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https://studentsrowan-my.sharepoint.com/personal/aboagy26_rowan_edu/Documents/Emmanuel_Apau_Aboagye/Wastewater Treatment/ACUA Manuscript/Response to reviewer comments/"/>
    </mc:Choice>
  </mc:AlternateContent>
  <xr:revisionPtr revIDLastSave="0" documentId="8_{D0AD8142-273C-4F12-A93D-574342586C70}" xr6:coauthVersionLast="47" xr6:coauthVersionMax="47" xr10:uidLastSave="{00000000-0000-0000-0000-000000000000}"/>
  <bookViews>
    <workbookView xWindow="28680" yWindow="-120" windowWidth="29040" windowHeight="15840" tabRatio="862" activeTab="7" xr2:uid="{00000000-000D-0000-FFFF-FFFF00000000}"/>
  </bookViews>
  <sheets>
    <sheet name="Manholes" sheetId="5" r:id="rId1"/>
    <sheet name="Pipeline Segments" sheetId="4" r:id="rId2"/>
    <sheet name="Data Sheet  - Manholes" sheetId="9" r:id="rId3"/>
    <sheet name="Data Sheet - Pipelines" sheetId="10" r:id="rId4"/>
    <sheet name="Population Data" sheetId="14" r:id="rId5"/>
    <sheet name="Manhole rankings" sheetId="12" r:id="rId6"/>
    <sheet name="flows_Up_down" sheetId="15" r:id="rId7"/>
    <sheet name="Raw_Flow" sheetId="16" r:id="rId8"/>
  </sheets>
  <externalReferences>
    <externalReference r:id="rId9"/>
  </externalReferences>
  <definedNames>
    <definedName name="_xlnm.Print_Area" localSheetId="2">'Data Sheet  - Manholes'!$A$1:$W$259</definedName>
    <definedName name="_xlnm.Print_Area" localSheetId="3">'Data Sheet - Pipelines'!$A$2:$X$281</definedName>
    <definedName name="_xlnm.Print_Area" localSheetId="0">Manholes!$A$1:$T$338</definedName>
    <definedName name="_xlnm.Print_Area" localSheetId="1">'Pipeline Segments'!$A$2:$Q$343</definedName>
    <definedName name="_xlnm.Print_Titles" localSheetId="2">'Data Sheet  - Manholes'!$1:$1</definedName>
    <definedName name="_xlnm.Print_Titles" localSheetId="3">'Data Sheet - Pipelines'!#REF!</definedName>
    <definedName name="_xlnm.Print_Titles" localSheetId="0">Manholes!$1:$1</definedName>
    <definedName name="_xlnm.Print_Titles" localSheetId="1">'Pipeline Segments'!$2:$2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Q1287" i="16" l="1"/>
  <c r="AT1287" i="16"/>
  <c r="AV1285" i="16"/>
  <c r="AJ1280" i="16"/>
  <c r="AI1280" i="16"/>
  <c r="AH1280" i="16"/>
  <c r="AG1280" i="16"/>
  <c r="AF1280" i="16"/>
  <c r="AD1280" i="16"/>
  <c r="AC1280" i="16"/>
  <c r="AB1280" i="16"/>
  <c r="AA1280" i="16"/>
  <c r="Z1280" i="16"/>
  <c r="Y1280" i="16"/>
  <c r="X1280" i="16"/>
  <c r="W1280" i="16"/>
  <c r="V1280" i="16"/>
  <c r="U1280" i="16"/>
  <c r="T1280" i="16"/>
  <c r="S1280" i="16"/>
  <c r="R1280" i="16"/>
  <c r="Q1280" i="16"/>
  <c r="P1280" i="16"/>
  <c r="O1280" i="16"/>
  <c r="N1280" i="16"/>
  <c r="M1280" i="16"/>
  <c r="L1280" i="16"/>
  <c r="K1280" i="16"/>
  <c r="J1280" i="16"/>
  <c r="I1280" i="16"/>
  <c r="H1280" i="16"/>
  <c r="G1280" i="16"/>
  <c r="F1280" i="16"/>
  <c r="E1280" i="16"/>
  <c r="D1280" i="16"/>
  <c r="C1280" i="16"/>
  <c r="B1280" i="16"/>
  <c r="CD1279" i="16"/>
  <c r="CB1279" i="16"/>
  <c r="CA1279" i="16"/>
  <c r="BZ1279" i="16"/>
  <c r="BY1279" i="16"/>
  <c r="BX1279" i="16"/>
  <c r="BW1279" i="16"/>
  <c r="BV1279" i="16"/>
  <c r="BT1279" i="16"/>
  <c r="BS1279" i="16"/>
  <c r="BR1279" i="16"/>
  <c r="BN1279" i="16"/>
  <c r="BM1279" i="16"/>
  <c r="BL1279" i="16"/>
  <c r="BG1279" i="16"/>
  <c r="BF1279" i="16"/>
  <c r="BE1279" i="16"/>
  <c r="BD1279" i="16"/>
  <c r="BC1279" i="16"/>
  <c r="BB1279" i="16"/>
  <c r="BA1279" i="16"/>
  <c r="AZ1279" i="16"/>
  <c r="AY1279" i="16"/>
  <c r="AX1279" i="16"/>
  <c r="AW1279" i="16"/>
  <c r="AV1279" i="16"/>
  <c r="AU1279" i="16"/>
  <c r="AT1279" i="16"/>
  <c r="AR1279" i="16"/>
  <c r="AQ1279" i="16"/>
  <c r="AP1279" i="16"/>
  <c r="BP1279" i="16" s="1"/>
  <c r="AO1279" i="16"/>
  <c r="BQ1279" i="16" s="1"/>
  <c r="AN1279" i="16"/>
  <c r="BK1279" i="16" s="1"/>
  <c r="AM1279" i="16"/>
  <c r="BJ1279" i="16" s="1"/>
  <c r="AL1279" i="16"/>
  <c r="BI1279" i="16" s="1"/>
  <c r="AK1279" i="16"/>
  <c r="CD1278" i="16"/>
  <c r="CB1278" i="16"/>
  <c r="CA1278" i="16"/>
  <c r="BZ1278" i="16"/>
  <c r="BY1278" i="16"/>
  <c r="BX1278" i="16"/>
  <c r="BW1278" i="16"/>
  <c r="BV1278" i="16"/>
  <c r="BT1278" i="16"/>
  <c r="BS1278" i="16"/>
  <c r="BR1278" i="16"/>
  <c r="BN1278" i="16"/>
  <c r="BM1278" i="16"/>
  <c r="BL1278" i="16"/>
  <c r="BG1278" i="16"/>
  <c r="BF1278" i="16"/>
  <c r="BE1278" i="16"/>
  <c r="BD1278" i="16"/>
  <c r="BC1278" i="16"/>
  <c r="BB1278" i="16"/>
  <c r="BA1278" i="16"/>
  <c r="AZ1278" i="16"/>
  <c r="AY1278" i="16"/>
  <c r="AX1278" i="16"/>
  <c r="AW1278" i="16"/>
  <c r="AV1278" i="16"/>
  <c r="AU1278" i="16"/>
  <c r="AT1278" i="16"/>
  <c r="AR1278" i="16"/>
  <c r="AQ1278" i="16"/>
  <c r="AP1278" i="16"/>
  <c r="BP1278" i="16" s="1"/>
  <c r="AO1278" i="16"/>
  <c r="BQ1278" i="16" s="1"/>
  <c r="AN1278" i="16"/>
  <c r="BK1278" i="16" s="1"/>
  <c r="AM1278" i="16"/>
  <c r="BJ1278" i="16" s="1"/>
  <c r="AL1278" i="16"/>
  <c r="BI1278" i="16" s="1"/>
  <c r="AK1278" i="16"/>
  <c r="CD1277" i="16"/>
  <c r="CB1277" i="16"/>
  <c r="CA1277" i="16"/>
  <c r="BZ1277" i="16"/>
  <c r="BY1277" i="16"/>
  <c r="BX1277" i="16"/>
  <c r="BW1277" i="16"/>
  <c r="BV1277" i="16"/>
  <c r="BT1277" i="16"/>
  <c r="BS1277" i="16"/>
  <c r="BR1277" i="16"/>
  <c r="BN1277" i="16"/>
  <c r="BM1277" i="16"/>
  <c r="BL1277" i="16"/>
  <c r="BG1277" i="16"/>
  <c r="BF1277" i="16"/>
  <c r="BE1277" i="16"/>
  <c r="BD1277" i="16"/>
  <c r="BC1277" i="16"/>
  <c r="BB1277" i="16"/>
  <c r="BA1277" i="16"/>
  <c r="AZ1277" i="16"/>
  <c r="AY1277" i="16"/>
  <c r="AX1277" i="16"/>
  <c r="AW1277" i="16"/>
  <c r="AV1277" i="16"/>
  <c r="AU1277" i="16"/>
  <c r="AT1277" i="16"/>
  <c r="AR1277" i="16"/>
  <c r="AQ1277" i="16"/>
  <c r="AP1277" i="16"/>
  <c r="BP1277" i="16" s="1"/>
  <c r="AO1277" i="16"/>
  <c r="BQ1277" i="16" s="1"/>
  <c r="AN1277" i="16"/>
  <c r="BK1277" i="16" s="1"/>
  <c r="AM1277" i="16"/>
  <c r="BJ1277" i="16" s="1"/>
  <c r="AL1277" i="16"/>
  <c r="BI1277" i="16" s="1"/>
  <c r="AK1277" i="16"/>
  <c r="CD1276" i="16"/>
  <c r="CB1276" i="16"/>
  <c r="CA1276" i="16"/>
  <c r="BZ1276" i="16"/>
  <c r="BY1276" i="16"/>
  <c r="BX1276" i="16"/>
  <c r="BW1276" i="16"/>
  <c r="BV1276" i="16"/>
  <c r="BT1276" i="16"/>
  <c r="BS1276" i="16"/>
  <c r="BR1276" i="16"/>
  <c r="BN1276" i="16"/>
  <c r="BM1276" i="16"/>
  <c r="BL1276" i="16"/>
  <c r="BG1276" i="16"/>
  <c r="BF1276" i="16"/>
  <c r="BE1276" i="16"/>
  <c r="BD1276" i="16"/>
  <c r="BC1276" i="16"/>
  <c r="BB1276" i="16"/>
  <c r="BA1276" i="16"/>
  <c r="AZ1276" i="16"/>
  <c r="AY1276" i="16"/>
  <c r="AX1276" i="16"/>
  <c r="AW1276" i="16"/>
  <c r="AV1276" i="16"/>
  <c r="AU1276" i="16"/>
  <c r="AT1276" i="16"/>
  <c r="AR1276" i="16"/>
  <c r="AQ1276" i="16"/>
  <c r="AP1276" i="16"/>
  <c r="BP1276" i="16" s="1"/>
  <c r="AO1276" i="16"/>
  <c r="BQ1276" i="16" s="1"/>
  <c r="AN1276" i="16"/>
  <c r="BK1276" i="16" s="1"/>
  <c r="AM1276" i="16"/>
  <c r="BJ1276" i="16" s="1"/>
  <c r="AL1276" i="16"/>
  <c r="BI1276" i="16" s="1"/>
  <c r="AK1276" i="16"/>
  <c r="CD1275" i="16"/>
  <c r="CB1275" i="16"/>
  <c r="CA1275" i="16"/>
  <c r="BZ1275" i="16"/>
  <c r="BY1275" i="16"/>
  <c r="BX1275" i="16"/>
  <c r="BW1275" i="16"/>
  <c r="BV1275" i="16"/>
  <c r="BT1275" i="16"/>
  <c r="BS1275" i="16"/>
  <c r="BR1275" i="16"/>
  <c r="BN1275" i="16"/>
  <c r="BM1275" i="16"/>
  <c r="BL1275" i="16"/>
  <c r="BG1275" i="16"/>
  <c r="BF1275" i="16"/>
  <c r="BE1275" i="16"/>
  <c r="BD1275" i="16"/>
  <c r="BC1275" i="16"/>
  <c r="BB1275" i="16"/>
  <c r="BA1275" i="16"/>
  <c r="AZ1275" i="16"/>
  <c r="AY1275" i="16"/>
  <c r="AX1275" i="16"/>
  <c r="AW1275" i="16"/>
  <c r="AV1275" i="16"/>
  <c r="AU1275" i="16"/>
  <c r="AT1275" i="16"/>
  <c r="AR1275" i="16"/>
  <c r="AQ1275" i="16"/>
  <c r="AP1275" i="16"/>
  <c r="BP1275" i="16" s="1"/>
  <c r="AO1275" i="16"/>
  <c r="BQ1275" i="16" s="1"/>
  <c r="AN1275" i="16"/>
  <c r="BK1275" i="16" s="1"/>
  <c r="AM1275" i="16"/>
  <c r="BJ1275" i="16" s="1"/>
  <c r="AL1275" i="16"/>
  <c r="BI1275" i="16" s="1"/>
  <c r="AK1275" i="16"/>
  <c r="CD1274" i="16"/>
  <c r="CB1274" i="16"/>
  <c r="CA1274" i="16"/>
  <c r="BZ1274" i="16"/>
  <c r="BY1274" i="16"/>
  <c r="BX1274" i="16"/>
  <c r="BW1274" i="16"/>
  <c r="BV1274" i="16"/>
  <c r="BT1274" i="16"/>
  <c r="BS1274" i="16"/>
  <c r="BR1274" i="16"/>
  <c r="BN1274" i="16"/>
  <c r="BM1274" i="16"/>
  <c r="BL1274" i="16"/>
  <c r="BG1274" i="16"/>
  <c r="BF1274" i="16"/>
  <c r="BE1274" i="16"/>
  <c r="BD1274" i="16"/>
  <c r="BC1274" i="16"/>
  <c r="BB1274" i="16"/>
  <c r="BA1274" i="16"/>
  <c r="AZ1274" i="16"/>
  <c r="AY1274" i="16"/>
  <c r="AX1274" i="16"/>
  <c r="AW1274" i="16"/>
  <c r="AV1274" i="16"/>
  <c r="AU1274" i="16"/>
  <c r="AT1274" i="16"/>
  <c r="AR1274" i="16"/>
  <c r="AQ1274" i="16"/>
  <c r="AP1274" i="16"/>
  <c r="BP1274" i="16" s="1"/>
  <c r="AO1274" i="16"/>
  <c r="BQ1274" i="16" s="1"/>
  <c r="AN1274" i="16"/>
  <c r="BK1274" i="16" s="1"/>
  <c r="AM1274" i="16"/>
  <c r="BJ1274" i="16" s="1"/>
  <c r="AL1274" i="16"/>
  <c r="BI1274" i="16" s="1"/>
  <c r="AK1274" i="16"/>
  <c r="CD1273" i="16"/>
  <c r="CB1273" i="16"/>
  <c r="CA1273" i="16"/>
  <c r="BZ1273" i="16"/>
  <c r="BY1273" i="16"/>
  <c r="BX1273" i="16"/>
  <c r="BW1273" i="16"/>
  <c r="BV1273" i="16"/>
  <c r="BT1273" i="16"/>
  <c r="BS1273" i="16"/>
  <c r="BR1273" i="16"/>
  <c r="BN1273" i="16"/>
  <c r="BM1273" i="16"/>
  <c r="BL1273" i="16"/>
  <c r="BG1273" i="16"/>
  <c r="BF1273" i="16"/>
  <c r="BE1273" i="16"/>
  <c r="BD1273" i="16"/>
  <c r="BC1273" i="16"/>
  <c r="BB1273" i="16"/>
  <c r="BA1273" i="16"/>
  <c r="AZ1273" i="16"/>
  <c r="AY1273" i="16"/>
  <c r="AX1273" i="16"/>
  <c r="AW1273" i="16"/>
  <c r="AV1273" i="16"/>
  <c r="AU1273" i="16"/>
  <c r="AT1273" i="16"/>
  <c r="AR1273" i="16"/>
  <c r="AQ1273" i="16"/>
  <c r="AP1273" i="16"/>
  <c r="BP1273" i="16" s="1"/>
  <c r="AO1273" i="16"/>
  <c r="BQ1273" i="16" s="1"/>
  <c r="AN1273" i="16"/>
  <c r="BK1273" i="16" s="1"/>
  <c r="AM1273" i="16"/>
  <c r="BJ1273" i="16" s="1"/>
  <c r="AL1273" i="16"/>
  <c r="BI1273" i="16" s="1"/>
  <c r="AK1273" i="16"/>
  <c r="CD1272" i="16"/>
  <c r="CB1272" i="16"/>
  <c r="CA1272" i="16"/>
  <c r="BZ1272" i="16"/>
  <c r="BY1272" i="16"/>
  <c r="BX1272" i="16"/>
  <c r="BW1272" i="16"/>
  <c r="BV1272" i="16"/>
  <c r="BT1272" i="16"/>
  <c r="BS1272" i="16"/>
  <c r="BR1272" i="16"/>
  <c r="BN1272" i="16"/>
  <c r="BM1272" i="16"/>
  <c r="BL1272" i="16"/>
  <c r="BG1272" i="16"/>
  <c r="BF1272" i="16"/>
  <c r="BE1272" i="16"/>
  <c r="BD1272" i="16"/>
  <c r="BC1272" i="16"/>
  <c r="BB1272" i="16"/>
  <c r="BA1272" i="16"/>
  <c r="AZ1272" i="16"/>
  <c r="AY1272" i="16"/>
  <c r="AX1272" i="16"/>
  <c r="AW1272" i="16"/>
  <c r="AV1272" i="16"/>
  <c r="AU1272" i="16"/>
  <c r="AT1272" i="16"/>
  <c r="AR1272" i="16"/>
  <c r="AQ1272" i="16"/>
  <c r="AP1272" i="16"/>
  <c r="BP1272" i="16" s="1"/>
  <c r="AO1272" i="16"/>
  <c r="BQ1272" i="16" s="1"/>
  <c r="AN1272" i="16"/>
  <c r="BK1272" i="16" s="1"/>
  <c r="AM1272" i="16"/>
  <c r="BJ1272" i="16" s="1"/>
  <c r="AL1272" i="16"/>
  <c r="BI1272" i="16" s="1"/>
  <c r="AK1272" i="16"/>
  <c r="CD1271" i="16"/>
  <c r="CB1271" i="16"/>
  <c r="CA1271" i="16"/>
  <c r="BZ1271" i="16"/>
  <c r="BY1271" i="16"/>
  <c r="BX1271" i="16"/>
  <c r="BW1271" i="16"/>
  <c r="BV1271" i="16"/>
  <c r="BT1271" i="16"/>
  <c r="BS1271" i="16"/>
  <c r="BR1271" i="16"/>
  <c r="BN1271" i="16"/>
  <c r="BM1271" i="16"/>
  <c r="BL1271" i="16"/>
  <c r="BG1271" i="16"/>
  <c r="BF1271" i="16"/>
  <c r="BE1271" i="16"/>
  <c r="BD1271" i="16"/>
  <c r="BC1271" i="16"/>
  <c r="BB1271" i="16"/>
  <c r="BA1271" i="16"/>
  <c r="AZ1271" i="16"/>
  <c r="AY1271" i="16"/>
  <c r="AX1271" i="16"/>
  <c r="AW1271" i="16"/>
  <c r="AV1271" i="16"/>
  <c r="AU1271" i="16"/>
  <c r="AT1271" i="16"/>
  <c r="AR1271" i="16"/>
  <c r="AQ1271" i="16"/>
  <c r="AP1271" i="16"/>
  <c r="BP1271" i="16" s="1"/>
  <c r="AO1271" i="16"/>
  <c r="BQ1271" i="16" s="1"/>
  <c r="AN1271" i="16"/>
  <c r="BK1271" i="16" s="1"/>
  <c r="AM1271" i="16"/>
  <c r="BJ1271" i="16" s="1"/>
  <c r="AL1271" i="16"/>
  <c r="BI1271" i="16" s="1"/>
  <c r="AK1271" i="16"/>
  <c r="CD1270" i="16"/>
  <c r="CB1270" i="16"/>
  <c r="CA1270" i="16"/>
  <c r="BZ1270" i="16"/>
  <c r="BY1270" i="16"/>
  <c r="BX1270" i="16"/>
  <c r="BW1270" i="16"/>
  <c r="BV1270" i="16"/>
  <c r="BT1270" i="16"/>
  <c r="BS1270" i="16"/>
  <c r="BR1270" i="16"/>
  <c r="BN1270" i="16"/>
  <c r="BM1270" i="16"/>
  <c r="BL1270" i="16"/>
  <c r="BG1270" i="16"/>
  <c r="BF1270" i="16"/>
  <c r="BE1270" i="16"/>
  <c r="BD1270" i="16"/>
  <c r="BC1270" i="16"/>
  <c r="BB1270" i="16"/>
  <c r="BA1270" i="16"/>
  <c r="AZ1270" i="16"/>
  <c r="AY1270" i="16"/>
  <c r="AX1270" i="16"/>
  <c r="AW1270" i="16"/>
  <c r="AV1270" i="16"/>
  <c r="AU1270" i="16"/>
  <c r="AT1270" i="16"/>
  <c r="AR1270" i="16"/>
  <c r="AQ1270" i="16"/>
  <c r="AP1270" i="16"/>
  <c r="BP1270" i="16" s="1"/>
  <c r="AO1270" i="16"/>
  <c r="BQ1270" i="16" s="1"/>
  <c r="AN1270" i="16"/>
  <c r="BK1270" i="16" s="1"/>
  <c r="AM1270" i="16"/>
  <c r="BJ1270" i="16" s="1"/>
  <c r="AL1270" i="16"/>
  <c r="BI1270" i="16" s="1"/>
  <c r="AK1270" i="16"/>
  <c r="CD1269" i="16"/>
  <c r="CB1269" i="16"/>
  <c r="CA1269" i="16"/>
  <c r="BZ1269" i="16"/>
  <c r="BY1269" i="16"/>
  <c r="BX1269" i="16"/>
  <c r="BW1269" i="16"/>
  <c r="BV1269" i="16"/>
  <c r="BT1269" i="16"/>
  <c r="BS1269" i="16"/>
  <c r="BR1269" i="16"/>
  <c r="BN1269" i="16"/>
  <c r="BM1269" i="16"/>
  <c r="BL1269" i="16"/>
  <c r="BG1269" i="16"/>
  <c r="BF1269" i="16"/>
  <c r="BE1269" i="16"/>
  <c r="BD1269" i="16"/>
  <c r="BC1269" i="16"/>
  <c r="BB1269" i="16"/>
  <c r="BA1269" i="16"/>
  <c r="AZ1269" i="16"/>
  <c r="AY1269" i="16"/>
  <c r="AX1269" i="16"/>
  <c r="AW1269" i="16"/>
  <c r="AV1269" i="16"/>
  <c r="AU1269" i="16"/>
  <c r="AT1269" i="16"/>
  <c r="AR1269" i="16"/>
  <c r="AQ1269" i="16"/>
  <c r="AP1269" i="16"/>
  <c r="BP1269" i="16" s="1"/>
  <c r="AO1269" i="16"/>
  <c r="BQ1269" i="16" s="1"/>
  <c r="AN1269" i="16"/>
  <c r="BK1269" i="16" s="1"/>
  <c r="AM1269" i="16"/>
  <c r="BJ1269" i="16" s="1"/>
  <c r="AL1269" i="16"/>
  <c r="BI1269" i="16" s="1"/>
  <c r="AK1269" i="16"/>
  <c r="CD1268" i="16"/>
  <c r="CB1268" i="16"/>
  <c r="CA1268" i="16"/>
  <c r="BZ1268" i="16"/>
  <c r="BY1268" i="16"/>
  <c r="BX1268" i="16"/>
  <c r="BW1268" i="16"/>
  <c r="BV1268" i="16"/>
  <c r="BT1268" i="16"/>
  <c r="BS1268" i="16"/>
  <c r="BR1268" i="16"/>
  <c r="BN1268" i="16"/>
  <c r="BM1268" i="16"/>
  <c r="BL1268" i="16"/>
  <c r="BG1268" i="16"/>
  <c r="BF1268" i="16"/>
  <c r="BE1268" i="16"/>
  <c r="BD1268" i="16"/>
  <c r="BC1268" i="16"/>
  <c r="BB1268" i="16"/>
  <c r="BA1268" i="16"/>
  <c r="AZ1268" i="16"/>
  <c r="AY1268" i="16"/>
  <c r="AX1268" i="16"/>
  <c r="AW1268" i="16"/>
  <c r="AV1268" i="16"/>
  <c r="AU1268" i="16"/>
  <c r="AT1268" i="16"/>
  <c r="AR1268" i="16"/>
  <c r="AQ1268" i="16"/>
  <c r="AP1268" i="16"/>
  <c r="BP1268" i="16" s="1"/>
  <c r="AO1268" i="16"/>
  <c r="BQ1268" i="16" s="1"/>
  <c r="AN1268" i="16"/>
  <c r="BK1268" i="16" s="1"/>
  <c r="AM1268" i="16"/>
  <c r="BJ1268" i="16" s="1"/>
  <c r="AL1268" i="16"/>
  <c r="BI1268" i="16" s="1"/>
  <c r="AK1268" i="16"/>
  <c r="CD1267" i="16"/>
  <c r="CB1267" i="16"/>
  <c r="CA1267" i="16"/>
  <c r="BZ1267" i="16"/>
  <c r="BY1267" i="16"/>
  <c r="BX1267" i="16"/>
  <c r="BW1267" i="16"/>
  <c r="BV1267" i="16"/>
  <c r="BT1267" i="16"/>
  <c r="BS1267" i="16"/>
  <c r="BR1267" i="16"/>
  <c r="BN1267" i="16"/>
  <c r="BM1267" i="16"/>
  <c r="BL1267" i="16"/>
  <c r="BG1267" i="16"/>
  <c r="BF1267" i="16"/>
  <c r="BE1267" i="16"/>
  <c r="BD1267" i="16"/>
  <c r="BC1267" i="16"/>
  <c r="BB1267" i="16"/>
  <c r="BA1267" i="16"/>
  <c r="AZ1267" i="16"/>
  <c r="AY1267" i="16"/>
  <c r="AX1267" i="16"/>
  <c r="AW1267" i="16"/>
  <c r="AV1267" i="16"/>
  <c r="AU1267" i="16"/>
  <c r="AT1267" i="16"/>
  <c r="AR1267" i="16"/>
  <c r="AQ1267" i="16"/>
  <c r="AP1267" i="16"/>
  <c r="BP1267" i="16" s="1"/>
  <c r="AO1267" i="16"/>
  <c r="BQ1267" i="16" s="1"/>
  <c r="AN1267" i="16"/>
  <c r="BK1267" i="16" s="1"/>
  <c r="AM1267" i="16"/>
  <c r="BJ1267" i="16" s="1"/>
  <c r="AL1267" i="16"/>
  <c r="BI1267" i="16" s="1"/>
  <c r="AK1267" i="16"/>
  <c r="CD1266" i="16"/>
  <c r="CB1266" i="16"/>
  <c r="CA1266" i="16"/>
  <c r="BZ1266" i="16"/>
  <c r="BY1266" i="16"/>
  <c r="BX1266" i="16"/>
  <c r="BW1266" i="16"/>
  <c r="BV1266" i="16"/>
  <c r="BT1266" i="16"/>
  <c r="BS1266" i="16"/>
  <c r="BR1266" i="16"/>
  <c r="BN1266" i="16"/>
  <c r="BM1266" i="16"/>
  <c r="BL1266" i="16"/>
  <c r="BG1266" i="16"/>
  <c r="BF1266" i="16"/>
  <c r="BE1266" i="16"/>
  <c r="BD1266" i="16"/>
  <c r="BC1266" i="16"/>
  <c r="BB1266" i="16"/>
  <c r="BA1266" i="16"/>
  <c r="AZ1266" i="16"/>
  <c r="AY1266" i="16"/>
  <c r="AX1266" i="16"/>
  <c r="AW1266" i="16"/>
  <c r="AV1266" i="16"/>
  <c r="AU1266" i="16"/>
  <c r="AT1266" i="16"/>
  <c r="AR1266" i="16"/>
  <c r="AQ1266" i="16"/>
  <c r="AP1266" i="16"/>
  <c r="BP1266" i="16" s="1"/>
  <c r="AO1266" i="16"/>
  <c r="BQ1266" i="16" s="1"/>
  <c r="AN1266" i="16"/>
  <c r="BK1266" i="16" s="1"/>
  <c r="AM1266" i="16"/>
  <c r="BJ1266" i="16" s="1"/>
  <c r="AL1266" i="16"/>
  <c r="BI1266" i="16" s="1"/>
  <c r="AK1266" i="16"/>
  <c r="CD1265" i="16"/>
  <c r="CB1265" i="16"/>
  <c r="CA1265" i="16"/>
  <c r="BZ1265" i="16"/>
  <c r="BY1265" i="16"/>
  <c r="BX1265" i="16"/>
  <c r="BW1265" i="16"/>
  <c r="BV1265" i="16"/>
  <c r="BT1265" i="16"/>
  <c r="BS1265" i="16"/>
  <c r="BR1265" i="16"/>
  <c r="BN1265" i="16"/>
  <c r="BM1265" i="16"/>
  <c r="BL1265" i="16"/>
  <c r="BG1265" i="16"/>
  <c r="BF1265" i="16"/>
  <c r="BE1265" i="16"/>
  <c r="BD1265" i="16"/>
  <c r="BC1265" i="16"/>
  <c r="BB1265" i="16"/>
  <c r="BA1265" i="16"/>
  <c r="AZ1265" i="16"/>
  <c r="AY1265" i="16"/>
  <c r="AX1265" i="16"/>
  <c r="AW1265" i="16"/>
  <c r="AV1265" i="16"/>
  <c r="AU1265" i="16"/>
  <c r="AT1265" i="16"/>
  <c r="AR1265" i="16"/>
  <c r="AQ1265" i="16"/>
  <c r="AP1265" i="16"/>
  <c r="BP1265" i="16" s="1"/>
  <c r="AO1265" i="16"/>
  <c r="BQ1265" i="16" s="1"/>
  <c r="AN1265" i="16"/>
  <c r="BK1265" i="16" s="1"/>
  <c r="AM1265" i="16"/>
  <c r="BJ1265" i="16" s="1"/>
  <c r="AL1265" i="16"/>
  <c r="BI1265" i="16" s="1"/>
  <c r="AK1265" i="16"/>
  <c r="CD1264" i="16"/>
  <c r="CB1264" i="16"/>
  <c r="CA1264" i="16"/>
  <c r="BZ1264" i="16"/>
  <c r="BY1264" i="16"/>
  <c r="BX1264" i="16"/>
  <c r="BW1264" i="16"/>
  <c r="BV1264" i="16"/>
  <c r="BT1264" i="16"/>
  <c r="BS1264" i="16"/>
  <c r="BR1264" i="16"/>
  <c r="BN1264" i="16"/>
  <c r="BM1264" i="16"/>
  <c r="BL1264" i="16"/>
  <c r="BG1264" i="16"/>
  <c r="BF1264" i="16"/>
  <c r="BE1264" i="16"/>
  <c r="BD1264" i="16"/>
  <c r="BC1264" i="16"/>
  <c r="BB1264" i="16"/>
  <c r="BA1264" i="16"/>
  <c r="AZ1264" i="16"/>
  <c r="AY1264" i="16"/>
  <c r="AX1264" i="16"/>
  <c r="AW1264" i="16"/>
  <c r="AV1264" i="16"/>
  <c r="AU1264" i="16"/>
  <c r="AT1264" i="16"/>
  <c r="AR1264" i="16"/>
  <c r="AQ1264" i="16"/>
  <c r="AP1264" i="16"/>
  <c r="BP1264" i="16" s="1"/>
  <c r="AO1264" i="16"/>
  <c r="BQ1264" i="16" s="1"/>
  <c r="AN1264" i="16"/>
  <c r="BK1264" i="16" s="1"/>
  <c r="AM1264" i="16"/>
  <c r="BJ1264" i="16" s="1"/>
  <c r="AL1264" i="16"/>
  <c r="BI1264" i="16" s="1"/>
  <c r="AK1264" i="16"/>
  <c r="CD1263" i="16"/>
  <c r="CB1263" i="16"/>
  <c r="CA1263" i="16"/>
  <c r="BZ1263" i="16"/>
  <c r="BY1263" i="16"/>
  <c r="BX1263" i="16"/>
  <c r="BW1263" i="16"/>
  <c r="BV1263" i="16"/>
  <c r="BT1263" i="16"/>
  <c r="BS1263" i="16"/>
  <c r="BR1263" i="16"/>
  <c r="BN1263" i="16"/>
  <c r="BM1263" i="16"/>
  <c r="BL1263" i="16"/>
  <c r="BG1263" i="16"/>
  <c r="BF1263" i="16"/>
  <c r="BE1263" i="16"/>
  <c r="BD1263" i="16"/>
  <c r="BC1263" i="16"/>
  <c r="BB1263" i="16"/>
  <c r="BA1263" i="16"/>
  <c r="AZ1263" i="16"/>
  <c r="AY1263" i="16"/>
  <c r="AX1263" i="16"/>
  <c r="AW1263" i="16"/>
  <c r="AV1263" i="16"/>
  <c r="AU1263" i="16"/>
  <c r="AT1263" i="16"/>
  <c r="AR1263" i="16"/>
  <c r="AQ1263" i="16"/>
  <c r="AP1263" i="16"/>
  <c r="BP1263" i="16" s="1"/>
  <c r="AO1263" i="16"/>
  <c r="BQ1263" i="16" s="1"/>
  <c r="AN1263" i="16"/>
  <c r="BK1263" i="16" s="1"/>
  <c r="AM1263" i="16"/>
  <c r="BJ1263" i="16" s="1"/>
  <c r="AL1263" i="16"/>
  <c r="BI1263" i="16" s="1"/>
  <c r="AK1263" i="16"/>
  <c r="CD1262" i="16"/>
  <c r="CB1262" i="16"/>
  <c r="CA1262" i="16"/>
  <c r="BZ1262" i="16"/>
  <c r="BY1262" i="16"/>
  <c r="BX1262" i="16"/>
  <c r="BW1262" i="16"/>
  <c r="BV1262" i="16"/>
  <c r="BT1262" i="16"/>
  <c r="BS1262" i="16"/>
  <c r="BR1262" i="16"/>
  <c r="BN1262" i="16"/>
  <c r="BM1262" i="16"/>
  <c r="BL1262" i="16"/>
  <c r="BG1262" i="16"/>
  <c r="BF1262" i="16"/>
  <c r="BE1262" i="16"/>
  <c r="BD1262" i="16"/>
  <c r="BC1262" i="16"/>
  <c r="BB1262" i="16"/>
  <c r="BA1262" i="16"/>
  <c r="AZ1262" i="16"/>
  <c r="AY1262" i="16"/>
  <c r="AX1262" i="16"/>
  <c r="AW1262" i="16"/>
  <c r="AV1262" i="16"/>
  <c r="AU1262" i="16"/>
  <c r="AT1262" i="16"/>
  <c r="AR1262" i="16"/>
  <c r="AQ1262" i="16"/>
  <c r="AP1262" i="16"/>
  <c r="BP1262" i="16" s="1"/>
  <c r="AO1262" i="16"/>
  <c r="BQ1262" i="16" s="1"/>
  <c r="AN1262" i="16"/>
  <c r="BK1262" i="16" s="1"/>
  <c r="AM1262" i="16"/>
  <c r="BJ1262" i="16" s="1"/>
  <c r="AL1262" i="16"/>
  <c r="BI1262" i="16" s="1"/>
  <c r="AK1262" i="16"/>
  <c r="CD1261" i="16"/>
  <c r="CB1261" i="16"/>
  <c r="CA1261" i="16"/>
  <c r="BZ1261" i="16"/>
  <c r="BY1261" i="16"/>
  <c r="BX1261" i="16"/>
  <c r="BW1261" i="16"/>
  <c r="BV1261" i="16"/>
  <c r="BT1261" i="16"/>
  <c r="BS1261" i="16"/>
  <c r="BR1261" i="16"/>
  <c r="BN1261" i="16"/>
  <c r="BM1261" i="16"/>
  <c r="BL1261" i="16"/>
  <c r="BG1261" i="16"/>
  <c r="BF1261" i="16"/>
  <c r="BE1261" i="16"/>
  <c r="BD1261" i="16"/>
  <c r="BC1261" i="16"/>
  <c r="BB1261" i="16"/>
  <c r="BA1261" i="16"/>
  <c r="AZ1261" i="16"/>
  <c r="AY1261" i="16"/>
  <c r="AX1261" i="16"/>
  <c r="AW1261" i="16"/>
  <c r="AV1261" i="16"/>
  <c r="AU1261" i="16"/>
  <c r="AT1261" i="16"/>
  <c r="AR1261" i="16"/>
  <c r="AQ1261" i="16"/>
  <c r="AP1261" i="16"/>
  <c r="BP1261" i="16" s="1"/>
  <c r="AO1261" i="16"/>
  <c r="BQ1261" i="16" s="1"/>
  <c r="AN1261" i="16"/>
  <c r="BK1261" i="16" s="1"/>
  <c r="AM1261" i="16"/>
  <c r="BJ1261" i="16" s="1"/>
  <c r="AL1261" i="16"/>
  <c r="BI1261" i="16" s="1"/>
  <c r="AK1261" i="16"/>
  <c r="CD1260" i="16"/>
  <c r="CB1260" i="16"/>
  <c r="CA1260" i="16"/>
  <c r="BZ1260" i="16"/>
  <c r="BY1260" i="16"/>
  <c r="BX1260" i="16"/>
  <c r="BW1260" i="16"/>
  <c r="BV1260" i="16"/>
  <c r="BT1260" i="16"/>
  <c r="BS1260" i="16"/>
  <c r="BR1260" i="16"/>
  <c r="BN1260" i="16"/>
  <c r="BM1260" i="16"/>
  <c r="BL1260" i="16"/>
  <c r="BG1260" i="16"/>
  <c r="BF1260" i="16"/>
  <c r="BE1260" i="16"/>
  <c r="BD1260" i="16"/>
  <c r="BC1260" i="16"/>
  <c r="BB1260" i="16"/>
  <c r="BA1260" i="16"/>
  <c r="AZ1260" i="16"/>
  <c r="AY1260" i="16"/>
  <c r="AX1260" i="16"/>
  <c r="AW1260" i="16"/>
  <c r="AV1260" i="16"/>
  <c r="AU1260" i="16"/>
  <c r="AT1260" i="16"/>
  <c r="AR1260" i="16"/>
  <c r="AQ1260" i="16"/>
  <c r="AP1260" i="16"/>
  <c r="BP1260" i="16" s="1"/>
  <c r="AO1260" i="16"/>
  <c r="BQ1260" i="16" s="1"/>
  <c r="AN1260" i="16"/>
  <c r="BK1260" i="16" s="1"/>
  <c r="AM1260" i="16"/>
  <c r="BJ1260" i="16" s="1"/>
  <c r="AL1260" i="16"/>
  <c r="BI1260" i="16" s="1"/>
  <c r="AK1260" i="16"/>
  <c r="CD1259" i="16"/>
  <c r="CB1259" i="16"/>
  <c r="CA1259" i="16"/>
  <c r="BZ1259" i="16"/>
  <c r="BY1259" i="16"/>
  <c r="BX1259" i="16"/>
  <c r="BW1259" i="16"/>
  <c r="BV1259" i="16"/>
  <c r="BT1259" i="16"/>
  <c r="BS1259" i="16"/>
  <c r="BR1259" i="16"/>
  <c r="BN1259" i="16"/>
  <c r="BM1259" i="16"/>
  <c r="BL1259" i="16"/>
  <c r="BG1259" i="16"/>
  <c r="BF1259" i="16"/>
  <c r="BE1259" i="16"/>
  <c r="BD1259" i="16"/>
  <c r="BC1259" i="16"/>
  <c r="BB1259" i="16"/>
  <c r="BA1259" i="16"/>
  <c r="AZ1259" i="16"/>
  <c r="AY1259" i="16"/>
  <c r="AX1259" i="16"/>
  <c r="AW1259" i="16"/>
  <c r="AV1259" i="16"/>
  <c r="AU1259" i="16"/>
  <c r="AT1259" i="16"/>
  <c r="AR1259" i="16"/>
  <c r="AQ1259" i="16"/>
  <c r="AP1259" i="16"/>
  <c r="BP1259" i="16" s="1"/>
  <c r="AO1259" i="16"/>
  <c r="BQ1259" i="16" s="1"/>
  <c r="AN1259" i="16"/>
  <c r="BK1259" i="16" s="1"/>
  <c r="AM1259" i="16"/>
  <c r="BJ1259" i="16" s="1"/>
  <c r="AL1259" i="16"/>
  <c r="BI1259" i="16" s="1"/>
  <c r="AK1259" i="16"/>
  <c r="CD1258" i="16"/>
  <c r="CB1258" i="16"/>
  <c r="CA1258" i="16"/>
  <c r="BZ1258" i="16"/>
  <c r="BY1258" i="16"/>
  <c r="BX1258" i="16"/>
  <c r="BW1258" i="16"/>
  <c r="BV1258" i="16"/>
  <c r="BT1258" i="16"/>
  <c r="BS1258" i="16"/>
  <c r="BR1258" i="16"/>
  <c r="BN1258" i="16"/>
  <c r="BM1258" i="16"/>
  <c r="BL1258" i="16"/>
  <c r="BG1258" i="16"/>
  <c r="BF1258" i="16"/>
  <c r="BE1258" i="16"/>
  <c r="BD1258" i="16"/>
  <c r="BC1258" i="16"/>
  <c r="BB1258" i="16"/>
  <c r="BA1258" i="16"/>
  <c r="AZ1258" i="16"/>
  <c r="AY1258" i="16"/>
  <c r="AX1258" i="16"/>
  <c r="AW1258" i="16"/>
  <c r="AV1258" i="16"/>
  <c r="AU1258" i="16"/>
  <c r="AT1258" i="16"/>
  <c r="AR1258" i="16"/>
  <c r="AQ1258" i="16"/>
  <c r="AP1258" i="16"/>
  <c r="BP1258" i="16" s="1"/>
  <c r="AO1258" i="16"/>
  <c r="BQ1258" i="16" s="1"/>
  <c r="AN1258" i="16"/>
  <c r="BK1258" i="16" s="1"/>
  <c r="AM1258" i="16"/>
  <c r="BJ1258" i="16" s="1"/>
  <c r="AL1258" i="16"/>
  <c r="BI1258" i="16" s="1"/>
  <c r="AK1258" i="16"/>
  <c r="CD1257" i="16"/>
  <c r="CB1257" i="16"/>
  <c r="CA1257" i="16"/>
  <c r="BZ1257" i="16"/>
  <c r="BY1257" i="16"/>
  <c r="BX1257" i="16"/>
  <c r="BW1257" i="16"/>
  <c r="BV1257" i="16"/>
  <c r="BT1257" i="16"/>
  <c r="BS1257" i="16"/>
  <c r="BR1257" i="16"/>
  <c r="BN1257" i="16"/>
  <c r="BM1257" i="16"/>
  <c r="BL1257" i="16"/>
  <c r="BG1257" i="16"/>
  <c r="BF1257" i="16"/>
  <c r="BE1257" i="16"/>
  <c r="BD1257" i="16"/>
  <c r="BC1257" i="16"/>
  <c r="BB1257" i="16"/>
  <c r="BA1257" i="16"/>
  <c r="AZ1257" i="16"/>
  <c r="AY1257" i="16"/>
  <c r="AX1257" i="16"/>
  <c r="AW1257" i="16"/>
  <c r="AV1257" i="16"/>
  <c r="AU1257" i="16"/>
  <c r="AT1257" i="16"/>
  <c r="AR1257" i="16"/>
  <c r="AQ1257" i="16"/>
  <c r="AP1257" i="16"/>
  <c r="BP1257" i="16" s="1"/>
  <c r="AO1257" i="16"/>
  <c r="BQ1257" i="16" s="1"/>
  <c r="AN1257" i="16"/>
  <c r="BK1257" i="16" s="1"/>
  <c r="AM1257" i="16"/>
  <c r="BJ1257" i="16" s="1"/>
  <c r="AL1257" i="16"/>
  <c r="BI1257" i="16" s="1"/>
  <c r="AK1257" i="16"/>
  <c r="CD1256" i="16"/>
  <c r="CB1256" i="16"/>
  <c r="CA1256" i="16"/>
  <c r="BZ1256" i="16"/>
  <c r="BY1256" i="16"/>
  <c r="BX1256" i="16"/>
  <c r="BW1256" i="16"/>
  <c r="BV1256" i="16"/>
  <c r="BT1256" i="16"/>
  <c r="BS1256" i="16"/>
  <c r="BR1256" i="16"/>
  <c r="BN1256" i="16"/>
  <c r="BM1256" i="16"/>
  <c r="BL1256" i="16"/>
  <c r="BG1256" i="16"/>
  <c r="BF1256" i="16"/>
  <c r="BE1256" i="16"/>
  <c r="BD1256" i="16"/>
  <c r="BC1256" i="16"/>
  <c r="BB1256" i="16"/>
  <c r="BA1256" i="16"/>
  <c r="AZ1256" i="16"/>
  <c r="AY1256" i="16"/>
  <c r="AX1256" i="16"/>
  <c r="AW1256" i="16"/>
  <c r="AV1256" i="16"/>
  <c r="AU1256" i="16"/>
  <c r="AT1256" i="16"/>
  <c r="AR1256" i="16"/>
  <c r="AQ1256" i="16"/>
  <c r="AP1256" i="16"/>
  <c r="BP1256" i="16" s="1"/>
  <c r="AO1256" i="16"/>
  <c r="BQ1256" i="16" s="1"/>
  <c r="AN1256" i="16"/>
  <c r="BK1256" i="16" s="1"/>
  <c r="AM1256" i="16"/>
  <c r="BJ1256" i="16" s="1"/>
  <c r="AL1256" i="16"/>
  <c r="BI1256" i="16" s="1"/>
  <c r="AK1256" i="16"/>
  <c r="CD1255" i="16"/>
  <c r="CB1255" i="16"/>
  <c r="CA1255" i="16"/>
  <c r="BZ1255" i="16"/>
  <c r="BY1255" i="16"/>
  <c r="BX1255" i="16"/>
  <c r="BW1255" i="16"/>
  <c r="BV1255" i="16"/>
  <c r="BT1255" i="16"/>
  <c r="BS1255" i="16"/>
  <c r="BR1255" i="16"/>
  <c r="BN1255" i="16"/>
  <c r="BM1255" i="16"/>
  <c r="BL1255" i="16"/>
  <c r="BG1255" i="16"/>
  <c r="BF1255" i="16"/>
  <c r="BE1255" i="16"/>
  <c r="BD1255" i="16"/>
  <c r="BC1255" i="16"/>
  <c r="BB1255" i="16"/>
  <c r="BA1255" i="16"/>
  <c r="AZ1255" i="16"/>
  <c r="AY1255" i="16"/>
  <c r="AX1255" i="16"/>
  <c r="AW1255" i="16"/>
  <c r="AV1255" i="16"/>
  <c r="AU1255" i="16"/>
  <c r="AT1255" i="16"/>
  <c r="AR1255" i="16"/>
  <c r="AQ1255" i="16"/>
  <c r="AP1255" i="16"/>
  <c r="BP1255" i="16" s="1"/>
  <c r="AO1255" i="16"/>
  <c r="BQ1255" i="16" s="1"/>
  <c r="AN1255" i="16"/>
  <c r="BK1255" i="16" s="1"/>
  <c r="AM1255" i="16"/>
  <c r="BJ1255" i="16" s="1"/>
  <c r="AL1255" i="16"/>
  <c r="BI1255" i="16" s="1"/>
  <c r="AK1255" i="16"/>
  <c r="CD1254" i="16"/>
  <c r="CB1254" i="16"/>
  <c r="CA1254" i="16"/>
  <c r="BZ1254" i="16"/>
  <c r="BY1254" i="16"/>
  <c r="BX1254" i="16"/>
  <c r="BW1254" i="16"/>
  <c r="BV1254" i="16"/>
  <c r="BT1254" i="16"/>
  <c r="BS1254" i="16"/>
  <c r="BR1254" i="16"/>
  <c r="BN1254" i="16"/>
  <c r="BM1254" i="16"/>
  <c r="BL1254" i="16"/>
  <c r="BG1254" i="16"/>
  <c r="BF1254" i="16"/>
  <c r="BE1254" i="16"/>
  <c r="BD1254" i="16"/>
  <c r="BC1254" i="16"/>
  <c r="BB1254" i="16"/>
  <c r="BA1254" i="16"/>
  <c r="AZ1254" i="16"/>
  <c r="AY1254" i="16"/>
  <c r="AX1254" i="16"/>
  <c r="AW1254" i="16"/>
  <c r="AV1254" i="16"/>
  <c r="AU1254" i="16"/>
  <c r="AT1254" i="16"/>
  <c r="AR1254" i="16"/>
  <c r="AQ1254" i="16"/>
  <c r="AP1254" i="16"/>
  <c r="BP1254" i="16" s="1"/>
  <c r="AO1254" i="16"/>
  <c r="BQ1254" i="16" s="1"/>
  <c r="AN1254" i="16"/>
  <c r="BK1254" i="16" s="1"/>
  <c r="AM1254" i="16"/>
  <c r="BJ1254" i="16" s="1"/>
  <c r="AL1254" i="16"/>
  <c r="BI1254" i="16" s="1"/>
  <c r="AK1254" i="16"/>
  <c r="CD1253" i="16"/>
  <c r="CB1253" i="16"/>
  <c r="CA1253" i="16"/>
  <c r="BZ1253" i="16"/>
  <c r="BY1253" i="16"/>
  <c r="BX1253" i="16"/>
  <c r="BW1253" i="16"/>
  <c r="BV1253" i="16"/>
  <c r="BT1253" i="16"/>
  <c r="BS1253" i="16"/>
  <c r="BR1253" i="16"/>
  <c r="BN1253" i="16"/>
  <c r="BM1253" i="16"/>
  <c r="BL1253" i="16"/>
  <c r="BG1253" i="16"/>
  <c r="BF1253" i="16"/>
  <c r="BE1253" i="16"/>
  <c r="BD1253" i="16"/>
  <c r="BC1253" i="16"/>
  <c r="BB1253" i="16"/>
  <c r="BA1253" i="16"/>
  <c r="AZ1253" i="16"/>
  <c r="AY1253" i="16"/>
  <c r="AX1253" i="16"/>
  <c r="AW1253" i="16"/>
  <c r="AV1253" i="16"/>
  <c r="AU1253" i="16"/>
  <c r="AT1253" i="16"/>
  <c r="AR1253" i="16"/>
  <c r="AQ1253" i="16"/>
  <c r="AP1253" i="16"/>
  <c r="BP1253" i="16" s="1"/>
  <c r="AO1253" i="16"/>
  <c r="BQ1253" i="16" s="1"/>
  <c r="AN1253" i="16"/>
  <c r="BK1253" i="16" s="1"/>
  <c r="AM1253" i="16"/>
  <c r="BJ1253" i="16" s="1"/>
  <c r="AL1253" i="16"/>
  <c r="BI1253" i="16" s="1"/>
  <c r="AK1253" i="16"/>
  <c r="CD1252" i="16"/>
  <c r="CB1252" i="16"/>
  <c r="CA1252" i="16"/>
  <c r="BZ1252" i="16"/>
  <c r="BY1252" i="16"/>
  <c r="BX1252" i="16"/>
  <c r="BW1252" i="16"/>
  <c r="BV1252" i="16"/>
  <c r="BT1252" i="16"/>
  <c r="BS1252" i="16"/>
  <c r="BR1252" i="16"/>
  <c r="BN1252" i="16"/>
  <c r="BM1252" i="16"/>
  <c r="BL1252" i="16"/>
  <c r="BG1252" i="16"/>
  <c r="BF1252" i="16"/>
  <c r="BE1252" i="16"/>
  <c r="BD1252" i="16"/>
  <c r="BC1252" i="16"/>
  <c r="BB1252" i="16"/>
  <c r="BA1252" i="16"/>
  <c r="AZ1252" i="16"/>
  <c r="AY1252" i="16"/>
  <c r="AX1252" i="16"/>
  <c r="AW1252" i="16"/>
  <c r="AV1252" i="16"/>
  <c r="AU1252" i="16"/>
  <c r="AT1252" i="16"/>
  <c r="AR1252" i="16"/>
  <c r="AQ1252" i="16"/>
  <c r="AP1252" i="16"/>
  <c r="BP1252" i="16" s="1"/>
  <c r="AO1252" i="16"/>
  <c r="BQ1252" i="16" s="1"/>
  <c r="AN1252" i="16"/>
  <c r="BK1252" i="16" s="1"/>
  <c r="AM1252" i="16"/>
  <c r="BJ1252" i="16" s="1"/>
  <c r="AL1252" i="16"/>
  <c r="BI1252" i="16" s="1"/>
  <c r="AK1252" i="16"/>
  <c r="CD1251" i="16"/>
  <c r="CB1251" i="16"/>
  <c r="CA1251" i="16"/>
  <c r="BZ1251" i="16"/>
  <c r="BY1251" i="16"/>
  <c r="BX1251" i="16"/>
  <c r="BW1251" i="16"/>
  <c r="BV1251" i="16"/>
  <c r="BT1251" i="16"/>
  <c r="BS1251" i="16"/>
  <c r="BR1251" i="16"/>
  <c r="BN1251" i="16"/>
  <c r="BM1251" i="16"/>
  <c r="BL1251" i="16"/>
  <c r="BG1251" i="16"/>
  <c r="BF1251" i="16"/>
  <c r="BE1251" i="16"/>
  <c r="BD1251" i="16"/>
  <c r="BC1251" i="16"/>
  <c r="BB1251" i="16"/>
  <c r="BA1251" i="16"/>
  <c r="AZ1251" i="16"/>
  <c r="AY1251" i="16"/>
  <c r="AX1251" i="16"/>
  <c r="AW1251" i="16"/>
  <c r="AV1251" i="16"/>
  <c r="AU1251" i="16"/>
  <c r="AT1251" i="16"/>
  <c r="AR1251" i="16"/>
  <c r="AQ1251" i="16"/>
  <c r="AP1251" i="16"/>
  <c r="BP1251" i="16" s="1"/>
  <c r="AO1251" i="16"/>
  <c r="BQ1251" i="16" s="1"/>
  <c r="AN1251" i="16"/>
  <c r="BK1251" i="16" s="1"/>
  <c r="AM1251" i="16"/>
  <c r="BJ1251" i="16" s="1"/>
  <c r="AL1251" i="16"/>
  <c r="BI1251" i="16" s="1"/>
  <c r="AK1251" i="16"/>
  <c r="CD1250" i="16"/>
  <c r="CB1250" i="16"/>
  <c r="CA1250" i="16"/>
  <c r="BZ1250" i="16"/>
  <c r="BY1250" i="16"/>
  <c r="BX1250" i="16"/>
  <c r="BW1250" i="16"/>
  <c r="BV1250" i="16"/>
  <c r="BT1250" i="16"/>
  <c r="BS1250" i="16"/>
  <c r="BR1250" i="16"/>
  <c r="BN1250" i="16"/>
  <c r="BM1250" i="16"/>
  <c r="BL1250" i="16"/>
  <c r="BG1250" i="16"/>
  <c r="BF1250" i="16"/>
  <c r="BE1250" i="16"/>
  <c r="BD1250" i="16"/>
  <c r="BC1250" i="16"/>
  <c r="BB1250" i="16"/>
  <c r="BA1250" i="16"/>
  <c r="AZ1250" i="16"/>
  <c r="AY1250" i="16"/>
  <c r="AX1250" i="16"/>
  <c r="AW1250" i="16"/>
  <c r="AV1250" i="16"/>
  <c r="AU1250" i="16"/>
  <c r="AT1250" i="16"/>
  <c r="AR1250" i="16"/>
  <c r="AQ1250" i="16"/>
  <c r="AP1250" i="16"/>
  <c r="BP1250" i="16" s="1"/>
  <c r="AO1250" i="16"/>
  <c r="BQ1250" i="16" s="1"/>
  <c r="AN1250" i="16"/>
  <c r="BK1250" i="16" s="1"/>
  <c r="AM1250" i="16"/>
  <c r="BJ1250" i="16" s="1"/>
  <c r="AL1250" i="16"/>
  <c r="BI1250" i="16" s="1"/>
  <c r="AK1250" i="16"/>
  <c r="CD1249" i="16"/>
  <c r="CB1249" i="16"/>
  <c r="CA1249" i="16"/>
  <c r="BZ1249" i="16"/>
  <c r="BY1249" i="16"/>
  <c r="BX1249" i="16"/>
  <c r="BW1249" i="16"/>
  <c r="BV1249" i="16"/>
  <c r="BT1249" i="16"/>
  <c r="BS1249" i="16"/>
  <c r="BR1249" i="16"/>
  <c r="BN1249" i="16"/>
  <c r="BM1249" i="16"/>
  <c r="BL1249" i="16"/>
  <c r="BG1249" i="16"/>
  <c r="BF1249" i="16"/>
  <c r="BE1249" i="16"/>
  <c r="BD1249" i="16"/>
  <c r="BC1249" i="16"/>
  <c r="BB1249" i="16"/>
  <c r="BA1249" i="16"/>
  <c r="AZ1249" i="16"/>
  <c r="AY1249" i="16"/>
  <c r="AX1249" i="16"/>
  <c r="AW1249" i="16"/>
  <c r="AV1249" i="16"/>
  <c r="AU1249" i="16"/>
  <c r="AT1249" i="16"/>
  <c r="AR1249" i="16"/>
  <c r="AQ1249" i="16"/>
  <c r="AP1249" i="16"/>
  <c r="BP1249" i="16" s="1"/>
  <c r="AO1249" i="16"/>
  <c r="BQ1249" i="16" s="1"/>
  <c r="AN1249" i="16"/>
  <c r="BK1249" i="16" s="1"/>
  <c r="AM1249" i="16"/>
  <c r="BJ1249" i="16" s="1"/>
  <c r="AL1249" i="16"/>
  <c r="BI1249" i="16" s="1"/>
  <c r="AK1249" i="16"/>
  <c r="CD1248" i="16"/>
  <c r="CB1248" i="16"/>
  <c r="CA1248" i="16"/>
  <c r="BZ1248" i="16"/>
  <c r="BY1248" i="16"/>
  <c r="BX1248" i="16"/>
  <c r="BW1248" i="16"/>
  <c r="BV1248" i="16"/>
  <c r="BT1248" i="16"/>
  <c r="BS1248" i="16"/>
  <c r="BR1248" i="16"/>
  <c r="BN1248" i="16"/>
  <c r="BM1248" i="16"/>
  <c r="BL1248" i="16"/>
  <c r="BG1248" i="16"/>
  <c r="BF1248" i="16"/>
  <c r="BE1248" i="16"/>
  <c r="BD1248" i="16"/>
  <c r="BC1248" i="16"/>
  <c r="BB1248" i="16"/>
  <c r="BA1248" i="16"/>
  <c r="AZ1248" i="16"/>
  <c r="AY1248" i="16"/>
  <c r="AX1248" i="16"/>
  <c r="AW1248" i="16"/>
  <c r="AV1248" i="16"/>
  <c r="AU1248" i="16"/>
  <c r="AT1248" i="16"/>
  <c r="AR1248" i="16"/>
  <c r="AQ1248" i="16"/>
  <c r="AP1248" i="16"/>
  <c r="BP1248" i="16" s="1"/>
  <c r="AO1248" i="16"/>
  <c r="BQ1248" i="16" s="1"/>
  <c r="AN1248" i="16"/>
  <c r="BK1248" i="16" s="1"/>
  <c r="AM1248" i="16"/>
  <c r="BJ1248" i="16" s="1"/>
  <c r="AL1248" i="16"/>
  <c r="BI1248" i="16" s="1"/>
  <c r="AK1248" i="16"/>
  <c r="CD1247" i="16"/>
  <c r="CB1247" i="16"/>
  <c r="CA1247" i="16"/>
  <c r="BZ1247" i="16"/>
  <c r="BY1247" i="16"/>
  <c r="BX1247" i="16"/>
  <c r="BW1247" i="16"/>
  <c r="BV1247" i="16"/>
  <c r="BT1247" i="16"/>
  <c r="BS1247" i="16"/>
  <c r="BR1247" i="16"/>
  <c r="BN1247" i="16"/>
  <c r="BM1247" i="16"/>
  <c r="BL1247" i="16"/>
  <c r="BG1247" i="16"/>
  <c r="BF1247" i="16"/>
  <c r="BE1247" i="16"/>
  <c r="BD1247" i="16"/>
  <c r="BC1247" i="16"/>
  <c r="BB1247" i="16"/>
  <c r="BA1247" i="16"/>
  <c r="AZ1247" i="16"/>
  <c r="AY1247" i="16"/>
  <c r="AX1247" i="16"/>
  <c r="AW1247" i="16"/>
  <c r="AV1247" i="16"/>
  <c r="AU1247" i="16"/>
  <c r="AT1247" i="16"/>
  <c r="AR1247" i="16"/>
  <c r="AQ1247" i="16"/>
  <c r="AP1247" i="16"/>
  <c r="BP1247" i="16" s="1"/>
  <c r="AO1247" i="16"/>
  <c r="BQ1247" i="16" s="1"/>
  <c r="AN1247" i="16"/>
  <c r="BK1247" i="16" s="1"/>
  <c r="AM1247" i="16"/>
  <c r="BJ1247" i="16" s="1"/>
  <c r="AL1247" i="16"/>
  <c r="BI1247" i="16" s="1"/>
  <c r="AK1247" i="16"/>
  <c r="CD1246" i="16"/>
  <c r="CB1246" i="16"/>
  <c r="CA1246" i="16"/>
  <c r="BZ1246" i="16"/>
  <c r="BY1246" i="16"/>
  <c r="BX1246" i="16"/>
  <c r="BW1246" i="16"/>
  <c r="BV1246" i="16"/>
  <c r="BT1246" i="16"/>
  <c r="BS1246" i="16"/>
  <c r="BR1246" i="16"/>
  <c r="BN1246" i="16"/>
  <c r="BM1246" i="16"/>
  <c r="BL1246" i="16"/>
  <c r="BG1246" i="16"/>
  <c r="BF1246" i="16"/>
  <c r="BE1246" i="16"/>
  <c r="BD1246" i="16"/>
  <c r="BC1246" i="16"/>
  <c r="BB1246" i="16"/>
  <c r="BA1246" i="16"/>
  <c r="AZ1246" i="16"/>
  <c r="AY1246" i="16"/>
  <c r="AX1246" i="16"/>
  <c r="AW1246" i="16"/>
  <c r="AV1246" i="16"/>
  <c r="AU1246" i="16"/>
  <c r="AT1246" i="16"/>
  <c r="AR1246" i="16"/>
  <c r="AQ1246" i="16"/>
  <c r="AP1246" i="16"/>
  <c r="BP1246" i="16" s="1"/>
  <c r="AO1246" i="16"/>
  <c r="BQ1246" i="16" s="1"/>
  <c r="AN1246" i="16"/>
  <c r="BK1246" i="16" s="1"/>
  <c r="AM1246" i="16"/>
  <c r="BJ1246" i="16" s="1"/>
  <c r="AL1246" i="16"/>
  <c r="BI1246" i="16" s="1"/>
  <c r="AK1246" i="16"/>
  <c r="CD1245" i="16"/>
  <c r="CB1245" i="16"/>
  <c r="CA1245" i="16"/>
  <c r="BZ1245" i="16"/>
  <c r="BY1245" i="16"/>
  <c r="BX1245" i="16"/>
  <c r="BW1245" i="16"/>
  <c r="BV1245" i="16"/>
  <c r="BT1245" i="16"/>
  <c r="BS1245" i="16"/>
  <c r="BR1245" i="16"/>
  <c r="BN1245" i="16"/>
  <c r="BM1245" i="16"/>
  <c r="BL1245" i="16"/>
  <c r="BG1245" i="16"/>
  <c r="BF1245" i="16"/>
  <c r="BE1245" i="16"/>
  <c r="BD1245" i="16"/>
  <c r="BC1245" i="16"/>
  <c r="BB1245" i="16"/>
  <c r="BA1245" i="16"/>
  <c r="AZ1245" i="16"/>
  <c r="AY1245" i="16"/>
  <c r="AX1245" i="16"/>
  <c r="AW1245" i="16"/>
  <c r="AV1245" i="16"/>
  <c r="AU1245" i="16"/>
  <c r="AT1245" i="16"/>
  <c r="AR1245" i="16"/>
  <c r="AQ1245" i="16"/>
  <c r="AP1245" i="16"/>
  <c r="BP1245" i="16" s="1"/>
  <c r="AO1245" i="16"/>
  <c r="BQ1245" i="16" s="1"/>
  <c r="AN1245" i="16"/>
  <c r="BK1245" i="16" s="1"/>
  <c r="AM1245" i="16"/>
  <c r="BJ1245" i="16" s="1"/>
  <c r="AL1245" i="16"/>
  <c r="BI1245" i="16" s="1"/>
  <c r="AK1245" i="16"/>
  <c r="CD1244" i="16"/>
  <c r="CB1244" i="16"/>
  <c r="CA1244" i="16"/>
  <c r="BZ1244" i="16"/>
  <c r="BY1244" i="16"/>
  <c r="BX1244" i="16"/>
  <c r="BW1244" i="16"/>
  <c r="BV1244" i="16"/>
  <c r="BT1244" i="16"/>
  <c r="BS1244" i="16"/>
  <c r="BR1244" i="16"/>
  <c r="BN1244" i="16"/>
  <c r="BM1244" i="16"/>
  <c r="BL1244" i="16"/>
  <c r="BG1244" i="16"/>
  <c r="BF1244" i="16"/>
  <c r="BE1244" i="16"/>
  <c r="BD1244" i="16"/>
  <c r="BC1244" i="16"/>
  <c r="BB1244" i="16"/>
  <c r="BA1244" i="16"/>
  <c r="AZ1244" i="16"/>
  <c r="AY1244" i="16"/>
  <c r="AX1244" i="16"/>
  <c r="AW1244" i="16"/>
  <c r="AV1244" i="16"/>
  <c r="AU1244" i="16"/>
  <c r="AT1244" i="16"/>
  <c r="AR1244" i="16"/>
  <c r="AQ1244" i="16"/>
  <c r="AP1244" i="16"/>
  <c r="BP1244" i="16" s="1"/>
  <c r="AO1244" i="16"/>
  <c r="BQ1244" i="16" s="1"/>
  <c r="AN1244" i="16"/>
  <c r="BK1244" i="16" s="1"/>
  <c r="AM1244" i="16"/>
  <c r="BJ1244" i="16" s="1"/>
  <c r="AL1244" i="16"/>
  <c r="BI1244" i="16" s="1"/>
  <c r="AK1244" i="16"/>
  <c r="CD1243" i="16"/>
  <c r="CB1243" i="16"/>
  <c r="CA1243" i="16"/>
  <c r="BZ1243" i="16"/>
  <c r="BY1243" i="16"/>
  <c r="BX1243" i="16"/>
  <c r="BW1243" i="16"/>
  <c r="BV1243" i="16"/>
  <c r="BT1243" i="16"/>
  <c r="BS1243" i="16"/>
  <c r="BR1243" i="16"/>
  <c r="BN1243" i="16"/>
  <c r="BM1243" i="16"/>
  <c r="BL1243" i="16"/>
  <c r="BG1243" i="16"/>
  <c r="BF1243" i="16"/>
  <c r="BE1243" i="16"/>
  <c r="BD1243" i="16"/>
  <c r="BC1243" i="16"/>
  <c r="BB1243" i="16"/>
  <c r="BA1243" i="16"/>
  <c r="AZ1243" i="16"/>
  <c r="AY1243" i="16"/>
  <c r="AX1243" i="16"/>
  <c r="AW1243" i="16"/>
  <c r="AV1243" i="16"/>
  <c r="AU1243" i="16"/>
  <c r="AT1243" i="16"/>
  <c r="AR1243" i="16"/>
  <c r="AQ1243" i="16"/>
  <c r="AP1243" i="16"/>
  <c r="BP1243" i="16" s="1"/>
  <c r="AO1243" i="16"/>
  <c r="BQ1243" i="16" s="1"/>
  <c r="AN1243" i="16"/>
  <c r="BK1243" i="16" s="1"/>
  <c r="AM1243" i="16"/>
  <c r="BJ1243" i="16" s="1"/>
  <c r="AL1243" i="16"/>
  <c r="BI1243" i="16" s="1"/>
  <c r="AK1243" i="16"/>
  <c r="CD1242" i="16"/>
  <c r="CB1242" i="16"/>
  <c r="CA1242" i="16"/>
  <c r="BZ1242" i="16"/>
  <c r="BY1242" i="16"/>
  <c r="BX1242" i="16"/>
  <c r="BW1242" i="16"/>
  <c r="BV1242" i="16"/>
  <c r="BT1242" i="16"/>
  <c r="BS1242" i="16"/>
  <c r="BR1242" i="16"/>
  <c r="BN1242" i="16"/>
  <c r="BM1242" i="16"/>
  <c r="BL1242" i="16"/>
  <c r="BG1242" i="16"/>
  <c r="BF1242" i="16"/>
  <c r="BE1242" i="16"/>
  <c r="BD1242" i="16"/>
  <c r="BC1242" i="16"/>
  <c r="BB1242" i="16"/>
  <c r="BA1242" i="16"/>
  <c r="AZ1242" i="16"/>
  <c r="AY1242" i="16"/>
  <c r="AX1242" i="16"/>
  <c r="AW1242" i="16"/>
  <c r="AV1242" i="16"/>
  <c r="AU1242" i="16"/>
  <c r="AT1242" i="16"/>
  <c r="AR1242" i="16"/>
  <c r="AQ1242" i="16"/>
  <c r="AP1242" i="16"/>
  <c r="BP1242" i="16" s="1"/>
  <c r="AO1242" i="16"/>
  <c r="BQ1242" i="16" s="1"/>
  <c r="AN1242" i="16"/>
  <c r="BK1242" i="16" s="1"/>
  <c r="AM1242" i="16"/>
  <c r="BJ1242" i="16" s="1"/>
  <c r="AL1242" i="16"/>
  <c r="BI1242" i="16" s="1"/>
  <c r="AK1242" i="16"/>
  <c r="CD1241" i="16"/>
  <c r="CB1241" i="16"/>
  <c r="CA1241" i="16"/>
  <c r="BZ1241" i="16"/>
  <c r="BY1241" i="16"/>
  <c r="BX1241" i="16"/>
  <c r="BW1241" i="16"/>
  <c r="BV1241" i="16"/>
  <c r="BT1241" i="16"/>
  <c r="BS1241" i="16"/>
  <c r="BR1241" i="16"/>
  <c r="BN1241" i="16"/>
  <c r="BM1241" i="16"/>
  <c r="BL1241" i="16"/>
  <c r="BG1241" i="16"/>
  <c r="BF1241" i="16"/>
  <c r="BE1241" i="16"/>
  <c r="BD1241" i="16"/>
  <c r="BC1241" i="16"/>
  <c r="BB1241" i="16"/>
  <c r="BA1241" i="16"/>
  <c r="AZ1241" i="16"/>
  <c r="AY1241" i="16"/>
  <c r="AX1241" i="16"/>
  <c r="AW1241" i="16"/>
  <c r="AV1241" i="16"/>
  <c r="AU1241" i="16"/>
  <c r="AT1241" i="16"/>
  <c r="AR1241" i="16"/>
  <c r="AQ1241" i="16"/>
  <c r="AP1241" i="16"/>
  <c r="BP1241" i="16" s="1"/>
  <c r="AO1241" i="16"/>
  <c r="BQ1241" i="16" s="1"/>
  <c r="AN1241" i="16"/>
  <c r="BK1241" i="16" s="1"/>
  <c r="AM1241" i="16"/>
  <c r="BJ1241" i="16" s="1"/>
  <c r="AL1241" i="16"/>
  <c r="BI1241" i="16" s="1"/>
  <c r="AK1241" i="16"/>
  <c r="CD1240" i="16"/>
  <c r="CB1240" i="16"/>
  <c r="CA1240" i="16"/>
  <c r="BZ1240" i="16"/>
  <c r="BY1240" i="16"/>
  <c r="BX1240" i="16"/>
  <c r="BW1240" i="16"/>
  <c r="BV1240" i="16"/>
  <c r="BT1240" i="16"/>
  <c r="BS1240" i="16"/>
  <c r="BR1240" i="16"/>
  <c r="BN1240" i="16"/>
  <c r="BM1240" i="16"/>
  <c r="BL1240" i="16"/>
  <c r="BG1240" i="16"/>
  <c r="BF1240" i="16"/>
  <c r="BE1240" i="16"/>
  <c r="BD1240" i="16"/>
  <c r="BC1240" i="16"/>
  <c r="BB1240" i="16"/>
  <c r="BA1240" i="16"/>
  <c r="AZ1240" i="16"/>
  <c r="AY1240" i="16"/>
  <c r="AX1240" i="16"/>
  <c r="AW1240" i="16"/>
  <c r="AV1240" i="16"/>
  <c r="AU1240" i="16"/>
  <c r="AT1240" i="16"/>
  <c r="AR1240" i="16"/>
  <c r="AQ1240" i="16"/>
  <c r="AP1240" i="16"/>
  <c r="BP1240" i="16" s="1"/>
  <c r="AO1240" i="16"/>
  <c r="BQ1240" i="16" s="1"/>
  <c r="AN1240" i="16"/>
  <c r="BK1240" i="16" s="1"/>
  <c r="AM1240" i="16"/>
  <c r="BJ1240" i="16" s="1"/>
  <c r="AL1240" i="16"/>
  <c r="BI1240" i="16" s="1"/>
  <c r="AK1240" i="16"/>
  <c r="CD1239" i="16"/>
  <c r="CB1239" i="16"/>
  <c r="CA1239" i="16"/>
  <c r="BZ1239" i="16"/>
  <c r="BY1239" i="16"/>
  <c r="BX1239" i="16"/>
  <c r="BW1239" i="16"/>
  <c r="BV1239" i="16"/>
  <c r="BT1239" i="16"/>
  <c r="BS1239" i="16"/>
  <c r="BR1239" i="16"/>
  <c r="BN1239" i="16"/>
  <c r="BM1239" i="16"/>
  <c r="BL1239" i="16"/>
  <c r="BG1239" i="16"/>
  <c r="BF1239" i="16"/>
  <c r="BE1239" i="16"/>
  <c r="BD1239" i="16"/>
  <c r="BC1239" i="16"/>
  <c r="BB1239" i="16"/>
  <c r="BA1239" i="16"/>
  <c r="AZ1239" i="16"/>
  <c r="AY1239" i="16"/>
  <c r="AX1239" i="16"/>
  <c r="AW1239" i="16"/>
  <c r="AV1239" i="16"/>
  <c r="AU1239" i="16"/>
  <c r="AT1239" i="16"/>
  <c r="AR1239" i="16"/>
  <c r="AQ1239" i="16"/>
  <c r="AP1239" i="16"/>
  <c r="BP1239" i="16" s="1"/>
  <c r="AO1239" i="16"/>
  <c r="BQ1239" i="16" s="1"/>
  <c r="AN1239" i="16"/>
  <c r="BK1239" i="16" s="1"/>
  <c r="AM1239" i="16"/>
  <c r="BJ1239" i="16" s="1"/>
  <c r="AL1239" i="16"/>
  <c r="BI1239" i="16" s="1"/>
  <c r="AK1239" i="16"/>
  <c r="CD1238" i="16"/>
  <c r="CB1238" i="16"/>
  <c r="CA1238" i="16"/>
  <c r="BZ1238" i="16"/>
  <c r="BY1238" i="16"/>
  <c r="BX1238" i="16"/>
  <c r="BW1238" i="16"/>
  <c r="BV1238" i="16"/>
  <c r="BT1238" i="16"/>
  <c r="BS1238" i="16"/>
  <c r="BR1238" i="16"/>
  <c r="BN1238" i="16"/>
  <c r="BM1238" i="16"/>
  <c r="BL1238" i="16"/>
  <c r="BG1238" i="16"/>
  <c r="BF1238" i="16"/>
  <c r="BE1238" i="16"/>
  <c r="BD1238" i="16"/>
  <c r="BC1238" i="16"/>
  <c r="BB1238" i="16"/>
  <c r="BA1238" i="16"/>
  <c r="AZ1238" i="16"/>
  <c r="AY1238" i="16"/>
  <c r="AX1238" i="16"/>
  <c r="AW1238" i="16"/>
  <c r="AV1238" i="16"/>
  <c r="AU1238" i="16"/>
  <c r="AT1238" i="16"/>
  <c r="AR1238" i="16"/>
  <c r="AQ1238" i="16"/>
  <c r="AP1238" i="16"/>
  <c r="BP1238" i="16" s="1"/>
  <c r="AO1238" i="16"/>
  <c r="BQ1238" i="16" s="1"/>
  <c r="AN1238" i="16"/>
  <c r="BK1238" i="16" s="1"/>
  <c r="AM1238" i="16"/>
  <c r="BJ1238" i="16" s="1"/>
  <c r="AL1238" i="16"/>
  <c r="BI1238" i="16" s="1"/>
  <c r="AK1238" i="16"/>
  <c r="CD1237" i="16"/>
  <c r="CB1237" i="16"/>
  <c r="CA1237" i="16"/>
  <c r="BZ1237" i="16"/>
  <c r="BY1237" i="16"/>
  <c r="BX1237" i="16"/>
  <c r="BW1237" i="16"/>
  <c r="BV1237" i="16"/>
  <c r="BT1237" i="16"/>
  <c r="BS1237" i="16"/>
  <c r="BR1237" i="16"/>
  <c r="BN1237" i="16"/>
  <c r="BM1237" i="16"/>
  <c r="BL1237" i="16"/>
  <c r="BG1237" i="16"/>
  <c r="BF1237" i="16"/>
  <c r="BE1237" i="16"/>
  <c r="BD1237" i="16"/>
  <c r="BC1237" i="16"/>
  <c r="BB1237" i="16"/>
  <c r="BA1237" i="16"/>
  <c r="AZ1237" i="16"/>
  <c r="AY1237" i="16"/>
  <c r="AX1237" i="16"/>
  <c r="AW1237" i="16"/>
  <c r="AV1237" i="16"/>
  <c r="AU1237" i="16"/>
  <c r="AT1237" i="16"/>
  <c r="AR1237" i="16"/>
  <c r="AQ1237" i="16"/>
  <c r="AP1237" i="16"/>
  <c r="BP1237" i="16" s="1"/>
  <c r="AO1237" i="16"/>
  <c r="BQ1237" i="16" s="1"/>
  <c r="AN1237" i="16"/>
  <c r="BK1237" i="16" s="1"/>
  <c r="AM1237" i="16"/>
  <c r="BJ1237" i="16" s="1"/>
  <c r="AL1237" i="16"/>
  <c r="BI1237" i="16" s="1"/>
  <c r="AK1237" i="16"/>
  <c r="CD1236" i="16"/>
  <c r="CB1236" i="16"/>
  <c r="CA1236" i="16"/>
  <c r="BZ1236" i="16"/>
  <c r="BY1236" i="16"/>
  <c r="BX1236" i="16"/>
  <c r="BW1236" i="16"/>
  <c r="BV1236" i="16"/>
  <c r="BT1236" i="16"/>
  <c r="BS1236" i="16"/>
  <c r="BR1236" i="16"/>
  <c r="BN1236" i="16"/>
  <c r="BM1236" i="16"/>
  <c r="BL1236" i="16"/>
  <c r="BG1236" i="16"/>
  <c r="BF1236" i="16"/>
  <c r="BE1236" i="16"/>
  <c r="BD1236" i="16"/>
  <c r="BC1236" i="16"/>
  <c r="BB1236" i="16"/>
  <c r="BA1236" i="16"/>
  <c r="AZ1236" i="16"/>
  <c r="AY1236" i="16"/>
  <c r="AX1236" i="16"/>
  <c r="AW1236" i="16"/>
  <c r="AV1236" i="16"/>
  <c r="AU1236" i="16"/>
  <c r="AT1236" i="16"/>
  <c r="AR1236" i="16"/>
  <c r="AQ1236" i="16"/>
  <c r="AP1236" i="16"/>
  <c r="BP1236" i="16" s="1"/>
  <c r="AO1236" i="16"/>
  <c r="BQ1236" i="16" s="1"/>
  <c r="AN1236" i="16"/>
  <c r="BK1236" i="16" s="1"/>
  <c r="AM1236" i="16"/>
  <c r="BJ1236" i="16" s="1"/>
  <c r="AL1236" i="16"/>
  <c r="BI1236" i="16" s="1"/>
  <c r="AK1236" i="16"/>
  <c r="CD1235" i="16"/>
  <c r="CB1235" i="16"/>
  <c r="CA1235" i="16"/>
  <c r="BZ1235" i="16"/>
  <c r="BY1235" i="16"/>
  <c r="BX1235" i="16"/>
  <c r="BW1235" i="16"/>
  <c r="BV1235" i="16"/>
  <c r="BT1235" i="16"/>
  <c r="BS1235" i="16"/>
  <c r="BR1235" i="16"/>
  <c r="BN1235" i="16"/>
  <c r="BM1235" i="16"/>
  <c r="BL1235" i="16"/>
  <c r="BG1235" i="16"/>
  <c r="BF1235" i="16"/>
  <c r="BE1235" i="16"/>
  <c r="BD1235" i="16"/>
  <c r="BC1235" i="16"/>
  <c r="BB1235" i="16"/>
  <c r="BA1235" i="16"/>
  <c r="AZ1235" i="16"/>
  <c r="AY1235" i="16"/>
  <c r="AX1235" i="16"/>
  <c r="AW1235" i="16"/>
  <c r="AV1235" i="16"/>
  <c r="AU1235" i="16"/>
  <c r="AT1235" i="16"/>
  <c r="AR1235" i="16"/>
  <c r="AQ1235" i="16"/>
  <c r="AP1235" i="16"/>
  <c r="BP1235" i="16" s="1"/>
  <c r="AO1235" i="16"/>
  <c r="BQ1235" i="16" s="1"/>
  <c r="AN1235" i="16"/>
  <c r="BK1235" i="16" s="1"/>
  <c r="AM1235" i="16"/>
  <c r="BJ1235" i="16" s="1"/>
  <c r="AL1235" i="16"/>
  <c r="BI1235" i="16" s="1"/>
  <c r="AK1235" i="16"/>
  <c r="CD1234" i="16"/>
  <c r="CB1234" i="16"/>
  <c r="CA1234" i="16"/>
  <c r="BZ1234" i="16"/>
  <c r="BY1234" i="16"/>
  <c r="BX1234" i="16"/>
  <c r="BW1234" i="16"/>
  <c r="BV1234" i="16"/>
  <c r="BT1234" i="16"/>
  <c r="BS1234" i="16"/>
  <c r="BR1234" i="16"/>
  <c r="BN1234" i="16"/>
  <c r="BM1234" i="16"/>
  <c r="BL1234" i="16"/>
  <c r="BG1234" i="16"/>
  <c r="BF1234" i="16"/>
  <c r="BE1234" i="16"/>
  <c r="BD1234" i="16"/>
  <c r="BC1234" i="16"/>
  <c r="BB1234" i="16"/>
  <c r="BA1234" i="16"/>
  <c r="AZ1234" i="16"/>
  <c r="AY1234" i="16"/>
  <c r="AX1234" i="16"/>
  <c r="AW1234" i="16"/>
  <c r="AV1234" i="16"/>
  <c r="AU1234" i="16"/>
  <c r="AT1234" i="16"/>
  <c r="AR1234" i="16"/>
  <c r="AQ1234" i="16"/>
  <c r="AP1234" i="16"/>
  <c r="BP1234" i="16" s="1"/>
  <c r="AO1234" i="16"/>
  <c r="BQ1234" i="16" s="1"/>
  <c r="AN1234" i="16"/>
  <c r="BK1234" i="16" s="1"/>
  <c r="AM1234" i="16"/>
  <c r="BJ1234" i="16" s="1"/>
  <c r="AL1234" i="16"/>
  <c r="BI1234" i="16" s="1"/>
  <c r="AK1234" i="16"/>
  <c r="CD1233" i="16"/>
  <c r="CB1233" i="16"/>
  <c r="CA1233" i="16"/>
  <c r="BZ1233" i="16"/>
  <c r="BY1233" i="16"/>
  <c r="BX1233" i="16"/>
  <c r="BW1233" i="16"/>
  <c r="BV1233" i="16"/>
  <c r="BT1233" i="16"/>
  <c r="BS1233" i="16"/>
  <c r="BR1233" i="16"/>
  <c r="BN1233" i="16"/>
  <c r="BM1233" i="16"/>
  <c r="BL1233" i="16"/>
  <c r="BG1233" i="16"/>
  <c r="BF1233" i="16"/>
  <c r="BE1233" i="16"/>
  <c r="BD1233" i="16"/>
  <c r="BC1233" i="16"/>
  <c r="BB1233" i="16"/>
  <c r="BA1233" i="16"/>
  <c r="AZ1233" i="16"/>
  <c r="AY1233" i="16"/>
  <c r="AX1233" i="16"/>
  <c r="AW1233" i="16"/>
  <c r="AV1233" i="16"/>
  <c r="AU1233" i="16"/>
  <c r="AT1233" i="16"/>
  <c r="AR1233" i="16"/>
  <c r="AQ1233" i="16"/>
  <c r="AP1233" i="16"/>
  <c r="BP1233" i="16" s="1"/>
  <c r="AO1233" i="16"/>
  <c r="BQ1233" i="16" s="1"/>
  <c r="AN1233" i="16"/>
  <c r="BK1233" i="16" s="1"/>
  <c r="AM1233" i="16"/>
  <c r="BJ1233" i="16" s="1"/>
  <c r="AL1233" i="16"/>
  <c r="BI1233" i="16" s="1"/>
  <c r="AK1233" i="16"/>
  <c r="CD1232" i="16"/>
  <c r="CB1232" i="16"/>
  <c r="CA1232" i="16"/>
  <c r="BZ1232" i="16"/>
  <c r="BY1232" i="16"/>
  <c r="BX1232" i="16"/>
  <c r="BW1232" i="16"/>
  <c r="BV1232" i="16"/>
  <c r="BT1232" i="16"/>
  <c r="BS1232" i="16"/>
  <c r="BR1232" i="16"/>
  <c r="BN1232" i="16"/>
  <c r="BM1232" i="16"/>
  <c r="BL1232" i="16"/>
  <c r="BG1232" i="16"/>
  <c r="BF1232" i="16"/>
  <c r="BE1232" i="16"/>
  <c r="BD1232" i="16"/>
  <c r="BC1232" i="16"/>
  <c r="BB1232" i="16"/>
  <c r="BA1232" i="16"/>
  <c r="AZ1232" i="16"/>
  <c r="AY1232" i="16"/>
  <c r="AX1232" i="16"/>
  <c r="AW1232" i="16"/>
  <c r="AV1232" i="16"/>
  <c r="AU1232" i="16"/>
  <c r="AT1232" i="16"/>
  <c r="AR1232" i="16"/>
  <c r="AQ1232" i="16"/>
  <c r="AP1232" i="16"/>
  <c r="BP1232" i="16" s="1"/>
  <c r="AO1232" i="16"/>
  <c r="BQ1232" i="16" s="1"/>
  <c r="AN1232" i="16"/>
  <c r="BK1232" i="16" s="1"/>
  <c r="AM1232" i="16"/>
  <c r="BJ1232" i="16" s="1"/>
  <c r="AL1232" i="16"/>
  <c r="BI1232" i="16" s="1"/>
  <c r="AK1232" i="16"/>
  <c r="CD1231" i="16"/>
  <c r="CB1231" i="16"/>
  <c r="CA1231" i="16"/>
  <c r="BZ1231" i="16"/>
  <c r="BY1231" i="16"/>
  <c r="BX1231" i="16"/>
  <c r="BW1231" i="16"/>
  <c r="BV1231" i="16"/>
  <c r="BT1231" i="16"/>
  <c r="BS1231" i="16"/>
  <c r="BR1231" i="16"/>
  <c r="BN1231" i="16"/>
  <c r="BM1231" i="16"/>
  <c r="BL1231" i="16"/>
  <c r="BG1231" i="16"/>
  <c r="BF1231" i="16"/>
  <c r="BE1231" i="16"/>
  <c r="BD1231" i="16"/>
  <c r="BC1231" i="16"/>
  <c r="BB1231" i="16"/>
  <c r="BA1231" i="16"/>
  <c r="AZ1231" i="16"/>
  <c r="AY1231" i="16"/>
  <c r="AX1231" i="16"/>
  <c r="AW1231" i="16"/>
  <c r="AV1231" i="16"/>
  <c r="AU1231" i="16"/>
  <c r="AT1231" i="16"/>
  <c r="AR1231" i="16"/>
  <c r="AQ1231" i="16"/>
  <c r="AP1231" i="16"/>
  <c r="BP1231" i="16" s="1"/>
  <c r="AO1231" i="16"/>
  <c r="BQ1231" i="16" s="1"/>
  <c r="AN1231" i="16"/>
  <c r="BK1231" i="16" s="1"/>
  <c r="AM1231" i="16"/>
  <c r="BJ1231" i="16" s="1"/>
  <c r="AL1231" i="16"/>
  <c r="BI1231" i="16" s="1"/>
  <c r="AK1231" i="16"/>
  <c r="CD1230" i="16"/>
  <c r="CB1230" i="16"/>
  <c r="CA1230" i="16"/>
  <c r="BZ1230" i="16"/>
  <c r="BY1230" i="16"/>
  <c r="BX1230" i="16"/>
  <c r="BW1230" i="16"/>
  <c r="BV1230" i="16"/>
  <c r="BT1230" i="16"/>
  <c r="BS1230" i="16"/>
  <c r="BR1230" i="16"/>
  <c r="BN1230" i="16"/>
  <c r="BM1230" i="16"/>
  <c r="BL1230" i="16"/>
  <c r="BG1230" i="16"/>
  <c r="BF1230" i="16"/>
  <c r="BE1230" i="16"/>
  <c r="BD1230" i="16"/>
  <c r="BC1230" i="16"/>
  <c r="BB1230" i="16"/>
  <c r="BA1230" i="16"/>
  <c r="AZ1230" i="16"/>
  <c r="AY1230" i="16"/>
  <c r="AX1230" i="16"/>
  <c r="AW1230" i="16"/>
  <c r="AV1230" i="16"/>
  <c r="AU1230" i="16"/>
  <c r="AT1230" i="16"/>
  <c r="AR1230" i="16"/>
  <c r="AQ1230" i="16"/>
  <c r="AP1230" i="16"/>
  <c r="BP1230" i="16" s="1"/>
  <c r="AO1230" i="16"/>
  <c r="BQ1230" i="16" s="1"/>
  <c r="AN1230" i="16"/>
  <c r="BK1230" i="16" s="1"/>
  <c r="AM1230" i="16"/>
  <c r="BJ1230" i="16" s="1"/>
  <c r="AL1230" i="16"/>
  <c r="BI1230" i="16" s="1"/>
  <c r="AK1230" i="16"/>
  <c r="CD1229" i="16"/>
  <c r="CB1229" i="16"/>
  <c r="CA1229" i="16"/>
  <c r="BZ1229" i="16"/>
  <c r="BY1229" i="16"/>
  <c r="BX1229" i="16"/>
  <c r="BW1229" i="16"/>
  <c r="BV1229" i="16"/>
  <c r="BT1229" i="16"/>
  <c r="BS1229" i="16"/>
  <c r="BR1229" i="16"/>
  <c r="BN1229" i="16"/>
  <c r="BM1229" i="16"/>
  <c r="BL1229" i="16"/>
  <c r="BG1229" i="16"/>
  <c r="BF1229" i="16"/>
  <c r="BE1229" i="16"/>
  <c r="BD1229" i="16"/>
  <c r="BC1229" i="16"/>
  <c r="BB1229" i="16"/>
  <c r="BA1229" i="16"/>
  <c r="AZ1229" i="16"/>
  <c r="AY1229" i="16"/>
  <c r="AX1229" i="16"/>
  <c r="AW1229" i="16"/>
  <c r="AV1229" i="16"/>
  <c r="AU1229" i="16"/>
  <c r="AT1229" i="16"/>
  <c r="AR1229" i="16"/>
  <c r="AQ1229" i="16"/>
  <c r="AP1229" i="16"/>
  <c r="BP1229" i="16" s="1"/>
  <c r="AO1229" i="16"/>
  <c r="BQ1229" i="16" s="1"/>
  <c r="AN1229" i="16"/>
  <c r="BK1229" i="16" s="1"/>
  <c r="AM1229" i="16"/>
  <c r="BJ1229" i="16" s="1"/>
  <c r="AL1229" i="16"/>
  <c r="BI1229" i="16" s="1"/>
  <c r="AK1229" i="16"/>
  <c r="CD1228" i="16"/>
  <c r="CB1228" i="16"/>
  <c r="CA1228" i="16"/>
  <c r="BZ1228" i="16"/>
  <c r="BY1228" i="16"/>
  <c r="BX1228" i="16"/>
  <c r="BW1228" i="16"/>
  <c r="BV1228" i="16"/>
  <c r="BT1228" i="16"/>
  <c r="BS1228" i="16"/>
  <c r="BR1228" i="16"/>
  <c r="BN1228" i="16"/>
  <c r="BM1228" i="16"/>
  <c r="BL1228" i="16"/>
  <c r="BG1228" i="16"/>
  <c r="BF1228" i="16"/>
  <c r="BE1228" i="16"/>
  <c r="BD1228" i="16"/>
  <c r="BC1228" i="16"/>
  <c r="BB1228" i="16"/>
  <c r="BA1228" i="16"/>
  <c r="AZ1228" i="16"/>
  <c r="AY1228" i="16"/>
  <c r="AX1228" i="16"/>
  <c r="AW1228" i="16"/>
  <c r="AV1228" i="16"/>
  <c r="AU1228" i="16"/>
  <c r="AT1228" i="16"/>
  <c r="AR1228" i="16"/>
  <c r="AQ1228" i="16"/>
  <c r="AP1228" i="16"/>
  <c r="BP1228" i="16" s="1"/>
  <c r="AO1228" i="16"/>
  <c r="BQ1228" i="16" s="1"/>
  <c r="AN1228" i="16"/>
  <c r="BK1228" i="16" s="1"/>
  <c r="AM1228" i="16"/>
  <c r="BJ1228" i="16" s="1"/>
  <c r="AL1228" i="16"/>
  <c r="BI1228" i="16" s="1"/>
  <c r="AK1228" i="16"/>
  <c r="CD1227" i="16"/>
  <c r="CB1227" i="16"/>
  <c r="CA1227" i="16"/>
  <c r="BZ1227" i="16"/>
  <c r="BY1227" i="16"/>
  <c r="BX1227" i="16"/>
  <c r="BW1227" i="16"/>
  <c r="BV1227" i="16"/>
  <c r="BT1227" i="16"/>
  <c r="BS1227" i="16"/>
  <c r="BR1227" i="16"/>
  <c r="BN1227" i="16"/>
  <c r="BM1227" i="16"/>
  <c r="BL1227" i="16"/>
  <c r="BG1227" i="16"/>
  <c r="BF1227" i="16"/>
  <c r="BE1227" i="16"/>
  <c r="BD1227" i="16"/>
  <c r="BC1227" i="16"/>
  <c r="BB1227" i="16"/>
  <c r="BA1227" i="16"/>
  <c r="AZ1227" i="16"/>
  <c r="AY1227" i="16"/>
  <c r="AX1227" i="16"/>
  <c r="AW1227" i="16"/>
  <c r="AV1227" i="16"/>
  <c r="AU1227" i="16"/>
  <c r="AT1227" i="16"/>
  <c r="AR1227" i="16"/>
  <c r="AQ1227" i="16"/>
  <c r="AP1227" i="16"/>
  <c r="BP1227" i="16" s="1"/>
  <c r="AO1227" i="16"/>
  <c r="BQ1227" i="16" s="1"/>
  <c r="AN1227" i="16"/>
  <c r="BK1227" i="16" s="1"/>
  <c r="AM1227" i="16"/>
  <c r="BJ1227" i="16" s="1"/>
  <c r="AL1227" i="16"/>
  <c r="BI1227" i="16" s="1"/>
  <c r="AK1227" i="16"/>
  <c r="CD1226" i="16"/>
  <c r="CB1226" i="16"/>
  <c r="CA1226" i="16"/>
  <c r="BZ1226" i="16"/>
  <c r="BY1226" i="16"/>
  <c r="BX1226" i="16"/>
  <c r="BW1226" i="16"/>
  <c r="BV1226" i="16"/>
  <c r="BT1226" i="16"/>
  <c r="BS1226" i="16"/>
  <c r="BR1226" i="16"/>
  <c r="BN1226" i="16"/>
  <c r="BM1226" i="16"/>
  <c r="BL1226" i="16"/>
  <c r="BG1226" i="16"/>
  <c r="BF1226" i="16"/>
  <c r="BE1226" i="16"/>
  <c r="BD1226" i="16"/>
  <c r="BC1226" i="16"/>
  <c r="BB1226" i="16"/>
  <c r="BA1226" i="16"/>
  <c r="AZ1226" i="16"/>
  <c r="AY1226" i="16"/>
  <c r="AX1226" i="16"/>
  <c r="AW1226" i="16"/>
  <c r="AV1226" i="16"/>
  <c r="AU1226" i="16"/>
  <c r="AT1226" i="16"/>
  <c r="AR1226" i="16"/>
  <c r="AQ1226" i="16"/>
  <c r="AP1226" i="16"/>
  <c r="BP1226" i="16" s="1"/>
  <c r="AO1226" i="16"/>
  <c r="BQ1226" i="16" s="1"/>
  <c r="AN1226" i="16"/>
  <c r="BK1226" i="16" s="1"/>
  <c r="AM1226" i="16"/>
  <c r="BJ1226" i="16" s="1"/>
  <c r="AL1226" i="16"/>
  <c r="BI1226" i="16" s="1"/>
  <c r="AK1226" i="16"/>
  <c r="CD1225" i="16"/>
  <c r="CB1225" i="16"/>
  <c r="CA1225" i="16"/>
  <c r="BZ1225" i="16"/>
  <c r="BY1225" i="16"/>
  <c r="BX1225" i="16"/>
  <c r="BW1225" i="16"/>
  <c r="BV1225" i="16"/>
  <c r="BT1225" i="16"/>
  <c r="BS1225" i="16"/>
  <c r="BR1225" i="16"/>
  <c r="BN1225" i="16"/>
  <c r="BM1225" i="16"/>
  <c r="BL1225" i="16"/>
  <c r="BG1225" i="16"/>
  <c r="BF1225" i="16"/>
  <c r="BE1225" i="16"/>
  <c r="BD1225" i="16"/>
  <c r="BC1225" i="16"/>
  <c r="BB1225" i="16"/>
  <c r="BA1225" i="16"/>
  <c r="AZ1225" i="16"/>
  <c r="AY1225" i="16"/>
  <c r="AX1225" i="16"/>
  <c r="AW1225" i="16"/>
  <c r="AV1225" i="16"/>
  <c r="AU1225" i="16"/>
  <c r="AT1225" i="16"/>
  <c r="AR1225" i="16"/>
  <c r="AQ1225" i="16"/>
  <c r="AP1225" i="16"/>
  <c r="BP1225" i="16" s="1"/>
  <c r="AO1225" i="16"/>
  <c r="BQ1225" i="16" s="1"/>
  <c r="AN1225" i="16"/>
  <c r="BK1225" i="16" s="1"/>
  <c r="AM1225" i="16"/>
  <c r="BJ1225" i="16" s="1"/>
  <c r="AL1225" i="16"/>
  <c r="BI1225" i="16" s="1"/>
  <c r="AK1225" i="16"/>
  <c r="CD1224" i="16"/>
  <c r="CB1224" i="16"/>
  <c r="CA1224" i="16"/>
  <c r="BZ1224" i="16"/>
  <c r="BY1224" i="16"/>
  <c r="BX1224" i="16"/>
  <c r="BW1224" i="16"/>
  <c r="BV1224" i="16"/>
  <c r="BT1224" i="16"/>
  <c r="BS1224" i="16"/>
  <c r="BR1224" i="16"/>
  <c r="BN1224" i="16"/>
  <c r="BM1224" i="16"/>
  <c r="BL1224" i="16"/>
  <c r="BG1224" i="16"/>
  <c r="BF1224" i="16"/>
  <c r="BE1224" i="16"/>
  <c r="BD1224" i="16"/>
  <c r="BC1224" i="16"/>
  <c r="BB1224" i="16"/>
  <c r="BA1224" i="16"/>
  <c r="AZ1224" i="16"/>
  <c r="AY1224" i="16"/>
  <c r="AX1224" i="16"/>
  <c r="AW1224" i="16"/>
  <c r="AV1224" i="16"/>
  <c r="AU1224" i="16"/>
  <c r="AT1224" i="16"/>
  <c r="AR1224" i="16"/>
  <c r="AQ1224" i="16"/>
  <c r="AP1224" i="16"/>
  <c r="BP1224" i="16" s="1"/>
  <c r="AO1224" i="16"/>
  <c r="BQ1224" i="16" s="1"/>
  <c r="AN1224" i="16"/>
  <c r="BK1224" i="16" s="1"/>
  <c r="AM1224" i="16"/>
  <c r="BJ1224" i="16" s="1"/>
  <c r="AL1224" i="16"/>
  <c r="BI1224" i="16" s="1"/>
  <c r="AK1224" i="16"/>
  <c r="CD1223" i="16"/>
  <c r="CB1223" i="16"/>
  <c r="CA1223" i="16"/>
  <c r="BZ1223" i="16"/>
  <c r="BY1223" i="16"/>
  <c r="BX1223" i="16"/>
  <c r="BW1223" i="16"/>
  <c r="BV1223" i="16"/>
  <c r="BT1223" i="16"/>
  <c r="BS1223" i="16"/>
  <c r="BR1223" i="16"/>
  <c r="BN1223" i="16"/>
  <c r="BM1223" i="16"/>
  <c r="BL1223" i="16"/>
  <c r="BG1223" i="16"/>
  <c r="BF1223" i="16"/>
  <c r="BE1223" i="16"/>
  <c r="BD1223" i="16"/>
  <c r="BC1223" i="16"/>
  <c r="BB1223" i="16"/>
  <c r="BA1223" i="16"/>
  <c r="AZ1223" i="16"/>
  <c r="AY1223" i="16"/>
  <c r="AX1223" i="16"/>
  <c r="AW1223" i="16"/>
  <c r="AV1223" i="16"/>
  <c r="AU1223" i="16"/>
  <c r="AT1223" i="16"/>
  <c r="AR1223" i="16"/>
  <c r="AQ1223" i="16"/>
  <c r="AP1223" i="16"/>
  <c r="BP1223" i="16" s="1"/>
  <c r="AO1223" i="16"/>
  <c r="BQ1223" i="16" s="1"/>
  <c r="AN1223" i="16"/>
  <c r="BK1223" i="16" s="1"/>
  <c r="AM1223" i="16"/>
  <c r="BJ1223" i="16" s="1"/>
  <c r="AL1223" i="16"/>
  <c r="BI1223" i="16" s="1"/>
  <c r="AK1223" i="16"/>
  <c r="CD1222" i="16"/>
  <c r="CB1222" i="16"/>
  <c r="CA1222" i="16"/>
  <c r="BZ1222" i="16"/>
  <c r="BY1222" i="16"/>
  <c r="BX1222" i="16"/>
  <c r="BW1222" i="16"/>
  <c r="BV1222" i="16"/>
  <c r="BT1222" i="16"/>
  <c r="BS1222" i="16"/>
  <c r="BR1222" i="16"/>
  <c r="BN1222" i="16"/>
  <c r="BM1222" i="16"/>
  <c r="BL1222" i="16"/>
  <c r="BG1222" i="16"/>
  <c r="BF1222" i="16"/>
  <c r="BE1222" i="16"/>
  <c r="BD1222" i="16"/>
  <c r="BC1222" i="16"/>
  <c r="BB1222" i="16"/>
  <c r="BA1222" i="16"/>
  <c r="AZ1222" i="16"/>
  <c r="AY1222" i="16"/>
  <c r="AX1222" i="16"/>
  <c r="AW1222" i="16"/>
  <c r="AV1222" i="16"/>
  <c r="AU1222" i="16"/>
  <c r="AT1222" i="16"/>
  <c r="AR1222" i="16"/>
  <c r="AQ1222" i="16"/>
  <c r="AP1222" i="16"/>
  <c r="BP1222" i="16" s="1"/>
  <c r="AO1222" i="16"/>
  <c r="BQ1222" i="16" s="1"/>
  <c r="AN1222" i="16"/>
  <c r="BK1222" i="16" s="1"/>
  <c r="AM1222" i="16"/>
  <c r="BJ1222" i="16" s="1"/>
  <c r="AL1222" i="16"/>
  <c r="BI1222" i="16" s="1"/>
  <c r="AK1222" i="16"/>
  <c r="CD1221" i="16"/>
  <c r="CB1221" i="16"/>
  <c r="CA1221" i="16"/>
  <c r="BZ1221" i="16"/>
  <c r="BY1221" i="16"/>
  <c r="BX1221" i="16"/>
  <c r="BW1221" i="16"/>
  <c r="BV1221" i="16"/>
  <c r="BT1221" i="16"/>
  <c r="BS1221" i="16"/>
  <c r="BR1221" i="16"/>
  <c r="BN1221" i="16"/>
  <c r="BM1221" i="16"/>
  <c r="BL1221" i="16"/>
  <c r="BG1221" i="16"/>
  <c r="BF1221" i="16"/>
  <c r="BE1221" i="16"/>
  <c r="BD1221" i="16"/>
  <c r="BC1221" i="16"/>
  <c r="BB1221" i="16"/>
  <c r="BA1221" i="16"/>
  <c r="AZ1221" i="16"/>
  <c r="AY1221" i="16"/>
  <c r="AX1221" i="16"/>
  <c r="AW1221" i="16"/>
  <c r="AV1221" i="16"/>
  <c r="AU1221" i="16"/>
  <c r="AT1221" i="16"/>
  <c r="AR1221" i="16"/>
  <c r="AQ1221" i="16"/>
  <c r="AP1221" i="16"/>
  <c r="BP1221" i="16" s="1"/>
  <c r="AO1221" i="16"/>
  <c r="BQ1221" i="16" s="1"/>
  <c r="AN1221" i="16"/>
  <c r="BK1221" i="16" s="1"/>
  <c r="AM1221" i="16"/>
  <c r="BJ1221" i="16" s="1"/>
  <c r="AL1221" i="16"/>
  <c r="BI1221" i="16" s="1"/>
  <c r="AK1221" i="16"/>
  <c r="CD1220" i="16"/>
  <c r="CB1220" i="16"/>
  <c r="CA1220" i="16"/>
  <c r="BZ1220" i="16"/>
  <c r="BY1220" i="16"/>
  <c r="BX1220" i="16"/>
  <c r="BW1220" i="16"/>
  <c r="BV1220" i="16"/>
  <c r="BT1220" i="16"/>
  <c r="BS1220" i="16"/>
  <c r="BR1220" i="16"/>
  <c r="BN1220" i="16"/>
  <c r="BM1220" i="16"/>
  <c r="BL1220" i="16"/>
  <c r="BG1220" i="16"/>
  <c r="BF1220" i="16"/>
  <c r="BE1220" i="16"/>
  <c r="BD1220" i="16"/>
  <c r="BC1220" i="16"/>
  <c r="BB1220" i="16"/>
  <c r="BA1220" i="16"/>
  <c r="AZ1220" i="16"/>
  <c r="AY1220" i="16"/>
  <c r="AX1220" i="16"/>
  <c r="AW1220" i="16"/>
  <c r="AV1220" i="16"/>
  <c r="AU1220" i="16"/>
  <c r="AT1220" i="16"/>
  <c r="AR1220" i="16"/>
  <c r="AQ1220" i="16"/>
  <c r="AP1220" i="16"/>
  <c r="BP1220" i="16" s="1"/>
  <c r="AO1220" i="16"/>
  <c r="BQ1220" i="16" s="1"/>
  <c r="AN1220" i="16"/>
  <c r="BK1220" i="16" s="1"/>
  <c r="AM1220" i="16"/>
  <c r="BJ1220" i="16" s="1"/>
  <c r="AL1220" i="16"/>
  <c r="BI1220" i="16" s="1"/>
  <c r="AK1220" i="16"/>
  <c r="CD1219" i="16"/>
  <c r="CB1219" i="16"/>
  <c r="CA1219" i="16"/>
  <c r="BZ1219" i="16"/>
  <c r="BY1219" i="16"/>
  <c r="BX1219" i="16"/>
  <c r="BW1219" i="16"/>
  <c r="BV1219" i="16"/>
  <c r="BT1219" i="16"/>
  <c r="BS1219" i="16"/>
  <c r="BR1219" i="16"/>
  <c r="BN1219" i="16"/>
  <c r="BM1219" i="16"/>
  <c r="BL1219" i="16"/>
  <c r="BG1219" i="16"/>
  <c r="BF1219" i="16"/>
  <c r="BE1219" i="16"/>
  <c r="BD1219" i="16"/>
  <c r="BC1219" i="16"/>
  <c r="BB1219" i="16"/>
  <c r="BA1219" i="16"/>
  <c r="AZ1219" i="16"/>
  <c r="AY1219" i="16"/>
  <c r="AX1219" i="16"/>
  <c r="AW1219" i="16"/>
  <c r="AV1219" i="16"/>
  <c r="AU1219" i="16"/>
  <c r="AT1219" i="16"/>
  <c r="AR1219" i="16"/>
  <c r="AQ1219" i="16"/>
  <c r="AP1219" i="16"/>
  <c r="BP1219" i="16" s="1"/>
  <c r="AO1219" i="16"/>
  <c r="BQ1219" i="16" s="1"/>
  <c r="AN1219" i="16"/>
  <c r="BK1219" i="16" s="1"/>
  <c r="AM1219" i="16"/>
  <c r="BJ1219" i="16" s="1"/>
  <c r="AL1219" i="16"/>
  <c r="BI1219" i="16" s="1"/>
  <c r="AK1219" i="16"/>
  <c r="CD1218" i="16"/>
  <c r="CB1218" i="16"/>
  <c r="CA1218" i="16"/>
  <c r="BZ1218" i="16"/>
  <c r="BY1218" i="16"/>
  <c r="BX1218" i="16"/>
  <c r="BW1218" i="16"/>
  <c r="BV1218" i="16"/>
  <c r="BT1218" i="16"/>
  <c r="BS1218" i="16"/>
  <c r="BR1218" i="16"/>
  <c r="BN1218" i="16"/>
  <c r="BM1218" i="16"/>
  <c r="BL1218" i="16"/>
  <c r="BG1218" i="16"/>
  <c r="BF1218" i="16"/>
  <c r="BE1218" i="16"/>
  <c r="BD1218" i="16"/>
  <c r="BC1218" i="16"/>
  <c r="BB1218" i="16"/>
  <c r="BA1218" i="16"/>
  <c r="AZ1218" i="16"/>
  <c r="AY1218" i="16"/>
  <c r="AX1218" i="16"/>
  <c r="AW1218" i="16"/>
  <c r="AV1218" i="16"/>
  <c r="AU1218" i="16"/>
  <c r="AT1218" i="16"/>
  <c r="AR1218" i="16"/>
  <c r="AQ1218" i="16"/>
  <c r="AP1218" i="16"/>
  <c r="BP1218" i="16" s="1"/>
  <c r="AO1218" i="16"/>
  <c r="BQ1218" i="16" s="1"/>
  <c r="AN1218" i="16"/>
  <c r="BK1218" i="16" s="1"/>
  <c r="AM1218" i="16"/>
  <c r="BJ1218" i="16" s="1"/>
  <c r="AL1218" i="16"/>
  <c r="BI1218" i="16" s="1"/>
  <c r="AK1218" i="16"/>
  <c r="CD1217" i="16"/>
  <c r="CB1217" i="16"/>
  <c r="CA1217" i="16"/>
  <c r="BZ1217" i="16"/>
  <c r="BY1217" i="16"/>
  <c r="BX1217" i="16"/>
  <c r="BW1217" i="16"/>
  <c r="BV1217" i="16"/>
  <c r="BT1217" i="16"/>
  <c r="BS1217" i="16"/>
  <c r="BR1217" i="16"/>
  <c r="BN1217" i="16"/>
  <c r="BM1217" i="16"/>
  <c r="BL1217" i="16"/>
  <c r="BG1217" i="16"/>
  <c r="BF1217" i="16"/>
  <c r="BE1217" i="16"/>
  <c r="BD1217" i="16"/>
  <c r="BC1217" i="16"/>
  <c r="BB1217" i="16"/>
  <c r="BA1217" i="16"/>
  <c r="AZ1217" i="16"/>
  <c r="AY1217" i="16"/>
  <c r="AX1217" i="16"/>
  <c r="AW1217" i="16"/>
  <c r="AV1217" i="16"/>
  <c r="AU1217" i="16"/>
  <c r="AT1217" i="16"/>
  <c r="AR1217" i="16"/>
  <c r="AQ1217" i="16"/>
  <c r="AP1217" i="16"/>
  <c r="BP1217" i="16" s="1"/>
  <c r="AO1217" i="16"/>
  <c r="BQ1217" i="16" s="1"/>
  <c r="AN1217" i="16"/>
  <c r="BK1217" i="16" s="1"/>
  <c r="AM1217" i="16"/>
  <c r="BJ1217" i="16" s="1"/>
  <c r="AL1217" i="16"/>
  <c r="BI1217" i="16" s="1"/>
  <c r="AK1217" i="16"/>
  <c r="CD1216" i="16"/>
  <c r="CB1216" i="16"/>
  <c r="CA1216" i="16"/>
  <c r="BZ1216" i="16"/>
  <c r="BY1216" i="16"/>
  <c r="BX1216" i="16"/>
  <c r="BW1216" i="16"/>
  <c r="BV1216" i="16"/>
  <c r="BT1216" i="16"/>
  <c r="BS1216" i="16"/>
  <c r="BR1216" i="16"/>
  <c r="BN1216" i="16"/>
  <c r="BM1216" i="16"/>
  <c r="BL1216" i="16"/>
  <c r="BG1216" i="16"/>
  <c r="BF1216" i="16"/>
  <c r="BE1216" i="16"/>
  <c r="BD1216" i="16"/>
  <c r="BC1216" i="16"/>
  <c r="BB1216" i="16"/>
  <c r="BA1216" i="16"/>
  <c r="AZ1216" i="16"/>
  <c r="AY1216" i="16"/>
  <c r="AX1216" i="16"/>
  <c r="AW1216" i="16"/>
  <c r="AV1216" i="16"/>
  <c r="AU1216" i="16"/>
  <c r="AT1216" i="16"/>
  <c r="AR1216" i="16"/>
  <c r="AQ1216" i="16"/>
  <c r="AP1216" i="16"/>
  <c r="BP1216" i="16" s="1"/>
  <c r="AO1216" i="16"/>
  <c r="BQ1216" i="16" s="1"/>
  <c r="AN1216" i="16"/>
  <c r="BK1216" i="16" s="1"/>
  <c r="AM1216" i="16"/>
  <c r="BJ1216" i="16" s="1"/>
  <c r="AL1216" i="16"/>
  <c r="BI1216" i="16" s="1"/>
  <c r="AK1216" i="16"/>
  <c r="CD1215" i="16"/>
  <c r="CB1215" i="16"/>
  <c r="CA1215" i="16"/>
  <c r="BZ1215" i="16"/>
  <c r="BY1215" i="16"/>
  <c r="BX1215" i="16"/>
  <c r="BW1215" i="16"/>
  <c r="BV1215" i="16"/>
  <c r="BT1215" i="16"/>
  <c r="BS1215" i="16"/>
  <c r="BR1215" i="16"/>
  <c r="BN1215" i="16"/>
  <c r="BM1215" i="16"/>
  <c r="BL1215" i="16"/>
  <c r="BG1215" i="16"/>
  <c r="BF1215" i="16"/>
  <c r="BE1215" i="16"/>
  <c r="BD1215" i="16"/>
  <c r="BC1215" i="16"/>
  <c r="BB1215" i="16"/>
  <c r="BA1215" i="16"/>
  <c r="AZ1215" i="16"/>
  <c r="AY1215" i="16"/>
  <c r="AX1215" i="16"/>
  <c r="AW1215" i="16"/>
  <c r="AV1215" i="16"/>
  <c r="AU1215" i="16"/>
  <c r="AT1215" i="16"/>
  <c r="AR1215" i="16"/>
  <c r="AQ1215" i="16"/>
  <c r="AP1215" i="16"/>
  <c r="BP1215" i="16" s="1"/>
  <c r="AO1215" i="16"/>
  <c r="BQ1215" i="16" s="1"/>
  <c r="AN1215" i="16"/>
  <c r="BK1215" i="16" s="1"/>
  <c r="AM1215" i="16"/>
  <c r="BJ1215" i="16" s="1"/>
  <c r="AL1215" i="16"/>
  <c r="BI1215" i="16" s="1"/>
  <c r="AK1215" i="16"/>
  <c r="CD1214" i="16"/>
  <c r="CB1214" i="16"/>
  <c r="CA1214" i="16"/>
  <c r="BZ1214" i="16"/>
  <c r="BY1214" i="16"/>
  <c r="BX1214" i="16"/>
  <c r="BW1214" i="16"/>
  <c r="BV1214" i="16"/>
  <c r="BT1214" i="16"/>
  <c r="BS1214" i="16"/>
  <c r="BR1214" i="16"/>
  <c r="BN1214" i="16"/>
  <c r="BM1214" i="16"/>
  <c r="BL1214" i="16"/>
  <c r="BG1214" i="16"/>
  <c r="BF1214" i="16"/>
  <c r="BE1214" i="16"/>
  <c r="BD1214" i="16"/>
  <c r="BC1214" i="16"/>
  <c r="BB1214" i="16"/>
  <c r="BA1214" i="16"/>
  <c r="AZ1214" i="16"/>
  <c r="AY1214" i="16"/>
  <c r="AX1214" i="16"/>
  <c r="AW1214" i="16"/>
  <c r="AV1214" i="16"/>
  <c r="AU1214" i="16"/>
  <c r="AT1214" i="16"/>
  <c r="AR1214" i="16"/>
  <c r="AQ1214" i="16"/>
  <c r="AP1214" i="16"/>
  <c r="BP1214" i="16" s="1"/>
  <c r="AO1214" i="16"/>
  <c r="BQ1214" i="16" s="1"/>
  <c r="AN1214" i="16"/>
  <c r="BK1214" i="16" s="1"/>
  <c r="AM1214" i="16"/>
  <c r="BJ1214" i="16" s="1"/>
  <c r="AL1214" i="16"/>
  <c r="BI1214" i="16" s="1"/>
  <c r="AK1214" i="16"/>
  <c r="CD1213" i="16"/>
  <c r="CB1213" i="16"/>
  <c r="CA1213" i="16"/>
  <c r="BZ1213" i="16"/>
  <c r="BY1213" i="16"/>
  <c r="BX1213" i="16"/>
  <c r="BW1213" i="16"/>
  <c r="BV1213" i="16"/>
  <c r="BT1213" i="16"/>
  <c r="BS1213" i="16"/>
  <c r="BR1213" i="16"/>
  <c r="BN1213" i="16"/>
  <c r="BM1213" i="16"/>
  <c r="BL1213" i="16"/>
  <c r="BG1213" i="16"/>
  <c r="BF1213" i="16"/>
  <c r="BE1213" i="16"/>
  <c r="BD1213" i="16"/>
  <c r="BC1213" i="16"/>
  <c r="BB1213" i="16"/>
  <c r="BA1213" i="16"/>
  <c r="AZ1213" i="16"/>
  <c r="AY1213" i="16"/>
  <c r="AX1213" i="16"/>
  <c r="AW1213" i="16"/>
  <c r="AV1213" i="16"/>
  <c r="AU1213" i="16"/>
  <c r="AT1213" i="16"/>
  <c r="AR1213" i="16"/>
  <c r="AQ1213" i="16"/>
  <c r="AP1213" i="16"/>
  <c r="BP1213" i="16" s="1"/>
  <c r="AO1213" i="16"/>
  <c r="BQ1213" i="16" s="1"/>
  <c r="AN1213" i="16"/>
  <c r="BK1213" i="16" s="1"/>
  <c r="AM1213" i="16"/>
  <c r="BJ1213" i="16" s="1"/>
  <c r="AL1213" i="16"/>
  <c r="BI1213" i="16" s="1"/>
  <c r="AK1213" i="16"/>
  <c r="CD1212" i="16"/>
  <c r="CB1212" i="16"/>
  <c r="CA1212" i="16"/>
  <c r="BZ1212" i="16"/>
  <c r="BY1212" i="16"/>
  <c r="BX1212" i="16"/>
  <c r="BW1212" i="16"/>
  <c r="BV1212" i="16"/>
  <c r="BT1212" i="16"/>
  <c r="BS1212" i="16"/>
  <c r="BR1212" i="16"/>
  <c r="BN1212" i="16"/>
  <c r="BM1212" i="16"/>
  <c r="BL1212" i="16"/>
  <c r="BG1212" i="16"/>
  <c r="BF1212" i="16"/>
  <c r="BE1212" i="16"/>
  <c r="BD1212" i="16"/>
  <c r="BC1212" i="16"/>
  <c r="BB1212" i="16"/>
  <c r="BA1212" i="16"/>
  <c r="AZ1212" i="16"/>
  <c r="AY1212" i="16"/>
  <c r="AX1212" i="16"/>
  <c r="AW1212" i="16"/>
  <c r="AV1212" i="16"/>
  <c r="AU1212" i="16"/>
  <c r="AT1212" i="16"/>
  <c r="AR1212" i="16"/>
  <c r="AQ1212" i="16"/>
  <c r="AP1212" i="16"/>
  <c r="BP1212" i="16" s="1"/>
  <c r="AO1212" i="16"/>
  <c r="BQ1212" i="16" s="1"/>
  <c r="AN1212" i="16"/>
  <c r="BK1212" i="16" s="1"/>
  <c r="AM1212" i="16"/>
  <c r="BJ1212" i="16" s="1"/>
  <c r="AL1212" i="16"/>
  <c r="BI1212" i="16" s="1"/>
  <c r="AK1212" i="16"/>
  <c r="CD1211" i="16"/>
  <c r="CB1211" i="16"/>
  <c r="CA1211" i="16"/>
  <c r="BZ1211" i="16"/>
  <c r="BY1211" i="16"/>
  <c r="BX1211" i="16"/>
  <c r="BW1211" i="16"/>
  <c r="BV1211" i="16"/>
  <c r="BT1211" i="16"/>
  <c r="BS1211" i="16"/>
  <c r="BR1211" i="16"/>
  <c r="BN1211" i="16"/>
  <c r="BM1211" i="16"/>
  <c r="BL1211" i="16"/>
  <c r="BG1211" i="16"/>
  <c r="BF1211" i="16"/>
  <c r="BE1211" i="16"/>
  <c r="BD1211" i="16"/>
  <c r="BC1211" i="16"/>
  <c r="BB1211" i="16"/>
  <c r="BA1211" i="16"/>
  <c r="AZ1211" i="16"/>
  <c r="AY1211" i="16"/>
  <c r="AX1211" i="16"/>
  <c r="AW1211" i="16"/>
  <c r="AV1211" i="16"/>
  <c r="AU1211" i="16"/>
  <c r="AT1211" i="16"/>
  <c r="AR1211" i="16"/>
  <c r="AQ1211" i="16"/>
  <c r="AP1211" i="16"/>
  <c r="BP1211" i="16" s="1"/>
  <c r="AO1211" i="16"/>
  <c r="BQ1211" i="16" s="1"/>
  <c r="AN1211" i="16"/>
  <c r="BK1211" i="16" s="1"/>
  <c r="AM1211" i="16"/>
  <c r="BJ1211" i="16" s="1"/>
  <c r="AL1211" i="16"/>
  <c r="BI1211" i="16" s="1"/>
  <c r="AK1211" i="16"/>
  <c r="CD1210" i="16"/>
  <c r="CB1210" i="16"/>
  <c r="CA1210" i="16"/>
  <c r="BZ1210" i="16"/>
  <c r="BY1210" i="16"/>
  <c r="BX1210" i="16"/>
  <c r="BW1210" i="16"/>
  <c r="BV1210" i="16"/>
  <c r="BT1210" i="16"/>
  <c r="BS1210" i="16"/>
  <c r="BR1210" i="16"/>
  <c r="BN1210" i="16"/>
  <c r="BM1210" i="16"/>
  <c r="BL1210" i="16"/>
  <c r="BG1210" i="16"/>
  <c r="BF1210" i="16"/>
  <c r="BE1210" i="16"/>
  <c r="BD1210" i="16"/>
  <c r="BC1210" i="16"/>
  <c r="BB1210" i="16"/>
  <c r="BA1210" i="16"/>
  <c r="AZ1210" i="16"/>
  <c r="AY1210" i="16"/>
  <c r="AX1210" i="16"/>
  <c r="AW1210" i="16"/>
  <c r="AV1210" i="16"/>
  <c r="AU1210" i="16"/>
  <c r="AT1210" i="16"/>
  <c r="AR1210" i="16"/>
  <c r="AQ1210" i="16"/>
  <c r="AP1210" i="16"/>
  <c r="BP1210" i="16" s="1"/>
  <c r="AO1210" i="16"/>
  <c r="BQ1210" i="16" s="1"/>
  <c r="AN1210" i="16"/>
  <c r="BK1210" i="16" s="1"/>
  <c r="AM1210" i="16"/>
  <c r="BJ1210" i="16" s="1"/>
  <c r="AL1210" i="16"/>
  <c r="BI1210" i="16" s="1"/>
  <c r="AK1210" i="16"/>
  <c r="CD1209" i="16"/>
  <c r="CB1209" i="16"/>
  <c r="CA1209" i="16"/>
  <c r="BZ1209" i="16"/>
  <c r="BY1209" i="16"/>
  <c r="BX1209" i="16"/>
  <c r="BW1209" i="16"/>
  <c r="BV1209" i="16"/>
  <c r="BT1209" i="16"/>
  <c r="BS1209" i="16"/>
  <c r="BR1209" i="16"/>
  <c r="BN1209" i="16"/>
  <c r="BM1209" i="16"/>
  <c r="BL1209" i="16"/>
  <c r="BG1209" i="16"/>
  <c r="BF1209" i="16"/>
  <c r="BE1209" i="16"/>
  <c r="BD1209" i="16"/>
  <c r="BC1209" i="16"/>
  <c r="BB1209" i="16"/>
  <c r="BA1209" i="16"/>
  <c r="AZ1209" i="16"/>
  <c r="AY1209" i="16"/>
  <c r="AX1209" i="16"/>
  <c r="AW1209" i="16"/>
  <c r="AV1209" i="16"/>
  <c r="AU1209" i="16"/>
  <c r="AT1209" i="16"/>
  <c r="AR1209" i="16"/>
  <c r="AQ1209" i="16"/>
  <c r="AP1209" i="16"/>
  <c r="BP1209" i="16" s="1"/>
  <c r="AO1209" i="16"/>
  <c r="BQ1209" i="16" s="1"/>
  <c r="AN1209" i="16"/>
  <c r="BK1209" i="16" s="1"/>
  <c r="AM1209" i="16"/>
  <c r="BJ1209" i="16" s="1"/>
  <c r="AL1209" i="16"/>
  <c r="BI1209" i="16" s="1"/>
  <c r="AK1209" i="16"/>
  <c r="CD1208" i="16"/>
  <c r="CB1208" i="16"/>
  <c r="CA1208" i="16"/>
  <c r="BZ1208" i="16"/>
  <c r="BY1208" i="16"/>
  <c r="BX1208" i="16"/>
  <c r="BW1208" i="16"/>
  <c r="BV1208" i="16"/>
  <c r="BT1208" i="16"/>
  <c r="BS1208" i="16"/>
  <c r="BR1208" i="16"/>
  <c r="BN1208" i="16"/>
  <c r="BM1208" i="16"/>
  <c r="BL1208" i="16"/>
  <c r="BG1208" i="16"/>
  <c r="BF1208" i="16"/>
  <c r="BE1208" i="16"/>
  <c r="BD1208" i="16"/>
  <c r="BC1208" i="16"/>
  <c r="BB1208" i="16"/>
  <c r="BA1208" i="16"/>
  <c r="AZ1208" i="16"/>
  <c r="AY1208" i="16"/>
  <c r="AX1208" i="16"/>
  <c r="AW1208" i="16"/>
  <c r="AV1208" i="16"/>
  <c r="AU1208" i="16"/>
  <c r="AT1208" i="16"/>
  <c r="AR1208" i="16"/>
  <c r="AQ1208" i="16"/>
  <c r="AP1208" i="16"/>
  <c r="BP1208" i="16" s="1"/>
  <c r="AO1208" i="16"/>
  <c r="BQ1208" i="16" s="1"/>
  <c r="AN1208" i="16"/>
  <c r="BK1208" i="16" s="1"/>
  <c r="AM1208" i="16"/>
  <c r="BJ1208" i="16" s="1"/>
  <c r="AL1208" i="16"/>
  <c r="BI1208" i="16" s="1"/>
  <c r="AK1208" i="16"/>
  <c r="CD1207" i="16"/>
  <c r="CB1207" i="16"/>
  <c r="CA1207" i="16"/>
  <c r="BZ1207" i="16"/>
  <c r="BY1207" i="16"/>
  <c r="BX1207" i="16"/>
  <c r="BW1207" i="16"/>
  <c r="BV1207" i="16"/>
  <c r="BT1207" i="16"/>
  <c r="BS1207" i="16"/>
  <c r="BR1207" i="16"/>
  <c r="BN1207" i="16"/>
  <c r="BM1207" i="16"/>
  <c r="BL1207" i="16"/>
  <c r="BG1207" i="16"/>
  <c r="BF1207" i="16"/>
  <c r="BE1207" i="16"/>
  <c r="BD1207" i="16"/>
  <c r="BC1207" i="16"/>
  <c r="BB1207" i="16"/>
  <c r="BA1207" i="16"/>
  <c r="AZ1207" i="16"/>
  <c r="AY1207" i="16"/>
  <c r="AX1207" i="16"/>
  <c r="AW1207" i="16"/>
  <c r="AV1207" i="16"/>
  <c r="AU1207" i="16"/>
  <c r="AT1207" i="16"/>
  <c r="AR1207" i="16"/>
  <c r="AQ1207" i="16"/>
  <c r="AP1207" i="16"/>
  <c r="BP1207" i="16" s="1"/>
  <c r="AO1207" i="16"/>
  <c r="BQ1207" i="16" s="1"/>
  <c r="AN1207" i="16"/>
  <c r="BK1207" i="16" s="1"/>
  <c r="AM1207" i="16"/>
  <c r="BJ1207" i="16" s="1"/>
  <c r="AL1207" i="16"/>
  <c r="BI1207" i="16" s="1"/>
  <c r="AK1207" i="16"/>
  <c r="CD1206" i="16"/>
  <c r="CB1206" i="16"/>
  <c r="CA1206" i="16"/>
  <c r="BZ1206" i="16"/>
  <c r="BY1206" i="16"/>
  <c r="BX1206" i="16"/>
  <c r="BW1206" i="16"/>
  <c r="BV1206" i="16"/>
  <c r="BT1206" i="16"/>
  <c r="BS1206" i="16"/>
  <c r="BR1206" i="16"/>
  <c r="BN1206" i="16"/>
  <c r="BM1206" i="16"/>
  <c r="BL1206" i="16"/>
  <c r="BG1206" i="16"/>
  <c r="BF1206" i="16"/>
  <c r="BE1206" i="16"/>
  <c r="BD1206" i="16"/>
  <c r="BC1206" i="16"/>
  <c r="BB1206" i="16"/>
  <c r="BA1206" i="16"/>
  <c r="AZ1206" i="16"/>
  <c r="AY1206" i="16"/>
  <c r="AX1206" i="16"/>
  <c r="AW1206" i="16"/>
  <c r="AV1206" i="16"/>
  <c r="AU1206" i="16"/>
  <c r="AT1206" i="16"/>
  <c r="AR1206" i="16"/>
  <c r="AQ1206" i="16"/>
  <c r="AP1206" i="16"/>
  <c r="BP1206" i="16" s="1"/>
  <c r="AO1206" i="16"/>
  <c r="BQ1206" i="16" s="1"/>
  <c r="AN1206" i="16"/>
  <c r="BK1206" i="16" s="1"/>
  <c r="AM1206" i="16"/>
  <c r="BJ1206" i="16" s="1"/>
  <c r="AL1206" i="16"/>
  <c r="BI1206" i="16" s="1"/>
  <c r="AK1206" i="16"/>
  <c r="CD1205" i="16"/>
  <c r="CB1205" i="16"/>
  <c r="CA1205" i="16"/>
  <c r="BZ1205" i="16"/>
  <c r="BY1205" i="16"/>
  <c r="BX1205" i="16"/>
  <c r="BW1205" i="16"/>
  <c r="BV1205" i="16"/>
  <c r="BT1205" i="16"/>
  <c r="BS1205" i="16"/>
  <c r="BR1205" i="16"/>
  <c r="BN1205" i="16"/>
  <c r="BM1205" i="16"/>
  <c r="BL1205" i="16"/>
  <c r="BG1205" i="16"/>
  <c r="BF1205" i="16"/>
  <c r="BE1205" i="16"/>
  <c r="BD1205" i="16"/>
  <c r="BC1205" i="16"/>
  <c r="BB1205" i="16"/>
  <c r="BA1205" i="16"/>
  <c r="AZ1205" i="16"/>
  <c r="AY1205" i="16"/>
  <c r="AX1205" i="16"/>
  <c r="AW1205" i="16"/>
  <c r="AV1205" i="16"/>
  <c r="AU1205" i="16"/>
  <c r="AT1205" i="16"/>
  <c r="AR1205" i="16"/>
  <c r="AQ1205" i="16"/>
  <c r="AP1205" i="16"/>
  <c r="BP1205" i="16" s="1"/>
  <c r="AO1205" i="16"/>
  <c r="BQ1205" i="16" s="1"/>
  <c r="AN1205" i="16"/>
  <c r="BK1205" i="16" s="1"/>
  <c r="AM1205" i="16"/>
  <c r="BJ1205" i="16" s="1"/>
  <c r="AL1205" i="16"/>
  <c r="BI1205" i="16" s="1"/>
  <c r="AK1205" i="16"/>
  <c r="CD1204" i="16"/>
  <c r="CB1204" i="16"/>
  <c r="CA1204" i="16"/>
  <c r="BZ1204" i="16"/>
  <c r="BY1204" i="16"/>
  <c r="BX1204" i="16"/>
  <c r="BW1204" i="16"/>
  <c r="BV1204" i="16"/>
  <c r="BT1204" i="16"/>
  <c r="BS1204" i="16"/>
  <c r="BR1204" i="16"/>
  <c r="BN1204" i="16"/>
  <c r="BM1204" i="16"/>
  <c r="BL1204" i="16"/>
  <c r="BG1204" i="16"/>
  <c r="BF1204" i="16"/>
  <c r="BE1204" i="16"/>
  <c r="BD1204" i="16"/>
  <c r="BC1204" i="16"/>
  <c r="BB1204" i="16"/>
  <c r="BA1204" i="16"/>
  <c r="AZ1204" i="16"/>
  <c r="AY1204" i="16"/>
  <c r="AX1204" i="16"/>
  <c r="AW1204" i="16"/>
  <c r="AV1204" i="16"/>
  <c r="AU1204" i="16"/>
  <c r="AT1204" i="16"/>
  <c r="AR1204" i="16"/>
  <c r="AQ1204" i="16"/>
  <c r="AP1204" i="16"/>
  <c r="BP1204" i="16" s="1"/>
  <c r="AO1204" i="16"/>
  <c r="BQ1204" i="16" s="1"/>
  <c r="AN1204" i="16"/>
  <c r="BK1204" i="16" s="1"/>
  <c r="AM1204" i="16"/>
  <c r="BJ1204" i="16" s="1"/>
  <c r="AL1204" i="16"/>
  <c r="BI1204" i="16" s="1"/>
  <c r="AK1204" i="16"/>
  <c r="CD1203" i="16"/>
  <c r="CB1203" i="16"/>
  <c r="CA1203" i="16"/>
  <c r="BZ1203" i="16"/>
  <c r="BY1203" i="16"/>
  <c r="BX1203" i="16"/>
  <c r="BW1203" i="16"/>
  <c r="BV1203" i="16"/>
  <c r="BT1203" i="16"/>
  <c r="BS1203" i="16"/>
  <c r="BR1203" i="16"/>
  <c r="BN1203" i="16"/>
  <c r="BM1203" i="16"/>
  <c r="BL1203" i="16"/>
  <c r="BG1203" i="16"/>
  <c r="BF1203" i="16"/>
  <c r="BE1203" i="16"/>
  <c r="BD1203" i="16"/>
  <c r="BC1203" i="16"/>
  <c r="BB1203" i="16"/>
  <c r="BA1203" i="16"/>
  <c r="AZ1203" i="16"/>
  <c r="AY1203" i="16"/>
  <c r="AX1203" i="16"/>
  <c r="AW1203" i="16"/>
  <c r="AV1203" i="16"/>
  <c r="AU1203" i="16"/>
  <c r="AT1203" i="16"/>
  <c r="AR1203" i="16"/>
  <c r="AQ1203" i="16"/>
  <c r="AP1203" i="16"/>
  <c r="BP1203" i="16" s="1"/>
  <c r="AO1203" i="16"/>
  <c r="BQ1203" i="16" s="1"/>
  <c r="AN1203" i="16"/>
  <c r="BK1203" i="16" s="1"/>
  <c r="AM1203" i="16"/>
  <c r="BJ1203" i="16" s="1"/>
  <c r="AL1203" i="16"/>
  <c r="BI1203" i="16" s="1"/>
  <c r="AK1203" i="16"/>
  <c r="CD1202" i="16"/>
  <c r="CB1202" i="16"/>
  <c r="CA1202" i="16"/>
  <c r="BZ1202" i="16"/>
  <c r="BY1202" i="16"/>
  <c r="BX1202" i="16"/>
  <c r="BW1202" i="16"/>
  <c r="BV1202" i="16"/>
  <c r="BT1202" i="16"/>
  <c r="BS1202" i="16"/>
  <c r="BR1202" i="16"/>
  <c r="BN1202" i="16"/>
  <c r="BM1202" i="16"/>
  <c r="BL1202" i="16"/>
  <c r="BG1202" i="16"/>
  <c r="BF1202" i="16"/>
  <c r="BE1202" i="16"/>
  <c r="BD1202" i="16"/>
  <c r="BC1202" i="16"/>
  <c r="BB1202" i="16"/>
  <c r="BA1202" i="16"/>
  <c r="AZ1202" i="16"/>
  <c r="AY1202" i="16"/>
  <c r="AX1202" i="16"/>
  <c r="AW1202" i="16"/>
  <c r="AV1202" i="16"/>
  <c r="AU1202" i="16"/>
  <c r="AT1202" i="16"/>
  <c r="AR1202" i="16"/>
  <c r="AQ1202" i="16"/>
  <c r="AP1202" i="16"/>
  <c r="BP1202" i="16" s="1"/>
  <c r="AO1202" i="16"/>
  <c r="BQ1202" i="16" s="1"/>
  <c r="AN1202" i="16"/>
  <c r="BK1202" i="16" s="1"/>
  <c r="AM1202" i="16"/>
  <c r="BJ1202" i="16" s="1"/>
  <c r="AL1202" i="16"/>
  <c r="BI1202" i="16" s="1"/>
  <c r="AK1202" i="16"/>
  <c r="CD1201" i="16"/>
  <c r="CB1201" i="16"/>
  <c r="CA1201" i="16"/>
  <c r="BZ1201" i="16"/>
  <c r="BY1201" i="16"/>
  <c r="BX1201" i="16"/>
  <c r="BW1201" i="16"/>
  <c r="BV1201" i="16"/>
  <c r="BT1201" i="16"/>
  <c r="BS1201" i="16"/>
  <c r="BR1201" i="16"/>
  <c r="BN1201" i="16"/>
  <c r="BM1201" i="16"/>
  <c r="BL1201" i="16"/>
  <c r="BG1201" i="16"/>
  <c r="BF1201" i="16"/>
  <c r="BE1201" i="16"/>
  <c r="BD1201" i="16"/>
  <c r="BC1201" i="16"/>
  <c r="BB1201" i="16"/>
  <c r="BA1201" i="16"/>
  <c r="AZ1201" i="16"/>
  <c r="AY1201" i="16"/>
  <c r="AX1201" i="16"/>
  <c r="AW1201" i="16"/>
  <c r="AV1201" i="16"/>
  <c r="AU1201" i="16"/>
  <c r="AT1201" i="16"/>
  <c r="AR1201" i="16"/>
  <c r="AQ1201" i="16"/>
  <c r="AP1201" i="16"/>
  <c r="BP1201" i="16" s="1"/>
  <c r="AO1201" i="16"/>
  <c r="BQ1201" i="16" s="1"/>
  <c r="AN1201" i="16"/>
  <c r="BK1201" i="16" s="1"/>
  <c r="AM1201" i="16"/>
  <c r="BJ1201" i="16" s="1"/>
  <c r="AL1201" i="16"/>
  <c r="BI1201" i="16" s="1"/>
  <c r="AK1201" i="16"/>
  <c r="CD1200" i="16"/>
  <c r="CB1200" i="16"/>
  <c r="CA1200" i="16"/>
  <c r="BZ1200" i="16"/>
  <c r="BY1200" i="16"/>
  <c r="BX1200" i="16"/>
  <c r="BW1200" i="16"/>
  <c r="BV1200" i="16"/>
  <c r="BT1200" i="16"/>
  <c r="BS1200" i="16"/>
  <c r="BR1200" i="16"/>
  <c r="BN1200" i="16"/>
  <c r="BM1200" i="16"/>
  <c r="BL1200" i="16"/>
  <c r="BG1200" i="16"/>
  <c r="BF1200" i="16"/>
  <c r="BE1200" i="16"/>
  <c r="BD1200" i="16"/>
  <c r="BC1200" i="16"/>
  <c r="BB1200" i="16"/>
  <c r="BA1200" i="16"/>
  <c r="AZ1200" i="16"/>
  <c r="AY1200" i="16"/>
  <c r="AX1200" i="16"/>
  <c r="AW1200" i="16"/>
  <c r="AV1200" i="16"/>
  <c r="AU1200" i="16"/>
  <c r="AT1200" i="16"/>
  <c r="AR1200" i="16"/>
  <c r="AQ1200" i="16"/>
  <c r="AP1200" i="16"/>
  <c r="BP1200" i="16" s="1"/>
  <c r="AO1200" i="16"/>
  <c r="BQ1200" i="16" s="1"/>
  <c r="AN1200" i="16"/>
  <c r="BK1200" i="16" s="1"/>
  <c r="AM1200" i="16"/>
  <c r="BJ1200" i="16" s="1"/>
  <c r="AL1200" i="16"/>
  <c r="BI1200" i="16" s="1"/>
  <c r="AK1200" i="16"/>
  <c r="CD1199" i="16"/>
  <c r="CB1199" i="16"/>
  <c r="CA1199" i="16"/>
  <c r="BZ1199" i="16"/>
  <c r="BY1199" i="16"/>
  <c r="BX1199" i="16"/>
  <c r="BW1199" i="16"/>
  <c r="BV1199" i="16"/>
  <c r="BT1199" i="16"/>
  <c r="BS1199" i="16"/>
  <c r="BR1199" i="16"/>
  <c r="BN1199" i="16"/>
  <c r="BM1199" i="16"/>
  <c r="BL1199" i="16"/>
  <c r="BG1199" i="16"/>
  <c r="BF1199" i="16"/>
  <c r="BE1199" i="16"/>
  <c r="BD1199" i="16"/>
  <c r="BC1199" i="16"/>
  <c r="BB1199" i="16"/>
  <c r="BA1199" i="16"/>
  <c r="AZ1199" i="16"/>
  <c r="AY1199" i="16"/>
  <c r="AX1199" i="16"/>
  <c r="AW1199" i="16"/>
  <c r="AV1199" i="16"/>
  <c r="AU1199" i="16"/>
  <c r="AT1199" i="16"/>
  <c r="AR1199" i="16"/>
  <c r="AQ1199" i="16"/>
  <c r="AP1199" i="16"/>
  <c r="BP1199" i="16" s="1"/>
  <c r="AO1199" i="16"/>
  <c r="BQ1199" i="16" s="1"/>
  <c r="AN1199" i="16"/>
  <c r="BK1199" i="16" s="1"/>
  <c r="AM1199" i="16"/>
  <c r="BJ1199" i="16" s="1"/>
  <c r="AL1199" i="16"/>
  <c r="BI1199" i="16" s="1"/>
  <c r="AK1199" i="16"/>
  <c r="CD1198" i="16"/>
  <c r="CB1198" i="16"/>
  <c r="CA1198" i="16"/>
  <c r="BZ1198" i="16"/>
  <c r="BY1198" i="16"/>
  <c r="BX1198" i="16"/>
  <c r="BW1198" i="16"/>
  <c r="BV1198" i="16"/>
  <c r="BT1198" i="16"/>
  <c r="BS1198" i="16"/>
  <c r="BR1198" i="16"/>
  <c r="BN1198" i="16"/>
  <c r="BM1198" i="16"/>
  <c r="BL1198" i="16"/>
  <c r="BG1198" i="16"/>
  <c r="BF1198" i="16"/>
  <c r="BE1198" i="16"/>
  <c r="BD1198" i="16"/>
  <c r="BC1198" i="16"/>
  <c r="BB1198" i="16"/>
  <c r="BA1198" i="16"/>
  <c r="AZ1198" i="16"/>
  <c r="AY1198" i="16"/>
  <c r="AX1198" i="16"/>
  <c r="AW1198" i="16"/>
  <c r="AV1198" i="16"/>
  <c r="AU1198" i="16"/>
  <c r="AT1198" i="16"/>
  <c r="AR1198" i="16"/>
  <c r="AQ1198" i="16"/>
  <c r="AP1198" i="16"/>
  <c r="BP1198" i="16" s="1"/>
  <c r="AO1198" i="16"/>
  <c r="BQ1198" i="16" s="1"/>
  <c r="AN1198" i="16"/>
  <c r="BK1198" i="16" s="1"/>
  <c r="AM1198" i="16"/>
  <c r="BJ1198" i="16" s="1"/>
  <c r="AL1198" i="16"/>
  <c r="BI1198" i="16" s="1"/>
  <c r="AK1198" i="16"/>
  <c r="CD1197" i="16"/>
  <c r="CB1197" i="16"/>
  <c r="CA1197" i="16"/>
  <c r="BZ1197" i="16"/>
  <c r="BY1197" i="16"/>
  <c r="BX1197" i="16"/>
  <c r="BW1197" i="16"/>
  <c r="BV1197" i="16"/>
  <c r="BT1197" i="16"/>
  <c r="BS1197" i="16"/>
  <c r="BR1197" i="16"/>
  <c r="BN1197" i="16"/>
  <c r="BM1197" i="16"/>
  <c r="BL1197" i="16"/>
  <c r="BG1197" i="16"/>
  <c r="BF1197" i="16"/>
  <c r="BE1197" i="16"/>
  <c r="BD1197" i="16"/>
  <c r="BC1197" i="16"/>
  <c r="BB1197" i="16"/>
  <c r="BA1197" i="16"/>
  <c r="AZ1197" i="16"/>
  <c r="AY1197" i="16"/>
  <c r="AX1197" i="16"/>
  <c r="AW1197" i="16"/>
  <c r="AV1197" i="16"/>
  <c r="AU1197" i="16"/>
  <c r="AT1197" i="16"/>
  <c r="AR1197" i="16"/>
  <c r="AQ1197" i="16"/>
  <c r="AP1197" i="16"/>
  <c r="BP1197" i="16" s="1"/>
  <c r="AO1197" i="16"/>
  <c r="BQ1197" i="16" s="1"/>
  <c r="AN1197" i="16"/>
  <c r="BK1197" i="16" s="1"/>
  <c r="AM1197" i="16"/>
  <c r="BJ1197" i="16" s="1"/>
  <c r="AL1197" i="16"/>
  <c r="BI1197" i="16" s="1"/>
  <c r="AK1197" i="16"/>
  <c r="CD1196" i="16"/>
  <c r="CB1196" i="16"/>
  <c r="CA1196" i="16"/>
  <c r="BZ1196" i="16"/>
  <c r="BY1196" i="16"/>
  <c r="BX1196" i="16"/>
  <c r="BW1196" i="16"/>
  <c r="BV1196" i="16"/>
  <c r="BT1196" i="16"/>
  <c r="BS1196" i="16"/>
  <c r="BR1196" i="16"/>
  <c r="BN1196" i="16"/>
  <c r="BM1196" i="16"/>
  <c r="BL1196" i="16"/>
  <c r="BG1196" i="16"/>
  <c r="BF1196" i="16"/>
  <c r="BE1196" i="16"/>
  <c r="BD1196" i="16"/>
  <c r="BC1196" i="16"/>
  <c r="BB1196" i="16"/>
  <c r="BA1196" i="16"/>
  <c r="AZ1196" i="16"/>
  <c r="AY1196" i="16"/>
  <c r="AX1196" i="16"/>
  <c r="AW1196" i="16"/>
  <c r="AV1196" i="16"/>
  <c r="AU1196" i="16"/>
  <c r="AT1196" i="16"/>
  <c r="AR1196" i="16"/>
  <c r="AQ1196" i="16"/>
  <c r="AP1196" i="16"/>
  <c r="BP1196" i="16" s="1"/>
  <c r="AO1196" i="16"/>
  <c r="BQ1196" i="16" s="1"/>
  <c r="AN1196" i="16"/>
  <c r="BK1196" i="16" s="1"/>
  <c r="AM1196" i="16"/>
  <c r="BJ1196" i="16" s="1"/>
  <c r="AL1196" i="16"/>
  <c r="BI1196" i="16" s="1"/>
  <c r="AK1196" i="16"/>
  <c r="CD1195" i="16"/>
  <c r="CB1195" i="16"/>
  <c r="CA1195" i="16"/>
  <c r="BZ1195" i="16"/>
  <c r="BY1195" i="16"/>
  <c r="BX1195" i="16"/>
  <c r="BW1195" i="16"/>
  <c r="BV1195" i="16"/>
  <c r="BT1195" i="16"/>
  <c r="BS1195" i="16"/>
  <c r="BR1195" i="16"/>
  <c r="BN1195" i="16"/>
  <c r="BM1195" i="16"/>
  <c r="BL1195" i="16"/>
  <c r="BG1195" i="16"/>
  <c r="BF1195" i="16"/>
  <c r="BE1195" i="16"/>
  <c r="BD1195" i="16"/>
  <c r="BC1195" i="16"/>
  <c r="BB1195" i="16"/>
  <c r="BA1195" i="16"/>
  <c r="AZ1195" i="16"/>
  <c r="AY1195" i="16"/>
  <c r="AX1195" i="16"/>
  <c r="AW1195" i="16"/>
  <c r="AV1195" i="16"/>
  <c r="AU1195" i="16"/>
  <c r="AT1195" i="16"/>
  <c r="AR1195" i="16"/>
  <c r="AQ1195" i="16"/>
  <c r="AP1195" i="16"/>
  <c r="BP1195" i="16" s="1"/>
  <c r="AO1195" i="16"/>
  <c r="BQ1195" i="16" s="1"/>
  <c r="AN1195" i="16"/>
  <c r="BK1195" i="16" s="1"/>
  <c r="AM1195" i="16"/>
  <c r="BJ1195" i="16" s="1"/>
  <c r="AL1195" i="16"/>
  <c r="BI1195" i="16" s="1"/>
  <c r="AK1195" i="16"/>
  <c r="CD1194" i="16"/>
  <c r="CB1194" i="16"/>
  <c r="CA1194" i="16"/>
  <c r="BZ1194" i="16"/>
  <c r="BY1194" i="16"/>
  <c r="BX1194" i="16"/>
  <c r="BW1194" i="16"/>
  <c r="BV1194" i="16"/>
  <c r="BT1194" i="16"/>
  <c r="BS1194" i="16"/>
  <c r="BR1194" i="16"/>
  <c r="BN1194" i="16"/>
  <c r="BM1194" i="16"/>
  <c r="BL1194" i="16"/>
  <c r="BG1194" i="16"/>
  <c r="BF1194" i="16"/>
  <c r="BE1194" i="16"/>
  <c r="BD1194" i="16"/>
  <c r="BC1194" i="16"/>
  <c r="BB1194" i="16"/>
  <c r="BA1194" i="16"/>
  <c r="AZ1194" i="16"/>
  <c r="AY1194" i="16"/>
  <c r="AX1194" i="16"/>
  <c r="AW1194" i="16"/>
  <c r="AV1194" i="16"/>
  <c r="AU1194" i="16"/>
  <c r="AT1194" i="16"/>
  <c r="AR1194" i="16"/>
  <c r="AQ1194" i="16"/>
  <c r="AP1194" i="16"/>
  <c r="BP1194" i="16" s="1"/>
  <c r="AO1194" i="16"/>
  <c r="BQ1194" i="16" s="1"/>
  <c r="AN1194" i="16"/>
  <c r="BK1194" i="16" s="1"/>
  <c r="AM1194" i="16"/>
  <c r="BJ1194" i="16" s="1"/>
  <c r="AL1194" i="16"/>
  <c r="BI1194" i="16" s="1"/>
  <c r="AK1194" i="16"/>
  <c r="CD1193" i="16"/>
  <c r="CB1193" i="16"/>
  <c r="CA1193" i="16"/>
  <c r="BZ1193" i="16"/>
  <c r="BY1193" i="16"/>
  <c r="BX1193" i="16"/>
  <c r="BW1193" i="16"/>
  <c r="BV1193" i="16"/>
  <c r="BT1193" i="16"/>
  <c r="BS1193" i="16"/>
  <c r="BR1193" i="16"/>
  <c r="BN1193" i="16"/>
  <c r="BM1193" i="16"/>
  <c r="BL1193" i="16"/>
  <c r="BG1193" i="16"/>
  <c r="BF1193" i="16"/>
  <c r="BE1193" i="16"/>
  <c r="BD1193" i="16"/>
  <c r="BC1193" i="16"/>
  <c r="BB1193" i="16"/>
  <c r="BA1193" i="16"/>
  <c r="AZ1193" i="16"/>
  <c r="AY1193" i="16"/>
  <c r="AX1193" i="16"/>
  <c r="AW1193" i="16"/>
  <c r="AV1193" i="16"/>
  <c r="AU1193" i="16"/>
  <c r="AT1193" i="16"/>
  <c r="AR1193" i="16"/>
  <c r="AQ1193" i="16"/>
  <c r="AP1193" i="16"/>
  <c r="BP1193" i="16" s="1"/>
  <c r="AO1193" i="16"/>
  <c r="BQ1193" i="16" s="1"/>
  <c r="AN1193" i="16"/>
  <c r="BK1193" i="16" s="1"/>
  <c r="AM1193" i="16"/>
  <c r="BJ1193" i="16" s="1"/>
  <c r="AL1193" i="16"/>
  <c r="BI1193" i="16" s="1"/>
  <c r="AK1193" i="16"/>
  <c r="CD1192" i="16"/>
  <c r="CB1192" i="16"/>
  <c r="CA1192" i="16"/>
  <c r="BZ1192" i="16"/>
  <c r="BY1192" i="16"/>
  <c r="BX1192" i="16"/>
  <c r="BW1192" i="16"/>
  <c r="BV1192" i="16"/>
  <c r="BT1192" i="16"/>
  <c r="BS1192" i="16"/>
  <c r="BR1192" i="16"/>
  <c r="BN1192" i="16"/>
  <c r="BM1192" i="16"/>
  <c r="BL1192" i="16"/>
  <c r="BG1192" i="16"/>
  <c r="BF1192" i="16"/>
  <c r="BE1192" i="16"/>
  <c r="BD1192" i="16"/>
  <c r="BC1192" i="16"/>
  <c r="BB1192" i="16"/>
  <c r="BA1192" i="16"/>
  <c r="AZ1192" i="16"/>
  <c r="AY1192" i="16"/>
  <c r="AX1192" i="16"/>
  <c r="AW1192" i="16"/>
  <c r="AV1192" i="16"/>
  <c r="AU1192" i="16"/>
  <c r="AT1192" i="16"/>
  <c r="AR1192" i="16"/>
  <c r="AQ1192" i="16"/>
  <c r="AP1192" i="16"/>
  <c r="BP1192" i="16" s="1"/>
  <c r="AO1192" i="16"/>
  <c r="BQ1192" i="16" s="1"/>
  <c r="AN1192" i="16"/>
  <c r="BK1192" i="16" s="1"/>
  <c r="AM1192" i="16"/>
  <c r="BJ1192" i="16" s="1"/>
  <c r="AL1192" i="16"/>
  <c r="BI1192" i="16" s="1"/>
  <c r="AK1192" i="16"/>
  <c r="CD1191" i="16"/>
  <c r="CB1191" i="16"/>
  <c r="CA1191" i="16"/>
  <c r="BZ1191" i="16"/>
  <c r="BY1191" i="16"/>
  <c r="BX1191" i="16"/>
  <c r="BW1191" i="16"/>
  <c r="BV1191" i="16"/>
  <c r="BT1191" i="16"/>
  <c r="BS1191" i="16"/>
  <c r="BR1191" i="16"/>
  <c r="BN1191" i="16"/>
  <c r="BM1191" i="16"/>
  <c r="BL1191" i="16"/>
  <c r="BG1191" i="16"/>
  <c r="BF1191" i="16"/>
  <c r="BE1191" i="16"/>
  <c r="BD1191" i="16"/>
  <c r="BC1191" i="16"/>
  <c r="BB1191" i="16"/>
  <c r="BA1191" i="16"/>
  <c r="AZ1191" i="16"/>
  <c r="AY1191" i="16"/>
  <c r="AX1191" i="16"/>
  <c r="AW1191" i="16"/>
  <c r="AV1191" i="16"/>
  <c r="AU1191" i="16"/>
  <c r="AT1191" i="16"/>
  <c r="AR1191" i="16"/>
  <c r="AQ1191" i="16"/>
  <c r="AP1191" i="16"/>
  <c r="BP1191" i="16" s="1"/>
  <c r="AO1191" i="16"/>
  <c r="BQ1191" i="16" s="1"/>
  <c r="AN1191" i="16"/>
  <c r="BK1191" i="16" s="1"/>
  <c r="AM1191" i="16"/>
  <c r="BJ1191" i="16" s="1"/>
  <c r="AL1191" i="16"/>
  <c r="BI1191" i="16" s="1"/>
  <c r="AK1191" i="16"/>
  <c r="CD1190" i="16"/>
  <c r="CB1190" i="16"/>
  <c r="CA1190" i="16"/>
  <c r="BZ1190" i="16"/>
  <c r="BY1190" i="16"/>
  <c r="BX1190" i="16"/>
  <c r="BW1190" i="16"/>
  <c r="BV1190" i="16"/>
  <c r="BT1190" i="16"/>
  <c r="BS1190" i="16"/>
  <c r="BR1190" i="16"/>
  <c r="BN1190" i="16"/>
  <c r="BM1190" i="16"/>
  <c r="BL1190" i="16"/>
  <c r="BG1190" i="16"/>
  <c r="BF1190" i="16"/>
  <c r="BE1190" i="16"/>
  <c r="BD1190" i="16"/>
  <c r="BC1190" i="16"/>
  <c r="BB1190" i="16"/>
  <c r="BA1190" i="16"/>
  <c r="AZ1190" i="16"/>
  <c r="AY1190" i="16"/>
  <c r="AX1190" i="16"/>
  <c r="AW1190" i="16"/>
  <c r="AV1190" i="16"/>
  <c r="AU1190" i="16"/>
  <c r="AT1190" i="16"/>
  <c r="AR1190" i="16"/>
  <c r="AQ1190" i="16"/>
  <c r="AP1190" i="16"/>
  <c r="BP1190" i="16" s="1"/>
  <c r="AO1190" i="16"/>
  <c r="BQ1190" i="16" s="1"/>
  <c r="AN1190" i="16"/>
  <c r="BK1190" i="16" s="1"/>
  <c r="AM1190" i="16"/>
  <c r="BJ1190" i="16" s="1"/>
  <c r="AL1190" i="16"/>
  <c r="BI1190" i="16" s="1"/>
  <c r="AK1190" i="16"/>
  <c r="CD1189" i="16"/>
  <c r="CB1189" i="16"/>
  <c r="CA1189" i="16"/>
  <c r="BZ1189" i="16"/>
  <c r="BY1189" i="16"/>
  <c r="BX1189" i="16"/>
  <c r="BW1189" i="16"/>
  <c r="BV1189" i="16"/>
  <c r="BT1189" i="16"/>
  <c r="BS1189" i="16"/>
  <c r="BR1189" i="16"/>
  <c r="BN1189" i="16"/>
  <c r="BM1189" i="16"/>
  <c r="BL1189" i="16"/>
  <c r="BG1189" i="16"/>
  <c r="BF1189" i="16"/>
  <c r="BE1189" i="16"/>
  <c r="BD1189" i="16"/>
  <c r="BC1189" i="16"/>
  <c r="BB1189" i="16"/>
  <c r="BA1189" i="16"/>
  <c r="AZ1189" i="16"/>
  <c r="AY1189" i="16"/>
  <c r="AX1189" i="16"/>
  <c r="AW1189" i="16"/>
  <c r="AV1189" i="16"/>
  <c r="AU1189" i="16"/>
  <c r="AT1189" i="16"/>
  <c r="AR1189" i="16"/>
  <c r="AQ1189" i="16"/>
  <c r="AP1189" i="16"/>
  <c r="BP1189" i="16" s="1"/>
  <c r="AO1189" i="16"/>
  <c r="BQ1189" i="16" s="1"/>
  <c r="AN1189" i="16"/>
  <c r="BK1189" i="16" s="1"/>
  <c r="AM1189" i="16"/>
  <c r="BJ1189" i="16" s="1"/>
  <c r="AL1189" i="16"/>
  <c r="BI1189" i="16" s="1"/>
  <c r="AK1189" i="16"/>
  <c r="CD1188" i="16"/>
  <c r="CB1188" i="16"/>
  <c r="CA1188" i="16"/>
  <c r="BZ1188" i="16"/>
  <c r="BY1188" i="16"/>
  <c r="BX1188" i="16"/>
  <c r="BW1188" i="16"/>
  <c r="BV1188" i="16"/>
  <c r="BT1188" i="16"/>
  <c r="BS1188" i="16"/>
  <c r="BR1188" i="16"/>
  <c r="BN1188" i="16"/>
  <c r="BM1188" i="16"/>
  <c r="BL1188" i="16"/>
  <c r="BG1188" i="16"/>
  <c r="BF1188" i="16"/>
  <c r="BE1188" i="16"/>
  <c r="BD1188" i="16"/>
  <c r="BC1188" i="16"/>
  <c r="BB1188" i="16"/>
  <c r="BA1188" i="16"/>
  <c r="AZ1188" i="16"/>
  <c r="AY1188" i="16"/>
  <c r="AX1188" i="16"/>
  <c r="AW1188" i="16"/>
  <c r="AV1188" i="16"/>
  <c r="AU1188" i="16"/>
  <c r="AT1188" i="16"/>
  <c r="AR1188" i="16"/>
  <c r="AQ1188" i="16"/>
  <c r="AP1188" i="16"/>
  <c r="BP1188" i="16" s="1"/>
  <c r="AO1188" i="16"/>
  <c r="BQ1188" i="16" s="1"/>
  <c r="AN1188" i="16"/>
  <c r="BK1188" i="16" s="1"/>
  <c r="AM1188" i="16"/>
  <c r="BJ1188" i="16" s="1"/>
  <c r="AL1188" i="16"/>
  <c r="BI1188" i="16" s="1"/>
  <c r="AK1188" i="16"/>
  <c r="CD1187" i="16"/>
  <c r="CB1187" i="16"/>
  <c r="CA1187" i="16"/>
  <c r="BZ1187" i="16"/>
  <c r="BY1187" i="16"/>
  <c r="BX1187" i="16"/>
  <c r="BW1187" i="16"/>
  <c r="BV1187" i="16"/>
  <c r="BT1187" i="16"/>
  <c r="BS1187" i="16"/>
  <c r="BR1187" i="16"/>
  <c r="BN1187" i="16"/>
  <c r="BM1187" i="16"/>
  <c r="BL1187" i="16"/>
  <c r="BG1187" i="16"/>
  <c r="BF1187" i="16"/>
  <c r="BE1187" i="16"/>
  <c r="BD1187" i="16"/>
  <c r="BC1187" i="16"/>
  <c r="BB1187" i="16"/>
  <c r="BA1187" i="16"/>
  <c r="AZ1187" i="16"/>
  <c r="AY1187" i="16"/>
  <c r="AX1187" i="16"/>
  <c r="AW1187" i="16"/>
  <c r="AV1187" i="16"/>
  <c r="AU1187" i="16"/>
  <c r="AT1187" i="16"/>
  <c r="AR1187" i="16"/>
  <c r="AQ1187" i="16"/>
  <c r="AP1187" i="16"/>
  <c r="BP1187" i="16" s="1"/>
  <c r="AO1187" i="16"/>
  <c r="BQ1187" i="16" s="1"/>
  <c r="AN1187" i="16"/>
  <c r="BK1187" i="16" s="1"/>
  <c r="AM1187" i="16"/>
  <c r="BJ1187" i="16" s="1"/>
  <c r="AL1187" i="16"/>
  <c r="BI1187" i="16" s="1"/>
  <c r="AK1187" i="16"/>
  <c r="CD1186" i="16"/>
  <c r="CB1186" i="16"/>
  <c r="CA1186" i="16"/>
  <c r="BZ1186" i="16"/>
  <c r="BY1186" i="16"/>
  <c r="BX1186" i="16"/>
  <c r="BW1186" i="16"/>
  <c r="BV1186" i="16"/>
  <c r="BT1186" i="16"/>
  <c r="BS1186" i="16"/>
  <c r="BR1186" i="16"/>
  <c r="BN1186" i="16"/>
  <c r="BM1186" i="16"/>
  <c r="BL1186" i="16"/>
  <c r="BG1186" i="16"/>
  <c r="BF1186" i="16"/>
  <c r="BE1186" i="16"/>
  <c r="BD1186" i="16"/>
  <c r="BC1186" i="16"/>
  <c r="BB1186" i="16"/>
  <c r="BA1186" i="16"/>
  <c r="AZ1186" i="16"/>
  <c r="AY1186" i="16"/>
  <c r="AX1186" i="16"/>
  <c r="AW1186" i="16"/>
  <c r="AV1186" i="16"/>
  <c r="AU1186" i="16"/>
  <c r="AT1186" i="16"/>
  <c r="AR1186" i="16"/>
  <c r="AQ1186" i="16"/>
  <c r="AP1186" i="16"/>
  <c r="BP1186" i="16" s="1"/>
  <c r="AO1186" i="16"/>
  <c r="BQ1186" i="16" s="1"/>
  <c r="AN1186" i="16"/>
  <c r="BK1186" i="16" s="1"/>
  <c r="AM1186" i="16"/>
  <c r="BJ1186" i="16" s="1"/>
  <c r="AL1186" i="16"/>
  <c r="BI1186" i="16" s="1"/>
  <c r="AK1186" i="16"/>
  <c r="CD1185" i="16"/>
  <c r="CB1185" i="16"/>
  <c r="CA1185" i="16"/>
  <c r="BZ1185" i="16"/>
  <c r="BY1185" i="16"/>
  <c r="BX1185" i="16"/>
  <c r="BW1185" i="16"/>
  <c r="BV1185" i="16"/>
  <c r="BT1185" i="16"/>
  <c r="BS1185" i="16"/>
  <c r="BR1185" i="16"/>
  <c r="BN1185" i="16"/>
  <c r="BM1185" i="16"/>
  <c r="BL1185" i="16"/>
  <c r="BG1185" i="16"/>
  <c r="BF1185" i="16"/>
  <c r="BE1185" i="16"/>
  <c r="BD1185" i="16"/>
  <c r="BC1185" i="16"/>
  <c r="BB1185" i="16"/>
  <c r="BA1185" i="16"/>
  <c r="AZ1185" i="16"/>
  <c r="AY1185" i="16"/>
  <c r="AX1185" i="16"/>
  <c r="AW1185" i="16"/>
  <c r="AV1185" i="16"/>
  <c r="AU1185" i="16"/>
  <c r="AT1185" i="16"/>
  <c r="AR1185" i="16"/>
  <c r="AQ1185" i="16"/>
  <c r="AP1185" i="16"/>
  <c r="BP1185" i="16" s="1"/>
  <c r="AO1185" i="16"/>
  <c r="BQ1185" i="16" s="1"/>
  <c r="AN1185" i="16"/>
  <c r="BK1185" i="16" s="1"/>
  <c r="AM1185" i="16"/>
  <c r="BJ1185" i="16" s="1"/>
  <c r="AL1185" i="16"/>
  <c r="BI1185" i="16" s="1"/>
  <c r="AK1185" i="16"/>
  <c r="CD1184" i="16"/>
  <c r="CB1184" i="16"/>
  <c r="CA1184" i="16"/>
  <c r="BZ1184" i="16"/>
  <c r="BY1184" i="16"/>
  <c r="BX1184" i="16"/>
  <c r="BW1184" i="16"/>
  <c r="BV1184" i="16"/>
  <c r="BT1184" i="16"/>
  <c r="BS1184" i="16"/>
  <c r="BR1184" i="16"/>
  <c r="BN1184" i="16"/>
  <c r="BM1184" i="16"/>
  <c r="BL1184" i="16"/>
  <c r="BG1184" i="16"/>
  <c r="BF1184" i="16"/>
  <c r="BE1184" i="16"/>
  <c r="BD1184" i="16"/>
  <c r="BC1184" i="16"/>
  <c r="BB1184" i="16"/>
  <c r="BA1184" i="16"/>
  <c r="AZ1184" i="16"/>
  <c r="AY1184" i="16"/>
  <c r="AX1184" i="16"/>
  <c r="AW1184" i="16"/>
  <c r="AV1184" i="16"/>
  <c r="AU1184" i="16"/>
  <c r="AT1184" i="16"/>
  <c r="AR1184" i="16"/>
  <c r="AQ1184" i="16"/>
  <c r="AP1184" i="16"/>
  <c r="BP1184" i="16" s="1"/>
  <c r="AO1184" i="16"/>
  <c r="BQ1184" i="16" s="1"/>
  <c r="AN1184" i="16"/>
  <c r="BK1184" i="16" s="1"/>
  <c r="AM1184" i="16"/>
  <c r="BJ1184" i="16" s="1"/>
  <c r="AL1184" i="16"/>
  <c r="BI1184" i="16" s="1"/>
  <c r="AK1184" i="16"/>
  <c r="CD1183" i="16"/>
  <c r="CB1183" i="16"/>
  <c r="CA1183" i="16"/>
  <c r="BZ1183" i="16"/>
  <c r="BY1183" i="16"/>
  <c r="BX1183" i="16"/>
  <c r="BW1183" i="16"/>
  <c r="BV1183" i="16"/>
  <c r="BT1183" i="16"/>
  <c r="BS1183" i="16"/>
  <c r="BR1183" i="16"/>
  <c r="BN1183" i="16"/>
  <c r="BM1183" i="16"/>
  <c r="BL1183" i="16"/>
  <c r="BG1183" i="16"/>
  <c r="BF1183" i="16"/>
  <c r="BE1183" i="16"/>
  <c r="BD1183" i="16"/>
  <c r="BC1183" i="16"/>
  <c r="BB1183" i="16"/>
  <c r="BA1183" i="16"/>
  <c r="AZ1183" i="16"/>
  <c r="AY1183" i="16"/>
  <c r="AX1183" i="16"/>
  <c r="AW1183" i="16"/>
  <c r="AV1183" i="16"/>
  <c r="AU1183" i="16"/>
  <c r="AT1183" i="16"/>
  <c r="AR1183" i="16"/>
  <c r="AQ1183" i="16"/>
  <c r="AP1183" i="16"/>
  <c r="BP1183" i="16" s="1"/>
  <c r="AO1183" i="16"/>
  <c r="BQ1183" i="16" s="1"/>
  <c r="AN1183" i="16"/>
  <c r="BK1183" i="16" s="1"/>
  <c r="AM1183" i="16"/>
  <c r="BJ1183" i="16" s="1"/>
  <c r="AL1183" i="16"/>
  <c r="BI1183" i="16" s="1"/>
  <c r="AK1183" i="16"/>
  <c r="CD1182" i="16"/>
  <c r="CB1182" i="16"/>
  <c r="CA1182" i="16"/>
  <c r="BZ1182" i="16"/>
  <c r="BY1182" i="16"/>
  <c r="BX1182" i="16"/>
  <c r="BW1182" i="16"/>
  <c r="BV1182" i="16"/>
  <c r="BT1182" i="16"/>
  <c r="BS1182" i="16"/>
  <c r="BR1182" i="16"/>
  <c r="BN1182" i="16"/>
  <c r="BM1182" i="16"/>
  <c r="BL1182" i="16"/>
  <c r="BG1182" i="16"/>
  <c r="BF1182" i="16"/>
  <c r="BE1182" i="16"/>
  <c r="BD1182" i="16"/>
  <c r="BC1182" i="16"/>
  <c r="BB1182" i="16"/>
  <c r="BA1182" i="16"/>
  <c r="AZ1182" i="16"/>
  <c r="AY1182" i="16"/>
  <c r="AX1182" i="16"/>
  <c r="AW1182" i="16"/>
  <c r="AV1182" i="16"/>
  <c r="AU1182" i="16"/>
  <c r="AT1182" i="16"/>
  <c r="AR1182" i="16"/>
  <c r="AQ1182" i="16"/>
  <c r="AP1182" i="16"/>
  <c r="BP1182" i="16" s="1"/>
  <c r="AO1182" i="16"/>
  <c r="BQ1182" i="16" s="1"/>
  <c r="AN1182" i="16"/>
  <c r="BK1182" i="16" s="1"/>
  <c r="AM1182" i="16"/>
  <c r="BJ1182" i="16" s="1"/>
  <c r="AL1182" i="16"/>
  <c r="BI1182" i="16" s="1"/>
  <c r="AK1182" i="16"/>
  <c r="CD1181" i="16"/>
  <c r="CB1181" i="16"/>
  <c r="CA1181" i="16"/>
  <c r="BZ1181" i="16"/>
  <c r="BY1181" i="16"/>
  <c r="BX1181" i="16"/>
  <c r="BW1181" i="16"/>
  <c r="BV1181" i="16"/>
  <c r="BT1181" i="16"/>
  <c r="BS1181" i="16"/>
  <c r="BR1181" i="16"/>
  <c r="BN1181" i="16"/>
  <c r="BM1181" i="16"/>
  <c r="BL1181" i="16"/>
  <c r="BG1181" i="16"/>
  <c r="BF1181" i="16"/>
  <c r="BE1181" i="16"/>
  <c r="BD1181" i="16"/>
  <c r="BC1181" i="16"/>
  <c r="BB1181" i="16"/>
  <c r="BA1181" i="16"/>
  <c r="AZ1181" i="16"/>
  <c r="AY1181" i="16"/>
  <c r="AX1181" i="16"/>
  <c r="AW1181" i="16"/>
  <c r="AV1181" i="16"/>
  <c r="AU1181" i="16"/>
  <c r="AT1181" i="16"/>
  <c r="AR1181" i="16"/>
  <c r="AQ1181" i="16"/>
  <c r="AP1181" i="16"/>
  <c r="BP1181" i="16" s="1"/>
  <c r="AO1181" i="16"/>
  <c r="BQ1181" i="16" s="1"/>
  <c r="AN1181" i="16"/>
  <c r="BK1181" i="16" s="1"/>
  <c r="AM1181" i="16"/>
  <c r="BJ1181" i="16" s="1"/>
  <c r="AL1181" i="16"/>
  <c r="BI1181" i="16" s="1"/>
  <c r="AK1181" i="16"/>
  <c r="CD1180" i="16"/>
  <c r="CB1180" i="16"/>
  <c r="CA1180" i="16"/>
  <c r="BZ1180" i="16"/>
  <c r="BY1180" i="16"/>
  <c r="BX1180" i="16"/>
  <c r="BW1180" i="16"/>
  <c r="BV1180" i="16"/>
  <c r="BT1180" i="16"/>
  <c r="BS1180" i="16"/>
  <c r="BR1180" i="16"/>
  <c r="BN1180" i="16"/>
  <c r="BM1180" i="16"/>
  <c r="BL1180" i="16"/>
  <c r="BG1180" i="16"/>
  <c r="BF1180" i="16"/>
  <c r="BE1180" i="16"/>
  <c r="BD1180" i="16"/>
  <c r="BC1180" i="16"/>
  <c r="BB1180" i="16"/>
  <c r="BA1180" i="16"/>
  <c r="AZ1180" i="16"/>
  <c r="AY1180" i="16"/>
  <c r="AX1180" i="16"/>
  <c r="AW1180" i="16"/>
  <c r="AV1180" i="16"/>
  <c r="AU1180" i="16"/>
  <c r="AT1180" i="16"/>
  <c r="AR1180" i="16"/>
  <c r="AQ1180" i="16"/>
  <c r="AP1180" i="16"/>
  <c r="BP1180" i="16" s="1"/>
  <c r="AO1180" i="16"/>
  <c r="BQ1180" i="16" s="1"/>
  <c r="AN1180" i="16"/>
  <c r="BK1180" i="16" s="1"/>
  <c r="AM1180" i="16"/>
  <c r="BJ1180" i="16" s="1"/>
  <c r="AL1180" i="16"/>
  <c r="BI1180" i="16" s="1"/>
  <c r="AK1180" i="16"/>
  <c r="CD1179" i="16"/>
  <c r="CB1179" i="16"/>
  <c r="CA1179" i="16"/>
  <c r="BZ1179" i="16"/>
  <c r="BY1179" i="16"/>
  <c r="BX1179" i="16"/>
  <c r="BW1179" i="16"/>
  <c r="BV1179" i="16"/>
  <c r="BT1179" i="16"/>
  <c r="BS1179" i="16"/>
  <c r="BR1179" i="16"/>
  <c r="BN1179" i="16"/>
  <c r="BM1179" i="16"/>
  <c r="BL1179" i="16"/>
  <c r="BG1179" i="16"/>
  <c r="BF1179" i="16"/>
  <c r="BE1179" i="16"/>
  <c r="BD1179" i="16"/>
  <c r="BC1179" i="16"/>
  <c r="BB1179" i="16"/>
  <c r="BA1179" i="16"/>
  <c r="AZ1179" i="16"/>
  <c r="AY1179" i="16"/>
  <c r="AX1179" i="16"/>
  <c r="AW1179" i="16"/>
  <c r="AV1179" i="16"/>
  <c r="AU1179" i="16"/>
  <c r="AT1179" i="16"/>
  <c r="AR1179" i="16"/>
  <c r="AQ1179" i="16"/>
  <c r="AP1179" i="16"/>
  <c r="BP1179" i="16" s="1"/>
  <c r="AO1179" i="16"/>
  <c r="BQ1179" i="16" s="1"/>
  <c r="AN1179" i="16"/>
  <c r="BK1179" i="16" s="1"/>
  <c r="AM1179" i="16"/>
  <c r="BJ1179" i="16" s="1"/>
  <c r="AL1179" i="16"/>
  <c r="BI1179" i="16" s="1"/>
  <c r="AK1179" i="16"/>
  <c r="CD1178" i="16"/>
  <c r="CB1178" i="16"/>
  <c r="CA1178" i="16"/>
  <c r="BZ1178" i="16"/>
  <c r="BY1178" i="16"/>
  <c r="BX1178" i="16"/>
  <c r="BW1178" i="16"/>
  <c r="BV1178" i="16"/>
  <c r="BT1178" i="16"/>
  <c r="BS1178" i="16"/>
  <c r="BR1178" i="16"/>
  <c r="BN1178" i="16"/>
  <c r="BM1178" i="16"/>
  <c r="BL1178" i="16"/>
  <c r="BG1178" i="16"/>
  <c r="BF1178" i="16"/>
  <c r="BE1178" i="16"/>
  <c r="BD1178" i="16"/>
  <c r="BC1178" i="16"/>
  <c r="BB1178" i="16"/>
  <c r="BA1178" i="16"/>
  <c r="AZ1178" i="16"/>
  <c r="AY1178" i="16"/>
  <c r="AX1178" i="16"/>
  <c r="AW1178" i="16"/>
  <c r="AV1178" i="16"/>
  <c r="AU1178" i="16"/>
  <c r="AT1178" i="16"/>
  <c r="AR1178" i="16"/>
  <c r="AQ1178" i="16"/>
  <c r="AP1178" i="16"/>
  <c r="BP1178" i="16" s="1"/>
  <c r="AO1178" i="16"/>
  <c r="BQ1178" i="16" s="1"/>
  <c r="AN1178" i="16"/>
  <c r="BK1178" i="16" s="1"/>
  <c r="AM1178" i="16"/>
  <c r="BJ1178" i="16" s="1"/>
  <c r="AL1178" i="16"/>
  <c r="BI1178" i="16" s="1"/>
  <c r="AK1178" i="16"/>
  <c r="CD1177" i="16"/>
  <c r="CB1177" i="16"/>
  <c r="CA1177" i="16"/>
  <c r="BZ1177" i="16"/>
  <c r="BY1177" i="16"/>
  <c r="BX1177" i="16"/>
  <c r="BW1177" i="16"/>
  <c r="BV1177" i="16"/>
  <c r="BT1177" i="16"/>
  <c r="BS1177" i="16"/>
  <c r="BR1177" i="16"/>
  <c r="BN1177" i="16"/>
  <c r="BM1177" i="16"/>
  <c r="BL1177" i="16"/>
  <c r="BG1177" i="16"/>
  <c r="BF1177" i="16"/>
  <c r="BE1177" i="16"/>
  <c r="BD1177" i="16"/>
  <c r="BC1177" i="16"/>
  <c r="BB1177" i="16"/>
  <c r="BA1177" i="16"/>
  <c r="AZ1177" i="16"/>
  <c r="AY1177" i="16"/>
  <c r="AX1177" i="16"/>
  <c r="AW1177" i="16"/>
  <c r="AV1177" i="16"/>
  <c r="AU1177" i="16"/>
  <c r="AT1177" i="16"/>
  <c r="AR1177" i="16"/>
  <c r="AQ1177" i="16"/>
  <c r="AP1177" i="16"/>
  <c r="BP1177" i="16" s="1"/>
  <c r="AO1177" i="16"/>
  <c r="BQ1177" i="16" s="1"/>
  <c r="AN1177" i="16"/>
  <c r="BK1177" i="16" s="1"/>
  <c r="AM1177" i="16"/>
  <c r="BJ1177" i="16" s="1"/>
  <c r="AL1177" i="16"/>
  <c r="BI1177" i="16" s="1"/>
  <c r="AK1177" i="16"/>
  <c r="CD1176" i="16"/>
  <c r="CB1176" i="16"/>
  <c r="CA1176" i="16"/>
  <c r="BZ1176" i="16"/>
  <c r="BY1176" i="16"/>
  <c r="BX1176" i="16"/>
  <c r="BW1176" i="16"/>
  <c r="BV1176" i="16"/>
  <c r="BT1176" i="16"/>
  <c r="BS1176" i="16"/>
  <c r="BR1176" i="16"/>
  <c r="BN1176" i="16"/>
  <c r="BM1176" i="16"/>
  <c r="BL1176" i="16"/>
  <c r="BG1176" i="16"/>
  <c r="BF1176" i="16"/>
  <c r="BE1176" i="16"/>
  <c r="BD1176" i="16"/>
  <c r="BC1176" i="16"/>
  <c r="BB1176" i="16"/>
  <c r="BA1176" i="16"/>
  <c r="AZ1176" i="16"/>
  <c r="AY1176" i="16"/>
  <c r="AX1176" i="16"/>
  <c r="AW1176" i="16"/>
  <c r="AV1176" i="16"/>
  <c r="AU1176" i="16"/>
  <c r="AT1176" i="16"/>
  <c r="AR1176" i="16"/>
  <c r="AQ1176" i="16"/>
  <c r="AP1176" i="16"/>
  <c r="BP1176" i="16" s="1"/>
  <c r="AO1176" i="16"/>
  <c r="BQ1176" i="16" s="1"/>
  <c r="AN1176" i="16"/>
  <c r="BK1176" i="16" s="1"/>
  <c r="AM1176" i="16"/>
  <c r="BJ1176" i="16" s="1"/>
  <c r="AL1176" i="16"/>
  <c r="BI1176" i="16" s="1"/>
  <c r="AK1176" i="16"/>
  <c r="CD1175" i="16"/>
  <c r="CB1175" i="16"/>
  <c r="CA1175" i="16"/>
  <c r="BZ1175" i="16"/>
  <c r="BY1175" i="16"/>
  <c r="BX1175" i="16"/>
  <c r="BW1175" i="16"/>
  <c r="BV1175" i="16"/>
  <c r="BT1175" i="16"/>
  <c r="BS1175" i="16"/>
  <c r="BR1175" i="16"/>
  <c r="BN1175" i="16"/>
  <c r="BM1175" i="16"/>
  <c r="BL1175" i="16"/>
  <c r="BG1175" i="16"/>
  <c r="BF1175" i="16"/>
  <c r="BE1175" i="16"/>
  <c r="BD1175" i="16"/>
  <c r="BC1175" i="16"/>
  <c r="BB1175" i="16"/>
  <c r="BA1175" i="16"/>
  <c r="AZ1175" i="16"/>
  <c r="AY1175" i="16"/>
  <c r="AX1175" i="16"/>
  <c r="AW1175" i="16"/>
  <c r="AV1175" i="16"/>
  <c r="AU1175" i="16"/>
  <c r="AT1175" i="16"/>
  <c r="AR1175" i="16"/>
  <c r="AQ1175" i="16"/>
  <c r="AP1175" i="16"/>
  <c r="BP1175" i="16" s="1"/>
  <c r="AO1175" i="16"/>
  <c r="BQ1175" i="16" s="1"/>
  <c r="AN1175" i="16"/>
  <c r="BK1175" i="16" s="1"/>
  <c r="AM1175" i="16"/>
  <c r="BJ1175" i="16" s="1"/>
  <c r="AL1175" i="16"/>
  <c r="BI1175" i="16" s="1"/>
  <c r="AK1175" i="16"/>
  <c r="CD1174" i="16"/>
  <c r="CB1174" i="16"/>
  <c r="CA1174" i="16"/>
  <c r="BZ1174" i="16"/>
  <c r="BY1174" i="16"/>
  <c r="BX1174" i="16"/>
  <c r="BW1174" i="16"/>
  <c r="BV1174" i="16"/>
  <c r="BT1174" i="16"/>
  <c r="BS1174" i="16"/>
  <c r="BR1174" i="16"/>
  <c r="BN1174" i="16"/>
  <c r="BM1174" i="16"/>
  <c r="BL1174" i="16"/>
  <c r="BG1174" i="16"/>
  <c r="BF1174" i="16"/>
  <c r="BE1174" i="16"/>
  <c r="BD1174" i="16"/>
  <c r="BC1174" i="16"/>
  <c r="BB1174" i="16"/>
  <c r="BA1174" i="16"/>
  <c r="AZ1174" i="16"/>
  <c r="AY1174" i="16"/>
  <c r="AX1174" i="16"/>
  <c r="AW1174" i="16"/>
  <c r="AV1174" i="16"/>
  <c r="AU1174" i="16"/>
  <c r="AT1174" i="16"/>
  <c r="AR1174" i="16"/>
  <c r="AQ1174" i="16"/>
  <c r="AP1174" i="16"/>
  <c r="BP1174" i="16" s="1"/>
  <c r="AO1174" i="16"/>
  <c r="BQ1174" i="16" s="1"/>
  <c r="AN1174" i="16"/>
  <c r="BK1174" i="16" s="1"/>
  <c r="AM1174" i="16"/>
  <c r="BJ1174" i="16" s="1"/>
  <c r="AL1174" i="16"/>
  <c r="BI1174" i="16" s="1"/>
  <c r="AK1174" i="16"/>
  <c r="CD1173" i="16"/>
  <c r="CB1173" i="16"/>
  <c r="CA1173" i="16"/>
  <c r="BZ1173" i="16"/>
  <c r="BY1173" i="16"/>
  <c r="BX1173" i="16"/>
  <c r="BW1173" i="16"/>
  <c r="BV1173" i="16"/>
  <c r="BT1173" i="16"/>
  <c r="BS1173" i="16"/>
  <c r="BR1173" i="16"/>
  <c r="BN1173" i="16"/>
  <c r="BM1173" i="16"/>
  <c r="BL1173" i="16"/>
  <c r="BG1173" i="16"/>
  <c r="BF1173" i="16"/>
  <c r="BE1173" i="16"/>
  <c r="BD1173" i="16"/>
  <c r="BC1173" i="16"/>
  <c r="BB1173" i="16"/>
  <c r="BA1173" i="16"/>
  <c r="AZ1173" i="16"/>
  <c r="AY1173" i="16"/>
  <c r="AX1173" i="16"/>
  <c r="AW1173" i="16"/>
  <c r="AV1173" i="16"/>
  <c r="AU1173" i="16"/>
  <c r="AT1173" i="16"/>
  <c r="AR1173" i="16"/>
  <c r="AQ1173" i="16"/>
  <c r="AP1173" i="16"/>
  <c r="BP1173" i="16" s="1"/>
  <c r="AO1173" i="16"/>
  <c r="BQ1173" i="16" s="1"/>
  <c r="AN1173" i="16"/>
  <c r="BK1173" i="16" s="1"/>
  <c r="AM1173" i="16"/>
  <c r="BJ1173" i="16" s="1"/>
  <c r="AL1173" i="16"/>
  <c r="BI1173" i="16" s="1"/>
  <c r="AK1173" i="16"/>
  <c r="CD1172" i="16"/>
  <c r="CB1172" i="16"/>
  <c r="CA1172" i="16"/>
  <c r="BZ1172" i="16"/>
  <c r="BY1172" i="16"/>
  <c r="BX1172" i="16"/>
  <c r="BW1172" i="16"/>
  <c r="BV1172" i="16"/>
  <c r="BT1172" i="16"/>
  <c r="BS1172" i="16"/>
  <c r="BR1172" i="16"/>
  <c r="BN1172" i="16"/>
  <c r="BM1172" i="16"/>
  <c r="BL1172" i="16"/>
  <c r="BG1172" i="16"/>
  <c r="BF1172" i="16"/>
  <c r="BE1172" i="16"/>
  <c r="BD1172" i="16"/>
  <c r="BC1172" i="16"/>
  <c r="BB1172" i="16"/>
  <c r="BA1172" i="16"/>
  <c r="AZ1172" i="16"/>
  <c r="AY1172" i="16"/>
  <c r="AX1172" i="16"/>
  <c r="AW1172" i="16"/>
  <c r="AV1172" i="16"/>
  <c r="AU1172" i="16"/>
  <c r="AT1172" i="16"/>
  <c r="AR1172" i="16"/>
  <c r="AQ1172" i="16"/>
  <c r="AP1172" i="16"/>
  <c r="BP1172" i="16" s="1"/>
  <c r="AO1172" i="16"/>
  <c r="BQ1172" i="16" s="1"/>
  <c r="AN1172" i="16"/>
  <c r="BK1172" i="16" s="1"/>
  <c r="AM1172" i="16"/>
  <c r="BJ1172" i="16" s="1"/>
  <c r="AL1172" i="16"/>
  <c r="BI1172" i="16" s="1"/>
  <c r="AK1172" i="16"/>
  <c r="CD1171" i="16"/>
  <c r="CB1171" i="16"/>
  <c r="CA1171" i="16"/>
  <c r="BZ1171" i="16"/>
  <c r="BY1171" i="16"/>
  <c r="BX1171" i="16"/>
  <c r="BW1171" i="16"/>
  <c r="BV1171" i="16"/>
  <c r="BT1171" i="16"/>
  <c r="BS1171" i="16"/>
  <c r="BR1171" i="16"/>
  <c r="BN1171" i="16"/>
  <c r="BM1171" i="16"/>
  <c r="BL1171" i="16"/>
  <c r="BG1171" i="16"/>
  <c r="BF1171" i="16"/>
  <c r="BE1171" i="16"/>
  <c r="BD1171" i="16"/>
  <c r="BC1171" i="16"/>
  <c r="BB1171" i="16"/>
  <c r="BA1171" i="16"/>
  <c r="AZ1171" i="16"/>
  <c r="AY1171" i="16"/>
  <c r="AX1171" i="16"/>
  <c r="AW1171" i="16"/>
  <c r="AV1171" i="16"/>
  <c r="AU1171" i="16"/>
  <c r="AT1171" i="16"/>
  <c r="AR1171" i="16"/>
  <c r="AQ1171" i="16"/>
  <c r="AP1171" i="16"/>
  <c r="BP1171" i="16" s="1"/>
  <c r="AO1171" i="16"/>
  <c r="BQ1171" i="16" s="1"/>
  <c r="AN1171" i="16"/>
  <c r="BK1171" i="16" s="1"/>
  <c r="AM1171" i="16"/>
  <c r="BJ1171" i="16" s="1"/>
  <c r="AL1171" i="16"/>
  <c r="BI1171" i="16" s="1"/>
  <c r="AK1171" i="16"/>
  <c r="CD1170" i="16"/>
  <c r="CB1170" i="16"/>
  <c r="CA1170" i="16"/>
  <c r="BZ1170" i="16"/>
  <c r="BY1170" i="16"/>
  <c r="BX1170" i="16"/>
  <c r="BW1170" i="16"/>
  <c r="BV1170" i="16"/>
  <c r="BT1170" i="16"/>
  <c r="BS1170" i="16"/>
  <c r="BR1170" i="16"/>
  <c r="BN1170" i="16"/>
  <c r="BM1170" i="16"/>
  <c r="BL1170" i="16"/>
  <c r="BG1170" i="16"/>
  <c r="BF1170" i="16"/>
  <c r="BE1170" i="16"/>
  <c r="BD1170" i="16"/>
  <c r="BC1170" i="16"/>
  <c r="BB1170" i="16"/>
  <c r="BA1170" i="16"/>
  <c r="AZ1170" i="16"/>
  <c r="AY1170" i="16"/>
  <c r="AX1170" i="16"/>
  <c r="AW1170" i="16"/>
  <c r="AV1170" i="16"/>
  <c r="AU1170" i="16"/>
  <c r="AT1170" i="16"/>
  <c r="AR1170" i="16"/>
  <c r="AQ1170" i="16"/>
  <c r="AP1170" i="16"/>
  <c r="BP1170" i="16" s="1"/>
  <c r="AO1170" i="16"/>
  <c r="BQ1170" i="16" s="1"/>
  <c r="AN1170" i="16"/>
  <c r="BK1170" i="16" s="1"/>
  <c r="AM1170" i="16"/>
  <c r="BJ1170" i="16" s="1"/>
  <c r="AL1170" i="16"/>
  <c r="BI1170" i="16" s="1"/>
  <c r="AK1170" i="16"/>
  <c r="CD1169" i="16"/>
  <c r="CB1169" i="16"/>
  <c r="CA1169" i="16"/>
  <c r="BZ1169" i="16"/>
  <c r="BY1169" i="16"/>
  <c r="BX1169" i="16"/>
  <c r="BW1169" i="16"/>
  <c r="BV1169" i="16"/>
  <c r="BT1169" i="16"/>
  <c r="BS1169" i="16"/>
  <c r="BR1169" i="16"/>
  <c r="BN1169" i="16"/>
  <c r="BM1169" i="16"/>
  <c r="BL1169" i="16"/>
  <c r="BG1169" i="16"/>
  <c r="BF1169" i="16"/>
  <c r="BE1169" i="16"/>
  <c r="BD1169" i="16"/>
  <c r="BC1169" i="16"/>
  <c r="BB1169" i="16"/>
  <c r="BA1169" i="16"/>
  <c r="AZ1169" i="16"/>
  <c r="AY1169" i="16"/>
  <c r="AX1169" i="16"/>
  <c r="AW1169" i="16"/>
  <c r="AV1169" i="16"/>
  <c r="AU1169" i="16"/>
  <c r="AT1169" i="16"/>
  <c r="AR1169" i="16"/>
  <c r="AQ1169" i="16"/>
  <c r="AP1169" i="16"/>
  <c r="BP1169" i="16" s="1"/>
  <c r="AO1169" i="16"/>
  <c r="BQ1169" i="16" s="1"/>
  <c r="AN1169" i="16"/>
  <c r="BK1169" i="16" s="1"/>
  <c r="AM1169" i="16"/>
  <c r="BJ1169" i="16" s="1"/>
  <c r="AL1169" i="16"/>
  <c r="BI1169" i="16" s="1"/>
  <c r="AK1169" i="16"/>
  <c r="CD1168" i="16"/>
  <c r="CB1168" i="16"/>
  <c r="CA1168" i="16"/>
  <c r="BZ1168" i="16"/>
  <c r="BY1168" i="16"/>
  <c r="BX1168" i="16"/>
  <c r="BW1168" i="16"/>
  <c r="BV1168" i="16"/>
  <c r="BT1168" i="16"/>
  <c r="BS1168" i="16"/>
  <c r="BR1168" i="16"/>
  <c r="BN1168" i="16"/>
  <c r="BM1168" i="16"/>
  <c r="BL1168" i="16"/>
  <c r="BG1168" i="16"/>
  <c r="BF1168" i="16"/>
  <c r="BE1168" i="16"/>
  <c r="BD1168" i="16"/>
  <c r="BC1168" i="16"/>
  <c r="BB1168" i="16"/>
  <c r="BA1168" i="16"/>
  <c r="AZ1168" i="16"/>
  <c r="AY1168" i="16"/>
  <c r="AX1168" i="16"/>
  <c r="AW1168" i="16"/>
  <c r="AV1168" i="16"/>
  <c r="AU1168" i="16"/>
  <c r="AT1168" i="16"/>
  <c r="AR1168" i="16"/>
  <c r="AQ1168" i="16"/>
  <c r="AP1168" i="16"/>
  <c r="BP1168" i="16" s="1"/>
  <c r="AO1168" i="16"/>
  <c r="BQ1168" i="16" s="1"/>
  <c r="AN1168" i="16"/>
  <c r="BK1168" i="16" s="1"/>
  <c r="AM1168" i="16"/>
  <c r="BJ1168" i="16" s="1"/>
  <c r="AL1168" i="16"/>
  <c r="BI1168" i="16" s="1"/>
  <c r="AK1168" i="16"/>
  <c r="CD1167" i="16"/>
  <c r="CB1167" i="16"/>
  <c r="CA1167" i="16"/>
  <c r="BZ1167" i="16"/>
  <c r="BY1167" i="16"/>
  <c r="BX1167" i="16"/>
  <c r="BW1167" i="16"/>
  <c r="BV1167" i="16"/>
  <c r="BT1167" i="16"/>
  <c r="BS1167" i="16"/>
  <c r="BR1167" i="16"/>
  <c r="BN1167" i="16"/>
  <c r="BM1167" i="16"/>
  <c r="BL1167" i="16"/>
  <c r="BG1167" i="16"/>
  <c r="BF1167" i="16"/>
  <c r="BE1167" i="16"/>
  <c r="BD1167" i="16"/>
  <c r="BC1167" i="16"/>
  <c r="BB1167" i="16"/>
  <c r="BA1167" i="16"/>
  <c r="AZ1167" i="16"/>
  <c r="AY1167" i="16"/>
  <c r="AX1167" i="16"/>
  <c r="AW1167" i="16"/>
  <c r="AV1167" i="16"/>
  <c r="AU1167" i="16"/>
  <c r="AT1167" i="16"/>
  <c r="AR1167" i="16"/>
  <c r="AQ1167" i="16"/>
  <c r="AP1167" i="16"/>
  <c r="BP1167" i="16" s="1"/>
  <c r="AO1167" i="16"/>
  <c r="BQ1167" i="16" s="1"/>
  <c r="AN1167" i="16"/>
  <c r="BK1167" i="16" s="1"/>
  <c r="AM1167" i="16"/>
  <c r="BJ1167" i="16" s="1"/>
  <c r="AL1167" i="16"/>
  <c r="BI1167" i="16" s="1"/>
  <c r="AK1167" i="16"/>
  <c r="CD1166" i="16"/>
  <c r="CB1166" i="16"/>
  <c r="CA1166" i="16"/>
  <c r="BZ1166" i="16"/>
  <c r="BY1166" i="16"/>
  <c r="BX1166" i="16"/>
  <c r="BW1166" i="16"/>
  <c r="BV1166" i="16"/>
  <c r="BT1166" i="16"/>
  <c r="BS1166" i="16"/>
  <c r="BR1166" i="16"/>
  <c r="BN1166" i="16"/>
  <c r="BM1166" i="16"/>
  <c r="BL1166" i="16"/>
  <c r="BG1166" i="16"/>
  <c r="BF1166" i="16"/>
  <c r="BE1166" i="16"/>
  <c r="BD1166" i="16"/>
  <c r="BC1166" i="16"/>
  <c r="BB1166" i="16"/>
  <c r="BA1166" i="16"/>
  <c r="AZ1166" i="16"/>
  <c r="AY1166" i="16"/>
  <c r="AX1166" i="16"/>
  <c r="AW1166" i="16"/>
  <c r="AV1166" i="16"/>
  <c r="AU1166" i="16"/>
  <c r="AT1166" i="16"/>
  <c r="AR1166" i="16"/>
  <c r="AQ1166" i="16"/>
  <c r="AP1166" i="16"/>
  <c r="BP1166" i="16" s="1"/>
  <c r="AO1166" i="16"/>
  <c r="BQ1166" i="16" s="1"/>
  <c r="AN1166" i="16"/>
  <c r="BK1166" i="16" s="1"/>
  <c r="AM1166" i="16"/>
  <c r="BJ1166" i="16" s="1"/>
  <c r="AL1166" i="16"/>
  <c r="BI1166" i="16" s="1"/>
  <c r="AK1166" i="16"/>
  <c r="CD1165" i="16"/>
  <c r="CB1165" i="16"/>
  <c r="CA1165" i="16"/>
  <c r="BZ1165" i="16"/>
  <c r="BY1165" i="16"/>
  <c r="BX1165" i="16"/>
  <c r="BW1165" i="16"/>
  <c r="BV1165" i="16"/>
  <c r="BT1165" i="16"/>
  <c r="BS1165" i="16"/>
  <c r="BR1165" i="16"/>
  <c r="BN1165" i="16"/>
  <c r="BM1165" i="16"/>
  <c r="BL1165" i="16"/>
  <c r="BG1165" i="16"/>
  <c r="BF1165" i="16"/>
  <c r="BE1165" i="16"/>
  <c r="BD1165" i="16"/>
  <c r="BC1165" i="16"/>
  <c r="BB1165" i="16"/>
  <c r="BA1165" i="16"/>
  <c r="AZ1165" i="16"/>
  <c r="AY1165" i="16"/>
  <c r="AX1165" i="16"/>
  <c r="AW1165" i="16"/>
  <c r="AV1165" i="16"/>
  <c r="AU1165" i="16"/>
  <c r="AT1165" i="16"/>
  <c r="AR1165" i="16"/>
  <c r="AQ1165" i="16"/>
  <c r="AP1165" i="16"/>
  <c r="BP1165" i="16" s="1"/>
  <c r="AO1165" i="16"/>
  <c r="BQ1165" i="16" s="1"/>
  <c r="AN1165" i="16"/>
  <c r="BK1165" i="16" s="1"/>
  <c r="AM1165" i="16"/>
  <c r="BJ1165" i="16" s="1"/>
  <c r="AL1165" i="16"/>
  <c r="BI1165" i="16" s="1"/>
  <c r="AK1165" i="16"/>
  <c r="CD1164" i="16"/>
  <c r="CB1164" i="16"/>
  <c r="CA1164" i="16"/>
  <c r="BZ1164" i="16"/>
  <c r="BY1164" i="16"/>
  <c r="BX1164" i="16"/>
  <c r="BW1164" i="16"/>
  <c r="BV1164" i="16"/>
  <c r="BT1164" i="16"/>
  <c r="BS1164" i="16"/>
  <c r="BR1164" i="16"/>
  <c r="BN1164" i="16"/>
  <c r="BM1164" i="16"/>
  <c r="BL1164" i="16"/>
  <c r="BG1164" i="16"/>
  <c r="BF1164" i="16"/>
  <c r="BE1164" i="16"/>
  <c r="BD1164" i="16"/>
  <c r="BC1164" i="16"/>
  <c r="BB1164" i="16"/>
  <c r="BA1164" i="16"/>
  <c r="AZ1164" i="16"/>
  <c r="AY1164" i="16"/>
  <c r="AX1164" i="16"/>
  <c r="AW1164" i="16"/>
  <c r="AV1164" i="16"/>
  <c r="AU1164" i="16"/>
  <c r="AT1164" i="16"/>
  <c r="AR1164" i="16"/>
  <c r="AQ1164" i="16"/>
  <c r="AP1164" i="16"/>
  <c r="BP1164" i="16" s="1"/>
  <c r="AO1164" i="16"/>
  <c r="BQ1164" i="16" s="1"/>
  <c r="AN1164" i="16"/>
  <c r="BK1164" i="16" s="1"/>
  <c r="AM1164" i="16"/>
  <c r="BJ1164" i="16" s="1"/>
  <c r="AL1164" i="16"/>
  <c r="BI1164" i="16" s="1"/>
  <c r="AK1164" i="16"/>
  <c r="CD1163" i="16"/>
  <c r="CB1163" i="16"/>
  <c r="CA1163" i="16"/>
  <c r="BZ1163" i="16"/>
  <c r="BY1163" i="16"/>
  <c r="BX1163" i="16"/>
  <c r="BW1163" i="16"/>
  <c r="BV1163" i="16"/>
  <c r="BT1163" i="16"/>
  <c r="BS1163" i="16"/>
  <c r="BR1163" i="16"/>
  <c r="BN1163" i="16"/>
  <c r="BM1163" i="16"/>
  <c r="BL1163" i="16"/>
  <c r="BG1163" i="16"/>
  <c r="BF1163" i="16"/>
  <c r="BE1163" i="16"/>
  <c r="BD1163" i="16"/>
  <c r="BC1163" i="16"/>
  <c r="BB1163" i="16"/>
  <c r="BA1163" i="16"/>
  <c r="AZ1163" i="16"/>
  <c r="AY1163" i="16"/>
  <c r="AX1163" i="16"/>
  <c r="AW1163" i="16"/>
  <c r="AV1163" i="16"/>
  <c r="AU1163" i="16"/>
  <c r="AT1163" i="16"/>
  <c r="AR1163" i="16"/>
  <c r="AQ1163" i="16"/>
  <c r="AP1163" i="16"/>
  <c r="BP1163" i="16" s="1"/>
  <c r="AO1163" i="16"/>
  <c r="BQ1163" i="16" s="1"/>
  <c r="AN1163" i="16"/>
  <c r="BK1163" i="16" s="1"/>
  <c r="AM1163" i="16"/>
  <c r="BJ1163" i="16" s="1"/>
  <c r="AL1163" i="16"/>
  <c r="BI1163" i="16" s="1"/>
  <c r="AK1163" i="16"/>
  <c r="CD1162" i="16"/>
  <c r="CB1162" i="16"/>
  <c r="CA1162" i="16"/>
  <c r="BZ1162" i="16"/>
  <c r="BY1162" i="16"/>
  <c r="BX1162" i="16"/>
  <c r="BW1162" i="16"/>
  <c r="BV1162" i="16"/>
  <c r="BT1162" i="16"/>
  <c r="BS1162" i="16"/>
  <c r="BR1162" i="16"/>
  <c r="BN1162" i="16"/>
  <c r="BM1162" i="16"/>
  <c r="BL1162" i="16"/>
  <c r="BG1162" i="16"/>
  <c r="BF1162" i="16"/>
  <c r="BE1162" i="16"/>
  <c r="BD1162" i="16"/>
  <c r="BC1162" i="16"/>
  <c r="BB1162" i="16"/>
  <c r="BA1162" i="16"/>
  <c r="AZ1162" i="16"/>
  <c r="AY1162" i="16"/>
  <c r="AX1162" i="16"/>
  <c r="AW1162" i="16"/>
  <c r="AV1162" i="16"/>
  <c r="AU1162" i="16"/>
  <c r="AT1162" i="16"/>
  <c r="AR1162" i="16"/>
  <c r="AQ1162" i="16"/>
  <c r="AP1162" i="16"/>
  <c r="BP1162" i="16" s="1"/>
  <c r="AO1162" i="16"/>
  <c r="BQ1162" i="16" s="1"/>
  <c r="AN1162" i="16"/>
  <c r="BK1162" i="16" s="1"/>
  <c r="AM1162" i="16"/>
  <c r="BJ1162" i="16" s="1"/>
  <c r="AL1162" i="16"/>
  <c r="BI1162" i="16" s="1"/>
  <c r="AK1162" i="16"/>
  <c r="CD1161" i="16"/>
  <c r="CB1161" i="16"/>
  <c r="CA1161" i="16"/>
  <c r="BZ1161" i="16"/>
  <c r="BY1161" i="16"/>
  <c r="BX1161" i="16"/>
  <c r="BW1161" i="16"/>
  <c r="BV1161" i="16"/>
  <c r="BT1161" i="16"/>
  <c r="BS1161" i="16"/>
  <c r="BR1161" i="16"/>
  <c r="BN1161" i="16"/>
  <c r="BM1161" i="16"/>
  <c r="BL1161" i="16"/>
  <c r="BG1161" i="16"/>
  <c r="BF1161" i="16"/>
  <c r="BE1161" i="16"/>
  <c r="BD1161" i="16"/>
  <c r="BC1161" i="16"/>
  <c r="BB1161" i="16"/>
  <c r="BA1161" i="16"/>
  <c r="AZ1161" i="16"/>
  <c r="AY1161" i="16"/>
  <c r="AX1161" i="16"/>
  <c r="AW1161" i="16"/>
  <c r="AV1161" i="16"/>
  <c r="AU1161" i="16"/>
  <c r="AT1161" i="16"/>
  <c r="AR1161" i="16"/>
  <c r="AQ1161" i="16"/>
  <c r="AP1161" i="16"/>
  <c r="BP1161" i="16" s="1"/>
  <c r="AO1161" i="16"/>
  <c r="BQ1161" i="16" s="1"/>
  <c r="AN1161" i="16"/>
  <c r="BK1161" i="16" s="1"/>
  <c r="AM1161" i="16"/>
  <c r="BJ1161" i="16" s="1"/>
  <c r="AL1161" i="16"/>
  <c r="BI1161" i="16" s="1"/>
  <c r="AK1161" i="16"/>
  <c r="CD1160" i="16"/>
  <c r="CB1160" i="16"/>
  <c r="CA1160" i="16"/>
  <c r="BZ1160" i="16"/>
  <c r="BY1160" i="16"/>
  <c r="BX1160" i="16"/>
  <c r="BW1160" i="16"/>
  <c r="BV1160" i="16"/>
  <c r="BT1160" i="16"/>
  <c r="BS1160" i="16"/>
  <c r="BR1160" i="16"/>
  <c r="BN1160" i="16"/>
  <c r="BM1160" i="16"/>
  <c r="BL1160" i="16"/>
  <c r="BG1160" i="16"/>
  <c r="BF1160" i="16"/>
  <c r="BE1160" i="16"/>
  <c r="BD1160" i="16"/>
  <c r="BC1160" i="16"/>
  <c r="BB1160" i="16"/>
  <c r="BA1160" i="16"/>
  <c r="AZ1160" i="16"/>
  <c r="AY1160" i="16"/>
  <c r="AX1160" i="16"/>
  <c r="AW1160" i="16"/>
  <c r="AV1160" i="16"/>
  <c r="AU1160" i="16"/>
  <c r="AT1160" i="16"/>
  <c r="AR1160" i="16"/>
  <c r="AQ1160" i="16"/>
  <c r="AP1160" i="16"/>
  <c r="BP1160" i="16" s="1"/>
  <c r="AO1160" i="16"/>
  <c r="BQ1160" i="16" s="1"/>
  <c r="AN1160" i="16"/>
  <c r="BK1160" i="16" s="1"/>
  <c r="AM1160" i="16"/>
  <c r="BJ1160" i="16" s="1"/>
  <c r="AL1160" i="16"/>
  <c r="BI1160" i="16" s="1"/>
  <c r="AK1160" i="16"/>
  <c r="CD1159" i="16"/>
  <c r="CB1159" i="16"/>
  <c r="CA1159" i="16"/>
  <c r="BZ1159" i="16"/>
  <c r="BY1159" i="16"/>
  <c r="BX1159" i="16"/>
  <c r="BW1159" i="16"/>
  <c r="BV1159" i="16"/>
  <c r="BT1159" i="16"/>
  <c r="BS1159" i="16"/>
  <c r="BR1159" i="16"/>
  <c r="BN1159" i="16"/>
  <c r="BM1159" i="16"/>
  <c r="BL1159" i="16"/>
  <c r="BG1159" i="16"/>
  <c r="BF1159" i="16"/>
  <c r="BE1159" i="16"/>
  <c r="BD1159" i="16"/>
  <c r="BC1159" i="16"/>
  <c r="BB1159" i="16"/>
  <c r="BA1159" i="16"/>
  <c r="AZ1159" i="16"/>
  <c r="AY1159" i="16"/>
  <c r="AX1159" i="16"/>
  <c r="AW1159" i="16"/>
  <c r="AV1159" i="16"/>
  <c r="AU1159" i="16"/>
  <c r="AT1159" i="16"/>
  <c r="AR1159" i="16"/>
  <c r="AQ1159" i="16"/>
  <c r="AP1159" i="16"/>
  <c r="BP1159" i="16" s="1"/>
  <c r="AO1159" i="16"/>
  <c r="BQ1159" i="16" s="1"/>
  <c r="AN1159" i="16"/>
  <c r="BK1159" i="16" s="1"/>
  <c r="AM1159" i="16"/>
  <c r="BJ1159" i="16" s="1"/>
  <c r="AL1159" i="16"/>
  <c r="BI1159" i="16" s="1"/>
  <c r="AK1159" i="16"/>
  <c r="CD1158" i="16"/>
  <c r="CB1158" i="16"/>
  <c r="CA1158" i="16"/>
  <c r="BZ1158" i="16"/>
  <c r="BY1158" i="16"/>
  <c r="BX1158" i="16"/>
  <c r="BW1158" i="16"/>
  <c r="BV1158" i="16"/>
  <c r="BT1158" i="16"/>
  <c r="BS1158" i="16"/>
  <c r="BR1158" i="16"/>
  <c r="BN1158" i="16"/>
  <c r="BM1158" i="16"/>
  <c r="BL1158" i="16"/>
  <c r="BG1158" i="16"/>
  <c r="BF1158" i="16"/>
  <c r="BE1158" i="16"/>
  <c r="BD1158" i="16"/>
  <c r="BC1158" i="16"/>
  <c r="BB1158" i="16"/>
  <c r="BA1158" i="16"/>
  <c r="AZ1158" i="16"/>
  <c r="AY1158" i="16"/>
  <c r="AX1158" i="16"/>
  <c r="AW1158" i="16"/>
  <c r="AV1158" i="16"/>
  <c r="AU1158" i="16"/>
  <c r="AT1158" i="16"/>
  <c r="AR1158" i="16"/>
  <c r="AQ1158" i="16"/>
  <c r="AP1158" i="16"/>
  <c r="BP1158" i="16" s="1"/>
  <c r="AO1158" i="16"/>
  <c r="BQ1158" i="16" s="1"/>
  <c r="AN1158" i="16"/>
  <c r="BK1158" i="16" s="1"/>
  <c r="AM1158" i="16"/>
  <c r="BJ1158" i="16" s="1"/>
  <c r="AL1158" i="16"/>
  <c r="BI1158" i="16" s="1"/>
  <c r="AK1158" i="16"/>
  <c r="CD1157" i="16"/>
  <c r="CB1157" i="16"/>
  <c r="CA1157" i="16"/>
  <c r="BZ1157" i="16"/>
  <c r="BY1157" i="16"/>
  <c r="BX1157" i="16"/>
  <c r="BW1157" i="16"/>
  <c r="BV1157" i="16"/>
  <c r="BT1157" i="16"/>
  <c r="BS1157" i="16"/>
  <c r="BR1157" i="16"/>
  <c r="BN1157" i="16"/>
  <c r="BM1157" i="16"/>
  <c r="BL1157" i="16"/>
  <c r="BG1157" i="16"/>
  <c r="BF1157" i="16"/>
  <c r="BE1157" i="16"/>
  <c r="BD1157" i="16"/>
  <c r="BC1157" i="16"/>
  <c r="BB1157" i="16"/>
  <c r="BA1157" i="16"/>
  <c r="AZ1157" i="16"/>
  <c r="AY1157" i="16"/>
  <c r="AX1157" i="16"/>
  <c r="AW1157" i="16"/>
  <c r="AV1157" i="16"/>
  <c r="AU1157" i="16"/>
  <c r="AT1157" i="16"/>
  <c r="AR1157" i="16"/>
  <c r="AQ1157" i="16"/>
  <c r="AP1157" i="16"/>
  <c r="BP1157" i="16" s="1"/>
  <c r="AO1157" i="16"/>
  <c r="BQ1157" i="16" s="1"/>
  <c r="AN1157" i="16"/>
  <c r="BK1157" i="16" s="1"/>
  <c r="AM1157" i="16"/>
  <c r="BJ1157" i="16" s="1"/>
  <c r="AL1157" i="16"/>
  <c r="BI1157" i="16" s="1"/>
  <c r="AK1157" i="16"/>
  <c r="CD1156" i="16"/>
  <c r="CB1156" i="16"/>
  <c r="CA1156" i="16"/>
  <c r="BZ1156" i="16"/>
  <c r="BY1156" i="16"/>
  <c r="BX1156" i="16"/>
  <c r="BW1156" i="16"/>
  <c r="BV1156" i="16"/>
  <c r="BT1156" i="16"/>
  <c r="BS1156" i="16"/>
  <c r="BR1156" i="16"/>
  <c r="BN1156" i="16"/>
  <c r="BM1156" i="16"/>
  <c r="BL1156" i="16"/>
  <c r="BG1156" i="16"/>
  <c r="BF1156" i="16"/>
  <c r="BE1156" i="16"/>
  <c r="BD1156" i="16"/>
  <c r="BC1156" i="16"/>
  <c r="BB1156" i="16"/>
  <c r="BA1156" i="16"/>
  <c r="AZ1156" i="16"/>
  <c r="AY1156" i="16"/>
  <c r="AX1156" i="16"/>
  <c r="AW1156" i="16"/>
  <c r="AV1156" i="16"/>
  <c r="AU1156" i="16"/>
  <c r="AT1156" i="16"/>
  <c r="AR1156" i="16"/>
  <c r="AQ1156" i="16"/>
  <c r="AP1156" i="16"/>
  <c r="BP1156" i="16" s="1"/>
  <c r="AO1156" i="16"/>
  <c r="BQ1156" i="16" s="1"/>
  <c r="AN1156" i="16"/>
  <c r="BK1156" i="16" s="1"/>
  <c r="AM1156" i="16"/>
  <c r="BJ1156" i="16" s="1"/>
  <c r="AL1156" i="16"/>
  <c r="BI1156" i="16" s="1"/>
  <c r="AK1156" i="16"/>
  <c r="CD1155" i="16"/>
  <c r="CB1155" i="16"/>
  <c r="CA1155" i="16"/>
  <c r="BZ1155" i="16"/>
  <c r="BY1155" i="16"/>
  <c r="BX1155" i="16"/>
  <c r="BW1155" i="16"/>
  <c r="BV1155" i="16"/>
  <c r="BT1155" i="16"/>
  <c r="BS1155" i="16"/>
  <c r="BR1155" i="16"/>
  <c r="BN1155" i="16"/>
  <c r="BM1155" i="16"/>
  <c r="BL1155" i="16"/>
  <c r="BG1155" i="16"/>
  <c r="BF1155" i="16"/>
  <c r="BE1155" i="16"/>
  <c r="BD1155" i="16"/>
  <c r="BC1155" i="16"/>
  <c r="BB1155" i="16"/>
  <c r="BA1155" i="16"/>
  <c r="AZ1155" i="16"/>
  <c r="AY1155" i="16"/>
  <c r="AX1155" i="16"/>
  <c r="AW1155" i="16"/>
  <c r="AV1155" i="16"/>
  <c r="AU1155" i="16"/>
  <c r="AT1155" i="16"/>
  <c r="AR1155" i="16"/>
  <c r="AQ1155" i="16"/>
  <c r="AP1155" i="16"/>
  <c r="BP1155" i="16" s="1"/>
  <c r="AO1155" i="16"/>
  <c r="BQ1155" i="16" s="1"/>
  <c r="AN1155" i="16"/>
  <c r="BK1155" i="16" s="1"/>
  <c r="AM1155" i="16"/>
  <c r="BJ1155" i="16" s="1"/>
  <c r="AL1155" i="16"/>
  <c r="BI1155" i="16" s="1"/>
  <c r="AK1155" i="16"/>
  <c r="CD1154" i="16"/>
  <c r="CB1154" i="16"/>
  <c r="CA1154" i="16"/>
  <c r="BZ1154" i="16"/>
  <c r="BY1154" i="16"/>
  <c r="BX1154" i="16"/>
  <c r="BW1154" i="16"/>
  <c r="BV1154" i="16"/>
  <c r="BT1154" i="16"/>
  <c r="BS1154" i="16"/>
  <c r="BR1154" i="16"/>
  <c r="BN1154" i="16"/>
  <c r="BM1154" i="16"/>
  <c r="BL1154" i="16"/>
  <c r="BG1154" i="16"/>
  <c r="BF1154" i="16"/>
  <c r="BE1154" i="16"/>
  <c r="BD1154" i="16"/>
  <c r="BC1154" i="16"/>
  <c r="BB1154" i="16"/>
  <c r="BA1154" i="16"/>
  <c r="AZ1154" i="16"/>
  <c r="AY1154" i="16"/>
  <c r="AX1154" i="16"/>
  <c r="AW1154" i="16"/>
  <c r="AV1154" i="16"/>
  <c r="AU1154" i="16"/>
  <c r="AT1154" i="16"/>
  <c r="AR1154" i="16"/>
  <c r="AQ1154" i="16"/>
  <c r="AP1154" i="16"/>
  <c r="BP1154" i="16" s="1"/>
  <c r="AO1154" i="16"/>
  <c r="BQ1154" i="16" s="1"/>
  <c r="AN1154" i="16"/>
  <c r="BK1154" i="16" s="1"/>
  <c r="AM1154" i="16"/>
  <c r="BJ1154" i="16" s="1"/>
  <c r="AL1154" i="16"/>
  <c r="BI1154" i="16" s="1"/>
  <c r="AK1154" i="16"/>
  <c r="CD1153" i="16"/>
  <c r="CB1153" i="16"/>
  <c r="CA1153" i="16"/>
  <c r="BZ1153" i="16"/>
  <c r="BY1153" i="16"/>
  <c r="BX1153" i="16"/>
  <c r="BW1153" i="16"/>
  <c r="BV1153" i="16"/>
  <c r="BT1153" i="16"/>
  <c r="BS1153" i="16"/>
  <c r="BR1153" i="16"/>
  <c r="BN1153" i="16"/>
  <c r="BM1153" i="16"/>
  <c r="BL1153" i="16"/>
  <c r="BG1153" i="16"/>
  <c r="BF1153" i="16"/>
  <c r="BE1153" i="16"/>
  <c r="BD1153" i="16"/>
  <c r="BC1153" i="16"/>
  <c r="BB1153" i="16"/>
  <c r="BA1153" i="16"/>
  <c r="AZ1153" i="16"/>
  <c r="AY1153" i="16"/>
  <c r="AX1153" i="16"/>
  <c r="AW1153" i="16"/>
  <c r="AV1153" i="16"/>
  <c r="AU1153" i="16"/>
  <c r="AT1153" i="16"/>
  <c r="AR1153" i="16"/>
  <c r="AQ1153" i="16"/>
  <c r="AP1153" i="16"/>
  <c r="BP1153" i="16" s="1"/>
  <c r="AO1153" i="16"/>
  <c r="BQ1153" i="16" s="1"/>
  <c r="AN1153" i="16"/>
  <c r="BK1153" i="16" s="1"/>
  <c r="AM1153" i="16"/>
  <c r="BJ1153" i="16" s="1"/>
  <c r="AL1153" i="16"/>
  <c r="BI1153" i="16" s="1"/>
  <c r="AK1153" i="16"/>
  <c r="CD1152" i="16"/>
  <c r="CB1152" i="16"/>
  <c r="CA1152" i="16"/>
  <c r="BZ1152" i="16"/>
  <c r="BY1152" i="16"/>
  <c r="BX1152" i="16"/>
  <c r="BW1152" i="16"/>
  <c r="BV1152" i="16"/>
  <c r="BT1152" i="16"/>
  <c r="BS1152" i="16"/>
  <c r="BR1152" i="16"/>
  <c r="BN1152" i="16"/>
  <c r="BM1152" i="16"/>
  <c r="BL1152" i="16"/>
  <c r="BG1152" i="16"/>
  <c r="BF1152" i="16"/>
  <c r="BE1152" i="16"/>
  <c r="BD1152" i="16"/>
  <c r="BC1152" i="16"/>
  <c r="BB1152" i="16"/>
  <c r="BA1152" i="16"/>
  <c r="AZ1152" i="16"/>
  <c r="AY1152" i="16"/>
  <c r="AX1152" i="16"/>
  <c r="AW1152" i="16"/>
  <c r="AV1152" i="16"/>
  <c r="AU1152" i="16"/>
  <c r="AT1152" i="16"/>
  <c r="AR1152" i="16"/>
  <c r="AQ1152" i="16"/>
  <c r="AP1152" i="16"/>
  <c r="BP1152" i="16" s="1"/>
  <c r="AO1152" i="16"/>
  <c r="BQ1152" i="16" s="1"/>
  <c r="AN1152" i="16"/>
  <c r="BK1152" i="16" s="1"/>
  <c r="AM1152" i="16"/>
  <c r="BJ1152" i="16" s="1"/>
  <c r="AL1152" i="16"/>
  <c r="BI1152" i="16" s="1"/>
  <c r="AK1152" i="16"/>
  <c r="CD1151" i="16"/>
  <c r="CB1151" i="16"/>
  <c r="CA1151" i="16"/>
  <c r="BZ1151" i="16"/>
  <c r="BY1151" i="16"/>
  <c r="BX1151" i="16"/>
  <c r="BW1151" i="16"/>
  <c r="BV1151" i="16"/>
  <c r="BT1151" i="16"/>
  <c r="BS1151" i="16"/>
  <c r="BR1151" i="16"/>
  <c r="BN1151" i="16"/>
  <c r="BM1151" i="16"/>
  <c r="BL1151" i="16"/>
  <c r="BG1151" i="16"/>
  <c r="BF1151" i="16"/>
  <c r="BE1151" i="16"/>
  <c r="BD1151" i="16"/>
  <c r="BC1151" i="16"/>
  <c r="BB1151" i="16"/>
  <c r="BA1151" i="16"/>
  <c r="AZ1151" i="16"/>
  <c r="AY1151" i="16"/>
  <c r="AX1151" i="16"/>
  <c r="AW1151" i="16"/>
  <c r="AV1151" i="16"/>
  <c r="AU1151" i="16"/>
  <c r="AT1151" i="16"/>
  <c r="AR1151" i="16"/>
  <c r="AQ1151" i="16"/>
  <c r="AP1151" i="16"/>
  <c r="BP1151" i="16" s="1"/>
  <c r="AO1151" i="16"/>
  <c r="BQ1151" i="16" s="1"/>
  <c r="AN1151" i="16"/>
  <c r="BK1151" i="16" s="1"/>
  <c r="AM1151" i="16"/>
  <c r="BJ1151" i="16" s="1"/>
  <c r="AL1151" i="16"/>
  <c r="BI1151" i="16" s="1"/>
  <c r="AK1151" i="16"/>
  <c r="CD1150" i="16"/>
  <c r="CB1150" i="16"/>
  <c r="CA1150" i="16"/>
  <c r="BZ1150" i="16"/>
  <c r="BY1150" i="16"/>
  <c r="BX1150" i="16"/>
  <c r="BW1150" i="16"/>
  <c r="BV1150" i="16"/>
  <c r="BT1150" i="16"/>
  <c r="BS1150" i="16"/>
  <c r="BR1150" i="16"/>
  <c r="BN1150" i="16"/>
  <c r="BM1150" i="16"/>
  <c r="BL1150" i="16"/>
  <c r="BG1150" i="16"/>
  <c r="BF1150" i="16"/>
  <c r="BE1150" i="16"/>
  <c r="BD1150" i="16"/>
  <c r="BC1150" i="16"/>
  <c r="BB1150" i="16"/>
  <c r="BA1150" i="16"/>
  <c r="AZ1150" i="16"/>
  <c r="AY1150" i="16"/>
  <c r="AX1150" i="16"/>
  <c r="AW1150" i="16"/>
  <c r="AV1150" i="16"/>
  <c r="AU1150" i="16"/>
  <c r="AT1150" i="16"/>
  <c r="AR1150" i="16"/>
  <c r="AQ1150" i="16"/>
  <c r="AP1150" i="16"/>
  <c r="BP1150" i="16" s="1"/>
  <c r="AO1150" i="16"/>
  <c r="BQ1150" i="16" s="1"/>
  <c r="AN1150" i="16"/>
  <c r="BK1150" i="16" s="1"/>
  <c r="AM1150" i="16"/>
  <c r="BJ1150" i="16" s="1"/>
  <c r="AL1150" i="16"/>
  <c r="BI1150" i="16" s="1"/>
  <c r="AK1150" i="16"/>
  <c r="CD1149" i="16"/>
  <c r="CB1149" i="16"/>
  <c r="CA1149" i="16"/>
  <c r="BZ1149" i="16"/>
  <c r="BY1149" i="16"/>
  <c r="BX1149" i="16"/>
  <c r="BW1149" i="16"/>
  <c r="BV1149" i="16"/>
  <c r="BT1149" i="16"/>
  <c r="BS1149" i="16"/>
  <c r="BR1149" i="16"/>
  <c r="BN1149" i="16"/>
  <c r="BM1149" i="16"/>
  <c r="BL1149" i="16"/>
  <c r="BG1149" i="16"/>
  <c r="BF1149" i="16"/>
  <c r="BE1149" i="16"/>
  <c r="BD1149" i="16"/>
  <c r="BC1149" i="16"/>
  <c r="BB1149" i="16"/>
  <c r="BA1149" i="16"/>
  <c r="AZ1149" i="16"/>
  <c r="AY1149" i="16"/>
  <c r="AX1149" i="16"/>
  <c r="AW1149" i="16"/>
  <c r="AV1149" i="16"/>
  <c r="AU1149" i="16"/>
  <c r="AT1149" i="16"/>
  <c r="AR1149" i="16"/>
  <c r="AQ1149" i="16"/>
  <c r="AP1149" i="16"/>
  <c r="BP1149" i="16" s="1"/>
  <c r="AO1149" i="16"/>
  <c r="BQ1149" i="16" s="1"/>
  <c r="AN1149" i="16"/>
  <c r="BK1149" i="16" s="1"/>
  <c r="AM1149" i="16"/>
  <c r="BJ1149" i="16" s="1"/>
  <c r="AL1149" i="16"/>
  <c r="BI1149" i="16" s="1"/>
  <c r="AK1149" i="16"/>
  <c r="CD1148" i="16"/>
  <c r="CB1148" i="16"/>
  <c r="CA1148" i="16"/>
  <c r="BZ1148" i="16"/>
  <c r="BY1148" i="16"/>
  <c r="BX1148" i="16"/>
  <c r="BW1148" i="16"/>
  <c r="BV1148" i="16"/>
  <c r="BT1148" i="16"/>
  <c r="BS1148" i="16"/>
  <c r="BR1148" i="16"/>
  <c r="BN1148" i="16"/>
  <c r="BM1148" i="16"/>
  <c r="BL1148" i="16"/>
  <c r="BG1148" i="16"/>
  <c r="BF1148" i="16"/>
  <c r="BE1148" i="16"/>
  <c r="BD1148" i="16"/>
  <c r="BC1148" i="16"/>
  <c r="BB1148" i="16"/>
  <c r="BA1148" i="16"/>
  <c r="AZ1148" i="16"/>
  <c r="AY1148" i="16"/>
  <c r="AX1148" i="16"/>
  <c r="AW1148" i="16"/>
  <c r="AV1148" i="16"/>
  <c r="AU1148" i="16"/>
  <c r="AT1148" i="16"/>
  <c r="AR1148" i="16"/>
  <c r="AQ1148" i="16"/>
  <c r="AP1148" i="16"/>
  <c r="BP1148" i="16" s="1"/>
  <c r="AO1148" i="16"/>
  <c r="BQ1148" i="16" s="1"/>
  <c r="AN1148" i="16"/>
  <c r="BK1148" i="16" s="1"/>
  <c r="AM1148" i="16"/>
  <c r="BJ1148" i="16" s="1"/>
  <c r="AL1148" i="16"/>
  <c r="BI1148" i="16" s="1"/>
  <c r="AK1148" i="16"/>
  <c r="CD1147" i="16"/>
  <c r="CB1147" i="16"/>
  <c r="CA1147" i="16"/>
  <c r="BZ1147" i="16"/>
  <c r="BY1147" i="16"/>
  <c r="BX1147" i="16"/>
  <c r="BW1147" i="16"/>
  <c r="BV1147" i="16"/>
  <c r="BT1147" i="16"/>
  <c r="BS1147" i="16"/>
  <c r="BR1147" i="16"/>
  <c r="BN1147" i="16"/>
  <c r="BM1147" i="16"/>
  <c r="BL1147" i="16"/>
  <c r="BG1147" i="16"/>
  <c r="BF1147" i="16"/>
  <c r="BE1147" i="16"/>
  <c r="BD1147" i="16"/>
  <c r="BC1147" i="16"/>
  <c r="BB1147" i="16"/>
  <c r="BA1147" i="16"/>
  <c r="AZ1147" i="16"/>
  <c r="AY1147" i="16"/>
  <c r="AX1147" i="16"/>
  <c r="AW1147" i="16"/>
  <c r="AV1147" i="16"/>
  <c r="AU1147" i="16"/>
  <c r="AT1147" i="16"/>
  <c r="AR1147" i="16"/>
  <c r="AQ1147" i="16"/>
  <c r="AP1147" i="16"/>
  <c r="BP1147" i="16" s="1"/>
  <c r="AO1147" i="16"/>
  <c r="BQ1147" i="16" s="1"/>
  <c r="AN1147" i="16"/>
  <c r="BK1147" i="16" s="1"/>
  <c r="AM1147" i="16"/>
  <c r="BJ1147" i="16" s="1"/>
  <c r="AL1147" i="16"/>
  <c r="BI1147" i="16" s="1"/>
  <c r="AK1147" i="16"/>
  <c r="CD1146" i="16"/>
  <c r="CB1146" i="16"/>
  <c r="CA1146" i="16"/>
  <c r="BZ1146" i="16"/>
  <c r="BY1146" i="16"/>
  <c r="BX1146" i="16"/>
  <c r="BW1146" i="16"/>
  <c r="BV1146" i="16"/>
  <c r="BT1146" i="16"/>
  <c r="BS1146" i="16"/>
  <c r="BR1146" i="16"/>
  <c r="BN1146" i="16"/>
  <c r="BM1146" i="16"/>
  <c r="BL1146" i="16"/>
  <c r="BG1146" i="16"/>
  <c r="BF1146" i="16"/>
  <c r="BE1146" i="16"/>
  <c r="BD1146" i="16"/>
  <c r="BC1146" i="16"/>
  <c r="BB1146" i="16"/>
  <c r="BA1146" i="16"/>
  <c r="AZ1146" i="16"/>
  <c r="AY1146" i="16"/>
  <c r="AX1146" i="16"/>
  <c r="AW1146" i="16"/>
  <c r="AV1146" i="16"/>
  <c r="AU1146" i="16"/>
  <c r="AT1146" i="16"/>
  <c r="AR1146" i="16"/>
  <c r="AQ1146" i="16"/>
  <c r="AP1146" i="16"/>
  <c r="BP1146" i="16" s="1"/>
  <c r="AO1146" i="16"/>
  <c r="BQ1146" i="16" s="1"/>
  <c r="AN1146" i="16"/>
  <c r="BK1146" i="16" s="1"/>
  <c r="AM1146" i="16"/>
  <c r="BJ1146" i="16" s="1"/>
  <c r="AL1146" i="16"/>
  <c r="BI1146" i="16" s="1"/>
  <c r="AK1146" i="16"/>
  <c r="CD1145" i="16"/>
  <c r="CB1145" i="16"/>
  <c r="CA1145" i="16"/>
  <c r="BZ1145" i="16"/>
  <c r="BY1145" i="16"/>
  <c r="BX1145" i="16"/>
  <c r="BW1145" i="16"/>
  <c r="BV1145" i="16"/>
  <c r="BT1145" i="16"/>
  <c r="BS1145" i="16"/>
  <c r="BR1145" i="16"/>
  <c r="BN1145" i="16"/>
  <c r="BM1145" i="16"/>
  <c r="BL1145" i="16"/>
  <c r="BG1145" i="16"/>
  <c r="BF1145" i="16"/>
  <c r="BE1145" i="16"/>
  <c r="BD1145" i="16"/>
  <c r="BC1145" i="16"/>
  <c r="BB1145" i="16"/>
  <c r="BA1145" i="16"/>
  <c r="AZ1145" i="16"/>
  <c r="AY1145" i="16"/>
  <c r="AX1145" i="16"/>
  <c r="AW1145" i="16"/>
  <c r="AV1145" i="16"/>
  <c r="AU1145" i="16"/>
  <c r="AT1145" i="16"/>
  <c r="AR1145" i="16"/>
  <c r="AQ1145" i="16"/>
  <c r="AP1145" i="16"/>
  <c r="BP1145" i="16" s="1"/>
  <c r="AO1145" i="16"/>
  <c r="BQ1145" i="16" s="1"/>
  <c r="AN1145" i="16"/>
  <c r="BK1145" i="16" s="1"/>
  <c r="AM1145" i="16"/>
  <c r="BJ1145" i="16" s="1"/>
  <c r="AL1145" i="16"/>
  <c r="BI1145" i="16" s="1"/>
  <c r="AK1145" i="16"/>
  <c r="CD1144" i="16"/>
  <c r="CB1144" i="16"/>
  <c r="CA1144" i="16"/>
  <c r="BZ1144" i="16"/>
  <c r="BY1144" i="16"/>
  <c r="BX1144" i="16"/>
  <c r="BW1144" i="16"/>
  <c r="BV1144" i="16"/>
  <c r="BT1144" i="16"/>
  <c r="BS1144" i="16"/>
  <c r="BR1144" i="16"/>
  <c r="BN1144" i="16"/>
  <c r="BM1144" i="16"/>
  <c r="BL1144" i="16"/>
  <c r="BG1144" i="16"/>
  <c r="BF1144" i="16"/>
  <c r="BE1144" i="16"/>
  <c r="BD1144" i="16"/>
  <c r="BC1144" i="16"/>
  <c r="BB1144" i="16"/>
  <c r="BA1144" i="16"/>
  <c r="AZ1144" i="16"/>
  <c r="AY1144" i="16"/>
  <c r="AX1144" i="16"/>
  <c r="AW1144" i="16"/>
  <c r="AV1144" i="16"/>
  <c r="AU1144" i="16"/>
  <c r="AT1144" i="16"/>
  <c r="AR1144" i="16"/>
  <c r="AQ1144" i="16"/>
  <c r="AP1144" i="16"/>
  <c r="BP1144" i="16" s="1"/>
  <c r="AO1144" i="16"/>
  <c r="BQ1144" i="16" s="1"/>
  <c r="AN1144" i="16"/>
  <c r="BK1144" i="16" s="1"/>
  <c r="AM1144" i="16"/>
  <c r="BJ1144" i="16" s="1"/>
  <c r="AL1144" i="16"/>
  <c r="BI1144" i="16" s="1"/>
  <c r="AK1144" i="16"/>
  <c r="CD1143" i="16"/>
  <c r="CB1143" i="16"/>
  <c r="CA1143" i="16"/>
  <c r="BZ1143" i="16"/>
  <c r="BY1143" i="16"/>
  <c r="BX1143" i="16"/>
  <c r="BW1143" i="16"/>
  <c r="BV1143" i="16"/>
  <c r="BT1143" i="16"/>
  <c r="BS1143" i="16"/>
  <c r="BR1143" i="16"/>
  <c r="BN1143" i="16"/>
  <c r="BM1143" i="16"/>
  <c r="BL1143" i="16"/>
  <c r="BG1143" i="16"/>
  <c r="BF1143" i="16"/>
  <c r="BE1143" i="16"/>
  <c r="BD1143" i="16"/>
  <c r="BC1143" i="16"/>
  <c r="BB1143" i="16"/>
  <c r="BA1143" i="16"/>
  <c r="AZ1143" i="16"/>
  <c r="AY1143" i="16"/>
  <c r="AX1143" i="16"/>
  <c r="AW1143" i="16"/>
  <c r="AV1143" i="16"/>
  <c r="AU1143" i="16"/>
  <c r="AT1143" i="16"/>
  <c r="AR1143" i="16"/>
  <c r="AQ1143" i="16"/>
  <c r="AP1143" i="16"/>
  <c r="BP1143" i="16" s="1"/>
  <c r="AO1143" i="16"/>
  <c r="BQ1143" i="16" s="1"/>
  <c r="AN1143" i="16"/>
  <c r="BK1143" i="16" s="1"/>
  <c r="AM1143" i="16"/>
  <c r="BJ1143" i="16" s="1"/>
  <c r="AL1143" i="16"/>
  <c r="BI1143" i="16" s="1"/>
  <c r="AK1143" i="16"/>
  <c r="CD1142" i="16"/>
  <c r="CB1142" i="16"/>
  <c r="CA1142" i="16"/>
  <c r="BZ1142" i="16"/>
  <c r="BY1142" i="16"/>
  <c r="BX1142" i="16"/>
  <c r="BW1142" i="16"/>
  <c r="BV1142" i="16"/>
  <c r="BT1142" i="16"/>
  <c r="BS1142" i="16"/>
  <c r="BR1142" i="16"/>
  <c r="BN1142" i="16"/>
  <c r="BM1142" i="16"/>
  <c r="BL1142" i="16"/>
  <c r="BG1142" i="16"/>
  <c r="BF1142" i="16"/>
  <c r="BE1142" i="16"/>
  <c r="BD1142" i="16"/>
  <c r="BC1142" i="16"/>
  <c r="BB1142" i="16"/>
  <c r="BA1142" i="16"/>
  <c r="AZ1142" i="16"/>
  <c r="AY1142" i="16"/>
  <c r="AX1142" i="16"/>
  <c r="AW1142" i="16"/>
  <c r="AV1142" i="16"/>
  <c r="AU1142" i="16"/>
  <c r="AT1142" i="16"/>
  <c r="AR1142" i="16"/>
  <c r="AQ1142" i="16"/>
  <c r="AP1142" i="16"/>
  <c r="BP1142" i="16" s="1"/>
  <c r="AO1142" i="16"/>
  <c r="BQ1142" i="16" s="1"/>
  <c r="AN1142" i="16"/>
  <c r="BK1142" i="16" s="1"/>
  <c r="AM1142" i="16"/>
  <c r="BJ1142" i="16" s="1"/>
  <c r="AL1142" i="16"/>
  <c r="BI1142" i="16" s="1"/>
  <c r="AK1142" i="16"/>
  <c r="CD1141" i="16"/>
  <c r="CB1141" i="16"/>
  <c r="CA1141" i="16"/>
  <c r="BZ1141" i="16"/>
  <c r="BY1141" i="16"/>
  <c r="BX1141" i="16"/>
  <c r="BW1141" i="16"/>
  <c r="BV1141" i="16"/>
  <c r="BT1141" i="16"/>
  <c r="BS1141" i="16"/>
  <c r="BR1141" i="16"/>
  <c r="BN1141" i="16"/>
  <c r="BM1141" i="16"/>
  <c r="BL1141" i="16"/>
  <c r="BG1141" i="16"/>
  <c r="BF1141" i="16"/>
  <c r="BE1141" i="16"/>
  <c r="BD1141" i="16"/>
  <c r="BC1141" i="16"/>
  <c r="BB1141" i="16"/>
  <c r="BA1141" i="16"/>
  <c r="AZ1141" i="16"/>
  <c r="AY1141" i="16"/>
  <c r="AX1141" i="16"/>
  <c r="AW1141" i="16"/>
  <c r="AV1141" i="16"/>
  <c r="AU1141" i="16"/>
  <c r="AT1141" i="16"/>
  <c r="AR1141" i="16"/>
  <c r="AQ1141" i="16"/>
  <c r="AP1141" i="16"/>
  <c r="BP1141" i="16" s="1"/>
  <c r="AO1141" i="16"/>
  <c r="BQ1141" i="16" s="1"/>
  <c r="AN1141" i="16"/>
  <c r="BK1141" i="16" s="1"/>
  <c r="AM1141" i="16"/>
  <c r="BJ1141" i="16" s="1"/>
  <c r="AL1141" i="16"/>
  <c r="BI1141" i="16" s="1"/>
  <c r="AK1141" i="16"/>
  <c r="CD1140" i="16"/>
  <c r="CB1140" i="16"/>
  <c r="CA1140" i="16"/>
  <c r="BZ1140" i="16"/>
  <c r="BY1140" i="16"/>
  <c r="BX1140" i="16"/>
  <c r="BW1140" i="16"/>
  <c r="BV1140" i="16"/>
  <c r="BT1140" i="16"/>
  <c r="BS1140" i="16"/>
  <c r="BR1140" i="16"/>
  <c r="BN1140" i="16"/>
  <c r="BM1140" i="16"/>
  <c r="BL1140" i="16"/>
  <c r="BG1140" i="16"/>
  <c r="BF1140" i="16"/>
  <c r="BE1140" i="16"/>
  <c r="BD1140" i="16"/>
  <c r="BC1140" i="16"/>
  <c r="BB1140" i="16"/>
  <c r="BA1140" i="16"/>
  <c r="AZ1140" i="16"/>
  <c r="AY1140" i="16"/>
  <c r="AX1140" i="16"/>
  <c r="AW1140" i="16"/>
  <c r="AV1140" i="16"/>
  <c r="AT1140" i="16"/>
  <c r="AR1140" i="16"/>
  <c r="AQ1140" i="16"/>
  <c r="AP1140" i="16"/>
  <c r="BP1140" i="16" s="1"/>
  <c r="AO1140" i="16"/>
  <c r="BQ1140" i="16" s="1"/>
  <c r="AN1140" i="16"/>
  <c r="BK1140" i="16" s="1"/>
  <c r="AM1140" i="16"/>
  <c r="BJ1140" i="16" s="1"/>
  <c r="AL1140" i="16"/>
  <c r="BI1140" i="16" s="1"/>
  <c r="AK1140" i="16"/>
  <c r="AE1140" i="16"/>
  <c r="AE1280" i="16" s="1"/>
  <c r="CD1139" i="16"/>
  <c r="CB1139" i="16"/>
  <c r="CA1139" i="16"/>
  <c r="BZ1139" i="16"/>
  <c r="BY1139" i="16"/>
  <c r="BX1139" i="16"/>
  <c r="BW1139" i="16"/>
  <c r="BV1139" i="16"/>
  <c r="BT1139" i="16"/>
  <c r="BS1139" i="16"/>
  <c r="BR1139" i="16"/>
  <c r="BN1139" i="16"/>
  <c r="BM1139" i="16"/>
  <c r="BL1139" i="16"/>
  <c r="BG1139" i="16"/>
  <c r="BF1139" i="16"/>
  <c r="BE1139" i="16"/>
  <c r="BD1139" i="16"/>
  <c r="BC1139" i="16"/>
  <c r="BB1139" i="16"/>
  <c r="BA1139" i="16"/>
  <c r="AZ1139" i="16"/>
  <c r="AY1139" i="16"/>
  <c r="AX1139" i="16"/>
  <c r="AW1139" i="16"/>
  <c r="AV1139" i="16"/>
  <c r="AU1139" i="16"/>
  <c r="AT1139" i="16"/>
  <c r="AR1139" i="16"/>
  <c r="AQ1139" i="16"/>
  <c r="AP1139" i="16"/>
  <c r="BP1139" i="16" s="1"/>
  <c r="AO1139" i="16"/>
  <c r="BQ1139" i="16" s="1"/>
  <c r="AN1139" i="16"/>
  <c r="BK1139" i="16" s="1"/>
  <c r="AM1139" i="16"/>
  <c r="BJ1139" i="16" s="1"/>
  <c r="AL1139" i="16"/>
  <c r="BI1139" i="16" s="1"/>
  <c r="AK1139" i="16"/>
  <c r="CD1138" i="16"/>
  <c r="CB1138" i="16"/>
  <c r="CA1138" i="16"/>
  <c r="BZ1138" i="16"/>
  <c r="BY1138" i="16"/>
  <c r="BX1138" i="16"/>
  <c r="BW1138" i="16"/>
  <c r="BV1138" i="16"/>
  <c r="BT1138" i="16"/>
  <c r="BS1138" i="16"/>
  <c r="BR1138" i="16"/>
  <c r="BN1138" i="16"/>
  <c r="BM1138" i="16"/>
  <c r="BL1138" i="16"/>
  <c r="BG1138" i="16"/>
  <c r="BF1138" i="16"/>
  <c r="BE1138" i="16"/>
  <c r="BD1138" i="16"/>
  <c r="BC1138" i="16"/>
  <c r="BB1138" i="16"/>
  <c r="BA1138" i="16"/>
  <c r="AZ1138" i="16"/>
  <c r="AY1138" i="16"/>
  <c r="AX1138" i="16"/>
  <c r="AW1138" i="16"/>
  <c r="AV1138" i="16"/>
  <c r="AU1138" i="16"/>
  <c r="AT1138" i="16"/>
  <c r="AR1138" i="16"/>
  <c r="AQ1138" i="16"/>
  <c r="AP1138" i="16"/>
  <c r="BP1138" i="16" s="1"/>
  <c r="AO1138" i="16"/>
  <c r="BQ1138" i="16" s="1"/>
  <c r="AN1138" i="16"/>
  <c r="BK1138" i="16" s="1"/>
  <c r="AM1138" i="16"/>
  <c r="BJ1138" i="16" s="1"/>
  <c r="AL1138" i="16"/>
  <c r="BI1138" i="16" s="1"/>
  <c r="AK1138" i="16"/>
  <c r="CD1137" i="16"/>
  <c r="CB1137" i="16"/>
  <c r="CA1137" i="16"/>
  <c r="BZ1137" i="16"/>
  <c r="BY1137" i="16"/>
  <c r="BX1137" i="16"/>
  <c r="BW1137" i="16"/>
  <c r="BV1137" i="16"/>
  <c r="BT1137" i="16"/>
  <c r="BS1137" i="16"/>
  <c r="BR1137" i="16"/>
  <c r="BN1137" i="16"/>
  <c r="BM1137" i="16"/>
  <c r="BL1137" i="16"/>
  <c r="BG1137" i="16"/>
  <c r="BF1137" i="16"/>
  <c r="BE1137" i="16"/>
  <c r="BD1137" i="16"/>
  <c r="BC1137" i="16"/>
  <c r="BB1137" i="16"/>
  <c r="BA1137" i="16"/>
  <c r="AZ1137" i="16"/>
  <c r="AY1137" i="16"/>
  <c r="AX1137" i="16"/>
  <c r="AW1137" i="16"/>
  <c r="AV1137" i="16"/>
  <c r="AU1137" i="16"/>
  <c r="AT1137" i="16"/>
  <c r="AR1137" i="16"/>
  <c r="AQ1137" i="16"/>
  <c r="AP1137" i="16"/>
  <c r="BP1137" i="16" s="1"/>
  <c r="AO1137" i="16"/>
  <c r="BQ1137" i="16" s="1"/>
  <c r="AN1137" i="16"/>
  <c r="BK1137" i="16" s="1"/>
  <c r="AM1137" i="16"/>
  <c r="BJ1137" i="16" s="1"/>
  <c r="AL1137" i="16"/>
  <c r="BI1137" i="16" s="1"/>
  <c r="AK1137" i="16"/>
  <c r="CD1136" i="16"/>
  <c r="CB1136" i="16"/>
  <c r="CA1136" i="16"/>
  <c r="BZ1136" i="16"/>
  <c r="BY1136" i="16"/>
  <c r="BX1136" i="16"/>
  <c r="BW1136" i="16"/>
  <c r="BV1136" i="16"/>
  <c r="BT1136" i="16"/>
  <c r="BS1136" i="16"/>
  <c r="BR1136" i="16"/>
  <c r="BN1136" i="16"/>
  <c r="BM1136" i="16"/>
  <c r="BL1136" i="16"/>
  <c r="BG1136" i="16"/>
  <c r="BF1136" i="16"/>
  <c r="BE1136" i="16"/>
  <c r="BD1136" i="16"/>
  <c r="BC1136" i="16"/>
  <c r="BB1136" i="16"/>
  <c r="BA1136" i="16"/>
  <c r="AZ1136" i="16"/>
  <c r="AY1136" i="16"/>
  <c r="AX1136" i="16"/>
  <c r="AW1136" i="16"/>
  <c r="AV1136" i="16"/>
  <c r="AU1136" i="16"/>
  <c r="AT1136" i="16"/>
  <c r="AR1136" i="16"/>
  <c r="AQ1136" i="16"/>
  <c r="AP1136" i="16"/>
  <c r="BP1136" i="16" s="1"/>
  <c r="AO1136" i="16"/>
  <c r="BQ1136" i="16" s="1"/>
  <c r="AN1136" i="16"/>
  <c r="BK1136" i="16" s="1"/>
  <c r="AM1136" i="16"/>
  <c r="BJ1136" i="16" s="1"/>
  <c r="AL1136" i="16"/>
  <c r="BI1136" i="16" s="1"/>
  <c r="AK1136" i="16"/>
  <c r="CD1135" i="16"/>
  <c r="CB1135" i="16"/>
  <c r="CA1135" i="16"/>
  <c r="BZ1135" i="16"/>
  <c r="BY1135" i="16"/>
  <c r="BX1135" i="16"/>
  <c r="BW1135" i="16"/>
  <c r="BV1135" i="16"/>
  <c r="BT1135" i="16"/>
  <c r="BS1135" i="16"/>
  <c r="BR1135" i="16"/>
  <c r="BN1135" i="16"/>
  <c r="BM1135" i="16"/>
  <c r="BL1135" i="16"/>
  <c r="BG1135" i="16"/>
  <c r="BF1135" i="16"/>
  <c r="BE1135" i="16"/>
  <c r="BD1135" i="16"/>
  <c r="BC1135" i="16"/>
  <c r="BB1135" i="16"/>
  <c r="BA1135" i="16"/>
  <c r="AZ1135" i="16"/>
  <c r="AY1135" i="16"/>
  <c r="AX1135" i="16"/>
  <c r="AW1135" i="16"/>
  <c r="AV1135" i="16"/>
  <c r="AU1135" i="16"/>
  <c r="AT1135" i="16"/>
  <c r="AR1135" i="16"/>
  <c r="AQ1135" i="16"/>
  <c r="AP1135" i="16"/>
  <c r="BP1135" i="16" s="1"/>
  <c r="AO1135" i="16"/>
  <c r="BQ1135" i="16" s="1"/>
  <c r="AN1135" i="16"/>
  <c r="BK1135" i="16" s="1"/>
  <c r="AM1135" i="16"/>
  <c r="BJ1135" i="16" s="1"/>
  <c r="AL1135" i="16"/>
  <c r="BI1135" i="16" s="1"/>
  <c r="AK1135" i="16"/>
  <c r="CD1134" i="16"/>
  <c r="CB1134" i="16"/>
  <c r="CA1134" i="16"/>
  <c r="BZ1134" i="16"/>
  <c r="BY1134" i="16"/>
  <c r="BX1134" i="16"/>
  <c r="BW1134" i="16"/>
  <c r="BV1134" i="16"/>
  <c r="BT1134" i="16"/>
  <c r="BS1134" i="16"/>
  <c r="BR1134" i="16"/>
  <c r="BN1134" i="16"/>
  <c r="BM1134" i="16"/>
  <c r="BL1134" i="16"/>
  <c r="BG1134" i="16"/>
  <c r="BF1134" i="16"/>
  <c r="BE1134" i="16"/>
  <c r="BD1134" i="16"/>
  <c r="BC1134" i="16"/>
  <c r="BB1134" i="16"/>
  <c r="BA1134" i="16"/>
  <c r="AZ1134" i="16"/>
  <c r="AY1134" i="16"/>
  <c r="AX1134" i="16"/>
  <c r="AW1134" i="16"/>
  <c r="AV1134" i="16"/>
  <c r="AU1134" i="16"/>
  <c r="AT1134" i="16"/>
  <c r="AR1134" i="16"/>
  <c r="AQ1134" i="16"/>
  <c r="AP1134" i="16"/>
  <c r="BP1134" i="16" s="1"/>
  <c r="AO1134" i="16"/>
  <c r="BQ1134" i="16" s="1"/>
  <c r="AN1134" i="16"/>
  <c r="BK1134" i="16" s="1"/>
  <c r="AM1134" i="16"/>
  <c r="BJ1134" i="16" s="1"/>
  <c r="AL1134" i="16"/>
  <c r="BI1134" i="16" s="1"/>
  <c r="AK1134" i="16"/>
  <c r="CD1133" i="16"/>
  <c r="CB1133" i="16"/>
  <c r="CA1133" i="16"/>
  <c r="BZ1133" i="16"/>
  <c r="BY1133" i="16"/>
  <c r="BX1133" i="16"/>
  <c r="BW1133" i="16"/>
  <c r="BV1133" i="16"/>
  <c r="BT1133" i="16"/>
  <c r="BS1133" i="16"/>
  <c r="BR1133" i="16"/>
  <c r="BN1133" i="16"/>
  <c r="BM1133" i="16"/>
  <c r="BL1133" i="16"/>
  <c r="BG1133" i="16"/>
  <c r="BF1133" i="16"/>
  <c r="BE1133" i="16"/>
  <c r="BD1133" i="16"/>
  <c r="BC1133" i="16"/>
  <c r="BB1133" i="16"/>
  <c r="BA1133" i="16"/>
  <c r="AZ1133" i="16"/>
  <c r="AY1133" i="16"/>
  <c r="AX1133" i="16"/>
  <c r="AW1133" i="16"/>
  <c r="AV1133" i="16"/>
  <c r="AU1133" i="16"/>
  <c r="AT1133" i="16"/>
  <c r="AR1133" i="16"/>
  <c r="AQ1133" i="16"/>
  <c r="AP1133" i="16"/>
  <c r="BP1133" i="16" s="1"/>
  <c r="AO1133" i="16"/>
  <c r="BQ1133" i="16" s="1"/>
  <c r="AN1133" i="16"/>
  <c r="BK1133" i="16" s="1"/>
  <c r="AM1133" i="16"/>
  <c r="BJ1133" i="16" s="1"/>
  <c r="AL1133" i="16"/>
  <c r="BI1133" i="16" s="1"/>
  <c r="AK1133" i="16"/>
  <c r="CD1132" i="16"/>
  <c r="CB1132" i="16"/>
  <c r="CA1132" i="16"/>
  <c r="BZ1132" i="16"/>
  <c r="BY1132" i="16"/>
  <c r="BX1132" i="16"/>
  <c r="BW1132" i="16"/>
  <c r="BV1132" i="16"/>
  <c r="BT1132" i="16"/>
  <c r="BS1132" i="16"/>
  <c r="BR1132" i="16"/>
  <c r="BN1132" i="16"/>
  <c r="BM1132" i="16"/>
  <c r="BL1132" i="16"/>
  <c r="BG1132" i="16"/>
  <c r="BF1132" i="16"/>
  <c r="BE1132" i="16"/>
  <c r="BD1132" i="16"/>
  <c r="BC1132" i="16"/>
  <c r="BB1132" i="16"/>
  <c r="BA1132" i="16"/>
  <c r="AZ1132" i="16"/>
  <c r="AY1132" i="16"/>
  <c r="AX1132" i="16"/>
  <c r="AW1132" i="16"/>
  <c r="AV1132" i="16"/>
  <c r="AU1132" i="16"/>
  <c r="AT1132" i="16"/>
  <c r="AR1132" i="16"/>
  <c r="AQ1132" i="16"/>
  <c r="AP1132" i="16"/>
  <c r="BP1132" i="16" s="1"/>
  <c r="AO1132" i="16"/>
  <c r="BQ1132" i="16" s="1"/>
  <c r="AN1132" i="16"/>
  <c r="BK1132" i="16" s="1"/>
  <c r="AM1132" i="16"/>
  <c r="BJ1132" i="16" s="1"/>
  <c r="AL1132" i="16"/>
  <c r="BI1132" i="16" s="1"/>
  <c r="AK1132" i="16"/>
  <c r="CD1131" i="16"/>
  <c r="CB1131" i="16"/>
  <c r="CA1131" i="16"/>
  <c r="BZ1131" i="16"/>
  <c r="BY1131" i="16"/>
  <c r="BX1131" i="16"/>
  <c r="BW1131" i="16"/>
  <c r="BV1131" i="16"/>
  <c r="BT1131" i="16"/>
  <c r="BS1131" i="16"/>
  <c r="BR1131" i="16"/>
  <c r="BN1131" i="16"/>
  <c r="BM1131" i="16"/>
  <c r="BL1131" i="16"/>
  <c r="BG1131" i="16"/>
  <c r="BF1131" i="16"/>
  <c r="BE1131" i="16"/>
  <c r="BD1131" i="16"/>
  <c r="BC1131" i="16"/>
  <c r="BB1131" i="16"/>
  <c r="BA1131" i="16"/>
  <c r="AZ1131" i="16"/>
  <c r="AY1131" i="16"/>
  <c r="AX1131" i="16"/>
  <c r="AW1131" i="16"/>
  <c r="AV1131" i="16"/>
  <c r="AU1131" i="16"/>
  <c r="AT1131" i="16"/>
  <c r="AR1131" i="16"/>
  <c r="AQ1131" i="16"/>
  <c r="AP1131" i="16"/>
  <c r="BP1131" i="16" s="1"/>
  <c r="AO1131" i="16"/>
  <c r="BQ1131" i="16" s="1"/>
  <c r="AN1131" i="16"/>
  <c r="BK1131" i="16" s="1"/>
  <c r="AM1131" i="16"/>
  <c r="BJ1131" i="16" s="1"/>
  <c r="AL1131" i="16"/>
  <c r="BI1131" i="16" s="1"/>
  <c r="AK1131" i="16"/>
  <c r="CD1130" i="16"/>
  <c r="CB1130" i="16"/>
  <c r="CA1130" i="16"/>
  <c r="BZ1130" i="16"/>
  <c r="BY1130" i="16"/>
  <c r="BX1130" i="16"/>
  <c r="BW1130" i="16"/>
  <c r="BV1130" i="16"/>
  <c r="BT1130" i="16"/>
  <c r="BS1130" i="16"/>
  <c r="BR1130" i="16"/>
  <c r="BN1130" i="16"/>
  <c r="BM1130" i="16"/>
  <c r="BL1130" i="16"/>
  <c r="BG1130" i="16"/>
  <c r="BF1130" i="16"/>
  <c r="BE1130" i="16"/>
  <c r="BD1130" i="16"/>
  <c r="BC1130" i="16"/>
  <c r="BB1130" i="16"/>
  <c r="BA1130" i="16"/>
  <c r="AZ1130" i="16"/>
  <c r="AY1130" i="16"/>
  <c r="AX1130" i="16"/>
  <c r="AW1130" i="16"/>
  <c r="AV1130" i="16"/>
  <c r="AU1130" i="16"/>
  <c r="AT1130" i="16"/>
  <c r="AR1130" i="16"/>
  <c r="AQ1130" i="16"/>
  <c r="AP1130" i="16"/>
  <c r="BP1130" i="16" s="1"/>
  <c r="AO1130" i="16"/>
  <c r="BQ1130" i="16" s="1"/>
  <c r="AN1130" i="16"/>
  <c r="BK1130" i="16" s="1"/>
  <c r="AM1130" i="16"/>
  <c r="BJ1130" i="16" s="1"/>
  <c r="AL1130" i="16"/>
  <c r="BI1130" i="16" s="1"/>
  <c r="AK1130" i="16"/>
  <c r="CD1129" i="16"/>
  <c r="CB1129" i="16"/>
  <c r="CA1129" i="16"/>
  <c r="BZ1129" i="16"/>
  <c r="BY1129" i="16"/>
  <c r="BX1129" i="16"/>
  <c r="BW1129" i="16"/>
  <c r="BV1129" i="16"/>
  <c r="BT1129" i="16"/>
  <c r="BS1129" i="16"/>
  <c r="BR1129" i="16"/>
  <c r="BN1129" i="16"/>
  <c r="BM1129" i="16"/>
  <c r="BL1129" i="16"/>
  <c r="BG1129" i="16"/>
  <c r="BF1129" i="16"/>
  <c r="BE1129" i="16"/>
  <c r="BD1129" i="16"/>
  <c r="BC1129" i="16"/>
  <c r="BB1129" i="16"/>
  <c r="BA1129" i="16"/>
  <c r="AZ1129" i="16"/>
  <c r="AY1129" i="16"/>
  <c r="AX1129" i="16"/>
  <c r="AW1129" i="16"/>
  <c r="AV1129" i="16"/>
  <c r="AU1129" i="16"/>
  <c r="AT1129" i="16"/>
  <c r="AR1129" i="16"/>
  <c r="AQ1129" i="16"/>
  <c r="AP1129" i="16"/>
  <c r="BP1129" i="16" s="1"/>
  <c r="AO1129" i="16"/>
  <c r="BQ1129" i="16" s="1"/>
  <c r="AN1129" i="16"/>
  <c r="BK1129" i="16" s="1"/>
  <c r="AM1129" i="16"/>
  <c r="BJ1129" i="16" s="1"/>
  <c r="AL1129" i="16"/>
  <c r="BI1129" i="16" s="1"/>
  <c r="AK1129" i="16"/>
  <c r="CD1128" i="16"/>
  <c r="CB1128" i="16"/>
  <c r="CA1128" i="16"/>
  <c r="BZ1128" i="16"/>
  <c r="BY1128" i="16"/>
  <c r="BX1128" i="16"/>
  <c r="BW1128" i="16"/>
  <c r="BV1128" i="16"/>
  <c r="BT1128" i="16"/>
  <c r="BS1128" i="16"/>
  <c r="BR1128" i="16"/>
  <c r="BN1128" i="16"/>
  <c r="BM1128" i="16"/>
  <c r="BL1128" i="16"/>
  <c r="BG1128" i="16"/>
  <c r="BF1128" i="16"/>
  <c r="BE1128" i="16"/>
  <c r="BD1128" i="16"/>
  <c r="BC1128" i="16"/>
  <c r="BB1128" i="16"/>
  <c r="BA1128" i="16"/>
  <c r="AZ1128" i="16"/>
  <c r="AY1128" i="16"/>
  <c r="AX1128" i="16"/>
  <c r="AW1128" i="16"/>
  <c r="AV1128" i="16"/>
  <c r="AU1128" i="16"/>
  <c r="AT1128" i="16"/>
  <c r="AR1128" i="16"/>
  <c r="AQ1128" i="16"/>
  <c r="AP1128" i="16"/>
  <c r="BP1128" i="16" s="1"/>
  <c r="AO1128" i="16"/>
  <c r="BQ1128" i="16" s="1"/>
  <c r="AN1128" i="16"/>
  <c r="BK1128" i="16" s="1"/>
  <c r="AM1128" i="16"/>
  <c r="BJ1128" i="16" s="1"/>
  <c r="AL1128" i="16"/>
  <c r="BI1128" i="16" s="1"/>
  <c r="AK1128" i="16"/>
  <c r="CD1127" i="16"/>
  <c r="CB1127" i="16"/>
  <c r="CA1127" i="16"/>
  <c r="BZ1127" i="16"/>
  <c r="BY1127" i="16"/>
  <c r="BX1127" i="16"/>
  <c r="BW1127" i="16"/>
  <c r="BV1127" i="16"/>
  <c r="BT1127" i="16"/>
  <c r="BS1127" i="16"/>
  <c r="BR1127" i="16"/>
  <c r="BN1127" i="16"/>
  <c r="BM1127" i="16"/>
  <c r="BL1127" i="16"/>
  <c r="BG1127" i="16"/>
  <c r="BF1127" i="16"/>
  <c r="BE1127" i="16"/>
  <c r="BD1127" i="16"/>
  <c r="BC1127" i="16"/>
  <c r="BB1127" i="16"/>
  <c r="BA1127" i="16"/>
  <c r="AZ1127" i="16"/>
  <c r="AY1127" i="16"/>
  <c r="AX1127" i="16"/>
  <c r="AW1127" i="16"/>
  <c r="AV1127" i="16"/>
  <c r="AU1127" i="16"/>
  <c r="AT1127" i="16"/>
  <c r="AR1127" i="16"/>
  <c r="AQ1127" i="16"/>
  <c r="AP1127" i="16"/>
  <c r="BP1127" i="16" s="1"/>
  <c r="AO1127" i="16"/>
  <c r="BQ1127" i="16" s="1"/>
  <c r="AN1127" i="16"/>
  <c r="BK1127" i="16" s="1"/>
  <c r="AM1127" i="16"/>
  <c r="BJ1127" i="16" s="1"/>
  <c r="AL1127" i="16"/>
  <c r="BI1127" i="16" s="1"/>
  <c r="AK1127" i="16"/>
  <c r="CD1126" i="16"/>
  <c r="CB1126" i="16"/>
  <c r="CA1126" i="16"/>
  <c r="BZ1126" i="16"/>
  <c r="BY1126" i="16"/>
  <c r="BX1126" i="16"/>
  <c r="BW1126" i="16"/>
  <c r="BV1126" i="16"/>
  <c r="BT1126" i="16"/>
  <c r="BS1126" i="16"/>
  <c r="BR1126" i="16"/>
  <c r="BN1126" i="16"/>
  <c r="BM1126" i="16"/>
  <c r="BL1126" i="16"/>
  <c r="BG1126" i="16"/>
  <c r="BF1126" i="16"/>
  <c r="BE1126" i="16"/>
  <c r="BD1126" i="16"/>
  <c r="BC1126" i="16"/>
  <c r="BB1126" i="16"/>
  <c r="BA1126" i="16"/>
  <c r="AZ1126" i="16"/>
  <c r="AY1126" i="16"/>
  <c r="AX1126" i="16"/>
  <c r="AW1126" i="16"/>
  <c r="AV1126" i="16"/>
  <c r="AU1126" i="16"/>
  <c r="AT1126" i="16"/>
  <c r="AR1126" i="16"/>
  <c r="AQ1126" i="16"/>
  <c r="AP1126" i="16"/>
  <c r="BP1126" i="16" s="1"/>
  <c r="AO1126" i="16"/>
  <c r="BQ1126" i="16" s="1"/>
  <c r="AN1126" i="16"/>
  <c r="BK1126" i="16" s="1"/>
  <c r="AM1126" i="16"/>
  <c r="BJ1126" i="16" s="1"/>
  <c r="AL1126" i="16"/>
  <c r="BI1126" i="16" s="1"/>
  <c r="AK1126" i="16"/>
  <c r="CD1125" i="16"/>
  <c r="CB1125" i="16"/>
  <c r="CA1125" i="16"/>
  <c r="BZ1125" i="16"/>
  <c r="BY1125" i="16"/>
  <c r="BX1125" i="16"/>
  <c r="BW1125" i="16"/>
  <c r="BV1125" i="16"/>
  <c r="BT1125" i="16"/>
  <c r="BS1125" i="16"/>
  <c r="BR1125" i="16"/>
  <c r="BN1125" i="16"/>
  <c r="BM1125" i="16"/>
  <c r="BL1125" i="16"/>
  <c r="BG1125" i="16"/>
  <c r="BF1125" i="16"/>
  <c r="BE1125" i="16"/>
  <c r="BD1125" i="16"/>
  <c r="BC1125" i="16"/>
  <c r="BB1125" i="16"/>
  <c r="BA1125" i="16"/>
  <c r="AZ1125" i="16"/>
  <c r="AY1125" i="16"/>
  <c r="AX1125" i="16"/>
  <c r="AW1125" i="16"/>
  <c r="AV1125" i="16"/>
  <c r="AU1125" i="16"/>
  <c r="AT1125" i="16"/>
  <c r="AR1125" i="16"/>
  <c r="AQ1125" i="16"/>
  <c r="AP1125" i="16"/>
  <c r="BP1125" i="16" s="1"/>
  <c r="AO1125" i="16"/>
  <c r="BQ1125" i="16" s="1"/>
  <c r="AN1125" i="16"/>
  <c r="BK1125" i="16" s="1"/>
  <c r="AM1125" i="16"/>
  <c r="BJ1125" i="16" s="1"/>
  <c r="AL1125" i="16"/>
  <c r="BI1125" i="16" s="1"/>
  <c r="AK1125" i="16"/>
  <c r="CD1124" i="16"/>
  <c r="CB1124" i="16"/>
  <c r="CA1124" i="16"/>
  <c r="BZ1124" i="16"/>
  <c r="BY1124" i="16"/>
  <c r="BX1124" i="16"/>
  <c r="BW1124" i="16"/>
  <c r="BV1124" i="16"/>
  <c r="BT1124" i="16"/>
  <c r="BS1124" i="16"/>
  <c r="BR1124" i="16"/>
  <c r="BN1124" i="16"/>
  <c r="BM1124" i="16"/>
  <c r="BL1124" i="16"/>
  <c r="BG1124" i="16"/>
  <c r="BF1124" i="16"/>
  <c r="BE1124" i="16"/>
  <c r="BD1124" i="16"/>
  <c r="BC1124" i="16"/>
  <c r="BB1124" i="16"/>
  <c r="BA1124" i="16"/>
  <c r="AZ1124" i="16"/>
  <c r="AY1124" i="16"/>
  <c r="AX1124" i="16"/>
  <c r="AW1124" i="16"/>
  <c r="AV1124" i="16"/>
  <c r="AU1124" i="16"/>
  <c r="AT1124" i="16"/>
  <c r="AR1124" i="16"/>
  <c r="AQ1124" i="16"/>
  <c r="AP1124" i="16"/>
  <c r="BP1124" i="16" s="1"/>
  <c r="AO1124" i="16"/>
  <c r="BQ1124" i="16" s="1"/>
  <c r="AN1124" i="16"/>
  <c r="BK1124" i="16" s="1"/>
  <c r="AM1124" i="16"/>
  <c r="BJ1124" i="16" s="1"/>
  <c r="AL1124" i="16"/>
  <c r="BI1124" i="16" s="1"/>
  <c r="AK1124" i="16"/>
  <c r="CD1123" i="16"/>
  <c r="CB1123" i="16"/>
  <c r="CA1123" i="16"/>
  <c r="BZ1123" i="16"/>
  <c r="BY1123" i="16"/>
  <c r="BX1123" i="16"/>
  <c r="BW1123" i="16"/>
  <c r="BV1123" i="16"/>
  <c r="BT1123" i="16"/>
  <c r="BS1123" i="16"/>
  <c r="BR1123" i="16"/>
  <c r="BN1123" i="16"/>
  <c r="BM1123" i="16"/>
  <c r="BL1123" i="16"/>
  <c r="BG1123" i="16"/>
  <c r="BF1123" i="16"/>
  <c r="BE1123" i="16"/>
  <c r="BD1123" i="16"/>
  <c r="BC1123" i="16"/>
  <c r="BB1123" i="16"/>
  <c r="BA1123" i="16"/>
  <c r="AZ1123" i="16"/>
  <c r="AY1123" i="16"/>
  <c r="AX1123" i="16"/>
  <c r="AW1123" i="16"/>
  <c r="AV1123" i="16"/>
  <c r="AU1123" i="16"/>
  <c r="AT1123" i="16"/>
  <c r="AR1123" i="16"/>
  <c r="AQ1123" i="16"/>
  <c r="AP1123" i="16"/>
  <c r="BP1123" i="16" s="1"/>
  <c r="AO1123" i="16"/>
  <c r="BQ1123" i="16" s="1"/>
  <c r="AN1123" i="16"/>
  <c r="BK1123" i="16" s="1"/>
  <c r="AM1123" i="16"/>
  <c r="BJ1123" i="16" s="1"/>
  <c r="AL1123" i="16"/>
  <c r="BI1123" i="16" s="1"/>
  <c r="AK1123" i="16"/>
  <c r="CD1122" i="16"/>
  <c r="CB1122" i="16"/>
  <c r="CA1122" i="16"/>
  <c r="BZ1122" i="16"/>
  <c r="BY1122" i="16"/>
  <c r="BX1122" i="16"/>
  <c r="BW1122" i="16"/>
  <c r="BV1122" i="16"/>
  <c r="BT1122" i="16"/>
  <c r="BS1122" i="16"/>
  <c r="BR1122" i="16"/>
  <c r="BN1122" i="16"/>
  <c r="BM1122" i="16"/>
  <c r="BL1122" i="16"/>
  <c r="BG1122" i="16"/>
  <c r="BF1122" i="16"/>
  <c r="BE1122" i="16"/>
  <c r="BD1122" i="16"/>
  <c r="BC1122" i="16"/>
  <c r="BB1122" i="16"/>
  <c r="BA1122" i="16"/>
  <c r="AZ1122" i="16"/>
  <c r="AY1122" i="16"/>
  <c r="AX1122" i="16"/>
  <c r="AW1122" i="16"/>
  <c r="AV1122" i="16"/>
  <c r="AU1122" i="16"/>
  <c r="AT1122" i="16"/>
  <c r="AR1122" i="16"/>
  <c r="AQ1122" i="16"/>
  <c r="AP1122" i="16"/>
  <c r="BP1122" i="16" s="1"/>
  <c r="AO1122" i="16"/>
  <c r="BQ1122" i="16" s="1"/>
  <c r="AN1122" i="16"/>
  <c r="BK1122" i="16" s="1"/>
  <c r="AM1122" i="16"/>
  <c r="BJ1122" i="16" s="1"/>
  <c r="AL1122" i="16"/>
  <c r="BI1122" i="16" s="1"/>
  <c r="AK1122" i="16"/>
  <c r="CD1121" i="16"/>
  <c r="CB1121" i="16"/>
  <c r="CA1121" i="16"/>
  <c r="BZ1121" i="16"/>
  <c r="BY1121" i="16"/>
  <c r="BX1121" i="16"/>
  <c r="BW1121" i="16"/>
  <c r="BV1121" i="16"/>
  <c r="BT1121" i="16"/>
  <c r="BS1121" i="16"/>
  <c r="BR1121" i="16"/>
  <c r="BN1121" i="16"/>
  <c r="BM1121" i="16"/>
  <c r="BL1121" i="16"/>
  <c r="BG1121" i="16"/>
  <c r="BF1121" i="16"/>
  <c r="BE1121" i="16"/>
  <c r="BD1121" i="16"/>
  <c r="BC1121" i="16"/>
  <c r="BB1121" i="16"/>
  <c r="BA1121" i="16"/>
  <c r="AZ1121" i="16"/>
  <c r="AY1121" i="16"/>
  <c r="AX1121" i="16"/>
  <c r="AW1121" i="16"/>
  <c r="AV1121" i="16"/>
  <c r="AU1121" i="16"/>
  <c r="AT1121" i="16"/>
  <c r="AR1121" i="16"/>
  <c r="AQ1121" i="16"/>
  <c r="AP1121" i="16"/>
  <c r="BP1121" i="16" s="1"/>
  <c r="AO1121" i="16"/>
  <c r="BQ1121" i="16" s="1"/>
  <c r="AN1121" i="16"/>
  <c r="BK1121" i="16" s="1"/>
  <c r="AM1121" i="16"/>
  <c r="BJ1121" i="16" s="1"/>
  <c r="AL1121" i="16"/>
  <c r="BI1121" i="16" s="1"/>
  <c r="AK1121" i="16"/>
  <c r="CD1120" i="16"/>
  <c r="CB1120" i="16"/>
  <c r="CA1120" i="16"/>
  <c r="BZ1120" i="16"/>
  <c r="BY1120" i="16"/>
  <c r="BX1120" i="16"/>
  <c r="BW1120" i="16"/>
  <c r="BV1120" i="16"/>
  <c r="BT1120" i="16"/>
  <c r="BS1120" i="16"/>
  <c r="BR1120" i="16"/>
  <c r="BN1120" i="16"/>
  <c r="BM1120" i="16"/>
  <c r="BL1120" i="16"/>
  <c r="BG1120" i="16"/>
  <c r="BF1120" i="16"/>
  <c r="BE1120" i="16"/>
  <c r="BD1120" i="16"/>
  <c r="BC1120" i="16"/>
  <c r="BB1120" i="16"/>
  <c r="BA1120" i="16"/>
  <c r="AZ1120" i="16"/>
  <c r="AY1120" i="16"/>
  <c r="AX1120" i="16"/>
  <c r="AW1120" i="16"/>
  <c r="AV1120" i="16"/>
  <c r="AU1120" i="16"/>
  <c r="AT1120" i="16"/>
  <c r="AR1120" i="16"/>
  <c r="AQ1120" i="16"/>
  <c r="AP1120" i="16"/>
  <c r="BP1120" i="16" s="1"/>
  <c r="AO1120" i="16"/>
  <c r="BQ1120" i="16" s="1"/>
  <c r="AN1120" i="16"/>
  <c r="BK1120" i="16" s="1"/>
  <c r="AM1120" i="16"/>
  <c r="BJ1120" i="16" s="1"/>
  <c r="AL1120" i="16"/>
  <c r="BI1120" i="16" s="1"/>
  <c r="AK1120" i="16"/>
  <c r="CD1119" i="16"/>
  <c r="CB1119" i="16"/>
  <c r="CA1119" i="16"/>
  <c r="BZ1119" i="16"/>
  <c r="BY1119" i="16"/>
  <c r="BX1119" i="16"/>
  <c r="BW1119" i="16"/>
  <c r="BV1119" i="16"/>
  <c r="BT1119" i="16"/>
  <c r="BS1119" i="16"/>
  <c r="BR1119" i="16"/>
  <c r="BN1119" i="16"/>
  <c r="BM1119" i="16"/>
  <c r="BL1119" i="16"/>
  <c r="BG1119" i="16"/>
  <c r="BF1119" i="16"/>
  <c r="BE1119" i="16"/>
  <c r="BD1119" i="16"/>
  <c r="BC1119" i="16"/>
  <c r="BB1119" i="16"/>
  <c r="BA1119" i="16"/>
  <c r="AZ1119" i="16"/>
  <c r="AY1119" i="16"/>
  <c r="AX1119" i="16"/>
  <c r="AW1119" i="16"/>
  <c r="AV1119" i="16"/>
  <c r="AU1119" i="16"/>
  <c r="AT1119" i="16"/>
  <c r="AR1119" i="16"/>
  <c r="AQ1119" i="16"/>
  <c r="AP1119" i="16"/>
  <c r="BP1119" i="16" s="1"/>
  <c r="AO1119" i="16"/>
  <c r="BQ1119" i="16" s="1"/>
  <c r="AN1119" i="16"/>
  <c r="BK1119" i="16" s="1"/>
  <c r="AM1119" i="16"/>
  <c r="BJ1119" i="16" s="1"/>
  <c r="AL1119" i="16"/>
  <c r="BI1119" i="16" s="1"/>
  <c r="AK1119" i="16"/>
  <c r="CD1118" i="16"/>
  <c r="CB1118" i="16"/>
  <c r="CA1118" i="16"/>
  <c r="BZ1118" i="16"/>
  <c r="BY1118" i="16"/>
  <c r="BX1118" i="16"/>
  <c r="BW1118" i="16"/>
  <c r="BV1118" i="16"/>
  <c r="BT1118" i="16"/>
  <c r="BS1118" i="16"/>
  <c r="BR1118" i="16"/>
  <c r="BN1118" i="16"/>
  <c r="BM1118" i="16"/>
  <c r="BL1118" i="16"/>
  <c r="BG1118" i="16"/>
  <c r="BF1118" i="16"/>
  <c r="BE1118" i="16"/>
  <c r="BD1118" i="16"/>
  <c r="BC1118" i="16"/>
  <c r="BB1118" i="16"/>
  <c r="BA1118" i="16"/>
  <c r="AZ1118" i="16"/>
  <c r="AY1118" i="16"/>
  <c r="AX1118" i="16"/>
  <c r="AW1118" i="16"/>
  <c r="AV1118" i="16"/>
  <c r="AU1118" i="16"/>
  <c r="AT1118" i="16"/>
  <c r="AR1118" i="16"/>
  <c r="AQ1118" i="16"/>
  <c r="AP1118" i="16"/>
  <c r="BP1118" i="16" s="1"/>
  <c r="AO1118" i="16"/>
  <c r="BQ1118" i="16" s="1"/>
  <c r="AN1118" i="16"/>
  <c r="BK1118" i="16" s="1"/>
  <c r="AM1118" i="16"/>
  <c r="BJ1118" i="16" s="1"/>
  <c r="AL1118" i="16"/>
  <c r="BI1118" i="16" s="1"/>
  <c r="AK1118" i="16"/>
  <c r="CD1117" i="16"/>
  <c r="CB1117" i="16"/>
  <c r="CA1117" i="16"/>
  <c r="BZ1117" i="16"/>
  <c r="BY1117" i="16"/>
  <c r="BX1117" i="16"/>
  <c r="BW1117" i="16"/>
  <c r="BV1117" i="16"/>
  <c r="BT1117" i="16"/>
  <c r="BS1117" i="16"/>
  <c r="BR1117" i="16"/>
  <c r="BN1117" i="16"/>
  <c r="BM1117" i="16"/>
  <c r="BL1117" i="16"/>
  <c r="BG1117" i="16"/>
  <c r="BF1117" i="16"/>
  <c r="BE1117" i="16"/>
  <c r="BD1117" i="16"/>
  <c r="BC1117" i="16"/>
  <c r="BB1117" i="16"/>
  <c r="BA1117" i="16"/>
  <c r="AZ1117" i="16"/>
  <c r="AY1117" i="16"/>
  <c r="AX1117" i="16"/>
  <c r="AW1117" i="16"/>
  <c r="AV1117" i="16"/>
  <c r="AU1117" i="16"/>
  <c r="AT1117" i="16"/>
  <c r="AR1117" i="16"/>
  <c r="AQ1117" i="16"/>
  <c r="AP1117" i="16"/>
  <c r="BP1117" i="16" s="1"/>
  <c r="AO1117" i="16"/>
  <c r="BQ1117" i="16" s="1"/>
  <c r="AN1117" i="16"/>
  <c r="BK1117" i="16" s="1"/>
  <c r="AM1117" i="16"/>
  <c r="BJ1117" i="16" s="1"/>
  <c r="AL1117" i="16"/>
  <c r="BI1117" i="16" s="1"/>
  <c r="AK1117" i="16"/>
  <c r="CD1116" i="16"/>
  <c r="CB1116" i="16"/>
  <c r="CA1116" i="16"/>
  <c r="BZ1116" i="16"/>
  <c r="BY1116" i="16"/>
  <c r="BX1116" i="16"/>
  <c r="BW1116" i="16"/>
  <c r="BV1116" i="16"/>
  <c r="BT1116" i="16"/>
  <c r="BS1116" i="16"/>
  <c r="BR1116" i="16"/>
  <c r="BN1116" i="16"/>
  <c r="BM1116" i="16"/>
  <c r="BL1116" i="16"/>
  <c r="BG1116" i="16"/>
  <c r="BF1116" i="16"/>
  <c r="BE1116" i="16"/>
  <c r="BD1116" i="16"/>
  <c r="BC1116" i="16"/>
  <c r="BB1116" i="16"/>
  <c r="BA1116" i="16"/>
  <c r="AZ1116" i="16"/>
  <c r="AY1116" i="16"/>
  <c r="AX1116" i="16"/>
  <c r="AW1116" i="16"/>
  <c r="AV1116" i="16"/>
  <c r="AU1116" i="16"/>
  <c r="AT1116" i="16"/>
  <c r="AR1116" i="16"/>
  <c r="AQ1116" i="16"/>
  <c r="AP1116" i="16"/>
  <c r="BP1116" i="16" s="1"/>
  <c r="AO1116" i="16"/>
  <c r="BQ1116" i="16" s="1"/>
  <c r="AN1116" i="16"/>
  <c r="BK1116" i="16" s="1"/>
  <c r="AM1116" i="16"/>
  <c r="BJ1116" i="16" s="1"/>
  <c r="AL1116" i="16"/>
  <c r="BI1116" i="16" s="1"/>
  <c r="AK1116" i="16"/>
  <c r="CD1115" i="16"/>
  <c r="CB1115" i="16"/>
  <c r="CA1115" i="16"/>
  <c r="BZ1115" i="16"/>
  <c r="BY1115" i="16"/>
  <c r="BX1115" i="16"/>
  <c r="BW1115" i="16"/>
  <c r="BV1115" i="16"/>
  <c r="BT1115" i="16"/>
  <c r="BS1115" i="16"/>
  <c r="BR1115" i="16"/>
  <c r="BN1115" i="16"/>
  <c r="BM1115" i="16"/>
  <c r="BL1115" i="16"/>
  <c r="BG1115" i="16"/>
  <c r="BF1115" i="16"/>
  <c r="BE1115" i="16"/>
  <c r="BD1115" i="16"/>
  <c r="BC1115" i="16"/>
  <c r="BB1115" i="16"/>
  <c r="BA1115" i="16"/>
  <c r="AZ1115" i="16"/>
  <c r="AY1115" i="16"/>
  <c r="AX1115" i="16"/>
  <c r="AW1115" i="16"/>
  <c r="AV1115" i="16"/>
  <c r="AU1115" i="16"/>
  <c r="AT1115" i="16"/>
  <c r="AR1115" i="16"/>
  <c r="AQ1115" i="16"/>
  <c r="AP1115" i="16"/>
  <c r="BP1115" i="16" s="1"/>
  <c r="AO1115" i="16"/>
  <c r="BQ1115" i="16" s="1"/>
  <c r="AN1115" i="16"/>
  <c r="BK1115" i="16" s="1"/>
  <c r="AM1115" i="16"/>
  <c r="BJ1115" i="16" s="1"/>
  <c r="AL1115" i="16"/>
  <c r="BI1115" i="16" s="1"/>
  <c r="AK1115" i="16"/>
  <c r="CD1114" i="16"/>
  <c r="CB1114" i="16"/>
  <c r="CA1114" i="16"/>
  <c r="BZ1114" i="16"/>
  <c r="BY1114" i="16"/>
  <c r="BX1114" i="16"/>
  <c r="BW1114" i="16"/>
  <c r="BV1114" i="16"/>
  <c r="BT1114" i="16"/>
  <c r="BS1114" i="16"/>
  <c r="BR1114" i="16"/>
  <c r="BN1114" i="16"/>
  <c r="BM1114" i="16"/>
  <c r="BL1114" i="16"/>
  <c r="BG1114" i="16"/>
  <c r="BF1114" i="16"/>
  <c r="BE1114" i="16"/>
  <c r="BD1114" i="16"/>
  <c r="BC1114" i="16"/>
  <c r="BB1114" i="16"/>
  <c r="BA1114" i="16"/>
  <c r="AZ1114" i="16"/>
  <c r="AY1114" i="16"/>
  <c r="AX1114" i="16"/>
  <c r="AW1114" i="16"/>
  <c r="AV1114" i="16"/>
  <c r="AU1114" i="16"/>
  <c r="AT1114" i="16"/>
  <c r="AR1114" i="16"/>
  <c r="AQ1114" i="16"/>
  <c r="AP1114" i="16"/>
  <c r="BP1114" i="16" s="1"/>
  <c r="AO1114" i="16"/>
  <c r="BQ1114" i="16" s="1"/>
  <c r="AN1114" i="16"/>
  <c r="BK1114" i="16" s="1"/>
  <c r="AM1114" i="16"/>
  <c r="BJ1114" i="16" s="1"/>
  <c r="AL1114" i="16"/>
  <c r="BI1114" i="16" s="1"/>
  <c r="AK1114" i="16"/>
  <c r="CD1113" i="16"/>
  <c r="CB1113" i="16"/>
  <c r="CA1113" i="16"/>
  <c r="BZ1113" i="16"/>
  <c r="BY1113" i="16"/>
  <c r="BX1113" i="16"/>
  <c r="BW1113" i="16"/>
  <c r="BV1113" i="16"/>
  <c r="BT1113" i="16"/>
  <c r="BS1113" i="16"/>
  <c r="BR1113" i="16"/>
  <c r="BN1113" i="16"/>
  <c r="BM1113" i="16"/>
  <c r="BL1113" i="16"/>
  <c r="BG1113" i="16"/>
  <c r="BF1113" i="16"/>
  <c r="BE1113" i="16"/>
  <c r="BD1113" i="16"/>
  <c r="BC1113" i="16"/>
  <c r="BB1113" i="16"/>
  <c r="BA1113" i="16"/>
  <c r="AZ1113" i="16"/>
  <c r="AY1113" i="16"/>
  <c r="AX1113" i="16"/>
  <c r="AW1113" i="16"/>
  <c r="AV1113" i="16"/>
  <c r="AU1113" i="16"/>
  <c r="AT1113" i="16"/>
  <c r="AR1113" i="16"/>
  <c r="AQ1113" i="16"/>
  <c r="AP1113" i="16"/>
  <c r="BP1113" i="16" s="1"/>
  <c r="AO1113" i="16"/>
  <c r="BQ1113" i="16" s="1"/>
  <c r="AN1113" i="16"/>
  <c r="BK1113" i="16" s="1"/>
  <c r="AM1113" i="16"/>
  <c r="BJ1113" i="16" s="1"/>
  <c r="AL1113" i="16"/>
  <c r="BI1113" i="16" s="1"/>
  <c r="AK1113" i="16"/>
  <c r="CD1112" i="16"/>
  <c r="CB1112" i="16"/>
  <c r="CA1112" i="16"/>
  <c r="BZ1112" i="16"/>
  <c r="BY1112" i="16"/>
  <c r="BX1112" i="16"/>
  <c r="BW1112" i="16"/>
  <c r="BV1112" i="16"/>
  <c r="BT1112" i="16"/>
  <c r="BS1112" i="16"/>
  <c r="BR1112" i="16"/>
  <c r="BN1112" i="16"/>
  <c r="BM1112" i="16"/>
  <c r="BL1112" i="16"/>
  <c r="BG1112" i="16"/>
  <c r="BF1112" i="16"/>
  <c r="BE1112" i="16"/>
  <c r="BD1112" i="16"/>
  <c r="BC1112" i="16"/>
  <c r="BB1112" i="16"/>
  <c r="BA1112" i="16"/>
  <c r="AZ1112" i="16"/>
  <c r="AY1112" i="16"/>
  <c r="AX1112" i="16"/>
  <c r="AW1112" i="16"/>
  <c r="AV1112" i="16"/>
  <c r="AU1112" i="16"/>
  <c r="AT1112" i="16"/>
  <c r="AR1112" i="16"/>
  <c r="AQ1112" i="16"/>
  <c r="AP1112" i="16"/>
  <c r="BP1112" i="16" s="1"/>
  <c r="AO1112" i="16"/>
  <c r="BQ1112" i="16" s="1"/>
  <c r="AN1112" i="16"/>
  <c r="BK1112" i="16" s="1"/>
  <c r="AM1112" i="16"/>
  <c r="BJ1112" i="16" s="1"/>
  <c r="AL1112" i="16"/>
  <c r="BI1112" i="16" s="1"/>
  <c r="AK1112" i="16"/>
  <c r="CD1111" i="16"/>
  <c r="CB1111" i="16"/>
  <c r="CA1111" i="16"/>
  <c r="BZ1111" i="16"/>
  <c r="BY1111" i="16"/>
  <c r="BX1111" i="16"/>
  <c r="BW1111" i="16"/>
  <c r="BV1111" i="16"/>
  <c r="BT1111" i="16"/>
  <c r="BS1111" i="16"/>
  <c r="BR1111" i="16"/>
  <c r="BN1111" i="16"/>
  <c r="BM1111" i="16"/>
  <c r="BL1111" i="16"/>
  <c r="BG1111" i="16"/>
  <c r="BF1111" i="16"/>
  <c r="BE1111" i="16"/>
  <c r="BD1111" i="16"/>
  <c r="BC1111" i="16"/>
  <c r="BB1111" i="16"/>
  <c r="BA1111" i="16"/>
  <c r="AZ1111" i="16"/>
  <c r="AY1111" i="16"/>
  <c r="AX1111" i="16"/>
  <c r="AW1111" i="16"/>
  <c r="AV1111" i="16"/>
  <c r="AU1111" i="16"/>
  <c r="AT1111" i="16"/>
  <c r="AR1111" i="16"/>
  <c r="AQ1111" i="16"/>
  <c r="AP1111" i="16"/>
  <c r="BP1111" i="16" s="1"/>
  <c r="AO1111" i="16"/>
  <c r="BQ1111" i="16" s="1"/>
  <c r="AN1111" i="16"/>
  <c r="BK1111" i="16" s="1"/>
  <c r="AM1111" i="16"/>
  <c r="BJ1111" i="16" s="1"/>
  <c r="AL1111" i="16"/>
  <c r="BI1111" i="16" s="1"/>
  <c r="AK1111" i="16"/>
  <c r="CD1110" i="16"/>
  <c r="CB1110" i="16"/>
  <c r="CA1110" i="16"/>
  <c r="BZ1110" i="16"/>
  <c r="BY1110" i="16"/>
  <c r="BX1110" i="16"/>
  <c r="BW1110" i="16"/>
  <c r="BV1110" i="16"/>
  <c r="BT1110" i="16"/>
  <c r="BS1110" i="16"/>
  <c r="BR1110" i="16"/>
  <c r="BN1110" i="16"/>
  <c r="BM1110" i="16"/>
  <c r="BL1110" i="16"/>
  <c r="BG1110" i="16"/>
  <c r="BF1110" i="16"/>
  <c r="BE1110" i="16"/>
  <c r="BD1110" i="16"/>
  <c r="BC1110" i="16"/>
  <c r="BB1110" i="16"/>
  <c r="BA1110" i="16"/>
  <c r="AZ1110" i="16"/>
  <c r="AY1110" i="16"/>
  <c r="AX1110" i="16"/>
  <c r="AW1110" i="16"/>
  <c r="AV1110" i="16"/>
  <c r="AU1110" i="16"/>
  <c r="AT1110" i="16"/>
  <c r="AR1110" i="16"/>
  <c r="AQ1110" i="16"/>
  <c r="AP1110" i="16"/>
  <c r="BP1110" i="16" s="1"/>
  <c r="AO1110" i="16"/>
  <c r="BQ1110" i="16" s="1"/>
  <c r="AN1110" i="16"/>
  <c r="BK1110" i="16" s="1"/>
  <c r="AM1110" i="16"/>
  <c r="BJ1110" i="16" s="1"/>
  <c r="AL1110" i="16"/>
  <c r="BI1110" i="16" s="1"/>
  <c r="AK1110" i="16"/>
  <c r="CD1109" i="16"/>
  <c r="CB1109" i="16"/>
  <c r="CA1109" i="16"/>
  <c r="BZ1109" i="16"/>
  <c r="BY1109" i="16"/>
  <c r="BX1109" i="16"/>
  <c r="BW1109" i="16"/>
  <c r="BV1109" i="16"/>
  <c r="BT1109" i="16"/>
  <c r="BS1109" i="16"/>
  <c r="BR1109" i="16"/>
  <c r="BN1109" i="16"/>
  <c r="BM1109" i="16"/>
  <c r="BL1109" i="16"/>
  <c r="BG1109" i="16"/>
  <c r="BF1109" i="16"/>
  <c r="BE1109" i="16"/>
  <c r="BD1109" i="16"/>
  <c r="BC1109" i="16"/>
  <c r="BB1109" i="16"/>
  <c r="BA1109" i="16"/>
  <c r="AZ1109" i="16"/>
  <c r="AY1109" i="16"/>
  <c r="AX1109" i="16"/>
  <c r="AW1109" i="16"/>
  <c r="AV1109" i="16"/>
  <c r="AU1109" i="16"/>
  <c r="AT1109" i="16"/>
  <c r="AR1109" i="16"/>
  <c r="AQ1109" i="16"/>
  <c r="AP1109" i="16"/>
  <c r="BP1109" i="16" s="1"/>
  <c r="AO1109" i="16"/>
  <c r="BQ1109" i="16" s="1"/>
  <c r="AN1109" i="16"/>
  <c r="BK1109" i="16" s="1"/>
  <c r="AM1109" i="16"/>
  <c r="BJ1109" i="16" s="1"/>
  <c r="AL1109" i="16"/>
  <c r="BI1109" i="16" s="1"/>
  <c r="AK1109" i="16"/>
  <c r="CD1108" i="16"/>
  <c r="CB1108" i="16"/>
  <c r="CA1108" i="16"/>
  <c r="BZ1108" i="16"/>
  <c r="BY1108" i="16"/>
  <c r="BX1108" i="16"/>
  <c r="BW1108" i="16"/>
  <c r="BV1108" i="16"/>
  <c r="BT1108" i="16"/>
  <c r="BS1108" i="16"/>
  <c r="BR1108" i="16"/>
  <c r="BN1108" i="16"/>
  <c r="BM1108" i="16"/>
  <c r="BL1108" i="16"/>
  <c r="BG1108" i="16"/>
  <c r="BF1108" i="16"/>
  <c r="BE1108" i="16"/>
  <c r="BD1108" i="16"/>
  <c r="BC1108" i="16"/>
  <c r="BB1108" i="16"/>
  <c r="BA1108" i="16"/>
  <c r="AZ1108" i="16"/>
  <c r="AY1108" i="16"/>
  <c r="AX1108" i="16"/>
  <c r="AW1108" i="16"/>
  <c r="AV1108" i="16"/>
  <c r="AU1108" i="16"/>
  <c r="AT1108" i="16"/>
  <c r="AR1108" i="16"/>
  <c r="AQ1108" i="16"/>
  <c r="AP1108" i="16"/>
  <c r="BP1108" i="16" s="1"/>
  <c r="AO1108" i="16"/>
  <c r="BQ1108" i="16" s="1"/>
  <c r="AN1108" i="16"/>
  <c r="BK1108" i="16" s="1"/>
  <c r="AM1108" i="16"/>
  <c r="BJ1108" i="16" s="1"/>
  <c r="AL1108" i="16"/>
  <c r="BI1108" i="16" s="1"/>
  <c r="AK1108" i="16"/>
  <c r="CD1107" i="16"/>
  <c r="CB1107" i="16"/>
  <c r="CA1107" i="16"/>
  <c r="BZ1107" i="16"/>
  <c r="BY1107" i="16"/>
  <c r="BX1107" i="16"/>
  <c r="BW1107" i="16"/>
  <c r="BV1107" i="16"/>
  <c r="BT1107" i="16"/>
  <c r="BS1107" i="16"/>
  <c r="BR1107" i="16"/>
  <c r="BN1107" i="16"/>
  <c r="BM1107" i="16"/>
  <c r="BL1107" i="16"/>
  <c r="BG1107" i="16"/>
  <c r="BF1107" i="16"/>
  <c r="BE1107" i="16"/>
  <c r="BD1107" i="16"/>
  <c r="BC1107" i="16"/>
  <c r="BB1107" i="16"/>
  <c r="BA1107" i="16"/>
  <c r="AZ1107" i="16"/>
  <c r="AY1107" i="16"/>
  <c r="AX1107" i="16"/>
  <c r="AW1107" i="16"/>
  <c r="AV1107" i="16"/>
  <c r="AU1107" i="16"/>
  <c r="AT1107" i="16"/>
  <c r="AR1107" i="16"/>
  <c r="AQ1107" i="16"/>
  <c r="AP1107" i="16"/>
  <c r="BP1107" i="16" s="1"/>
  <c r="AO1107" i="16"/>
  <c r="BQ1107" i="16" s="1"/>
  <c r="AN1107" i="16"/>
  <c r="BK1107" i="16" s="1"/>
  <c r="AM1107" i="16"/>
  <c r="BJ1107" i="16" s="1"/>
  <c r="AL1107" i="16"/>
  <c r="BI1107" i="16" s="1"/>
  <c r="AK1107" i="16"/>
  <c r="CD1106" i="16"/>
  <c r="CB1106" i="16"/>
  <c r="CA1106" i="16"/>
  <c r="BZ1106" i="16"/>
  <c r="BY1106" i="16"/>
  <c r="BX1106" i="16"/>
  <c r="BW1106" i="16"/>
  <c r="BV1106" i="16"/>
  <c r="BT1106" i="16"/>
  <c r="BS1106" i="16"/>
  <c r="BR1106" i="16"/>
  <c r="BN1106" i="16"/>
  <c r="BM1106" i="16"/>
  <c r="BL1106" i="16"/>
  <c r="BG1106" i="16"/>
  <c r="BF1106" i="16"/>
  <c r="BE1106" i="16"/>
  <c r="BD1106" i="16"/>
  <c r="BC1106" i="16"/>
  <c r="BB1106" i="16"/>
  <c r="BA1106" i="16"/>
  <c r="AZ1106" i="16"/>
  <c r="AY1106" i="16"/>
  <c r="AX1106" i="16"/>
  <c r="AW1106" i="16"/>
  <c r="AV1106" i="16"/>
  <c r="AU1106" i="16"/>
  <c r="AT1106" i="16"/>
  <c r="AR1106" i="16"/>
  <c r="AQ1106" i="16"/>
  <c r="AP1106" i="16"/>
  <c r="BP1106" i="16" s="1"/>
  <c r="AO1106" i="16"/>
  <c r="BQ1106" i="16" s="1"/>
  <c r="AN1106" i="16"/>
  <c r="BK1106" i="16" s="1"/>
  <c r="AM1106" i="16"/>
  <c r="BJ1106" i="16" s="1"/>
  <c r="AL1106" i="16"/>
  <c r="BI1106" i="16" s="1"/>
  <c r="AK1106" i="16"/>
  <c r="CD1105" i="16"/>
  <c r="CB1105" i="16"/>
  <c r="CA1105" i="16"/>
  <c r="BZ1105" i="16"/>
  <c r="BY1105" i="16"/>
  <c r="BX1105" i="16"/>
  <c r="BW1105" i="16"/>
  <c r="BV1105" i="16"/>
  <c r="BT1105" i="16"/>
  <c r="BS1105" i="16"/>
  <c r="BR1105" i="16"/>
  <c r="BN1105" i="16"/>
  <c r="BM1105" i="16"/>
  <c r="BL1105" i="16"/>
  <c r="BG1105" i="16"/>
  <c r="BF1105" i="16"/>
  <c r="BE1105" i="16"/>
  <c r="BD1105" i="16"/>
  <c r="BC1105" i="16"/>
  <c r="BB1105" i="16"/>
  <c r="BA1105" i="16"/>
  <c r="AZ1105" i="16"/>
  <c r="AY1105" i="16"/>
  <c r="AX1105" i="16"/>
  <c r="AW1105" i="16"/>
  <c r="AV1105" i="16"/>
  <c r="AU1105" i="16"/>
  <c r="AT1105" i="16"/>
  <c r="AR1105" i="16"/>
  <c r="AQ1105" i="16"/>
  <c r="AP1105" i="16"/>
  <c r="BP1105" i="16" s="1"/>
  <c r="AO1105" i="16"/>
  <c r="BQ1105" i="16" s="1"/>
  <c r="AN1105" i="16"/>
  <c r="BK1105" i="16" s="1"/>
  <c r="AM1105" i="16"/>
  <c r="BJ1105" i="16" s="1"/>
  <c r="AL1105" i="16"/>
  <c r="BI1105" i="16" s="1"/>
  <c r="AK1105" i="16"/>
  <c r="CD1104" i="16"/>
  <c r="CB1104" i="16"/>
  <c r="CA1104" i="16"/>
  <c r="BZ1104" i="16"/>
  <c r="BY1104" i="16"/>
  <c r="BX1104" i="16"/>
  <c r="BW1104" i="16"/>
  <c r="BV1104" i="16"/>
  <c r="BT1104" i="16"/>
  <c r="BS1104" i="16"/>
  <c r="BR1104" i="16"/>
  <c r="BN1104" i="16"/>
  <c r="BM1104" i="16"/>
  <c r="BL1104" i="16"/>
  <c r="BG1104" i="16"/>
  <c r="BF1104" i="16"/>
  <c r="BE1104" i="16"/>
  <c r="BD1104" i="16"/>
  <c r="BC1104" i="16"/>
  <c r="BB1104" i="16"/>
  <c r="BA1104" i="16"/>
  <c r="AZ1104" i="16"/>
  <c r="AY1104" i="16"/>
  <c r="AX1104" i="16"/>
  <c r="AW1104" i="16"/>
  <c r="AV1104" i="16"/>
  <c r="AU1104" i="16"/>
  <c r="AT1104" i="16"/>
  <c r="AR1104" i="16"/>
  <c r="AQ1104" i="16"/>
  <c r="AP1104" i="16"/>
  <c r="BP1104" i="16" s="1"/>
  <c r="AO1104" i="16"/>
  <c r="BQ1104" i="16" s="1"/>
  <c r="AN1104" i="16"/>
  <c r="BK1104" i="16" s="1"/>
  <c r="AM1104" i="16"/>
  <c r="BJ1104" i="16" s="1"/>
  <c r="AL1104" i="16"/>
  <c r="BI1104" i="16" s="1"/>
  <c r="AK1104" i="16"/>
  <c r="CD1103" i="16"/>
  <c r="CB1103" i="16"/>
  <c r="CA1103" i="16"/>
  <c r="BZ1103" i="16"/>
  <c r="BY1103" i="16"/>
  <c r="BX1103" i="16"/>
  <c r="BW1103" i="16"/>
  <c r="BV1103" i="16"/>
  <c r="BT1103" i="16"/>
  <c r="BS1103" i="16"/>
  <c r="BR1103" i="16"/>
  <c r="BN1103" i="16"/>
  <c r="BM1103" i="16"/>
  <c r="BL1103" i="16"/>
  <c r="BG1103" i="16"/>
  <c r="BF1103" i="16"/>
  <c r="BE1103" i="16"/>
  <c r="BD1103" i="16"/>
  <c r="BC1103" i="16"/>
  <c r="BB1103" i="16"/>
  <c r="BA1103" i="16"/>
  <c r="AZ1103" i="16"/>
  <c r="AY1103" i="16"/>
  <c r="AX1103" i="16"/>
  <c r="AW1103" i="16"/>
  <c r="AV1103" i="16"/>
  <c r="AU1103" i="16"/>
  <c r="AT1103" i="16"/>
  <c r="AR1103" i="16"/>
  <c r="AQ1103" i="16"/>
  <c r="AP1103" i="16"/>
  <c r="BP1103" i="16" s="1"/>
  <c r="AO1103" i="16"/>
  <c r="BQ1103" i="16" s="1"/>
  <c r="AN1103" i="16"/>
  <c r="BK1103" i="16" s="1"/>
  <c r="AM1103" i="16"/>
  <c r="BJ1103" i="16" s="1"/>
  <c r="AL1103" i="16"/>
  <c r="BI1103" i="16" s="1"/>
  <c r="AK1103" i="16"/>
  <c r="CD1102" i="16"/>
  <c r="CB1102" i="16"/>
  <c r="CA1102" i="16"/>
  <c r="BZ1102" i="16"/>
  <c r="BY1102" i="16"/>
  <c r="BX1102" i="16"/>
  <c r="BW1102" i="16"/>
  <c r="BV1102" i="16"/>
  <c r="BT1102" i="16"/>
  <c r="BS1102" i="16"/>
  <c r="BR1102" i="16"/>
  <c r="BN1102" i="16"/>
  <c r="BM1102" i="16"/>
  <c r="BL1102" i="16"/>
  <c r="BG1102" i="16"/>
  <c r="BF1102" i="16"/>
  <c r="BE1102" i="16"/>
  <c r="BD1102" i="16"/>
  <c r="BC1102" i="16"/>
  <c r="BB1102" i="16"/>
  <c r="BA1102" i="16"/>
  <c r="AZ1102" i="16"/>
  <c r="AY1102" i="16"/>
  <c r="AX1102" i="16"/>
  <c r="AW1102" i="16"/>
  <c r="AV1102" i="16"/>
  <c r="AU1102" i="16"/>
  <c r="AT1102" i="16"/>
  <c r="AR1102" i="16"/>
  <c r="AQ1102" i="16"/>
  <c r="AP1102" i="16"/>
  <c r="BP1102" i="16" s="1"/>
  <c r="AO1102" i="16"/>
  <c r="BQ1102" i="16" s="1"/>
  <c r="AN1102" i="16"/>
  <c r="BK1102" i="16" s="1"/>
  <c r="AM1102" i="16"/>
  <c r="BJ1102" i="16" s="1"/>
  <c r="AL1102" i="16"/>
  <c r="BI1102" i="16" s="1"/>
  <c r="AK1102" i="16"/>
  <c r="CD1101" i="16"/>
  <c r="CB1101" i="16"/>
  <c r="CA1101" i="16"/>
  <c r="BZ1101" i="16"/>
  <c r="BY1101" i="16"/>
  <c r="BX1101" i="16"/>
  <c r="BW1101" i="16"/>
  <c r="BV1101" i="16"/>
  <c r="BT1101" i="16"/>
  <c r="BS1101" i="16"/>
  <c r="BR1101" i="16"/>
  <c r="BN1101" i="16"/>
  <c r="BM1101" i="16"/>
  <c r="BL1101" i="16"/>
  <c r="BG1101" i="16"/>
  <c r="BF1101" i="16"/>
  <c r="BE1101" i="16"/>
  <c r="BD1101" i="16"/>
  <c r="BC1101" i="16"/>
  <c r="BB1101" i="16"/>
  <c r="BA1101" i="16"/>
  <c r="AZ1101" i="16"/>
  <c r="AY1101" i="16"/>
  <c r="AX1101" i="16"/>
  <c r="AW1101" i="16"/>
  <c r="AV1101" i="16"/>
  <c r="AU1101" i="16"/>
  <c r="AT1101" i="16"/>
  <c r="AR1101" i="16"/>
  <c r="AQ1101" i="16"/>
  <c r="AP1101" i="16"/>
  <c r="BP1101" i="16" s="1"/>
  <c r="AO1101" i="16"/>
  <c r="BQ1101" i="16" s="1"/>
  <c r="AN1101" i="16"/>
  <c r="BK1101" i="16" s="1"/>
  <c r="AM1101" i="16"/>
  <c r="BJ1101" i="16" s="1"/>
  <c r="AL1101" i="16"/>
  <c r="BI1101" i="16" s="1"/>
  <c r="AK1101" i="16"/>
  <c r="CD1100" i="16"/>
  <c r="CB1100" i="16"/>
  <c r="CA1100" i="16"/>
  <c r="BZ1100" i="16"/>
  <c r="BY1100" i="16"/>
  <c r="BX1100" i="16"/>
  <c r="BW1100" i="16"/>
  <c r="BV1100" i="16"/>
  <c r="BT1100" i="16"/>
  <c r="BS1100" i="16"/>
  <c r="BR1100" i="16"/>
  <c r="BN1100" i="16"/>
  <c r="BM1100" i="16"/>
  <c r="BL1100" i="16"/>
  <c r="BG1100" i="16"/>
  <c r="BF1100" i="16"/>
  <c r="BE1100" i="16"/>
  <c r="BD1100" i="16"/>
  <c r="BC1100" i="16"/>
  <c r="BB1100" i="16"/>
  <c r="BA1100" i="16"/>
  <c r="AZ1100" i="16"/>
  <c r="AY1100" i="16"/>
  <c r="AX1100" i="16"/>
  <c r="AW1100" i="16"/>
  <c r="AV1100" i="16"/>
  <c r="AU1100" i="16"/>
  <c r="AT1100" i="16"/>
  <c r="AR1100" i="16"/>
  <c r="AQ1100" i="16"/>
  <c r="AP1100" i="16"/>
  <c r="BP1100" i="16" s="1"/>
  <c r="AO1100" i="16"/>
  <c r="BQ1100" i="16" s="1"/>
  <c r="AN1100" i="16"/>
  <c r="BK1100" i="16" s="1"/>
  <c r="AM1100" i="16"/>
  <c r="BJ1100" i="16" s="1"/>
  <c r="AL1100" i="16"/>
  <c r="BI1100" i="16" s="1"/>
  <c r="AK1100" i="16"/>
  <c r="CD1099" i="16"/>
  <c r="CB1099" i="16"/>
  <c r="CA1099" i="16"/>
  <c r="BZ1099" i="16"/>
  <c r="BY1099" i="16"/>
  <c r="BX1099" i="16"/>
  <c r="BW1099" i="16"/>
  <c r="BV1099" i="16"/>
  <c r="BT1099" i="16"/>
  <c r="BS1099" i="16"/>
  <c r="BR1099" i="16"/>
  <c r="BN1099" i="16"/>
  <c r="BM1099" i="16"/>
  <c r="BL1099" i="16"/>
  <c r="BG1099" i="16"/>
  <c r="BF1099" i="16"/>
  <c r="BE1099" i="16"/>
  <c r="BD1099" i="16"/>
  <c r="BC1099" i="16"/>
  <c r="BB1099" i="16"/>
  <c r="BA1099" i="16"/>
  <c r="AZ1099" i="16"/>
  <c r="AY1099" i="16"/>
  <c r="AX1099" i="16"/>
  <c r="AW1099" i="16"/>
  <c r="AV1099" i="16"/>
  <c r="AU1099" i="16"/>
  <c r="AT1099" i="16"/>
  <c r="AR1099" i="16"/>
  <c r="AQ1099" i="16"/>
  <c r="AP1099" i="16"/>
  <c r="BP1099" i="16" s="1"/>
  <c r="AO1099" i="16"/>
  <c r="BQ1099" i="16" s="1"/>
  <c r="AN1099" i="16"/>
  <c r="BK1099" i="16" s="1"/>
  <c r="AM1099" i="16"/>
  <c r="BJ1099" i="16" s="1"/>
  <c r="AL1099" i="16"/>
  <c r="BI1099" i="16" s="1"/>
  <c r="AK1099" i="16"/>
  <c r="CD1098" i="16"/>
  <c r="CB1098" i="16"/>
  <c r="CA1098" i="16"/>
  <c r="BZ1098" i="16"/>
  <c r="BY1098" i="16"/>
  <c r="BX1098" i="16"/>
  <c r="BW1098" i="16"/>
  <c r="BV1098" i="16"/>
  <c r="BT1098" i="16"/>
  <c r="BS1098" i="16"/>
  <c r="BR1098" i="16"/>
  <c r="BN1098" i="16"/>
  <c r="BM1098" i="16"/>
  <c r="BL1098" i="16"/>
  <c r="BG1098" i="16"/>
  <c r="BF1098" i="16"/>
  <c r="BE1098" i="16"/>
  <c r="BD1098" i="16"/>
  <c r="BC1098" i="16"/>
  <c r="BB1098" i="16"/>
  <c r="BA1098" i="16"/>
  <c r="AZ1098" i="16"/>
  <c r="AY1098" i="16"/>
  <c r="AX1098" i="16"/>
  <c r="AW1098" i="16"/>
  <c r="AV1098" i="16"/>
  <c r="AU1098" i="16"/>
  <c r="AT1098" i="16"/>
  <c r="AR1098" i="16"/>
  <c r="AQ1098" i="16"/>
  <c r="AP1098" i="16"/>
  <c r="BP1098" i="16" s="1"/>
  <c r="AO1098" i="16"/>
  <c r="BQ1098" i="16" s="1"/>
  <c r="AN1098" i="16"/>
  <c r="BK1098" i="16" s="1"/>
  <c r="AM1098" i="16"/>
  <c r="BJ1098" i="16" s="1"/>
  <c r="AL1098" i="16"/>
  <c r="BI1098" i="16" s="1"/>
  <c r="AK1098" i="16"/>
  <c r="CD1097" i="16"/>
  <c r="CB1097" i="16"/>
  <c r="CA1097" i="16"/>
  <c r="BZ1097" i="16"/>
  <c r="BY1097" i="16"/>
  <c r="BX1097" i="16"/>
  <c r="BW1097" i="16"/>
  <c r="BV1097" i="16"/>
  <c r="BT1097" i="16"/>
  <c r="BS1097" i="16"/>
  <c r="BR1097" i="16"/>
  <c r="BN1097" i="16"/>
  <c r="BM1097" i="16"/>
  <c r="BL1097" i="16"/>
  <c r="BG1097" i="16"/>
  <c r="BF1097" i="16"/>
  <c r="BE1097" i="16"/>
  <c r="BD1097" i="16"/>
  <c r="BC1097" i="16"/>
  <c r="BB1097" i="16"/>
  <c r="BA1097" i="16"/>
  <c r="AZ1097" i="16"/>
  <c r="AY1097" i="16"/>
  <c r="AX1097" i="16"/>
  <c r="AW1097" i="16"/>
  <c r="AV1097" i="16"/>
  <c r="AU1097" i="16"/>
  <c r="AT1097" i="16"/>
  <c r="AR1097" i="16"/>
  <c r="AQ1097" i="16"/>
  <c r="AP1097" i="16"/>
  <c r="BP1097" i="16" s="1"/>
  <c r="AO1097" i="16"/>
  <c r="BQ1097" i="16" s="1"/>
  <c r="AN1097" i="16"/>
  <c r="BK1097" i="16" s="1"/>
  <c r="AM1097" i="16"/>
  <c r="BJ1097" i="16" s="1"/>
  <c r="AL1097" i="16"/>
  <c r="BI1097" i="16" s="1"/>
  <c r="AK1097" i="16"/>
  <c r="CD1096" i="16"/>
  <c r="CB1096" i="16"/>
  <c r="CA1096" i="16"/>
  <c r="BZ1096" i="16"/>
  <c r="BY1096" i="16"/>
  <c r="BX1096" i="16"/>
  <c r="BW1096" i="16"/>
  <c r="BV1096" i="16"/>
  <c r="BT1096" i="16"/>
  <c r="BS1096" i="16"/>
  <c r="BR1096" i="16"/>
  <c r="BN1096" i="16"/>
  <c r="BM1096" i="16"/>
  <c r="BL1096" i="16"/>
  <c r="BG1096" i="16"/>
  <c r="BF1096" i="16"/>
  <c r="BE1096" i="16"/>
  <c r="BD1096" i="16"/>
  <c r="BC1096" i="16"/>
  <c r="BB1096" i="16"/>
  <c r="BA1096" i="16"/>
  <c r="AZ1096" i="16"/>
  <c r="AY1096" i="16"/>
  <c r="AX1096" i="16"/>
  <c r="AW1096" i="16"/>
  <c r="AV1096" i="16"/>
  <c r="AU1096" i="16"/>
  <c r="AT1096" i="16"/>
  <c r="AR1096" i="16"/>
  <c r="AQ1096" i="16"/>
  <c r="AP1096" i="16"/>
  <c r="BP1096" i="16" s="1"/>
  <c r="AO1096" i="16"/>
  <c r="BQ1096" i="16" s="1"/>
  <c r="AN1096" i="16"/>
  <c r="BK1096" i="16" s="1"/>
  <c r="AM1096" i="16"/>
  <c r="BJ1096" i="16" s="1"/>
  <c r="AL1096" i="16"/>
  <c r="BI1096" i="16" s="1"/>
  <c r="AK1096" i="16"/>
  <c r="CD1095" i="16"/>
  <c r="CB1095" i="16"/>
  <c r="CA1095" i="16"/>
  <c r="BZ1095" i="16"/>
  <c r="BY1095" i="16"/>
  <c r="BX1095" i="16"/>
  <c r="BW1095" i="16"/>
  <c r="BV1095" i="16"/>
  <c r="BT1095" i="16"/>
  <c r="BS1095" i="16"/>
  <c r="BR1095" i="16"/>
  <c r="BN1095" i="16"/>
  <c r="BM1095" i="16"/>
  <c r="BL1095" i="16"/>
  <c r="BG1095" i="16"/>
  <c r="BF1095" i="16"/>
  <c r="BE1095" i="16"/>
  <c r="BD1095" i="16"/>
  <c r="BC1095" i="16"/>
  <c r="BB1095" i="16"/>
  <c r="BA1095" i="16"/>
  <c r="AZ1095" i="16"/>
  <c r="AY1095" i="16"/>
  <c r="AX1095" i="16"/>
  <c r="AW1095" i="16"/>
  <c r="AV1095" i="16"/>
  <c r="AU1095" i="16"/>
  <c r="AT1095" i="16"/>
  <c r="AR1095" i="16"/>
  <c r="AQ1095" i="16"/>
  <c r="AP1095" i="16"/>
  <c r="BP1095" i="16" s="1"/>
  <c r="AO1095" i="16"/>
  <c r="BQ1095" i="16" s="1"/>
  <c r="AN1095" i="16"/>
  <c r="BK1095" i="16" s="1"/>
  <c r="AM1095" i="16"/>
  <c r="BJ1095" i="16" s="1"/>
  <c r="AL1095" i="16"/>
  <c r="BI1095" i="16" s="1"/>
  <c r="AK1095" i="16"/>
  <c r="CD1094" i="16"/>
  <c r="CB1094" i="16"/>
  <c r="CA1094" i="16"/>
  <c r="BZ1094" i="16"/>
  <c r="BY1094" i="16"/>
  <c r="BX1094" i="16"/>
  <c r="BW1094" i="16"/>
  <c r="BV1094" i="16"/>
  <c r="BT1094" i="16"/>
  <c r="BS1094" i="16"/>
  <c r="BR1094" i="16"/>
  <c r="BN1094" i="16"/>
  <c r="BM1094" i="16"/>
  <c r="BL1094" i="16"/>
  <c r="BG1094" i="16"/>
  <c r="BF1094" i="16"/>
  <c r="BE1094" i="16"/>
  <c r="BD1094" i="16"/>
  <c r="BC1094" i="16"/>
  <c r="BB1094" i="16"/>
  <c r="BA1094" i="16"/>
  <c r="AZ1094" i="16"/>
  <c r="AY1094" i="16"/>
  <c r="AX1094" i="16"/>
  <c r="AW1094" i="16"/>
  <c r="AV1094" i="16"/>
  <c r="AU1094" i="16"/>
  <c r="AT1094" i="16"/>
  <c r="AR1094" i="16"/>
  <c r="AQ1094" i="16"/>
  <c r="AP1094" i="16"/>
  <c r="BP1094" i="16" s="1"/>
  <c r="AO1094" i="16"/>
  <c r="BQ1094" i="16" s="1"/>
  <c r="AN1094" i="16"/>
  <c r="BK1094" i="16" s="1"/>
  <c r="AM1094" i="16"/>
  <c r="BJ1094" i="16" s="1"/>
  <c r="AL1094" i="16"/>
  <c r="BI1094" i="16" s="1"/>
  <c r="AK1094" i="16"/>
  <c r="CD1093" i="16"/>
  <c r="CB1093" i="16"/>
  <c r="CA1093" i="16"/>
  <c r="BZ1093" i="16"/>
  <c r="BY1093" i="16"/>
  <c r="BX1093" i="16"/>
  <c r="BW1093" i="16"/>
  <c r="BV1093" i="16"/>
  <c r="BT1093" i="16"/>
  <c r="BS1093" i="16"/>
  <c r="BR1093" i="16"/>
  <c r="BN1093" i="16"/>
  <c r="BM1093" i="16"/>
  <c r="BL1093" i="16"/>
  <c r="BG1093" i="16"/>
  <c r="BF1093" i="16"/>
  <c r="BE1093" i="16"/>
  <c r="BD1093" i="16"/>
  <c r="BC1093" i="16"/>
  <c r="BB1093" i="16"/>
  <c r="BA1093" i="16"/>
  <c r="AZ1093" i="16"/>
  <c r="AY1093" i="16"/>
  <c r="AX1093" i="16"/>
  <c r="AW1093" i="16"/>
  <c r="AV1093" i="16"/>
  <c r="AU1093" i="16"/>
  <c r="AT1093" i="16"/>
  <c r="AR1093" i="16"/>
  <c r="AQ1093" i="16"/>
  <c r="AP1093" i="16"/>
  <c r="BP1093" i="16" s="1"/>
  <c r="AO1093" i="16"/>
  <c r="BQ1093" i="16" s="1"/>
  <c r="AN1093" i="16"/>
  <c r="BK1093" i="16" s="1"/>
  <c r="AM1093" i="16"/>
  <c r="BJ1093" i="16" s="1"/>
  <c r="AL1093" i="16"/>
  <c r="BI1093" i="16" s="1"/>
  <c r="AK1093" i="16"/>
  <c r="CD1092" i="16"/>
  <c r="CB1092" i="16"/>
  <c r="CA1092" i="16"/>
  <c r="BZ1092" i="16"/>
  <c r="BY1092" i="16"/>
  <c r="BX1092" i="16"/>
  <c r="BW1092" i="16"/>
  <c r="BV1092" i="16"/>
  <c r="BT1092" i="16"/>
  <c r="BS1092" i="16"/>
  <c r="BR1092" i="16"/>
  <c r="BN1092" i="16"/>
  <c r="BM1092" i="16"/>
  <c r="BL1092" i="16"/>
  <c r="BG1092" i="16"/>
  <c r="BF1092" i="16"/>
  <c r="BE1092" i="16"/>
  <c r="BD1092" i="16"/>
  <c r="BC1092" i="16"/>
  <c r="BB1092" i="16"/>
  <c r="BA1092" i="16"/>
  <c r="AZ1092" i="16"/>
  <c r="AY1092" i="16"/>
  <c r="AX1092" i="16"/>
  <c r="AW1092" i="16"/>
  <c r="AV1092" i="16"/>
  <c r="AU1092" i="16"/>
  <c r="AT1092" i="16"/>
  <c r="AR1092" i="16"/>
  <c r="AQ1092" i="16"/>
  <c r="AP1092" i="16"/>
  <c r="BP1092" i="16" s="1"/>
  <c r="AO1092" i="16"/>
  <c r="BQ1092" i="16" s="1"/>
  <c r="AN1092" i="16"/>
  <c r="BK1092" i="16" s="1"/>
  <c r="AM1092" i="16"/>
  <c r="BJ1092" i="16" s="1"/>
  <c r="AL1092" i="16"/>
  <c r="BI1092" i="16" s="1"/>
  <c r="AK1092" i="16"/>
  <c r="CD1091" i="16"/>
  <c r="CB1091" i="16"/>
  <c r="CA1091" i="16"/>
  <c r="BZ1091" i="16"/>
  <c r="BY1091" i="16"/>
  <c r="BX1091" i="16"/>
  <c r="BW1091" i="16"/>
  <c r="BV1091" i="16"/>
  <c r="BT1091" i="16"/>
  <c r="BS1091" i="16"/>
  <c r="BR1091" i="16"/>
  <c r="BN1091" i="16"/>
  <c r="BM1091" i="16"/>
  <c r="BL1091" i="16"/>
  <c r="BG1091" i="16"/>
  <c r="BF1091" i="16"/>
  <c r="BE1091" i="16"/>
  <c r="BD1091" i="16"/>
  <c r="BC1091" i="16"/>
  <c r="BB1091" i="16"/>
  <c r="BA1091" i="16"/>
  <c r="AZ1091" i="16"/>
  <c r="AY1091" i="16"/>
  <c r="AX1091" i="16"/>
  <c r="AW1091" i="16"/>
  <c r="AV1091" i="16"/>
  <c r="AU1091" i="16"/>
  <c r="AT1091" i="16"/>
  <c r="AR1091" i="16"/>
  <c r="AQ1091" i="16"/>
  <c r="AP1091" i="16"/>
  <c r="BP1091" i="16" s="1"/>
  <c r="AO1091" i="16"/>
  <c r="BQ1091" i="16" s="1"/>
  <c r="AN1091" i="16"/>
  <c r="BK1091" i="16" s="1"/>
  <c r="AM1091" i="16"/>
  <c r="BJ1091" i="16" s="1"/>
  <c r="AL1091" i="16"/>
  <c r="BI1091" i="16" s="1"/>
  <c r="AK1091" i="16"/>
  <c r="CD1090" i="16"/>
  <c r="CB1090" i="16"/>
  <c r="CA1090" i="16"/>
  <c r="BZ1090" i="16"/>
  <c r="BY1090" i="16"/>
  <c r="BX1090" i="16"/>
  <c r="BW1090" i="16"/>
  <c r="BV1090" i="16"/>
  <c r="BT1090" i="16"/>
  <c r="BS1090" i="16"/>
  <c r="BR1090" i="16"/>
  <c r="BN1090" i="16"/>
  <c r="BM1090" i="16"/>
  <c r="BL1090" i="16"/>
  <c r="BG1090" i="16"/>
  <c r="BF1090" i="16"/>
  <c r="BE1090" i="16"/>
  <c r="BD1090" i="16"/>
  <c r="BC1090" i="16"/>
  <c r="BB1090" i="16"/>
  <c r="BA1090" i="16"/>
  <c r="AZ1090" i="16"/>
  <c r="AY1090" i="16"/>
  <c r="AX1090" i="16"/>
  <c r="AW1090" i="16"/>
  <c r="AV1090" i="16"/>
  <c r="AU1090" i="16"/>
  <c r="AT1090" i="16"/>
  <c r="AR1090" i="16"/>
  <c r="AQ1090" i="16"/>
  <c r="AP1090" i="16"/>
  <c r="BP1090" i="16" s="1"/>
  <c r="AO1090" i="16"/>
  <c r="BQ1090" i="16" s="1"/>
  <c r="AN1090" i="16"/>
  <c r="BK1090" i="16" s="1"/>
  <c r="AM1090" i="16"/>
  <c r="BJ1090" i="16" s="1"/>
  <c r="AL1090" i="16"/>
  <c r="BI1090" i="16" s="1"/>
  <c r="AK1090" i="16"/>
  <c r="CD1089" i="16"/>
  <c r="CB1089" i="16"/>
  <c r="CA1089" i="16"/>
  <c r="BZ1089" i="16"/>
  <c r="BY1089" i="16"/>
  <c r="BX1089" i="16"/>
  <c r="BW1089" i="16"/>
  <c r="BV1089" i="16"/>
  <c r="BT1089" i="16"/>
  <c r="BS1089" i="16"/>
  <c r="BR1089" i="16"/>
  <c r="BN1089" i="16"/>
  <c r="BM1089" i="16"/>
  <c r="BL1089" i="16"/>
  <c r="BG1089" i="16"/>
  <c r="BF1089" i="16"/>
  <c r="BE1089" i="16"/>
  <c r="BD1089" i="16"/>
  <c r="BC1089" i="16"/>
  <c r="BB1089" i="16"/>
  <c r="BA1089" i="16"/>
  <c r="AZ1089" i="16"/>
  <c r="AY1089" i="16"/>
  <c r="AX1089" i="16"/>
  <c r="AW1089" i="16"/>
  <c r="AV1089" i="16"/>
  <c r="AU1089" i="16"/>
  <c r="AT1089" i="16"/>
  <c r="AR1089" i="16"/>
  <c r="AQ1089" i="16"/>
  <c r="AP1089" i="16"/>
  <c r="BP1089" i="16" s="1"/>
  <c r="AO1089" i="16"/>
  <c r="BQ1089" i="16" s="1"/>
  <c r="AN1089" i="16"/>
  <c r="BK1089" i="16" s="1"/>
  <c r="AM1089" i="16"/>
  <c r="BJ1089" i="16" s="1"/>
  <c r="AL1089" i="16"/>
  <c r="BI1089" i="16" s="1"/>
  <c r="AK1089" i="16"/>
  <c r="CD1088" i="16"/>
  <c r="CB1088" i="16"/>
  <c r="CA1088" i="16"/>
  <c r="BZ1088" i="16"/>
  <c r="BY1088" i="16"/>
  <c r="BX1088" i="16"/>
  <c r="BW1088" i="16"/>
  <c r="BV1088" i="16"/>
  <c r="BT1088" i="16"/>
  <c r="BS1088" i="16"/>
  <c r="BR1088" i="16"/>
  <c r="BN1088" i="16"/>
  <c r="BM1088" i="16"/>
  <c r="BL1088" i="16"/>
  <c r="BG1088" i="16"/>
  <c r="BF1088" i="16"/>
  <c r="BE1088" i="16"/>
  <c r="BD1088" i="16"/>
  <c r="BC1088" i="16"/>
  <c r="BB1088" i="16"/>
  <c r="BA1088" i="16"/>
  <c r="AZ1088" i="16"/>
  <c r="AY1088" i="16"/>
  <c r="AX1088" i="16"/>
  <c r="AW1088" i="16"/>
  <c r="AV1088" i="16"/>
  <c r="AU1088" i="16"/>
  <c r="AT1088" i="16"/>
  <c r="AR1088" i="16"/>
  <c r="AQ1088" i="16"/>
  <c r="AP1088" i="16"/>
  <c r="BP1088" i="16" s="1"/>
  <c r="AO1088" i="16"/>
  <c r="BQ1088" i="16" s="1"/>
  <c r="AN1088" i="16"/>
  <c r="BK1088" i="16" s="1"/>
  <c r="AM1088" i="16"/>
  <c r="BJ1088" i="16" s="1"/>
  <c r="AL1088" i="16"/>
  <c r="BI1088" i="16" s="1"/>
  <c r="AK1088" i="16"/>
  <c r="CD1087" i="16"/>
  <c r="CB1087" i="16"/>
  <c r="CA1087" i="16"/>
  <c r="BZ1087" i="16"/>
  <c r="BY1087" i="16"/>
  <c r="BX1087" i="16"/>
  <c r="BW1087" i="16"/>
  <c r="BV1087" i="16"/>
  <c r="BT1087" i="16"/>
  <c r="BS1087" i="16"/>
  <c r="BR1087" i="16"/>
  <c r="BN1087" i="16"/>
  <c r="BM1087" i="16"/>
  <c r="BL1087" i="16"/>
  <c r="BG1087" i="16"/>
  <c r="BF1087" i="16"/>
  <c r="BE1087" i="16"/>
  <c r="BD1087" i="16"/>
  <c r="BC1087" i="16"/>
  <c r="BB1087" i="16"/>
  <c r="BA1087" i="16"/>
  <c r="AZ1087" i="16"/>
  <c r="AY1087" i="16"/>
  <c r="AX1087" i="16"/>
  <c r="AW1087" i="16"/>
  <c r="AV1087" i="16"/>
  <c r="AU1087" i="16"/>
  <c r="AT1087" i="16"/>
  <c r="AR1087" i="16"/>
  <c r="AQ1087" i="16"/>
  <c r="AP1087" i="16"/>
  <c r="BP1087" i="16" s="1"/>
  <c r="AO1087" i="16"/>
  <c r="BQ1087" i="16" s="1"/>
  <c r="AN1087" i="16"/>
  <c r="BK1087" i="16" s="1"/>
  <c r="AM1087" i="16"/>
  <c r="BJ1087" i="16" s="1"/>
  <c r="AL1087" i="16"/>
  <c r="BI1087" i="16" s="1"/>
  <c r="AK1087" i="16"/>
  <c r="CD1086" i="16"/>
  <c r="CB1086" i="16"/>
  <c r="CA1086" i="16"/>
  <c r="BZ1086" i="16"/>
  <c r="BY1086" i="16"/>
  <c r="BX1086" i="16"/>
  <c r="BW1086" i="16"/>
  <c r="BV1086" i="16"/>
  <c r="BT1086" i="16"/>
  <c r="BS1086" i="16"/>
  <c r="BR1086" i="16"/>
  <c r="BN1086" i="16"/>
  <c r="BM1086" i="16"/>
  <c r="BL1086" i="16"/>
  <c r="BG1086" i="16"/>
  <c r="BF1086" i="16"/>
  <c r="BE1086" i="16"/>
  <c r="BD1086" i="16"/>
  <c r="BC1086" i="16"/>
  <c r="BB1086" i="16"/>
  <c r="BA1086" i="16"/>
  <c r="AZ1086" i="16"/>
  <c r="AY1086" i="16"/>
  <c r="AX1086" i="16"/>
  <c r="AW1086" i="16"/>
  <c r="AV1086" i="16"/>
  <c r="AU1086" i="16"/>
  <c r="AT1086" i="16"/>
  <c r="AR1086" i="16"/>
  <c r="AQ1086" i="16"/>
  <c r="AP1086" i="16"/>
  <c r="BP1086" i="16" s="1"/>
  <c r="AO1086" i="16"/>
  <c r="BQ1086" i="16" s="1"/>
  <c r="AN1086" i="16"/>
  <c r="BK1086" i="16" s="1"/>
  <c r="AM1086" i="16"/>
  <c r="BJ1086" i="16" s="1"/>
  <c r="AL1086" i="16"/>
  <c r="BI1086" i="16" s="1"/>
  <c r="AK1086" i="16"/>
  <c r="CD1085" i="16"/>
  <c r="CB1085" i="16"/>
  <c r="CA1085" i="16"/>
  <c r="BZ1085" i="16"/>
  <c r="BY1085" i="16"/>
  <c r="BX1085" i="16"/>
  <c r="BW1085" i="16"/>
  <c r="BV1085" i="16"/>
  <c r="BT1085" i="16"/>
  <c r="BS1085" i="16"/>
  <c r="BR1085" i="16"/>
  <c r="BN1085" i="16"/>
  <c r="BM1085" i="16"/>
  <c r="BL1085" i="16"/>
  <c r="BG1085" i="16"/>
  <c r="BF1085" i="16"/>
  <c r="BE1085" i="16"/>
  <c r="BD1085" i="16"/>
  <c r="BC1085" i="16"/>
  <c r="BB1085" i="16"/>
  <c r="BA1085" i="16"/>
  <c r="AZ1085" i="16"/>
  <c r="AY1085" i="16"/>
  <c r="AX1085" i="16"/>
  <c r="AW1085" i="16"/>
  <c r="AV1085" i="16"/>
  <c r="AU1085" i="16"/>
  <c r="AT1085" i="16"/>
  <c r="AR1085" i="16"/>
  <c r="AQ1085" i="16"/>
  <c r="AP1085" i="16"/>
  <c r="BP1085" i="16" s="1"/>
  <c r="AO1085" i="16"/>
  <c r="BQ1085" i="16" s="1"/>
  <c r="AN1085" i="16"/>
  <c r="BK1085" i="16" s="1"/>
  <c r="AM1085" i="16"/>
  <c r="BJ1085" i="16" s="1"/>
  <c r="AL1085" i="16"/>
  <c r="BI1085" i="16" s="1"/>
  <c r="AK1085" i="16"/>
  <c r="CD1084" i="16"/>
  <c r="CB1084" i="16"/>
  <c r="CA1084" i="16"/>
  <c r="BZ1084" i="16"/>
  <c r="BY1084" i="16"/>
  <c r="BX1084" i="16"/>
  <c r="BW1084" i="16"/>
  <c r="BV1084" i="16"/>
  <c r="BT1084" i="16"/>
  <c r="BS1084" i="16"/>
  <c r="BR1084" i="16"/>
  <c r="BN1084" i="16"/>
  <c r="BM1084" i="16"/>
  <c r="BL1084" i="16"/>
  <c r="BG1084" i="16"/>
  <c r="BF1084" i="16"/>
  <c r="BE1084" i="16"/>
  <c r="BD1084" i="16"/>
  <c r="BC1084" i="16"/>
  <c r="BB1084" i="16"/>
  <c r="BA1084" i="16"/>
  <c r="AZ1084" i="16"/>
  <c r="AY1084" i="16"/>
  <c r="AX1084" i="16"/>
  <c r="AW1084" i="16"/>
  <c r="AV1084" i="16"/>
  <c r="AU1084" i="16"/>
  <c r="AT1084" i="16"/>
  <c r="AR1084" i="16"/>
  <c r="AQ1084" i="16"/>
  <c r="AP1084" i="16"/>
  <c r="BP1084" i="16" s="1"/>
  <c r="AO1084" i="16"/>
  <c r="BQ1084" i="16" s="1"/>
  <c r="AN1084" i="16"/>
  <c r="BK1084" i="16" s="1"/>
  <c r="AM1084" i="16"/>
  <c r="BJ1084" i="16" s="1"/>
  <c r="AL1084" i="16"/>
  <c r="BI1084" i="16" s="1"/>
  <c r="AK1084" i="16"/>
  <c r="CD1083" i="16"/>
  <c r="CB1083" i="16"/>
  <c r="CA1083" i="16"/>
  <c r="BZ1083" i="16"/>
  <c r="BY1083" i="16"/>
  <c r="BX1083" i="16"/>
  <c r="BW1083" i="16"/>
  <c r="BV1083" i="16"/>
  <c r="BT1083" i="16"/>
  <c r="BS1083" i="16"/>
  <c r="BR1083" i="16"/>
  <c r="BN1083" i="16"/>
  <c r="BM1083" i="16"/>
  <c r="BL1083" i="16"/>
  <c r="BG1083" i="16"/>
  <c r="BF1083" i="16"/>
  <c r="BE1083" i="16"/>
  <c r="BD1083" i="16"/>
  <c r="BC1083" i="16"/>
  <c r="BB1083" i="16"/>
  <c r="BA1083" i="16"/>
  <c r="AZ1083" i="16"/>
  <c r="AY1083" i="16"/>
  <c r="AX1083" i="16"/>
  <c r="AW1083" i="16"/>
  <c r="AV1083" i="16"/>
  <c r="AU1083" i="16"/>
  <c r="AT1083" i="16"/>
  <c r="AR1083" i="16"/>
  <c r="AQ1083" i="16"/>
  <c r="AP1083" i="16"/>
  <c r="BP1083" i="16" s="1"/>
  <c r="AO1083" i="16"/>
  <c r="BQ1083" i="16" s="1"/>
  <c r="AN1083" i="16"/>
  <c r="BK1083" i="16" s="1"/>
  <c r="AM1083" i="16"/>
  <c r="BJ1083" i="16" s="1"/>
  <c r="AL1083" i="16"/>
  <c r="BI1083" i="16" s="1"/>
  <c r="AK1083" i="16"/>
  <c r="CD1082" i="16"/>
  <c r="CB1082" i="16"/>
  <c r="CA1082" i="16"/>
  <c r="BZ1082" i="16"/>
  <c r="BY1082" i="16"/>
  <c r="BX1082" i="16"/>
  <c r="BW1082" i="16"/>
  <c r="BV1082" i="16"/>
  <c r="BT1082" i="16"/>
  <c r="BS1082" i="16"/>
  <c r="BR1082" i="16"/>
  <c r="BN1082" i="16"/>
  <c r="BM1082" i="16"/>
  <c r="BL1082" i="16"/>
  <c r="BG1082" i="16"/>
  <c r="BF1082" i="16"/>
  <c r="BE1082" i="16"/>
  <c r="BD1082" i="16"/>
  <c r="BC1082" i="16"/>
  <c r="BB1082" i="16"/>
  <c r="BA1082" i="16"/>
  <c r="AZ1082" i="16"/>
  <c r="AY1082" i="16"/>
  <c r="AX1082" i="16"/>
  <c r="AW1082" i="16"/>
  <c r="AV1082" i="16"/>
  <c r="AU1082" i="16"/>
  <c r="AT1082" i="16"/>
  <c r="AR1082" i="16"/>
  <c r="AQ1082" i="16"/>
  <c r="AP1082" i="16"/>
  <c r="BP1082" i="16" s="1"/>
  <c r="AO1082" i="16"/>
  <c r="BQ1082" i="16" s="1"/>
  <c r="AN1082" i="16"/>
  <c r="BK1082" i="16" s="1"/>
  <c r="AM1082" i="16"/>
  <c r="BJ1082" i="16" s="1"/>
  <c r="AL1082" i="16"/>
  <c r="BI1082" i="16" s="1"/>
  <c r="AK1082" i="16"/>
  <c r="CD1081" i="16"/>
  <c r="CB1081" i="16"/>
  <c r="CA1081" i="16"/>
  <c r="BZ1081" i="16"/>
  <c r="BY1081" i="16"/>
  <c r="BX1081" i="16"/>
  <c r="BW1081" i="16"/>
  <c r="BV1081" i="16"/>
  <c r="BT1081" i="16"/>
  <c r="BS1081" i="16"/>
  <c r="BR1081" i="16"/>
  <c r="BN1081" i="16"/>
  <c r="BM1081" i="16"/>
  <c r="BL1081" i="16"/>
  <c r="BG1081" i="16"/>
  <c r="BF1081" i="16"/>
  <c r="BE1081" i="16"/>
  <c r="BD1081" i="16"/>
  <c r="BC1081" i="16"/>
  <c r="BB1081" i="16"/>
  <c r="BA1081" i="16"/>
  <c r="AZ1081" i="16"/>
  <c r="AY1081" i="16"/>
  <c r="AX1081" i="16"/>
  <c r="AW1081" i="16"/>
  <c r="AV1081" i="16"/>
  <c r="AU1081" i="16"/>
  <c r="AT1081" i="16"/>
  <c r="AR1081" i="16"/>
  <c r="AQ1081" i="16"/>
  <c r="AP1081" i="16"/>
  <c r="BP1081" i="16" s="1"/>
  <c r="AO1081" i="16"/>
  <c r="BQ1081" i="16" s="1"/>
  <c r="AN1081" i="16"/>
  <c r="BK1081" i="16" s="1"/>
  <c r="AM1081" i="16"/>
  <c r="BJ1081" i="16" s="1"/>
  <c r="AL1081" i="16"/>
  <c r="BI1081" i="16" s="1"/>
  <c r="AK1081" i="16"/>
  <c r="CD1080" i="16"/>
  <c r="CB1080" i="16"/>
  <c r="CA1080" i="16"/>
  <c r="BZ1080" i="16"/>
  <c r="BY1080" i="16"/>
  <c r="BX1080" i="16"/>
  <c r="BW1080" i="16"/>
  <c r="BV1080" i="16"/>
  <c r="BT1080" i="16"/>
  <c r="BS1080" i="16"/>
  <c r="BR1080" i="16"/>
  <c r="BN1080" i="16"/>
  <c r="BM1080" i="16"/>
  <c r="BL1080" i="16"/>
  <c r="BG1080" i="16"/>
  <c r="BF1080" i="16"/>
  <c r="BE1080" i="16"/>
  <c r="BD1080" i="16"/>
  <c r="BC1080" i="16"/>
  <c r="BB1080" i="16"/>
  <c r="BA1080" i="16"/>
  <c r="AZ1080" i="16"/>
  <c r="AY1080" i="16"/>
  <c r="AX1080" i="16"/>
  <c r="AW1080" i="16"/>
  <c r="AV1080" i="16"/>
  <c r="AU1080" i="16"/>
  <c r="AT1080" i="16"/>
  <c r="AR1080" i="16"/>
  <c r="AQ1080" i="16"/>
  <c r="AP1080" i="16"/>
  <c r="BP1080" i="16" s="1"/>
  <c r="AO1080" i="16"/>
  <c r="BQ1080" i="16" s="1"/>
  <c r="AN1080" i="16"/>
  <c r="BK1080" i="16" s="1"/>
  <c r="AM1080" i="16"/>
  <c r="BJ1080" i="16" s="1"/>
  <c r="AL1080" i="16"/>
  <c r="BI1080" i="16" s="1"/>
  <c r="AK1080" i="16"/>
  <c r="CD1079" i="16"/>
  <c r="CB1079" i="16"/>
  <c r="CA1079" i="16"/>
  <c r="BZ1079" i="16"/>
  <c r="BY1079" i="16"/>
  <c r="BX1079" i="16"/>
  <c r="BW1079" i="16"/>
  <c r="BV1079" i="16"/>
  <c r="BT1079" i="16"/>
  <c r="BS1079" i="16"/>
  <c r="BR1079" i="16"/>
  <c r="BN1079" i="16"/>
  <c r="BM1079" i="16"/>
  <c r="BL1079" i="16"/>
  <c r="BG1079" i="16"/>
  <c r="BF1079" i="16"/>
  <c r="BE1079" i="16"/>
  <c r="BD1079" i="16"/>
  <c r="BC1079" i="16"/>
  <c r="BB1079" i="16"/>
  <c r="BA1079" i="16"/>
  <c r="AZ1079" i="16"/>
  <c r="AY1079" i="16"/>
  <c r="AX1079" i="16"/>
  <c r="AW1079" i="16"/>
  <c r="AV1079" i="16"/>
  <c r="AU1079" i="16"/>
  <c r="AT1079" i="16"/>
  <c r="AR1079" i="16"/>
  <c r="AQ1079" i="16"/>
  <c r="AP1079" i="16"/>
  <c r="BP1079" i="16" s="1"/>
  <c r="AO1079" i="16"/>
  <c r="BQ1079" i="16" s="1"/>
  <c r="AN1079" i="16"/>
  <c r="BK1079" i="16" s="1"/>
  <c r="AM1079" i="16"/>
  <c r="BJ1079" i="16" s="1"/>
  <c r="AL1079" i="16"/>
  <c r="BI1079" i="16" s="1"/>
  <c r="AK1079" i="16"/>
  <c r="CD1078" i="16"/>
  <c r="CB1078" i="16"/>
  <c r="CA1078" i="16"/>
  <c r="BZ1078" i="16"/>
  <c r="BY1078" i="16"/>
  <c r="BX1078" i="16"/>
  <c r="BW1078" i="16"/>
  <c r="BV1078" i="16"/>
  <c r="BT1078" i="16"/>
  <c r="BS1078" i="16"/>
  <c r="BR1078" i="16"/>
  <c r="BN1078" i="16"/>
  <c r="BM1078" i="16"/>
  <c r="BL1078" i="16"/>
  <c r="BG1078" i="16"/>
  <c r="BF1078" i="16"/>
  <c r="BE1078" i="16"/>
  <c r="BD1078" i="16"/>
  <c r="BC1078" i="16"/>
  <c r="BB1078" i="16"/>
  <c r="BA1078" i="16"/>
  <c r="AZ1078" i="16"/>
  <c r="AY1078" i="16"/>
  <c r="AX1078" i="16"/>
  <c r="AW1078" i="16"/>
  <c r="AV1078" i="16"/>
  <c r="AU1078" i="16"/>
  <c r="AT1078" i="16"/>
  <c r="AR1078" i="16"/>
  <c r="AQ1078" i="16"/>
  <c r="AP1078" i="16"/>
  <c r="BP1078" i="16" s="1"/>
  <c r="AO1078" i="16"/>
  <c r="BQ1078" i="16" s="1"/>
  <c r="AN1078" i="16"/>
  <c r="BK1078" i="16" s="1"/>
  <c r="AM1078" i="16"/>
  <c r="BJ1078" i="16" s="1"/>
  <c r="AL1078" i="16"/>
  <c r="BI1078" i="16" s="1"/>
  <c r="AK1078" i="16"/>
  <c r="CD1077" i="16"/>
  <c r="CB1077" i="16"/>
  <c r="CA1077" i="16"/>
  <c r="BZ1077" i="16"/>
  <c r="BY1077" i="16"/>
  <c r="BX1077" i="16"/>
  <c r="BW1077" i="16"/>
  <c r="BV1077" i="16"/>
  <c r="BT1077" i="16"/>
  <c r="BS1077" i="16"/>
  <c r="BR1077" i="16"/>
  <c r="BN1077" i="16"/>
  <c r="BM1077" i="16"/>
  <c r="BL1077" i="16"/>
  <c r="BG1077" i="16"/>
  <c r="BF1077" i="16"/>
  <c r="BE1077" i="16"/>
  <c r="BD1077" i="16"/>
  <c r="BC1077" i="16"/>
  <c r="BB1077" i="16"/>
  <c r="BA1077" i="16"/>
  <c r="AZ1077" i="16"/>
  <c r="AY1077" i="16"/>
  <c r="AX1077" i="16"/>
  <c r="AW1077" i="16"/>
  <c r="AV1077" i="16"/>
  <c r="AU1077" i="16"/>
  <c r="AT1077" i="16"/>
  <c r="AR1077" i="16"/>
  <c r="AQ1077" i="16"/>
  <c r="AP1077" i="16"/>
  <c r="BP1077" i="16" s="1"/>
  <c r="AO1077" i="16"/>
  <c r="BQ1077" i="16" s="1"/>
  <c r="AN1077" i="16"/>
  <c r="BK1077" i="16" s="1"/>
  <c r="AM1077" i="16"/>
  <c r="BJ1077" i="16" s="1"/>
  <c r="AL1077" i="16"/>
  <c r="BI1077" i="16" s="1"/>
  <c r="AK1077" i="16"/>
  <c r="CD1076" i="16"/>
  <c r="CB1076" i="16"/>
  <c r="CA1076" i="16"/>
  <c r="BZ1076" i="16"/>
  <c r="BY1076" i="16"/>
  <c r="BX1076" i="16"/>
  <c r="BW1076" i="16"/>
  <c r="BV1076" i="16"/>
  <c r="BT1076" i="16"/>
  <c r="BS1076" i="16"/>
  <c r="BR1076" i="16"/>
  <c r="BN1076" i="16"/>
  <c r="BM1076" i="16"/>
  <c r="BL1076" i="16"/>
  <c r="BG1076" i="16"/>
  <c r="BF1076" i="16"/>
  <c r="BE1076" i="16"/>
  <c r="BD1076" i="16"/>
  <c r="BC1076" i="16"/>
  <c r="BB1076" i="16"/>
  <c r="BA1076" i="16"/>
  <c r="AZ1076" i="16"/>
  <c r="AY1076" i="16"/>
  <c r="AX1076" i="16"/>
  <c r="AW1076" i="16"/>
  <c r="AV1076" i="16"/>
  <c r="AU1076" i="16"/>
  <c r="AT1076" i="16"/>
  <c r="AR1076" i="16"/>
  <c r="AQ1076" i="16"/>
  <c r="AP1076" i="16"/>
  <c r="BP1076" i="16" s="1"/>
  <c r="AO1076" i="16"/>
  <c r="BQ1076" i="16" s="1"/>
  <c r="AN1076" i="16"/>
  <c r="BK1076" i="16" s="1"/>
  <c r="AM1076" i="16"/>
  <c r="BJ1076" i="16" s="1"/>
  <c r="AL1076" i="16"/>
  <c r="BI1076" i="16" s="1"/>
  <c r="AK1076" i="16"/>
  <c r="CD1075" i="16"/>
  <c r="CB1075" i="16"/>
  <c r="CA1075" i="16"/>
  <c r="BZ1075" i="16"/>
  <c r="BY1075" i="16"/>
  <c r="BX1075" i="16"/>
  <c r="BW1075" i="16"/>
  <c r="BV1075" i="16"/>
  <c r="BT1075" i="16"/>
  <c r="BS1075" i="16"/>
  <c r="BR1075" i="16"/>
  <c r="BN1075" i="16"/>
  <c r="BM1075" i="16"/>
  <c r="BL1075" i="16"/>
  <c r="BG1075" i="16"/>
  <c r="BF1075" i="16"/>
  <c r="BE1075" i="16"/>
  <c r="BD1075" i="16"/>
  <c r="BC1075" i="16"/>
  <c r="BB1075" i="16"/>
  <c r="BA1075" i="16"/>
  <c r="AZ1075" i="16"/>
  <c r="AY1075" i="16"/>
  <c r="AX1075" i="16"/>
  <c r="AW1075" i="16"/>
  <c r="AV1075" i="16"/>
  <c r="AU1075" i="16"/>
  <c r="AT1075" i="16"/>
  <c r="AR1075" i="16"/>
  <c r="AQ1075" i="16"/>
  <c r="AP1075" i="16"/>
  <c r="BP1075" i="16" s="1"/>
  <c r="AO1075" i="16"/>
  <c r="BQ1075" i="16" s="1"/>
  <c r="AN1075" i="16"/>
  <c r="BK1075" i="16" s="1"/>
  <c r="AM1075" i="16"/>
  <c r="BJ1075" i="16" s="1"/>
  <c r="AL1075" i="16"/>
  <c r="BI1075" i="16" s="1"/>
  <c r="AK1075" i="16"/>
  <c r="CD1074" i="16"/>
  <c r="CB1074" i="16"/>
  <c r="CA1074" i="16"/>
  <c r="BZ1074" i="16"/>
  <c r="BY1074" i="16"/>
  <c r="BX1074" i="16"/>
  <c r="BW1074" i="16"/>
  <c r="BV1074" i="16"/>
  <c r="BT1074" i="16"/>
  <c r="BS1074" i="16"/>
  <c r="BR1074" i="16"/>
  <c r="BN1074" i="16"/>
  <c r="BM1074" i="16"/>
  <c r="BL1074" i="16"/>
  <c r="BG1074" i="16"/>
  <c r="BF1074" i="16"/>
  <c r="BE1074" i="16"/>
  <c r="BD1074" i="16"/>
  <c r="BC1074" i="16"/>
  <c r="BB1074" i="16"/>
  <c r="BA1074" i="16"/>
  <c r="AZ1074" i="16"/>
  <c r="AY1074" i="16"/>
  <c r="AX1074" i="16"/>
  <c r="AW1074" i="16"/>
  <c r="AV1074" i="16"/>
  <c r="AU1074" i="16"/>
  <c r="AT1074" i="16"/>
  <c r="AR1074" i="16"/>
  <c r="AQ1074" i="16"/>
  <c r="AP1074" i="16"/>
  <c r="BP1074" i="16" s="1"/>
  <c r="AO1074" i="16"/>
  <c r="BQ1074" i="16" s="1"/>
  <c r="AN1074" i="16"/>
  <c r="BK1074" i="16" s="1"/>
  <c r="AM1074" i="16"/>
  <c r="BJ1074" i="16" s="1"/>
  <c r="AL1074" i="16"/>
  <c r="BI1074" i="16" s="1"/>
  <c r="AK1074" i="16"/>
  <c r="CD1073" i="16"/>
  <c r="CB1073" i="16"/>
  <c r="CA1073" i="16"/>
  <c r="BZ1073" i="16"/>
  <c r="BY1073" i="16"/>
  <c r="BX1073" i="16"/>
  <c r="BW1073" i="16"/>
  <c r="BV1073" i="16"/>
  <c r="BT1073" i="16"/>
  <c r="BS1073" i="16"/>
  <c r="BR1073" i="16"/>
  <c r="BN1073" i="16"/>
  <c r="BM1073" i="16"/>
  <c r="BL1073" i="16"/>
  <c r="BG1073" i="16"/>
  <c r="BF1073" i="16"/>
  <c r="BE1073" i="16"/>
  <c r="BD1073" i="16"/>
  <c r="BC1073" i="16"/>
  <c r="BB1073" i="16"/>
  <c r="BA1073" i="16"/>
  <c r="AZ1073" i="16"/>
  <c r="AY1073" i="16"/>
  <c r="AX1073" i="16"/>
  <c r="AW1073" i="16"/>
  <c r="AV1073" i="16"/>
  <c r="AU1073" i="16"/>
  <c r="AT1073" i="16"/>
  <c r="AR1073" i="16"/>
  <c r="AQ1073" i="16"/>
  <c r="AP1073" i="16"/>
  <c r="BP1073" i="16" s="1"/>
  <c r="AO1073" i="16"/>
  <c r="BQ1073" i="16" s="1"/>
  <c r="AN1073" i="16"/>
  <c r="BK1073" i="16" s="1"/>
  <c r="AM1073" i="16"/>
  <c r="BJ1073" i="16" s="1"/>
  <c r="AL1073" i="16"/>
  <c r="BI1073" i="16" s="1"/>
  <c r="AK1073" i="16"/>
  <c r="CD1072" i="16"/>
  <c r="CB1072" i="16"/>
  <c r="CA1072" i="16"/>
  <c r="BZ1072" i="16"/>
  <c r="BY1072" i="16"/>
  <c r="BX1072" i="16"/>
  <c r="BW1072" i="16"/>
  <c r="BV1072" i="16"/>
  <c r="BT1072" i="16"/>
  <c r="BS1072" i="16"/>
  <c r="BR1072" i="16"/>
  <c r="BN1072" i="16"/>
  <c r="BM1072" i="16"/>
  <c r="BL1072" i="16"/>
  <c r="BG1072" i="16"/>
  <c r="BF1072" i="16"/>
  <c r="BE1072" i="16"/>
  <c r="BD1072" i="16"/>
  <c r="BC1072" i="16"/>
  <c r="BB1072" i="16"/>
  <c r="BA1072" i="16"/>
  <c r="AZ1072" i="16"/>
  <c r="AY1072" i="16"/>
  <c r="AX1072" i="16"/>
  <c r="AW1072" i="16"/>
  <c r="AV1072" i="16"/>
  <c r="AU1072" i="16"/>
  <c r="AT1072" i="16"/>
  <c r="AR1072" i="16"/>
  <c r="AQ1072" i="16"/>
  <c r="AP1072" i="16"/>
  <c r="BP1072" i="16" s="1"/>
  <c r="AO1072" i="16"/>
  <c r="BQ1072" i="16" s="1"/>
  <c r="AN1072" i="16"/>
  <c r="BK1072" i="16" s="1"/>
  <c r="AM1072" i="16"/>
  <c r="BJ1072" i="16" s="1"/>
  <c r="AL1072" i="16"/>
  <c r="BI1072" i="16" s="1"/>
  <c r="AK1072" i="16"/>
  <c r="CD1071" i="16"/>
  <c r="CB1071" i="16"/>
  <c r="CA1071" i="16"/>
  <c r="BZ1071" i="16"/>
  <c r="BY1071" i="16"/>
  <c r="BX1071" i="16"/>
  <c r="BW1071" i="16"/>
  <c r="BV1071" i="16"/>
  <c r="BT1071" i="16"/>
  <c r="BS1071" i="16"/>
  <c r="BR1071" i="16"/>
  <c r="BN1071" i="16"/>
  <c r="BM1071" i="16"/>
  <c r="BL1071" i="16"/>
  <c r="BG1071" i="16"/>
  <c r="BF1071" i="16"/>
  <c r="BE1071" i="16"/>
  <c r="BD1071" i="16"/>
  <c r="BC1071" i="16"/>
  <c r="BB1071" i="16"/>
  <c r="BA1071" i="16"/>
  <c r="AZ1071" i="16"/>
  <c r="AY1071" i="16"/>
  <c r="AX1071" i="16"/>
  <c r="AW1071" i="16"/>
  <c r="AV1071" i="16"/>
  <c r="AU1071" i="16"/>
  <c r="AT1071" i="16"/>
  <c r="AR1071" i="16"/>
  <c r="AQ1071" i="16"/>
  <c r="AP1071" i="16"/>
  <c r="BP1071" i="16" s="1"/>
  <c r="AO1071" i="16"/>
  <c r="BQ1071" i="16" s="1"/>
  <c r="AN1071" i="16"/>
  <c r="BK1071" i="16" s="1"/>
  <c r="AM1071" i="16"/>
  <c r="BJ1071" i="16" s="1"/>
  <c r="AL1071" i="16"/>
  <c r="BI1071" i="16" s="1"/>
  <c r="AK1071" i="16"/>
  <c r="CD1070" i="16"/>
  <c r="CB1070" i="16"/>
  <c r="CA1070" i="16"/>
  <c r="BZ1070" i="16"/>
  <c r="BY1070" i="16"/>
  <c r="BX1070" i="16"/>
  <c r="BW1070" i="16"/>
  <c r="BV1070" i="16"/>
  <c r="BT1070" i="16"/>
  <c r="BS1070" i="16"/>
  <c r="BR1070" i="16"/>
  <c r="BN1070" i="16"/>
  <c r="BM1070" i="16"/>
  <c r="BL1070" i="16"/>
  <c r="BG1070" i="16"/>
  <c r="BF1070" i="16"/>
  <c r="BE1070" i="16"/>
  <c r="BD1070" i="16"/>
  <c r="BC1070" i="16"/>
  <c r="BB1070" i="16"/>
  <c r="BA1070" i="16"/>
  <c r="AZ1070" i="16"/>
  <c r="AY1070" i="16"/>
  <c r="AX1070" i="16"/>
  <c r="AW1070" i="16"/>
  <c r="AV1070" i="16"/>
  <c r="AU1070" i="16"/>
  <c r="AT1070" i="16"/>
  <c r="AR1070" i="16"/>
  <c r="AQ1070" i="16"/>
  <c r="AP1070" i="16"/>
  <c r="BP1070" i="16" s="1"/>
  <c r="AO1070" i="16"/>
  <c r="BQ1070" i="16" s="1"/>
  <c r="AN1070" i="16"/>
  <c r="BK1070" i="16" s="1"/>
  <c r="AM1070" i="16"/>
  <c r="BJ1070" i="16" s="1"/>
  <c r="AL1070" i="16"/>
  <c r="BI1070" i="16" s="1"/>
  <c r="AK1070" i="16"/>
  <c r="CD1069" i="16"/>
  <c r="CB1069" i="16"/>
  <c r="CA1069" i="16"/>
  <c r="BZ1069" i="16"/>
  <c r="BY1069" i="16"/>
  <c r="BX1069" i="16"/>
  <c r="BW1069" i="16"/>
  <c r="BV1069" i="16"/>
  <c r="BT1069" i="16"/>
  <c r="BS1069" i="16"/>
  <c r="BR1069" i="16"/>
  <c r="BN1069" i="16"/>
  <c r="BM1069" i="16"/>
  <c r="BL1069" i="16"/>
  <c r="BG1069" i="16"/>
  <c r="BF1069" i="16"/>
  <c r="BE1069" i="16"/>
  <c r="BD1069" i="16"/>
  <c r="BC1069" i="16"/>
  <c r="BB1069" i="16"/>
  <c r="BA1069" i="16"/>
  <c r="AZ1069" i="16"/>
  <c r="AY1069" i="16"/>
  <c r="AX1069" i="16"/>
  <c r="AW1069" i="16"/>
  <c r="AV1069" i="16"/>
  <c r="AU1069" i="16"/>
  <c r="AT1069" i="16"/>
  <c r="AR1069" i="16"/>
  <c r="AQ1069" i="16"/>
  <c r="AP1069" i="16"/>
  <c r="BP1069" i="16" s="1"/>
  <c r="AO1069" i="16"/>
  <c r="BQ1069" i="16" s="1"/>
  <c r="AN1069" i="16"/>
  <c r="BK1069" i="16" s="1"/>
  <c r="AM1069" i="16"/>
  <c r="BJ1069" i="16" s="1"/>
  <c r="AL1069" i="16"/>
  <c r="BI1069" i="16" s="1"/>
  <c r="AK1069" i="16"/>
  <c r="CD1068" i="16"/>
  <c r="CB1068" i="16"/>
  <c r="CA1068" i="16"/>
  <c r="BZ1068" i="16"/>
  <c r="BY1068" i="16"/>
  <c r="BX1068" i="16"/>
  <c r="BW1068" i="16"/>
  <c r="BV1068" i="16"/>
  <c r="BT1068" i="16"/>
  <c r="BS1068" i="16"/>
  <c r="BR1068" i="16"/>
  <c r="BN1068" i="16"/>
  <c r="BM1068" i="16"/>
  <c r="BL1068" i="16"/>
  <c r="BG1068" i="16"/>
  <c r="BF1068" i="16"/>
  <c r="BE1068" i="16"/>
  <c r="BD1068" i="16"/>
  <c r="BC1068" i="16"/>
  <c r="BB1068" i="16"/>
  <c r="BA1068" i="16"/>
  <c r="AZ1068" i="16"/>
  <c r="AY1068" i="16"/>
  <c r="AX1068" i="16"/>
  <c r="AW1068" i="16"/>
  <c r="AV1068" i="16"/>
  <c r="AU1068" i="16"/>
  <c r="AT1068" i="16"/>
  <c r="AR1068" i="16"/>
  <c r="AQ1068" i="16"/>
  <c r="AP1068" i="16"/>
  <c r="BP1068" i="16" s="1"/>
  <c r="AO1068" i="16"/>
  <c r="BQ1068" i="16" s="1"/>
  <c r="AN1068" i="16"/>
  <c r="BK1068" i="16" s="1"/>
  <c r="AM1068" i="16"/>
  <c r="BJ1068" i="16" s="1"/>
  <c r="AL1068" i="16"/>
  <c r="BI1068" i="16" s="1"/>
  <c r="AK1068" i="16"/>
  <c r="CD1067" i="16"/>
  <c r="CB1067" i="16"/>
  <c r="CA1067" i="16"/>
  <c r="BZ1067" i="16"/>
  <c r="BY1067" i="16"/>
  <c r="BX1067" i="16"/>
  <c r="BW1067" i="16"/>
  <c r="BV1067" i="16"/>
  <c r="BT1067" i="16"/>
  <c r="BS1067" i="16"/>
  <c r="BR1067" i="16"/>
  <c r="BN1067" i="16"/>
  <c r="BM1067" i="16"/>
  <c r="BL1067" i="16"/>
  <c r="BG1067" i="16"/>
  <c r="BF1067" i="16"/>
  <c r="BE1067" i="16"/>
  <c r="BD1067" i="16"/>
  <c r="BC1067" i="16"/>
  <c r="BB1067" i="16"/>
  <c r="BA1067" i="16"/>
  <c r="AZ1067" i="16"/>
  <c r="AY1067" i="16"/>
  <c r="AX1067" i="16"/>
  <c r="AW1067" i="16"/>
  <c r="AV1067" i="16"/>
  <c r="AU1067" i="16"/>
  <c r="AT1067" i="16"/>
  <c r="AR1067" i="16"/>
  <c r="AQ1067" i="16"/>
  <c r="AP1067" i="16"/>
  <c r="BP1067" i="16" s="1"/>
  <c r="AO1067" i="16"/>
  <c r="BQ1067" i="16" s="1"/>
  <c r="AN1067" i="16"/>
  <c r="BK1067" i="16" s="1"/>
  <c r="AM1067" i="16"/>
  <c r="BJ1067" i="16" s="1"/>
  <c r="AL1067" i="16"/>
  <c r="BI1067" i="16" s="1"/>
  <c r="AK1067" i="16"/>
  <c r="CD1066" i="16"/>
  <c r="CB1066" i="16"/>
  <c r="CA1066" i="16"/>
  <c r="BZ1066" i="16"/>
  <c r="BY1066" i="16"/>
  <c r="BX1066" i="16"/>
  <c r="BW1066" i="16"/>
  <c r="BV1066" i="16"/>
  <c r="BT1066" i="16"/>
  <c r="BS1066" i="16"/>
  <c r="BR1066" i="16"/>
  <c r="BN1066" i="16"/>
  <c r="BM1066" i="16"/>
  <c r="BL1066" i="16"/>
  <c r="BG1066" i="16"/>
  <c r="BF1066" i="16"/>
  <c r="BE1066" i="16"/>
  <c r="BD1066" i="16"/>
  <c r="BC1066" i="16"/>
  <c r="BB1066" i="16"/>
  <c r="BA1066" i="16"/>
  <c r="AZ1066" i="16"/>
  <c r="AY1066" i="16"/>
  <c r="AX1066" i="16"/>
  <c r="AW1066" i="16"/>
  <c r="AV1066" i="16"/>
  <c r="AU1066" i="16"/>
  <c r="AT1066" i="16"/>
  <c r="AR1066" i="16"/>
  <c r="AQ1066" i="16"/>
  <c r="AP1066" i="16"/>
  <c r="BP1066" i="16" s="1"/>
  <c r="AO1066" i="16"/>
  <c r="BQ1066" i="16" s="1"/>
  <c r="AN1066" i="16"/>
  <c r="BK1066" i="16" s="1"/>
  <c r="AM1066" i="16"/>
  <c r="BJ1066" i="16" s="1"/>
  <c r="AL1066" i="16"/>
  <c r="BI1066" i="16" s="1"/>
  <c r="AK1066" i="16"/>
  <c r="CD1065" i="16"/>
  <c r="CB1065" i="16"/>
  <c r="CA1065" i="16"/>
  <c r="BZ1065" i="16"/>
  <c r="BY1065" i="16"/>
  <c r="BX1065" i="16"/>
  <c r="BW1065" i="16"/>
  <c r="BV1065" i="16"/>
  <c r="BT1065" i="16"/>
  <c r="BS1065" i="16"/>
  <c r="BR1065" i="16"/>
  <c r="BN1065" i="16"/>
  <c r="BM1065" i="16"/>
  <c r="BL1065" i="16"/>
  <c r="BG1065" i="16"/>
  <c r="BF1065" i="16"/>
  <c r="BE1065" i="16"/>
  <c r="BD1065" i="16"/>
  <c r="BC1065" i="16"/>
  <c r="BB1065" i="16"/>
  <c r="BA1065" i="16"/>
  <c r="AZ1065" i="16"/>
  <c r="AY1065" i="16"/>
  <c r="AX1065" i="16"/>
  <c r="AW1065" i="16"/>
  <c r="AV1065" i="16"/>
  <c r="AU1065" i="16"/>
  <c r="AT1065" i="16"/>
  <c r="AR1065" i="16"/>
  <c r="AQ1065" i="16"/>
  <c r="AP1065" i="16"/>
  <c r="BP1065" i="16" s="1"/>
  <c r="AO1065" i="16"/>
  <c r="BQ1065" i="16" s="1"/>
  <c r="AN1065" i="16"/>
  <c r="BK1065" i="16" s="1"/>
  <c r="AM1065" i="16"/>
  <c r="BJ1065" i="16" s="1"/>
  <c r="AL1065" i="16"/>
  <c r="BI1065" i="16" s="1"/>
  <c r="AK1065" i="16"/>
  <c r="CD1064" i="16"/>
  <c r="CB1064" i="16"/>
  <c r="CA1064" i="16"/>
  <c r="BZ1064" i="16"/>
  <c r="BY1064" i="16"/>
  <c r="BX1064" i="16"/>
  <c r="BW1064" i="16"/>
  <c r="BV1064" i="16"/>
  <c r="BT1064" i="16"/>
  <c r="BS1064" i="16"/>
  <c r="BR1064" i="16"/>
  <c r="BN1064" i="16"/>
  <c r="BM1064" i="16"/>
  <c r="BL1064" i="16"/>
  <c r="BG1064" i="16"/>
  <c r="BF1064" i="16"/>
  <c r="BE1064" i="16"/>
  <c r="BD1064" i="16"/>
  <c r="BC1064" i="16"/>
  <c r="BB1064" i="16"/>
  <c r="BA1064" i="16"/>
  <c r="AZ1064" i="16"/>
  <c r="AY1064" i="16"/>
  <c r="AX1064" i="16"/>
  <c r="AW1064" i="16"/>
  <c r="AV1064" i="16"/>
  <c r="AU1064" i="16"/>
  <c r="AT1064" i="16"/>
  <c r="AR1064" i="16"/>
  <c r="AQ1064" i="16"/>
  <c r="AP1064" i="16"/>
  <c r="BP1064" i="16" s="1"/>
  <c r="AO1064" i="16"/>
  <c r="BQ1064" i="16" s="1"/>
  <c r="AN1064" i="16"/>
  <c r="BK1064" i="16" s="1"/>
  <c r="AM1064" i="16"/>
  <c r="BJ1064" i="16" s="1"/>
  <c r="AL1064" i="16"/>
  <c r="BI1064" i="16" s="1"/>
  <c r="AK1064" i="16"/>
  <c r="CD1063" i="16"/>
  <c r="CB1063" i="16"/>
  <c r="CA1063" i="16"/>
  <c r="BZ1063" i="16"/>
  <c r="BY1063" i="16"/>
  <c r="BX1063" i="16"/>
  <c r="BW1063" i="16"/>
  <c r="BV1063" i="16"/>
  <c r="BT1063" i="16"/>
  <c r="BS1063" i="16"/>
  <c r="BR1063" i="16"/>
  <c r="BN1063" i="16"/>
  <c r="BM1063" i="16"/>
  <c r="BL1063" i="16"/>
  <c r="BG1063" i="16"/>
  <c r="BF1063" i="16"/>
  <c r="BE1063" i="16"/>
  <c r="BD1063" i="16"/>
  <c r="BC1063" i="16"/>
  <c r="BB1063" i="16"/>
  <c r="BA1063" i="16"/>
  <c r="AZ1063" i="16"/>
  <c r="AY1063" i="16"/>
  <c r="AX1063" i="16"/>
  <c r="AW1063" i="16"/>
  <c r="AV1063" i="16"/>
  <c r="AU1063" i="16"/>
  <c r="AT1063" i="16"/>
  <c r="AR1063" i="16"/>
  <c r="AQ1063" i="16"/>
  <c r="AP1063" i="16"/>
  <c r="BP1063" i="16" s="1"/>
  <c r="AO1063" i="16"/>
  <c r="BQ1063" i="16" s="1"/>
  <c r="AN1063" i="16"/>
  <c r="BK1063" i="16" s="1"/>
  <c r="AM1063" i="16"/>
  <c r="BJ1063" i="16" s="1"/>
  <c r="AL1063" i="16"/>
  <c r="BI1063" i="16" s="1"/>
  <c r="AK1063" i="16"/>
  <c r="CD1062" i="16"/>
  <c r="CB1062" i="16"/>
  <c r="CA1062" i="16"/>
  <c r="BZ1062" i="16"/>
  <c r="BY1062" i="16"/>
  <c r="BX1062" i="16"/>
  <c r="BW1062" i="16"/>
  <c r="BV1062" i="16"/>
  <c r="BT1062" i="16"/>
  <c r="BS1062" i="16"/>
  <c r="BR1062" i="16"/>
  <c r="BN1062" i="16"/>
  <c r="BM1062" i="16"/>
  <c r="BL1062" i="16"/>
  <c r="BG1062" i="16"/>
  <c r="BF1062" i="16"/>
  <c r="BE1062" i="16"/>
  <c r="BD1062" i="16"/>
  <c r="BC1062" i="16"/>
  <c r="BB1062" i="16"/>
  <c r="BA1062" i="16"/>
  <c r="AZ1062" i="16"/>
  <c r="AY1062" i="16"/>
  <c r="AX1062" i="16"/>
  <c r="AW1062" i="16"/>
  <c r="AV1062" i="16"/>
  <c r="AU1062" i="16"/>
  <c r="AT1062" i="16"/>
  <c r="AR1062" i="16"/>
  <c r="AQ1062" i="16"/>
  <c r="AP1062" i="16"/>
  <c r="BP1062" i="16" s="1"/>
  <c r="AO1062" i="16"/>
  <c r="BQ1062" i="16" s="1"/>
  <c r="AN1062" i="16"/>
  <c r="BK1062" i="16" s="1"/>
  <c r="AM1062" i="16"/>
  <c r="BJ1062" i="16" s="1"/>
  <c r="AL1062" i="16"/>
  <c r="BI1062" i="16" s="1"/>
  <c r="AK1062" i="16"/>
  <c r="CD1061" i="16"/>
  <c r="CB1061" i="16"/>
  <c r="CA1061" i="16"/>
  <c r="BZ1061" i="16"/>
  <c r="BY1061" i="16"/>
  <c r="BX1061" i="16"/>
  <c r="BW1061" i="16"/>
  <c r="BV1061" i="16"/>
  <c r="BT1061" i="16"/>
  <c r="BS1061" i="16"/>
  <c r="BR1061" i="16"/>
  <c r="BN1061" i="16"/>
  <c r="BM1061" i="16"/>
  <c r="BL1061" i="16"/>
  <c r="BG1061" i="16"/>
  <c r="BF1061" i="16"/>
  <c r="BE1061" i="16"/>
  <c r="BD1061" i="16"/>
  <c r="BC1061" i="16"/>
  <c r="BB1061" i="16"/>
  <c r="BA1061" i="16"/>
  <c r="AZ1061" i="16"/>
  <c r="AY1061" i="16"/>
  <c r="AX1061" i="16"/>
  <c r="AW1061" i="16"/>
  <c r="AV1061" i="16"/>
  <c r="AU1061" i="16"/>
  <c r="AT1061" i="16"/>
  <c r="AR1061" i="16"/>
  <c r="AQ1061" i="16"/>
  <c r="AP1061" i="16"/>
  <c r="BP1061" i="16" s="1"/>
  <c r="AO1061" i="16"/>
  <c r="BQ1061" i="16" s="1"/>
  <c r="AN1061" i="16"/>
  <c r="BK1061" i="16" s="1"/>
  <c r="AM1061" i="16"/>
  <c r="BJ1061" i="16" s="1"/>
  <c r="AL1061" i="16"/>
  <c r="BI1061" i="16" s="1"/>
  <c r="AK1061" i="16"/>
  <c r="CD1060" i="16"/>
  <c r="CB1060" i="16"/>
  <c r="CA1060" i="16"/>
  <c r="BZ1060" i="16"/>
  <c r="BY1060" i="16"/>
  <c r="BX1060" i="16"/>
  <c r="BW1060" i="16"/>
  <c r="BV1060" i="16"/>
  <c r="BT1060" i="16"/>
  <c r="BS1060" i="16"/>
  <c r="BR1060" i="16"/>
  <c r="BN1060" i="16"/>
  <c r="BM1060" i="16"/>
  <c r="BL1060" i="16"/>
  <c r="BG1060" i="16"/>
  <c r="BF1060" i="16"/>
  <c r="BE1060" i="16"/>
  <c r="BD1060" i="16"/>
  <c r="BC1060" i="16"/>
  <c r="BB1060" i="16"/>
  <c r="BA1060" i="16"/>
  <c r="AZ1060" i="16"/>
  <c r="AY1060" i="16"/>
  <c r="AX1060" i="16"/>
  <c r="AW1060" i="16"/>
  <c r="AV1060" i="16"/>
  <c r="AU1060" i="16"/>
  <c r="AT1060" i="16"/>
  <c r="AR1060" i="16"/>
  <c r="AQ1060" i="16"/>
  <c r="AP1060" i="16"/>
  <c r="BP1060" i="16" s="1"/>
  <c r="AO1060" i="16"/>
  <c r="BQ1060" i="16" s="1"/>
  <c r="AN1060" i="16"/>
  <c r="BK1060" i="16" s="1"/>
  <c r="AM1060" i="16"/>
  <c r="BJ1060" i="16" s="1"/>
  <c r="AL1060" i="16"/>
  <c r="BI1060" i="16" s="1"/>
  <c r="AK1060" i="16"/>
  <c r="CD1059" i="16"/>
  <c r="CB1059" i="16"/>
  <c r="CA1059" i="16"/>
  <c r="BZ1059" i="16"/>
  <c r="BY1059" i="16"/>
  <c r="BX1059" i="16"/>
  <c r="BW1059" i="16"/>
  <c r="BV1059" i="16"/>
  <c r="BT1059" i="16"/>
  <c r="BS1059" i="16"/>
  <c r="BR1059" i="16"/>
  <c r="BN1059" i="16"/>
  <c r="BM1059" i="16"/>
  <c r="BL1059" i="16"/>
  <c r="BG1059" i="16"/>
  <c r="BF1059" i="16"/>
  <c r="BE1059" i="16"/>
  <c r="BD1059" i="16"/>
  <c r="BC1059" i="16"/>
  <c r="BB1059" i="16"/>
  <c r="BA1059" i="16"/>
  <c r="AZ1059" i="16"/>
  <c r="AY1059" i="16"/>
  <c r="AX1059" i="16"/>
  <c r="AW1059" i="16"/>
  <c r="AV1059" i="16"/>
  <c r="AU1059" i="16"/>
  <c r="AT1059" i="16"/>
  <c r="AR1059" i="16"/>
  <c r="AQ1059" i="16"/>
  <c r="AP1059" i="16"/>
  <c r="BP1059" i="16" s="1"/>
  <c r="AO1059" i="16"/>
  <c r="BQ1059" i="16" s="1"/>
  <c r="AN1059" i="16"/>
  <c r="BK1059" i="16" s="1"/>
  <c r="AM1059" i="16"/>
  <c r="BJ1059" i="16" s="1"/>
  <c r="AL1059" i="16"/>
  <c r="BI1059" i="16" s="1"/>
  <c r="AK1059" i="16"/>
  <c r="CD1058" i="16"/>
  <c r="CB1058" i="16"/>
  <c r="CA1058" i="16"/>
  <c r="BZ1058" i="16"/>
  <c r="BY1058" i="16"/>
  <c r="BX1058" i="16"/>
  <c r="BW1058" i="16"/>
  <c r="BV1058" i="16"/>
  <c r="BT1058" i="16"/>
  <c r="BS1058" i="16"/>
  <c r="BR1058" i="16"/>
  <c r="BN1058" i="16"/>
  <c r="BM1058" i="16"/>
  <c r="BL1058" i="16"/>
  <c r="BG1058" i="16"/>
  <c r="BF1058" i="16"/>
  <c r="BE1058" i="16"/>
  <c r="BD1058" i="16"/>
  <c r="BC1058" i="16"/>
  <c r="BB1058" i="16"/>
  <c r="BA1058" i="16"/>
  <c r="AZ1058" i="16"/>
  <c r="AY1058" i="16"/>
  <c r="AX1058" i="16"/>
  <c r="AW1058" i="16"/>
  <c r="AV1058" i="16"/>
  <c r="AU1058" i="16"/>
  <c r="AT1058" i="16"/>
  <c r="AR1058" i="16"/>
  <c r="AQ1058" i="16"/>
  <c r="AP1058" i="16"/>
  <c r="BP1058" i="16" s="1"/>
  <c r="AO1058" i="16"/>
  <c r="BQ1058" i="16" s="1"/>
  <c r="AN1058" i="16"/>
  <c r="BK1058" i="16" s="1"/>
  <c r="AM1058" i="16"/>
  <c r="BJ1058" i="16" s="1"/>
  <c r="AL1058" i="16"/>
  <c r="BI1058" i="16" s="1"/>
  <c r="AK1058" i="16"/>
  <c r="CD1057" i="16"/>
  <c r="CB1057" i="16"/>
  <c r="CA1057" i="16"/>
  <c r="BZ1057" i="16"/>
  <c r="BY1057" i="16"/>
  <c r="BX1057" i="16"/>
  <c r="BW1057" i="16"/>
  <c r="BV1057" i="16"/>
  <c r="BT1057" i="16"/>
  <c r="BS1057" i="16"/>
  <c r="BR1057" i="16"/>
  <c r="BN1057" i="16"/>
  <c r="BM1057" i="16"/>
  <c r="BL1057" i="16"/>
  <c r="BG1057" i="16"/>
  <c r="BF1057" i="16"/>
  <c r="BE1057" i="16"/>
  <c r="BD1057" i="16"/>
  <c r="BC1057" i="16"/>
  <c r="BB1057" i="16"/>
  <c r="BA1057" i="16"/>
  <c r="AZ1057" i="16"/>
  <c r="AY1057" i="16"/>
  <c r="AX1057" i="16"/>
  <c r="AW1057" i="16"/>
  <c r="AV1057" i="16"/>
  <c r="AU1057" i="16"/>
  <c r="AT1057" i="16"/>
  <c r="AR1057" i="16"/>
  <c r="AQ1057" i="16"/>
  <c r="AP1057" i="16"/>
  <c r="BP1057" i="16" s="1"/>
  <c r="AO1057" i="16"/>
  <c r="BQ1057" i="16" s="1"/>
  <c r="AN1057" i="16"/>
  <c r="BK1057" i="16" s="1"/>
  <c r="AM1057" i="16"/>
  <c r="BJ1057" i="16" s="1"/>
  <c r="AL1057" i="16"/>
  <c r="BI1057" i="16" s="1"/>
  <c r="AK1057" i="16"/>
  <c r="CD1056" i="16"/>
  <c r="CB1056" i="16"/>
  <c r="CA1056" i="16"/>
  <c r="BZ1056" i="16"/>
  <c r="BY1056" i="16"/>
  <c r="BX1056" i="16"/>
  <c r="BW1056" i="16"/>
  <c r="BV1056" i="16"/>
  <c r="BT1056" i="16"/>
  <c r="BS1056" i="16"/>
  <c r="BR1056" i="16"/>
  <c r="BN1056" i="16"/>
  <c r="BM1056" i="16"/>
  <c r="BL1056" i="16"/>
  <c r="BG1056" i="16"/>
  <c r="BF1056" i="16"/>
  <c r="BE1056" i="16"/>
  <c r="BD1056" i="16"/>
  <c r="BC1056" i="16"/>
  <c r="BB1056" i="16"/>
  <c r="BA1056" i="16"/>
  <c r="AZ1056" i="16"/>
  <c r="AY1056" i="16"/>
  <c r="AX1056" i="16"/>
  <c r="AW1056" i="16"/>
  <c r="AV1056" i="16"/>
  <c r="AU1056" i="16"/>
  <c r="AT1056" i="16"/>
  <c r="AR1056" i="16"/>
  <c r="AQ1056" i="16"/>
  <c r="AP1056" i="16"/>
  <c r="BP1056" i="16" s="1"/>
  <c r="AO1056" i="16"/>
  <c r="BQ1056" i="16" s="1"/>
  <c r="AN1056" i="16"/>
  <c r="BK1056" i="16" s="1"/>
  <c r="AM1056" i="16"/>
  <c r="BJ1056" i="16" s="1"/>
  <c r="AL1056" i="16"/>
  <c r="BI1056" i="16" s="1"/>
  <c r="AK1056" i="16"/>
  <c r="CD1055" i="16"/>
  <c r="CB1055" i="16"/>
  <c r="CA1055" i="16"/>
  <c r="BZ1055" i="16"/>
  <c r="BY1055" i="16"/>
  <c r="BX1055" i="16"/>
  <c r="BW1055" i="16"/>
  <c r="BV1055" i="16"/>
  <c r="BT1055" i="16"/>
  <c r="BS1055" i="16"/>
  <c r="BR1055" i="16"/>
  <c r="BN1055" i="16"/>
  <c r="BM1055" i="16"/>
  <c r="BL1055" i="16"/>
  <c r="BG1055" i="16"/>
  <c r="BF1055" i="16"/>
  <c r="BE1055" i="16"/>
  <c r="BD1055" i="16"/>
  <c r="BC1055" i="16"/>
  <c r="BB1055" i="16"/>
  <c r="BA1055" i="16"/>
  <c r="AZ1055" i="16"/>
  <c r="AY1055" i="16"/>
  <c r="AX1055" i="16"/>
  <c r="AW1055" i="16"/>
  <c r="AV1055" i="16"/>
  <c r="AU1055" i="16"/>
  <c r="AT1055" i="16"/>
  <c r="AR1055" i="16"/>
  <c r="AQ1055" i="16"/>
  <c r="AP1055" i="16"/>
  <c r="BP1055" i="16" s="1"/>
  <c r="AO1055" i="16"/>
  <c r="BQ1055" i="16" s="1"/>
  <c r="AN1055" i="16"/>
  <c r="BK1055" i="16" s="1"/>
  <c r="AM1055" i="16"/>
  <c r="BJ1055" i="16" s="1"/>
  <c r="AL1055" i="16"/>
  <c r="BI1055" i="16" s="1"/>
  <c r="AK1055" i="16"/>
  <c r="CD1054" i="16"/>
  <c r="CB1054" i="16"/>
  <c r="CA1054" i="16"/>
  <c r="BZ1054" i="16"/>
  <c r="BY1054" i="16"/>
  <c r="BX1054" i="16"/>
  <c r="BW1054" i="16"/>
  <c r="BV1054" i="16"/>
  <c r="BT1054" i="16"/>
  <c r="BS1054" i="16"/>
  <c r="BR1054" i="16"/>
  <c r="BN1054" i="16"/>
  <c r="BM1054" i="16"/>
  <c r="BL1054" i="16"/>
  <c r="BG1054" i="16"/>
  <c r="BF1054" i="16"/>
  <c r="BE1054" i="16"/>
  <c r="BD1054" i="16"/>
  <c r="BC1054" i="16"/>
  <c r="BB1054" i="16"/>
  <c r="BA1054" i="16"/>
  <c r="AZ1054" i="16"/>
  <c r="AY1054" i="16"/>
  <c r="AX1054" i="16"/>
  <c r="AW1054" i="16"/>
  <c r="AV1054" i="16"/>
  <c r="AU1054" i="16"/>
  <c r="AT1054" i="16"/>
  <c r="AR1054" i="16"/>
  <c r="AQ1054" i="16"/>
  <c r="AP1054" i="16"/>
  <c r="BP1054" i="16" s="1"/>
  <c r="AO1054" i="16"/>
  <c r="BQ1054" i="16" s="1"/>
  <c r="AN1054" i="16"/>
  <c r="BK1054" i="16" s="1"/>
  <c r="AM1054" i="16"/>
  <c r="BJ1054" i="16" s="1"/>
  <c r="AL1054" i="16"/>
  <c r="BI1054" i="16" s="1"/>
  <c r="AK1054" i="16"/>
  <c r="CD1053" i="16"/>
  <c r="CB1053" i="16"/>
  <c r="CA1053" i="16"/>
  <c r="BZ1053" i="16"/>
  <c r="BY1053" i="16"/>
  <c r="BX1053" i="16"/>
  <c r="BW1053" i="16"/>
  <c r="BV1053" i="16"/>
  <c r="BT1053" i="16"/>
  <c r="BS1053" i="16"/>
  <c r="BR1053" i="16"/>
  <c r="BN1053" i="16"/>
  <c r="BM1053" i="16"/>
  <c r="BL1053" i="16"/>
  <c r="BG1053" i="16"/>
  <c r="BF1053" i="16"/>
  <c r="BE1053" i="16"/>
  <c r="BD1053" i="16"/>
  <c r="BC1053" i="16"/>
  <c r="BB1053" i="16"/>
  <c r="BA1053" i="16"/>
  <c r="AZ1053" i="16"/>
  <c r="AY1053" i="16"/>
  <c r="AX1053" i="16"/>
  <c r="AW1053" i="16"/>
  <c r="AV1053" i="16"/>
  <c r="AU1053" i="16"/>
  <c r="AT1053" i="16"/>
  <c r="AR1053" i="16"/>
  <c r="AQ1053" i="16"/>
  <c r="AP1053" i="16"/>
  <c r="BP1053" i="16" s="1"/>
  <c r="AO1053" i="16"/>
  <c r="BQ1053" i="16" s="1"/>
  <c r="AN1053" i="16"/>
  <c r="BK1053" i="16" s="1"/>
  <c r="AM1053" i="16"/>
  <c r="BJ1053" i="16" s="1"/>
  <c r="AL1053" i="16"/>
  <c r="BI1053" i="16" s="1"/>
  <c r="AK1053" i="16"/>
  <c r="CD1052" i="16"/>
  <c r="CB1052" i="16"/>
  <c r="CA1052" i="16"/>
  <c r="BZ1052" i="16"/>
  <c r="BY1052" i="16"/>
  <c r="BX1052" i="16"/>
  <c r="BW1052" i="16"/>
  <c r="BV1052" i="16"/>
  <c r="BT1052" i="16"/>
  <c r="BS1052" i="16"/>
  <c r="BR1052" i="16"/>
  <c r="BN1052" i="16"/>
  <c r="BM1052" i="16"/>
  <c r="BL1052" i="16"/>
  <c r="BG1052" i="16"/>
  <c r="BF1052" i="16"/>
  <c r="BE1052" i="16"/>
  <c r="BD1052" i="16"/>
  <c r="BC1052" i="16"/>
  <c r="BB1052" i="16"/>
  <c r="BA1052" i="16"/>
  <c r="AZ1052" i="16"/>
  <c r="AY1052" i="16"/>
  <c r="AX1052" i="16"/>
  <c r="AW1052" i="16"/>
  <c r="AV1052" i="16"/>
  <c r="AU1052" i="16"/>
  <c r="AT1052" i="16"/>
  <c r="AR1052" i="16"/>
  <c r="AQ1052" i="16"/>
  <c r="AP1052" i="16"/>
  <c r="BP1052" i="16" s="1"/>
  <c r="AO1052" i="16"/>
  <c r="BQ1052" i="16" s="1"/>
  <c r="AN1052" i="16"/>
  <c r="BK1052" i="16" s="1"/>
  <c r="AM1052" i="16"/>
  <c r="BJ1052" i="16" s="1"/>
  <c r="AL1052" i="16"/>
  <c r="BI1052" i="16" s="1"/>
  <c r="AK1052" i="16"/>
  <c r="CD1051" i="16"/>
  <c r="CB1051" i="16"/>
  <c r="CA1051" i="16"/>
  <c r="BZ1051" i="16"/>
  <c r="BY1051" i="16"/>
  <c r="BX1051" i="16"/>
  <c r="BW1051" i="16"/>
  <c r="BV1051" i="16"/>
  <c r="BT1051" i="16"/>
  <c r="BS1051" i="16"/>
  <c r="BR1051" i="16"/>
  <c r="BN1051" i="16"/>
  <c r="BM1051" i="16"/>
  <c r="BL1051" i="16"/>
  <c r="BG1051" i="16"/>
  <c r="BF1051" i="16"/>
  <c r="BE1051" i="16"/>
  <c r="BD1051" i="16"/>
  <c r="BC1051" i="16"/>
  <c r="BB1051" i="16"/>
  <c r="BA1051" i="16"/>
  <c r="AZ1051" i="16"/>
  <c r="AY1051" i="16"/>
  <c r="AX1051" i="16"/>
  <c r="AW1051" i="16"/>
  <c r="AV1051" i="16"/>
  <c r="AU1051" i="16"/>
  <c r="AT1051" i="16"/>
  <c r="AR1051" i="16"/>
  <c r="AQ1051" i="16"/>
  <c r="AP1051" i="16"/>
  <c r="BP1051" i="16" s="1"/>
  <c r="AO1051" i="16"/>
  <c r="BQ1051" i="16" s="1"/>
  <c r="AN1051" i="16"/>
  <c r="BK1051" i="16" s="1"/>
  <c r="AM1051" i="16"/>
  <c r="BJ1051" i="16" s="1"/>
  <c r="AL1051" i="16"/>
  <c r="BI1051" i="16" s="1"/>
  <c r="AK1051" i="16"/>
  <c r="CD1050" i="16"/>
  <c r="CB1050" i="16"/>
  <c r="CA1050" i="16"/>
  <c r="BZ1050" i="16"/>
  <c r="BY1050" i="16"/>
  <c r="BX1050" i="16"/>
  <c r="BW1050" i="16"/>
  <c r="BV1050" i="16"/>
  <c r="BT1050" i="16"/>
  <c r="BS1050" i="16"/>
  <c r="BR1050" i="16"/>
  <c r="BN1050" i="16"/>
  <c r="BM1050" i="16"/>
  <c r="BL1050" i="16"/>
  <c r="BG1050" i="16"/>
  <c r="BF1050" i="16"/>
  <c r="BE1050" i="16"/>
  <c r="BD1050" i="16"/>
  <c r="BC1050" i="16"/>
  <c r="BB1050" i="16"/>
  <c r="BA1050" i="16"/>
  <c r="AZ1050" i="16"/>
  <c r="AY1050" i="16"/>
  <c r="AX1050" i="16"/>
  <c r="AW1050" i="16"/>
  <c r="AV1050" i="16"/>
  <c r="AU1050" i="16"/>
  <c r="AT1050" i="16"/>
  <c r="AR1050" i="16"/>
  <c r="AQ1050" i="16"/>
  <c r="AP1050" i="16"/>
  <c r="BP1050" i="16" s="1"/>
  <c r="AO1050" i="16"/>
  <c r="BQ1050" i="16" s="1"/>
  <c r="AN1050" i="16"/>
  <c r="BK1050" i="16" s="1"/>
  <c r="AM1050" i="16"/>
  <c r="BJ1050" i="16" s="1"/>
  <c r="AL1050" i="16"/>
  <c r="BI1050" i="16" s="1"/>
  <c r="AK1050" i="16"/>
  <c r="CD1049" i="16"/>
  <c r="CB1049" i="16"/>
  <c r="CA1049" i="16"/>
  <c r="BZ1049" i="16"/>
  <c r="BY1049" i="16"/>
  <c r="BX1049" i="16"/>
  <c r="BW1049" i="16"/>
  <c r="BV1049" i="16"/>
  <c r="BT1049" i="16"/>
  <c r="BS1049" i="16"/>
  <c r="BR1049" i="16"/>
  <c r="BN1049" i="16"/>
  <c r="BM1049" i="16"/>
  <c r="BL1049" i="16"/>
  <c r="BG1049" i="16"/>
  <c r="BF1049" i="16"/>
  <c r="BE1049" i="16"/>
  <c r="BD1049" i="16"/>
  <c r="BC1049" i="16"/>
  <c r="BB1049" i="16"/>
  <c r="BA1049" i="16"/>
  <c r="AZ1049" i="16"/>
  <c r="AY1049" i="16"/>
  <c r="AX1049" i="16"/>
  <c r="AW1049" i="16"/>
  <c r="AV1049" i="16"/>
  <c r="AU1049" i="16"/>
  <c r="AT1049" i="16"/>
  <c r="AR1049" i="16"/>
  <c r="AQ1049" i="16"/>
  <c r="AP1049" i="16"/>
  <c r="BP1049" i="16" s="1"/>
  <c r="AO1049" i="16"/>
  <c r="BQ1049" i="16" s="1"/>
  <c r="AN1049" i="16"/>
  <c r="BK1049" i="16" s="1"/>
  <c r="AM1049" i="16"/>
  <c r="BJ1049" i="16" s="1"/>
  <c r="AL1049" i="16"/>
  <c r="BI1049" i="16" s="1"/>
  <c r="AK1049" i="16"/>
  <c r="CD1048" i="16"/>
  <c r="CB1048" i="16"/>
  <c r="CA1048" i="16"/>
  <c r="BZ1048" i="16"/>
  <c r="BY1048" i="16"/>
  <c r="BX1048" i="16"/>
  <c r="BW1048" i="16"/>
  <c r="BV1048" i="16"/>
  <c r="BT1048" i="16"/>
  <c r="BS1048" i="16"/>
  <c r="BR1048" i="16"/>
  <c r="BN1048" i="16"/>
  <c r="BM1048" i="16"/>
  <c r="BL1048" i="16"/>
  <c r="BG1048" i="16"/>
  <c r="BF1048" i="16"/>
  <c r="BE1048" i="16"/>
  <c r="BD1048" i="16"/>
  <c r="BC1048" i="16"/>
  <c r="BB1048" i="16"/>
  <c r="BA1048" i="16"/>
  <c r="AZ1048" i="16"/>
  <c r="AY1048" i="16"/>
  <c r="AX1048" i="16"/>
  <c r="AW1048" i="16"/>
  <c r="AV1048" i="16"/>
  <c r="AU1048" i="16"/>
  <c r="AT1048" i="16"/>
  <c r="AR1048" i="16"/>
  <c r="AQ1048" i="16"/>
  <c r="AP1048" i="16"/>
  <c r="BP1048" i="16" s="1"/>
  <c r="AO1048" i="16"/>
  <c r="BQ1048" i="16" s="1"/>
  <c r="AN1048" i="16"/>
  <c r="BK1048" i="16" s="1"/>
  <c r="AM1048" i="16"/>
  <c r="BJ1048" i="16" s="1"/>
  <c r="AL1048" i="16"/>
  <c r="BI1048" i="16" s="1"/>
  <c r="AK1048" i="16"/>
  <c r="CD1047" i="16"/>
  <c r="CB1047" i="16"/>
  <c r="CA1047" i="16"/>
  <c r="BZ1047" i="16"/>
  <c r="BY1047" i="16"/>
  <c r="BX1047" i="16"/>
  <c r="BW1047" i="16"/>
  <c r="BV1047" i="16"/>
  <c r="BT1047" i="16"/>
  <c r="BS1047" i="16"/>
  <c r="BR1047" i="16"/>
  <c r="BN1047" i="16"/>
  <c r="BM1047" i="16"/>
  <c r="BL1047" i="16"/>
  <c r="BG1047" i="16"/>
  <c r="BF1047" i="16"/>
  <c r="BE1047" i="16"/>
  <c r="BD1047" i="16"/>
  <c r="BC1047" i="16"/>
  <c r="BB1047" i="16"/>
  <c r="BA1047" i="16"/>
  <c r="AZ1047" i="16"/>
  <c r="AY1047" i="16"/>
  <c r="AX1047" i="16"/>
  <c r="AW1047" i="16"/>
  <c r="AV1047" i="16"/>
  <c r="AU1047" i="16"/>
  <c r="AT1047" i="16"/>
  <c r="AR1047" i="16"/>
  <c r="AQ1047" i="16"/>
  <c r="AP1047" i="16"/>
  <c r="BP1047" i="16" s="1"/>
  <c r="AO1047" i="16"/>
  <c r="BQ1047" i="16" s="1"/>
  <c r="AN1047" i="16"/>
  <c r="BK1047" i="16" s="1"/>
  <c r="AM1047" i="16"/>
  <c r="BJ1047" i="16" s="1"/>
  <c r="AL1047" i="16"/>
  <c r="BI1047" i="16" s="1"/>
  <c r="AK1047" i="16"/>
  <c r="CD1046" i="16"/>
  <c r="CB1046" i="16"/>
  <c r="CA1046" i="16"/>
  <c r="BZ1046" i="16"/>
  <c r="BY1046" i="16"/>
  <c r="BX1046" i="16"/>
  <c r="BW1046" i="16"/>
  <c r="BV1046" i="16"/>
  <c r="BT1046" i="16"/>
  <c r="BS1046" i="16"/>
  <c r="BR1046" i="16"/>
  <c r="BN1046" i="16"/>
  <c r="BM1046" i="16"/>
  <c r="BL1046" i="16"/>
  <c r="BG1046" i="16"/>
  <c r="BF1046" i="16"/>
  <c r="BE1046" i="16"/>
  <c r="BD1046" i="16"/>
  <c r="BC1046" i="16"/>
  <c r="BB1046" i="16"/>
  <c r="BA1046" i="16"/>
  <c r="AZ1046" i="16"/>
  <c r="AY1046" i="16"/>
  <c r="AX1046" i="16"/>
  <c r="AW1046" i="16"/>
  <c r="AV1046" i="16"/>
  <c r="AU1046" i="16"/>
  <c r="AT1046" i="16"/>
  <c r="AR1046" i="16"/>
  <c r="AQ1046" i="16"/>
  <c r="AP1046" i="16"/>
  <c r="BP1046" i="16" s="1"/>
  <c r="AO1046" i="16"/>
  <c r="BQ1046" i="16" s="1"/>
  <c r="AN1046" i="16"/>
  <c r="BK1046" i="16" s="1"/>
  <c r="AM1046" i="16"/>
  <c r="BJ1046" i="16" s="1"/>
  <c r="AL1046" i="16"/>
  <c r="BI1046" i="16" s="1"/>
  <c r="AK1046" i="16"/>
  <c r="CD1045" i="16"/>
  <c r="CB1045" i="16"/>
  <c r="CA1045" i="16"/>
  <c r="BZ1045" i="16"/>
  <c r="BY1045" i="16"/>
  <c r="BX1045" i="16"/>
  <c r="BW1045" i="16"/>
  <c r="BV1045" i="16"/>
  <c r="BT1045" i="16"/>
  <c r="BS1045" i="16"/>
  <c r="BR1045" i="16"/>
  <c r="BN1045" i="16"/>
  <c r="BM1045" i="16"/>
  <c r="BL1045" i="16"/>
  <c r="BG1045" i="16"/>
  <c r="BF1045" i="16"/>
  <c r="BE1045" i="16"/>
  <c r="BD1045" i="16"/>
  <c r="BC1045" i="16"/>
  <c r="BB1045" i="16"/>
  <c r="BA1045" i="16"/>
  <c r="AZ1045" i="16"/>
  <c r="AY1045" i="16"/>
  <c r="AX1045" i="16"/>
  <c r="AW1045" i="16"/>
  <c r="AV1045" i="16"/>
  <c r="AU1045" i="16"/>
  <c r="AT1045" i="16"/>
  <c r="AR1045" i="16"/>
  <c r="AQ1045" i="16"/>
  <c r="AP1045" i="16"/>
  <c r="BP1045" i="16" s="1"/>
  <c r="AO1045" i="16"/>
  <c r="BQ1045" i="16" s="1"/>
  <c r="AN1045" i="16"/>
  <c r="BK1045" i="16" s="1"/>
  <c r="AM1045" i="16"/>
  <c r="BJ1045" i="16" s="1"/>
  <c r="AL1045" i="16"/>
  <c r="BI1045" i="16" s="1"/>
  <c r="AK1045" i="16"/>
  <c r="CD1044" i="16"/>
  <c r="CB1044" i="16"/>
  <c r="CA1044" i="16"/>
  <c r="BZ1044" i="16"/>
  <c r="BY1044" i="16"/>
  <c r="BX1044" i="16"/>
  <c r="BW1044" i="16"/>
  <c r="BV1044" i="16"/>
  <c r="BT1044" i="16"/>
  <c r="BS1044" i="16"/>
  <c r="BR1044" i="16"/>
  <c r="BN1044" i="16"/>
  <c r="BM1044" i="16"/>
  <c r="BL1044" i="16"/>
  <c r="BG1044" i="16"/>
  <c r="BF1044" i="16"/>
  <c r="BE1044" i="16"/>
  <c r="BD1044" i="16"/>
  <c r="BC1044" i="16"/>
  <c r="BB1044" i="16"/>
  <c r="BA1044" i="16"/>
  <c r="AZ1044" i="16"/>
  <c r="AY1044" i="16"/>
  <c r="AX1044" i="16"/>
  <c r="AW1044" i="16"/>
  <c r="AV1044" i="16"/>
  <c r="AU1044" i="16"/>
  <c r="AT1044" i="16"/>
  <c r="AR1044" i="16"/>
  <c r="AQ1044" i="16"/>
  <c r="AP1044" i="16"/>
  <c r="BP1044" i="16" s="1"/>
  <c r="AO1044" i="16"/>
  <c r="BQ1044" i="16" s="1"/>
  <c r="AN1044" i="16"/>
  <c r="BK1044" i="16" s="1"/>
  <c r="AM1044" i="16"/>
  <c r="BJ1044" i="16" s="1"/>
  <c r="AL1044" i="16"/>
  <c r="BI1044" i="16" s="1"/>
  <c r="AK1044" i="16"/>
  <c r="CD1043" i="16"/>
  <c r="CB1043" i="16"/>
  <c r="CA1043" i="16"/>
  <c r="BZ1043" i="16"/>
  <c r="BY1043" i="16"/>
  <c r="BX1043" i="16"/>
  <c r="BW1043" i="16"/>
  <c r="BV1043" i="16"/>
  <c r="BT1043" i="16"/>
  <c r="BS1043" i="16"/>
  <c r="BR1043" i="16"/>
  <c r="BN1043" i="16"/>
  <c r="BM1043" i="16"/>
  <c r="BL1043" i="16"/>
  <c r="BG1043" i="16"/>
  <c r="BF1043" i="16"/>
  <c r="BE1043" i="16"/>
  <c r="BD1043" i="16"/>
  <c r="BC1043" i="16"/>
  <c r="BB1043" i="16"/>
  <c r="BA1043" i="16"/>
  <c r="AZ1043" i="16"/>
  <c r="AY1043" i="16"/>
  <c r="AX1043" i="16"/>
  <c r="AW1043" i="16"/>
  <c r="AV1043" i="16"/>
  <c r="AU1043" i="16"/>
  <c r="AT1043" i="16"/>
  <c r="AR1043" i="16"/>
  <c r="AQ1043" i="16"/>
  <c r="AP1043" i="16"/>
  <c r="BP1043" i="16" s="1"/>
  <c r="AO1043" i="16"/>
  <c r="BQ1043" i="16" s="1"/>
  <c r="AN1043" i="16"/>
  <c r="BK1043" i="16" s="1"/>
  <c r="AM1043" i="16"/>
  <c r="BJ1043" i="16" s="1"/>
  <c r="AL1043" i="16"/>
  <c r="BI1043" i="16" s="1"/>
  <c r="AK1043" i="16"/>
  <c r="CD1042" i="16"/>
  <c r="CB1042" i="16"/>
  <c r="CA1042" i="16"/>
  <c r="BZ1042" i="16"/>
  <c r="BY1042" i="16"/>
  <c r="BX1042" i="16"/>
  <c r="BW1042" i="16"/>
  <c r="BV1042" i="16"/>
  <c r="BT1042" i="16"/>
  <c r="BS1042" i="16"/>
  <c r="BR1042" i="16"/>
  <c r="BN1042" i="16"/>
  <c r="BM1042" i="16"/>
  <c r="BL1042" i="16"/>
  <c r="BG1042" i="16"/>
  <c r="BF1042" i="16"/>
  <c r="BE1042" i="16"/>
  <c r="BD1042" i="16"/>
  <c r="BC1042" i="16"/>
  <c r="BB1042" i="16"/>
  <c r="BA1042" i="16"/>
  <c r="AZ1042" i="16"/>
  <c r="AY1042" i="16"/>
  <c r="AX1042" i="16"/>
  <c r="AW1042" i="16"/>
  <c r="AV1042" i="16"/>
  <c r="AU1042" i="16"/>
  <c r="AT1042" i="16"/>
  <c r="AR1042" i="16"/>
  <c r="AQ1042" i="16"/>
  <c r="AP1042" i="16"/>
  <c r="BP1042" i="16" s="1"/>
  <c r="AO1042" i="16"/>
  <c r="BQ1042" i="16" s="1"/>
  <c r="AN1042" i="16"/>
  <c r="BK1042" i="16" s="1"/>
  <c r="AM1042" i="16"/>
  <c r="BJ1042" i="16" s="1"/>
  <c r="AL1042" i="16"/>
  <c r="BI1042" i="16" s="1"/>
  <c r="AK1042" i="16"/>
  <c r="CD1041" i="16"/>
  <c r="CB1041" i="16"/>
  <c r="CA1041" i="16"/>
  <c r="BZ1041" i="16"/>
  <c r="BY1041" i="16"/>
  <c r="BX1041" i="16"/>
  <c r="BW1041" i="16"/>
  <c r="BV1041" i="16"/>
  <c r="BT1041" i="16"/>
  <c r="BS1041" i="16"/>
  <c r="BR1041" i="16"/>
  <c r="BN1041" i="16"/>
  <c r="BM1041" i="16"/>
  <c r="BL1041" i="16"/>
  <c r="BG1041" i="16"/>
  <c r="BF1041" i="16"/>
  <c r="BE1041" i="16"/>
  <c r="BD1041" i="16"/>
  <c r="BC1041" i="16"/>
  <c r="BB1041" i="16"/>
  <c r="BA1041" i="16"/>
  <c r="AZ1041" i="16"/>
  <c r="AY1041" i="16"/>
  <c r="AX1041" i="16"/>
  <c r="AW1041" i="16"/>
  <c r="AV1041" i="16"/>
  <c r="AU1041" i="16"/>
  <c r="AT1041" i="16"/>
  <c r="AR1041" i="16"/>
  <c r="AQ1041" i="16"/>
  <c r="AP1041" i="16"/>
  <c r="BP1041" i="16" s="1"/>
  <c r="AO1041" i="16"/>
  <c r="BQ1041" i="16" s="1"/>
  <c r="AN1041" i="16"/>
  <c r="BK1041" i="16" s="1"/>
  <c r="AM1041" i="16"/>
  <c r="BJ1041" i="16" s="1"/>
  <c r="AL1041" i="16"/>
  <c r="BI1041" i="16" s="1"/>
  <c r="AK1041" i="16"/>
  <c r="CD1040" i="16"/>
  <c r="CB1040" i="16"/>
  <c r="CA1040" i="16"/>
  <c r="BZ1040" i="16"/>
  <c r="BY1040" i="16"/>
  <c r="BX1040" i="16"/>
  <c r="BW1040" i="16"/>
  <c r="BV1040" i="16"/>
  <c r="BT1040" i="16"/>
  <c r="BS1040" i="16"/>
  <c r="BR1040" i="16"/>
  <c r="BN1040" i="16"/>
  <c r="BM1040" i="16"/>
  <c r="BL1040" i="16"/>
  <c r="BG1040" i="16"/>
  <c r="BF1040" i="16"/>
  <c r="BE1040" i="16"/>
  <c r="BD1040" i="16"/>
  <c r="BC1040" i="16"/>
  <c r="BB1040" i="16"/>
  <c r="BA1040" i="16"/>
  <c r="AZ1040" i="16"/>
  <c r="AY1040" i="16"/>
  <c r="AX1040" i="16"/>
  <c r="AW1040" i="16"/>
  <c r="AV1040" i="16"/>
  <c r="AU1040" i="16"/>
  <c r="AT1040" i="16"/>
  <c r="AR1040" i="16"/>
  <c r="AQ1040" i="16"/>
  <c r="AP1040" i="16"/>
  <c r="BP1040" i="16" s="1"/>
  <c r="AO1040" i="16"/>
  <c r="BQ1040" i="16" s="1"/>
  <c r="AN1040" i="16"/>
  <c r="BK1040" i="16" s="1"/>
  <c r="AM1040" i="16"/>
  <c r="BJ1040" i="16" s="1"/>
  <c r="AL1040" i="16"/>
  <c r="BI1040" i="16" s="1"/>
  <c r="AK1040" i="16"/>
  <c r="CD1039" i="16"/>
  <c r="CB1039" i="16"/>
  <c r="CA1039" i="16"/>
  <c r="BZ1039" i="16"/>
  <c r="BY1039" i="16"/>
  <c r="BX1039" i="16"/>
  <c r="BW1039" i="16"/>
  <c r="BV1039" i="16"/>
  <c r="BT1039" i="16"/>
  <c r="BS1039" i="16"/>
  <c r="BR1039" i="16"/>
  <c r="BN1039" i="16"/>
  <c r="BM1039" i="16"/>
  <c r="BL1039" i="16"/>
  <c r="BG1039" i="16"/>
  <c r="BF1039" i="16"/>
  <c r="BE1039" i="16"/>
  <c r="BD1039" i="16"/>
  <c r="BC1039" i="16"/>
  <c r="BB1039" i="16"/>
  <c r="BA1039" i="16"/>
  <c r="AZ1039" i="16"/>
  <c r="AY1039" i="16"/>
  <c r="AX1039" i="16"/>
  <c r="AW1039" i="16"/>
  <c r="AV1039" i="16"/>
  <c r="AU1039" i="16"/>
  <c r="AT1039" i="16"/>
  <c r="AR1039" i="16"/>
  <c r="AQ1039" i="16"/>
  <c r="AP1039" i="16"/>
  <c r="BP1039" i="16" s="1"/>
  <c r="AO1039" i="16"/>
  <c r="BQ1039" i="16" s="1"/>
  <c r="AN1039" i="16"/>
  <c r="BK1039" i="16" s="1"/>
  <c r="AM1039" i="16"/>
  <c r="BJ1039" i="16" s="1"/>
  <c r="AL1039" i="16"/>
  <c r="BI1039" i="16" s="1"/>
  <c r="AK1039" i="16"/>
  <c r="CD1038" i="16"/>
  <c r="CB1038" i="16"/>
  <c r="CA1038" i="16"/>
  <c r="BZ1038" i="16"/>
  <c r="BY1038" i="16"/>
  <c r="BX1038" i="16"/>
  <c r="BW1038" i="16"/>
  <c r="BV1038" i="16"/>
  <c r="BT1038" i="16"/>
  <c r="BS1038" i="16"/>
  <c r="BR1038" i="16"/>
  <c r="BN1038" i="16"/>
  <c r="BM1038" i="16"/>
  <c r="BL1038" i="16"/>
  <c r="BG1038" i="16"/>
  <c r="BF1038" i="16"/>
  <c r="BE1038" i="16"/>
  <c r="BD1038" i="16"/>
  <c r="BC1038" i="16"/>
  <c r="BB1038" i="16"/>
  <c r="BA1038" i="16"/>
  <c r="AZ1038" i="16"/>
  <c r="AY1038" i="16"/>
  <c r="AX1038" i="16"/>
  <c r="AW1038" i="16"/>
  <c r="AV1038" i="16"/>
  <c r="AU1038" i="16"/>
  <c r="AT1038" i="16"/>
  <c r="AR1038" i="16"/>
  <c r="AQ1038" i="16"/>
  <c r="AP1038" i="16"/>
  <c r="BP1038" i="16" s="1"/>
  <c r="AO1038" i="16"/>
  <c r="BQ1038" i="16" s="1"/>
  <c r="AN1038" i="16"/>
  <c r="BK1038" i="16" s="1"/>
  <c r="AM1038" i="16"/>
  <c r="BJ1038" i="16" s="1"/>
  <c r="AL1038" i="16"/>
  <c r="BI1038" i="16" s="1"/>
  <c r="AK1038" i="16"/>
  <c r="CD1037" i="16"/>
  <c r="CB1037" i="16"/>
  <c r="CA1037" i="16"/>
  <c r="BZ1037" i="16"/>
  <c r="BY1037" i="16"/>
  <c r="BX1037" i="16"/>
  <c r="BW1037" i="16"/>
  <c r="BV1037" i="16"/>
  <c r="BT1037" i="16"/>
  <c r="BS1037" i="16"/>
  <c r="BR1037" i="16"/>
  <c r="BN1037" i="16"/>
  <c r="BM1037" i="16"/>
  <c r="BL1037" i="16"/>
  <c r="BG1037" i="16"/>
  <c r="BF1037" i="16"/>
  <c r="BE1037" i="16"/>
  <c r="BD1037" i="16"/>
  <c r="BC1037" i="16"/>
  <c r="BB1037" i="16"/>
  <c r="BA1037" i="16"/>
  <c r="AZ1037" i="16"/>
  <c r="AY1037" i="16"/>
  <c r="AX1037" i="16"/>
  <c r="AW1037" i="16"/>
  <c r="AV1037" i="16"/>
  <c r="AU1037" i="16"/>
  <c r="AT1037" i="16"/>
  <c r="AR1037" i="16"/>
  <c r="AQ1037" i="16"/>
  <c r="AP1037" i="16"/>
  <c r="BP1037" i="16" s="1"/>
  <c r="AO1037" i="16"/>
  <c r="BQ1037" i="16" s="1"/>
  <c r="AN1037" i="16"/>
  <c r="BK1037" i="16" s="1"/>
  <c r="AM1037" i="16"/>
  <c r="BJ1037" i="16" s="1"/>
  <c r="AL1037" i="16"/>
  <c r="BI1037" i="16" s="1"/>
  <c r="AK1037" i="16"/>
  <c r="CD1036" i="16"/>
  <c r="CB1036" i="16"/>
  <c r="CA1036" i="16"/>
  <c r="BZ1036" i="16"/>
  <c r="BY1036" i="16"/>
  <c r="BX1036" i="16"/>
  <c r="BW1036" i="16"/>
  <c r="BV1036" i="16"/>
  <c r="BT1036" i="16"/>
  <c r="BS1036" i="16"/>
  <c r="BR1036" i="16"/>
  <c r="BN1036" i="16"/>
  <c r="BM1036" i="16"/>
  <c r="BL1036" i="16"/>
  <c r="BG1036" i="16"/>
  <c r="BF1036" i="16"/>
  <c r="BE1036" i="16"/>
  <c r="BD1036" i="16"/>
  <c r="BC1036" i="16"/>
  <c r="BB1036" i="16"/>
  <c r="BA1036" i="16"/>
  <c r="AZ1036" i="16"/>
  <c r="AY1036" i="16"/>
  <c r="AX1036" i="16"/>
  <c r="AW1036" i="16"/>
  <c r="AV1036" i="16"/>
  <c r="AU1036" i="16"/>
  <c r="AT1036" i="16"/>
  <c r="AR1036" i="16"/>
  <c r="AQ1036" i="16"/>
  <c r="AP1036" i="16"/>
  <c r="BP1036" i="16" s="1"/>
  <c r="AO1036" i="16"/>
  <c r="BQ1036" i="16" s="1"/>
  <c r="AN1036" i="16"/>
  <c r="BK1036" i="16" s="1"/>
  <c r="AM1036" i="16"/>
  <c r="BJ1036" i="16" s="1"/>
  <c r="AL1036" i="16"/>
  <c r="BI1036" i="16" s="1"/>
  <c r="AK1036" i="16"/>
  <c r="CD1035" i="16"/>
  <c r="CB1035" i="16"/>
  <c r="CA1035" i="16"/>
  <c r="BZ1035" i="16"/>
  <c r="BY1035" i="16"/>
  <c r="BX1035" i="16"/>
  <c r="BW1035" i="16"/>
  <c r="BV1035" i="16"/>
  <c r="BT1035" i="16"/>
  <c r="BS1035" i="16"/>
  <c r="BR1035" i="16"/>
  <c r="BN1035" i="16"/>
  <c r="BM1035" i="16"/>
  <c r="BL1035" i="16"/>
  <c r="BG1035" i="16"/>
  <c r="BF1035" i="16"/>
  <c r="BE1035" i="16"/>
  <c r="BD1035" i="16"/>
  <c r="BC1035" i="16"/>
  <c r="BB1035" i="16"/>
  <c r="BA1035" i="16"/>
  <c r="AZ1035" i="16"/>
  <c r="AY1035" i="16"/>
  <c r="AX1035" i="16"/>
  <c r="AW1035" i="16"/>
  <c r="AV1035" i="16"/>
  <c r="AU1035" i="16"/>
  <c r="AT1035" i="16"/>
  <c r="AR1035" i="16"/>
  <c r="AQ1035" i="16"/>
  <c r="AP1035" i="16"/>
  <c r="BP1035" i="16" s="1"/>
  <c r="AO1035" i="16"/>
  <c r="BQ1035" i="16" s="1"/>
  <c r="AN1035" i="16"/>
  <c r="BK1035" i="16" s="1"/>
  <c r="AM1035" i="16"/>
  <c r="BJ1035" i="16" s="1"/>
  <c r="AL1035" i="16"/>
  <c r="BI1035" i="16" s="1"/>
  <c r="AK1035" i="16"/>
  <c r="CD1034" i="16"/>
  <c r="CB1034" i="16"/>
  <c r="CA1034" i="16"/>
  <c r="BZ1034" i="16"/>
  <c r="BY1034" i="16"/>
  <c r="BX1034" i="16"/>
  <c r="BW1034" i="16"/>
  <c r="BV1034" i="16"/>
  <c r="BT1034" i="16"/>
  <c r="BS1034" i="16"/>
  <c r="BR1034" i="16"/>
  <c r="BN1034" i="16"/>
  <c r="BM1034" i="16"/>
  <c r="BL1034" i="16"/>
  <c r="BG1034" i="16"/>
  <c r="BF1034" i="16"/>
  <c r="BE1034" i="16"/>
  <c r="BD1034" i="16"/>
  <c r="BC1034" i="16"/>
  <c r="BB1034" i="16"/>
  <c r="BA1034" i="16"/>
  <c r="AZ1034" i="16"/>
  <c r="AY1034" i="16"/>
  <c r="AX1034" i="16"/>
  <c r="AW1034" i="16"/>
  <c r="AV1034" i="16"/>
  <c r="AU1034" i="16"/>
  <c r="AT1034" i="16"/>
  <c r="AR1034" i="16"/>
  <c r="AQ1034" i="16"/>
  <c r="AP1034" i="16"/>
  <c r="BP1034" i="16" s="1"/>
  <c r="AO1034" i="16"/>
  <c r="BQ1034" i="16" s="1"/>
  <c r="AN1034" i="16"/>
  <c r="BK1034" i="16" s="1"/>
  <c r="AM1034" i="16"/>
  <c r="BJ1034" i="16" s="1"/>
  <c r="AL1034" i="16"/>
  <c r="BI1034" i="16" s="1"/>
  <c r="AK1034" i="16"/>
  <c r="CD1033" i="16"/>
  <c r="CB1033" i="16"/>
  <c r="CA1033" i="16"/>
  <c r="BZ1033" i="16"/>
  <c r="BY1033" i="16"/>
  <c r="BX1033" i="16"/>
  <c r="BW1033" i="16"/>
  <c r="BV1033" i="16"/>
  <c r="BT1033" i="16"/>
  <c r="BS1033" i="16"/>
  <c r="BR1033" i="16"/>
  <c r="BN1033" i="16"/>
  <c r="BM1033" i="16"/>
  <c r="BL1033" i="16"/>
  <c r="BG1033" i="16"/>
  <c r="BF1033" i="16"/>
  <c r="BE1033" i="16"/>
  <c r="BD1033" i="16"/>
  <c r="BC1033" i="16"/>
  <c r="BB1033" i="16"/>
  <c r="BA1033" i="16"/>
  <c r="AZ1033" i="16"/>
  <c r="AY1033" i="16"/>
  <c r="AX1033" i="16"/>
  <c r="AW1033" i="16"/>
  <c r="AV1033" i="16"/>
  <c r="AU1033" i="16"/>
  <c r="AT1033" i="16"/>
  <c r="AR1033" i="16"/>
  <c r="AQ1033" i="16"/>
  <c r="AP1033" i="16"/>
  <c r="BP1033" i="16" s="1"/>
  <c r="AO1033" i="16"/>
  <c r="BQ1033" i="16" s="1"/>
  <c r="AN1033" i="16"/>
  <c r="BK1033" i="16" s="1"/>
  <c r="AM1033" i="16"/>
  <c r="BJ1033" i="16" s="1"/>
  <c r="AL1033" i="16"/>
  <c r="BI1033" i="16" s="1"/>
  <c r="AK1033" i="16"/>
  <c r="CD1032" i="16"/>
  <c r="CB1032" i="16"/>
  <c r="CA1032" i="16"/>
  <c r="BZ1032" i="16"/>
  <c r="BY1032" i="16"/>
  <c r="BX1032" i="16"/>
  <c r="BW1032" i="16"/>
  <c r="BV1032" i="16"/>
  <c r="BT1032" i="16"/>
  <c r="BS1032" i="16"/>
  <c r="BR1032" i="16"/>
  <c r="BN1032" i="16"/>
  <c r="BM1032" i="16"/>
  <c r="BL1032" i="16"/>
  <c r="BG1032" i="16"/>
  <c r="BF1032" i="16"/>
  <c r="BE1032" i="16"/>
  <c r="BD1032" i="16"/>
  <c r="BC1032" i="16"/>
  <c r="BB1032" i="16"/>
  <c r="BA1032" i="16"/>
  <c r="AZ1032" i="16"/>
  <c r="AY1032" i="16"/>
  <c r="AX1032" i="16"/>
  <c r="AW1032" i="16"/>
  <c r="AV1032" i="16"/>
  <c r="AU1032" i="16"/>
  <c r="AT1032" i="16"/>
  <c r="AR1032" i="16"/>
  <c r="AQ1032" i="16"/>
  <c r="AP1032" i="16"/>
  <c r="BP1032" i="16" s="1"/>
  <c r="AO1032" i="16"/>
  <c r="BQ1032" i="16" s="1"/>
  <c r="AN1032" i="16"/>
  <c r="BK1032" i="16" s="1"/>
  <c r="AM1032" i="16"/>
  <c r="BJ1032" i="16" s="1"/>
  <c r="AL1032" i="16"/>
  <c r="BI1032" i="16" s="1"/>
  <c r="AK1032" i="16"/>
  <c r="CD1031" i="16"/>
  <c r="CB1031" i="16"/>
  <c r="CA1031" i="16"/>
  <c r="BZ1031" i="16"/>
  <c r="BY1031" i="16"/>
  <c r="BX1031" i="16"/>
  <c r="BW1031" i="16"/>
  <c r="BV1031" i="16"/>
  <c r="BT1031" i="16"/>
  <c r="BS1031" i="16"/>
  <c r="BR1031" i="16"/>
  <c r="BN1031" i="16"/>
  <c r="BM1031" i="16"/>
  <c r="BL1031" i="16"/>
  <c r="BG1031" i="16"/>
  <c r="BF1031" i="16"/>
  <c r="BE1031" i="16"/>
  <c r="BD1031" i="16"/>
  <c r="BC1031" i="16"/>
  <c r="BB1031" i="16"/>
  <c r="BA1031" i="16"/>
  <c r="AZ1031" i="16"/>
  <c r="AY1031" i="16"/>
  <c r="AX1031" i="16"/>
  <c r="AW1031" i="16"/>
  <c r="AV1031" i="16"/>
  <c r="AU1031" i="16"/>
  <c r="AT1031" i="16"/>
  <c r="AR1031" i="16"/>
  <c r="AQ1031" i="16"/>
  <c r="AP1031" i="16"/>
  <c r="BP1031" i="16" s="1"/>
  <c r="AO1031" i="16"/>
  <c r="BQ1031" i="16" s="1"/>
  <c r="AN1031" i="16"/>
  <c r="BK1031" i="16" s="1"/>
  <c r="AM1031" i="16"/>
  <c r="BJ1031" i="16" s="1"/>
  <c r="AL1031" i="16"/>
  <c r="BI1031" i="16" s="1"/>
  <c r="AK1031" i="16"/>
  <c r="CD1030" i="16"/>
  <c r="CB1030" i="16"/>
  <c r="CA1030" i="16"/>
  <c r="BZ1030" i="16"/>
  <c r="BY1030" i="16"/>
  <c r="BX1030" i="16"/>
  <c r="BW1030" i="16"/>
  <c r="BV1030" i="16"/>
  <c r="BT1030" i="16"/>
  <c r="BS1030" i="16"/>
  <c r="BR1030" i="16"/>
  <c r="BN1030" i="16"/>
  <c r="BM1030" i="16"/>
  <c r="BL1030" i="16"/>
  <c r="BG1030" i="16"/>
  <c r="BF1030" i="16"/>
  <c r="BE1030" i="16"/>
  <c r="BD1030" i="16"/>
  <c r="BC1030" i="16"/>
  <c r="BB1030" i="16"/>
  <c r="BA1030" i="16"/>
  <c r="AZ1030" i="16"/>
  <c r="AY1030" i="16"/>
  <c r="AX1030" i="16"/>
  <c r="AW1030" i="16"/>
  <c r="AV1030" i="16"/>
  <c r="AU1030" i="16"/>
  <c r="AT1030" i="16"/>
  <c r="AR1030" i="16"/>
  <c r="AQ1030" i="16"/>
  <c r="AP1030" i="16"/>
  <c r="BP1030" i="16" s="1"/>
  <c r="AO1030" i="16"/>
  <c r="BQ1030" i="16" s="1"/>
  <c r="AN1030" i="16"/>
  <c r="BK1030" i="16" s="1"/>
  <c r="AM1030" i="16"/>
  <c r="BJ1030" i="16" s="1"/>
  <c r="AL1030" i="16"/>
  <c r="BI1030" i="16" s="1"/>
  <c r="AK1030" i="16"/>
  <c r="CD1029" i="16"/>
  <c r="CB1029" i="16"/>
  <c r="CA1029" i="16"/>
  <c r="BZ1029" i="16"/>
  <c r="BY1029" i="16"/>
  <c r="BX1029" i="16"/>
  <c r="BW1029" i="16"/>
  <c r="BV1029" i="16"/>
  <c r="BT1029" i="16"/>
  <c r="BS1029" i="16"/>
  <c r="BR1029" i="16"/>
  <c r="BN1029" i="16"/>
  <c r="BM1029" i="16"/>
  <c r="BL1029" i="16"/>
  <c r="BG1029" i="16"/>
  <c r="BF1029" i="16"/>
  <c r="BE1029" i="16"/>
  <c r="BD1029" i="16"/>
  <c r="BC1029" i="16"/>
  <c r="BB1029" i="16"/>
  <c r="BA1029" i="16"/>
  <c r="AZ1029" i="16"/>
  <c r="AY1029" i="16"/>
  <c r="AX1029" i="16"/>
  <c r="AW1029" i="16"/>
  <c r="AV1029" i="16"/>
  <c r="AU1029" i="16"/>
  <c r="AT1029" i="16"/>
  <c r="AR1029" i="16"/>
  <c r="AQ1029" i="16"/>
  <c r="AP1029" i="16"/>
  <c r="BP1029" i="16" s="1"/>
  <c r="AO1029" i="16"/>
  <c r="BQ1029" i="16" s="1"/>
  <c r="AN1029" i="16"/>
  <c r="BK1029" i="16" s="1"/>
  <c r="AM1029" i="16"/>
  <c r="BJ1029" i="16" s="1"/>
  <c r="AL1029" i="16"/>
  <c r="BI1029" i="16" s="1"/>
  <c r="AK1029" i="16"/>
  <c r="CD1028" i="16"/>
  <c r="CB1028" i="16"/>
  <c r="CA1028" i="16"/>
  <c r="BZ1028" i="16"/>
  <c r="BY1028" i="16"/>
  <c r="BX1028" i="16"/>
  <c r="BW1028" i="16"/>
  <c r="BV1028" i="16"/>
  <c r="BT1028" i="16"/>
  <c r="BS1028" i="16"/>
  <c r="BR1028" i="16"/>
  <c r="BN1028" i="16"/>
  <c r="BM1028" i="16"/>
  <c r="BL1028" i="16"/>
  <c r="BG1028" i="16"/>
  <c r="BF1028" i="16"/>
  <c r="BE1028" i="16"/>
  <c r="BD1028" i="16"/>
  <c r="BC1028" i="16"/>
  <c r="BB1028" i="16"/>
  <c r="BA1028" i="16"/>
  <c r="AZ1028" i="16"/>
  <c r="AY1028" i="16"/>
  <c r="AX1028" i="16"/>
  <c r="AW1028" i="16"/>
  <c r="AV1028" i="16"/>
  <c r="AU1028" i="16"/>
  <c r="AT1028" i="16"/>
  <c r="AR1028" i="16"/>
  <c r="AQ1028" i="16"/>
  <c r="AP1028" i="16"/>
  <c r="BP1028" i="16" s="1"/>
  <c r="AO1028" i="16"/>
  <c r="BQ1028" i="16" s="1"/>
  <c r="AN1028" i="16"/>
  <c r="BK1028" i="16" s="1"/>
  <c r="AM1028" i="16"/>
  <c r="BJ1028" i="16" s="1"/>
  <c r="AL1028" i="16"/>
  <c r="BI1028" i="16" s="1"/>
  <c r="AK1028" i="16"/>
  <c r="CD1027" i="16"/>
  <c r="CB1027" i="16"/>
  <c r="CA1027" i="16"/>
  <c r="BZ1027" i="16"/>
  <c r="BY1027" i="16"/>
  <c r="BX1027" i="16"/>
  <c r="BW1027" i="16"/>
  <c r="BV1027" i="16"/>
  <c r="BT1027" i="16"/>
  <c r="BS1027" i="16"/>
  <c r="BR1027" i="16"/>
  <c r="BN1027" i="16"/>
  <c r="BM1027" i="16"/>
  <c r="BL1027" i="16"/>
  <c r="BG1027" i="16"/>
  <c r="BF1027" i="16"/>
  <c r="BE1027" i="16"/>
  <c r="BD1027" i="16"/>
  <c r="BC1027" i="16"/>
  <c r="BB1027" i="16"/>
  <c r="BA1027" i="16"/>
  <c r="AZ1027" i="16"/>
  <c r="AY1027" i="16"/>
  <c r="AX1027" i="16"/>
  <c r="AW1027" i="16"/>
  <c r="AV1027" i="16"/>
  <c r="AU1027" i="16"/>
  <c r="AT1027" i="16"/>
  <c r="AR1027" i="16"/>
  <c r="AQ1027" i="16"/>
  <c r="AP1027" i="16"/>
  <c r="BP1027" i="16" s="1"/>
  <c r="AO1027" i="16"/>
  <c r="BQ1027" i="16" s="1"/>
  <c r="AN1027" i="16"/>
  <c r="BK1027" i="16" s="1"/>
  <c r="AM1027" i="16"/>
  <c r="BJ1027" i="16" s="1"/>
  <c r="AL1027" i="16"/>
  <c r="BI1027" i="16" s="1"/>
  <c r="AK1027" i="16"/>
  <c r="CD1026" i="16"/>
  <c r="CB1026" i="16"/>
  <c r="CA1026" i="16"/>
  <c r="BZ1026" i="16"/>
  <c r="BY1026" i="16"/>
  <c r="BX1026" i="16"/>
  <c r="BW1026" i="16"/>
  <c r="BV1026" i="16"/>
  <c r="BT1026" i="16"/>
  <c r="BS1026" i="16"/>
  <c r="BR1026" i="16"/>
  <c r="BN1026" i="16"/>
  <c r="BM1026" i="16"/>
  <c r="BL1026" i="16"/>
  <c r="BG1026" i="16"/>
  <c r="BF1026" i="16"/>
  <c r="BE1026" i="16"/>
  <c r="BD1026" i="16"/>
  <c r="BC1026" i="16"/>
  <c r="BB1026" i="16"/>
  <c r="BA1026" i="16"/>
  <c r="AZ1026" i="16"/>
  <c r="AY1026" i="16"/>
  <c r="AX1026" i="16"/>
  <c r="AW1026" i="16"/>
  <c r="AV1026" i="16"/>
  <c r="AU1026" i="16"/>
  <c r="AT1026" i="16"/>
  <c r="AR1026" i="16"/>
  <c r="AQ1026" i="16"/>
  <c r="AP1026" i="16"/>
  <c r="BP1026" i="16" s="1"/>
  <c r="AO1026" i="16"/>
  <c r="BQ1026" i="16" s="1"/>
  <c r="AN1026" i="16"/>
  <c r="BK1026" i="16" s="1"/>
  <c r="AM1026" i="16"/>
  <c r="BJ1026" i="16" s="1"/>
  <c r="AL1026" i="16"/>
  <c r="BI1026" i="16" s="1"/>
  <c r="AK1026" i="16"/>
  <c r="CD1025" i="16"/>
  <c r="CB1025" i="16"/>
  <c r="CA1025" i="16"/>
  <c r="BZ1025" i="16"/>
  <c r="BY1025" i="16"/>
  <c r="BX1025" i="16"/>
  <c r="BW1025" i="16"/>
  <c r="BV1025" i="16"/>
  <c r="BT1025" i="16"/>
  <c r="BS1025" i="16"/>
  <c r="BR1025" i="16"/>
  <c r="BN1025" i="16"/>
  <c r="BM1025" i="16"/>
  <c r="BL1025" i="16"/>
  <c r="BG1025" i="16"/>
  <c r="BF1025" i="16"/>
  <c r="BE1025" i="16"/>
  <c r="BD1025" i="16"/>
  <c r="BC1025" i="16"/>
  <c r="BB1025" i="16"/>
  <c r="BA1025" i="16"/>
  <c r="AZ1025" i="16"/>
  <c r="AY1025" i="16"/>
  <c r="AX1025" i="16"/>
  <c r="AW1025" i="16"/>
  <c r="AV1025" i="16"/>
  <c r="AU1025" i="16"/>
  <c r="AT1025" i="16"/>
  <c r="AR1025" i="16"/>
  <c r="AQ1025" i="16"/>
  <c r="AP1025" i="16"/>
  <c r="BP1025" i="16" s="1"/>
  <c r="AO1025" i="16"/>
  <c r="BQ1025" i="16" s="1"/>
  <c r="AN1025" i="16"/>
  <c r="BK1025" i="16" s="1"/>
  <c r="AM1025" i="16"/>
  <c r="BJ1025" i="16" s="1"/>
  <c r="AL1025" i="16"/>
  <c r="BI1025" i="16" s="1"/>
  <c r="AK1025" i="16"/>
  <c r="CD1024" i="16"/>
  <c r="CB1024" i="16"/>
  <c r="CA1024" i="16"/>
  <c r="BZ1024" i="16"/>
  <c r="BY1024" i="16"/>
  <c r="BX1024" i="16"/>
  <c r="BW1024" i="16"/>
  <c r="BV1024" i="16"/>
  <c r="BT1024" i="16"/>
  <c r="BS1024" i="16"/>
  <c r="BR1024" i="16"/>
  <c r="BN1024" i="16"/>
  <c r="BM1024" i="16"/>
  <c r="BL1024" i="16"/>
  <c r="BG1024" i="16"/>
  <c r="BF1024" i="16"/>
  <c r="BE1024" i="16"/>
  <c r="BD1024" i="16"/>
  <c r="BC1024" i="16"/>
  <c r="BB1024" i="16"/>
  <c r="BA1024" i="16"/>
  <c r="AZ1024" i="16"/>
  <c r="AY1024" i="16"/>
  <c r="AX1024" i="16"/>
  <c r="AW1024" i="16"/>
  <c r="AV1024" i="16"/>
  <c r="AU1024" i="16"/>
  <c r="AT1024" i="16"/>
  <c r="AR1024" i="16"/>
  <c r="AQ1024" i="16"/>
  <c r="AP1024" i="16"/>
  <c r="BP1024" i="16" s="1"/>
  <c r="AO1024" i="16"/>
  <c r="BQ1024" i="16" s="1"/>
  <c r="AN1024" i="16"/>
  <c r="BK1024" i="16" s="1"/>
  <c r="AM1024" i="16"/>
  <c r="BJ1024" i="16" s="1"/>
  <c r="AL1024" i="16"/>
  <c r="BI1024" i="16" s="1"/>
  <c r="AK1024" i="16"/>
  <c r="CD1023" i="16"/>
  <c r="CB1023" i="16"/>
  <c r="CA1023" i="16"/>
  <c r="BZ1023" i="16"/>
  <c r="BY1023" i="16"/>
  <c r="BX1023" i="16"/>
  <c r="BW1023" i="16"/>
  <c r="BV1023" i="16"/>
  <c r="BT1023" i="16"/>
  <c r="BS1023" i="16"/>
  <c r="BR1023" i="16"/>
  <c r="BN1023" i="16"/>
  <c r="BM1023" i="16"/>
  <c r="BL1023" i="16"/>
  <c r="BG1023" i="16"/>
  <c r="BF1023" i="16"/>
  <c r="BE1023" i="16"/>
  <c r="BD1023" i="16"/>
  <c r="BC1023" i="16"/>
  <c r="BB1023" i="16"/>
  <c r="BA1023" i="16"/>
  <c r="AZ1023" i="16"/>
  <c r="AY1023" i="16"/>
  <c r="AX1023" i="16"/>
  <c r="AW1023" i="16"/>
  <c r="AV1023" i="16"/>
  <c r="AU1023" i="16"/>
  <c r="AT1023" i="16"/>
  <c r="AR1023" i="16"/>
  <c r="AQ1023" i="16"/>
  <c r="AP1023" i="16"/>
  <c r="BP1023" i="16" s="1"/>
  <c r="AO1023" i="16"/>
  <c r="BQ1023" i="16" s="1"/>
  <c r="AN1023" i="16"/>
  <c r="BK1023" i="16" s="1"/>
  <c r="AM1023" i="16"/>
  <c r="BJ1023" i="16" s="1"/>
  <c r="AL1023" i="16"/>
  <c r="BI1023" i="16" s="1"/>
  <c r="AK1023" i="16"/>
  <c r="CD1022" i="16"/>
  <c r="CB1022" i="16"/>
  <c r="CA1022" i="16"/>
  <c r="BZ1022" i="16"/>
  <c r="BY1022" i="16"/>
  <c r="BX1022" i="16"/>
  <c r="BW1022" i="16"/>
  <c r="BV1022" i="16"/>
  <c r="BT1022" i="16"/>
  <c r="BS1022" i="16"/>
  <c r="BR1022" i="16"/>
  <c r="BN1022" i="16"/>
  <c r="BM1022" i="16"/>
  <c r="BL1022" i="16"/>
  <c r="BG1022" i="16"/>
  <c r="BF1022" i="16"/>
  <c r="BE1022" i="16"/>
  <c r="BD1022" i="16"/>
  <c r="BC1022" i="16"/>
  <c r="BB1022" i="16"/>
  <c r="BA1022" i="16"/>
  <c r="AZ1022" i="16"/>
  <c r="AY1022" i="16"/>
  <c r="AX1022" i="16"/>
  <c r="AW1022" i="16"/>
  <c r="AV1022" i="16"/>
  <c r="AU1022" i="16"/>
  <c r="AT1022" i="16"/>
  <c r="AR1022" i="16"/>
  <c r="AQ1022" i="16"/>
  <c r="AP1022" i="16"/>
  <c r="BP1022" i="16" s="1"/>
  <c r="AO1022" i="16"/>
  <c r="BQ1022" i="16" s="1"/>
  <c r="AN1022" i="16"/>
  <c r="BK1022" i="16" s="1"/>
  <c r="AM1022" i="16"/>
  <c r="BJ1022" i="16" s="1"/>
  <c r="AL1022" i="16"/>
  <c r="BI1022" i="16" s="1"/>
  <c r="AK1022" i="16"/>
  <c r="CD1021" i="16"/>
  <c r="CB1021" i="16"/>
  <c r="CA1021" i="16"/>
  <c r="BZ1021" i="16"/>
  <c r="BY1021" i="16"/>
  <c r="BX1021" i="16"/>
  <c r="BW1021" i="16"/>
  <c r="BV1021" i="16"/>
  <c r="BT1021" i="16"/>
  <c r="BS1021" i="16"/>
  <c r="BR1021" i="16"/>
  <c r="BN1021" i="16"/>
  <c r="BM1021" i="16"/>
  <c r="BL1021" i="16"/>
  <c r="BG1021" i="16"/>
  <c r="BF1021" i="16"/>
  <c r="BE1021" i="16"/>
  <c r="BD1021" i="16"/>
  <c r="BC1021" i="16"/>
  <c r="BB1021" i="16"/>
  <c r="BA1021" i="16"/>
  <c r="AZ1021" i="16"/>
  <c r="AY1021" i="16"/>
  <c r="AX1021" i="16"/>
  <c r="AW1021" i="16"/>
  <c r="AV1021" i="16"/>
  <c r="AU1021" i="16"/>
  <c r="AT1021" i="16"/>
  <c r="AR1021" i="16"/>
  <c r="AQ1021" i="16"/>
  <c r="AP1021" i="16"/>
  <c r="BP1021" i="16" s="1"/>
  <c r="AO1021" i="16"/>
  <c r="BQ1021" i="16" s="1"/>
  <c r="AN1021" i="16"/>
  <c r="BK1021" i="16" s="1"/>
  <c r="AM1021" i="16"/>
  <c r="BJ1021" i="16" s="1"/>
  <c r="AL1021" i="16"/>
  <c r="BI1021" i="16" s="1"/>
  <c r="AK1021" i="16"/>
  <c r="CD1020" i="16"/>
  <c r="CB1020" i="16"/>
  <c r="CA1020" i="16"/>
  <c r="BZ1020" i="16"/>
  <c r="BY1020" i="16"/>
  <c r="BX1020" i="16"/>
  <c r="BW1020" i="16"/>
  <c r="BV1020" i="16"/>
  <c r="BT1020" i="16"/>
  <c r="BS1020" i="16"/>
  <c r="BR1020" i="16"/>
  <c r="BN1020" i="16"/>
  <c r="BM1020" i="16"/>
  <c r="BL1020" i="16"/>
  <c r="BG1020" i="16"/>
  <c r="BF1020" i="16"/>
  <c r="BE1020" i="16"/>
  <c r="BD1020" i="16"/>
  <c r="BC1020" i="16"/>
  <c r="BB1020" i="16"/>
  <c r="BA1020" i="16"/>
  <c r="AZ1020" i="16"/>
  <c r="AY1020" i="16"/>
  <c r="AX1020" i="16"/>
  <c r="AW1020" i="16"/>
  <c r="AV1020" i="16"/>
  <c r="AU1020" i="16"/>
  <c r="AT1020" i="16"/>
  <c r="AR1020" i="16"/>
  <c r="AQ1020" i="16"/>
  <c r="AP1020" i="16"/>
  <c r="BP1020" i="16" s="1"/>
  <c r="AO1020" i="16"/>
  <c r="BQ1020" i="16" s="1"/>
  <c r="AN1020" i="16"/>
  <c r="BK1020" i="16" s="1"/>
  <c r="AM1020" i="16"/>
  <c r="BJ1020" i="16" s="1"/>
  <c r="AL1020" i="16"/>
  <c r="BI1020" i="16" s="1"/>
  <c r="AK1020" i="16"/>
  <c r="CD1019" i="16"/>
  <c r="CB1019" i="16"/>
  <c r="CA1019" i="16"/>
  <c r="BZ1019" i="16"/>
  <c r="BY1019" i="16"/>
  <c r="BX1019" i="16"/>
  <c r="BW1019" i="16"/>
  <c r="BV1019" i="16"/>
  <c r="BT1019" i="16"/>
  <c r="BS1019" i="16"/>
  <c r="BR1019" i="16"/>
  <c r="BN1019" i="16"/>
  <c r="BM1019" i="16"/>
  <c r="BL1019" i="16"/>
  <c r="BG1019" i="16"/>
  <c r="BF1019" i="16"/>
  <c r="BE1019" i="16"/>
  <c r="BD1019" i="16"/>
  <c r="BC1019" i="16"/>
  <c r="BB1019" i="16"/>
  <c r="BA1019" i="16"/>
  <c r="AZ1019" i="16"/>
  <c r="AY1019" i="16"/>
  <c r="AX1019" i="16"/>
  <c r="AW1019" i="16"/>
  <c r="AV1019" i="16"/>
  <c r="AU1019" i="16"/>
  <c r="AT1019" i="16"/>
  <c r="AR1019" i="16"/>
  <c r="AQ1019" i="16"/>
  <c r="AP1019" i="16"/>
  <c r="BP1019" i="16" s="1"/>
  <c r="AO1019" i="16"/>
  <c r="BQ1019" i="16" s="1"/>
  <c r="AN1019" i="16"/>
  <c r="BK1019" i="16" s="1"/>
  <c r="AM1019" i="16"/>
  <c r="BJ1019" i="16" s="1"/>
  <c r="AL1019" i="16"/>
  <c r="BI1019" i="16" s="1"/>
  <c r="AK1019" i="16"/>
  <c r="CD1018" i="16"/>
  <c r="CB1018" i="16"/>
  <c r="CA1018" i="16"/>
  <c r="BZ1018" i="16"/>
  <c r="BY1018" i="16"/>
  <c r="BX1018" i="16"/>
  <c r="BW1018" i="16"/>
  <c r="BV1018" i="16"/>
  <c r="BT1018" i="16"/>
  <c r="BS1018" i="16"/>
  <c r="BR1018" i="16"/>
  <c r="BN1018" i="16"/>
  <c r="BM1018" i="16"/>
  <c r="BL1018" i="16"/>
  <c r="BG1018" i="16"/>
  <c r="BF1018" i="16"/>
  <c r="BE1018" i="16"/>
  <c r="BD1018" i="16"/>
  <c r="BC1018" i="16"/>
  <c r="BB1018" i="16"/>
  <c r="BA1018" i="16"/>
  <c r="AZ1018" i="16"/>
  <c r="AY1018" i="16"/>
  <c r="AX1018" i="16"/>
  <c r="AW1018" i="16"/>
  <c r="AV1018" i="16"/>
  <c r="AU1018" i="16"/>
  <c r="AT1018" i="16"/>
  <c r="AR1018" i="16"/>
  <c r="AQ1018" i="16"/>
  <c r="AP1018" i="16"/>
  <c r="BP1018" i="16" s="1"/>
  <c r="AO1018" i="16"/>
  <c r="BQ1018" i="16" s="1"/>
  <c r="AN1018" i="16"/>
  <c r="BK1018" i="16" s="1"/>
  <c r="AM1018" i="16"/>
  <c r="BJ1018" i="16" s="1"/>
  <c r="AL1018" i="16"/>
  <c r="BI1018" i="16" s="1"/>
  <c r="AK1018" i="16"/>
  <c r="CD1017" i="16"/>
  <c r="CB1017" i="16"/>
  <c r="CA1017" i="16"/>
  <c r="BZ1017" i="16"/>
  <c r="BY1017" i="16"/>
  <c r="BX1017" i="16"/>
  <c r="BW1017" i="16"/>
  <c r="BV1017" i="16"/>
  <c r="BT1017" i="16"/>
  <c r="BS1017" i="16"/>
  <c r="BR1017" i="16"/>
  <c r="BN1017" i="16"/>
  <c r="BM1017" i="16"/>
  <c r="BL1017" i="16"/>
  <c r="BG1017" i="16"/>
  <c r="BF1017" i="16"/>
  <c r="BE1017" i="16"/>
  <c r="BD1017" i="16"/>
  <c r="BC1017" i="16"/>
  <c r="BB1017" i="16"/>
  <c r="BA1017" i="16"/>
  <c r="AZ1017" i="16"/>
  <c r="AY1017" i="16"/>
  <c r="AX1017" i="16"/>
  <c r="AW1017" i="16"/>
  <c r="AV1017" i="16"/>
  <c r="AU1017" i="16"/>
  <c r="AT1017" i="16"/>
  <c r="AR1017" i="16"/>
  <c r="AQ1017" i="16"/>
  <c r="AP1017" i="16"/>
  <c r="BP1017" i="16" s="1"/>
  <c r="AO1017" i="16"/>
  <c r="BQ1017" i="16" s="1"/>
  <c r="AN1017" i="16"/>
  <c r="BK1017" i="16" s="1"/>
  <c r="AM1017" i="16"/>
  <c r="BJ1017" i="16" s="1"/>
  <c r="AL1017" i="16"/>
  <c r="BI1017" i="16" s="1"/>
  <c r="AK1017" i="16"/>
  <c r="CD1016" i="16"/>
  <c r="CB1016" i="16"/>
  <c r="CA1016" i="16"/>
  <c r="BZ1016" i="16"/>
  <c r="BY1016" i="16"/>
  <c r="BX1016" i="16"/>
  <c r="BW1016" i="16"/>
  <c r="BV1016" i="16"/>
  <c r="BT1016" i="16"/>
  <c r="BS1016" i="16"/>
  <c r="BR1016" i="16"/>
  <c r="BN1016" i="16"/>
  <c r="BM1016" i="16"/>
  <c r="BL1016" i="16"/>
  <c r="BG1016" i="16"/>
  <c r="BF1016" i="16"/>
  <c r="BE1016" i="16"/>
  <c r="BD1016" i="16"/>
  <c r="BC1016" i="16"/>
  <c r="BB1016" i="16"/>
  <c r="BA1016" i="16"/>
  <c r="AZ1016" i="16"/>
  <c r="AY1016" i="16"/>
  <c r="AX1016" i="16"/>
  <c r="AW1016" i="16"/>
  <c r="AV1016" i="16"/>
  <c r="AU1016" i="16"/>
  <c r="AT1016" i="16"/>
  <c r="AR1016" i="16"/>
  <c r="AQ1016" i="16"/>
  <c r="AP1016" i="16"/>
  <c r="BP1016" i="16" s="1"/>
  <c r="AO1016" i="16"/>
  <c r="BQ1016" i="16" s="1"/>
  <c r="AN1016" i="16"/>
  <c r="BK1016" i="16" s="1"/>
  <c r="AM1016" i="16"/>
  <c r="BJ1016" i="16" s="1"/>
  <c r="AL1016" i="16"/>
  <c r="BI1016" i="16" s="1"/>
  <c r="AK1016" i="16"/>
  <c r="CD1015" i="16"/>
  <c r="CB1015" i="16"/>
  <c r="CA1015" i="16"/>
  <c r="BZ1015" i="16"/>
  <c r="BY1015" i="16"/>
  <c r="BX1015" i="16"/>
  <c r="BW1015" i="16"/>
  <c r="BV1015" i="16"/>
  <c r="BT1015" i="16"/>
  <c r="BS1015" i="16"/>
  <c r="BR1015" i="16"/>
  <c r="BN1015" i="16"/>
  <c r="BM1015" i="16"/>
  <c r="BL1015" i="16"/>
  <c r="BG1015" i="16"/>
  <c r="BF1015" i="16"/>
  <c r="BE1015" i="16"/>
  <c r="BD1015" i="16"/>
  <c r="BC1015" i="16"/>
  <c r="BB1015" i="16"/>
  <c r="BA1015" i="16"/>
  <c r="AZ1015" i="16"/>
  <c r="AY1015" i="16"/>
  <c r="AX1015" i="16"/>
  <c r="AW1015" i="16"/>
  <c r="AV1015" i="16"/>
  <c r="AU1015" i="16"/>
  <c r="AT1015" i="16"/>
  <c r="AR1015" i="16"/>
  <c r="AQ1015" i="16"/>
  <c r="AP1015" i="16"/>
  <c r="BP1015" i="16" s="1"/>
  <c r="AO1015" i="16"/>
  <c r="BQ1015" i="16" s="1"/>
  <c r="AN1015" i="16"/>
  <c r="BK1015" i="16" s="1"/>
  <c r="AM1015" i="16"/>
  <c r="BJ1015" i="16" s="1"/>
  <c r="AL1015" i="16"/>
  <c r="BI1015" i="16" s="1"/>
  <c r="AK1015" i="16"/>
  <c r="CD1014" i="16"/>
  <c r="CB1014" i="16"/>
  <c r="CA1014" i="16"/>
  <c r="BZ1014" i="16"/>
  <c r="BY1014" i="16"/>
  <c r="BX1014" i="16"/>
  <c r="BW1014" i="16"/>
  <c r="BV1014" i="16"/>
  <c r="BT1014" i="16"/>
  <c r="BS1014" i="16"/>
  <c r="BR1014" i="16"/>
  <c r="BN1014" i="16"/>
  <c r="BM1014" i="16"/>
  <c r="BL1014" i="16"/>
  <c r="BG1014" i="16"/>
  <c r="BF1014" i="16"/>
  <c r="BE1014" i="16"/>
  <c r="BD1014" i="16"/>
  <c r="BC1014" i="16"/>
  <c r="BB1014" i="16"/>
  <c r="BA1014" i="16"/>
  <c r="AZ1014" i="16"/>
  <c r="AY1014" i="16"/>
  <c r="AX1014" i="16"/>
  <c r="AW1014" i="16"/>
  <c r="AV1014" i="16"/>
  <c r="AU1014" i="16"/>
  <c r="AT1014" i="16"/>
  <c r="AR1014" i="16"/>
  <c r="AQ1014" i="16"/>
  <c r="AP1014" i="16"/>
  <c r="BP1014" i="16" s="1"/>
  <c r="AO1014" i="16"/>
  <c r="BQ1014" i="16" s="1"/>
  <c r="AN1014" i="16"/>
  <c r="BK1014" i="16" s="1"/>
  <c r="AM1014" i="16"/>
  <c r="BJ1014" i="16" s="1"/>
  <c r="AL1014" i="16"/>
  <c r="BI1014" i="16" s="1"/>
  <c r="AK1014" i="16"/>
  <c r="CD1013" i="16"/>
  <c r="CB1013" i="16"/>
  <c r="CA1013" i="16"/>
  <c r="BZ1013" i="16"/>
  <c r="BY1013" i="16"/>
  <c r="BX1013" i="16"/>
  <c r="BW1013" i="16"/>
  <c r="BV1013" i="16"/>
  <c r="BT1013" i="16"/>
  <c r="BS1013" i="16"/>
  <c r="BR1013" i="16"/>
  <c r="BN1013" i="16"/>
  <c r="BM1013" i="16"/>
  <c r="BL1013" i="16"/>
  <c r="BG1013" i="16"/>
  <c r="BF1013" i="16"/>
  <c r="BE1013" i="16"/>
  <c r="BD1013" i="16"/>
  <c r="BC1013" i="16"/>
  <c r="BB1013" i="16"/>
  <c r="BA1013" i="16"/>
  <c r="AZ1013" i="16"/>
  <c r="AY1013" i="16"/>
  <c r="AX1013" i="16"/>
  <c r="AW1013" i="16"/>
  <c r="AV1013" i="16"/>
  <c r="AU1013" i="16"/>
  <c r="AT1013" i="16"/>
  <c r="AR1013" i="16"/>
  <c r="AQ1013" i="16"/>
  <c r="AP1013" i="16"/>
  <c r="BP1013" i="16" s="1"/>
  <c r="AO1013" i="16"/>
  <c r="BQ1013" i="16" s="1"/>
  <c r="AN1013" i="16"/>
  <c r="BK1013" i="16" s="1"/>
  <c r="AM1013" i="16"/>
  <c r="BJ1013" i="16" s="1"/>
  <c r="AL1013" i="16"/>
  <c r="BI1013" i="16" s="1"/>
  <c r="AK1013" i="16"/>
  <c r="CD1012" i="16"/>
  <c r="CB1012" i="16"/>
  <c r="CA1012" i="16"/>
  <c r="BZ1012" i="16"/>
  <c r="BY1012" i="16"/>
  <c r="BX1012" i="16"/>
  <c r="BW1012" i="16"/>
  <c r="BV1012" i="16"/>
  <c r="BT1012" i="16"/>
  <c r="BS1012" i="16"/>
  <c r="BR1012" i="16"/>
  <c r="BN1012" i="16"/>
  <c r="BM1012" i="16"/>
  <c r="BL1012" i="16"/>
  <c r="BG1012" i="16"/>
  <c r="BF1012" i="16"/>
  <c r="BE1012" i="16"/>
  <c r="BD1012" i="16"/>
  <c r="BC1012" i="16"/>
  <c r="BB1012" i="16"/>
  <c r="BA1012" i="16"/>
  <c r="AZ1012" i="16"/>
  <c r="AY1012" i="16"/>
  <c r="AX1012" i="16"/>
  <c r="AW1012" i="16"/>
  <c r="AV1012" i="16"/>
  <c r="AU1012" i="16"/>
  <c r="AT1012" i="16"/>
  <c r="AR1012" i="16"/>
  <c r="AQ1012" i="16"/>
  <c r="AP1012" i="16"/>
  <c r="BP1012" i="16" s="1"/>
  <c r="AO1012" i="16"/>
  <c r="BQ1012" i="16" s="1"/>
  <c r="AN1012" i="16"/>
  <c r="BK1012" i="16" s="1"/>
  <c r="AM1012" i="16"/>
  <c r="BJ1012" i="16" s="1"/>
  <c r="AL1012" i="16"/>
  <c r="BI1012" i="16" s="1"/>
  <c r="AK1012" i="16"/>
  <c r="CD1011" i="16"/>
  <c r="CB1011" i="16"/>
  <c r="CA1011" i="16"/>
  <c r="BZ1011" i="16"/>
  <c r="BY1011" i="16"/>
  <c r="BX1011" i="16"/>
  <c r="BW1011" i="16"/>
  <c r="BV1011" i="16"/>
  <c r="BT1011" i="16"/>
  <c r="BS1011" i="16"/>
  <c r="BR1011" i="16"/>
  <c r="BN1011" i="16"/>
  <c r="BM1011" i="16"/>
  <c r="BL1011" i="16"/>
  <c r="BG1011" i="16"/>
  <c r="BF1011" i="16"/>
  <c r="BE1011" i="16"/>
  <c r="BD1011" i="16"/>
  <c r="BC1011" i="16"/>
  <c r="BB1011" i="16"/>
  <c r="BA1011" i="16"/>
  <c r="AZ1011" i="16"/>
  <c r="AY1011" i="16"/>
  <c r="AX1011" i="16"/>
  <c r="AW1011" i="16"/>
  <c r="AV1011" i="16"/>
  <c r="AU1011" i="16"/>
  <c r="AT1011" i="16"/>
  <c r="AR1011" i="16"/>
  <c r="AQ1011" i="16"/>
  <c r="AP1011" i="16"/>
  <c r="BP1011" i="16" s="1"/>
  <c r="AO1011" i="16"/>
  <c r="BQ1011" i="16" s="1"/>
  <c r="AN1011" i="16"/>
  <c r="BK1011" i="16" s="1"/>
  <c r="AM1011" i="16"/>
  <c r="BJ1011" i="16" s="1"/>
  <c r="AL1011" i="16"/>
  <c r="BI1011" i="16" s="1"/>
  <c r="AK1011" i="16"/>
  <c r="CD1010" i="16"/>
  <c r="CB1010" i="16"/>
  <c r="CA1010" i="16"/>
  <c r="BZ1010" i="16"/>
  <c r="BY1010" i="16"/>
  <c r="BX1010" i="16"/>
  <c r="BW1010" i="16"/>
  <c r="BV1010" i="16"/>
  <c r="BT1010" i="16"/>
  <c r="BS1010" i="16"/>
  <c r="BR1010" i="16"/>
  <c r="BN1010" i="16"/>
  <c r="BM1010" i="16"/>
  <c r="BL1010" i="16"/>
  <c r="BG1010" i="16"/>
  <c r="BF1010" i="16"/>
  <c r="BE1010" i="16"/>
  <c r="BD1010" i="16"/>
  <c r="BC1010" i="16"/>
  <c r="BB1010" i="16"/>
  <c r="BA1010" i="16"/>
  <c r="AZ1010" i="16"/>
  <c r="AY1010" i="16"/>
  <c r="AX1010" i="16"/>
  <c r="AW1010" i="16"/>
  <c r="AV1010" i="16"/>
  <c r="AU1010" i="16"/>
  <c r="AT1010" i="16"/>
  <c r="AR1010" i="16"/>
  <c r="AQ1010" i="16"/>
  <c r="AP1010" i="16"/>
  <c r="BP1010" i="16" s="1"/>
  <c r="AO1010" i="16"/>
  <c r="BQ1010" i="16" s="1"/>
  <c r="AN1010" i="16"/>
  <c r="BK1010" i="16" s="1"/>
  <c r="AM1010" i="16"/>
  <c r="BJ1010" i="16" s="1"/>
  <c r="AL1010" i="16"/>
  <c r="BI1010" i="16" s="1"/>
  <c r="AK1010" i="16"/>
  <c r="CD1009" i="16"/>
  <c r="CB1009" i="16"/>
  <c r="CA1009" i="16"/>
  <c r="BZ1009" i="16"/>
  <c r="BY1009" i="16"/>
  <c r="BX1009" i="16"/>
  <c r="BW1009" i="16"/>
  <c r="BV1009" i="16"/>
  <c r="BT1009" i="16"/>
  <c r="BS1009" i="16"/>
  <c r="BR1009" i="16"/>
  <c r="BN1009" i="16"/>
  <c r="BM1009" i="16"/>
  <c r="BL1009" i="16"/>
  <c r="BG1009" i="16"/>
  <c r="BF1009" i="16"/>
  <c r="BE1009" i="16"/>
  <c r="BD1009" i="16"/>
  <c r="BC1009" i="16"/>
  <c r="BB1009" i="16"/>
  <c r="BA1009" i="16"/>
  <c r="AZ1009" i="16"/>
  <c r="AY1009" i="16"/>
  <c r="AX1009" i="16"/>
  <c r="AW1009" i="16"/>
  <c r="AV1009" i="16"/>
  <c r="AU1009" i="16"/>
  <c r="AT1009" i="16"/>
  <c r="AR1009" i="16"/>
  <c r="AQ1009" i="16"/>
  <c r="AP1009" i="16"/>
  <c r="BP1009" i="16" s="1"/>
  <c r="AO1009" i="16"/>
  <c r="BQ1009" i="16" s="1"/>
  <c r="AN1009" i="16"/>
  <c r="BK1009" i="16" s="1"/>
  <c r="AM1009" i="16"/>
  <c r="BJ1009" i="16" s="1"/>
  <c r="AL1009" i="16"/>
  <c r="BI1009" i="16" s="1"/>
  <c r="AK1009" i="16"/>
  <c r="CD1008" i="16"/>
  <c r="CB1008" i="16"/>
  <c r="CA1008" i="16"/>
  <c r="BZ1008" i="16"/>
  <c r="BY1008" i="16"/>
  <c r="BX1008" i="16"/>
  <c r="BW1008" i="16"/>
  <c r="BV1008" i="16"/>
  <c r="BT1008" i="16"/>
  <c r="BS1008" i="16"/>
  <c r="BR1008" i="16"/>
  <c r="BN1008" i="16"/>
  <c r="BM1008" i="16"/>
  <c r="BL1008" i="16"/>
  <c r="BG1008" i="16"/>
  <c r="BF1008" i="16"/>
  <c r="BE1008" i="16"/>
  <c r="BD1008" i="16"/>
  <c r="BC1008" i="16"/>
  <c r="BB1008" i="16"/>
  <c r="BA1008" i="16"/>
  <c r="AZ1008" i="16"/>
  <c r="AY1008" i="16"/>
  <c r="AX1008" i="16"/>
  <c r="AW1008" i="16"/>
  <c r="AV1008" i="16"/>
  <c r="AU1008" i="16"/>
  <c r="AT1008" i="16"/>
  <c r="AR1008" i="16"/>
  <c r="AQ1008" i="16"/>
  <c r="AP1008" i="16"/>
  <c r="BP1008" i="16" s="1"/>
  <c r="AO1008" i="16"/>
  <c r="BQ1008" i="16" s="1"/>
  <c r="AN1008" i="16"/>
  <c r="BK1008" i="16" s="1"/>
  <c r="AM1008" i="16"/>
  <c r="BJ1008" i="16" s="1"/>
  <c r="AL1008" i="16"/>
  <c r="BI1008" i="16" s="1"/>
  <c r="AK1008" i="16"/>
  <c r="CD1007" i="16"/>
  <c r="CB1007" i="16"/>
  <c r="CA1007" i="16"/>
  <c r="BZ1007" i="16"/>
  <c r="BY1007" i="16"/>
  <c r="BX1007" i="16"/>
  <c r="BW1007" i="16"/>
  <c r="BV1007" i="16"/>
  <c r="BT1007" i="16"/>
  <c r="BS1007" i="16"/>
  <c r="BR1007" i="16"/>
  <c r="BN1007" i="16"/>
  <c r="BM1007" i="16"/>
  <c r="BL1007" i="16"/>
  <c r="BG1007" i="16"/>
  <c r="BF1007" i="16"/>
  <c r="BE1007" i="16"/>
  <c r="BD1007" i="16"/>
  <c r="BC1007" i="16"/>
  <c r="BB1007" i="16"/>
  <c r="BA1007" i="16"/>
  <c r="AZ1007" i="16"/>
  <c r="AY1007" i="16"/>
  <c r="AX1007" i="16"/>
  <c r="AW1007" i="16"/>
  <c r="AV1007" i="16"/>
  <c r="AU1007" i="16"/>
  <c r="AT1007" i="16"/>
  <c r="AR1007" i="16"/>
  <c r="AQ1007" i="16"/>
  <c r="AP1007" i="16"/>
  <c r="BP1007" i="16" s="1"/>
  <c r="AO1007" i="16"/>
  <c r="BQ1007" i="16" s="1"/>
  <c r="AN1007" i="16"/>
  <c r="BK1007" i="16" s="1"/>
  <c r="AM1007" i="16"/>
  <c r="BJ1007" i="16" s="1"/>
  <c r="AL1007" i="16"/>
  <c r="BI1007" i="16" s="1"/>
  <c r="AK1007" i="16"/>
  <c r="CD1006" i="16"/>
  <c r="CB1006" i="16"/>
  <c r="CA1006" i="16"/>
  <c r="BZ1006" i="16"/>
  <c r="BY1006" i="16"/>
  <c r="BX1006" i="16"/>
  <c r="BW1006" i="16"/>
  <c r="BV1006" i="16"/>
  <c r="BT1006" i="16"/>
  <c r="BS1006" i="16"/>
  <c r="BR1006" i="16"/>
  <c r="BN1006" i="16"/>
  <c r="BM1006" i="16"/>
  <c r="BL1006" i="16"/>
  <c r="BG1006" i="16"/>
  <c r="BF1006" i="16"/>
  <c r="BE1006" i="16"/>
  <c r="BD1006" i="16"/>
  <c r="BC1006" i="16"/>
  <c r="BB1006" i="16"/>
  <c r="BA1006" i="16"/>
  <c r="AZ1006" i="16"/>
  <c r="AY1006" i="16"/>
  <c r="AX1006" i="16"/>
  <c r="AW1006" i="16"/>
  <c r="AV1006" i="16"/>
  <c r="AU1006" i="16"/>
  <c r="AT1006" i="16"/>
  <c r="AR1006" i="16"/>
  <c r="AQ1006" i="16"/>
  <c r="AP1006" i="16"/>
  <c r="BP1006" i="16" s="1"/>
  <c r="AO1006" i="16"/>
  <c r="BQ1006" i="16" s="1"/>
  <c r="AN1006" i="16"/>
  <c r="BK1006" i="16" s="1"/>
  <c r="AM1006" i="16"/>
  <c r="BJ1006" i="16" s="1"/>
  <c r="AL1006" i="16"/>
  <c r="BI1006" i="16" s="1"/>
  <c r="AK1006" i="16"/>
  <c r="CD1005" i="16"/>
  <c r="CB1005" i="16"/>
  <c r="CA1005" i="16"/>
  <c r="BZ1005" i="16"/>
  <c r="BY1005" i="16"/>
  <c r="BX1005" i="16"/>
  <c r="BW1005" i="16"/>
  <c r="BV1005" i="16"/>
  <c r="BT1005" i="16"/>
  <c r="BS1005" i="16"/>
  <c r="BR1005" i="16"/>
  <c r="BN1005" i="16"/>
  <c r="BM1005" i="16"/>
  <c r="BL1005" i="16"/>
  <c r="BG1005" i="16"/>
  <c r="BF1005" i="16"/>
  <c r="BE1005" i="16"/>
  <c r="BD1005" i="16"/>
  <c r="BC1005" i="16"/>
  <c r="BB1005" i="16"/>
  <c r="BA1005" i="16"/>
  <c r="AZ1005" i="16"/>
  <c r="AY1005" i="16"/>
  <c r="AX1005" i="16"/>
  <c r="AW1005" i="16"/>
  <c r="AV1005" i="16"/>
  <c r="AU1005" i="16"/>
  <c r="AT1005" i="16"/>
  <c r="AR1005" i="16"/>
  <c r="AQ1005" i="16"/>
  <c r="AP1005" i="16"/>
  <c r="BP1005" i="16" s="1"/>
  <c r="AO1005" i="16"/>
  <c r="BQ1005" i="16" s="1"/>
  <c r="AN1005" i="16"/>
  <c r="BK1005" i="16" s="1"/>
  <c r="AM1005" i="16"/>
  <c r="BJ1005" i="16" s="1"/>
  <c r="AL1005" i="16"/>
  <c r="BI1005" i="16" s="1"/>
  <c r="AK1005" i="16"/>
  <c r="CD1004" i="16"/>
  <c r="CB1004" i="16"/>
  <c r="CA1004" i="16"/>
  <c r="BZ1004" i="16"/>
  <c r="BY1004" i="16"/>
  <c r="BX1004" i="16"/>
  <c r="BW1004" i="16"/>
  <c r="BV1004" i="16"/>
  <c r="BT1004" i="16"/>
  <c r="BS1004" i="16"/>
  <c r="BR1004" i="16"/>
  <c r="BN1004" i="16"/>
  <c r="BM1004" i="16"/>
  <c r="BL1004" i="16"/>
  <c r="BG1004" i="16"/>
  <c r="BF1004" i="16"/>
  <c r="BE1004" i="16"/>
  <c r="BD1004" i="16"/>
  <c r="BC1004" i="16"/>
  <c r="BB1004" i="16"/>
  <c r="BA1004" i="16"/>
  <c r="AZ1004" i="16"/>
  <c r="AY1004" i="16"/>
  <c r="AX1004" i="16"/>
  <c r="AW1004" i="16"/>
  <c r="AV1004" i="16"/>
  <c r="AU1004" i="16"/>
  <c r="AT1004" i="16"/>
  <c r="AR1004" i="16"/>
  <c r="AQ1004" i="16"/>
  <c r="AP1004" i="16"/>
  <c r="BP1004" i="16" s="1"/>
  <c r="AO1004" i="16"/>
  <c r="BQ1004" i="16" s="1"/>
  <c r="AN1004" i="16"/>
  <c r="BK1004" i="16" s="1"/>
  <c r="AM1004" i="16"/>
  <c r="BJ1004" i="16" s="1"/>
  <c r="AL1004" i="16"/>
  <c r="BI1004" i="16" s="1"/>
  <c r="AK1004" i="16"/>
  <c r="CD1003" i="16"/>
  <c r="CB1003" i="16"/>
  <c r="CA1003" i="16"/>
  <c r="BZ1003" i="16"/>
  <c r="BY1003" i="16"/>
  <c r="BX1003" i="16"/>
  <c r="BW1003" i="16"/>
  <c r="BV1003" i="16"/>
  <c r="BT1003" i="16"/>
  <c r="BS1003" i="16"/>
  <c r="BR1003" i="16"/>
  <c r="BN1003" i="16"/>
  <c r="BM1003" i="16"/>
  <c r="BL1003" i="16"/>
  <c r="BG1003" i="16"/>
  <c r="BF1003" i="16"/>
  <c r="BE1003" i="16"/>
  <c r="BD1003" i="16"/>
  <c r="BC1003" i="16"/>
  <c r="BB1003" i="16"/>
  <c r="BA1003" i="16"/>
  <c r="AZ1003" i="16"/>
  <c r="AY1003" i="16"/>
  <c r="AX1003" i="16"/>
  <c r="AW1003" i="16"/>
  <c r="AV1003" i="16"/>
  <c r="AU1003" i="16"/>
  <c r="AT1003" i="16"/>
  <c r="AR1003" i="16"/>
  <c r="AQ1003" i="16"/>
  <c r="AP1003" i="16"/>
  <c r="BP1003" i="16" s="1"/>
  <c r="AO1003" i="16"/>
  <c r="BQ1003" i="16" s="1"/>
  <c r="AN1003" i="16"/>
  <c r="BK1003" i="16" s="1"/>
  <c r="AM1003" i="16"/>
  <c r="BJ1003" i="16" s="1"/>
  <c r="AL1003" i="16"/>
  <c r="BI1003" i="16" s="1"/>
  <c r="AK1003" i="16"/>
  <c r="CD1002" i="16"/>
  <c r="CB1002" i="16"/>
  <c r="CA1002" i="16"/>
  <c r="BZ1002" i="16"/>
  <c r="BY1002" i="16"/>
  <c r="BX1002" i="16"/>
  <c r="BW1002" i="16"/>
  <c r="BV1002" i="16"/>
  <c r="BT1002" i="16"/>
  <c r="BS1002" i="16"/>
  <c r="BR1002" i="16"/>
  <c r="BN1002" i="16"/>
  <c r="BM1002" i="16"/>
  <c r="BL1002" i="16"/>
  <c r="BG1002" i="16"/>
  <c r="BF1002" i="16"/>
  <c r="BE1002" i="16"/>
  <c r="BD1002" i="16"/>
  <c r="BC1002" i="16"/>
  <c r="BB1002" i="16"/>
  <c r="BA1002" i="16"/>
  <c r="AZ1002" i="16"/>
  <c r="AY1002" i="16"/>
  <c r="AX1002" i="16"/>
  <c r="AW1002" i="16"/>
  <c r="AV1002" i="16"/>
  <c r="AU1002" i="16"/>
  <c r="AT1002" i="16"/>
  <c r="AR1002" i="16"/>
  <c r="AQ1002" i="16"/>
  <c r="AP1002" i="16"/>
  <c r="BP1002" i="16" s="1"/>
  <c r="AO1002" i="16"/>
  <c r="BQ1002" i="16" s="1"/>
  <c r="AN1002" i="16"/>
  <c r="BK1002" i="16" s="1"/>
  <c r="AM1002" i="16"/>
  <c r="BJ1002" i="16" s="1"/>
  <c r="AL1002" i="16"/>
  <c r="BI1002" i="16" s="1"/>
  <c r="AK1002" i="16"/>
  <c r="CD1001" i="16"/>
  <c r="CB1001" i="16"/>
  <c r="CA1001" i="16"/>
  <c r="BZ1001" i="16"/>
  <c r="BY1001" i="16"/>
  <c r="BX1001" i="16"/>
  <c r="BW1001" i="16"/>
  <c r="BV1001" i="16"/>
  <c r="BT1001" i="16"/>
  <c r="BS1001" i="16"/>
  <c r="BR1001" i="16"/>
  <c r="BN1001" i="16"/>
  <c r="BM1001" i="16"/>
  <c r="BL1001" i="16"/>
  <c r="BG1001" i="16"/>
  <c r="BF1001" i="16"/>
  <c r="BE1001" i="16"/>
  <c r="BD1001" i="16"/>
  <c r="BC1001" i="16"/>
  <c r="BB1001" i="16"/>
  <c r="BA1001" i="16"/>
  <c r="AZ1001" i="16"/>
  <c r="AY1001" i="16"/>
  <c r="AX1001" i="16"/>
  <c r="AW1001" i="16"/>
  <c r="AV1001" i="16"/>
  <c r="AU1001" i="16"/>
  <c r="AT1001" i="16"/>
  <c r="AR1001" i="16"/>
  <c r="AQ1001" i="16"/>
  <c r="AP1001" i="16"/>
  <c r="BP1001" i="16" s="1"/>
  <c r="AO1001" i="16"/>
  <c r="BQ1001" i="16" s="1"/>
  <c r="AN1001" i="16"/>
  <c r="BK1001" i="16" s="1"/>
  <c r="AM1001" i="16"/>
  <c r="BJ1001" i="16" s="1"/>
  <c r="AL1001" i="16"/>
  <c r="BI1001" i="16" s="1"/>
  <c r="AK1001" i="16"/>
  <c r="CD1000" i="16"/>
  <c r="CB1000" i="16"/>
  <c r="CA1000" i="16"/>
  <c r="BZ1000" i="16"/>
  <c r="BY1000" i="16"/>
  <c r="BX1000" i="16"/>
  <c r="BW1000" i="16"/>
  <c r="BV1000" i="16"/>
  <c r="BT1000" i="16"/>
  <c r="BS1000" i="16"/>
  <c r="BR1000" i="16"/>
  <c r="BN1000" i="16"/>
  <c r="BM1000" i="16"/>
  <c r="BL1000" i="16"/>
  <c r="BG1000" i="16"/>
  <c r="BF1000" i="16"/>
  <c r="BE1000" i="16"/>
  <c r="BD1000" i="16"/>
  <c r="BC1000" i="16"/>
  <c r="BB1000" i="16"/>
  <c r="BA1000" i="16"/>
  <c r="AZ1000" i="16"/>
  <c r="AY1000" i="16"/>
  <c r="AX1000" i="16"/>
  <c r="AW1000" i="16"/>
  <c r="AV1000" i="16"/>
  <c r="AU1000" i="16"/>
  <c r="AT1000" i="16"/>
  <c r="AR1000" i="16"/>
  <c r="AQ1000" i="16"/>
  <c r="AP1000" i="16"/>
  <c r="BP1000" i="16" s="1"/>
  <c r="AO1000" i="16"/>
  <c r="BQ1000" i="16" s="1"/>
  <c r="AN1000" i="16"/>
  <c r="BK1000" i="16" s="1"/>
  <c r="AM1000" i="16"/>
  <c r="BJ1000" i="16" s="1"/>
  <c r="AL1000" i="16"/>
  <c r="BI1000" i="16" s="1"/>
  <c r="AK1000" i="16"/>
  <c r="CD999" i="16"/>
  <c r="CB999" i="16"/>
  <c r="CA999" i="16"/>
  <c r="BZ999" i="16"/>
  <c r="BY999" i="16"/>
  <c r="BX999" i="16"/>
  <c r="BW999" i="16"/>
  <c r="BV999" i="16"/>
  <c r="BT999" i="16"/>
  <c r="BS999" i="16"/>
  <c r="BR999" i="16"/>
  <c r="BN999" i="16"/>
  <c r="BM999" i="16"/>
  <c r="BL999" i="16"/>
  <c r="BG999" i="16"/>
  <c r="BF999" i="16"/>
  <c r="BE999" i="16"/>
  <c r="BD999" i="16"/>
  <c r="BC999" i="16"/>
  <c r="BB999" i="16"/>
  <c r="BA999" i="16"/>
  <c r="AZ999" i="16"/>
  <c r="AY999" i="16"/>
  <c r="AX999" i="16"/>
  <c r="AW999" i="16"/>
  <c r="AV999" i="16"/>
  <c r="AU999" i="16"/>
  <c r="AT999" i="16"/>
  <c r="AR999" i="16"/>
  <c r="AQ999" i="16"/>
  <c r="AP999" i="16"/>
  <c r="BP999" i="16" s="1"/>
  <c r="AO999" i="16"/>
  <c r="BQ999" i="16" s="1"/>
  <c r="AN999" i="16"/>
  <c r="BK999" i="16" s="1"/>
  <c r="AM999" i="16"/>
  <c r="BJ999" i="16" s="1"/>
  <c r="AL999" i="16"/>
  <c r="BI999" i="16" s="1"/>
  <c r="AK999" i="16"/>
  <c r="CD998" i="16"/>
  <c r="CB998" i="16"/>
  <c r="CA998" i="16"/>
  <c r="BZ998" i="16"/>
  <c r="BY998" i="16"/>
  <c r="BX998" i="16"/>
  <c r="BW998" i="16"/>
  <c r="BV998" i="16"/>
  <c r="BT998" i="16"/>
  <c r="BS998" i="16"/>
  <c r="BR998" i="16"/>
  <c r="BN998" i="16"/>
  <c r="BM998" i="16"/>
  <c r="BL998" i="16"/>
  <c r="BG998" i="16"/>
  <c r="BF998" i="16"/>
  <c r="BE998" i="16"/>
  <c r="BD998" i="16"/>
  <c r="BC998" i="16"/>
  <c r="BB998" i="16"/>
  <c r="BA998" i="16"/>
  <c r="AZ998" i="16"/>
  <c r="AY998" i="16"/>
  <c r="AX998" i="16"/>
  <c r="AW998" i="16"/>
  <c r="AV998" i="16"/>
  <c r="AU998" i="16"/>
  <c r="AT998" i="16"/>
  <c r="AR998" i="16"/>
  <c r="AQ998" i="16"/>
  <c r="AP998" i="16"/>
  <c r="BP998" i="16" s="1"/>
  <c r="AO998" i="16"/>
  <c r="BQ998" i="16" s="1"/>
  <c r="AN998" i="16"/>
  <c r="BK998" i="16" s="1"/>
  <c r="AM998" i="16"/>
  <c r="BJ998" i="16" s="1"/>
  <c r="AL998" i="16"/>
  <c r="BI998" i="16" s="1"/>
  <c r="AK998" i="16"/>
  <c r="CD997" i="16"/>
  <c r="CB997" i="16"/>
  <c r="CA997" i="16"/>
  <c r="BZ997" i="16"/>
  <c r="BY997" i="16"/>
  <c r="BX997" i="16"/>
  <c r="BW997" i="16"/>
  <c r="BV997" i="16"/>
  <c r="BT997" i="16"/>
  <c r="BS997" i="16"/>
  <c r="BR997" i="16"/>
  <c r="BN997" i="16"/>
  <c r="BM997" i="16"/>
  <c r="BL997" i="16"/>
  <c r="BG997" i="16"/>
  <c r="BF997" i="16"/>
  <c r="BE997" i="16"/>
  <c r="BD997" i="16"/>
  <c r="BC997" i="16"/>
  <c r="BB997" i="16"/>
  <c r="BA997" i="16"/>
  <c r="AZ997" i="16"/>
  <c r="AY997" i="16"/>
  <c r="AX997" i="16"/>
  <c r="AW997" i="16"/>
  <c r="AV997" i="16"/>
  <c r="AU997" i="16"/>
  <c r="AT997" i="16"/>
  <c r="AR997" i="16"/>
  <c r="AQ997" i="16"/>
  <c r="AP997" i="16"/>
  <c r="BP997" i="16" s="1"/>
  <c r="AO997" i="16"/>
  <c r="BQ997" i="16" s="1"/>
  <c r="AN997" i="16"/>
  <c r="BK997" i="16" s="1"/>
  <c r="AM997" i="16"/>
  <c r="BJ997" i="16" s="1"/>
  <c r="AL997" i="16"/>
  <c r="BI997" i="16" s="1"/>
  <c r="AK997" i="16"/>
  <c r="CD996" i="16"/>
  <c r="CB996" i="16"/>
  <c r="CA996" i="16"/>
  <c r="BZ996" i="16"/>
  <c r="BY996" i="16"/>
  <c r="BX996" i="16"/>
  <c r="BW996" i="16"/>
  <c r="BV996" i="16"/>
  <c r="BT996" i="16"/>
  <c r="BS996" i="16"/>
  <c r="BR996" i="16"/>
  <c r="BN996" i="16"/>
  <c r="BM996" i="16"/>
  <c r="BL996" i="16"/>
  <c r="BG996" i="16"/>
  <c r="BF996" i="16"/>
  <c r="BE996" i="16"/>
  <c r="BD996" i="16"/>
  <c r="BC996" i="16"/>
  <c r="BB996" i="16"/>
  <c r="BA996" i="16"/>
  <c r="AZ996" i="16"/>
  <c r="AY996" i="16"/>
  <c r="AX996" i="16"/>
  <c r="AW996" i="16"/>
  <c r="AV996" i="16"/>
  <c r="AU996" i="16"/>
  <c r="AT996" i="16"/>
  <c r="AR996" i="16"/>
  <c r="AQ996" i="16"/>
  <c r="AP996" i="16"/>
  <c r="BP996" i="16" s="1"/>
  <c r="AO996" i="16"/>
  <c r="BQ996" i="16" s="1"/>
  <c r="AN996" i="16"/>
  <c r="BK996" i="16" s="1"/>
  <c r="AM996" i="16"/>
  <c r="BJ996" i="16" s="1"/>
  <c r="AL996" i="16"/>
  <c r="BI996" i="16" s="1"/>
  <c r="AK996" i="16"/>
  <c r="CD995" i="16"/>
  <c r="CB995" i="16"/>
  <c r="CA995" i="16"/>
  <c r="BZ995" i="16"/>
  <c r="BY995" i="16"/>
  <c r="BX995" i="16"/>
  <c r="BW995" i="16"/>
  <c r="BV995" i="16"/>
  <c r="BT995" i="16"/>
  <c r="BS995" i="16"/>
  <c r="BR995" i="16"/>
  <c r="BN995" i="16"/>
  <c r="BM995" i="16"/>
  <c r="BL995" i="16"/>
  <c r="BG995" i="16"/>
  <c r="BF995" i="16"/>
  <c r="BE995" i="16"/>
  <c r="BD995" i="16"/>
  <c r="BC995" i="16"/>
  <c r="BB995" i="16"/>
  <c r="BA995" i="16"/>
  <c r="AZ995" i="16"/>
  <c r="AY995" i="16"/>
  <c r="AX995" i="16"/>
  <c r="AW995" i="16"/>
  <c r="AV995" i="16"/>
  <c r="AU995" i="16"/>
  <c r="AT995" i="16"/>
  <c r="AR995" i="16"/>
  <c r="AQ995" i="16"/>
  <c r="AP995" i="16"/>
  <c r="BP995" i="16" s="1"/>
  <c r="AO995" i="16"/>
  <c r="BQ995" i="16" s="1"/>
  <c r="AN995" i="16"/>
  <c r="BK995" i="16" s="1"/>
  <c r="AM995" i="16"/>
  <c r="BJ995" i="16" s="1"/>
  <c r="AL995" i="16"/>
  <c r="BI995" i="16" s="1"/>
  <c r="AK995" i="16"/>
  <c r="CD994" i="16"/>
  <c r="CB994" i="16"/>
  <c r="CA994" i="16"/>
  <c r="BZ994" i="16"/>
  <c r="BY994" i="16"/>
  <c r="BX994" i="16"/>
  <c r="BW994" i="16"/>
  <c r="BV994" i="16"/>
  <c r="BT994" i="16"/>
  <c r="BS994" i="16"/>
  <c r="BR994" i="16"/>
  <c r="BN994" i="16"/>
  <c r="BM994" i="16"/>
  <c r="BL994" i="16"/>
  <c r="BG994" i="16"/>
  <c r="BF994" i="16"/>
  <c r="BE994" i="16"/>
  <c r="BD994" i="16"/>
  <c r="BC994" i="16"/>
  <c r="BB994" i="16"/>
  <c r="BA994" i="16"/>
  <c r="AZ994" i="16"/>
  <c r="AY994" i="16"/>
  <c r="AX994" i="16"/>
  <c r="AW994" i="16"/>
  <c r="AV994" i="16"/>
  <c r="AU994" i="16"/>
  <c r="AT994" i="16"/>
  <c r="AR994" i="16"/>
  <c r="AQ994" i="16"/>
  <c r="AP994" i="16"/>
  <c r="BP994" i="16" s="1"/>
  <c r="AO994" i="16"/>
  <c r="BQ994" i="16" s="1"/>
  <c r="AN994" i="16"/>
  <c r="BK994" i="16" s="1"/>
  <c r="AM994" i="16"/>
  <c r="BJ994" i="16" s="1"/>
  <c r="AL994" i="16"/>
  <c r="BI994" i="16" s="1"/>
  <c r="AK994" i="16"/>
  <c r="CD993" i="16"/>
  <c r="CB993" i="16"/>
  <c r="CA993" i="16"/>
  <c r="BZ993" i="16"/>
  <c r="BY993" i="16"/>
  <c r="BX993" i="16"/>
  <c r="BW993" i="16"/>
  <c r="BV993" i="16"/>
  <c r="BT993" i="16"/>
  <c r="BS993" i="16"/>
  <c r="BR993" i="16"/>
  <c r="BN993" i="16"/>
  <c r="BM993" i="16"/>
  <c r="BL993" i="16"/>
  <c r="BG993" i="16"/>
  <c r="BF993" i="16"/>
  <c r="BE993" i="16"/>
  <c r="BD993" i="16"/>
  <c r="BC993" i="16"/>
  <c r="BB993" i="16"/>
  <c r="BA993" i="16"/>
  <c r="AZ993" i="16"/>
  <c r="AY993" i="16"/>
  <c r="AX993" i="16"/>
  <c r="AW993" i="16"/>
  <c r="AV993" i="16"/>
  <c r="AU993" i="16"/>
  <c r="AT993" i="16"/>
  <c r="AR993" i="16"/>
  <c r="AQ993" i="16"/>
  <c r="AP993" i="16"/>
  <c r="BP993" i="16" s="1"/>
  <c r="AO993" i="16"/>
  <c r="BQ993" i="16" s="1"/>
  <c r="AN993" i="16"/>
  <c r="BK993" i="16" s="1"/>
  <c r="AM993" i="16"/>
  <c r="BJ993" i="16" s="1"/>
  <c r="AL993" i="16"/>
  <c r="BI993" i="16" s="1"/>
  <c r="AK993" i="16"/>
  <c r="CD992" i="16"/>
  <c r="CB992" i="16"/>
  <c r="CA992" i="16"/>
  <c r="BZ992" i="16"/>
  <c r="BY992" i="16"/>
  <c r="BX992" i="16"/>
  <c r="BW992" i="16"/>
  <c r="BV992" i="16"/>
  <c r="BT992" i="16"/>
  <c r="BS992" i="16"/>
  <c r="BR992" i="16"/>
  <c r="BN992" i="16"/>
  <c r="BM992" i="16"/>
  <c r="BL992" i="16"/>
  <c r="BG992" i="16"/>
  <c r="BF992" i="16"/>
  <c r="BE992" i="16"/>
  <c r="BD992" i="16"/>
  <c r="BC992" i="16"/>
  <c r="BB992" i="16"/>
  <c r="BA992" i="16"/>
  <c r="AZ992" i="16"/>
  <c r="AY992" i="16"/>
  <c r="AX992" i="16"/>
  <c r="AW992" i="16"/>
  <c r="AV992" i="16"/>
  <c r="AU992" i="16"/>
  <c r="AT992" i="16"/>
  <c r="AR992" i="16"/>
  <c r="AQ992" i="16"/>
  <c r="AP992" i="16"/>
  <c r="BP992" i="16" s="1"/>
  <c r="AO992" i="16"/>
  <c r="BQ992" i="16" s="1"/>
  <c r="AN992" i="16"/>
  <c r="BK992" i="16" s="1"/>
  <c r="AM992" i="16"/>
  <c r="BJ992" i="16" s="1"/>
  <c r="AL992" i="16"/>
  <c r="BI992" i="16" s="1"/>
  <c r="AK992" i="16"/>
  <c r="CD991" i="16"/>
  <c r="CB991" i="16"/>
  <c r="CA991" i="16"/>
  <c r="BZ991" i="16"/>
  <c r="BY991" i="16"/>
  <c r="BX991" i="16"/>
  <c r="BW991" i="16"/>
  <c r="BV991" i="16"/>
  <c r="BT991" i="16"/>
  <c r="BS991" i="16"/>
  <c r="BR991" i="16"/>
  <c r="BN991" i="16"/>
  <c r="BM991" i="16"/>
  <c r="BL991" i="16"/>
  <c r="BG991" i="16"/>
  <c r="BF991" i="16"/>
  <c r="BE991" i="16"/>
  <c r="BD991" i="16"/>
  <c r="BC991" i="16"/>
  <c r="BB991" i="16"/>
  <c r="BA991" i="16"/>
  <c r="AZ991" i="16"/>
  <c r="AY991" i="16"/>
  <c r="AX991" i="16"/>
  <c r="AW991" i="16"/>
  <c r="AV991" i="16"/>
  <c r="AU991" i="16"/>
  <c r="AT991" i="16"/>
  <c r="AR991" i="16"/>
  <c r="AQ991" i="16"/>
  <c r="AP991" i="16"/>
  <c r="BP991" i="16" s="1"/>
  <c r="AO991" i="16"/>
  <c r="BQ991" i="16" s="1"/>
  <c r="AN991" i="16"/>
  <c r="BK991" i="16" s="1"/>
  <c r="AM991" i="16"/>
  <c r="BJ991" i="16" s="1"/>
  <c r="AL991" i="16"/>
  <c r="BI991" i="16" s="1"/>
  <c r="AK991" i="16"/>
  <c r="CD990" i="16"/>
  <c r="CB990" i="16"/>
  <c r="CA990" i="16"/>
  <c r="BZ990" i="16"/>
  <c r="BY990" i="16"/>
  <c r="BX990" i="16"/>
  <c r="BW990" i="16"/>
  <c r="BV990" i="16"/>
  <c r="BT990" i="16"/>
  <c r="BS990" i="16"/>
  <c r="BR990" i="16"/>
  <c r="BN990" i="16"/>
  <c r="BM990" i="16"/>
  <c r="BL990" i="16"/>
  <c r="BG990" i="16"/>
  <c r="BF990" i="16"/>
  <c r="BE990" i="16"/>
  <c r="BD990" i="16"/>
  <c r="BC990" i="16"/>
  <c r="BB990" i="16"/>
  <c r="BA990" i="16"/>
  <c r="AZ990" i="16"/>
  <c r="AY990" i="16"/>
  <c r="AX990" i="16"/>
  <c r="AW990" i="16"/>
  <c r="AV990" i="16"/>
  <c r="AU990" i="16"/>
  <c r="AT990" i="16"/>
  <c r="AR990" i="16"/>
  <c r="AQ990" i="16"/>
  <c r="AP990" i="16"/>
  <c r="BP990" i="16" s="1"/>
  <c r="AO990" i="16"/>
  <c r="BQ990" i="16" s="1"/>
  <c r="AN990" i="16"/>
  <c r="BK990" i="16" s="1"/>
  <c r="AM990" i="16"/>
  <c r="BJ990" i="16" s="1"/>
  <c r="AL990" i="16"/>
  <c r="BI990" i="16" s="1"/>
  <c r="AK990" i="16"/>
  <c r="CD989" i="16"/>
  <c r="CB989" i="16"/>
  <c r="CA989" i="16"/>
  <c r="BZ989" i="16"/>
  <c r="BY989" i="16"/>
  <c r="BX989" i="16"/>
  <c r="BW989" i="16"/>
  <c r="BV989" i="16"/>
  <c r="BT989" i="16"/>
  <c r="BS989" i="16"/>
  <c r="BR989" i="16"/>
  <c r="BN989" i="16"/>
  <c r="BM989" i="16"/>
  <c r="BL989" i="16"/>
  <c r="BG989" i="16"/>
  <c r="BF989" i="16"/>
  <c r="BE989" i="16"/>
  <c r="BD989" i="16"/>
  <c r="BC989" i="16"/>
  <c r="BB989" i="16"/>
  <c r="BA989" i="16"/>
  <c r="AZ989" i="16"/>
  <c r="AY989" i="16"/>
  <c r="AX989" i="16"/>
  <c r="AW989" i="16"/>
  <c r="AV989" i="16"/>
  <c r="AU989" i="16"/>
  <c r="AT989" i="16"/>
  <c r="AR989" i="16"/>
  <c r="AQ989" i="16"/>
  <c r="AP989" i="16"/>
  <c r="BP989" i="16" s="1"/>
  <c r="AO989" i="16"/>
  <c r="BQ989" i="16" s="1"/>
  <c r="AN989" i="16"/>
  <c r="BK989" i="16" s="1"/>
  <c r="AM989" i="16"/>
  <c r="BJ989" i="16" s="1"/>
  <c r="AL989" i="16"/>
  <c r="BI989" i="16" s="1"/>
  <c r="AK989" i="16"/>
  <c r="CD988" i="16"/>
  <c r="CB988" i="16"/>
  <c r="CA988" i="16"/>
  <c r="BZ988" i="16"/>
  <c r="BY988" i="16"/>
  <c r="BX988" i="16"/>
  <c r="BW988" i="16"/>
  <c r="BV988" i="16"/>
  <c r="BT988" i="16"/>
  <c r="BS988" i="16"/>
  <c r="BR988" i="16"/>
  <c r="BN988" i="16"/>
  <c r="BM988" i="16"/>
  <c r="BL988" i="16"/>
  <c r="BG988" i="16"/>
  <c r="BF988" i="16"/>
  <c r="BE988" i="16"/>
  <c r="BD988" i="16"/>
  <c r="BC988" i="16"/>
  <c r="BB988" i="16"/>
  <c r="BA988" i="16"/>
  <c r="AZ988" i="16"/>
  <c r="AY988" i="16"/>
  <c r="AX988" i="16"/>
  <c r="AW988" i="16"/>
  <c r="AV988" i="16"/>
  <c r="AU988" i="16"/>
  <c r="AT988" i="16"/>
  <c r="AR988" i="16"/>
  <c r="AQ988" i="16"/>
  <c r="AP988" i="16"/>
  <c r="BP988" i="16" s="1"/>
  <c r="AO988" i="16"/>
  <c r="BQ988" i="16" s="1"/>
  <c r="AN988" i="16"/>
  <c r="BK988" i="16" s="1"/>
  <c r="AM988" i="16"/>
  <c r="BJ988" i="16" s="1"/>
  <c r="AL988" i="16"/>
  <c r="BI988" i="16" s="1"/>
  <c r="AK988" i="16"/>
  <c r="CD987" i="16"/>
  <c r="CB987" i="16"/>
  <c r="CA987" i="16"/>
  <c r="BZ987" i="16"/>
  <c r="BY987" i="16"/>
  <c r="BX987" i="16"/>
  <c r="BW987" i="16"/>
  <c r="BV987" i="16"/>
  <c r="BT987" i="16"/>
  <c r="BS987" i="16"/>
  <c r="BR987" i="16"/>
  <c r="BN987" i="16"/>
  <c r="BM987" i="16"/>
  <c r="BL987" i="16"/>
  <c r="BG987" i="16"/>
  <c r="BF987" i="16"/>
  <c r="BE987" i="16"/>
  <c r="BD987" i="16"/>
  <c r="BC987" i="16"/>
  <c r="BB987" i="16"/>
  <c r="BA987" i="16"/>
  <c r="AZ987" i="16"/>
  <c r="AY987" i="16"/>
  <c r="AX987" i="16"/>
  <c r="AW987" i="16"/>
  <c r="AV987" i="16"/>
  <c r="AU987" i="16"/>
  <c r="AT987" i="16"/>
  <c r="AR987" i="16"/>
  <c r="AQ987" i="16"/>
  <c r="AP987" i="16"/>
  <c r="BP987" i="16" s="1"/>
  <c r="AO987" i="16"/>
  <c r="BQ987" i="16" s="1"/>
  <c r="AN987" i="16"/>
  <c r="BK987" i="16" s="1"/>
  <c r="AM987" i="16"/>
  <c r="BJ987" i="16" s="1"/>
  <c r="AL987" i="16"/>
  <c r="BI987" i="16" s="1"/>
  <c r="AK987" i="16"/>
  <c r="CD986" i="16"/>
  <c r="CB986" i="16"/>
  <c r="CA986" i="16"/>
  <c r="BZ986" i="16"/>
  <c r="BY986" i="16"/>
  <c r="BX986" i="16"/>
  <c r="BW986" i="16"/>
  <c r="BV986" i="16"/>
  <c r="BT986" i="16"/>
  <c r="BS986" i="16"/>
  <c r="BR986" i="16"/>
  <c r="BN986" i="16"/>
  <c r="BM986" i="16"/>
  <c r="BL986" i="16"/>
  <c r="BG986" i="16"/>
  <c r="BF986" i="16"/>
  <c r="BE986" i="16"/>
  <c r="BD986" i="16"/>
  <c r="BC986" i="16"/>
  <c r="BB986" i="16"/>
  <c r="BA986" i="16"/>
  <c r="AZ986" i="16"/>
  <c r="AY986" i="16"/>
  <c r="AX986" i="16"/>
  <c r="AW986" i="16"/>
  <c r="AV986" i="16"/>
  <c r="AU986" i="16"/>
  <c r="AT986" i="16"/>
  <c r="AR986" i="16"/>
  <c r="AQ986" i="16"/>
  <c r="AP986" i="16"/>
  <c r="BP986" i="16" s="1"/>
  <c r="AO986" i="16"/>
  <c r="BQ986" i="16" s="1"/>
  <c r="AN986" i="16"/>
  <c r="BK986" i="16" s="1"/>
  <c r="AM986" i="16"/>
  <c r="BJ986" i="16" s="1"/>
  <c r="AL986" i="16"/>
  <c r="BI986" i="16" s="1"/>
  <c r="AK986" i="16"/>
  <c r="CD985" i="16"/>
  <c r="CB985" i="16"/>
  <c r="CA985" i="16"/>
  <c r="BZ985" i="16"/>
  <c r="BY985" i="16"/>
  <c r="BX985" i="16"/>
  <c r="BW985" i="16"/>
  <c r="BV985" i="16"/>
  <c r="BT985" i="16"/>
  <c r="BS985" i="16"/>
  <c r="BR985" i="16"/>
  <c r="BN985" i="16"/>
  <c r="BM985" i="16"/>
  <c r="BL985" i="16"/>
  <c r="BG985" i="16"/>
  <c r="BF985" i="16"/>
  <c r="BE985" i="16"/>
  <c r="BD985" i="16"/>
  <c r="BC985" i="16"/>
  <c r="BB985" i="16"/>
  <c r="BA985" i="16"/>
  <c r="AZ985" i="16"/>
  <c r="AY985" i="16"/>
  <c r="AX985" i="16"/>
  <c r="AW985" i="16"/>
  <c r="AV985" i="16"/>
  <c r="AU985" i="16"/>
  <c r="AT985" i="16"/>
  <c r="AR985" i="16"/>
  <c r="AQ985" i="16"/>
  <c r="AP985" i="16"/>
  <c r="BP985" i="16" s="1"/>
  <c r="AO985" i="16"/>
  <c r="BQ985" i="16" s="1"/>
  <c r="AN985" i="16"/>
  <c r="BK985" i="16" s="1"/>
  <c r="AM985" i="16"/>
  <c r="BJ985" i="16" s="1"/>
  <c r="AL985" i="16"/>
  <c r="BI985" i="16" s="1"/>
  <c r="AK985" i="16"/>
  <c r="CD984" i="16"/>
  <c r="CB984" i="16"/>
  <c r="CA984" i="16"/>
  <c r="BZ984" i="16"/>
  <c r="BY984" i="16"/>
  <c r="BX984" i="16"/>
  <c r="BW984" i="16"/>
  <c r="BV984" i="16"/>
  <c r="BT984" i="16"/>
  <c r="BS984" i="16"/>
  <c r="BR984" i="16"/>
  <c r="BN984" i="16"/>
  <c r="BM984" i="16"/>
  <c r="BL984" i="16"/>
  <c r="BG984" i="16"/>
  <c r="BF984" i="16"/>
  <c r="BE984" i="16"/>
  <c r="BD984" i="16"/>
  <c r="BC984" i="16"/>
  <c r="BB984" i="16"/>
  <c r="BA984" i="16"/>
  <c r="AZ984" i="16"/>
  <c r="AY984" i="16"/>
  <c r="AX984" i="16"/>
  <c r="AW984" i="16"/>
  <c r="AV984" i="16"/>
  <c r="AU984" i="16"/>
  <c r="AT984" i="16"/>
  <c r="AR984" i="16"/>
  <c r="AQ984" i="16"/>
  <c r="AP984" i="16"/>
  <c r="BP984" i="16" s="1"/>
  <c r="AO984" i="16"/>
  <c r="BQ984" i="16" s="1"/>
  <c r="AN984" i="16"/>
  <c r="BK984" i="16" s="1"/>
  <c r="AM984" i="16"/>
  <c r="BJ984" i="16" s="1"/>
  <c r="AL984" i="16"/>
  <c r="BI984" i="16" s="1"/>
  <c r="AK984" i="16"/>
  <c r="CD983" i="16"/>
  <c r="CB983" i="16"/>
  <c r="CA983" i="16"/>
  <c r="BZ983" i="16"/>
  <c r="BY983" i="16"/>
  <c r="BX983" i="16"/>
  <c r="BW983" i="16"/>
  <c r="BV983" i="16"/>
  <c r="BT983" i="16"/>
  <c r="BS983" i="16"/>
  <c r="BR983" i="16"/>
  <c r="BN983" i="16"/>
  <c r="BM983" i="16"/>
  <c r="BL983" i="16"/>
  <c r="BG983" i="16"/>
  <c r="BF983" i="16"/>
  <c r="BE983" i="16"/>
  <c r="BD983" i="16"/>
  <c r="BC983" i="16"/>
  <c r="BB983" i="16"/>
  <c r="BA983" i="16"/>
  <c r="AZ983" i="16"/>
  <c r="AY983" i="16"/>
  <c r="AX983" i="16"/>
  <c r="AW983" i="16"/>
  <c r="AV983" i="16"/>
  <c r="AU983" i="16"/>
  <c r="AT983" i="16"/>
  <c r="AR983" i="16"/>
  <c r="AQ983" i="16"/>
  <c r="AP983" i="16"/>
  <c r="BP983" i="16" s="1"/>
  <c r="AO983" i="16"/>
  <c r="BQ983" i="16" s="1"/>
  <c r="AN983" i="16"/>
  <c r="BK983" i="16" s="1"/>
  <c r="AM983" i="16"/>
  <c r="BJ983" i="16" s="1"/>
  <c r="AL983" i="16"/>
  <c r="BI983" i="16" s="1"/>
  <c r="AK983" i="16"/>
  <c r="CD982" i="16"/>
  <c r="CB982" i="16"/>
  <c r="CA982" i="16"/>
  <c r="BZ982" i="16"/>
  <c r="BY982" i="16"/>
  <c r="BX982" i="16"/>
  <c r="BW982" i="16"/>
  <c r="BV982" i="16"/>
  <c r="BT982" i="16"/>
  <c r="BS982" i="16"/>
  <c r="BR982" i="16"/>
  <c r="BN982" i="16"/>
  <c r="BM982" i="16"/>
  <c r="BL982" i="16"/>
  <c r="BG982" i="16"/>
  <c r="BF982" i="16"/>
  <c r="BE982" i="16"/>
  <c r="BD982" i="16"/>
  <c r="BC982" i="16"/>
  <c r="BB982" i="16"/>
  <c r="BA982" i="16"/>
  <c r="AZ982" i="16"/>
  <c r="AY982" i="16"/>
  <c r="AX982" i="16"/>
  <c r="AW982" i="16"/>
  <c r="AV982" i="16"/>
  <c r="AU982" i="16"/>
  <c r="AT982" i="16"/>
  <c r="AR982" i="16"/>
  <c r="AQ982" i="16"/>
  <c r="AP982" i="16"/>
  <c r="BP982" i="16" s="1"/>
  <c r="AO982" i="16"/>
  <c r="BQ982" i="16" s="1"/>
  <c r="AN982" i="16"/>
  <c r="BK982" i="16" s="1"/>
  <c r="AM982" i="16"/>
  <c r="BJ982" i="16" s="1"/>
  <c r="AL982" i="16"/>
  <c r="BI982" i="16" s="1"/>
  <c r="AK982" i="16"/>
  <c r="CD981" i="16"/>
  <c r="CB981" i="16"/>
  <c r="CA981" i="16"/>
  <c r="BZ981" i="16"/>
  <c r="BY981" i="16"/>
  <c r="BX981" i="16"/>
  <c r="BW981" i="16"/>
  <c r="BV981" i="16"/>
  <c r="BT981" i="16"/>
  <c r="BS981" i="16"/>
  <c r="BR981" i="16"/>
  <c r="BN981" i="16"/>
  <c r="BM981" i="16"/>
  <c r="BL981" i="16"/>
  <c r="BG981" i="16"/>
  <c r="BF981" i="16"/>
  <c r="BE981" i="16"/>
  <c r="BD981" i="16"/>
  <c r="BC981" i="16"/>
  <c r="BB981" i="16"/>
  <c r="BA981" i="16"/>
  <c r="AZ981" i="16"/>
  <c r="AY981" i="16"/>
  <c r="AX981" i="16"/>
  <c r="AW981" i="16"/>
  <c r="AV981" i="16"/>
  <c r="AU981" i="16"/>
  <c r="AT981" i="16"/>
  <c r="AR981" i="16"/>
  <c r="AQ981" i="16"/>
  <c r="AP981" i="16"/>
  <c r="BP981" i="16" s="1"/>
  <c r="AO981" i="16"/>
  <c r="BQ981" i="16" s="1"/>
  <c r="AN981" i="16"/>
  <c r="BK981" i="16" s="1"/>
  <c r="AM981" i="16"/>
  <c r="BJ981" i="16" s="1"/>
  <c r="AL981" i="16"/>
  <c r="BI981" i="16" s="1"/>
  <c r="AK981" i="16"/>
  <c r="CD980" i="16"/>
  <c r="CB980" i="16"/>
  <c r="CA980" i="16"/>
  <c r="BZ980" i="16"/>
  <c r="BY980" i="16"/>
  <c r="BX980" i="16"/>
  <c r="BW980" i="16"/>
  <c r="BV980" i="16"/>
  <c r="BT980" i="16"/>
  <c r="BS980" i="16"/>
  <c r="BR980" i="16"/>
  <c r="BN980" i="16"/>
  <c r="BM980" i="16"/>
  <c r="BL980" i="16"/>
  <c r="BG980" i="16"/>
  <c r="BF980" i="16"/>
  <c r="BE980" i="16"/>
  <c r="BD980" i="16"/>
  <c r="BC980" i="16"/>
  <c r="BB980" i="16"/>
  <c r="BA980" i="16"/>
  <c r="AZ980" i="16"/>
  <c r="AY980" i="16"/>
  <c r="AX980" i="16"/>
  <c r="AW980" i="16"/>
  <c r="AV980" i="16"/>
  <c r="AU980" i="16"/>
  <c r="AT980" i="16"/>
  <c r="AR980" i="16"/>
  <c r="AQ980" i="16"/>
  <c r="AP980" i="16"/>
  <c r="BP980" i="16" s="1"/>
  <c r="AO980" i="16"/>
  <c r="BQ980" i="16" s="1"/>
  <c r="AN980" i="16"/>
  <c r="BK980" i="16" s="1"/>
  <c r="AM980" i="16"/>
  <c r="BJ980" i="16" s="1"/>
  <c r="AL980" i="16"/>
  <c r="BI980" i="16" s="1"/>
  <c r="AK980" i="16"/>
  <c r="CD979" i="16"/>
  <c r="CB979" i="16"/>
  <c r="CA979" i="16"/>
  <c r="BZ979" i="16"/>
  <c r="BY979" i="16"/>
  <c r="BX979" i="16"/>
  <c r="BW979" i="16"/>
  <c r="BV979" i="16"/>
  <c r="BT979" i="16"/>
  <c r="BS979" i="16"/>
  <c r="BR979" i="16"/>
  <c r="BN979" i="16"/>
  <c r="BM979" i="16"/>
  <c r="BL979" i="16"/>
  <c r="BG979" i="16"/>
  <c r="BF979" i="16"/>
  <c r="BE979" i="16"/>
  <c r="BD979" i="16"/>
  <c r="BC979" i="16"/>
  <c r="BB979" i="16"/>
  <c r="BA979" i="16"/>
  <c r="AZ979" i="16"/>
  <c r="AY979" i="16"/>
  <c r="AX979" i="16"/>
  <c r="AW979" i="16"/>
  <c r="AV979" i="16"/>
  <c r="AU979" i="16"/>
  <c r="AT979" i="16"/>
  <c r="AR979" i="16"/>
  <c r="AQ979" i="16"/>
  <c r="AP979" i="16"/>
  <c r="BP979" i="16" s="1"/>
  <c r="AO979" i="16"/>
  <c r="BQ979" i="16" s="1"/>
  <c r="AN979" i="16"/>
  <c r="BK979" i="16" s="1"/>
  <c r="AM979" i="16"/>
  <c r="BJ979" i="16" s="1"/>
  <c r="AL979" i="16"/>
  <c r="BI979" i="16" s="1"/>
  <c r="AK979" i="16"/>
  <c r="CD978" i="16"/>
  <c r="CB978" i="16"/>
  <c r="CA978" i="16"/>
  <c r="BZ978" i="16"/>
  <c r="BY978" i="16"/>
  <c r="BX978" i="16"/>
  <c r="BW978" i="16"/>
  <c r="BV978" i="16"/>
  <c r="BT978" i="16"/>
  <c r="BS978" i="16"/>
  <c r="BR978" i="16"/>
  <c r="BN978" i="16"/>
  <c r="BM978" i="16"/>
  <c r="BL978" i="16"/>
  <c r="BG978" i="16"/>
  <c r="BF978" i="16"/>
  <c r="BE978" i="16"/>
  <c r="BD978" i="16"/>
  <c r="BC978" i="16"/>
  <c r="BB978" i="16"/>
  <c r="BA978" i="16"/>
  <c r="AZ978" i="16"/>
  <c r="AY978" i="16"/>
  <c r="AX978" i="16"/>
  <c r="AW978" i="16"/>
  <c r="AV978" i="16"/>
  <c r="AU978" i="16"/>
  <c r="AT978" i="16"/>
  <c r="AR978" i="16"/>
  <c r="AQ978" i="16"/>
  <c r="AP978" i="16"/>
  <c r="BP978" i="16" s="1"/>
  <c r="AO978" i="16"/>
  <c r="BQ978" i="16" s="1"/>
  <c r="AN978" i="16"/>
  <c r="BK978" i="16" s="1"/>
  <c r="AM978" i="16"/>
  <c r="BJ978" i="16" s="1"/>
  <c r="AL978" i="16"/>
  <c r="BI978" i="16" s="1"/>
  <c r="AK978" i="16"/>
  <c r="CD977" i="16"/>
  <c r="CB977" i="16"/>
  <c r="CA977" i="16"/>
  <c r="BZ977" i="16"/>
  <c r="BY977" i="16"/>
  <c r="BX977" i="16"/>
  <c r="BW977" i="16"/>
  <c r="BV977" i="16"/>
  <c r="BT977" i="16"/>
  <c r="BS977" i="16"/>
  <c r="BR977" i="16"/>
  <c r="BN977" i="16"/>
  <c r="BM977" i="16"/>
  <c r="BL977" i="16"/>
  <c r="BG977" i="16"/>
  <c r="BF977" i="16"/>
  <c r="BE977" i="16"/>
  <c r="BD977" i="16"/>
  <c r="BC977" i="16"/>
  <c r="BB977" i="16"/>
  <c r="BA977" i="16"/>
  <c r="AZ977" i="16"/>
  <c r="AY977" i="16"/>
  <c r="AX977" i="16"/>
  <c r="AW977" i="16"/>
  <c r="AV977" i="16"/>
  <c r="AU977" i="16"/>
  <c r="AT977" i="16"/>
  <c r="AR977" i="16"/>
  <c r="AQ977" i="16"/>
  <c r="AP977" i="16"/>
  <c r="BP977" i="16" s="1"/>
  <c r="AO977" i="16"/>
  <c r="BQ977" i="16" s="1"/>
  <c r="AN977" i="16"/>
  <c r="BK977" i="16" s="1"/>
  <c r="AM977" i="16"/>
  <c r="BJ977" i="16" s="1"/>
  <c r="AL977" i="16"/>
  <c r="BI977" i="16" s="1"/>
  <c r="AK977" i="16"/>
  <c r="CD976" i="16"/>
  <c r="CB976" i="16"/>
  <c r="CA976" i="16"/>
  <c r="BZ976" i="16"/>
  <c r="BY976" i="16"/>
  <c r="BX976" i="16"/>
  <c r="BW976" i="16"/>
  <c r="BV976" i="16"/>
  <c r="BT976" i="16"/>
  <c r="BS976" i="16"/>
  <c r="BR976" i="16"/>
  <c r="BN976" i="16"/>
  <c r="BM976" i="16"/>
  <c r="BL976" i="16"/>
  <c r="BG976" i="16"/>
  <c r="BF976" i="16"/>
  <c r="BE976" i="16"/>
  <c r="BD976" i="16"/>
  <c r="BC976" i="16"/>
  <c r="BB976" i="16"/>
  <c r="BA976" i="16"/>
  <c r="AZ976" i="16"/>
  <c r="AY976" i="16"/>
  <c r="AX976" i="16"/>
  <c r="AW976" i="16"/>
  <c r="AV976" i="16"/>
  <c r="AU976" i="16"/>
  <c r="AT976" i="16"/>
  <c r="AR976" i="16"/>
  <c r="AQ976" i="16"/>
  <c r="AP976" i="16"/>
  <c r="BP976" i="16" s="1"/>
  <c r="AO976" i="16"/>
  <c r="BQ976" i="16" s="1"/>
  <c r="AN976" i="16"/>
  <c r="BK976" i="16" s="1"/>
  <c r="AM976" i="16"/>
  <c r="BJ976" i="16" s="1"/>
  <c r="AL976" i="16"/>
  <c r="BI976" i="16" s="1"/>
  <c r="AK976" i="16"/>
  <c r="CD975" i="16"/>
  <c r="CB975" i="16"/>
  <c r="CA975" i="16"/>
  <c r="BZ975" i="16"/>
  <c r="BY975" i="16"/>
  <c r="BX975" i="16"/>
  <c r="BW975" i="16"/>
  <c r="BV975" i="16"/>
  <c r="BT975" i="16"/>
  <c r="BS975" i="16"/>
  <c r="BR975" i="16"/>
  <c r="BN975" i="16"/>
  <c r="BM975" i="16"/>
  <c r="BL975" i="16"/>
  <c r="BG975" i="16"/>
  <c r="BF975" i="16"/>
  <c r="BE975" i="16"/>
  <c r="BD975" i="16"/>
  <c r="BC975" i="16"/>
  <c r="BB975" i="16"/>
  <c r="BA975" i="16"/>
  <c r="AZ975" i="16"/>
  <c r="AY975" i="16"/>
  <c r="AX975" i="16"/>
  <c r="AW975" i="16"/>
  <c r="AV975" i="16"/>
  <c r="AU975" i="16"/>
  <c r="AT975" i="16"/>
  <c r="AR975" i="16"/>
  <c r="AQ975" i="16"/>
  <c r="AP975" i="16"/>
  <c r="BP975" i="16" s="1"/>
  <c r="AO975" i="16"/>
  <c r="BQ975" i="16" s="1"/>
  <c r="AN975" i="16"/>
  <c r="BK975" i="16" s="1"/>
  <c r="AM975" i="16"/>
  <c r="BJ975" i="16" s="1"/>
  <c r="AL975" i="16"/>
  <c r="BI975" i="16" s="1"/>
  <c r="AK975" i="16"/>
  <c r="CD974" i="16"/>
  <c r="CB974" i="16"/>
  <c r="CA974" i="16"/>
  <c r="BZ974" i="16"/>
  <c r="BY974" i="16"/>
  <c r="BX974" i="16"/>
  <c r="BW974" i="16"/>
  <c r="BV974" i="16"/>
  <c r="BT974" i="16"/>
  <c r="BS974" i="16"/>
  <c r="BR974" i="16"/>
  <c r="BN974" i="16"/>
  <c r="BM974" i="16"/>
  <c r="BL974" i="16"/>
  <c r="BG974" i="16"/>
  <c r="BF974" i="16"/>
  <c r="BE974" i="16"/>
  <c r="BD974" i="16"/>
  <c r="BC974" i="16"/>
  <c r="BB974" i="16"/>
  <c r="BA974" i="16"/>
  <c r="AZ974" i="16"/>
  <c r="AY974" i="16"/>
  <c r="AX974" i="16"/>
  <c r="AW974" i="16"/>
  <c r="AV974" i="16"/>
  <c r="AU974" i="16"/>
  <c r="AT974" i="16"/>
  <c r="AR974" i="16"/>
  <c r="AQ974" i="16"/>
  <c r="AP974" i="16"/>
  <c r="BP974" i="16" s="1"/>
  <c r="AO974" i="16"/>
  <c r="BQ974" i="16" s="1"/>
  <c r="AN974" i="16"/>
  <c r="BK974" i="16" s="1"/>
  <c r="AM974" i="16"/>
  <c r="BJ974" i="16" s="1"/>
  <c r="AL974" i="16"/>
  <c r="BI974" i="16" s="1"/>
  <c r="AK974" i="16"/>
  <c r="CD973" i="16"/>
  <c r="CB973" i="16"/>
  <c r="CA973" i="16"/>
  <c r="BZ973" i="16"/>
  <c r="BY973" i="16"/>
  <c r="BX973" i="16"/>
  <c r="BW973" i="16"/>
  <c r="BV973" i="16"/>
  <c r="BT973" i="16"/>
  <c r="BS973" i="16"/>
  <c r="BR973" i="16"/>
  <c r="BN973" i="16"/>
  <c r="BM973" i="16"/>
  <c r="BL973" i="16"/>
  <c r="BG973" i="16"/>
  <c r="BF973" i="16"/>
  <c r="BE973" i="16"/>
  <c r="BD973" i="16"/>
  <c r="BC973" i="16"/>
  <c r="BB973" i="16"/>
  <c r="BA973" i="16"/>
  <c r="AZ973" i="16"/>
  <c r="AY973" i="16"/>
  <c r="AX973" i="16"/>
  <c r="AW973" i="16"/>
  <c r="AV973" i="16"/>
  <c r="AU973" i="16"/>
  <c r="AT973" i="16"/>
  <c r="AR973" i="16"/>
  <c r="AQ973" i="16"/>
  <c r="AP973" i="16"/>
  <c r="BP973" i="16" s="1"/>
  <c r="AO973" i="16"/>
  <c r="BQ973" i="16" s="1"/>
  <c r="AN973" i="16"/>
  <c r="BK973" i="16" s="1"/>
  <c r="AM973" i="16"/>
  <c r="BJ973" i="16" s="1"/>
  <c r="AL973" i="16"/>
  <c r="BI973" i="16" s="1"/>
  <c r="AK973" i="16"/>
  <c r="CD972" i="16"/>
  <c r="CB972" i="16"/>
  <c r="CA972" i="16"/>
  <c r="BZ972" i="16"/>
  <c r="BY972" i="16"/>
  <c r="BX972" i="16"/>
  <c r="BW972" i="16"/>
  <c r="BV972" i="16"/>
  <c r="BT972" i="16"/>
  <c r="BS972" i="16"/>
  <c r="BR972" i="16"/>
  <c r="BN972" i="16"/>
  <c r="BM972" i="16"/>
  <c r="BL972" i="16"/>
  <c r="BG972" i="16"/>
  <c r="BF972" i="16"/>
  <c r="BE972" i="16"/>
  <c r="BD972" i="16"/>
  <c r="BC972" i="16"/>
  <c r="BB972" i="16"/>
  <c r="BA972" i="16"/>
  <c r="AZ972" i="16"/>
  <c r="AY972" i="16"/>
  <c r="AX972" i="16"/>
  <c r="AW972" i="16"/>
  <c r="AV972" i="16"/>
  <c r="AU972" i="16"/>
  <c r="AT972" i="16"/>
  <c r="AR972" i="16"/>
  <c r="AQ972" i="16"/>
  <c r="AP972" i="16"/>
  <c r="BP972" i="16" s="1"/>
  <c r="AO972" i="16"/>
  <c r="BQ972" i="16" s="1"/>
  <c r="AN972" i="16"/>
  <c r="BK972" i="16" s="1"/>
  <c r="AM972" i="16"/>
  <c r="BJ972" i="16" s="1"/>
  <c r="AL972" i="16"/>
  <c r="BI972" i="16" s="1"/>
  <c r="AK972" i="16"/>
  <c r="CD971" i="16"/>
  <c r="CB971" i="16"/>
  <c r="CA971" i="16"/>
  <c r="BZ971" i="16"/>
  <c r="BY971" i="16"/>
  <c r="BX971" i="16"/>
  <c r="BW971" i="16"/>
  <c r="BV971" i="16"/>
  <c r="BT971" i="16"/>
  <c r="BS971" i="16"/>
  <c r="BR971" i="16"/>
  <c r="BN971" i="16"/>
  <c r="BM971" i="16"/>
  <c r="BL971" i="16"/>
  <c r="BG971" i="16"/>
  <c r="BF971" i="16"/>
  <c r="BE971" i="16"/>
  <c r="BD971" i="16"/>
  <c r="BC971" i="16"/>
  <c r="BB971" i="16"/>
  <c r="BA971" i="16"/>
  <c r="AZ971" i="16"/>
  <c r="AY971" i="16"/>
  <c r="AX971" i="16"/>
  <c r="AW971" i="16"/>
  <c r="AV971" i="16"/>
  <c r="AU971" i="16"/>
  <c r="AT971" i="16"/>
  <c r="AR971" i="16"/>
  <c r="AQ971" i="16"/>
  <c r="AP971" i="16"/>
  <c r="BP971" i="16" s="1"/>
  <c r="AO971" i="16"/>
  <c r="BQ971" i="16" s="1"/>
  <c r="AN971" i="16"/>
  <c r="BK971" i="16" s="1"/>
  <c r="AM971" i="16"/>
  <c r="BJ971" i="16" s="1"/>
  <c r="AL971" i="16"/>
  <c r="BI971" i="16" s="1"/>
  <c r="AK971" i="16"/>
  <c r="CD970" i="16"/>
  <c r="CB970" i="16"/>
  <c r="CA970" i="16"/>
  <c r="BZ970" i="16"/>
  <c r="BY970" i="16"/>
  <c r="BX970" i="16"/>
  <c r="BW970" i="16"/>
  <c r="BV970" i="16"/>
  <c r="BT970" i="16"/>
  <c r="BS970" i="16"/>
  <c r="BR970" i="16"/>
  <c r="BN970" i="16"/>
  <c r="BM970" i="16"/>
  <c r="BL970" i="16"/>
  <c r="BG970" i="16"/>
  <c r="BF970" i="16"/>
  <c r="BE970" i="16"/>
  <c r="BD970" i="16"/>
  <c r="BC970" i="16"/>
  <c r="BB970" i="16"/>
  <c r="BA970" i="16"/>
  <c r="AZ970" i="16"/>
  <c r="AY970" i="16"/>
  <c r="AX970" i="16"/>
  <c r="AW970" i="16"/>
  <c r="AV970" i="16"/>
  <c r="AU970" i="16"/>
  <c r="AT970" i="16"/>
  <c r="AR970" i="16"/>
  <c r="AQ970" i="16"/>
  <c r="AP970" i="16"/>
  <c r="BP970" i="16" s="1"/>
  <c r="AO970" i="16"/>
  <c r="BQ970" i="16" s="1"/>
  <c r="AN970" i="16"/>
  <c r="BK970" i="16" s="1"/>
  <c r="AM970" i="16"/>
  <c r="BJ970" i="16" s="1"/>
  <c r="AL970" i="16"/>
  <c r="BI970" i="16" s="1"/>
  <c r="AK970" i="16"/>
  <c r="CD969" i="16"/>
  <c r="CB969" i="16"/>
  <c r="CA969" i="16"/>
  <c r="BZ969" i="16"/>
  <c r="BY969" i="16"/>
  <c r="BX969" i="16"/>
  <c r="BW969" i="16"/>
  <c r="BV969" i="16"/>
  <c r="BT969" i="16"/>
  <c r="BS969" i="16"/>
  <c r="BR969" i="16"/>
  <c r="BN969" i="16"/>
  <c r="BM969" i="16"/>
  <c r="BL969" i="16"/>
  <c r="BG969" i="16"/>
  <c r="BF969" i="16"/>
  <c r="BE969" i="16"/>
  <c r="BD969" i="16"/>
  <c r="BC969" i="16"/>
  <c r="BB969" i="16"/>
  <c r="BA969" i="16"/>
  <c r="AZ969" i="16"/>
  <c r="AY969" i="16"/>
  <c r="AX969" i="16"/>
  <c r="AW969" i="16"/>
  <c r="AV969" i="16"/>
  <c r="AU969" i="16"/>
  <c r="AT969" i="16"/>
  <c r="AR969" i="16"/>
  <c r="AQ969" i="16"/>
  <c r="AP969" i="16"/>
  <c r="BP969" i="16" s="1"/>
  <c r="AO969" i="16"/>
  <c r="BQ969" i="16" s="1"/>
  <c r="AN969" i="16"/>
  <c r="BK969" i="16" s="1"/>
  <c r="AM969" i="16"/>
  <c r="BJ969" i="16" s="1"/>
  <c r="AL969" i="16"/>
  <c r="BI969" i="16" s="1"/>
  <c r="AK969" i="16"/>
  <c r="CD968" i="16"/>
  <c r="CB968" i="16"/>
  <c r="CA968" i="16"/>
  <c r="BZ968" i="16"/>
  <c r="BY968" i="16"/>
  <c r="BX968" i="16"/>
  <c r="BW968" i="16"/>
  <c r="BV968" i="16"/>
  <c r="BT968" i="16"/>
  <c r="BS968" i="16"/>
  <c r="BR968" i="16"/>
  <c r="BN968" i="16"/>
  <c r="BM968" i="16"/>
  <c r="BL968" i="16"/>
  <c r="BG968" i="16"/>
  <c r="BF968" i="16"/>
  <c r="BE968" i="16"/>
  <c r="BD968" i="16"/>
  <c r="BC968" i="16"/>
  <c r="BB968" i="16"/>
  <c r="BA968" i="16"/>
  <c r="AZ968" i="16"/>
  <c r="AY968" i="16"/>
  <c r="AX968" i="16"/>
  <c r="AW968" i="16"/>
  <c r="AV968" i="16"/>
  <c r="AU968" i="16"/>
  <c r="AT968" i="16"/>
  <c r="AR968" i="16"/>
  <c r="AQ968" i="16"/>
  <c r="AP968" i="16"/>
  <c r="BP968" i="16" s="1"/>
  <c r="AO968" i="16"/>
  <c r="BQ968" i="16" s="1"/>
  <c r="AN968" i="16"/>
  <c r="BK968" i="16" s="1"/>
  <c r="AM968" i="16"/>
  <c r="BJ968" i="16" s="1"/>
  <c r="AL968" i="16"/>
  <c r="BI968" i="16" s="1"/>
  <c r="AK968" i="16"/>
  <c r="CD967" i="16"/>
  <c r="CB967" i="16"/>
  <c r="CA967" i="16"/>
  <c r="BZ967" i="16"/>
  <c r="BY967" i="16"/>
  <c r="BX967" i="16"/>
  <c r="BW967" i="16"/>
  <c r="BV967" i="16"/>
  <c r="BT967" i="16"/>
  <c r="BS967" i="16"/>
  <c r="BR967" i="16"/>
  <c r="BN967" i="16"/>
  <c r="BM967" i="16"/>
  <c r="BL967" i="16"/>
  <c r="BG967" i="16"/>
  <c r="BF967" i="16"/>
  <c r="BE967" i="16"/>
  <c r="BD967" i="16"/>
  <c r="BC967" i="16"/>
  <c r="BB967" i="16"/>
  <c r="BA967" i="16"/>
  <c r="AZ967" i="16"/>
  <c r="AY967" i="16"/>
  <c r="AX967" i="16"/>
  <c r="AW967" i="16"/>
  <c r="AV967" i="16"/>
  <c r="AU967" i="16"/>
  <c r="AT967" i="16"/>
  <c r="AR967" i="16"/>
  <c r="AQ967" i="16"/>
  <c r="AP967" i="16"/>
  <c r="BP967" i="16" s="1"/>
  <c r="AO967" i="16"/>
  <c r="BQ967" i="16" s="1"/>
  <c r="AN967" i="16"/>
  <c r="BK967" i="16" s="1"/>
  <c r="AM967" i="16"/>
  <c r="BJ967" i="16" s="1"/>
  <c r="AL967" i="16"/>
  <c r="BI967" i="16" s="1"/>
  <c r="AK967" i="16"/>
  <c r="CD966" i="16"/>
  <c r="CB966" i="16"/>
  <c r="CA966" i="16"/>
  <c r="BZ966" i="16"/>
  <c r="BY966" i="16"/>
  <c r="BX966" i="16"/>
  <c r="BW966" i="16"/>
  <c r="BV966" i="16"/>
  <c r="BT966" i="16"/>
  <c r="BS966" i="16"/>
  <c r="BR966" i="16"/>
  <c r="BN966" i="16"/>
  <c r="BM966" i="16"/>
  <c r="BL966" i="16"/>
  <c r="BG966" i="16"/>
  <c r="BF966" i="16"/>
  <c r="BE966" i="16"/>
  <c r="BD966" i="16"/>
  <c r="BC966" i="16"/>
  <c r="BB966" i="16"/>
  <c r="BA966" i="16"/>
  <c r="AZ966" i="16"/>
  <c r="AY966" i="16"/>
  <c r="AX966" i="16"/>
  <c r="AW966" i="16"/>
  <c r="AV966" i="16"/>
  <c r="AU966" i="16"/>
  <c r="AT966" i="16"/>
  <c r="AR966" i="16"/>
  <c r="AQ966" i="16"/>
  <c r="AP966" i="16"/>
  <c r="BP966" i="16" s="1"/>
  <c r="AO966" i="16"/>
  <c r="BQ966" i="16" s="1"/>
  <c r="AN966" i="16"/>
  <c r="BK966" i="16" s="1"/>
  <c r="AM966" i="16"/>
  <c r="BJ966" i="16" s="1"/>
  <c r="AL966" i="16"/>
  <c r="BI966" i="16" s="1"/>
  <c r="AK966" i="16"/>
  <c r="CD965" i="16"/>
  <c r="CB965" i="16"/>
  <c r="CA965" i="16"/>
  <c r="BZ965" i="16"/>
  <c r="BY965" i="16"/>
  <c r="BX965" i="16"/>
  <c r="BW965" i="16"/>
  <c r="BV965" i="16"/>
  <c r="BT965" i="16"/>
  <c r="BS965" i="16"/>
  <c r="BR965" i="16"/>
  <c r="BN965" i="16"/>
  <c r="BM965" i="16"/>
  <c r="BL965" i="16"/>
  <c r="BG965" i="16"/>
  <c r="BF965" i="16"/>
  <c r="BE965" i="16"/>
  <c r="BD965" i="16"/>
  <c r="BC965" i="16"/>
  <c r="BB965" i="16"/>
  <c r="BA965" i="16"/>
  <c r="AZ965" i="16"/>
  <c r="AY965" i="16"/>
  <c r="AX965" i="16"/>
  <c r="AW965" i="16"/>
  <c r="AV965" i="16"/>
  <c r="AU965" i="16"/>
  <c r="AT965" i="16"/>
  <c r="AR965" i="16"/>
  <c r="AQ965" i="16"/>
  <c r="AP965" i="16"/>
  <c r="BP965" i="16" s="1"/>
  <c r="AO965" i="16"/>
  <c r="BQ965" i="16" s="1"/>
  <c r="AN965" i="16"/>
  <c r="BK965" i="16" s="1"/>
  <c r="AM965" i="16"/>
  <c r="BJ965" i="16" s="1"/>
  <c r="AL965" i="16"/>
  <c r="BI965" i="16" s="1"/>
  <c r="AK965" i="16"/>
  <c r="CD964" i="16"/>
  <c r="CB964" i="16"/>
  <c r="CA964" i="16"/>
  <c r="BZ964" i="16"/>
  <c r="BY964" i="16"/>
  <c r="BX964" i="16"/>
  <c r="BW964" i="16"/>
  <c r="BV964" i="16"/>
  <c r="BT964" i="16"/>
  <c r="BS964" i="16"/>
  <c r="BR964" i="16"/>
  <c r="BN964" i="16"/>
  <c r="BM964" i="16"/>
  <c r="BL964" i="16"/>
  <c r="BG964" i="16"/>
  <c r="BF964" i="16"/>
  <c r="BE964" i="16"/>
  <c r="BD964" i="16"/>
  <c r="BC964" i="16"/>
  <c r="BB964" i="16"/>
  <c r="BA964" i="16"/>
  <c r="AZ964" i="16"/>
  <c r="AY964" i="16"/>
  <c r="AX964" i="16"/>
  <c r="AW964" i="16"/>
  <c r="AV964" i="16"/>
  <c r="AU964" i="16"/>
  <c r="AT964" i="16"/>
  <c r="AR964" i="16"/>
  <c r="AQ964" i="16"/>
  <c r="AP964" i="16"/>
  <c r="BP964" i="16" s="1"/>
  <c r="AO964" i="16"/>
  <c r="BQ964" i="16" s="1"/>
  <c r="AN964" i="16"/>
  <c r="BK964" i="16" s="1"/>
  <c r="AM964" i="16"/>
  <c r="BJ964" i="16" s="1"/>
  <c r="AL964" i="16"/>
  <c r="BI964" i="16" s="1"/>
  <c r="AK964" i="16"/>
  <c r="CD963" i="16"/>
  <c r="CB963" i="16"/>
  <c r="CA963" i="16"/>
  <c r="BZ963" i="16"/>
  <c r="BY963" i="16"/>
  <c r="BX963" i="16"/>
  <c r="BW963" i="16"/>
  <c r="BV963" i="16"/>
  <c r="BT963" i="16"/>
  <c r="BS963" i="16"/>
  <c r="BR963" i="16"/>
  <c r="BN963" i="16"/>
  <c r="BM963" i="16"/>
  <c r="BL963" i="16"/>
  <c r="BG963" i="16"/>
  <c r="BF963" i="16"/>
  <c r="BE963" i="16"/>
  <c r="BD963" i="16"/>
  <c r="BC963" i="16"/>
  <c r="BB963" i="16"/>
  <c r="BA963" i="16"/>
  <c r="AZ963" i="16"/>
  <c r="AY963" i="16"/>
  <c r="AX963" i="16"/>
  <c r="AW963" i="16"/>
  <c r="AV963" i="16"/>
  <c r="AU963" i="16"/>
  <c r="AT963" i="16"/>
  <c r="AR963" i="16"/>
  <c r="AQ963" i="16"/>
  <c r="AP963" i="16"/>
  <c r="BP963" i="16" s="1"/>
  <c r="AO963" i="16"/>
  <c r="BQ963" i="16" s="1"/>
  <c r="AN963" i="16"/>
  <c r="BK963" i="16" s="1"/>
  <c r="AM963" i="16"/>
  <c r="BJ963" i="16" s="1"/>
  <c r="AL963" i="16"/>
  <c r="BI963" i="16" s="1"/>
  <c r="AK963" i="16"/>
  <c r="CD962" i="16"/>
  <c r="CB962" i="16"/>
  <c r="CA962" i="16"/>
  <c r="BZ962" i="16"/>
  <c r="BY962" i="16"/>
  <c r="BX962" i="16"/>
  <c r="BW962" i="16"/>
  <c r="BV962" i="16"/>
  <c r="BT962" i="16"/>
  <c r="BS962" i="16"/>
  <c r="BR962" i="16"/>
  <c r="BN962" i="16"/>
  <c r="BM962" i="16"/>
  <c r="BL962" i="16"/>
  <c r="BG962" i="16"/>
  <c r="BF962" i="16"/>
  <c r="BE962" i="16"/>
  <c r="BD962" i="16"/>
  <c r="BC962" i="16"/>
  <c r="BB962" i="16"/>
  <c r="BA962" i="16"/>
  <c r="AZ962" i="16"/>
  <c r="AY962" i="16"/>
  <c r="AX962" i="16"/>
  <c r="AW962" i="16"/>
  <c r="AV962" i="16"/>
  <c r="AU962" i="16"/>
  <c r="AT962" i="16"/>
  <c r="AR962" i="16"/>
  <c r="AQ962" i="16"/>
  <c r="AP962" i="16"/>
  <c r="BP962" i="16" s="1"/>
  <c r="AO962" i="16"/>
  <c r="BQ962" i="16" s="1"/>
  <c r="AN962" i="16"/>
  <c r="BK962" i="16" s="1"/>
  <c r="AM962" i="16"/>
  <c r="BJ962" i="16" s="1"/>
  <c r="AL962" i="16"/>
  <c r="BI962" i="16" s="1"/>
  <c r="AK962" i="16"/>
  <c r="CD961" i="16"/>
  <c r="CB961" i="16"/>
  <c r="CA961" i="16"/>
  <c r="BZ961" i="16"/>
  <c r="BY961" i="16"/>
  <c r="BX961" i="16"/>
  <c r="BW961" i="16"/>
  <c r="BV961" i="16"/>
  <c r="BT961" i="16"/>
  <c r="BS961" i="16"/>
  <c r="BR961" i="16"/>
  <c r="BN961" i="16"/>
  <c r="BM961" i="16"/>
  <c r="BL961" i="16"/>
  <c r="BG961" i="16"/>
  <c r="BF961" i="16"/>
  <c r="BE961" i="16"/>
  <c r="BD961" i="16"/>
  <c r="BC961" i="16"/>
  <c r="BB961" i="16"/>
  <c r="BA961" i="16"/>
  <c r="AZ961" i="16"/>
  <c r="AY961" i="16"/>
  <c r="AX961" i="16"/>
  <c r="AW961" i="16"/>
  <c r="AV961" i="16"/>
  <c r="AU961" i="16"/>
  <c r="AT961" i="16"/>
  <c r="AR961" i="16"/>
  <c r="AQ961" i="16"/>
  <c r="AP961" i="16"/>
  <c r="BP961" i="16" s="1"/>
  <c r="AO961" i="16"/>
  <c r="BQ961" i="16" s="1"/>
  <c r="AN961" i="16"/>
  <c r="BK961" i="16" s="1"/>
  <c r="AM961" i="16"/>
  <c r="BJ961" i="16" s="1"/>
  <c r="AL961" i="16"/>
  <c r="BI961" i="16" s="1"/>
  <c r="AK961" i="16"/>
  <c r="CD960" i="16"/>
  <c r="CB960" i="16"/>
  <c r="CA960" i="16"/>
  <c r="BZ960" i="16"/>
  <c r="BY960" i="16"/>
  <c r="BX960" i="16"/>
  <c r="BW960" i="16"/>
  <c r="BV960" i="16"/>
  <c r="BT960" i="16"/>
  <c r="BS960" i="16"/>
  <c r="BR960" i="16"/>
  <c r="BN960" i="16"/>
  <c r="BM960" i="16"/>
  <c r="BL960" i="16"/>
  <c r="BG960" i="16"/>
  <c r="BF960" i="16"/>
  <c r="BE960" i="16"/>
  <c r="BD960" i="16"/>
  <c r="BC960" i="16"/>
  <c r="BB960" i="16"/>
  <c r="BA960" i="16"/>
  <c r="AZ960" i="16"/>
  <c r="AY960" i="16"/>
  <c r="AX960" i="16"/>
  <c r="AW960" i="16"/>
  <c r="AV960" i="16"/>
  <c r="AU960" i="16"/>
  <c r="AT960" i="16"/>
  <c r="AR960" i="16"/>
  <c r="AQ960" i="16"/>
  <c r="AP960" i="16"/>
  <c r="BP960" i="16" s="1"/>
  <c r="AO960" i="16"/>
  <c r="BQ960" i="16" s="1"/>
  <c r="AN960" i="16"/>
  <c r="BK960" i="16" s="1"/>
  <c r="AM960" i="16"/>
  <c r="BJ960" i="16" s="1"/>
  <c r="AL960" i="16"/>
  <c r="BI960" i="16" s="1"/>
  <c r="AK960" i="16"/>
  <c r="CD959" i="16"/>
  <c r="CB959" i="16"/>
  <c r="CA959" i="16"/>
  <c r="BZ959" i="16"/>
  <c r="BY959" i="16"/>
  <c r="BX959" i="16"/>
  <c r="BW959" i="16"/>
  <c r="BV959" i="16"/>
  <c r="BT959" i="16"/>
  <c r="BS959" i="16"/>
  <c r="BR959" i="16"/>
  <c r="BN959" i="16"/>
  <c r="BM959" i="16"/>
  <c r="BL959" i="16"/>
  <c r="BG959" i="16"/>
  <c r="BF959" i="16"/>
  <c r="BE959" i="16"/>
  <c r="BD959" i="16"/>
  <c r="BC959" i="16"/>
  <c r="BB959" i="16"/>
  <c r="BA959" i="16"/>
  <c r="AZ959" i="16"/>
  <c r="AY959" i="16"/>
  <c r="AX959" i="16"/>
  <c r="AW959" i="16"/>
  <c r="AV959" i="16"/>
  <c r="AU959" i="16"/>
  <c r="AT959" i="16"/>
  <c r="AR959" i="16"/>
  <c r="AQ959" i="16"/>
  <c r="AP959" i="16"/>
  <c r="BP959" i="16" s="1"/>
  <c r="AO959" i="16"/>
  <c r="BQ959" i="16" s="1"/>
  <c r="AN959" i="16"/>
  <c r="BK959" i="16" s="1"/>
  <c r="AM959" i="16"/>
  <c r="BJ959" i="16" s="1"/>
  <c r="AL959" i="16"/>
  <c r="BI959" i="16" s="1"/>
  <c r="AK959" i="16"/>
  <c r="CD958" i="16"/>
  <c r="CB958" i="16"/>
  <c r="CA958" i="16"/>
  <c r="BZ958" i="16"/>
  <c r="BY958" i="16"/>
  <c r="BX958" i="16"/>
  <c r="BW958" i="16"/>
  <c r="BV958" i="16"/>
  <c r="BT958" i="16"/>
  <c r="BS958" i="16"/>
  <c r="BR958" i="16"/>
  <c r="BN958" i="16"/>
  <c r="BM958" i="16"/>
  <c r="BL958" i="16"/>
  <c r="BG958" i="16"/>
  <c r="BF958" i="16"/>
  <c r="BE958" i="16"/>
  <c r="BD958" i="16"/>
  <c r="BC958" i="16"/>
  <c r="BB958" i="16"/>
  <c r="BA958" i="16"/>
  <c r="AZ958" i="16"/>
  <c r="AY958" i="16"/>
  <c r="AX958" i="16"/>
  <c r="AW958" i="16"/>
  <c r="AV958" i="16"/>
  <c r="AU958" i="16"/>
  <c r="AT958" i="16"/>
  <c r="AR958" i="16"/>
  <c r="AQ958" i="16"/>
  <c r="AP958" i="16"/>
  <c r="BP958" i="16" s="1"/>
  <c r="AO958" i="16"/>
  <c r="BQ958" i="16" s="1"/>
  <c r="AN958" i="16"/>
  <c r="BK958" i="16" s="1"/>
  <c r="AM958" i="16"/>
  <c r="BJ958" i="16" s="1"/>
  <c r="AL958" i="16"/>
  <c r="BI958" i="16" s="1"/>
  <c r="AK958" i="16"/>
  <c r="CD957" i="16"/>
  <c r="CB957" i="16"/>
  <c r="CA957" i="16"/>
  <c r="BZ957" i="16"/>
  <c r="BY957" i="16"/>
  <c r="BX957" i="16"/>
  <c r="BW957" i="16"/>
  <c r="BV957" i="16"/>
  <c r="BT957" i="16"/>
  <c r="BS957" i="16"/>
  <c r="BR957" i="16"/>
  <c r="BN957" i="16"/>
  <c r="BM957" i="16"/>
  <c r="BL957" i="16"/>
  <c r="BG957" i="16"/>
  <c r="BF957" i="16"/>
  <c r="BE957" i="16"/>
  <c r="BD957" i="16"/>
  <c r="BC957" i="16"/>
  <c r="BB957" i="16"/>
  <c r="BA957" i="16"/>
  <c r="AZ957" i="16"/>
  <c r="AY957" i="16"/>
  <c r="AX957" i="16"/>
  <c r="AW957" i="16"/>
  <c r="AV957" i="16"/>
  <c r="AU957" i="16"/>
  <c r="AT957" i="16"/>
  <c r="AR957" i="16"/>
  <c r="AQ957" i="16"/>
  <c r="AP957" i="16"/>
  <c r="BP957" i="16" s="1"/>
  <c r="AO957" i="16"/>
  <c r="BQ957" i="16" s="1"/>
  <c r="AN957" i="16"/>
  <c r="BK957" i="16" s="1"/>
  <c r="AM957" i="16"/>
  <c r="BJ957" i="16" s="1"/>
  <c r="AL957" i="16"/>
  <c r="BI957" i="16" s="1"/>
  <c r="AK957" i="16"/>
  <c r="CD956" i="16"/>
  <c r="CB956" i="16"/>
  <c r="CA956" i="16"/>
  <c r="BZ956" i="16"/>
  <c r="BY956" i="16"/>
  <c r="BX956" i="16"/>
  <c r="BW956" i="16"/>
  <c r="BV956" i="16"/>
  <c r="BT956" i="16"/>
  <c r="BS956" i="16"/>
  <c r="BR956" i="16"/>
  <c r="BN956" i="16"/>
  <c r="BM956" i="16"/>
  <c r="BL956" i="16"/>
  <c r="BG956" i="16"/>
  <c r="BF956" i="16"/>
  <c r="BE956" i="16"/>
  <c r="BD956" i="16"/>
  <c r="BC956" i="16"/>
  <c r="BB956" i="16"/>
  <c r="BA956" i="16"/>
  <c r="AZ956" i="16"/>
  <c r="AY956" i="16"/>
  <c r="AX956" i="16"/>
  <c r="AW956" i="16"/>
  <c r="AV956" i="16"/>
  <c r="AU956" i="16"/>
  <c r="AT956" i="16"/>
  <c r="AR956" i="16"/>
  <c r="AQ956" i="16"/>
  <c r="AP956" i="16"/>
  <c r="BP956" i="16" s="1"/>
  <c r="AO956" i="16"/>
  <c r="BQ956" i="16" s="1"/>
  <c r="AN956" i="16"/>
  <c r="BK956" i="16" s="1"/>
  <c r="AM956" i="16"/>
  <c r="BJ956" i="16" s="1"/>
  <c r="AL956" i="16"/>
  <c r="BI956" i="16" s="1"/>
  <c r="AK956" i="16"/>
  <c r="CD955" i="16"/>
  <c r="CB955" i="16"/>
  <c r="CA955" i="16"/>
  <c r="BZ955" i="16"/>
  <c r="BY955" i="16"/>
  <c r="BX955" i="16"/>
  <c r="BW955" i="16"/>
  <c r="BV955" i="16"/>
  <c r="BT955" i="16"/>
  <c r="BS955" i="16"/>
  <c r="BR955" i="16"/>
  <c r="BN955" i="16"/>
  <c r="BM955" i="16"/>
  <c r="BL955" i="16"/>
  <c r="BG955" i="16"/>
  <c r="BF955" i="16"/>
  <c r="BE955" i="16"/>
  <c r="BD955" i="16"/>
  <c r="BC955" i="16"/>
  <c r="BB955" i="16"/>
  <c r="BA955" i="16"/>
  <c r="AZ955" i="16"/>
  <c r="AY955" i="16"/>
  <c r="AX955" i="16"/>
  <c r="AW955" i="16"/>
  <c r="AV955" i="16"/>
  <c r="AU955" i="16"/>
  <c r="AT955" i="16"/>
  <c r="AR955" i="16"/>
  <c r="AQ955" i="16"/>
  <c r="AP955" i="16"/>
  <c r="BP955" i="16" s="1"/>
  <c r="AO955" i="16"/>
  <c r="BQ955" i="16" s="1"/>
  <c r="AN955" i="16"/>
  <c r="BK955" i="16" s="1"/>
  <c r="AM955" i="16"/>
  <c r="BJ955" i="16" s="1"/>
  <c r="AL955" i="16"/>
  <c r="BI955" i="16" s="1"/>
  <c r="AK955" i="16"/>
  <c r="CD954" i="16"/>
  <c r="CB954" i="16"/>
  <c r="CA954" i="16"/>
  <c r="BZ954" i="16"/>
  <c r="BY954" i="16"/>
  <c r="BX954" i="16"/>
  <c r="BW954" i="16"/>
  <c r="BV954" i="16"/>
  <c r="BT954" i="16"/>
  <c r="BS954" i="16"/>
  <c r="BR954" i="16"/>
  <c r="BN954" i="16"/>
  <c r="BM954" i="16"/>
  <c r="BL954" i="16"/>
  <c r="BG954" i="16"/>
  <c r="BF954" i="16"/>
  <c r="BE954" i="16"/>
  <c r="BD954" i="16"/>
  <c r="BC954" i="16"/>
  <c r="BB954" i="16"/>
  <c r="BA954" i="16"/>
  <c r="AZ954" i="16"/>
  <c r="AY954" i="16"/>
  <c r="AX954" i="16"/>
  <c r="AW954" i="16"/>
  <c r="AV954" i="16"/>
  <c r="AU954" i="16"/>
  <c r="AT954" i="16"/>
  <c r="AR954" i="16"/>
  <c r="AQ954" i="16"/>
  <c r="AP954" i="16"/>
  <c r="BP954" i="16" s="1"/>
  <c r="AO954" i="16"/>
  <c r="BQ954" i="16" s="1"/>
  <c r="AN954" i="16"/>
  <c r="BK954" i="16" s="1"/>
  <c r="AM954" i="16"/>
  <c r="BJ954" i="16" s="1"/>
  <c r="AL954" i="16"/>
  <c r="BI954" i="16" s="1"/>
  <c r="AK954" i="16"/>
  <c r="CD953" i="16"/>
  <c r="CB953" i="16"/>
  <c r="CA953" i="16"/>
  <c r="BZ953" i="16"/>
  <c r="BY953" i="16"/>
  <c r="BX953" i="16"/>
  <c r="BW953" i="16"/>
  <c r="BV953" i="16"/>
  <c r="BT953" i="16"/>
  <c r="BS953" i="16"/>
  <c r="BR953" i="16"/>
  <c r="BN953" i="16"/>
  <c r="BM953" i="16"/>
  <c r="BL953" i="16"/>
  <c r="BG953" i="16"/>
  <c r="BF953" i="16"/>
  <c r="BE953" i="16"/>
  <c r="BD953" i="16"/>
  <c r="BC953" i="16"/>
  <c r="BB953" i="16"/>
  <c r="BA953" i="16"/>
  <c r="AZ953" i="16"/>
  <c r="AY953" i="16"/>
  <c r="AX953" i="16"/>
  <c r="AW953" i="16"/>
  <c r="AV953" i="16"/>
  <c r="AU953" i="16"/>
  <c r="AT953" i="16"/>
  <c r="AR953" i="16"/>
  <c r="AQ953" i="16"/>
  <c r="AP953" i="16"/>
  <c r="BP953" i="16" s="1"/>
  <c r="AO953" i="16"/>
  <c r="BQ953" i="16" s="1"/>
  <c r="AN953" i="16"/>
  <c r="BK953" i="16" s="1"/>
  <c r="AM953" i="16"/>
  <c r="BJ953" i="16" s="1"/>
  <c r="AL953" i="16"/>
  <c r="BI953" i="16" s="1"/>
  <c r="AK953" i="16"/>
  <c r="CD952" i="16"/>
  <c r="CB952" i="16"/>
  <c r="CA952" i="16"/>
  <c r="BZ952" i="16"/>
  <c r="BY952" i="16"/>
  <c r="BX952" i="16"/>
  <c r="BW952" i="16"/>
  <c r="BV952" i="16"/>
  <c r="BT952" i="16"/>
  <c r="BS952" i="16"/>
  <c r="BR952" i="16"/>
  <c r="BN952" i="16"/>
  <c r="BM952" i="16"/>
  <c r="BL952" i="16"/>
  <c r="BG952" i="16"/>
  <c r="BF952" i="16"/>
  <c r="BE952" i="16"/>
  <c r="BD952" i="16"/>
  <c r="BC952" i="16"/>
  <c r="BB952" i="16"/>
  <c r="BA952" i="16"/>
  <c r="AZ952" i="16"/>
  <c r="AY952" i="16"/>
  <c r="AX952" i="16"/>
  <c r="AW952" i="16"/>
  <c r="AV952" i="16"/>
  <c r="AU952" i="16"/>
  <c r="AT952" i="16"/>
  <c r="AR952" i="16"/>
  <c r="AQ952" i="16"/>
  <c r="AP952" i="16"/>
  <c r="BP952" i="16" s="1"/>
  <c r="AO952" i="16"/>
  <c r="BQ952" i="16" s="1"/>
  <c r="AN952" i="16"/>
  <c r="BK952" i="16" s="1"/>
  <c r="AM952" i="16"/>
  <c r="BJ952" i="16" s="1"/>
  <c r="AL952" i="16"/>
  <c r="BI952" i="16" s="1"/>
  <c r="AK952" i="16"/>
  <c r="CD951" i="16"/>
  <c r="CB951" i="16"/>
  <c r="CA951" i="16"/>
  <c r="BZ951" i="16"/>
  <c r="BY951" i="16"/>
  <c r="BX951" i="16"/>
  <c r="BW951" i="16"/>
  <c r="BV951" i="16"/>
  <c r="BT951" i="16"/>
  <c r="BS951" i="16"/>
  <c r="BR951" i="16"/>
  <c r="BN951" i="16"/>
  <c r="BM951" i="16"/>
  <c r="BL951" i="16"/>
  <c r="BG951" i="16"/>
  <c r="BF951" i="16"/>
  <c r="BE951" i="16"/>
  <c r="BD951" i="16"/>
  <c r="BC951" i="16"/>
  <c r="BB951" i="16"/>
  <c r="BA951" i="16"/>
  <c r="AZ951" i="16"/>
  <c r="AY951" i="16"/>
  <c r="AX951" i="16"/>
  <c r="AW951" i="16"/>
  <c r="AV951" i="16"/>
  <c r="AU951" i="16"/>
  <c r="AT951" i="16"/>
  <c r="AR951" i="16"/>
  <c r="AQ951" i="16"/>
  <c r="AP951" i="16"/>
  <c r="BP951" i="16" s="1"/>
  <c r="AO951" i="16"/>
  <c r="BQ951" i="16" s="1"/>
  <c r="AN951" i="16"/>
  <c r="BK951" i="16" s="1"/>
  <c r="AM951" i="16"/>
  <c r="BJ951" i="16" s="1"/>
  <c r="AL951" i="16"/>
  <c r="BI951" i="16" s="1"/>
  <c r="AK951" i="16"/>
  <c r="CD950" i="16"/>
  <c r="CB950" i="16"/>
  <c r="CA950" i="16"/>
  <c r="BZ950" i="16"/>
  <c r="BY950" i="16"/>
  <c r="BX950" i="16"/>
  <c r="BW950" i="16"/>
  <c r="BV950" i="16"/>
  <c r="BT950" i="16"/>
  <c r="BS950" i="16"/>
  <c r="BR950" i="16"/>
  <c r="BN950" i="16"/>
  <c r="BM950" i="16"/>
  <c r="BL950" i="16"/>
  <c r="BG950" i="16"/>
  <c r="BF950" i="16"/>
  <c r="BE950" i="16"/>
  <c r="BD950" i="16"/>
  <c r="BC950" i="16"/>
  <c r="BB950" i="16"/>
  <c r="BA950" i="16"/>
  <c r="AZ950" i="16"/>
  <c r="AY950" i="16"/>
  <c r="AX950" i="16"/>
  <c r="AW950" i="16"/>
  <c r="AV950" i="16"/>
  <c r="AU950" i="16"/>
  <c r="AT950" i="16"/>
  <c r="AR950" i="16"/>
  <c r="AQ950" i="16"/>
  <c r="AP950" i="16"/>
  <c r="BP950" i="16" s="1"/>
  <c r="AO950" i="16"/>
  <c r="BQ950" i="16" s="1"/>
  <c r="AN950" i="16"/>
  <c r="BK950" i="16" s="1"/>
  <c r="AM950" i="16"/>
  <c r="BJ950" i="16" s="1"/>
  <c r="AL950" i="16"/>
  <c r="BI950" i="16" s="1"/>
  <c r="AK950" i="16"/>
  <c r="CD949" i="16"/>
  <c r="CB949" i="16"/>
  <c r="CA949" i="16"/>
  <c r="BZ949" i="16"/>
  <c r="BY949" i="16"/>
  <c r="BX949" i="16"/>
  <c r="BW949" i="16"/>
  <c r="BV949" i="16"/>
  <c r="BT949" i="16"/>
  <c r="BS949" i="16"/>
  <c r="BR949" i="16"/>
  <c r="BN949" i="16"/>
  <c r="BM949" i="16"/>
  <c r="BL949" i="16"/>
  <c r="BG949" i="16"/>
  <c r="BF949" i="16"/>
  <c r="BE949" i="16"/>
  <c r="BD949" i="16"/>
  <c r="BC949" i="16"/>
  <c r="BB949" i="16"/>
  <c r="BA949" i="16"/>
  <c r="AZ949" i="16"/>
  <c r="AY949" i="16"/>
  <c r="AX949" i="16"/>
  <c r="AW949" i="16"/>
  <c r="AV949" i="16"/>
  <c r="AU949" i="16"/>
  <c r="AT949" i="16"/>
  <c r="AR949" i="16"/>
  <c r="AQ949" i="16"/>
  <c r="AP949" i="16"/>
  <c r="BP949" i="16" s="1"/>
  <c r="AO949" i="16"/>
  <c r="BQ949" i="16" s="1"/>
  <c r="AN949" i="16"/>
  <c r="BK949" i="16" s="1"/>
  <c r="AM949" i="16"/>
  <c r="BJ949" i="16" s="1"/>
  <c r="AL949" i="16"/>
  <c r="BI949" i="16" s="1"/>
  <c r="AK949" i="16"/>
  <c r="CD948" i="16"/>
  <c r="CB948" i="16"/>
  <c r="CA948" i="16"/>
  <c r="BZ948" i="16"/>
  <c r="BY948" i="16"/>
  <c r="BX948" i="16"/>
  <c r="BW948" i="16"/>
  <c r="BV948" i="16"/>
  <c r="BT948" i="16"/>
  <c r="BS948" i="16"/>
  <c r="BR948" i="16"/>
  <c r="BN948" i="16"/>
  <c r="BM948" i="16"/>
  <c r="BL948" i="16"/>
  <c r="BG948" i="16"/>
  <c r="BF948" i="16"/>
  <c r="BE948" i="16"/>
  <c r="BD948" i="16"/>
  <c r="BC948" i="16"/>
  <c r="BB948" i="16"/>
  <c r="BA948" i="16"/>
  <c r="AZ948" i="16"/>
  <c r="AY948" i="16"/>
  <c r="AX948" i="16"/>
  <c r="AW948" i="16"/>
  <c r="AV948" i="16"/>
  <c r="AU948" i="16"/>
  <c r="AT948" i="16"/>
  <c r="AR948" i="16"/>
  <c r="AQ948" i="16"/>
  <c r="AP948" i="16"/>
  <c r="BP948" i="16" s="1"/>
  <c r="AO948" i="16"/>
  <c r="BQ948" i="16" s="1"/>
  <c r="AN948" i="16"/>
  <c r="BK948" i="16" s="1"/>
  <c r="AM948" i="16"/>
  <c r="BJ948" i="16" s="1"/>
  <c r="AL948" i="16"/>
  <c r="BI948" i="16" s="1"/>
  <c r="AK948" i="16"/>
  <c r="CD947" i="16"/>
  <c r="CB947" i="16"/>
  <c r="CA947" i="16"/>
  <c r="BZ947" i="16"/>
  <c r="BY947" i="16"/>
  <c r="BX947" i="16"/>
  <c r="BW947" i="16"/>
  <c r="BV947" i="16"/>
  <c r="BT947" i="16"/>
  <c r="BS947" i="16"/>
  <c r="BR947" i="16"/>
  <c r="BN947" i="16"/>
  <c r="BM947" i="16"/>
  <c r="BL947" i="16"/>
  <c r="BG947" i="16"/>
  <c r="BF947" i="16"/>
  <c r="BE947" i="16"/>
  <c r="BD947" i="16"/>
  <c r="BC947" i="16"/>
  <c r="BB947" i="16"/>
  <c r="BA947" i="16"/>
  <c r="AZ947" i="16"/>
  <c r="AY947" i="16"/>
  <c r="AX947" i="16"/>
  <c r="AW947" i="16"/>
  <c r="AV947" i="16"/>
  <c r="AU947" i="16"/>
  <c r="AT947" i="16"/>
  <c r="AR947" i="16"/>
  <c r="AQ947" i="16"/>
  <c r="AP947" i="16"/>
  <c r="BP947" i="16" s="1"/>
  <c r="AO947" i="16"/>
  <c r="BQ947" i="16" s="1"/>
  <c r="AN947" i="16"/>
  <c r="BK947" i="16" s="1"/>
  <c r="AM947" i="16"/>
  <c r="BJ947" i="16" s="1"/>
  <c r="AL947" i="16"/>
  <c r="BI947" i="16" s="1"/>
  <c r="AK947" i="16"/>
  <c r="CD946" i="16"/>
  <c r="CB946" i="16"/>
  <c r="CA946" i="16"/>
  <c r="BZ946" i="16"/>
  <c r="BY946" i="16"/>
  <c r="BX946" i="16"/>
  <c r="BW946" i="16"/>
  <c r="BV946" i="16"/>
  <c r="BT946" i="16"/>
  <c r="BS946" i="16"/>
  <c r="BR946" i="16"/>
  <c r="BN946" i="16"/>
  <c r="BM946" i="16"/>
  <c r="BL946" i="16"/>
  <c r="BG946" i="16"/>
  <c r="BF946" i="16"/>
  <c r="BE946" i="16"/>
  <c r="BD946" i="16"/>
  <c r="BC946" i="16"/>
  <c r="BB946" i="16"/>
  <c r="BA946" i="16"/>
  <c r="AZ946" i="16"/>
  <c r="AY946" i="16"/>
  <c r="AX946" i="16"/>
  <c r="AW946" i="16"/>
  <c r="AV946" i="16"/>
  <c r="AU946" i="16"/>
  <c r="AT946" i="16"/>
  <c r="AR946" i="16"/>
  <c r="AQ946" i="16"/>
  <c r="AP946" i="16"/>
  <c r="BP946" i="16" s="1"/>
  <c r="AO946" i="16"/>
  <c r="BQ946" i="16" s="1"/>
  <c r="AN946" i="16"/>
  <c r="BK946" i="16" s="1"/>
  <c r="AM946" i="16"/>
  <c r="BJ946" i="16" s="1"/>
  <c r="AL946" i="16"/>
  <c r="BI946" i="16" s="1"/>
  <c r="AK946" i="16"/>
  <c r="CD945" i="16"/>
  <c r="CB945" i="16"/>
  <c r="CA945" i="16"/>
  <c r="BZ945" i="16"/>
  <c r="BY945" i="16"/>
  <c r="BX945" i="16"/>
  <c r="BW945" i="16"/>
  <c r="BV945" i="16"/>
  <c r="BT945" i="16"/>
  <c r="BS945" i="16"/>
  <c r="BR945" i="16"/>
  <c r="BN945" i="16"/>
  <c r="BM945" i="16"/>
  <c r="BL945" i="16"/>
  <c r="BG945" i="16"/>
  <c r="BF945" i="16"/>
  <c r="BE945" i="16"/>
  <c r="BD945" i="16"/>
  <c r="BC945" i="16"/>
  <c r="BB945" i="16"/>
  <c r="BA945" i="16"/>
  <c r="AZ945" i="16"/>
  <c r="AY945" i="16"/>
  <c r="AX945" i="16"/>
  <c r="AW945" i="16"/>
  <c r="AV945" i="16"/>
  <c r="AU945" i="16"/>
  <c r="AT945" i="16"/>
  <c r="AR945" i="16"/>
  <c r="AQ945" i="16"/>
  <c r="AP945" i="16"/>
  <c r="BP945" i="16" s="1"/>
  <c r="AO945" i="16"/>
  <c r="BQ945" i="16" s="1"/>
  <c r="AN945" i="16"/>
  <c r="BK945" i="16" s="1"/>
  <c r="AM945" i="16"/>
  <c r="BJ945" i="16" s="1"/>
  <c r="AL945" i="16"/>
  <c r="BI945" i="16" s="1"/>
  <c r="AK945" i="16"/>
  <c r="CD944" i="16"/>
  <c r="CB944" i="16"/>
  <c r="CA944" i="16"/>
  <c r="BZ944" i="16"/>
  <c r="BY944" i="16"/>
  <c r="BX944" i="16"/>
  <c r="BW944" i="16"/>
  <c r="BV944" i="16"/>
  <c r="BT944" i="16"/>
  <c r="BS944" i="16"/>
  <c r="BR944" i="16"/>
  <c r="BN944" i="16"/>
  <c r="BM944" i="16"/>
  <c r="BL944" i="16"/>
  <c r="BG944" i="16"/>
  <c r="BF944" i="16"/>
  <c r="BE944" i="16"/>
  <c r="BD944" i="16"/>
  <c r="BC944" i="16"/>
  <c r="BB944" i="16"/>
  <c r="BA944" i="16"/>
  <c r="AZ944" i="16"/>
  <c r="AY944" i="16"/>
  <c r="AX944" i="16"/>
  <c r="AW944" i="16"/>
  <c r="AV944" i="16"/>
  <c r="AU944" i="16"/>
  <c r="AT944" i="16"/>
  <c r="AR944" i="16"/>
  <c r="AQ944" i="16"/>
  <c r="AP944" i="16"/>
  <c r="BP944" i="16" s="1"/>
  <c r="AO944" i="16"/>
  <c r="BQ944" i="16" s="1"/>
  <c r="AN944" i="16"/>
  <c r="BK944" i="16" s="1"/>
  <c r="AM944" i="16"/>
  <c r="BJ944" i="16" s="1"/>
  <c r="AL944" i="16"/>
  <c r="BI944" i="16" s="1"/>
  <c r="AK944" i="16"/>
  <c r="CD943" i="16"/>
  <c r="CB943" i="16"/>
  <c r="CA943" i="16"/>
  <c r="BZ943" i="16"/>
  <c r="BY943" i="16"/>
  <c r="BX943" i="16"/>
  <c r="BW943" i="16"/>
  <c r="BV943" i="16"/>
  <c r="BT943" i="16"/>
  <c r="BS943" i="16"/>
  <c r="BR943" i="16"/>
  <c r="BN943" i="16"/>
  <c r="BM943" i="16"/>
  <c r="BL943" i="16"/>
  <c r="BG943" i="16"/>
  <c r="BF943" i="16"/>
  <c r="BE943" i="16"/>
  <c r="BD943" i="16"/>
  <c r="BC943" i="16"/>
  <c r="BB943" i="16"/>
  <c r="BA943" i="16"/>
  <c r="AZ943" i="16"/>
  <c r="AY943" i="16"/>
  <c r="AX943" i="16"/>
  <c r="AW943" i="16"/>
  <c r="AV943" i="16"/>
  <c r="AU943" i="16"/>
  <c r="AT943" i="16"/>
  <c r="AR943" i="16"/>
  <c r="AQ943" i="16"/>
  <c r="AP943" i="16"/>
  <c r="BP943" i="16" s="1"/>
  <c r="AO943" i="16"/>
  <c r="BQ943" i="16" s="1"/>
  <c r="AN943" i="16"/>
  <c r="BK943" i="16" s="1"/>
  <c r="AM943" i="16"/>
  <c r="BJ943" i="16" s="1"/>
  <c r="AL943" i="16"/>
  <c r="BI943" i="16" s="1"/>
  <c r="AK943" i="16"/>
  <c r="CD942" i="16"/>
  <c r="CB942" i="16"/>
  <c r="CA942" i="16"/>
  <c r="BZ942" i="16"/>
  <c r="BY942" i="16"/>
  <c r="BX942" i="16"/>
  <c r="BW942" i="16"/>
  <c r="BV942" i="16"/>
  <c r="BT942" i="16"/>
  <c r="BS942" i="16"/>
  <c r="BR942" i="16"/>
  <c r="BN942" i="16"/>
  <c r="BM942" i="16"/>
  <c r="BL942" i="16"/>
  <c r="BG942" i="16"/>
  <c r="BF942" i="16"/>
  <c r="BE942" i="16"/>
  <c r="BD942" i="16"/>
  <c r="BC942" i="16"/>
  <c r="BB942" i="16"/>
  <c r="BA942" i="16"/>
  <c r="AZ942" i="16"/>
  <c r="AY942" i="16"/>
  <c r="AX942" i="16"/>
  <c r="AW942" i="16"/>
  <c r="AV942" i="16"/>
  <c r="AU942" i="16"/>
  <c r="AT942" i="16"/>
  <c r="AR942" i="16"/>
  <c r="AQ942" i="16"/>
  <c r="AP942" i="16"/>
  <c r="BP942" i="16" s="1"/>
  <c r="AO942" i="16"/>
  <c r="BQ942" i="16" s="1"/>
  <c r="AN942" i="16"/>
  <c r="BK942" i="16" s="1"/>
  <c r="AM942" i="16"/>
  <c r="BJ942" i="16" s="1"/>
  <c r="AL942" i="16"/>
  <c r="BI942" i="16" s="1"/>
  <c r="AK942" i="16"/>
  <c r="CD941" i="16"/>
  <c r="CB941" i="16"/>
  <c r="CA941" i="16"/>
  <c r="BZ941" i="16"/>
  <c r="BY941" i="16"/>
  <c r="BX941" i="16"/>
  <c r="BW941" i="16"/>
  <c r="BV941" i="16"/>
  <c r="BT941" i="16"/>
  <c r="BS941" i="16"/>
  <c r="BR941" i="16"/>
  <c r="BN941" i="16"/>
  <c r="BM941" i="16"/>
  <c r="BL941" i="16"/>
  <c r="BG941" i="16"/>
  <c r="BF941" i="16"/>
  <c r="BE941" i="16"/>
  <c r="BD941" i="16"/>
  <c r="BC941" i="16"/>
  <c r="BB941" i="16"/>
  <c r="BA941" i="16"/>
  <c r="AZ941" i="16"/>
  <c r="AY941" i="16"/>
  <c r="AX941" i="16"/>
  <c r="AW941" i="16"/>
  <c r="AV941" i="16"/>
  <c r="AU941" i="16"/>
  <c r="AT941" i="16"/>
  <c r="AR941" i="16"/>
  <c r="AQ941" i="16"/>
  <c r="AP941" i="16"/>
  <c r="BP941" i="16" s="1"/>
  <c r="AO941" i="16"/>
  <c r="BQ941" i="16" s="1"/>
  <c r="AN941" i="16"/>
  <c r="BK941" i="16" s="1"/>
  <c r="AM941" i="16"/>
  <c r="BJ941" i="16" s="1"/>
  <c r="AL941" i="16"/>
  <c r="BI941" i="16" s="1"/>
  <c r="AK941" i="16"/>
  <c r="CD940" i="16"/>
  <c r="CB940" i="16"/>
  <c r="CA940" i="16"/>
  <c r="BZ940" i="16"/>
  <c r="BY940" i="16"/>
  <c r="BX940" i="16"/>
  <c r="BW940" i="16"/>
  <c r="BV940" i="16"/>
  <c r="BT940" i="16"/>
  <c r="BS940" i="16"/>
  <c r="BR940" i="16"/>
  <c r="BN940" i="16"/>
  <c r="BM940" i="16"/>
  <c r="BL940" i="16"/>
  <c r="BG940" i="16"/>
  <c r="BF940" i="16"/>
  <c r="BE940" i="16"/>
  <c r="BD940" i="16"/>
  <c r="BC940" i="16"/>
  <c r="BB940" i="16"/>
  <c r="BA940" i="16"/>
  <c r="AZ940" i="16"/>
  <c r="AY940" i="16"/>
  <c r="AX940" i="16"/>
  <c r="AW940" i="16"/>
  <c r="AV940" i="16"/>
  <c r="AU940" i="16"/>
  <c r="AT940" i="16"/>
  <c r="AR940" i="16"/>
  <c r="AQ940" i="16"/>
  <c r="AP940" i="16"/>
  <c r="BP940" i="16" s="1"/>
  <c r="AO940" i="16"/>
  <c r="BQ940" i="16" s="1"/>
  <c r="AN940" i="16"/>
  <c r="BK940" i="16" s="1"/>
  <c r="AM940" i="16"/>
  <c r="BJ940" i="16" s="1"/>
  <c r="AL940" i="16"/>
  <c r="BI940" i="16" s="1"/>
  <c r="AK940" i="16"/>
  <c r="CD939" i="16"/>
  <c r="CB939" i="16"/>
  <c r="CA939" i="16"/>
  <c r="BZ939" i="16"/>
  <c r="BY939" i="16"/>
  <c r="BX939" i="16"/>
  <c r="BW939" i="16"/>
  <c r="BV939" i="16"/>
  <c r="BT939" i="16"/>
  <c r="BS939" i="16"/>
  <c r="BR939" i="16"/>
  <c r="BN939" i="16"/>
  <c r="BM939" i="16"/>
  <c r="BL939" i="16"/>
  <c r="BG939" i="16"/>
  <c r="BF939" i="16"/>
  <c r="BE939" i="16"/>
  <c r="BD939" i="16"/>
  <c r="BC939" i="16"/>
  <c r="BB939" i="16"/>
  <c r="BA939" i="16"/>
  <c r="AZ939" i="16"/>
  <c r="AY939" i="16"/>
  <c r="AX939" i="16"/>
  <c r="AW939" i="16"/>
  <c r="AV939" i="16"/>
  <c r="AU939" i="16"/>
  <c r="AT939" i="16"/>
  <c r="AR939" i="16"/>
  <c r="AQ939" i="16"/>
  <c r="AP939" i="16"/>
  <c r="BP939" i="16" s="1"/>
  <c r="AO939" i="16"/>
  <c r="BQ939" i="16" s="1"/>
  <c r="AN939" i="16"/>
  <c r="BK939" i="16" s="1"/>
  <c r="AM939" i="16"/>
  <c r="BJ939" i="16" s="1"/>
  <c r="AL939" i="16"/>
  <c r="BI939" i="16" s="1"/>
  <c r="AK939" i="16"/>
  <c r="CD938" i="16"/>
  <c r="CB938" i="16"/>
  <c r="CA938" i="16"/>
  <c r="BZ938" i="16"/>
  <c r="BY938" i="16"/>
  <c r="BX938" i="16"/>
  <c r="BW938" i="16"/>
  <c r="BV938" i="16"/>
  <c r="BT938" i="16"/>
  <c r="BS938" i="16"/>
  <c r="BR938" i="16"/>
  <c r="BN938" i="16"/>
  <c r="BM938" i="16"/>
  <c r="BL938" i="16"/>
  <c r="BG938" i="16"/>
  <c r="BF938" i="16"/>
  <c r="BE938" i="16"/>
  <c r="BD938" i="16"/>
  <c r="BC938" i="16"/>
  <c r="BB938" i="16"/>
  <c r="BA938" i="16"/>
  <c r="AZ938" i="16"/>
  <c r="AY938" i="16"/>
  <c r="AX938" i="16"/>
  <c r="AW938" i="16"/>
  <c r="AV938" i="16"/>
  <c r="AU938" i="16"/>
  <c r="AT938" i="16"/>
  <c r="AR938" i="16"/>
  <c r="AQ938" i="16"/>
  <c r="AP938" i="16"/>
  <c r="BP938" i="16" s="1"/>
  <c r="AO938" i="16"/>
  <c r="BQ938" i="16" s="1"/>
  <c r="AN938" i="16"/>
  <c r="BK938" i="16" s="1"/>
  <c r="AM938" i="16"/>
  <c r="BJ938" i="16" s="1"/>
  <c r="AL938" i="16"/>
  <c r="BI938" i="16" s="1"/>
  <c r="AK938" i="16"/>
  <c r="CD937" i="16"/>
  <c r="CB937" i="16"/>
  <c r="CA937" i="16"/>
  <c r="BZ937" i="16"/>
  <c r="BY937" i="16"/>
  <c r="BX937" i="16"/>
  <c r="BW937" i="16"/>
  <c r="BV937" i="16"/>
  <c r="BT937" i="16"/>
  <c r="BS937" i="16"/>
  <c r="BR937" i="16"/>
  <c r="BN937" i="16"/>
  <c r="BM937" i="16"/>
  <c r="BL937" i="16"/>
  <c r="BG937" i="16"/>
  <c r="BF937" i="16"/>
  <c r="BE937" i="16"/>
  <c r="BD937" i="16"/>
  <c r="BC937" i="16"/>
  <c r="BB937" i="16"/>
  <c r="BA937" i="16"/>
  <c r="AZ937" i="16"/>
  <c r="AY937" i="16"/>
  <c r="AX937" i="16"/>
  <c r="AW937" i="16"/>
  <c r="AV937" i="16"/>
  <c r="AU937" i="16"/>
  <c r="AT937" i="16"/>
  <c r="AR937" i="16"/>
  <c r="AQ937" i="16"/>
  <c r="AP937" i="16"/>
  <c r="BP937" i="16" s="1"/>
  <c r="AO937" i="16"/>
  <c r="BQ937" i="16" s="1"/>
  <c r="AN937" i="16"/>
  <c r="BK937" i="16" s="1"/>
  <c r="AM937" i="16"/>
  <c r="BJ937" i="16" s="1"/>
  <c r="AL937" i="16"/>
  <c r="BI937" i="16" s="1"/>
  <c r="AK937" i="16"/>
  <c r="CD936" i="16"/>
  <c r="CB936" i="16"/>
  <c r="CA936" i="16"/>
  <c r="BZ936" i="16"/>
  <c r="BY936" i="16"/>
  <c r="BX936" i="16"/>
  <c r="BW936" i="16"/>
  <c r="BV936" i="16"/>
  <c r="BT936" i="16"/>
  <c r="BS936" i="16"/>
  <c r="BR936" i="16"/>
  <c r="BN936" i="16"/>
  <c r="BM936" i="16"/>
  <c r="BL936" i="16"/>
  <c r="BG936" i="16"/>
  <c r="BF936" i="16"/>
  <c r="BE936" i="16"/>
  <c r="BD936" i="16"/>
  <c r="BC936" i="16"/>
  <c r="BB936" i="16"/>
  <c r="BA936" i="16"/>
  <c r="AZ936" i="16"/>
  <c r="AY936" i="16"/>
  <c r="AX936" i="16"/>
  <c r="AW936" i="16"/>
  <c r="AV936" i="16"/>
  <c r="AU936" i="16"/>
  <c r="AT936" i="16"/>
  <c r="AR936" i="16"/>
  <c r="AQ936" i="16"/>
  <c r="AP936" i="16"/>
  <c r="BP936" i="16" s="1"/>
  <c r="AO936" i="16"/>
  <c r="BQ936" i="16" s="1"/>
  <c r="AN936" i="16"/>
  <c r="BK936" i="16" s="1"/>
  <c r="AM936" i="16"/>
  <c r="BJ936" i="16" s="1"/>
  <c r="AL936" i="16"/>
  <c r="BI936" i="16" s="1"/>
  <c r="AK936" i="16"/>
  <c r="CD935" i="16"/>
  <c r="CB935" i="16"/>
  <c r="CA935" i="16"/>
  <c r="BZ935" i="16"/>
  <c r="BY935" i="16"/>
  <c r="BX935" i="16"/>
  <c r="BW935" i="16"/>
  <c r="BV935" i="16"/>
  <c r="BT935" i="16"/>
  <c r="BS935" i="16"/>
  <c r="BR935" i="16"/>
  <c r="BN935" i="16"/>
  <c r="BM935" i="16"/>
  <c r="BL935" i="16"/>
  <c r="BG935" i="16"/>
  <c r="BF935" i="16"/>
  <c r="BE935" i="16"/>
  <c r="BD935" i="16"/>
  <c r="BC935" i="16"/>
  <c r="BB935" i="16"/>
  <c r="BA935" i="16"/>
  <c r="AZ935" i="16"/>
  <c r="AY935" i="16"/>
  <c r="AX935" i="16"/>
  <c r="AW935" i="16"/>
  <c r="AV935" i="16"/>
  <c r="AU935" i="16"/>
  <c r="AT935" i="16"/>
  <c r="AR935" i="16"/>
  <c r="AQ935" i="16"/>
  <c r="AP935" i="16"/>
  <c r="BP935" i="16" s="1"/>
  <c r="AO935" i="16"/>
  <c r="BQ935" i="16" s="1"/>
  <c r="AN935" i="16"/>
  <c r="BK935" i="16" s="1"/>
  <c r="AM935" i="16"/>
  <c r="BJ935" i="16" s="1"/>
  <c r="AL935" i="16"/>
  <c r="BI935" i="16" s="1"/>
  <c r="AK935" i="16"/>
  <c r="CD934" i="16"/>
  <c r="CB934" i="16"/>
  <c r="CA934" i="16"/>
  <c r="BZ934" i="16"/>
  <c r="BY934" i="16"/>
  <c r="BX934" i="16"/>
  <c r="BW934" i="16"/>
  <c r="BV934" i="16"/>
  <c r="BT934" i="16"/>
  <c r="BS934" i="16"/>
  <c r="BR934" i="16"/>
  <c r="BN934" i="16"/>
  <c r="BM934" i="16"/>
  <c r="BL934" i="16"/>
  <c r="BG934" i="16"/>
  <c r="BF934" i="16"/>
  <c r="BE934" i="16"/>
  <c r="BD934" i="16"/>
  <c r="BC934" i="16"/>
  <c r="BB934" i="16"/>
  <c r="BA934" i="16"/>
  <c r="AZ934" i="16"/>
  <c r="AY934" i="16"/>
  <c r="AX934" i="16"/>
  <c r="AW934" i="16"/>
  <c r="AV934" i="16"/>
  <c r="AU934" i="16"/>
  <c r="AT934" i="16"/>
  <c r="AR934" i="16"/>
  <c r="AQ934" i="16"/>
  <c r="AP934" i="16"/>
  <c r="BP934" i="16" s="1"/>
  <c r="AO934" i="16"/>
  <c r="BQ934" i="16" s="1"/>
  <c r="AN934" i="16"/>
  <c r="BK934" i="16" s="1"/>
  <c r="AM934" i="16"/>
  <c r="BJ934" i="16" s="1"/>
  <c r="AL934" i="16"/>
  <c r="BI934" i="16" s="1"/>
  <c r="AK934" i="16"/>
  <c r="CD933" i="16"/>
  <c r="CB933" i="16"/>
  <c r="CA933" i="16"/>
  <c r="BZ933" i="16"/>
  <c r="BY933" i="16"/>
  <c r="BX933" i="16"/>
  <c r="BW933" i="16"/>
  <c r="BV933" i="16"/>
  <c r="BT933" i="16"/>
  <c r="BS933" i="16"/>
  <c r="BR933" i="16"/>
  <c r="BN933" i="16"/>
  <c r="BM933" i="16"/>
  <c r="BL933" i="16"/>
  <c r="BG933" i="16"/>
  <c r="BF933" i="16"/>
  <c r="BE933" i="16"/>
  <c r="BD933" i="16"/>
  <c r="BC933" i="16"/>
  <c r="BB933" i="16"/>
  <c r="BA933" i="16"/>
  <c r="AZ933" i="16"/>
  <c r="AY933" i="16"/>
  <c r="AX933" i="16"/>
  <c r="AW933" i="16"/>
  <c r="AV933" i="16"/>
  <c r="AU933" i="16"/>
  <c r="AT933" i="16"/>
  <c r="AR933" i="16"/>
  <c r="AQ933" i="16"/>
  <c r="AP933" i="16"/>
  <c r="BP933" i="16" s="1"/>
  <c r="AO933" i="16"/>
  <c r="BQ933" i="16" s="1"/>
  <c r="AN933" i="16"/>
  <c r="BK933" i="16" s="1"/>
  <c r="AM933" i="16"/>
  <c r="BJ933" i="16" s="1"/>
  <c r="AL933" i="16"/>
  <c r="BI933" i="16" s="1"/>
  <c r="AK933" i="16"/>
  <c r="CD932" i="16"/>
  <c r="CB932" i="16"/>
  <c r="CA932" i="16"/>
  <c r="BZ932" i="16"/>
  <c r="BY932" i="16"/>
  <c r="BX932" i="16"/>
  <c r="BW932" i="16"/>
  <c r="BV932" i="16"/>
  <c r="BT932" i="16"/>
  <c r="BS932" i="16"/>
  <c r="BR932" i="16"/>
  <c r="BN932" i="16"/>
  <c r="BM932" i="16"/>
  <c r="BL932" i="16"/>
  <c r="BG932" i="16"/>
  <c r="BF932" i="16"/>
  <c r="BE932" i="16"/>
  <c r="BD932" i="16"/>
  <c r="BC932" i="16"/>
  <c r="BB932" i="16"/>
  <c r="BA932" i="16"/>
  <c r="AZ932" i="16"/>
  <c r="AY932" i="16"/>
  <c r="AX932" i="16"/>
  <c r="AW932" i="16"/>
  <c r="AV932" i="16"/>
  <c r="AU932" i="16"/>
  <c r="AT932" i="16"/>
  <c r="AR932" i="16"/>
  <c r="AQ932" i="16"/>
  <c r="AP932" i="16"/>
  <c r="BP932" i="16" s="1"/>
  <c r="AO932" i="16"/>
  <c r="BQ932" i="16" s="1"/>
  <c r="AN932" i="16"/>
  <c r="BK932" i="16" s="1"/>
  <c r="AM932" i="16"/>
  <c r="BJ932" i="16" s="1"/>
  <c r="AL932" i="16"/>
  <c r="BI932" i="16" s="1"/>
  <c r="AK932" i="16"/>
  <c r="CD931" i="16"/>
  <c r="CB931" i="16"/>
  <c r="CA931" i="16"/>
  <c r="BZ931" i="16"/>
  <c r="BY931" i="16"/>
  <c r="BX931" i="16"/>
  <c r="BW931" i="16"/>
  <c r="BV931" i="16"/>
  <c r="BT931" i="16"/>
  <c r="BS931" i="16"/>
  <c r="BR931" i="16"/>
  <c r="BN931" i="16"/>
  <c r="BM931" i="16"/>
  <c r="BL931" i="16"/>
  <c r="BG931" i="16"/>
  <c r="BF931" i="16"/>
  <c r="BE931" i="16"/>
  <c r="BD931" i="16"/>
  <c r="BC931" i="16"/>
  <c r="BB931" i="16"/>
  <c r="BA931" i="16"/>
  <c r="AZ931" i="16"/>
  <c r="AY931" i="16"/>
  <c r="AX931" i="16"/>
  <c r="AW931" i="16"/>
  <c r="AV931" i="16"/>
  <c r="AU931" i="16"/>
  <c r="AT931" i="16"/>
  <c r="AR931" i="16"/>
  <c r="AQ931" i="16"/>
  <c r="AP931" i="16"/>
  <c r="BP931" i="16" s="1"/>
  <c r="AO931" i="16"/>
  <c r="BQ931" i="16" s="1"/>
  <c r="AN931" i="16"/>
  <c r="BK931" i="16" s="1"/>
  <c r="AM931" i="16"/>
  <c r="BJ931" i="16" s="1"/>
  <c r="AL931" i="16"/>
  <c r="BI931" i="16" s="1"/>
  <c r="AK931" i="16"/>
  <c r="CD930" i="16"/>
  <c r="CB930" i="16"/>
  <c r="CA930" i="16"/>
  <c r="BZ930" i="16"/>
  <c r="BY930" i="16"/>
  <c r="BX930" i="16"/>
  <c r="BW930" i="16"/>
  <c r="BV930" i="16"/>
  <c r="BT930" i="16"/>
  <c r="BS930" i="16"/>
  <c r="BR930" i="16"/>
  <c r="BN930" i="16"/>
  <c r="BM930" i="16"/>
  <c r="BL930" i="16"/>
  <c r="BG930" i="16"/>
  <c r="BF930" i="16"/>
  <c r="BE930" i="16"/>
  <c r="BD930" i="16"/>
  <c r="BC930" i="16"/>
  <c r="BB930" i="16"/>
  <c r="BA930" i="16"/>
  <c r="AZ930" i="16"/>
  <c r="AY930" i="16"/>
  <c r="AX930" i="16"/>
  <c r="AW930" i="16"/>
  <c r="AV930" i="16"/>
  <c r="AU930" i="16"/>
  <c r="AT930" i="16"/>
  <c r="AR930" i="16"/>
  <c r="AQ930" i="16"/>
  <c r="AP930" i="16"/>
  <c r="BP930" i="16" s="1"/>
  <c r="AO930" i="16"/>
  <c r="BQ930" i="16" s="1"/>
  <c r="AN930" i="16"/>
  <c r="BK930" i="16" s="1"/>
  <c r="AM930" i="16"/>
  <c r="BJ930" i="16" s="1"/>
  <c r="AL930" i="16"/>
  <c r="BI930" i="16" s="1"/>
  <c r="AK930" i="16"/>
  <c r="CD929" i="16"/>
  <c r="CB929" i="16"/>
  <c r="CA929" i="16"/>
  <c r="BZ929" i="16"/>
  <c r="BY929" i="16"/>
  <c r="BX929" i="16"/>
  <c r="BW929" i="16"/>
  <c r="BV929" i="16"/>
  <c r="BT929" i="16"/>
  <c r="BS929" i="16"/>
  <c r="BR929" i="16"/>
  <c r="BN929" i="16"/>
  <c r="BM929" i="16"/>
  <c r="BL929" i="16"/>
  <c r="BG929" i="16"/>
  <c r="BF929" i="16"/>
  <c r="BE929" i="16"/>
  <c r="BD929" i="16"/>
  <c r="BC929" i="16"/>
  <c r="BB929" i="16"/>
  <c r="BA929" i="16"/>
  <c r="AZ929" i="16"/>
  <c r="AY929" i="16"/>
  <c r="AX929" i="16"/>
  <c r="AW929" i="16"/>
  <c r="AV929" i="16"/>
  <c r="AU929" i="16"/>
  <c r="AT929" i="16"/>
  <c r="AR929" i="16"/>
  <c r="AQ929" i="16"/>
  <c r="AP929" i="16"/>
  <c r="BP929" i="16" s="1"/>
  <c r="AO929" i="16"/>
  <c r="BQ929" i="16" s="1"/>
  <c r="AN929" i="16"/>
  <c r="BK929" i="16" s="1"/>
  <c r="AM929" i="16"/>
  <c r="BJ929" i="16" s="1"/>
  <c r="AL929" i="16"/>
  <c r="BI929" i="16" s="1"/>
  <c r="AK929" i="16"/>
  <c r="CD928" i="16"/>
  <c r="CB928" i="16"/>
  <c r="CA928" i="16"/>
  <c r="BZ928" i="16"/>
  <c r="BY928" i="16"/>
  <c r="BX928" i="16"/>
  <c r="BW928" i="16"/>
  <c r="BV928" i="16"/>
  <c r="BT928" i="16"/>
  <c r="BS928" i="16"/>
  <c r="BR928" i="16"/>
  <c r="BN928" i="16"/>
  <c r="BM928" i="16"/>
  <c r="BL928" i="16"/>
  <c r="BG928" i="16"/>
  <c r="BF928" i="16"/>
  <c r="BE928" i="16"/>
  <c r="BD928" i="16"/>
  <c r="BC928" i="16"/>
  <c r="BB928" i="16"/>
  <c r="BA928" i="16"/>
  <c r="AZ928" i="16"/>
  <c r="AY928" i="16"/>
  <c r="AX928" i="16"/>
  <c r="AW928" i="16"/>
  <c r="AV928" i="16"/>
  <c r="AU928" i="16"/>
  <c r="AT928" i="16"/>
  <c r="AR928" i="16"/>
  <c r="AQ928" i="16"/>
  <c r="AP928" i="16"/>
  <c r="BP928" i="16" s="1"/>
  <c r="AO928" i="16"/>
  <c r="BQ928" i="16" s="1"/>
  <c r="AN928" i="16"/>
  <c r="BK928" i="16" s="1"/>
  <c r="AM928" i="16"/>
  <c r="BJ928" i="16" s="1"/>
  <c r="AL928" i="16"/>
  <c r="BI928" i="16" s="1"/>
  <c r="AK928" i="16"/>
  <c r="CD927" i="16"/>
  <c r="CB927" i="16"/>
  <c r="CA927" i="16"/>
  <c r="BZ927" i="16"/>
  <c r="BY927" i="16"/>
  <c r="BX927" i="16"/>
  <c r="BW927" i="16"/>
  <c r="BV927" i="16"/>
  <c r="BT927" i="16"/>
  <c r="BS927" i="16"/>
  <c r="BR927" i="16"/>
  <c r="BN927" i="16"/>
  <c r="BM927" i="16"/>
  <c r="BL927" i="16"/>
  <c r="BG927" i="16"/>
  <c r="BF927" i="16"/>
  <c r="BE927" i="16"/>
  <c r="BD927" i="16"/>
  <c r="BC927" i="16"/>
  <c r="BB927" i="16"/>
  <c r="BA927" i="16"/>
  <c r="AZ927" i="16"/>
  <c r="AY927" i="16"/>
  <c r="AX927" i="16"/>
  <c r="AW927" i="16"/>
  <c r="AV927" i="16"/>
  <c r="AU927" i="16"/>
  <c r="AT927" i="16"/>
  <c r="AR927" i="16"/>
  <c r="AQ927" i="16"/>
  <c r="AP927" i="16"/>
  <c r="BP927" i="16" s="1"/>
  <c r="AO927" i="16"/>
  <c r="BQ927" i="16" s="1"/>
  <c r="AN927" i="16"/>
  <c r="BK927" i="16" s="1"/>
  <c r="AM927" i="16"/>
  <c r="BJ927" i="16" s="1"/>
  <c r="AL927" i="16"/>
  <c r="BI927" i="16" s="1"/>
  <c r="AK927" i="16"/>
  <c r="CD926" i="16"/>
  <c r="CB926" i="16"/>
  <c r="CA926" i="16"/>
  <c r="BZ926" i="16"/>
  <c r="BY926" i="16"/>
  <c r="BX926" i="16"/>
  <c r="BW926" i="16"/>
  <c r="BV926" i="16"/>
  <c r="BT926" i="16"/>
  <c r="BS926" i="16"/>
  <c r="BR926" i="16"/>
  <c r="BN926" i="16"/>
  <c r="BM926" i="16"/>
  <c r="BL926" i="16"/>
  <c r="BG926" i="16"/>
  <c r="BF926" i="16"/>
  <c r="BE926" i="16"/>
  <c r="BD926" i="16"/>
  <c r="BC926" i="16"/>
  <c r="BB926" i="16"/>
  <c r="BA926" i="16"/>
  <c r="AZ926" i="16"/>
  <c r="AY926" i="16"/>
  <c r="AX926" i="16"/>
  <c r="AW926" i="16"/>
  <c r="AV926" i="16"/>
  <c r="AU926" i="16"/>
  <c r="AT926" i="16"/>
  <c r="AR926" i="16"/>
  <c r="AQ926" i="16"/>
  <c r="AP926" i="16"/>
  <c r="BP926" i="16" s="1"/>
  <c r="AO926" i="16"/>
  <c r="BQ926" i="16" s="1"/>
  <c r="AN926" i="16"/>
  <c r="BK926" i="16" s="1"/>
  <c r="AM926" i="16"/>
  <c r="BJ926" i="16" s="1"/>
  <c r="AL926" i="16"/>
  <c r="BI926" i="16" s="1"/>
  <c r="AK926" i="16"/>
  <c r="CD925" i="16"/>
  <c r="CB925" i="16"/>
  <c r="CA925" i="16"/>
  <c r="BZ925" i="16"/>
  <c r="BY925" i="16"/>
  <c r="BX925" i="16"/>
  <c r="BW925" i="16"/>
  <c r="BV925" i="16"/>
  <c r="BT925" i="16"/>
  <c r="BS925" i="16"/>
  <c r="BR925" i="16"/>
  <c r="BN925" i="16"/>
  <c r="BM925" i="16"/>
  <c r="BL925" i="16"/>
  <c r="BG925" i="16"/>
  <c r="BF925" i="16"/>
  <c r="BE925" i="16"/>
  <c r="BD925" i="16"/>
  <c r="BC925" i="16"/>
  <c r="BB925" i="16"/>
  <c r="BA925" i="16"/>
  <c r="AZ925" i="16"/>
  <c r="AY925" i="16"/>
  <c r="AX925" i="16"/>
  <c r="AW925" i="16"/>
  <c r="AV925" i="16"/>
  <c r="AU925" i="16"/>
  <c r="AT925" i="16"/>
  <c r="AR925" i="16"/>
  <c r="AQ925" i="16"/>
  <c r="AP925" i="16"/>
  <c r="BP925" i="16" s="1"/>
  <c r="AO925" i="16"/>
  <c r="BQ925" i="16" s="1"/>
  <c r="AN925" i="16"/>
  <c r="BK925" i="16" s="1"/>
  <c r="AM925" i="16"/>
  <c r="BJ925" i="16" s="1"/>
  <c r="AL925" i="16"/>
  <c r="BI925" i="16" s="1"/>
  <c r="AK925" i="16"/>
  <c r="CD924" i="16"/>
  <c r="CB924" i="16"/>
  <c r="CA924" i="16"/>
  <c r="BZ924" i="16"/>
  <c r="BY924" i="16"/>
  <c r="BX924" i="16"/>
  <c r="BW924" i="16"/>
  <c r="BV924" i="16"/>
  <c r="BT924" i="16"/>
  <c r="BS924" i="16"/>
  <c r="BR924" i="16"/>
  <c r="BN924" i="16"/>
  <c r="BM924" i="16"/>
  <c r="BL924" i="16"/>
  <c r="BG924" i="16"/>
  <c r="BF924" i="16"/>
  <c r="BE924" i="16"/>
  <c r="BD924" i="16"/>
  <c r="BC924" i="16"/>
  <c r="BB924" i="16"/>
  <c r="BA924" i="16"/>
  <c r="AZ924" i="16"/>
  <c r="AY924" i="16"/>
  <c r="AX924" i="16"/>
  <c r="AW924" i="16"/>
  <c r="AV924" i="16"/>
  <c r="AU924" i="16"/>
  <c r="AT924" i="16"/>
  <c r="AR924" i="16"/>
  <c r="AQ924" i="16"/>
  <c r="AP924" i="16"/>
  <c r="BP924" i="16" s="1"/>
  <c r="AO924" i="16"/>
  <c r="BQ924" i="16" s="1"/>
  <c r="AN924" i="16"/>
  <c r="BK924" i="16" s="1"/>
  <c r="AM924" i="16"/>
  <c r="BJ924" i="16" s="1"/>
  <c r="AL924" i="16"/>
  <c r="BI924" i="16" s="1"/>
  <c r="AK924" i="16"/>
  <c r="CD923" i="16"/>
  <c r="CB923" i="16"/>
  <c r="CA923" i="16"/>
  <c r="BZ923" i="16"/>
  <c r="BY923" i="16"/>
  <c r="BX923" i="16"/>
  <c r="BW923" i="16"/>
  <c r="BV923" i="16"/>
  <c r="BT923" i="16"/>
  <c r="BS923" i="16"/>
  <c r="BR923" i="16"/>
  <c r="BN923" i="16"/>
  <c r="BM923" i="16"/>
  <c r="BL923" i="16"/>
  <c r="BG923" i="16"/>
  <c r="BF923" i="16"/>
  <c r="BE923" i="16"/>
  <c r="BD923" i="16"/>
  <c r="BC923" i="16"/>
  <c r="BB923" i="16"/>
  <c r="BA923" i="16"/>
  <c r="AZ923" i="16"/>
  <c r="AY923" i="16"/>
  <c r="AX923" i="16"/>
  <c r="AW923" i="16"/>
  <c r="AV923" i="16"/>
  <c r="AU923" i="16"/>
  <c r="AT923" i="16"/>
  <c r="AR923" i="16"/>
  <c r="AQ923" i="16"/>
  <c r="AP923" i="16"/>
  <c r="BP923" i="16" s="1"/>
  <c r="AO923" i="16"/>
  <c r="BQ923" i="16" s="1"/>
  <c r="AN923" i="16"/>
  <c r="BK923" i="16" s="1"/>
  <c r="AM923" i="16"/>
  <c r="BJ923" i="16" s="1"/>
  <c r="AL923" i="16"/>
  <c r="BI923" i="16" s="1"/>
  <c r="AK923" i="16"/>
  <c r="CD922" i="16"/>
  <c r="CB922" i="16"/>
  <c r="CA922" i="16"/>
  <c r="BZ922" i="16"/>
  <c r="BY922" i="16"/>
  <c r="BX922" i="16"/>
  <c r="BW922" i="16"/>
  <c r="BV922" i="16"/>
  <c r="BT922" i="16"/>
  <c r="BS922" i="16"/>
  <c r="BR922" i="16"/>
  <c r="BN922" i="16"/>
  <c r="BM922" i="16"/>
  <c r="BL922" i="16"/>
  <c r="BG922" i="16"/>
  <c r="BF922" i="16"/>
  <c r="BE922" i="16"/>
  <c r="BD922" i="16"/>
  <c r="BC922" i="16"/>
  <c r="BB922" i="16"/>
  <c r="BA922" i="16"/>
  <c r="AZ922" i="16"/>
  <c r="AY922" i="16"/>
  <c r="AX922" i="16"/>
  <c r="AW922" i="16"/>
  <c r="AV922" i="16"/>
  <c r="AU922" i="16"/>
  <c r="AT922" i="16"/>
  <c r="AR922" i="16"/>
  <c r="AQ922" i="16"/>
  <c r="AP922" i="16"/>
  <c r="BP922" i="16" s="1"/>
  <c r="AO922" i="16"/>
  <c r="BQ922" i="16" s="1"/>
  <c r="AN922" i="16"/>
  <c r="BK922" i="16" s="1"/>
  <c r="AM922" i="16"/>
  <c r="BJ922" i="16" s="1"/>
  <c r="AL922" i="16"/>
  <c r="BI922" i="16" s="1"/>
  <c r="AK922" i="16"/>
  <c r="CD921" i="16"/>
  <c r="CB921" i="16"/>
  <c r="CA921" i="16"/>
  <c r="BZ921" i="16"/>
  <c r="BY921" i="16"/>
  <c r="BX921" i="16"/>
  <c r="BW921" i="16"/>
  <c r="BV921" i="16"/>
  <c r="BT921" i="16"/>
  <c r="BS921" i="16"/>
  <c r="BR921" i="16"/>
  <c r="BN921" i="16"/>
  <c r="BM921" i="16"/>
  <c r="BL921" i="16"/>
  <c r="BG921" i="16"/>
  <c r="BF921" i="16"/>
  <c r="BE921" i="16"/>
  <c r="BD921" i="16"/>
  <c r="BC921" i="16"/>
  <c r="BB921" i="16"/>
  <c r="BA921" i="16"/>
  <c r="AZ921" i="16"/>
  <c r="AY921" i="16"/>
  <c r="AX921" i="16"/>
  <c r="AW921" i="16"/>
  <c r="AV921" i="16"/>
  <c r="AU921" i="16"/>
  <c r="AT921" i="16"/>
  <c r="AR921" i="16"/>
  <c r="AQ921" i="16"/>
  <c r="AP921" i="16"/>
  <c r="BP921" i="16" s="1"/>
  <c r="AO921" i="16"/>
  <c r="BQ921" i="16" s="1"/>
  <c r="AN921" i="16"/>
  <c r="BK921" i="16" s="1"/>
  <c r="AM921" i="16"/>
  <c r="BJ921" i="16" s="1"/>
  <c r="AL921" i="16"/>
  <c r="BI921" i="16" s="1"/>
  <c r="AK921" i="16"/>
  <c r="CD920" i="16"/>
  <c r="CB920" i="16"/>
  <c r="CA920" i="16"/>
  <c r="BZ920" i="16"/>
  <c r="BY920" i="16"/>
  <c r="BX920" i="16"/>
  <c r="BW920" i="16"/>
  <c r="BV920" i="16"/>
  <c r="BT920" i="16"/>
  <c r="BS920" i="16"/>
  <c r="BR920" i="16"/>
  <c r="BN920" i="16"/>
  <c r="BM920" i="16"/>
  <c r="BL920" i="16"/>
  <c r="BG920" i="16"/>
  <c r="BF920" i="16"/>
  <c r="BE920" i="16"/>
  <c r="BD920" i="16"/>
  <c r="BC920" i="16"/>
  <c r="BB920" i="16"/>
  <c r="BA920" i="16"/>
  <c r="AZ920" i="16"/>
  <c r="AY920" i="16"/>
  <c r="AX920" i="16"/>
  <c r="AW920" i="16"/>
  <c r="AV920" i="16"/>
  <c r="AU920" i="16"/>
  <c r="AT920" i="16"/>
  <c r="AR920" i="16"/>
  <c r="AQ920" i="16"/>
  <c r="AP920" i="16"/>
  <c r="BP920" i="16" s="1"/>
  <c r="AO920" i="16"/>
  <c r="BQ920" i="16" s="1"/>
  <c r="AN920" i="16"/>
  <c r="BK920" i="16" s="1"/>
  <c r="AM920" i="16"/>
  <c r="BJ920" i="16" s="1"/>
  <c r="AL920" i="16"/>
  <c r="BI920" i="16" s="1"/>
  <c r="AK920" i="16"/>
  <c r="CD919" i="16"/>
  <c r="CB919" i="16"/>
  <c r="CA919" i="16"/>
  <c r="BZ919" i="16"/>
  <c r="BY919" i="16"/>
  <c r="BX919" i="16"/>
  <c r="BW919" i="16"/>
  <c r="BV919" i="16"/>
  <c r="BT919" i="16"/>
  <c r="BS919" i="16"/>
  <c r="BR919" i="16"/>
  <c r="BN919" i="16"/>
  <c r="BM919" i="16"/>
  <c r="BL919" i="16"/>
  <c r="BG919" i="16"/>
  <c r="BF919" i="16"/>
  <c r="BE919" i="16"/>
  <c r="BD919" i="16"/>
  <c r="BC919" i="16"/>
  <c r="BB919" i="16"/>
  <c r="BA919" i="16"/>
  <c r="AZ919" i="16"/>
  <c r="AY919" i="16"/>
  <c r="AX919" i="16"/>
  <c r="AW919" i="16"/>
  <c r="AV919" i="16"/>
  <c r="AU919" i="16"/>
  <c r="AT919" i="16"/>
  <c r="AR919" i="16"/>
  <c r="AQ919" i="16"/>
  <c r="AP919" i="16"/>
  <c r="BP919" i="16" s="1"/>
  <c r="AO919" i="16"/>
  <c r="BQ919" i="16" s="1"/>
  <c r="AN919" i="16"/>
  <c r="BK919" i="16" s="1"/>
  <c r="AM919" i="16"/>
  <c r="BJ919" i="16" s="1"/>
  <c r="AL919" i="16"/>
  <c r="BI919" i="16" s="1"/>
  <c r="AK919" i="16"/>
  <c r="CD918" i="16"/>
  <c r="CB918" i="16"/>
  <c r="CA918" i="16"/>
  <c r="BZ918" i="16"/>
  <c r="BY918" i="16"/>
  <c r="BX918" i="16"/>
  <c r="BW918" i="16"/>
  <c r="BV918" i="16"/>
  <c r="BT918" i="16"/>
  <c r="BS918" i="16"/>
  <c r="BR918" i="16"/>
  <c r="BN918" i="16"/>
  <c r="BM918" i="16"/>
  <c r="BL918" i="16"/>
  <c r="BG918" i="16"/>
  <c r="BF918" i="16"/>
  <c r="BE918" i="16"/>
  <c r="BD918" i="16"/>
  <c r="BC918" i="16"/>
  <c r="BB918" i="16"/>
  <c r="BA918" i="16"/>
  <c r="AZ918" i="16"/>
  <c r="AY918" i="16"/>
  <c r="AX918" i="16"/>
  <c r="AW918" i="16"/>
  <c r="AV918" i="16"/>
  <c r="AU918" i="16"/>
  <c r="AT918" i="16"/>
  <c r="AR918" i="16"/>
  <c r="AQ918" i="16"/>
  <c r="AP918" i="16"/>
  <c r="BP918" i="16" s="1"/>
  <c r="AO918" i="16"/>
  <c r="BQ918" i="16" s="1"/>
  <c r="AN918" i="16"/>
  <c r="BK918" i="16" s="1"/>
  <c r="AM918" i="16"/>
  <c r="BJ918" i="16" s="1"/>
  <c r="AL918" i="16"/>
  <c r="BI918" i="16" s="1"/>
  <c r="AK918" i="16"/>
  <c r="CD917" i="16"/>
  <c r="CB917" i="16"/>
  <c r="CA917" i="16"/>
  <c r="BZ917" i="16"/>
  <c r="BY917" i="16"/>
  <c r="BX917" i="16"/>
  <c r="BW917" i="16"/>
  <c r="BV917" i="16"/>
  <c r="BT917" i="16"/>
  <c r="BS917" i="16"/>
  <c r="BR917" i="16"/>
  <c r="BN917" i="16"/>
  <c r="BM917" i="16"/>
  <c r="BL917" i="16"/>
  <c r="BG917" i="16"/>
  <c r="BF917" i="16"/>
  <c r="BE917" i="16"/>
  <c r="BD917" i="16"/>
  <c r="BC917" i="16"/>
  <c r="BB917" i="16"/>
  <c r="BA917" i="16"/>
  <c r="AZ917" i="16"/>
  <c r="AY917" i="16"/>
  <c r="AX917" i="16"/>
  <c r="AW917" i="16"/>
  <c r="AV917" i="16"/>
  <c r="AU917" i="16"/>
  <c r="AT917" i="16"/>
  <c r="AR917" i="16"/>
  <c r="AQ917" i="16"/>
  <c r="AP917" i="16"/>
  <c r="BP917" i="16" s="1"/>
  <c r="AO917" i="16"/>
  <c r="BQ917" i="16" s="1"/>
  <c r="AN917" i="16"/>
  <c r="BK917" i="16" s="1"/>
  <c r="AM917" i="16"/>
  <c r="BJ917" i="16" s="1"/>
  <c r="AL917" i="16"/>
  <c r="BI917" i="16" s="1"/>
  <c r="AK917" i="16"/>
  <c r="CD916" i="16"/>
  <c r="CB916" i="16"/>
  <c r="CA916" i="16"/>
  <c r="BZ916" i="16"/>
  <c r="BY916" i="16"/>
  <c r="BX916" i="16"/>
  <c r="BW916" i="16"/>
  <c r="BV916" i="16"/>
  <c r="BT916" i="16"/>
  <c r="BS916" i="16"/>
  <c r="BR916" i="16"/>
  <c r="BN916" i="16"/>
  <c r="BM916" i="16"/>
  <c r="BL916" i="16"/>
  <c r="BG916" i="16"/>
  <c r="BF916" i="16"/>
  <c r="BE916" i="16"/>
  <c r="BD916" i="16"/>
  <c r="BC916" i="16"/>
  <c r="BB916" i="16"/>
  <c r="BA916" i="16"/>
  <c r="AZ916" i="16"/>
  <c r="AY916" i="16"/>
  <c r="AX916" i="16"/>
  <c r="AW916" i="16"/>
  <c r="AV916" i="16"/>
  <c r="AU916" i="16"/>
  <c r="AT916" i="16"/>
  <c r="AR916" i="16"/>
  <c r="AQ916" i="16"/>
  <c r="AP916" i="16"/>
  <c r="BP916" i="16" s="1"/>
  <c r="AO916" i="16"/>
  <c r="BQ916" i="16" s="1"/>
  <c r="AN916" i="16"/>
  <c r="BK916" i="16" s="1"/>
  <c r="AM916" i="16"/>
  <c r="BJ916" i="16" s="1"/>
  <c r="AL916" i="16"/>
  <c r="BI916" i="16" s="1"/>
  <c r="AK916" i="16"/>
  <c r="CD915" i="16"/>
  <c r="CB915" i="16"/>
  <c r="CA915" i="16"/>
  <c r="BZ915" i="16"/>
  <c r="BY915" i="16"/>
  <c r="BX915" i="16"/>
  <c r="BW915" i="16"/>
  <c r="BV915" i="16"/>
  <c r="BT915" i="16"/>
  <c r="BS915" i="16"/>
  <c r="BR915" i="16"/>
  <c r="BN915" i="16"/>
  <c r="BM915" i="16"/>
  <c r="BL915" i="16"/>
  <c r="BG915" i="16"/>
  <c r="BF915" i="16"/>
  <c r="BE915" i="16"/>
  <c r="BD915" i="16"/>
  <c r="BC915" i="16"/>
  <c r="BB915" i="16"/>
  <c r="BA915" i="16"/>
  <c r="AZ915" i="16"/>
  <c r="AY915" i="16"/>
  <c r="AX915" i="16"/>
  <c r="AW915" i="16"/>
  <c r="AV915" i="16"/>
  <c r="AU915" i="16"/>
  <c r="AT915" i="16"/>
  <c r="AR915" i="16"/>
  <c r="AQ915" i="16"/>
  <c r="AP915" i="16"/>
  <c r="BP915" i="16" s="1"/>
  <c r="AO915" i="16"/>
  <c r="BQ915" i="16" s="1"/>
  <c r="AN915" i="16"/>
  <c r="BK915" i="16" s="1"/>
  <c r="AM915" i="16"/>
  <c r="BJ915" i="16" s="1"/>
  <c r="AL915" i="16"/>
  <c r="BI915" i="16" s="1"/>
  <c r="AK915" i="16"/>
  <c r="CD914" i="16"/>
  <c r="CB914" i="16"/>
  <c r="CA914" i="16"/>
  <c r="BZ914" i="16"/>
  <c r="BY914" i="16"/>
  <c r="BX914" i="16"/>
  <c r="BW914" i="16"/>
  <c r="BV914" i="16"/>
  <c r="BT914" i="16"/>
  <c r="BS914" i="16"/>
  <c r="BR914" i="16"/>
  <c r="BN914" i="16"/>
  <c r="BM914" i="16"/>
  <c r="BL914" i="16"/>
  <c r="BG914" i="16"/>
  <c r="BF914" i="16"/>
  <c r="BE914" i="16"/>
  <c r="BD914" i="16"/>
  <c r="BC914" i="16"/>
  <c r="BB914" i="16"/>
  <c r="BA914" i="16"/>
  <c r="AZ914" i="16"/>
  <c r="AY914" i="16"/>
  <c r="AX914" i="16"/>
  <c r="AW914" i="16"/>
  <c r="AV914" i="16"/>
  <c r="AU914" i="16"/>
  <c r="AT914" i="16"/>
  <c r="AR914" i="16"/>
  <c r="AQ914" i="16"/>
  <c r="AP914" i="16"/>
  <c r="BP914" i="16" s="1"/>
  <c r="AO914" i="16"/>
  <c r="BQ914" i="16" s="1"/>
  <c r="AN914" i="16"/>
  <c r="BK914" i="16" s="1"/>
  <c r="AM914" i="16"/>
  <c r="BJ914" i="16" s="1"/>
  <c r="AL914" i="16"/>
  <c r="BI914" i="16" s="1"/>
  <c r="AK914" i="16"/>
  <c r="CD913" i="16"/>
  <c r="CB913" i="16"/>
  <c r="CA913" i="16"/>
  <c r="BZ913" i="16"/>
  <c r="BY913" i="16"/>
  <c r="BX913" i="16"/>
  <c r="BW913" i="16"/>
  <c r="BV913" i="16"/>
  <c r="BT913" i="16"/>
  <c r="BS913" i="16"/>
  <c r="BR913" i="16"/>
  <c r="BN913" i="16"/>
  <c r="BM913" i="16"/>
  <c r="BL913" i="16"/>
  <c r="BG913" i="16"/>
  <c r="BF913" i="16"/>
  <c r="BE913" i="16"/>
  <c r="BD913" i="16"/>
  <c r="BC913" i="16"/>
  <c r="BB913" i="16"/>
  <c r="BA913" i="16"/>
  <c r="AZ913" i="16"/>
  <c r="AY913" i="16"/>
  <c r="AX913" i="16"/>
  <c r="AW913" i="16"/>
  <c r="AV913" i="16"/>
  <c r="AU913" i="16"/>
  <c r="AT913" i="16"/>
  <c r="AR913" i="16"/>
  <c r="AQ913" i="16"/>
  <c r="AP913" i="16"/>
  <c r="BP913" i="16" s="1"/>
  <c r="AO913" i="16"/>
  <c r="BQ913" i="16" s="1"/>
  <c r="AN913" i="16"/>
  <c r="BK913" i="16" s="1"/>
  <c r="AM913" i="16"/>
  <c r="BJ913" i="16" s="1"/>
  <c r="AL913" i="16"/>
  <c r="BI913" i="16" s="1"/>
  <c r="AK913" i="16"/>
  <c r="CD912" i="16"/>
  <c r="CB912" i="16"/>
  <c r="CA912" i="16"/>
  <c r="BZ912" i="16"/>
  <c r="BY912" i="16"/>
  <c r="BX912" i="16"/>
  <c r="BW912" i="16"/>
  <c r="BV912" i="16"/>
  <c r="BT912" i="16"/>
  <c r="BS912" i="16"/>
  <c r="BR912" i="16"/>
  <c r="BN912" i="16"/>
  <c r="BM912" i="16"/>
  <c r="BL912" i="16"/>
  <c r="BG912" i="16"/>
  <c r="BF912" i="16"/>
  <c r="BE912" i="16"/>
  <c r="BD912" i="16"/>
  <c r="BC912" i="16"/>
  <c r="BB912" i="16"/>
  <c r="BA912" i="16"/>
  <c r="AZ912" i="16"/>
  <c r="AY912" i="16"/>
  <c r="AX912" i="16"/>
  <c r="AW912" i="16"/>
  <c r="AV912" i="16"/>
  <c r="AU912" i="16"/>
  <c r="AT912" i="16"/>
  <c r="AR912" i="16"/>
  <c r="AQ912" i="16"/>
  <c r="AP912" i="16"/>
  <c r="BP912" i="16" s="1"/>
  <c r="AO912" i="16"/>
  <c r="BQ912" i="16" s="1"/>
  <c r="AN912" i="16"/>
  <c r="BK912" i="16" s="1"/>
  <c r="AM912" i="16"/>
  <c r="BJ912" i="16" s="1"/>
  <c r="AL912" i="16"/>
  <c r="BI912" i="16" s="1"/>
  <c r="AK912" i="16"/>
  <c r="CD911" i="16"/>
  <c r="CB911" i="16"/>
  <c r="CA911" i="16"/>
  <c r="BZ911" i="16"/>
  <c r="BY911" i="16"/>
  <c r="BX911" i="16"/>
  <c r="BW911" i="16"/>
  <c r="BV911" i="16"/>
  <c r="BT911" i="16"/>
  <c r="BS911" i="16"/>
  <c r="BR911" i="16"/>
  <c r="BN911" i="16"/>
  <c r="BM911" i="16"/>
  <c r="BL911" i="16"/>
  <c r="BG911" i="16"/>
  <c r="BF911" i="16"/>
  <c r="BE911" i="16"/>
  <c r="BD911" i="16"/>
  <c r="BC911" i="16"/>
  <c r="BB911" i="16"/>
  <c r="BA911" i="16"/>
  <c r="AZ911" i="16"/>
  <c r="AY911" i="16"/>
  <c r="AX911" i="16"/>
  <c r="AW911" i="16"/>
  <c r="AV911" i="16"/>
  <c r="AU911" i="16"/>
  <c r="AT911" i="16"/>
  <c r="AR911" i="16"/>
  <c r="AQ911" i="16"/>
  <c r="AP911" i="16"/>
  <c r="BP911" i="16" s="1"/>
  <c r="AO911" i="16"/>
  <c r="BQ911" i="16" s="1"/>
  <c r="AN911" i="16"/>
  <c r="BK911" i="16" s="1"/>
  <c r="AM911" i="16"/>
  <c r="BJ911" i="16" s="1"/>
  <c r="AL911" i="16"/>
  <c r="BI911" i="16" s="1"/>
  <c r="AK911" i="16"/>
  <c r="CD910" i="16"/>
  <c r="CB910" i="16"/>
  <c r="CA910" i="16"/>
  <c r="BZ910" i="16"/>
  <c r="BY910" i="16"/>
  <c r="BX910" i="16"/>
  <c r="BW910" i="16"/>
  <c r="BV910" i="16"/>
  <c r="BT910" i="16"/>
  <c r="BS910" i="16"/>
  <c r="BR910" i="16"/>
  <c r="BN910" i="16"/>
  <c r="BM910" i="16"/>
  <c r="BL910" i="16"/>
  <c r="BG910" i="16"/>
  <c r="BF910" i="16"/>
  <c r="BE910" i="16"/>
  <c r="BD910" i="16"/>
  <c r="BC910" i="16"/>
  <c r="BB910" i="16"/>
  <c r="BA910" i="16"/>
  <c r="AZ910" i="16"/>
  <c r="AY910" i="16"/>
  <c r="AX910" i="16"/>
  <c r="AW910" i="16"/>
  <c r="AV910" i="16"/>
  <c r="AU910" i="16"/>
  <c r="AT910" i="16"/>
  <c r="AR910" i="16"/>
  <c r="AQ910" i="16"/>
  <c r="AP910" i="16"/>
  <c r="BP910" i="16" s="1"/>
  <c r="AO910" i="16"/>
  <c r="BQ910" i="16" s="1"/>
  <c r="AN910" i="16"/>
  <c r="BK910" i="16" s="1"/>
  <c r="AM910" i="16"/>
  <c r="BJ910" i="16" s="1"/>
  <c r="AL910" i="16"/>
  <c r="BI910" i="16" s="1"/>
  <c r="AK910" i="16"/>
  <c r="CD909" i="16"/>
  <c r="CB909" i="16"/>
  <c r="CA909" i="16"/>
  <c r="BZ909" i="16"/>
  <c r="BY909" i="16"/>
  <c r="BX909" i="16"/>
  <c r="BW909" i="16"/>
  <c r="BV909" i="16"/>
  <c r="BT909" i="16"/>
  <c r="BS909" i="16"/>
  <c r="BR909" i="16"/>
  <c r="BN909" i="16"/>
  <c r="BM909" i="16"/>
  <c r="BL909" i="16"/>
  <c r="BG909" i="16"/>
  <c r="BF909" i="16"/>
  <c r="BE909" i="16"/>
  <c r="BD909" i="16"/>
  <c r="BC909" i="16"/>
  <c r="BB909" i="16"/>
  <c r="BA909" i="16"/>
  <c r="AZ909" i="16"/>
  <c r="AY909" i="16"/>
  <c r="AX909" i="16"/>
  <c r="AW909" i="16"/>
  <c r="AV909" i="16"/>
  <c r="AU909" i="16"/>
  <c r="AT909" i="16"/>
  <c r="AR909" i="16"/>
  <c r="AQ909" i="16"/>
  <c r="AP909" i="16"/>
  <c r="BP909" i="16" s="1"/>
  <c r="AO909" i="16"/>
  <c r="BQ909" i="16" s="1"/>
  <c r="AN909" i="16"/>
  <c r="BK909" i="16" s="1"/>
  <c r="AM909" i="16"/>
  <c r="BJ909" i="16" s="1"/>
  <c r="AL909" i="16"/>
  <c r="BI909" i="16" s="1"/>
  <c r="AK909" i="16"/>
  <c r="CD908" i="16"/>
  <c r="CB908" i="16"/>
  <c r="CA908" i="16"/>
  <c r="BZ908" i="16"/>
  <c r="BY908" i="16"/>
  <c r="BX908" i="16"/>
  <c r="BW908" i="16"/>
  <c r="BV908" i="16"/>
  <c r="BT908" i="16"/>
  <c r="BS908" i="16"/>
  <c r="BR908" i="16"/>
  <c r="BN908" i="16"/>
  <c r="BM908" i="16"/>
  <c r="BL908" i="16"/>
  <c r="BG908" i="16"/>
  <c r="BF908" i="16"/>
  <c r="BE908" i="16"/>
  <c r="BD908" i="16"/>
  <c r="BC908" i="16"/>
  <c r="BB908" i="16"/>
  <c r="BA908" i="16"/>
  <c r="AZ908" i="16"/>
  <c r="AY908" i="16"/>
  <c r="AX908" i="16"/>
  <c r="AW908" i="16"/>
  <c r="AV908" i="16"/>
  <c r="AU908" i="16"/>
  <c r="AT908" i="16"/>
  <c r="AR908" i="16"/>
  <c r="AQ908" i="16"/>
  <c r="AP908" i="16"/>
  <c r="BP908" i="16" s="1"/>
  <c r="AO908" i="16"/>
  <c r="BQ908" i="16" s="1"/>
  <c r="AN908" i="16"/>
  <c r="BK908" i="16" s="1"/>
  <c r="AM908" i="16"/>
  <c r="BJ908" i="16" s="1"/>
  <c r="AL908" i="16"/>
  <c r="BI908" i="16" s="1"/>
  <c r="AK908" i="16"/>
  <c r="CD907" i="16"/>
  <c r="CB907" i="16"/>
  <c r="CA907" i="16"/>
  <c r="BZ907" i="16"/>
  <c r="BY907" i="16"/>
  <c r="BX907" i="16"/>
  <c r="BW907" i="16"/>
  <c r="BV907" i="16"/>
  <c r="BT907" i="16"/>
  <c r="BS907" i="16"/>
  <c r="BR907" i="16"/>
  <c r="BN907" i="16"/>
  <c r="BM907" i="16"/>
  <c r="BL907" i="16"/>
  <c r="BG907" i="16"/>
  <c r="BF907" i="16"/>
  <c r="BE907" i="16"/>
  <c r="BD907" i="16"/>
  <c r="BC907" i="16"/>
  <c r="BB907" i="16"/>
  <c r="BA907" i="16"/>
  <c r="AZ907" i="16"/>
  <c r="AY907" i="16"/>
  <c r="AX907" i="16"/>
  <c r="AW907" i="16"/>
  <c r="AV907" i="16"/>
  <c r="AU907" i="16"/>
  <c r="AT907" i="16"/>
  <c r="AR907" i="16"/>
  <c r="AQ907" i="16"/>
  <c r="AP907" i="16"/>
  <c r="BP907" i="16" s="1"/>
  <c r="AO907" i="16"/>
  <c r="BQ907" i="16" s="1"/>
  <c r="AN907" i="16"/>
  <c r="BK907" i="16" s="1"/>
  <c r="AM907" i="16"/>
  <c r="BJ907" i="16" s="1"/>
  <c r="AL907" i="16"/>
  <c r="BI907" i="16" s="1"/>
  <c r="AK907" i="16"/>
  <c r="CD906" i="16"/>
  <c r="CB906" i="16"/>
  <c r="CA906" i="16"/>
  <c r="BZ906" i="16"/>
  <c r="BY906" i="16"/>
  <c r="BX906" i="16"/>
  <c r="BW906" i="16"/>
  <c r="BV906" i="16"/>
  <c r="BT906" i="16"/>
  <c r="BS906" i="16"/>
  <c r="BR906" i="16"/>
  <c r="BN906" i="16"/>
  <c r="BM906" i="16"/>
  <c r="BL906" i="16"/>
  <c r="BG906" i="16"/>
  <c r="BF906" i="16"/>
  <c r="BE906" i="16"/>
  <c r="BD906" i="16"/>
  <c r="BC906" i="16"/>
  <c r="BB906" i="16"/>
  <c r="BA906" i="16"/>
  <c r="AZ906" i="16"/>
  <c r="AY906" i="16"/>
  <c r="AX906" i="16"/>
  <c r="AW906" i="16"/>
  <c r="AV906" i="16"/>
  <c r="AU906" i="16"/>
  <c r="AT906" i="16"/>
  <c r="AR906" i="16"/>
  <c r="AQ906" i="16"/>
  <c r="AP906" i="16"/>
  <c r="BP906" i="16" s="1"/>
  <c r="AO906" i="16"/>
  <c r="BQ906" i="16" s="1"/>
  <c r="AN906" i="16"/>
  <c r="BK906" i="16" s="1"/>
  <c r="AM906" i="16"/>
  <c r="BJ906" i="16" s="1"/>
  <c r="AL906" i="16"/>
  <c r="BI906" i="16" s="1"/>
  <c r="AK906" i="16"/>
  <c r="CD905" i="16"/>
  <c r="CB905" i="16"/>
  <c r="CA905" i="16"/>
  <c r="BZ905" i="16"/>
  <c r="BY905" i="16"/>
  <c r="BX905" i="16"/>
  <c r="BW905" i="16"/>
  <c r="BV905" i="16"/>
  <c r="BT905" i="16"/>
  <c r="BS905" i="16"/>
  <c r="BR905" i="16"/>
  <c r="BN905" i="16"/>
  <c r="BM905" i="16"/>
  <c r="BL905" i="16"/>
  <c r="BG905" i="16"/>
  <c r="BF905" i="16"/>
  <c r="BE905" i="16"/>
  <c r="BD905" i="16"/>
  <c r="BC905" i="16"/>
  <c r="BB905" i="16"/>
  <c r="BA905" i="16"/>
  <c r="AZ905" i="16"/>
  <c r="AY905" i="16"/>
  <c r="AX905" i="16"/>
  <c r="AW905" i="16"/>
  <c r="AV905" i="16"/>
  <c r="AU905" i="16"/>
  <c r="AT905" i="16"/>
  <c r="AR905" i="16"/>
  <c r="AQ905" i="16"/>
  <c r="AP905" i="16"/>
  <c r="BP905" i="16" s="1"/>
  <c r="AO905" i="16"/>
  <c r="BQ905" i="16" s="1"/>
  <c r="AN905" i="16"/>
  <c r="BK905" i="16" s="1"/>
  <c r="AM905" i="16"/>
  <c r="BJ905" i="16" s="1"/>
  <c r="AL905" i="16"/>
  <c r="BI905" i="16" s="1"/>
  <c r="AK905" i="16"/>
  <c r="CD904" i="16"/>
  <c r="CB904" i="16"/>
  <c r="CA904" i="16"/>
  <c r="BZ904" i="16"/>
  <c r="BY904" i="16"/>
  <c r="BX904" i="16"/>
  <c r="BW904" i="16"/>
  <c r="BV904" i="16"/>
  <c r="BT904" i="16"/>
  <c r="BS904" i="16"/>
  <c r="BR904" i="16"/>
  <c r="BN904" i="16"/>
  <c r="BM904" i="16"/>
  <c r="BL904" i="16"/>
  <c r="BG904" i="16"/>
  <c r="BF904" i="16"/>
  <c r="BE904" i="16"/>
  <c r="BD904" i="16"/>
  <c r="BC904" i="16"/>
  <c r="BB904" i="16"/>
  <c r="BA904" i="16"/>
  <c r="AZ904" i="16"/>
  <c r="AY904" i="16"/>
  <c r="AX904" i="16"/>
  <c r="AW904" i="16"/>
  <c r="AV904" i="16"/>
  <c r="AU904" i="16"/>
  <c r="AT904" i="16"/>
  <c r="AR904" i="16"/>
  <c r="AQ904" i="16"/>
  <c r="AP904" i="16"/>
  <c r="BP904" i="16" s="1"/>
  <c r="AO904" i="16"/>
  <c r="BQ904" i="16" s="1"/>
  <c r="AN904" i="16"/>
  <c r="BK904" i="16" s="1"/>
  <c r="AM904" i="16"/>
  <c r="BJ904" i="16" s="1"/>
  <c r="AL904" i="16"/>
  <c r="BI904" i="16" s="1"/>
  <c r="AK904" i="16"/>
  <c r="CD903" i="16"/>
  <c r="CB903" i="16"/>
  <c r="CA903" i="16"/>
  <c r="BZ903" i="16"/>
  <c r="BY903" i="16"/>
  <c r="BX903" i="16"/>
  <c r="BW903" i="16"/>
  <c r="BV903" i="16"/>
  <c r="BT903" i="16"/>
  <c r="BS903" i="16"/>
  <c r="BR903" i="16"/>
  <c r="BN903" i="16"/>
  <c r="BM903" i="16"/>
  <c r="BL903" i="16"/>
  <c r="BG903" i="16"/>
  <c r="BF903" i="16"/>
  <c r="BE903" i="16"/>
  <c r="BD903" i="16"/>
  <c r="BC903" i="16"/>
  <c r="BB903" i="16"/>
  <c r="BA903" i="16"/>
  <c r="AZ903" i="16"/>
  <c r="AY903" i="16"/>
  <c r="AX903" i="16"/>
  <c r="AW903" i="16"/>
  <c r="AV903" i="16"/>
  <c r="AU903" i="16"/>
  <c r="AT903" i="16"/>
  <c r="AR903" i="16"/>
  <c r="AQ903" i="16"/>
  <c r="AP903" i="16"/>
  <c r="BP903" i="16" s="1"/>
  <c r="AO903" i="16"/>
  <c r="BQ903" i="16" s="1"/>
  <c r="AN903" i="16"/>
  <c r="BK903" i="16" s="1"/>
  <c r="AM903" i="16"/>
  <c r="BJ903" i="16" s="1"/>
  <c r="AL903" i="16"/>
  <c r="BI903" i="16" s="1"/>
  <c r="AK903" i="16"/>
  <c r="CD902" i="16"/>
  <c r="CB902" i="16"/>
  <c r="CA902" i="16"/>
  <c r="BZ902" i="16"/>
  <c r="BY902" i="16"/>
  <c r="BX902" i="16"/>
  <c r="BW902" i="16"/>
  <c r="BV902" i="16"/>
  <c r="BT902" i="16"/>
  <c r="BS902" i="16"/>
  <c r="BR902" i="16"/>
  <c r="BN902" i="16"/>
  <c r="BM902" i="16"/>
  <c r="BL902" i="16"/>
  <c r="BG902" i="16"/>
  <c r="BF902" i="16"/>
  <c r="BE902" i="16"/>
  <c r="BD902" i="16"/>
  <c r="BC902" i="16"/>
  <c r="BB902" i="16"/>
  <c r="BA902" i="16"/>
  <c r="AZ902" i="16"/>
  <c r="AY902" i="16"/>
  <c r="AX902" i="16"/>
  <c r="AW902" i="16"/>
  <c r="AV902" i="16"/>
  <c r="AU902" i="16"/>
  <c r="AT902" i="16"/>
  <c r="AR902" i="16"/>
  <c r="AQ902" i="16"/>
  <c r="AP902" i="16"/>
  <c r="BP902" i="16" s="1"/>
  <c r="AO902" i="16"/>
  <c r="BQ902" i="16" s="1"/>
  <c r="AN902" i="16"/>
  <c r="BK902" i="16" s="1"/>
  <c r="AM902" i="16"/>
  <c r="BJ902" i="16" s="1"/>
  <c r="AL902" i="16"/>
  <c r="BI902" i="16" s="1"/>
  <c r="AK902" i="16"/>
  <c r="CD901" i="16"/>
  <c r="CB901" i="16"/>
  <c r="CA901" i="16"/>
  <c r="BZ901" i="16"/>
  <c r="BY901" i="16"/>
  <c r="BX901" i="16"/>
  <c r="BW901" i="16"/>
  <c r="BV901" i="16"/>
  <c r="BT901" i="16"/>
  <c r="BS901" i="16"/>
  <c r="BR901" i="16"/>
  <c r="BN901" i="16"/>
  <c r="BM901" i="16"/>
  <c r="BL901" i="16"/>
  <c r="BG901" i="16"/>
  <c r="BF901" i="16"/>
  <c r="BE901" i="16"/>
  <c r="BD901" i="16"/>
  <c r="BC901" i="16"/>
  <c r="BB901" i="16"/>
  <c r="BA901" i="16"/>
  <c r="AZ901" i="16"/>
  <c r="AY901" i="16"/>
  <c r="AX901" i="16"/>
  <c r="AW901" i="16"/>
  <c r="AV901" i="16"/>
  <c r="AU901" i="16"/>
  <c r="AT901" i="16"/>
  <c r="AR901" i="16"/>
  <c r="AQ901" i="16"/>
  <c r="AP901" i="16"/>
  <c r="BP901" i="16" s="1"/>
  <c r="AO901" i="16"/>
  <c r="BQ901" i="16" s="1"/>
  <c r="AN901" i="16"/>
  <c r="BK901" i="16" s="1"/>
  <c r="AM901" i="16"/>
  <c r="BJ901" i="16" s="1"/>
  <c r="AL901" i="16"/>
  <c r="BI901" i="16" s="1"/>
  <c r="AK901" i="16"/>
  <c r="CD900" i="16"/>
  <c r="CB900" i="16"/>
  <c r="CA900" i="16"/>
  <c r="BZ900" i="16"/>
  <c r="BY900" i="16"/>
  <c r="BX900" i="16"/>
  <c r="BW900" i="16"/>
  <c r="BV900" i="16"/>
  <c r="BT900" i="16"/>
  <c r="BS900" i="16"/>
  <c r="BR900" i="16"/>
  <c r="BN900" i="16"/>
  <c r="BM900" i="16"/>
  <c r="BL900" i="16"/>
  <c r="BG900" i="16"/>
  <c r="BF900" i="16"/>
  <c r="BE900" i="16"/>
  <c r="BD900" i="16"/>
  <c r="BC900" i="16"/>
  <c r="BB900" i="16"/>
  <c r="BA900" i="16"/>
  <c r="AZ900" i="16"/>
  <c r="AY900" i="16"/>
  <c r="AX900" i="16"/>
  <c r="AW900" i="16"/>
  <c r="AV900" i="16"/>
  <c r="AU900" i="16"/>
  <c r="AT900" i="16"/>
  <c r="AR900" i="16"/>
  <c r="AQ900" i="16"/>
  <c r="AP900" i="16"/>
  <c r="BP900" i="16" s="1"/>
  <c r="AO900" i="16"/>
  <c r="BQ900" i="16" s="1"/>
  <c r="AN900" i="16"/>
  <c r="BK900" i="16" s="1"/>
  <c r="AM900" i="16"/>
  <c r="BJ900" i="16" s="1"/>
  <c r="AL900" i="16"/>
  <c r="BI900" i="16" s="1"/>
  <c r="AK900" i="16"/>
  <c r="CD899" i="16"/>
  <c r="CB899" i="16"/>
  <c r="CA899" i="16"/>
  <c r="BZ899" i="16"/>
  <c r="BY899" i="16"/>
  <c r="BX899" i="16"/>
  <c r="BW899" i="16"/>
  <c r="BV899" i="16"/>
  <c r="BT899" i="16"/>
  <c r="BS899" i="16"/>
  <c r="BR899" i="16"/>
  <c r="BN899" i="16"/>
  <c r="BM899" i="16"/>
  <c r="BL899" i="16"/>
  <c r="BG899" i="16"/>
  <c r="BF899" i="16"/>
  <c r="BE899" i="16"/>
  <c r="BD899" i="16"/>
  <c r="BC899" i="16"/>
  <c r="BB899" i="16"/>
  <c r="BA899" i="16"/>
  <c r="AZ899" i="16"/>
  <c r="AY899" i="16"/>
  <c r="AX899" i="16"/>
  <c r="AW899" i="16"/>
  <c r="AV899" i="16"/>
  <c r="AU899" i="16"/>
  <c r="AT899" i="16"/>
  <c r="AR899" i="16"/>
  <c r="AQ899" i="16"/>
  <c r="AP899" i="16"/>
  <c r="BP899" i="16" s="1"/>
  <c r="AO899" i="16"/>
  <c r="BQ899" i="16" s="1"/>
  <c r="AN899" i="16"/>
  <c r="BK899" i="16" s="1"/>
  <c r="AM899" i="16"/>
  <c r="BJ899" i="16" s="1"/>
  <c r="AL899" i="16"/>
  <c r="BI899" i="16" s="1"/>
  <c r="AK899" i="16"/>
  <c r="CD898" i="16"/>
  <c r="CB898" i="16"/>
  <c r="CA898" i="16"/>
  <c r="BZ898" i="16"/>
  <c r="BY898" i="16"/>
  <c r="BX898" i="16"/>
  <c r="BW898" i="16"/>
  <c r="BV898" i="16"/>
  <c r="BT898" i="16"/>
  <c r="BS898" i="16"/>
  <c r="BR898" i="16"/>
  <c r="BN898" i="16"/>
  <c r="BM898" i="16"/>
  <c r="BL898" i="16"/>
  <c r="BG898" i="16"/>
  <c r="BF898" i="16"/>
  <c r="BE898" i="16"/>
  <c r="BD898" i="16"/>
  <c r="BC898" i="16"/>
  <c r="BB898" i="16"/>
  <c r="BA898" i="16"/>
  <c r="AZ898" i="16"/>
  <c r="AY898" i="16"/>
  <c r="AX898" i="16"/>
  <c r="AW898" i="16"/>
  <c r="AV898" i="16"/>
  <c r="AU898" i="16"/>
  <c r="AT898" i="16"/>
  <c r="AR898" i="16"/>
  <c r="AQ898" i="16"/>
  <c r="AP898" i="16"/>
  <c r="BP898" i="16" s="1"/>
  <c r="AO898" i="16"/>
  <c r="BQ898" i="16" s="1"/>
  <c r="AN898" i="16"/>
  <c r="BK898" i="16" s="1"/>
  <c r="AM898" i="16"/>
  <c r="BJ898" i="16" s="1"/>
  <c r="AL898" i="16"/>
  <c r="BI898" i="16" s="1"/>
  <c r="AK898" i="16"/>
  <c r="CD897" i="16"/>
  <c r="CB897" i="16"/>
  <c r="CA897" i="16"/>
  <c r="BZ897" i="16"/>
  <c r="BY897" i="16"/>
  <c r="BX897" i="16"/>
  <c r="BW897" i="16"/>
  <c r="BV897" i="16"/>
  <c r="BT897" i="16"/>
  <c r="BS897" i="16"/>
  <c r="BR897" i="16"/>
  <c r="BN897" i="16"/>
  <c r="BM897" i="16"/>
  <c r="BL897" i="16"/>
  <c r="BG897" i="16"/>
  <c r="BF897" i="16"/>
  <c r="BE897" i="16"/>
  <c r="BD897" i="16"/>
  <c r="BC897" i="16"/>
  <c r="BB897" i="16"/>
  <c r="BA897" i="16"/>
  <c r="AZ897" i="16"/>
  <c r="AY897" i="16"/>
  <c r="AX897" i="16"/>
  <c r="AW897" i="16"/>
  <c r="AV897" i="16"/>
  <c r="AU897" i="16"/>
  <c r="AT897" i="16"/>
  <c r="AR897" i="16"/>
  <c r="AQ897" i="16"/>
  <c r="AP897" i="16"/>
  <c r="BP897" i="16" s="1"/>
  <c r="AO897" i="16"/>
  <c r="BQ897" i="16" s="1"/>
  <c r="AN897" i="16"/>
  <c r="BK897" i="16" s="1"/>
  <c r="AM897" i="16"/>
  <c r="BJ897" i="16" s="1"/>
  <c r="AL897" i="16"/>
  <c r="BI897" i="16" s="1"/>
  <c r="AK897" i="16"/>
  <c r="CD896" i="16"/>
  <c r="CB896" i="16"/>
  <c r="CA896" i="16"/>
  <c r="BZ896" i="16"/>
  <c r="BY896" i="16"/>
  <c r="BX896" i="16"/>
  <c r="BW896" i="16"/>
  <c r="BV896" i="16"/>
  <c r="BT896" i="16"/>
  <c r="BS896" i="16"/>
  <c r="BR896" i="16"/>
  <c r="BN896" i="16"/>
  <c r="BM896" i="16"/>
  <c r="BL896" i="16"/>
  <c r="BG896" i="16"/>
  <c r="BF896" i="16"/>
  <c r="BE896" i="16"/>
  <c r="BD896" i="16"/>
  <c r="BC896" i="16"/>
  <c r="BB896" i="16"/>
  <c r="BA896" i="16"/>
  <c r="AZ896" i="16"/>
  <c r="AY896" i="16"/>
  <c r="AX896" i="16"/>
  <c r="AW896" i="16"/>
  <c r="AV896" i="16"/>
  <c r="AU896" i="16"/>
  <c r="AT896" i="16"/>
  <c r="AR896" i="16"/>
  <c r="AQ896" i="16"/>
  <c r="AP896" i="16"/>
  <c r="BP896" i="16" s="1"/>
  <c r="AO896" i="16"/>
  <c r="BQ896" i="16" s="1"/>
  <c r="AN896" i="16"/>
  <c r="BK896" i="16" s="1"/>
  <c r="AM896" i="16"/>
  <c r="BJ896" i="16" s="1"/>
  <c r="AL896" i="16"/>
  <c r="BI896" i="16" s="1"/>
  <c r="AK896" i="16"/>
  <c r="CD895" i="16"/>
  <c r="CB895" i="16"/>
  <c r="CA895" i="16"/>
  <c r="BZ895" i="16"/>
  <c r="BY895" i="16"/>
  <c r="BX895" i="16"/>
  <c r="BW895" i="16"/>
  <c r="BV895" i="16"/>
  <c r="BT895" i="16"/>
  <c r="BS895" i="16"/>
  <c r="BR895" i="16"/>
  <c r="BN895" i="16"/>
  <c r="BM895" i="16"/>
  <c r="BL895" i="16"/>
  <c r="BG895" i="16"/>
  <c r="BF895" i="16"/>
  <c r="BE895" i="16"/>
  <c r="BD895" i="16"/>
  <c r="BC895" i="16"/>
  <c r="BB895" i="16"/>
  <c r="BA895" i="16"/>
  <c r="AZ895" i="16"/>
  <c r="AY895" i="16"/>
  <c r="AX895" i="16"/>
  <c r="AW895" i="16"/>
  <c r="AV895" i="16"/>
  <c r="AU895" i="16"/>
  <c r="AT895" i="16"/>
  <c r="AR895" i="16"/>
  <c r="AQ895" i="16"/>
  <c r="AP895" i="16"/>
  <c r="BP895" i="16" s="1"/>
  <c r="AO895" i="16"/>
  <c r="BQ895" i="16" s="1"/>
  <c r="AN895" i="16"/>
  <c r="BK895" i="16" s="1"/>
  <c r="AM895" i="16"/>
  <c r="BJ895" i="16" s="1"/>
  <c r="AL895" i="16"/>
  <c r="BI895" i="16" s="1"/>
  <c r="AK895" i="16"/>
  <c r="CD894" i="16"/>
  <c r="CB894" i="16"/>
  <c r="CA894" i="16"/>
  <c r="BZ894" i="16"/>
  <c r="BY894" i="16"/>
  <c r="BX894" i="16"/>
  <c r="BW894" i="16"/>
  <c r="BV894" i="16"/>
  <c r="BT894" i="16"/>
  <c r="BS894" i="16"/>
  <c r="BR894" i="16"/>
  <c r="BN894" i="16"/>
  <c r="BM894" i="16"/>
  <c r="BL894" i="16"/>
  <c r="BG894" i="16"/>
  <c r="BF894" i="16"/>
  <c r="BE894" i="16"/>
  <c r="BD894" i="16"/>
  <c r="BC894" i="16"/>
  <c r="BB894" i="16"/>
  <c r="BA894" i="16"/>
  <c r="AZ894" i="16"/>
  <c r="AY894" i="16"/>
  <c r="AX894" i="16"/>
  <c r="AW894" i="16"/>
  <c r="AV894" i="16"/>
  <c r="AU894" i="16"/>
  <c r="AT894" i="16"/>
  <c r="AR894" i="16"/>
  <c r="AQ894" i="16"/>
  <c r="AP894" i="16"/>
  <c r="BP894" i="16" s="1"/>
  <c r="AO894" i="16"/>
  <c r="BQ894" i="16" s="1"/>
  <c r="AN894" i="16"/>
  <c r="BK894" i="16" s="1"/>
  <c r="AM894" i="16"/>
  <c r="BJ894" i="16" s="1"/>
  <c r="AL894" i="16"/>
  <c r="BI894" i="16" s="1"/>
  <c r="AK894" i="16"/>
  <c r="CD893" i="16"/>
  <c r="CB893" i="16"/>
  <c r="CA893" i="16"/>
  <c r="BZ893" i="16"/>
  <c r="BY893" i="16"/>
  <c r="BX893" i="16"/>
  <c r="BW893" i="16"/>
  <c r="BV893" i="16"/>
  <c r="BT893" i="16"/>
  <c r="BS893" i="16"/>
  <c r="BR893" i="16"/>
  <c r="BN893" i="16"/>
  <c r="BM893" i="16"/>
  <c r="BL893" i="16"/>
  <c r="BG893" i="16"/>
  <c r="BF893" i="16"/>
  <c r="BE893" i="16"/>
  <c r="BD893" i="16"/>
  <c r="BC893" i="16"/>
  <c r="BB893" i="16"/>
  <c r="BA893" i="16"/>
  <c r="AZ893" i="16"/>
  <c r="AY893" i="16"/>
  <c r="AX893" i="16"/>
  <c r="AW893" i="16"/>
  <c r="AV893" i="16"/>
  <c r="AU893" i="16"/>
  <c r="AT893" i="16"/>
  <c r="AR893" i="16"/>
  <c r="AQ893" i="16"/>
  <c r="AP893" i="16"/>
  <c r="BP893" i="16" s="1"/>
  <c r="AO893" i="16"/>
  <c r="BQ893" i="16" s="1"/>
  <c r="AN893" i="16"/>
  <c r="BK893" i="16" s="1"/>
  <c r="AM893" i="16"/>
  <c r="BJ893" i="16" s="1"/>
  <c r="AL893" i="16"/>
  <c r="BI893" i="16" s="1"/>
  <c r="AK893" i="16"/>
  <c r="CD892" i="16"/>
  <c r="CB892" i="16"/>
  <c r="CA892" i="16"/>
  <c r="BZ892" i="16"/>
  <c r="BY892" i="16"/>
  <c r="BX892" i="16"/>
  <c r="BW892" i="16"/>
  <c r="BV892" i="16"/>
  <c r="BT892" i="16"/>
  <c r="BS892" i="16"/>
  <c r="BR892" i="16"/>
  <c r="BN892" i="16"/>
  <c r="BM892" i="16"/>
  <c r="BL892" i="16"/>
  <c r="BG892" i="16"/>
  <c r="BF892" i="16"/>
  <c r="BE892" i="16"/>
  <c r="BD892" i="16"/>
  <c r="BC892" i="16"/>
  <c r="BB892" i="16"/>
  <c r="BA892" i="16"/>
  <c r="AZ892" i="16"/>
  <c r="AY892" i="16"/>
  <c r="AX892" i="16"/>
  <c r="AW892" i="16"/>
  <c r="AV892" i="16"/>
  <c r="AU892" i="16"/>
  <c r="AT892" i="16"/>
  <c r="AR892" i="16"/>
  <c r="AQ892" i="16"/>
  <c r="AP892" i="16"/>
  <c r="BP892" i="16" s="1"/>
  <c r="AO892" i="16"/>
  <c r="BQ892" i="16" s="1"/>
  <c r="AN892" i="16"/>
  <c r="BK892" i="16" s="1"/>
  <c r="AM892" i="16"/>
  <c r="BJ892" i="16" s="1"/>
  <c r="AL892" i="16"/>
  <c r="BI892" i="16" s="1"/>
  <c r="AK892" i="16"/>
  <c r="CD891" i="16"/>
  <c r="CB891" i="16"/>
  <c r="CA891" i="16"/>
  <c r="BZ891" i="16"/>
  <c r="BY891" i="16"/>
  <c r="BX891" i="16"/>
  <c r="BW891" i="16"/>
  <c r="BV891" i="16"/>
  <c r="BT891" i="16"/>
  <c r="BS891" i="16"/>
  <c r="BR891" i="16"/>
  <c r="BN891" i="16"/>
  <c r="BM891" i="16"/>
  <c r="BL891" i="16"/>
  <c r="BG891" i="16"/>
  <c r="BF891" i="16"/>
  <c r="BE891" i="16"/>
  <c r="BD891" i="16"/>
  <c r="BC891" i="16"/>
  <c r="BB891" i="16"/>
  <c r="BA891" i="16"/>
  <c r="AZ891" i="16"/>
  <c r="AY891" i="16"/>
  <c r="AX891" i="16"/>
  <c r="AW891" i="16"/>
  <c r="AV891" i="16"/>
  <c r="AU891" i="16"/>
  <c r="AT891" i="16"/>
  <c r="AR891" i="16"/>
  <c r="AQ891" i="16"/>
  <c r="AP891" i="16"/>
  <c r="BP891" i="16" s="1"/>
  <c r="AO891" i="16"/>
  <c r="BQ891" i="16" s="1"/>
  <c r="AN891" i="16"/>
  <c r="BK891" i="16" s="1"/>
  <c r="AM891" i="16"/>
  <c r="BJ891" i="16" s="1"/>
  <c r="AL891" i="16"/>
  <c r="BI891" i="16" s="1"/>
  <c r="AK891" i="16"/>
  <c r="CD890" i="16"/>
  <c r="CB890" i="16"/>
  <c r="CA890" i="16"/>
  <c r="BZ890" i="16"/>
  <c r="BY890" i="16"/>
  <c r="BX890" i="16"/>
  <c r="BW890" i="16"/>
  <c r="BV890" i="16"/>
  <c r="BT890" i="16"/>
  <c r="BS890" i="16"/>
  <c r="BR890" i="16"/>
  <c r="BN890" i="16"/>
  <c r="BM890" i="16"/>
  <c r="BL890" i="16"/>
  <c r="BG890" i="16"/>
  <c r="BF890" i="16"/>
  <c r="BE890" i="16"/>
  <c r="BD890" i="16"/>
  <c r="BC890" i="16"/>
  <c r="BB890" i="16"/>
  <c r="BA890" i="16"/>
  <c r="AZ890" i="16"/>
  <c r="AY890" i="16"/>
  <c r="AX890" i="16"/>
  <c r="AW890" i="16"/>
  <c r="AV890" i="16"/>
  <c r="AU890" i="16"/>
  <c r="AT890" i="16"/>
  <c r="AR890" i="16"/>
  <c r="AQ890" i="16"/>
  <c r="AP890" i="16"/>
  <c r="BP890" i="16" s="1"/>
  <c r="AO890" i="16"/>
  <c r="BQ890" i="16" s="1"/>
  <c r="AN890" i="16"/>
  <c r="BK890" i="16" s="1"/>
  <c r="AM890" i="16"/>
  <c r="BJ890" i="16" s="1"/>
  <c r="AL890" i="16"/>
  <c r="BI890" i="16" s="1"/>
  <c r="AK890" i="16"/>
  <c r="CD889" i="16"/>
  <c r="CB889" i="16"/>
  <c r="CA889" i="16"/>
  <c r="BZ889" i="16"/>
  <c r="BY889" i="16"/>
  <c r="BX889" i="16"/>
  <c r="BW889" i="16"/>
  <c r="BV889" i="16"/>
  <c r="BT889" i="16"/>
  <c r="BS889" i="16"/>
  <c r="BR889" i="16"/>
  <c r="BN889" i="16"/>
  <c r="BM889" i="16"/>
  <c r="BL889" i="16"/>
  <c r="BG889" i="16"/>
  <c r="BF889" i="16"/>
  <c r="BE889" i="16"/>
  <c r="BD889" i="16"/>
  <c r="BC889" i="16"/>
  <c r="BB889" i="16"/>
  <c r="BA889" i="16"/>
  <c r="AZ889" i="16"/>
  <c r="AY889" i="16"/>
  <c r="AX889" i="16"/>
  <c r="AW889" i="16"/>
  <c r="AV889" i="16"/>
  <c r="AU889" i="16"/>
  <c r="AT889" i="16"/>
  <c r="AR889" i="16"/>
  <c r="AQ889" i="16"/>
  <c r="AP889" i="16"/>
  <c r="BP889" i="16" s="1"/>
  <c r="AO889" i="16"/>
  <c r="BQ889" i="16" s="1"/>
  <c r="AN889" i="16"/>
  <c r="BK889" i="16" s="1"/>
  <c r="AM889" i="16"/>
  <c r="BJ889" i="16" s="1"/>
  <c r="AL889" i="16"/>
  <c r="BI889" i="16" s="1"/>
  <c r="AK889" i="16"/>
  <c r="CD888" i="16"/>
  <c r="CB888" i="16"/>
  <c r="CA888" i="16"/>
  <c r="BZ888" i="16"/>
  <c r="BY888" i="16"/>
  <c r="BX888" i="16"/>
  <c r="BW888" i="16"/>
  <c r="BV888" i="16"/>
  <c r="BT888" i="16"/>
  <c r="BS888" i="16"/>
  <c r="BR888" i="16"/>
  <c r="BN888" i="16"/>
  <c r="BM888" i="16"/>
  <c r="BL888" i="16"/>
  <c r="BG888" i="16"/>
  <c r="BF888" i="16"/>
  <c r="BE888" i="16"/>
  <c r="BD888" i="16"/>
  <c r="BC888" i="16"/>
  <c r="BB888" i="16"/>
  <c r="BA888" i="16"/>
  <c r="AZ888" i="16"/>
  <c r="AY888" i="16"/>
  <c r="AX888" i="16"/>
  <c r="AW888" i="16"/>
  <c r="AV888" i="16"/>
  <c r="AU888" i="16"/>
  <c r="AT888" i="16"/>
  <c r="AR888" i="16"/>
  <c r="AQ888" i="16"/>
  <c r="AP888" i="16"/>
  <c r="BP888" i="16" s="1"/>
  <c r="AO888" i="16"/>
  <c r="BQ888" i="16" s="1"/>
  <c r="AN888" i="16"/>
  <c r="BK888" i="16" s="1"/>
  <c r="AM888" i="16"/>
  <c r="BJ888" i="16" s="1"/>
  <c r="AL888" i="16"/>
  <c r="BI888" i="16" s="1"/>
  <c r="AK888" i="16"/>
  <c r="CD887" i="16"/>
  <c r="CB887" i="16"/>
  <c r="CA887" i="16"/>
  <c r="BZ887" i="16"/>
  <c r="BY887" i="16"/>
  <c r="BX887" i="16"/>
  <c r="BW887" i="16"/>
  <c r="BV887" i="16"/>
  <c r="BT887" i="16"/>
  <c r="BS887" i="16"/>
  <c r="BR887" i="16"/>
  <c r="BN887" i="16"/>
  <c r="BM887" i="16"/>
  <c r="BL887" i="16"/>
  <c r="BG887" i="16"/>
  <c r="BF887" i="16"/>
  <c r="BE887" i="16"/>
  <c r="BD887" i="16"/>
  <c r="BC887" i="16"/>
  <c r="BB887" i="16"/>
  <c r="BA887" i="16"/>
  <c r="AZ887" i="16"/>
  <c r="AY887" i="16"/>
  <c r="AX887" i="16"/>
  <c r="AW887" i="16"/>
  <c r="AV887" i="16"/>
  <c r="AU887" i="16"/>
  <c r="AT887" i="16"/>
  <c r="AR887" i="16"/>
  <c r="AQ887" i="16"/>
  <c r="AP887" i="16"/>
  <c r="BP887" i="16" s="1"/>
  <c r="AO887" i="16"/>
  <c r="BQ887" i="16" s="1"/>
  <c r="AN887" i="16"/>
  <c r="BK887" i="16" s="1"/>
  <c r="AM887" i="16"/>
  <c r="BJ887" i="16" s="1"/>
  <c r="AL887" i="16"/>
  <c r="BI887" i="16" s="1"/>
  <c r="AK887" i="16"/>
  <c r="CD886" i="16"/>
  <c r="CB886" i="16"/>
  <c r="CA886" i="16"/>
  <c r="BZ886" i="16"/>
  <c r="BY886" i="16"/>
  <c r="BX886" i="16"/>
  <c r="BW886" i="16"/>
  <c r="BV886" i="16"/>
  <c r="BT886" i="16"/>
  <c r="BS886" i="16"/>
  <c r="BR886" i="16"/>
  <c r="BN886" i="16"/>
  <c r="BM886" i="16"/>
  <c r="BL886" i="16"/>
  <c r="BG886" i="16"/>
  <c r="BF886" i="16"/>
  <c r="BE886" i="16"/>
  <c r="BD886" i="16"/>
  <c r="BC886" i="16"/>
  <c r="BB886" i="16"/>
  <c r="BA886" i="16"/>
  <c r="AZ886" i="16"/>
  <c r="AY886" i="16"/>
  <c r="AX886" i="16"/>
  <c r="AW886" i="16"/>
  <c r="AV886" i="16"/>
  <c r="AU886" i="16"/>
  <c r="AT886" i="16"/>
  <c r="AR886" i="16"/>
  <c r="AQ886" i="16"/>
  <c r="AP886" i="16"/>
  <c r="BP886" i="16" s="1"/>
  <c r="AO886" i="16"/>
  <c r="BQ886" i="16" s="1"/>
  <c r="AN886" i="16"/>
  <c r="BK886" i="16" s="1"/>
  <c r="AM886" i="16"/>
  <c r="BJ886" i="16" s="1"/>
  <c r="AL886" i="16"/>
  <c r="BI886" i="16" s="1"/>
  <c r="AK886" i="16"/>
  <c r="CD885" i="16"/>
  <c r="CB885" i="16"/>
  <c r="CA885" i="16"/>
  <c r="BZ885" i="16"/>
  <c r="BY885" i="16"/>
  <c r="BX885" i="16"/>
  <c r="BW885" i="16"/>
  <c r="BV885" i="16"/>
  <c r="BT885" i="16"/>
  <c r="BS885" i="16"/>
  <c r="BR885" i="16"/>
  <c r="BN885" i="16"/>
  <c r="BM885" i="16"/>
  <c r="BL885" i="16"/>
  <c r="BG885" i="16"/>
  <c r="BF885" i="16"/>
  <c r="BE885" i="16"/>
  <c r="BD885" i="16"/>
  <c r="BC885" i="16"/>
  <c r="BB885" i="16"/>
  <c r="BA885" i="16"/>
  <c r="AZ885" i="16"/>
  <c r="AY885" i="16"/>
  <c r="AX885" i="16"/>
  <c r="AW885" i="16"/>
  <c r="AV885" i="16"/>
  <c r="AU885" i="16"/>
  <c r="AT885" i="16"/>
  <c r="AR885" i="16"/>
  <c r="AQ885" i="16"/>
  <c r="AP885" i="16"/>
  <c r="BP885" i="16" s="1"/>
  <c r="AO885" i="16"/>
  <c r="BQ885" i="16" s="1"/>
  <c r="AN885" i="16"/>
  <c r="BK885" i="16" s="1"/>
  <c r="AM885" i="16"/>
  <c r="BJ885" i="16" s="1"/>
  <c r="AL885" i="16"/>
  <c r="BI885" i="16" s="1"/>
  <c r="AK885" i="16"/>
  <c r="CD884" i="16"/>
  <c r="CB884" i="16"/>
  <c r="CA884" i="16"/>
  <c r="BZ884" i="16"/>
  <c r="BY884" i="16"/>
  <c r="BX884" i="16"/>
  <c r="BW884" i="16"/>
  <c r="BV884" i="16"/>
  <c r="BT884" i="16"/>
  <c r="BS884" i="16"/>
  <c r="BR884" i="16"/>
  <c r="BN884" i="16"/>
  <c r="BM884" i="16"/>
  <c r="BL884" i="16"/>
  <c r="BG884" i="16"/>
  <c r="BF884" i="16"/>
  <c r="BE884" i="16"/>
  <c r="BD884" i="16"/>
  <c r="BC884" i="16"/>
  <c r="BB884" i="16"/>
  <c r="BA884" i="16"/>
  <c r="AZ884" i="16"/>
  <c r="AY884" i="16"/>
  <c r="AX884" i="16"/>
  <c r="AW884" i="16"/>
  <c r="AV884" i="16"/>
  <c r="AU884" i="16"/>
  <c r="AT884" i="16"/>
  <c r="AR884" i="16"/>
  <c r="AQ884" i="16"/>
  <c r="AP884" i="16"/>
  <c r="BP884" i="16" s="1"/>
  <c r="AO884" i="16"/>
  <c r="BQ884" i="16" s="1"/>
  <c r="AN884" i="16"/>
  <c r="BK884" i="16" s="1"/>
  <c r="AM884" i="16"/>
  <c r="BJ884" i="16" s="1"/>
  <c r="AL884" i="16"/>
  <c r="BI884" i="16" s="1"/>
  <c r="AK884" i="16"/>
  <c r="CD883" i="16"/>
  <c r="CB883" i="16"/>
  <c r="CA883" i="16"/>
  <c r="BZ883" i="16"/>
  <c r="BY883" i="16"/>
  <c r="BX883" i="16"/>
  <c r="BW883" i="16"/>
  <c r="BV883" i="16"/>
  <c r="BT883" i="16"/>
  <c r="BS883" i="16"/>
  <c r="BR883" i="16"/>
  <c r="BN883" i="16"/>
  <c r="BM883" i="16"/>
  <c r="BL883" i="16"/>
  <c r="BG883" i="16"/>
  <c r="BF883" i="16"/>
  <c r="BE883" i="16"/>
  <c r="BD883" i="16"/>
  <c r="BC883" i="16"/>
  <c r="BB883" i="16"/>
  <c r="BA883" i="16"/>
  <c r="AZ883" i="16"/>
  <c r="AY883" i="16"/>
  <c r="AX883" i="16"/>
  <c r="AW883" i="16"/>
  <c r="AV883" i="16"/>
  <c r="AU883" i="16"/>
  <c r="AT883" i="16"/>
  <c r="AR883" i="16"/>
  <c r="AQ883" i="16"/>
  <c r="AP883" i="16"/>
  <c r="BP883" i="16" s="1"/>
  <c r="AO883" i="16"/>
  <c r="BQ883" i="16" s="1"/>
  <c r="AN883" i="16"/>
  <c r="BK883" i="16" s="1"/>
  <c r="AM883" i="16"/>
  <c r="BJ883" i="16" s="1"/>
  <c r="AL883" i="16"/>
  <c r="BI883" i="16" s="1"/>
  <c r="AK883" i="16"/>
  <c r="CD882" i="16"/>
  <c r="CB882" i="16"/>
  <c r="CA882" i="16"/>
  <c r="BZ882" i="16"/>
  <c r="BY882" i="16"/>
  <c r="BX882" i="16"/>
  <c r="BW882" i="16"/>
  <c r="BV882" i="16"/>
  <c r="BT882" i="16"/>
  <c r="BS882" i="16"/>
  <c r="BR882" i="16"/>
  <c r="BN882" i="16"/>
  <c r="BM882" i="16"/>
  <c r="BL882" i="16"/>
  <c r="BG882" i="16"/>
  <c r="BF882" i="16"/>
  <c r="BE882" i="16"/>
  <c r="BD882" i="16"/>
  <c r="BC882" i="16"/>
  <c r="BB882" i="16"/>
  <c r="BA882" i="16"/>
  <c r="AZ882" i="16"/>
  <c r="AY882" i="16"/>
  <c r="AX882" i="16"/>
  <c r="AW882" i="16"/>
  <c r="AV882" i="16"/>
  <c r="AU882" i="16"/>
  <c r="AT882" i="16"/>
  <c r="AR882" i="16"/>
  <c r="AQ882" i="16"/>
  <c r="AP882" i="16"/>
  <c r="BP882" i="16" s="1"/>
  <c r="AO882" i="16"/>
  <c r="BQ882" i="16" s="1"/>
  <c r="AN882" i="16"/>
  <c r="BK882" i="16" s="1"/>
  <c r="AM882" i="16"/>
  <c r="BJ882" i="16" s="1"/>
  <c r="AL882" i="16"/>
  <c r="BI882" i="16" s="1"/>
  <c r="AK882" i="16"/>
  <c r="CD881" i="16"/>
  <c r="CB881" i="16"/>
  <c r="CA881" i="16"/>
  <c r="BZ881" i="16"/>
  <c r="BY881" i="16"/>
  <c r="BX881" i="16"/>
  <c r="BW881" i="16"/>
  <c r="BV881" i="16"/>
  <c r="BT881" i="16"/>
  <c r="BS881" i="16"/>
  <c r="BR881" i="16"/>
  <c r="BN881" i="16"/>
  <c r="BM881" i="16"/>
  <c r="BL881" i="16"/>
  <c r="BG881" i="16"/>
  <c r="BF881" i="16"/>
  <c r="BE881" i="16"/>
  <c r="BD881" i="16"/>
  <c r="BC881" i="16"/>
  <c r="BB881" i="16"/>
  <c r="BA881" i="16"/>
  <c r="AZ881" i="16"/>
  <c r="AY881" i="16"/>
  <c r="AX881" i="16"/>
  <c r="AW881" i="16"/>
  <c r="AV881" i="16"/>
  <c r="AU881" i="16"/>
  <c r="AT881" i="16"/>
  <c r="AR881" i="16"/>
  <c r="AQ881" i="16"/>
  <c r="AP881" i="16"/>
  <c r="BP881" i="16" s="1"/>
  <c r="AO881" i="16"/>
  <c r="BQ881" i="16" s="1"/>
  <c r="AN881" i="16"/>
  <c r="BK881" i="16" s="1"/>
  <c r="AM881" i="16"/>
  <c r="BJ881" i="16" s="1"/>
  <c r="AL881" i="16"/>
  <c r="BI881" i="16" s="1"/>
  <c r="AK881" i="16"/>
  <c r="CD880" i="16"/>
  <c r="CB880" i="16"/>
  <c r="CA880" i="16"/>
  <c r="BZ880" i="16"/>
  <c r="BY880" i="16"/>
  <c r="BX880" i="16"/>
  <c r="BW880" i="16"/>
  <c r="BV880" i="16"/>
  <c r="BT880" i="16"/>
  <c r="BS880" i="16"/>
  <c r="BR880" i="16"/>
  <c r="BN880" i="16"/>
  <c r="BM880" i="16"/>
  <c r="BL880" i="16"/>
  <c r="BG880" i="16"/>
  <c r="BF880" i="16"/>
  <c r="BE880" i="16"/>
  <c r="BD880" i="16"/>
  <c r="BC880" i="16"/>
  <c r="BB880" i="16"/>
  <c r="BA880" i="16"/>
  <c r="AZ880" i="16"/>
  <c r="AY880" i="16"/>
  <c r="AX880" i="16"/>
  <c r="AW880" i="16"/>
  <c r="AV880" i="16"/>
  <c r="AU880" i="16"/>
  <c r="AT880" i="16"/>
  <c r="AR880" i="16"/>
  <c r="AQ880" i="16"/>
  <c r="AP880" i="16"/>
  <c r="BP880" i="16" s="1"/>
  <c r="AO880" i="16"/>
  <c r="BQ880" i="16" s="1"/>
  <c r="AN880" i="16"/>
  <c r="BK880" i="16" s="1"/>
  <c r="AM880" i="16"/>
  <c r="BJ880" i="16" s="1"/>
  <c r="AL880" i="16"/>
  <c r="BI880" i="16" s="1"/>
  <c r="AK880" i="16"/>
  <c r="CD879" i="16"/>
  <c r="CB879" i="16"/>
  <c r="CA879" i="16"/>
  <c r="BZ879" i="16"/>
  <c r="BY879" i="16"/>
  <c r="BX879" i="16"/>
  <c r="BW879" i="16"/>
  <c r="BV879" i="16"/>
  <c r="BT879" i="16"/>
  <c r="BS879" i="16"/>
  <c r="BR879" i="16"/>
  <c r="BN879" i="16"/>
  <c r="BM879" i="16"/>
  <c r="BL879" i="16"/>
  <c r="BG879" i="16"/>
  <c r="BF879" i="16"/>
  <c r="BE879" i="16"/>
  <c r="BD879" i="16"/>
  <c r="BC879" i="16"/>
  <c r="BB879" i="16"/>
  <c r="BA879" i="16"/>
  <c r="AZ879" i="16"/>
  <c r="AY879" i="16"/>
  <c r="AX879" i="16"/>
  <c r="AW879" i="16"/>
  <c r="AV879" i="16"/>
  <c r="AU879" i="16"/>
  <c r="AT879" i="16"/>
  <c r="AR879" i="16"/>
  <c r="AQ879" i="16"/>
  <c r="AP879" i="16"/>
  <c r="BP879" i="16" s="1"/>
  <c r="AO879" i="16"/>
  <c r="BQ879" i="16" s="1"/>
  <c r="AN879" i="16"/>
  <c r="BK879" i="16" s="1"/>
  <c r="AM879" i="16"/>
  <c r="BJ879" i="16" s="1"/>
  <c r="AL879" i="16"/>
  <c r="BI879" i="16" s="1"/>
  <c r="AK879" i="16"/>
  <c r="CD878" i="16"/>
  <c r="CB878" i="16"/>
  <c r="CA878" i="16"/>
  <c r="BZ878" i="16"/>
  <c r="BY878" i="16"/>
  <c r="BX878" i="16"/>
  <c r="BW878" i="16"/>
  <c r="BV878" i="16"/>
  <c r="BT878" i="16"/>
  <c r="BS878" i="16"/>
  <c r="BR878" i="16"/>
  <c r="BN878" i="16"/>
  <c r="BM878" i="16"/>
  <c r="BL878" i="16"/>
  <c r="BG878" i="16"/>
  <c r="BF878" i="16"/>
  <c r="BE878" i="16"/>
  <c r="BD878" i="16"/>
  <c r="BC878" i="16"/>
  <c r="BB878" i="16"/>
  <c r="BA878" i="16"/>
  <c r="AZ878" i="16"/>
  <c r="AY878" i="16"/>
  <c r="AX878" i="16"/>
  <c r="AW878" i="16"/>
  <c r="AV878" i="16"/>
  <c r="AU878" i="16"/>
  <c r="AT878" i="16"/>
  <c r="AR878" i="16"/>
  <c r="AQ878" i="16"/>
  <c r="AP878" i="16"/>
  <c r="BP878" i="16" s="1"/>
  <c r="AO878" i="16"/>
  <c r="BQ878" i="16" s="1"/>
  <c r="AN878" i="16"/>
  <c r="BK878" i="16" s="1"/>
  <c r="AM878" i="16"/>
  <c r="BJ878" i="16" s="1"/>
  <c r="AL878" i="16"/>
  <c r="BI878" i="16" s="1"/>
  <c r="AK878" i="16"/>
  <c r="CD877" i="16"/>
  <c r="CB877" i="16"/>
  <c r="CA877" i="16"/>
  <c r="BZ877" i="16"/>
  <c r="BY877" i="16"/>
  <c r="BX877" i="16"/>
  <c r="BW877" i="16"/>
  <c r="BV877" i="16"/>
  <c r="BT877" i="16"/>
  <c r="BS877" i="16"/>
  <c r="BR877" i="16"/>
  <c r="BN877" i="16"/>
  <c r="BM877" i="16"/>
  <c r="BL877" i="16"/>
  <c r="BG877" i="16"/>
  <c r="BF877" i="16"/>
  <c r="BE877" i="16"/>
  <c r="BD877" i="16"/>
  <c r="BC877" i="16"/>
  <c r="BB877" i="16"/>
  <c r="BA877" i="16"/>
  <c r="AZ877" i="16"/>
  <c r="AY877" i="16"/>
  <c r="AX877" i="16"/>
  <c r="AW877" i="16"/>
  <c r="AV877" i="16"/>
  <c r="AU877" i="16"/>
  <c r="AT877" i="16"/>
  <c r="AR877" i="16"/>
  <c r="AQ877" i="16"/>
  <c r="AP877" i="16"/>
  <c r="BP877" i="16" s="1"/>
  <c r="AO877" i="16"/>
  <c r="BQ877" i="16" s="1"/>
  <c r="AN877" i="16"/>
  <c r="BK877" i="16" s="1"/>
  <c r="AM877" i="16"/>
  <c r="BJ877" i="16" s="1"/>
  <c r="AL877" i="16"/>
  <c r="BI877" i="16" s="1"/>
  <c r="AK877" i="16"/>
  <c r="CD876" i="16"/>
  <c r="CB876" i="16"/>
  <c r="CA876" i="16"/>
  <c r="BZ876" i="16"/>
  <c r="BY876" i="16"/>
  <c r="BX876" i="16"/>
  <c r="BW876" i="16"/>
  <c r="BV876" i="16"/>
  <c r="BT876" i="16"/>
  <c r="BS876" i="16"/>
  <c r="BR876" i="16"/>
  <c r="BN876" i="16"/>
  <c r="BM876" i="16"/>
  <c r="BL876" i="16"/>
  <c r="BG876" i="16"/>
  <c r="BF876" i="16"/>
  <c r="BE876" i="16"/>
  <c r="BD876" i="16"/>
  <c r="BC876" i="16"/>
  <c r="BB876" i="16"/>
  <c r="BA876" i="16"/>
  <c r="AZ876" i="16"/>
  <c r="AY876" i="16"/>
  <c r="AX876" i="16"/>
  <c r="AW876" i="16"/>
  <c r="AV876" i="16"/>
  <c r="AU876" i="16"/>
  <c r="AT876" i="16"/>
  <c r="AR876" i="16"/>
  <c r="AQ876" i="16"/>
  <c r="AP876" i="16"/>
  <c r="BP876" i="16" s="1"/>
  <c r="AO876" i="16"/>
  <c r="BQ876" i="16" s="1"/>
  <c r="AN876" i="16"/>
  <c r="BK876" i="16" s="1"/>
  <c r="AM876" i="16"/>
  <c r="BJ876" i="16" s="1"/>
  <c r="AL876" i="16"/>
  <c r="BI876" i="16" s="1"/>
  <c r="AK876" i="16"/>
  <c r="CD875" i="16"/>
  <c r="CB875" i="16"/>
  <c r="CA875" i="16"/>
  <c r="BZ875" i="16"/>
  <c r="BY875" i="16"/>
  <c r="BX875" i="16"/>
  <c r="BW875" i="16"/>
  <c r="BV875" i="16"/>
  <c r="BT875" i="16"/>
  <c r="BS875" i="16"/>
  <c r="BR875" i="16"/>
  <c r="BN875" i="16"/>
  <c r="BM875" i="16"/>
  <c r="BL875" i="16"/>
  <c r="BG875" i="16"/>
  <c r="BF875" i="16"/>
  <c r="BE875" i="16"/>
  <c r="BD875" i="16"/>
  <c r="BC875" i="16"/>
  <c r="BB875" i="16"/>
  <c r="BA875" i="16"/>
  <c r="AZ875" i="16"/>
  <c r="AY875" i="16"/>
  <c r="AX875" i="16"/>
  <c r="AW875" i="16"/>
  <c r="AV875" i="16"/>
  <c r="AU875" i="16"/>
  <c r="AT875" i="16"/>
  <c r="AR875" i="16"/>
  <c r="AQ875" i="16"/>
  <c r="AP875" i="16"/>
  <c r="BP875" i="16" s="1"/>
  <c r="AO875" i="16"/>
  <c r="BQ875" i="16" s="1"/>
  <c r="AN875" i="16"/>
  <c r="BK875" i="16" s="1"/>
  <c r="AM875" i="16"/>
  <c r="BJ875" i="16" s="1"/>
  <c r="AL875" i="16"/>
  <c r="BI875" i="16" s="1"/>
  <c r="AK875" i="16"/>
  <c r="CD874" i="16"/>
  <c r="CB874" i="16"/>
  <c r="CA874" i="16"/>
  <c r="BZ874" i="16"/>
  <c r="BY874" i="16"/>
  <c r="BX874" i="16"/>
  <c r="BW874" i="16"/>
  <c r="BV874" i="16"/>
  <c r="BT874" i="16"/>
  <c r="BS874" i="16"/>
  <c r="BR874" i="16"/>
  <c r="BN874" i="16"/>
  <c r="BM874" i="16"/>
  <c r="BL874" i="16"/>
  <c r="BG874" i="16"/>
  <c r="BF874" i="16"/>
  <c r="BE874" i="16"/>
  <c r="BD874" i="16"/>
  <c r="BC874" i="16"/>
  <c r="BB874" i="16"/>
  <c r="BA874" i="16"/>
  <c r="AZ874" i="16"/>
  <c r="AY874" i="16"/>
  <c r="AX874" i="16"/>
  <c r="AW874" i="16"/>
  <c r="AV874" i="16"/>
  <c r="AU874" i="16"/>
  <c r="AT874" i="16"/>
  <c r="AR874" i="16"/>
  <c r="AQ874" i="16"/>
  <c r="AP874" i="16"/>
  <c r="BP874" i="16" s="1"/>
  <c r="AO874" i="16"/>
  <c r="BQ874" i="16" s="1"/>
  <c r="AN874" i="16"/>
  <c r="BK874" i="16" s="1"/>
  <c r="AM874" i="16"/>
  <c r="BJ874" i="16" s="1"/>
  <c r="AL874" i="16"/>
  <c r="BI874" i="16" s="1"/>
  <c r="AK874" i="16"/>
  <c r="CD873" i="16"/>
  <c r="CB873" i="16"/>
  <c r="CA873" i="16"/>
  <c r="BZ873" i="16"/>
  <c r="BY873" i="16"/>
  <c r="BX873" i="16"/>
  <c r="BW873" i="16"/>
  <c r="BV873" i="16"/>
  <c r="BT873" i="16"/>
  <c r="BS873" i="16"/>
  <c r="BR873" i="16"/>
  <c r="BN873" i="16"/>
  <c r="BM873" i="16"/>
  <c r="BL873" i="16"/>
  <c r="BG873" i="16"/>
  <c r="BF873" i="16"/>
  <c r="BE873" i="16"/>
  <c r="BD873" i="16"/>
  <c r="BC873" i="16"/>
  <c r="BB873" i="16"/>
  <c r="BA873" i="16"/>
  <c r="AZ873" i="16"/>
  <c r="AY873" i="16"/>
  <c r="AX873" i="16"/>
  <c r="AW873" i="16"/>
  <c r="AV873" i="16"/>
  <c r="AU873" i="16"/>
  <c r="AT873" i="16"/>
  <c r="AR873" i="16"/>
  <c r="AQ873" i="16"/>
  <c r="AP873" i="16"/>
  <c r="BP873" i="16" s="1"/>
  <c r="AO873" i="16"/>
  <c r="BQ873" i="16" s="1"/>
  <c r="AN873" i="16"/>
  <c r="BK873" i="16" s="1"/>
  <c r="AM873" i="16"/>
  <c r="BJ873" i="16" s="1"/>
  <c r="AL873" i="16"/>
  <c r="BI873" i="16" s="1"/>
  <c r="AK873" i="16"/>
  <c r="CD872" i="16"/>
  <c r="CB872" i="16"/>
  <c r="CA872" i="16"/>
  <c r="BZ872" i="16"/>
  <c r="BY872" i="16"/>
  <c r="BX872" i="16"/>
  <c r="BW872" i="16"/>
  <c r="BV872" i="16"/>
  <c r="BT872" i="16"/>
  <c r="BS872" i="16"/>
  <c r="BR872" i="16"/>
  <c r="BN872" i="16"/>
  <c r="BM872" i="16"/>
  <c r="BL872" i="16"/>
  <c r="BG872" i="16"/>
  <c r="BF872" i="16"/>
  <c r="BE872" i="16"/>
  <c r="BD872" i="16"/>
  <c r="BC872" i="16"/>
  <c r="BB872" i="16"/>
  <c r="BA872" i="16"/>
  <c r="AZ872" i="16"/>
  <c r="AY872" i="16"/>
  <c r="AX872" i="16"/>
  <c r="AW872" i="16"/>
  <c r="AV872" i="16"/>
  <c r="AU872" i="16"/>
  <c r="AT872" i="16"/>
  <c r="AR872" i="16"/>
  <c r="AQ872" i="16"/>
  <c r="AP872" i="16"/>
  <c r="BP872" i="16" s="1"/>
  <c r="AO872" i="16"/>
  <c r="BQ872" i="16" s="1"/>
  <c r="AN872" i="16"/>
  <c r="BK872" i="16" s="1"/>
  <c r="AM872" i="16"/>
  <c r="BJ872" i="16" s="1"/>
  <c r="AL872" i="16"/>
  <c r="BI872" i="16" s="1"/>
  <c r="AK872" i="16"/>
  <c r="CD871" i="16"/>
  <c r="CB871" i="16"/>
  <c r="CA871" i="16"/>
  <c r="BZ871" i="16"/>
  <c r="BY871" i="16"/>
  <c r="BX871" i="16"/>
  <c r="BW871" i="16"/>
  <c r="BV871" i="16"/>
  <c r="BT871" i="16"/>
  <c r="BS871" i="16"/>
  <c r="BR871" i="16"/>
  <c r="BN871" i="16"/>
  <c r="BM871" i="16"/>
  <c r="BL871" i="16"/>
  <c r="BG871" i="16"/>
  <c r="BF871" i="16"/>
  <c r="BE871" i="16"/>
  <c r="BD871" i="16"/>
  <c r="BC871" i="16"/>
  <c r="BB871" i="16"/>
  <c r="BA871" i="16"/>
  <c r="AZ871" i="16"/>
  <c r="AY871" i="16"/>
  <c r="AX871" i="16"/>
  <c r="AW871" i="16"/>
  <c r="AV871" i="16"/>
  <c r="AU871" i="16"/>
  <c r="AT871" i="16"/>
  <c r="AR871" i="16"/>
  <c r="AQ871" i="16"/>
  <c r="AP871" i="16"/>
  <c r="BP871" i="16" s="1"/>
  <c r="AO871" i="16"/>
  <c r="BQ871" i="16" s="1"/>
  <c r="AN871" i="16"/>
  <c r="BK871" i="16" s="1"/>
  <c r="AM871" i="16"/>
  <c r="BJ871" i="16" s="1"/>
  <c r="AL871" i="16"/>
  <c r="BI871" i="16" s="1"/>
  <c r="AK871" i="16"/>
  <c r="CD870" i="16"/>
  <c r="CB870" i="16"/>
  <c r="CA870" i="16"/>
  <c r="BZ870" i="16"/>
  <c r="BY870" i="16"/>
  <c r="BX870" i="16"/>
  <c r="BW870" i="16"/>
  <c r="BV870" i="16"/>
  <c r="BT870" i="16"/>
  <c r="BS870" i="16"/>
  <c r="BR870" i="16"/>
  <c r="BN870" i="16"/>
  <c r="BM870" i="16"/>
  <c r="BL870" i="16"/>
  <c r="BG870" i="16"/>
  <c r="BF870" i="16"/>
  <c r="BE870" i="16"/>
  <c r="BD870" i="16"/>
  <c r="BC870" i="16"/>
  <c r="BB870" i="16"/>
  <c r="BA870" i="16"/>
  <c r="AZ870" i="16"/>
  <c r="AY870" i="16"/>
  <c r="AX870" i="16"/>
  <c r="AW870" i="16"/>
  <c r="AV870" i="16"/>
  <c r="AU870" i="16"/>
  <c r="AT870" i="16"/>
  <c r="AR870" i="16"/>
  <c r="AQ870" i="16"/>
  <c r="AP870" i="16"/>
  <c r="BP870" i="16" s="1"/>
  <c r="AO870" i="16"/>
  <c r="BQ870" i="16" s="1"/>
  <c r="AN870" i="16"/>
  <c r="BK870" i="16" s="1"/>
  <c r="AM870" i="16"/>
  <c r="BJ870" i="16" s="1"/>
  <c r="AL870" i="16"/>
  <c r="BI870" i="16" s="1"/>
  <c r="AK870" i="16"/>
  <c r="CD869" i="16"/>
  <c r="CB869" i="16"/>
  <c r="CA869" i="16"/>
  <c r="BZ869" i="16"/>
  <c r="BY869" i="16"/>
  <c r="BX869" i="16"/>
  <c r="BW869" i="16"/>
  <c r="BV869" i="16"/>
  <c r="BT869" i="16"/>
  <c r="BS869" i="16"/>
  <c r="BR869" i="16"/>
  <c r="BN869" i="16"/>
  <c r="BM869" i="16"/>
  <c r="BL869" i="16"/>
  <c r="BG869" i="16"/>
  <c r="BF869" i="16"/>
  <c r="BE869" i="16"/>
  <c r="BD869" i="16"/>
  <c r="BC869" i="16"/>
  <c r="BB869" i="16"/>
  <c r="BA869" i="16"/>
  <c r="AZ869" i="16"/>
  <c r="AY869" i="16"/>
  <c r="AX869" i="16"/>
  <c r="AW869" i="16"/>
  <c r="AV869" i="16"/>
  <c r="AU869" i="16"/>
  <c r="AT869" i="16"/>
  <c r="AR869" i="16"/>
  <c r="AQ869" i="16"/>
  <c r="AP869" i="16"/>
  <c r="BP869" i="16" s="1"/>
  <c r="AO869" i="16"/>
  <c r="BQ869" i="16" s="1"/>
  <c r="AN869" i="16"/>
  <c r="BK869" i="16" s="1"/>
  <c r="AM869" i="16"/>
  <c r="BJ869" i="16" s="1"/>
  <c r="AL869" i="16"/>
  <c r="BI869" i="16" s="1"/>
  <c r="AK869" i="16"/>
  <c r="CD868" i="16"/>
  <c r="CB868" i="16"/>
  <c r="CA868" i="16"/>
  <c r="BZ868" i="16"/>
  <c r="BY868" i="16"/>
  <c r="BX868" i="16"/>
  <c r="BW868" i="16"/>
  <c r="BV868" i="16"/>
  <c r="BT868" i="16"/>
  <c r="BS868" i="16"/>
  <c r="BR868" i="16"/>
  <c r="BN868" i="16"/>
  <c r="BM868" i="16"/>
  <c r="BL868" i="16"/>
  <c r="BG868" i="16"/>
  <c r="BF868" i="16"/>
  <c r="BE868" i="16"/>
  <c r="BD868" i="16"/>
  <c r="BC868" i="16"/>
  <c r="BB868" i="16"/>
  <c r="BA868" i="16"/>
  <c r="AZ868" i="16"/>
  <c r="AY868" i="16"/>
  <c r="AX868" i="16"/>
  <c r="AW868" i="16"/>
  <c r="AV868" i="16"/>
  <c r="AU868" i="16"/>
  <c r="AT868" i="16"/>
  <c r="AR868" i="16"/>
  <c r="AQ868" i="16"/>
  <c r="AP868" i="16"/>
  <c r="BP868" i="16" s="1"/>
  <c r="AO868" i="16"/>
  <c r="BQ868" i="16" s="1"/>
  <c r="AN868" i="16"/>
  <c r="BK868" i="16" s="1"/>
  <c r="AM868" i="16"/>
  <c r="BJ868" i="16" s="1"/>
  <c r="AL868" i="16"/>
  <c r="BI868" i="16" s="1"/>
  <c r="AK868" i="16"/>
  <c r="CD867" i="16"/>
  <c r="CB867" i="16"/>
  <c r="CA867" i="16"/>
  <c r="BZ867" i="16"/>
  <c r="BY867" i="16"/>
  <c r="BX867" i="16"/>
  <c r="BW867" i="16"/>
  <c r="BV867" i="16"/>
  <c r="BT867" i="16"/>
  <c r="BS867" i="16"/>
  <c r="BR867" i="16"/>
  <c r="BN867" i="16"/>
  <c r="BM867" i="16"/>
  <c r="BL867" i="16"/>
  <c r="BG867" i="16"/>
  <c r="BF867" i="16"/>
  <c r="BE867" i="16"/>
  <c r="BD867" i="16"/>
  <c r="BC867" i="16"/>
  <c r="BB867" i="16"/>
  <c r="BA867" i="16"/>
  <c r="AZ867" i="16"/>
  <c r="AY867" i="16"/>
  <c r="AX867" i="16"/>
  <c r="AW867" i="16"/>
  <c r="AV867" i="16"/>
  <c r="AU867" i="16"/>
  <c r="AT867" i="16"/>
  <c r="AR867" i="16"/>
  <c r="AQ867" i="16"/>
  <c r="AP867" i="16"/>
  <c r="BP867" i="16" s="1"/>
  <c r="AO867" i="16"/>
  <c r="BQ867" i="16" s="1"/>
  <c r="AN867" i="16"/>
  <c r="BK867" i="16" s="1"/>
  <c r="AM867" i="16"/>
  <c r="BJ867" i="16" s="1"/>
  <c r="AL867" i="16"/>
  <c r="BI867" i="16" s="1"/>
  <c r="AK867" i="16"/>
  <c r="CD866" i="16"/>
  <c r="CB866" i="16"/>
  <c r="CA866" i="16"/>
  <c r="BZ866" i="16"/>
  <c r="BY866" i="16"/>
  <c r="BX866" i="16"/>
  <c r="BW866" i="16"/>
  <c r="BV866" i="16"/>
  <c r="BT866" i="16"/>
  <c r="BS866" i="16"/>
  <c r="BR866" i="16"/>
  <c r="BN866" i="16"/>
  <c r="BM866" i="16"/>
  <c r="BL866" i="16"/>
  <c r="BG866" i="16"/>
  <c r="BF866" i="16"/>
  <c r="BE866" i="16"/>
  <c r="BD866" i="16"/>
  <c r="BC866" i="16"/>
  <c r="BB866" i="16"/>
  <c r="BA866" i="16"/>
  <c r="AZ866" i="16"/>
  <c r="AY866" i="16"/>
  <c r="AX866" i="16"/>
  <c r="AW866" i="16"/>
  <c r="AV866" i="16"/>
  <c r="AU866" i="16"/>
  <c r="AT866" i="16"/>
  <c r="AR866" i="16"/>
  <c r="AQ866" i="16"/>
  <c r="AP866" i="16"/>
  <c r="BP866" i="16" s="1"/>
  <c r="AO866" i="16"/>
  <c r="BQ866" i="16" s="1"/>
  <c r="AN866" i="16"/>
  <c r="BK866" i="16" s="1"/>
  <c r="AM866" i="16"/>
  <c r="BJ866" i="16" s="1"/>
  <c r="AL866" i="16"/>
  <c r="BI866" i="16" s="1"/>
  <c r="AK866" i="16"/>
  <c r="CD865" i="16"/>
  <c r="CB865" i="16"/>
  <c r="CA865" i="16"/>
  <c r="BZ865" i="16"/>
  <c r="BY865" i="16"/>
  <c r="BX865" i="16"/>
  <c r="BW865" i="16"/>
  <c r="BV865" i="16"/>
  <c r="BT865" i="16"/>
  <c r="BS865" i="16"/>
  <c r="BR865" i="16"/>
  <c r="BN865" i="16"/>
  <c r="BM865" i="16"/>
  <c r="BL865" i="16"/>
  <c r="BG865" i="16"/>
  <c r="BF865" i="16"/>
  <c r="BE865" i="16"/>
  <c r="BD865" i="16"/>
  <c r="BC865" i="16"/>
  <c r="BB865" i="16"/>
  <c r="BA865" i="16"/>
  <c r="AZ865" i="16"/>
  <c r="AY865" i="16"/>
  <c r="AX865" i="16"/>
  <c r="AW865" i="16"/>
  <c r="AV865" i="16"/>
  <c r="AU865" i="16"/>
  <c r="AT865" i="16"/>
  <c r="AR865" i="16"/>
  <c r="AQ865" i="16"/>
  <c r="AP865" i="16"/>
  <c r="BP865" i="16" s="1"/>
  <c r="AO865" i="16"/>
  <c r="BQ865" i="16" s="1"/>
  <c r="AN865" i="16"/>
  <c r="BK865" i="16" s="1"/>
  <c r="AM865" i="16"/>
  <c r="BJ865" i="16" s="1"/>
  <c r="AL865" i="16"/>
  <c r="BI865" i="16" s="1"/>
  <c r="AK865" i="16"/>
  <c r="CD864" i="16"/>
  <c r="CB864" i="16"/>
  <c r="CA864" i="16"/>
  <c r="BZ864" i="16"/>
  <c r="BY864" i="16"/>
  <c r="BX864" i="16"/>
  <c r="BW864" i="16"/>
  <c r="BV864" i="16"/>
  <c r="BT864" i="16"/>
  <c r="BS864" i="16"/>
  <c r="BR864" i="16"/>
  <c r="BN864" i="16"/>
  <c r="BM864" i="16"/>
  <c r="BL864" i="16"/>
  <c r="BG864" i="16"/>
  <c r="BF864" i="16"/>
  <c r="BE864" i="16"/>
  <c r="BD864" i="16"/>
  <c r="BC864" i="16"/>
  <c r="BB864" i="16"/>
  <c r="BA864" i="16"/>
  <c r="AZ864" i="16"/>
  <c r="AY864" i="16"/>
  <c r="AX864" i="16"/>
  <c r="AW864" i="16"/>
  <c r="AV864" i="16"/>
  <c r="AU864" i="16"/>
  <c r="AT864" i="16"/>
  <c r="AR864" i="16"/>
  <c r="AQ864" i="16"/>
  <c r="AP864" i="16"/>
  <c r="BP864" i="16" s="1"/>
  <c r="AO864" i="16"/>
  <c r="BQ864" i="16" s="1"/>
  <c r="AN864" i="16"/>
  <c r="BK864" i="16" s="1"/>
  <c r="AM864" i="16"/>
  <c r="BJ864" i="16" s="1"/>
  <c r="AL864" i="16"/>
  <c r="BI864" i="16" s="1"/>
  <c r="AK864" i="16"/>
  <c r="CD863" i="16"/>
  <c r="CB863" i="16"/>
  <c r="CA863" i="16"/>
  <c r="BZ863" i="16"/>
  <c r="BY863" i="16"/>
  <c r="BX863" i="16"/>
  <c r="BW863" i="16"/>
  <c r="BV863" i="16"/>
  <c r="BT863" i="16"/>
  <c r="BS863" i="16"/>
  <c r="BR863" i="16"/>
  <c r="BN863" i="16"/>
  <c r="BM863" i="16"/>
  <c r="BL863" i="16"/>
  <c r="BG863" i="16"/>
  <c r="BF863" i="16"/>
  <c r="BE863" i="16"/>
  <c r="BD863" i="16"/>
  <c r="BC863" i="16"/>
  <c r="BB863" i="16"/>
  <c r="BA863" i="16"/>
  <c r="AZ863" i="16"/>
  <c r="AY863" i="16"/>
  <c r="AX863" i="16"/>
  <c r="AW863" i="16"/>
  <c r="AV863" i="16"/>
  <c r="AU863" i="16"/>
  <c r="AT863" i="16"/>
  <c r="AR863" i="16"/>
  <c r="AQ863" i="16"/>
  <c r="AP863" i="16"/>
  <c r="BP863" i="16" s="1"/>
  <c r="AO863" i="16"/>
  <c r="BQ863" i="16" s="1"/>
  <c r="AN863" i="16"/>
  <c r="BK863" i="16" s="1"/>
  <c r="AM863" i="16"/>
  <c r="BJ863" i="16" s="1"/>
  <c r="AL863" i="16"/>
  <c r="BI863" i="16" s="1"/>
  <c r="AK863" i="16"/>
  <c r="CD862" i="16"/>
  <c r="CB862" i="16"/>
  <c r="CA862" i="16"/>
  <c r="BZ862" i="16"/>
  <c r="BY862" i="16"/>
  <c r="BX862" i="16"/>
  <c r="BW862" i="16"/>
  <c r="BV862" i="16"/>
  <c r="BT862" i="16"/>
  <c r="BS862" i="16"/>
  <c r="BR862" i="16"/>
  <c r="BN862" i="16"/>
  <c r="BM862" i="16"/>
  <c r="BL862" i="16"/>
  <c r="BG862" i="16"/>
  <c r="BF862" i="16"/>
  <c r="BE862" i="16"/>
  <c r="BD862" i="16"/>
  <c r="BC862" i="16"/>
  <c r="BB862" i="16"/>
  <c r="BA862" i="16"/>
  <c r="AZ862" i="16"/>
  <c r="AY862" i="16"/>
  <c r="AX862" i="16"/>
  <c r="AW862" i="16"/>
  <c r="AV862" i="16"/>
  <c r="AU862" i="16"/>
  <c r="AT862" i="16"/>
  <c r="AR862" i="16"/>
  <c r="AQ862" i="16"/>
  <c r="AP862" i="16"/>
  <c r="BP862" i="16" s="1"/>
  <c r="AO862" i="16"/>
  <c r="BQ862" i="16" s="1"/>
  <c r="AN862" i="16"/>
  <c r="BK862" i="16" s="1"/>
  <c r="AM862" i="16"/>
  <c r="BJ862" i="16" s="1"/>
  <c r="AL862" i="16"/>
  <c r="BI862" i="16" s="1"/>
  <c r="AK862" i="16"/>
  <c r="CD861" i="16"/>
  <c r="CB861" i="16"/>
  <c r="CA861" i="16"/>
  <c r="BZ861" i="16"/>
  <c r="BY861" i="16"/>
  <c r="BX861" i="16"/>
  <c r="BW861" i="16"/>
  <c r="BV861" i="16"/>
  <c r="BT861" i="16"/>
  <c r="BS861" i="16"/>
  <c r="BR861" i="16"/>
  <c r="BN861" i="16"/>
  <c r="BM861" i="16"/>
  <c r="BL861" i="16"/>
  <c r="BG861" i="16"/>
  <c r="BF861" i="16"/>
  <c r="BE861" i="16"/>
  <c r="BD861" i="16"/>
  <c r="BC861" i="16"/>
  <c r="BB861" i="16"/>
  <c r="BA861" i="16"/>
  <c r="AZ861" i="16"/>
  <c r="AY861" i="16"/>
  <c r="AX861" i="16"/>
  <c r="AW861" i="16"/>
  <c r="AV861" i="16"/>
  <c r="AU861" i="16"/>
  <c r="AT861" i="16"/>
  <c r="AR861" i="16"/>
  <c r="AQ861" i="16"/>
  <c r="AP861" i="16"/>
  <c r="BP861" i="16" s="1"/>
  <c r="AO861" i="16"/>
  <c r="BQ861" i="16" s="1"/>
  <c r="AN861" i="16"/>
  <c r="BK861" i="16" s="1"/>
  <c r="AM861" i="16"/>
  <c r="BJ861" i="16" s="1"/>
  <c r="AL861" i="16"/>
  <c r="BI861" i="16" s="1"/>
  <c r="AK861" i="16"/>
  <c r="CD860" i="16"/>
  <c r="CB860" i="16"/>
  <c r="CA860" i="16"/>
  <c r="BZ860" i="16"/>
  <c r="BY860" i="16"/>
  <c r="BX860" i="16"/>
  <c r="BW860" i="16"/>
  <c r="BV860" i="16"/>
  <c r="BT860" i="16"/>
  <c r="BS860" i="16"/>
  <c r="BR860" i="16"/>
  <c r="BN860" i="16"/>
  <c r="BM860" i="16"/>
  <c r="BL860" i="16"/>
  <c r="BG860" i="16"/>
  <c r="BF860" i="16"/>
  <c r="BE860" i="16"/>
  <c r="BD860" i="16"/>
  <c r="BC860" i="16"/>
  <c r="BB860" i="16"/>
  <c r="BA860" i="16"/>
  <c r="AZ860" i="16"/>
  <c r="AY860" i="16"/>
  <c r="AX860" i="16"/>
  <c r="AW860" i="16"/>
  <c r="AV860" i="16"/>
  <c r="AU860" i="16"/>
  <c r="AT860" i="16"/>
  <c r="AR860" i="16"/>
  <c r="AQ860" i="16"/>
  <c r="AP860" i="16"/>
  <c r="BP860" i="16" s="1"/>
  <c r="AO860" i="16"/>
  <c r="BQ860" i="16" s="1"/>
  <c r="AN860" i="16"/>
  <c r="BK860" i="16" s="1"/>
  <c r="AM860" i="16"/>
  <c r="BJ860" i="16" s="1"/>
  <c r="AL860" i="16"/>
  <c r="BI860" i="16" s="1"/>
  <c r="AK860" i="16"/>
  <c r="CD859" i="16"/>
  <c r="CB859" i="16"/>
  <c r="CA859" i="16"/>
  <c r="BZ859" i="16"/>
  <c r="BY859" i="16"/>
  <c r="BX859" i="16"/>
  <c r="BW859" i="16"/>
  <c r="BV859" i="16"/>
  <c r="BT859" i="16"/>
  <c r="BS859" i="16"/>
  <c r="BR859" i="16"/>
  <c r="BN859" i="16"/>
  <c r="BM859" i="16"/>
  <c r="BL859" i="16"/>
  <c r="BG859" i="16"/>
  <c r="BF859" i="16"/>
  <c r="BE859" i="16"/>
  <c r="BD859" i="16"/>
  <c r="BC859" i="16"/>
  <c r="BB859" i="16"/>
  <c r="BA859" i="16"/>
  <c r="AZ859" i="16"/>
  <c r="AY859" i="16"/>
  <c r="AX859" i="16"/>
  <c r="AW859" i="16"/>
  <c r="AV859" i="16"/>
  <c r="AU859" i="16"/>
  <c r="AT859" i="16"/>
  <c r="AR859" i="16"/>
  <c r="AQ859" i="16"/>
  <c r="AP859" i="16"/>
  <c r="BP859" i="16" s="1"/>
  <c r="AO859" i="16"/>
  <c r="BQ859" i="16" s="1"/>
  <c r="AN859" i="16"/>
  <c r="BK859" i="16" s="1"/>
  <c r="AM859" i="16"/>
  <c r="BJ859" i="16" s="1"/>
  <c r="AL859" i="16"/>
  <c r="BI859" i="16" s="1"/>
  <c r="AK859" i="16"/>
  <c r="CD858" i="16"/>
  <c r="CB858" i="16"/>
  <c r="CA858" i="16"/>
  <c r="BZ858" i="16"/>
  <c r="BY858" i="16"/>
  <c r="BX858" i="16"/>
  <c r="BW858" i="16"/>
  <c r="BV858" i="16"/>
  <c r="BT858" i="16"/>
  <c r="BS858" i="16"/>
  <c r="BR858" i="16"/>
  <c r="BN858" i="16"/>
  <c r="BM858" i="16"/>
  <c r="BL858" i="16"/>
  <c r="BG858" i="16"/>
  <c r="BF858" i="16"/>
  <c r="BE858" i="16"/>
  <c r="BD858" i="16"/>
  <c r="BC858" i="16"/>
  <c r="BB858" i="16"/>
  <c r="BA858" i="16"/>
  <c r="AZ858" i="16"/>
  <c r="AY858" i="16"/>
  <c r="AX858" i="16"/>
  <c r="AW858" i="16"/>
  <c r="AV858" i="16"/>
  <c r="AU858" i="16"/>
  <c r="AT858" i="16"/>
  <c r="AR858" i="16"/>
  <c r="AQ858" i="16"/>
  <c r="AP858" i="16"/>
  <c r="BP858" i="16" s="1"/>
  <c r="AO858" i="16"/>
  <c r="BQ858" i="16" s="1"/>
  <c r="AN858" i="16"/>
  <c r="BK858" i="16" s="1"/>
  <c r="AM858" i="16"/>
  <c r="BJ858" i="16" s="1"/>
  <c r="AL858" i="16"/>
  <c r="BI858" i="16" s="1"/>
  <c r="AK858" i="16"/>
  <c r="CD857" i="16"/>
  <c r="CB857" i="16"/>
  <c r="CA857" i="16"/>
  <c r="BZ857" i="16"/>
  <c r="BY857" i="16"/>
  <c r="BX857" i="16"/>
  <c r="BW857" i="16"/>
  <c r="BV857" i="16"/>
  <c r="BT857" i="16"/>
  <c r="BS857" i="16"/>
  <c r="BR857" i="16"/>
  <c r="BN857" i="16"/>
  <c r="BM857" i="16"/>
  <c r="BL857" i="16"/>
  <c r="BG857" i="16"/>
  <c r="BF857" i="16"/>
  <c r="BE857" i="16"/>
  <c r="BD857" i="16"/>
  <c r="BC857" i="16"/>
  <c r="BB857" i="16"/>
  <c r="BA857" i="16"/>
  <c r="AZ857" i="16"/>
  <c r="AY857" i="16"/>
  <c r="AX857" i="16"/>
  <c r="AW857" i="16"/>
  <c r="AV857" i="16"/>
  <c r="AU857" i="16"/>
  <c r="AT857" i="16"/>
  <c r="AR857" i="16"/>
  <c r="AQ857" i="16"/>
  <c r="AP857" i="16"/>
  <c r="BP857" i="16" s="1"/>
  <c r="AO857" i="16"/>
  <c r="BQ857" i="16" s="1"/>
  <c r="AN857" i="16"/>
  <c r="BK857" i="16" s="1"/>
  <c r="AM857" i="16"/>
  <c r="BJ857" i="16" s="1"/>
  <c r="AL857" i="16"/>
  <c r="BI857" i="16" s="1"/>
  <c r="AK857" i="16"/>
  <c r="CD856" i="16"/>
  <c r="CB856" i="16"/>
  <c r="CA856" i="16"/>
  <c r="BZ856" i="16"/>
  <c r="BY856" i="16"/>
  <c r="BX856" i="16"/>
  <c r="BW856" i="16"/>
  <c r="BV856" i="16"/>
  <c r="BT856" i="16"/>
  <c r="BS856" i="16"/>
  <c r="BR856" i="16"/>
  <c r="BN856" i="16"/>
  <c r="BM856" i="16"/>
  <c r="BL856" i="16"/>
  <c r="BG856" i="16"/>
  <c r="BF856" i="16"/>
  <c r="BE856" i="16"/>
  <c r="BD856" i="16"/>
  <c r="BC856" i="16"/>
  <c r="BB856" i="16"/>
  <c r="BA856" i="16"/>
  <c r="AZ856" i="16"/>
  <c r="AY856" i="16"/>
  <c r="AX856" i="16"/>
  <c r="AW856" i="16"/>
  <c r="AV856" i="16"/>
  <c r="AU856" i="16"/>
  <c r="AT856" i="16"/>
  <c r="AR856" i="16"/>
  <c r="AQ856" i="16"/>
  <c r="AP856" i="16"/>
  <c r="BP856" i="16" s="1"/>
  <c r="AO856" i="16"/>
  <c r="BQ856" i="16" s="1"/>
  <c r="AN856" i="16"/>
  <c r="BK856" i="16" s="1"/>
  <c r="AM856" i="16"/>
  <c r="BJ856" i="16" s="1"/>
  <c r="AL856" i="16"/>
  <c r="BI856" i="16" s="1"/>
  <c r="AK856" i="16"/>
  <c r="CD855" i="16"/>
  <c r="CB855" i="16"/>
  <c r="CA855" i="16"/>
  <c r="BZ855" i="16"/>
  <c r="BY855" i="16"/>
  <c r="BX855" i="16"/>
  <c r="BW855" i="16"/>
  <c r="BV855" i="16"/>
  <c r="BT855" i="16"/>
  <c r="BS855" i="16"/>
  <c r="BR855" i="16"/>
  <c r="BN855" i="16"/>
  <c r="BM855" i="16"/>
  <c r="BL855" i="16"/>
  <c r="BG855" i="16"/>
  <c r="BF855" i="16"/>
  <c r="BE855" i="16"/>
  <c r="BD855" i="16"/>
  <c r="BC855" i="16"/>
  <c r="BB855" i="16"/>
  <c r="BA855" i="16"/>
  <c r="AZ855" i="16"/>
  <c r="AY855" i="16"/>
  <c r="AX855" i="16"/>
  <c r="AW855" i="16"/>
  <c r="AV855" i="16"/>
  <c r="AU855" i="16"/>
  <c r="AT855" i="16"/>
  <c r="AR855" i="16"/>
  <c r="AQ855" i="16"/>
  <c r="AP855" i="16"/>
  <c r="BP855" i="16" s="1"/>
  <c r="AO855" i="16"/>
  <c r="BQ855" i="16" s="1"/>
  <c r="AN855" i="16"/>
  <c r="BK855" i="16" s="1"/>
  <c r="AM855" i="16"/>
  <c r="BJ855" i="16" s="1"/>
  <c r="AL855" i="16"/>
  <c r="BI855" i="16" s="1"/>
  <c r="AK855" i="16"/>
  <c r="CD854" i="16"/>
  <c r="CB854" i="16"/>
  <c r="CA854" i="16"/>
  <c r="BZ854" i="16"/>
  <c r="BY854" i="16"/>
  <c r="BX854" i="16"/>
  <c r="BW854" i="16"/>
  <c r="BV854" i="16"/>
  <c r="BT854" i="16"/>
  <c r="BS854" i="16"/>
  <c r="BR854" i="16"/>
  <c r="BN854" i="16"/>
  <c r="BM854" i="16"/>
  <c r="BL854" i="16"/>
  <c r="BG854" i="16"/>
  <c r="BF854" i="16"/>
  <c r="BE854" i="16"/>
  <c r="BD854" i="16"/>
  <c r="BC854" i="16"/>
  <c r="BB854" i="16"/>
  <c r="BA854" i="16"/>
  <c r="AZ854" i="16"/>
  <c r="AY854" i="16"/>
  <c r="AX854" i="16"/>
  <c r="AW854" i="16"/>
  <c r="AV854" i="16"/>
  <c r="AU854" i="16"/>
  <c r="AT854" i="16"/>
  <c r="AR854" i="16"/>
  <c r="AQ854" i="16"/>
  <c r="AP854" i="16"/>
  <c r="BP854" i="16" s="1"/>
  <c r="AO854" i="16"/>
  <c r="BQ854" i="16" s="1"/>
  <c r="AN854" i="16"/>
  <c r="BK854" i="16" s="1"/>
  <c r="AM854" i="16"/>
  <c r="BJ854" i="16" s="1"/>
  <c r="AL854" i="16"/>
  <c r="BI854" i="16" s="1"/>
  <c r="AK854" i="16"/>
  <c r="CD853" i="16"/>
  <c r="CB853" i="16"/>
  <c r="CA853" i="16"/>
  <c r="BZ853" i="16"/>
  <c r="BY853" i="16"/>
  <c r="BX853" i="16"/>
  <c r="BW853" i="16"/>
  <c r="BV853" i="16"/>
  <c r="BT853" i="16"/>
  <c r="BS853" i="16"/>
  <c r="BR853" i="16"/>
  <c r="BN853" i="16"/>
  <c r="BM853" i="16"/>
  <c r="BL853" i="16"/>
  <c r="BG853" i="16"/>
  <c r="BF853" i="16"/>
  <c r="BE853" i="16"/>
  <c r="BD853" i="16"/>
  <c r="BC853" i="16"/>
  <c r="BB853" i="16"/>
  <c r="BA853" i="16"/>
  <c r="AZ853" i="16"/>
  <c r="AY853" i="16"/>
  <c r="AX853" i="16"/>
  <c r="AW853" i="16"/>
  <c r="AV853" i="16"/>
  <c r="AU853" i="16"/>
  <c r="AT853" i="16"/>
  <c r="AR853" i="16"/>
  <c r="AQ853" i="16"/>
  <c r="AP853" i="16"/>
  <c r="BP853" i="16" s="1"/>
  <c r="AO853" i="16"/>
  <c r="BQ853" i="16" s="1"/>
  <c r="AN853" i="16"/>
  <c r="BK853" i="16" s="1"/>
  <c r="AM853" i="16"/>
  <c r="BJ853" i="16" s="1"/>
  <c r="AL853" i="16"/>
  <c r="BI853" i="16" s="1"/>
  <c r="AK853" i="16"/>
  <c r="CD852" i="16"/>
  <c r="CB852" i="16"/>
  <c r="CA852" i="16"/>
  <c r="BZ852" i="16"/>
  <c r="BY852" i="16"/>
  <c r="BX852" i="16"/>
  <c r="BW852" i="16"/>
  <c r="BV852" i="16"/>
  <c r="BT852" i="16"/>
  <c r="BS852" i="16"/>
  <c r="BR852" i="16"/>
  <c r="BN852" i="16"/>
  <c r="BM852" i="16"/>
  <c r="BL852" i="16"/>
  <c r="BG852" i="16"/>
  <c r="BF852" i="16"/>
  <c r="BE852" i="16"/>
  <c r="BD852" i="16"/>
  <c r="BC852" i="16"/>
  <c r="BB852" i="16"/>
  <c r="BA852" i="16"/>
  <c r="AZ852" i="16"/>
  <c r="AY852" i="16"/>
  <c r="AX852" i="16"/>
  <c r="AW852" i="16"/>
  <c r="AV852" i="16"/>
  <c r="AU852" i="16"/>
  <c r="AT852" i="16"/>
  <c r="AR852" i="16"/>
  <c r="AQ852" i="16"/>
  <c r="AP852" i="16"/>
  <c r="BP852" i="16" s="1"/>
  <c r="AO852" i="16"/>
  <c r="BQ852" i="16" s="1"/>
  <c r="AN852" i="16"/>
  <c r="BK852" i="16" s="1"/>
  <c r="AM852" i="16"/>
  <c r="BJ852" i="16" s="1"/>
  <c r="AL852" i="16"/>
  <c r="BI852" i="16" s="1"/>
  <c r="AK852" i="16"/>
  <c r="CD851" i="16"/>
  <c r="CB851" i="16"/>
  <c r="CA851" i="16"/>
  <c r="BZ851" i="16"/>
  <c r="BY851" i="16"/>
  <c r="BX851" i="16"/>
  <c r="BW851" i="16"/>
  <c r="BV851" i="16"/>
  <c r="BT851" i="16"/>
  <c r="BS851" i="16"/>
  <c r="BR851" i="16"/>
  <c r="BN851" i="16"/>
  <c r="BM851" i="16"/>
  <c r="BL851" i="16"/>
  <c r="BG851" i="16"/>
  <c r="BF851" i="16"/>
  <c r="BE851" i="16"/>
  <c r="BD851" i="16"/>
  <c r="BC851" i="16"/>
  <c r="BB851" i="16"/>
  <c r="BA851" i="16"/>
  <c r="AZ851" i="16"/>
  <c r="AY851" i="16"/>
  <c r="AX851" i="16"/>
  <c r="AW851" i="16"/>
  <c r="AV851" i="16"/>
  <c r="AU851" i="16"/>
  <c r="AT851" i="16"/>
  <c r="AR851" i="16"/>
  <c r="AQ851" i="16"/>
  <c r="AP851" i="16"/>
  <c r="BP851" i="16" s="1"/>
  <c r="AO851" i="16"/>
  <c r="BQ851" i="16" s="1"/>
  <c r="AN851" i="16"/>
  <c r="BK851" i="16" s="1"/>
  <c r="AM851" i="16"/>
  <c r="BJ851" i="16" s="1"/>
  <c r="AL851" i="16"/>
  <c r="BI851" i="16" s="1"/>
  <c r="AK851" i="16"/>
  <c r="CD850" i="16"/>
  <c r="CB850" i="16"/>
  <c r="CA850" i="16"/>
  <c r="BZ850" i="16"/>
  <c r="BY850" i="16"/>
  <c r="BX850" i="16"/>
  <c r="BW850" i="16"/>
  <c r="BV850" i="16"/>
  <c r="BT850" i="16"/>
  <c r="BS850" i="16"/>
  <c r="BR850" i="16"/>
  <c r="BN850" i="16"/>
  <c r="BM850" i="16"/>
  <c r="BL850" i="16"/>
  <c r="BG850" i="16"/>
  <c r="BF850" i="16"/>
  <c r="BE850" i="16"/>
  <c r="BD850" i="16"/>
  <c r="BC850" i="16"/>
  <c r="BB850" i="16"/>
  <c r="BA850" i="16"/>
  <c r="AZ850" i="16"/>
  <c r="AY850" i="16"/>
  <c r="AX850" i="16"/>
  <c r="AW850" i="16"/>
  <c r="AV850" i="16"/>
  <c r="AU850" i="16"/>
  <c r="AT850" i="16"/>
  <c r="AR850" i="16"/>
  <c r="AQ850" i="16"/>
  <c r="AP850" i="16"/>
  <c r="BP850" i="16" s="1"/>
  <c r="AO850" i="16"/>
  <c r="BQ850" i="16" s="1"/>
  <c r="AN850" i="16"/>
  <c r="BK850" i="16" s="1"/>
  <c r="AM850" i="16"/>
  <c r="BJ850" i="16" s="1"/>
  <c r="AL850" i="16"/>
  <c r="BI850" i="16" s="1"/>
  <c r="AK850" i="16"/>
  <c r="CD849" i="16"/>
  <c r="CB849" i="16"/>
  <c r="CA849" i="16"/>
  <c r="BZ849" i="16"/>
  <c r="BY849" i="16"/>
  <c r="BX849" i="16"/>
  <c r="BW849" i="16"/>
  <c r="BV849" i="16"/>
  <c r="BT849" i="16"/>
  <c r="BS849" i="16"/>
  <c r="BR849" i="16"/>
  <c r="BN849" i="16"/>
  <c r="BM849" i="16"/>
  <c r="BL849" i="16"/>
  <c r="BG849" i="16"/>
  <c r="BF849" i="16"/>
  <c r="BE849" i="16"/>
  <c r="BD849" i="16"/>
  <c r="BC849" i="16"/>
  <c r="BB849" i="16"/>
  <c r="BA849" i="16"/>
  <c r="AZ849" i="16"/>
  <c r="AY849" i="16"/>
  <c r="AX849" i="16"/>
  <c r="AW849" i="16"/>
  <c r="AV849" i="16"/>
  <c r="AU849" i="16"/>
  <c r="AT849" i="16"/>
  <c r="AR849" i="16"/>
  <c r="AQ849" i="16"/>
  <c r="AP849" i="16"/>
  <c r="BP849" i="16" s="1"/>
  <c r="AO849" i="16"/>
  <c r="BQ849" i="16" s="1"/>
  <c r="AN849" i="16"/>
  <c r="BK849" i="16" s="1"/>
  <c r="AM849" i="16"/>
  <c r="BJ849" i="16" s="1"/>
  <c r="AL849" i="16"/>
  <c r="BI849" i="16" s="1"/>
  <c r="AK849" i="16"/>
  <c r="CD848" i="16"/>
  <c r="CB848" i="16"/>
  <c r="CA848" i="16"/>
  <c r="BZ848" i="16"/>
  <c r="BY848" i="16"/>
  <c r="BX848" i="16"/>
  <c r="BW848" i="16"/>
  <c r="BV848" i="16"/>
  <c r="BT848" i="16"/>
  <c r="BS848" i="16"/>
  <c r="BR848" i="16"/>
  <c r="BN848" i="16"/>
  <c r="BM848" i="16"/>
  <c r="BL848" i="16"/>
  <c r="BG848" i="16"/>
  <c r="BF848" i="16"/>
  <c r="BE848" i="16"/>
  <c r="BD848" i="16"/>
  <c r="BC848" i="16"/>
  <c r="BB848" i="16"/>
  <c r="BA848" i="16"/>
  <c r="AZ848" i="16"/>
  <c r="AY848" i="16"/>
  <c r="AX848" i="16"/>
  <c r="AW848" i="16"/>
  <c r="AV848" i="16"/>
  <c r="AU848" i="16"/>
  <c r="AT848" i="16"/>
  <c r="AR848" i="16"/>
  <c r="AQ848" i="16"/>
  <c r="AP848" i="16"/>
  <c r="BP848" i="16" s="1"/>
  <c r="AO848" i="16"/>
  <c r="BQ848" i="16" s="1"/>
  <c r="AN848" i="16"/>
  <c r="BK848" i="16" s="1"/>
  <c r="AM848" i="16"/>
  <c r="BJ848" i="16" s="1"/>
  <c r="AL848" i="16"/>
  <c r="BI848" i="16" s="1"/>
  <c r="AK848" i="16"/>
  <c r="CD847" i="16"/>
  <c r="CB847" i="16"/>
  <c r="CA847" i="16"/>
  <c r="BZ847" i="16"/>
  <c r="BY847" i="16"/>
  <c r="BX847" i="16"/>
  <c r="BW847" i="16"/>
  <c r="BV847" i="16"/>
  <c r="BT847" i="16"/>
  <c r="BS847" i="16"/>
  <c r="BR847" i="16"/>
  <c r="BN847" i="16"/>
  <c r="BM847" i="16"/>
  <c r="BL847" i="16"/>
  <c r="BG847" i="16"/>
  <c r="BF847" i="16"/>
  <c r="BE847" i="16"/>
  <c r="BD847" i="16"/>
  <c r="BC847" i="16"/>
  <c r="BB847" i="16"/>
  <c r="BA847" i="16"/>
  <c r="AZ847" i="16"/>
  <c r="AY847" i="16"/>
  <c r="AX847" i="16"/>
  <c r="AW847" i="16"/>
  <c r="AV847" i="16"/>
  <c r="AU847" i="16"/>
  <c r="AT847" i="16"/>
  <c r="AR847" i="16"/>
  <c r="AQ847" i="16"/>
  <c r="AP847" i="16"/>
  <c r="BP847" i="16" s="1"/>
  <c r="AO847" i="16"/>
  <c r="BQ847" i="16" s="1"/>
  <c r="AN847" i="16"/>
  <c r="BK847" i="16" s="1"/>
  <c r="AM847" i="16"/>
  <c r="BJ847" i="16" s="1"/>
  <c r="AL847" i="16"/>
  <c r="BI847" i="16" s="1"/>
  <c r="AK847" i="16"/>
  <c r="CD846" i="16"/>
  <c r="CB846" i="16"/>
  <c r="CA846" i="16"/>
  <c r="BZ846" i="16"/>
  <c r="BY846" i="16"/>
  <c r="BX846" i="16"/>
  <c r="BW846" i="16"/>
  <c r="BV846" i="16"/>
  <c r="BT846" i="16"/>
  <c r="BS846" i="16"/>
  <c r="BR846" i="16"/>
  <c r="BN846" i="16"/>
  <c r="BM846" i="16"/>
  <c r="BL846" i="16"/>
  <c r="BG846" i="16"/>
  <c r="BF846" i="16"/>
  <c r="BE846" i="16"/>
  <c r="BD846" i="16"/>
  <c r="BC846" i="16"/>
  <c r="BB846" i="16"/>
  <c r="BA846" i="16"/>
  <c r="AZ846" i="16"/>
  <c r="AY846" i="16"/>
  <c r="AX846" i="16"/>
  <c r="AW846" i="16"/>
  <c r="AV846" i="16"/>
  <c r="AU846" i="16"/>
  <c r="AT846" i="16"/>
  <c r="AR846" i="16"/>
  <c r="AQ846" i="16"/>
  <c r="AP846" i="16"/>
  <c r="BP846" i="16" s="1"/>
  <c r="AO846" i="16"/>
  <c r="BQ846" i="16" s="1"/>
  <c r="AN846" i="16"/>
  <c r="BK846" i="16" s="1"/>
  <c r="AM846" i="16"/>
  <c r="BJ846" i="16" s="1"/>
  <c r="AL846" i="16"/>
  <c r="BI846" i="16" s="1"/>
  <c r="AK846" i="16"/>
  <c r="CD845" i="16"/>
  <c r="CB845" i="16"/>
  <c r="CA845" i="16"/>
  <c r="BZ845" i="16"/>
  <c r="BY845" i="16"/>
  <c r="BX845" i="16"/>
  <c r="BW845" i="16"/>
  <c r="BV845" i="16"/>
  <c r="BT845" i="16"/>
  <c r="BS845" i="16"/>
  <c r="BR845" i="16"/>
  <c r="BN845" i="16"/>
  <c r="BM845" i="16"/>
  <c r="BL845" i="16"/>
  <c r="BG845" i="16"/>
  <c r="BF845" i="16"/>
  <c r="BE845" i="16"/>
  <c r="BD845" i="16"/>
  <c r="BC845" i="16"/>
  <c r="BB845" i="16"/>
  <c r="BA845" i="16"/>
  <c r="AZ845" i="16"/>
  <c r="AY845" i="16"/>
  <c r="AX845" i="16"/>
  <c r="AW845" i="16"/>
  <c r="AV845" i="16"/>
  <c r="AU845" i="16"/>
  <c r="AT845" i="16"/>
  <c r="AR845" i="16"/>
  <c r="AQ845" i="16"/>
  <c r="AP845" i="16"/>
  <c r="BP845" i="16" s="1"/>
  <c r="AO845" i="16"/>
  <c r="BQ845" i="16" s="1"/>
  <c r="AN845" i="16"/>
  <c r="BK845" i="16" s="1"/>
  <c r="AM845" i="16"/>
  <c r="BJ845" i="16" s="1"/>
  <c r="AL845" i="16"/>
  <c r="BI845" i="16" s="1"/>
  <c r="AK845" i="16"/>
  <c r="CD844" i="16"/>
  <c r="CB844" i="16"/>
  <c r="CA844" i="16"/>
  <c r="BZ844" i="16"/>
  <c r="BY844" i="16"/>
  <c r="BX844" i="16"/>
  <c r="BW844" i="16"/>
  <c r="BV844" i="16"/>
  <c r="BT844" i="16"/>
  <c r="BS844" i="16"/>
  <c r="BR844" i="16"/>
  <c r="BN844" i="16"/>
  <c r="BM844" i="16"/>
  <c r="BL844" i="16"/>
  <c r="BG844" i="16"/>
  <c r="BF844" i="16"/>
  <c r="BE844" i="16"/>
  <c r="BD844" i="16"/>
  <c r="BC844" i="16"/>
  <c r="BB844" i="16"/>
  <c r="BA844" i="16"/>
  <c r="AZ844" i="16"/>
  <c r="AY844" i="16"/>
  <c r="AX844" i="16"/>
  <c r="AW844" i="16"/>
  <c r="AV844" i="16"/>
  <c r="AU844" i="16"/>
  <c r="AT844" i="16"/>
  <c r="AR844" i="16"/>
  <c r="AQ844" i="16"/>
  <c r="AP844" i="16"/>
  <c r="BP844" i="16" s="1"/>
  <c r="AO844" i="16"/>
  <c r="BQ844" i="16" s="1"/>
  <c r="AN844" i="16"/>
  <c r="BK844" i="16" s="1"/>
  <c r="AM844" i="16"/>
  <c r="BJ844" i="16" s="1"/>
  <c r="AL844" i="16"/>
  <c r="BI844" i="16" s="1"/>
  <c r="AK844" i="16"/>
  <c r="CD843" i="16"/>
  <c r="CB843" i="16"/>
  <c r="CA843" i="16"/>
  <c r="BZ843" i="16"/>
  <c r="BY843" i="16"/>
  <c r="BX843" i="16"/>
  <c r="BW843" i="16"/>
  <c r="BV843" i="16"/>
  <c r="BT843" i="16"/>
  <c r="BS843" i="16"/>
  <c r="BR843" i="16"/>
  <c r="BN843" i="16"/>
  <c r="BM843" i="16"/>
  <c r="BL843" i="16"/>
  <c r="BG843" i="16"/>
  <c r="BF843" i="16"/>
  <c r="BE843" i="16"/>
  <c r="BD843" i="16"/>
  <c r="BC843" i="16"/>
  <c r="BB843" i="16"/>
  <c r="BA843" i="16"/>
  <c r="AZ843" i="16"/>
  <c r="AY843" i="16"/>
  <c r="AX843" i="16"/>
  <c r="AW843" i="16"/>
  <c r="AV843" i="16"/>
  <c r="AU843" i="16"/>
  <c r="AT843" i="16"/>
  <c r="AR843" i="16"/>
  <c r="AQ843" i="16"/>
  <c r="AP843" i="16"/>
  <c r="BP843" i="16" s="1"/>
  <c r="AO843" i="16"/>
  <c r="BQ843" i="16" s="1"/>
  <c r="AN843" i="16"/>
  <c r="BK843" i="16" s="1"/>
  <c r="AM843" i="16"/>
  <c r="BJ843" i="16" s="1"/>
  <c r="AL843" i="16"/>
  <c r="BI843" i="16" s="1"/>
  <c r="AK843" i="16"/>
  <c r="CD842" i="16"/>
  <c r="CB842" i="16"/>
  <c r="CA842" i="16"/>
  <c r="BZ842" i="16"/>
  <c r="BY842" i="16"/>
  <c r="BX842" i="16"/>
  <c r="BW842" i="16"/>
  <c r="BV842" i="16"/>
  <c r="BT842" i="16"/>
  <c r="BS842" i="16"/>
  <c r="BR842" i="16"/>
  <c r="BN842" i="16"/>
  <c r="BM842" i="16"/>
  <c r="BL842" i="16"/>
  <c r="BG842" i="16"/>
  <c r="BF842" i="16"/>
  <c r="BE842" i="16"/>
  <c r="BD842" i="16"/>
  <c r="BC842" i="16"/>
  <c r="BB842" i="16"/>
  <c r="BA842" i="16"/>
  <c r="AZ842" i="16"/>
  <c r="AY842" i="16"/>
  <c r="AX842" i="16"/>
  <c r="AW842" i="16"/>
  <c r="AV842" i="16"/>
  <c r="AU842" i="16"/>
  <c r="AT842" i="16"/>
  <c r="AR842" i="16"/>
  <c r="AQ842" i="16"/>
  <c r="AP842" i="16"/>
  <c r="BP842" i="16" s="1"/>
  <c r="AO842" i="16"/>
  <c r="BQ842" i="16" s="1"/>
  <c r="AN842" i="16"/>
  <c r="BK842" i="16" s="1"/>
  <c r="AM842" i="16"/>
  <c r="BJ842" i="16" s="1"/>
  <c r="AL842" i="16"/>
  <c r="BI842" i="16" s="1"/>
  <c r="AK842" i="16"/>
  <c r="CD841" i="16"/>
  <c r="CB841" i="16"/>
  <c r="CA841" i="16"/>
  <c r="BZ841" i="16"/>
  <c r="BY841" i="16"/>
  <c r="BX841" i="16"/>
  <c r="BW841" i="16"/>
  <c r="BV841" i="16"/>
  <c r="BT841" i="16"/>
  <c r="BS841" i="16"/>
  <c r="BR841" i="16"/>
  <c r="BN841" i="16"/>
  <c r="BM841" i="16"/>
  <c r="BL841" i="16"/>
  <c r="BG841" i="16"/>
  <c r="BF841" i="16"/>
  <c r="BE841" i="16"/>
  <c r="BD841" i="16"/>
  <c r="BC841" i="16"/>
  <c r="BB841" i="16"/>
  <c r="BA841" i="16"/>
  <c r="AZ841" i="16"/>
  <c r="AY841" i="16"/>
  <c r="AX841" i="16"/>
  <c r="AW841" i="16"/>
  <c r="AV841" i="16"/>
  <c r="AU841" i="16"/>
  <c r="AT841" i="16"/>
  <c r="AR841" i="16"/>
  <c r="AQ841" i="16"/>
  <c r="AP841" i="16"/>
  <c r="BP841" i="16" s="1"/>
  <c r="AO841" i="16"/>
  <c r="BQ841" i="16" s="1"/>
  <c r="AN841" i="16"/>
  <c r="BK841" i="16" s="1"/>
  <c r="AM841" i="16"/>
  <c r="BJ841" i="16" s="1"/>
  <c r="AL841" i="16"/>
  <c r="BI841" i="16" s="1"/>
  <c r="AK841" i="16"/>
  <c r="CD840" i="16"/>
  <c r="CB840" i="16"/>
  <c r="CA840" i="16"/>
  <c r="BZ840" i="16"/>
  <c r="BY840" i="16"/>
  <c r="BX840" i="16"/>
  <c r="BW840" i="16"/>
  <c r="BV840" i="16"/>
  <c r="BT840" i="16"/>
  <c r="BS840" i="16"/>
  <c r="BR840" i="16"/>
  <c r="BN840" i="16"/>
  <c r="BM840" i="16"/>
  <c r="BL840" i="16"/>
  <c r="BG840" i="16"/>
  <c r="BF840" i="16"/>
  <c r="BE840" i="16"/>
  <c r="BD840" i="16"/>
  <c r="BC840" i="16"/>
  <c r="BB840" i="16"/>
  <c r="BA840" i="16"/>
  <c r="AZ840" i="16"/>
  <c r="AY840" i="16"/>
  <c r="AX840" i="16"/>
  <c r="AW840" i="16"/>
  <c r="AV840" i="16"/>
  <c r="AU840" i="16"/>
  <c r="AT840" i="16"/>
  <c r="AR840" i="16"/>
  <c r="AQ840" i="16"/>
  <c r="AP840" i="16"/>
  <c r="BP840" i="16" s="1"/>
  <c r="AO840" i="16"/>
  <c r="BQ840" i="16" s="1"/>
  <c r="AN840" i="16"/>
  <c r="BK840" i="16" s="1"/>
  <c r="AM840" i="16"/>
  <c r="BJ840" i="16" s="1"/>
  <c r="AL840" i="16"/>
  <c r="BI840" i="16" s="1"/>
  <c r="AK840" i="16"/>
  <c r="CD839" i="16"/>
  <c r="CB839" i="16"/>
  <c r="CA839" i="16"/>
  <c r="BZ839" i="16"/>
  <c r="BY839" i="16"/>
  <c r="BX839" i="16"/>
  <c r="BW839" i="16"/>
  <c r="BV839" i="16"/>
  <c r="BT839" i="16"/>
  <c r="BS839" i="16"/>
  <c r="BR839" i="16"/>
  <c r="BN839" i="16"/>
  <c r="BM839" i="16"/>
  <c r="BL839" i="16"/>
  <c r="BG839" i="16"/>
  <c r="BF839" i="16"/>
  <c r="BE839" i="16"/>
  <c r="BD839" i="16"/>
  <c r="BC839" i="16"/>
  <c r="BB839" i="16"/>
  <c r="BA839" i="16"/>
  <c r="AZ839" i="16"/>
  <c r="AY839" i="16"/>
  <c r="AX839" i="16"/>
  <c r="AW839" i="16"/>
  <c r="AV839" i="16"/>
  <c r="AU839" i="16"/>
  <c r="AT839" i="16"/>
  <c r="AR839" i="16"/>
  <c r="AQ839" i="16"/>
  <c r="AP839" i="16"/>
  <c r="BP839" i="16" s="1"/>
  <c r="AO839" i="16"/>
  <c r="BQ839" i="16" s="1"/>
  <c r="AN839" i="16"/>
  <c r="BK839" i="16" s="1"/>
  <c r="AM839" i="16"/>
  <c r="BJ839" i="16" s="1"/>
  <c r="AL839" i="16"/>
  <c r="BI839" i="16" s="1"/>
  <c r="AK839" i="16"/>
  <c r="CD838" i="16"/>
  <c r="CB838" i="16"/>
  <c r="CA838" i="16"/>
  <c r="BZ838" i="16"/>
  <c r="BY838" i="16"/>
  <c r="BX838" i="16"/>
  <c r="BW838" i="16"/>
  <c r="BV838" i="16"/>
  <c r="BT838" i="16"/>
  <c r="BS838" i="16"/>
  <c r="BR838" i="16"/>
  <c r="BN838" i="16"/>
  <c r="BM838" i="16"/>
  <c r="BL838" i="16"/>
  <c r="BG838" i="16"/>
  <c r="BF838" i="16"/>
  <c r="BE838" i="16"/>
  <c r="BD838" i="16"/>
  <c r="BC838" i="16"/>
  <c r="BB838" i="16"/>
  <c r="BA838" i="16"/>
  <c r="AZ838" i="16"/>
  <c r="AY838" i="16"/>
  <c r="AX838" i="16"/>
  <c r="AW838" i="16"/>
  <c r="AV838" i="16"/>
  <c r="AU838" i="16"/>
  <c r="AT838" i="16"/>
  <c r="AR838" i="16"/>
  <c r="AQ838" i="16"/>
  <c r="AP838" i="16"/>
  <c r="BP838" i="16" s="1"/>
  <c r="AO838" i="16"/>
  <c r="BQ838" i="16" s="1"/>
  <c r="AN838" i="16"/>
  <c r="BK838" i="16" s="1"/>
  <c r="AM838" i="16"/>
  <c r="BJ838" i="16" s="1"/>
  <c r="AL838" i="16"/>
  <c r="BI838" i="16" s="1"/>
  <c r="AK838" i="16"/>
  <c r="CD837" i="16"/>
  <c r="CB837" i="16"/>
  <c r="CA837" i="16"/>
  <c r="BZ837" i="16"/>
  <c r="BY837" i="16"/>
  <c r="BX837" i="16"/>
  <c r="BW837" i="16"/>
  <c r="BV837" i="16"/>
  <c r="BT837" i="16"/>
  <c r="BS837" i="16"/>
  <c r="BR837" i="16"/>
  <c r="BN837" i="16"/>
  <c r="BM837" i="16"/>
  <c r="BL837" i="16"/>
  <c r="BG837" i="16"/>
  <c r="BF837" i="16"/>
  <c r="BE837" i="16"/>
  <c r="BD837" i="16"/>
  <c r="BC837" i="16"/>
  <c r="BB837" i="16"/>
  <c r="BA837" i="16"/>
  <c r="AZ837" i="16"/>
  <c r="AY837" i="16"/>
  <c r="AX837" i="16"/>
  <c r="AW837" i="16"/>
  <c r="AV837" i="16"/>
  <c r="AU837" i="16"/>
  <c r="AT837" i="16"/>
  <c r="AR837" i="16"/>
  <c r="AQ837" i="16"/>
  <c r="AP837" i="16"/>
  <c r="BP837" i="16" s="1"/>
  <c r="AO837" i="16"/>
  <c r="BQ837" i="16" s="1"/>
  <c r="AN837" i="16"/>
  <c r="BK837" i="16" s="1"/>
  <c r="AM837" i="16"/>
  <c r="BJ837" i="16" s="1"/>
  <c r="AL837" i="16"/>
  <c r="BI837" i="16" s="1"/>
  <c r="AK837" i="16"/>
  <c r="CD836" i="16"/>
  <c r="CB836" i="16"/>
  <c r="CA836" i="16"/>
  <c r="BZ836" i="16"/>
  <c r="BY836" i="16"/>
  <c r="BX836" i="16"/>
  <c r="BW836" i="16"/>
  <c r="BV836" i="16"/>
  <c r="BT836" i="16"/>
  <c r="BS836" i="16"/>
  <c r="BR836" i="16"/>
  <c r="BN836" i="16"/>
  <c r="BM836" i="16"/>
  <c r="BL836" i="16"/>
  <c r="BG836" i="16"/>
  <c r="BF836" i="16"/>
  <c r="BE836" i="16"/>
  <c r="BD836" i="16"/>
  <c r="BC836" i="16"/>
  <c r="BB836" i="16"/>
  <c r="BA836" i="16"/>
  <c r="AZ836" i="16"/>
  <c r="AY836" i="16"/>
  <c r="AX836" i="16"/>
  <c r="AW836" i="16"/>
  <c r="AV836" i="16"/>
  <c r="AU836" i="16"/>
  <c r="AT836" i="16"/>
  <c r="AR836" i="16"/>
  <c r="AQ836" i="16"/>
  <c r="AP836" i="16"/>
  <c r="BP836" i="16" s="1"/>
  <c r="AO836" i="16"/>
  <c r="BQ836" i="16" s="1"/>
  <c r="AN836" i="16"/>
  <c r="BK836" i="16" s="1"/>
  <c r="AM836" i="16"/>
  <c r="BJ836" i="16" s="1"/>
  <c r="AL836" i="16"/>
  <c r="BI836" i="16" s="1"/>
  <c r="AK836" i="16"/>
  <c r="CD835" i="16"/>
  <c r="CB835" i="16"/>
  <c r="CA835" i="16"/>
  <c r="BZ835" i="16"/>
  <c r="BY835" i="16"/>
  <c r="BX835" i="16"/>
  <c r="BW835" i="16"/>
  <c r="BV835" i="16"/>
  <c r="BT835" i="16"/>
  <c r="BS835" i="16"/>
  <c r="BR835" i="16"/>
  <c r="BN835" i="16"/>
  <c r="BM835" i="16"/>
  <c r="BL835" i="16"/>
  <c r="BG835" i="16"/>
  <c r="BF835" i="16"/>
  <c r="BE835" i="16"/>
  <c r="BD835" i="16"/>
  <c r="BC835" i="16"/>
  <c r="BB835" i="16"/>
  <c r="BA835" i="16"/>
  <c r="AZ835" i="16"/>
  <c r="AY835" i="16"/>
  <c r="AX835" i="16"/>
  <c r="AW835" i="16"/>
  <c r="AV835" i="16"/>
  <c r="AU835" i="16"/>
  <c r="AT835" i="16"/>
  <c r="AR835" i="16"/>
  <c r="AQ835" i="16"/>
  <c r="AP835" i="16"/>
  <c r="BP835" i="16" s="1"/>
  <c r="AO835" i="16"/>
  <c r="BQ835" i="16" s="1"/>
  <c r="AN835" i="16"/>
  <c r="BK835" i="16" s="1"/>
  <c r="AM835" i="16"/>
  <c r="BJ835" i="16" s="1"/>
  <c r="AL835" i="16"/>
  <c r="BI835" i="16" s="1"/>
  <c r="AK835" i="16"/>
  <c r="CD834" i="16"/>
  <c r="CB834" i="16"/>
  <c r="CA834" i="16"/>
  <c r="BZ834" i="16"/>
  <c r="BY834" i="16"/>
  <c r="BX834" i="16"/>
  <c r="BW834" i="16"/>
  <c r="BV834" i="16"/>
  <c r="BT834" i="16"/>
  <c r="BS834" i="16"/>
  <c r="BR834" i="16"/>
  <c r="BN834" i="16"/>
  <c r="BM834" i="16"/>
  <c r="BL834" i="16"/>
  <c r="BG834" i="16"/>
  <c r="BF834" i="16"/>
  <c r="BE834" i="16"/>
  <c r="BD834" i="16"/>
  <c r="BC834" i="16"/>
  <c r="BB834" i="16"/>
  <c r="BA834" i="16"/>
  <c r="AZ834" i="16"/>
  <c r="AY834" i="16"/>
  <c r="AX834" i="16"/>
  <c r="AW834" i="16"/>
  <c r="AV834" i="16"/>
  <c r="AU834" i="16"/>
  <c r="AT834" i="16"/>
  <c r="AR834" i="16"/>
  <c r="AQ834" i="16"/>
  <c r="AP834" i="16"/>
  <c r="BP834" i="16" s="1"/>
  <c r="AO834" i="16"/>
  <c r="BQ834" i="16" s="1"/>
  <c r="AN834" i="16"/>
  <c r="BK834" i="16" s="1"/>
  <c r="AM834" i="16"/>
  <c r="BJ834" i="16" s="1"/>
  <c r="AL834" i="16"/>
  <c r="BI834" i="16" s="1"/>
  <c r="AK834" i="16"/>
  <c r="CD833" i="16"/>
  <c r="CB833" i="16"/>
  <c r="CA833" i="16"/>
  <c r="BZ833" i="16"/>
  <c r="BY833" i="16"/>
  <c r="BX833" i="16"/>
  <c r="BW833" i="16"/>
  <c r="BV833" i="16"/>
  <c r="BT833" i="16"/>
  <c r="BS833" i="16"/>
  <c r="BR833" i="16"/>
  <c r="BN833" i="16"/>
  <c r="BM833" i="16"/>
  <c r="BL833" i="16"/>
  <c r="BG833" i="16"/>
  <c r="BF833" i="16"/>
  <c r="BE833" i="16"/>
  <c r="BD833" i="16"/>
  <c r="BC833" i="16"/>
  <c r="BB833" i="16"/>
  <c r="BA833" i="16"/>
  <c r="AZ833" i="16"/>
  <c r="AY833" i="16"/>
  <c r="AX833" i="16"/>
  <c r="AW833" i="16"/>
  <c r="AV833" i="16"/>
  <c r="AU833" i="16"/>
  <c r="AT833" i="16"/>
  <c r="AR833" i="16"/>
  <c r="AQ833" i="16"/>
  <c r="AP833" i="16"/>
  <c r="BP833" i="16" s="1"/>
  <c r="AO833" i="16"/>
  <c r="BQ833" i="16" s="1"/>
  <c r="AN833" i="16"/>
  <c r="BK833" i="16" s="1"/>
  <c r="AM833" i="16"/>
  <c r="BJ833" i="16" s="1"/>
  <c r="AL833" i="16"/>
  <c r="BI833" i="16" s="1"/>
  <c r="AK833" i="16"/>
  <c r="CD832" i="16"/>
  <c r="CB832" i="16"/>
  <c r="CA832" i="16"/>
  <c r="BZ832" i="16"/>
  <c r="BY832" i="16"/>
  <c r="BX832" i="16"/>
  <c r="BW832" i="16"/>
  <c r="BV832" i="16"/>
  <c r="BT832" i="16"/>
  <c r="BS832" i="16"/>
  <c r="BR832" i="16"/>
  <c r="BN832" i="16"/>
  <c r="BM832" i="16"/>
  <c r="BL832" i="16"/>
  <c r="BG832" i="16"/>
  <c r="BF832" i="16"/>
  <c r="BE832" i="16"/>
  <c r="BD832" i="16"/>
  <c r="BC832" i="16"/>
  <c r="BB832" i="16"/>
  <c r="BA832" i="16"/>
  <c r="AZ832" i="16"/>
  <c r="AY832" i="16"/>
  <c r="AX832" i="16"/>
  <c r="AW832" i="16"/>
  <c r="AV832" i="16"/>
  <c r="AU832" i="16"/>
  <c r="AT832" i="16"/>
  <c r="AR832" i="16"/>
  <c r="AQ832" i="16"/>
  <c r="AP832" i="16"/>
  <c r="BP832" i="16" s="1"/>
  <c r="AO832" i="16"/>
  <c r="BQ832" i="16" s="1"/>
  <c r="AN832" i="16"/>
  <c r="BK832" i="16" s="1"/>
  <c r="AM832" i="16"/>
  <c r="BJ832" i="16" s="1"/>
  <c r="AL832" i="16"/>
  <c r="BI832" i="16" s="1"/>
  <c r="AK832" i="16"/>
  <c r="CD831" i="16"/>
  <c r="CB831" i="16"/>
  <c r="CA831" i="16"/>
  <c r="BZ831" i="16"/>
  <c r="BY831" i="16"/>
  <c r="BX831" i="16"/>
  <c r="BW831" i="16"/>
  <c r="BV831" i="16"/>
  <c r="BT831" i="16"/>
  <c r="BS831" i="16"/>
  <c r="BR831" i="16"/>
  <c r="BN831" i="16"/>
  <c r="BM831" i="16"/>
  <c r="BL831" i="16"/>
  <c r="BG831" i="16"/>
  <c r="BF831" i="16"/>
  <c r="BE831" i="16"/>
  <c r="BD831" i="16"/>
  <c r="BC831" i="16"/>
  <c r="BB831" i="16"/>
  <c r="BA831" i="16"/>
  <c r="AZ831" i="16"/>
  <c r="AY831" i="16"/>
  <c r="AX831" i="16"/>
  <c r="AW831" i="16"/>
  <c r="AV831" i="16"/>
  <c r="AU831" i="16"/>
  <c r="AT831" i="16"/>
  <c r="AR831" i="16"/>
  <c r="AQ831" i="16"/>
  <c r="AP831" i="16"/>
  <c r="BP831" i="16" s="1"/>
  <c r="AO831" i="16"/>
  <c r="BQ831" i="16" s="1"/>
  <c r="AN831" i="16"/>
  <c r="BK831" i="16" s="1"/>
  <c r="AM831" i="16"/>
  <c r="BJ831" i="16" s="1"/>
  <c r="AL831" i="16"/>
  <c r="BI831" i="16" s="1"/>
  <c r="AK831" i="16"/>
  <c r="CD830" i="16"/>
  <c r="CB830" i="16"/>
  <c r="CA830" i="16"/>
  <c r="BZ830" i="16"/>
  <c r="BY830" i="16"/>
  <c r="BX830" i="16"/>
  <c r="BW830" i="16"/>
  <c r="BV830" i="16"/>
  <c r="BT830" i="16"/>
  <c r="BS830" i="16"/>
  <c r="BR830" i="16"/>
  <c r="BN830" i="16"/>
  <c r="BM830" i="16"/>
  <c r="BL830" i="16"/>
  <c r="BG830" i="16"/>
  <c r="BF830" i="16"/>
  <c r="BE830" i="16"/>
  <c r="BD830" i="16"/>
  <c r="BC830" i="16"/>
  <c r="BB830" i="16"/>
  <c r="BA830" i="16"/>
  <c r="AZ830" i="16"/>
  <c r="AY830" i="16"/>
  <c r="AX830" i="16"/>
  <c r="AW830" i="16"/>
  <c r="AV830" i="16"/>
  <c r="AU830" i="16"/>
  <c r="AT830" i="16"/>
  <c r="AR830" i="16"/>
  <c r="AQ830" i="16"/>
  <c r="AP830" i="16"/>
  <c r="BP830" i="16" s="1"/>
  <c r="AO830" i="16"/>
  <c r="BQ830" i="16" s="1"/>
  <c r="AN830" i="16"/>
  <c r="BK830" i="16" s="1"/>
  <c r="AM830" i="16"/>
  <c r="BJ830" i="16" s="1"/>
  <c r="AL830" i="16"/>
  <c r="BI830" i="16" s="1"/>
  <c r="AK830" i="16"/>
  <c r="CD829" i="16"/>
  <c r="CB829" i="16"/>
  <c r="CA829" i="16"/>
  <c r="BZ829" i="16"/>
  <c r="BY829" i="16"/>
  <c r="BX829" i="16"/>
  <c r="BW829" i="16"/>
  <c r="BV829" i="16"/>
  <c r="BT829" i="16"/>
  <c r="BS829" i="16"/>
  <c r="BR829" i="16"/>
  <c r="BN829" i="16"/>
  <c r="BM829" i="16"/>
  <c r="BL829" i="16"/>
  <c r="BG829" i="16"/>
  <c r="BF829" i="16"/>
  <c r="BE829" i="16"/>
  <c r="BD829" i="16"/>
  <c r="BC829" i="16"/>
  <c r="BB829" i="16"/>
  <c r="BA829" i="16"/>
  <c r="AZ829" i="16"/>
  <c r="AY829" i="16"/>
  <c r="AX829" i="16"/>
  <c r="AW829" i="16"/>
  <c r="AV829" i="16"/>
  <c r="AU829" i="16"/>
  <c r="AT829" i="16"/>
  <c r="AR829" i="16"/>
  <c r="AQ829" i="16"/>
  <c r="AP829" i="16"/>
  <c r="BP829" i="16" s="1"/>
  <c r="AO829" i="16"/>
  <c r="BQ829" i="16" s="1"/>
  <c r="AN829" i="16"/>
  <c r="BK829" i="16" s="1"/>
  <c r="AM829" i="16"/>
  <c r="BJ829" i="16" s="1"/>
  <c r="AL829" i="16"/>
  <c r="BI829" i="16" s="1"/>
  <c r="AK829" i="16"/>
  <c r="CD828" i="16"/>
  <c r="CB828" i="16"/>
  <c r="CA828" i="16"/>
  <c r="BZ828" i="16"/>
  <c r="BY828" i="16"/>
  <c r="BX828" i="16"/>
  <c r="BW828" i="16"/>
  <c r="BV828" i="16"/>
  <c r="BT828" i="16"/>
  <c r="BS828" i="16"/>
  <c r="BR828" i="16"/>
  <c r="BN828" i="16"/>
  <c r="BM828" i="16"/>
  <c r="BL828" i="16"/>
  <c r="BG828" i="16"/>
  <c r="BF828" i="16"/>
  <c r="BE828" i="16"/>
  <c r="BD828" i="16"/>
  <c r="BC828" i="16"/>
  <c r="BB828" i="16"/>
  <c r="BA828" i="16"/>
  <c r="AZ828" i="16"/>
  <c r="AY828" i="16"/>
  <c r="AX828" i="16"/>
  <c r="AW828" i="16"/>
  <c r="AV828" i="16"/>
  <c r="AU828" i="16"/>
  <c r="AT828" i="16"/>
  <c r="AR828" i="16"/>
  <c r="AQ828" i="16"/>
  <c r="AP828" i="16"/>
  <c r="BP828" i="16" s="1"/>
  <c r="AO828" i="16"/>
  <c r="BQ828" i="16" s="1"/>
  <c r="AN828" i="16"/>
  <c r="BK828" i="16" s="1"/>
  <c r="AM828" i="16"/>
  <c r="BJ828" i="16" s="1"/>
  <c r="AL828" i="16"/>
  <c r="BI828" i="16" s="1"/>
  <c r="AK828" i="16"/>
  <c r="CD827" i="16"/>
  <c r="CB827" i="16"/>
  <c r="CA827" i="16"/>
  <c r="BZ827" i="16"/>
  <c r="BY827" i="16"/>
  <c r="BX827" i="16"/>
  <c r="BW827" i="16"/>
  <c r="BV827" i="16"/>
  <c r="BT827" i="16"/>
  <c r="BS827" i="16"/>
  <c r="BR827" i="16"/>
  <c r="BN827" i="16"/>
  <c r="BM827" i="16"/>
  <c r="BL827" i="16"/>
  <c r="BG827" i="16"/>
  <c r="BF827" i="16"/>
  <c r="BE827" i="16"/>
  <c r="BD827" i="16"/>
  <c r="BC827" i="16"/>
  <c r="BB827" i="16"/>
  <c r="BA827" i="16"/>
  <c r="AZ827" i="16"/>
  <c r="AY827" i="16"/>
  <c r="AX827" i="16"/>
  <c r="AW827" i="16"/>
  <c r="AV827" i="16"/>
  <c r="AU827" i="16"/>
  <c r="AT827" i="16"/>
  <c r="AR827" i="16"/>
  <c r="AQ827" i="16"/>
  <c r="AP827" i="16"/>
  <c r="BP827" i="16" s="1"/>
  <c r="AO827" i="16"/>
  <c r="BQ827" i="16" s="1"/>
  <c r="AN827" i="16"/>
  <c r="BK827" i="16" s="1"/>
  <c r="AM827" i="16"/>
  <c r="BJ827" i="16" s="1"/>
  <c r="AL827" i="16"/>
  <c r="BI827" i="16" s="1"/>
  <c r="AK827" i="16"/>
  <c r="CD826" i="16"/>
  <c r="CB826" i="16"/>
  <c r="CA826" i="16"/>
  <c r="BZ826" i="16"/>
  <c r="BY826" i="16"/>
  <c r="BX826" i="16"/>
  <c r="BW826" i="16"/>
  <c r="BV826" i="16"/>
  <c r="BT826" i="16"/>
  <c r="BS826" i="16"/>
  <c r="BR826" i="16"/>
  <c r="BN826" i="16"/>
  <c r="BM826" i="16"/>
  <c r="BL826" i="16"/>
  <c r="BG826" i="16"/>
  <c r="BF826" i="16"/>
  <c r="BE826" i="16"/>
  <c r="BD826" i="16"/>
  <c r="BC826" i="16"/>
  <c r="BB826" i="16"/>
  <c r="BA826" i="16"/>
  <c r="AZ826" i="16"/>
  <c r="AY826" i="16"/>
  <c r="AX826" i="16"/>
  <c r="AW826" i="16"/>
  <c r="AV826" i="16"/>
  <c r="AU826" i="16"/>
  <c r="AT826" i="16"/>
  <c r="AR826" i="16"/>
  <c r="AQ826" i="16"/>
  <c r="AP826" i="16"/>
  <c r="BP826" i="16" s="1"/>
  <c r="AO826" i="16"/>
  <c r="BQ826" i="16" s="1"/>
  <c r="AN826" i="16"/>
  <c r="BK826" i="16" s="1"/>
  <c r="AM826" i="16"/>
  <c r="BJ826" i="16" s="1"/>
  <c r="AL826" i="16"/>
  <c r="BI826" i="16" s="1"/>
  <c r="AK826" i="16"/>
  <c r="CD825" i="16"/>
  <c r="CB825" i="16"/>
  <c r="CA825" i="16"/>
  <c r="BZ825" i="16"/>
  <c r="BY825" i="16"/>
  <c r="BX825" i="16"/>
  <c r="BW825" i="16"/>
  <c r="BV825" i="16"/>
  <c r="BT825" i="16"/>
  <c r="BS825" i="16"/>
  <c r="BR825" i="16"/>
  <c r="BN825" i="16"/>
  <c r="BM825" i="16"/>
  <c r="BL825" i="16"/>
  <c r="BG825" i="16"/>
  <c r="BF825" i="16"/>
  <c r="BE825" i="16"/>
  <c r="BD825" i="16"/>
  <c r="BC825" i="16"/>
  <c r="BB825" i="16"/>
  <c r="BA825" i="16"/>
  <c r="AZ825" i="16"/>
  <c r="AY825" i="16"/>
  <c r="AX825" i="16"/>
  <c r="AW825" i="16"/>
  <c r="AV825" i="16"/>
  <c r="AU825" i="16"/>
  <c r="AT825" i="16"/>
  <c r="AR825" i="16"/>
  <c r="AQ825" i="16"/>
  <c r="AP825" i="16"/>
  <c r="BP825" i="16" s="1"/>
  <c r="AO825" i="16"/>
  <c r="BQ825" i="16" s="1"/>
  <c r="AN825" i="16"/>
  <c r="BK825" i="16" s="1"/>
  <c r="AM825" i="16"/>
  <c r="BJ825" i="16" s="1"/>
  <c r="AL825" i="16"/>
  <c r="BI825" i="16" s="1"/>
  <c r="AK825" i="16"/>
  <c r="CD824" i="16"/>
  <c r="CB824" i="16"/>
  <c r="CA824" i="16"/>
  <c r="BZ824" i="16"/>
  <c r="BY824" i="16"/>
  <c r="BX824" i="16"/>
  <c r="BW824" i="16"/>
  <c r="BV824" i="16"/>
  <c r="BT824" i="16"/>
  <c r="BS824" i="16"/>
  <c r="BR824" i="16"/>
  <c r="BN824" i="16"/>
  <c r="BM824" i="16"/>
  <c r="BL824" i="16"/>
  <c r="BG824" i="16"/>
  <c r="BF824" i="16"/>
  <c r="BE824" i="16"/>
  <c r="BD824" i="16"/>
  <c r="BC824" i="16"/>
  <c r="BB824" i="16"/>
  <c r="BA824" i="16"/>
  <c r="AZ824" i="16"/>
  <c r="AY824" i="16"/>
  <c r="AX824" i="16"/>
  <c r="AW824" i="16"/>
  <c r="AV824" i="16"/>
  <c r="AU824" i="16"/>
  <c r="AT824" i="16"/>
  <c r="AR824" i="16"/>
  <c r="AQ824" i="16"/>
  <c r="AP824" i="16"/>
  <c r="BP824" i="16" s="1"/>
  <c r="AO824" i="16"/>
  <c r="BQ824" i="16" s="1"/>
  <c r="AN824" i="16"/>
  <c r="BK824" i="16" s="1"/>
  <c r="AM824" i="16"/>
  <c r="BJ824" i="16" s="1"/>
  <c r="AL824" i="16"/>
  <c r="BI824" i="16" s="1"/>
  <c r="AK824" i="16"/>
  <c r="CD823" i="16"/>
  <c r="CB823" i="16"/>
  <c r="CA823" i="16"/>
  <c r="BZ823" i="16"/>
  <c r="BY823" i="16"/>
  <c r="BX823" i="16"/>
  <c r="BW823" i="16"/>
  <c r="BV823" i="16"/>
  <c r="BT823" i="16"/>
  <c r="BS823" i="16"/>
  <c r="BR823" i="16"/>
  <c r="BN823" i="16"/>
  <c r="BM823" i="16"/>
  <c r="BL823" i="16"/>
  <c r="BG823" i="16"/>
  <c r="BF823" i="16"/>
  <c r="BE823" i="16"/>
  <c r="BD823" i="16"/>
  <c r="BC823" i="16"/>
  <c r="BB823" i="16"/>
  <c r="BA823" i="16"/>
  <c r="AZ823" i="16"/>
  <c r="AY823" i="16"/>
  <c r="AX823" i="16"/>
  <c r="AW823" i="16"/>
  <c r="AV823" i="16"/>
  <c r="AU823" i="16"/>
  <c r="AT823" i="16"/>
  <c r="AR823" i="16"/>
  <c r="AQ823" i="16"/>
  <c r="AP823" i="16"/>
  <c r="BP823" i="16" s="1"/>
  <c r="AO823" i="16"/>
  <c r="BQ823" i="16" s="1"/>
  <c r="AN823" i="16"/>
  <c r="BK823" i="16" s="1"/>
  <c r="AM823" i="16"/>
  <c r="BJ823" i="16" s="1"/>
  <c r="AL823" i="16"/>
  <c r="BI823" i="16" s="1"/>
  <c r="AK823" i="16"/>
  <c r="CD822" i="16"/>
  <c r="CB822" i="16"/>
  <c r="CA822" i="16"/>
  <c r="BZ822" i="16"/>
  <c r="BY822" i="16"/>
  <c r="BX822" i="16"/>
  <c r="BW822" i="16"/>
  <c r="BV822" i="16"/>
  <c r="BT822" i="16"/>
  <c r="BS822" i="16"/>
  <c r="BR822" i="16"/>
  <c r="BN822" i="16"/>
  <c r="BM822" i="16"/>
  <c r="BL822" i="16"/>
  <c r="BG822" i="16"/>
  <c r="BF822" i="16"/>
  <c r="BE822" i="16"/>
  <c r="BD822" i="16"/>
  <c r="BC822" i="16"/>
  <c r="BB822" i="16"/>
  <c r="BA822" i="16"/>
  <c r="AZ822" i="16"/>
  <c r="AY822" i="16"/>
  <c r="AX822" i="16"/>
  <c r="AW822" i="16"/>
  <c r="AV822" i="16"/>
  <c r="AU822" i="16"/>
  <c r="AT822" i="16"/>
  <c r="AR822" i="16"/>
  <c r="AQ822" i="16"/>
  <c r="AP822" i="16"/>
  <c r="BP822" i="16" s="1"/>
  <c r="AO822" i="16"/>
  <c r="BQ822" i="16" s="1"/>
  <c r="AN822" i="16"/>
  <c r="BK822" i="16" s="1"/>
  <c r="AM822" i="16"/>
  <c r="BJ822" i="16" s="1"/>
  <c r="AL822" i="16"/>
  <c r="BI822" i="16" s="1"/>
  <c r="AK822" i="16"/>
  <c r="CD821" i="16"/>
  <c r="CB821" i="16"/>
  <c r="CA821" i="16"/>
  <c r="BZ821" i="16"/>
  <c r="BY821" i="16"/>
  <c r="BX821" i="16"/>
  <c r="BW821" i="16"/>
  <c r="BV821" i="16"/>
  <c r="BT821" i="16"/>
  <c r="BS821" i="16"/>
  <c r="BR821" i="16"/>
  <c r="BN821" i="16"/>
  <c r="BM821" i="16"/>
  <c r="BL821" i="16"/>
  <c r="BG821" i="16"/>
  <c r="BF821" i="16"/>
  <c r="BE821" i="16"/>
  <c r="BD821" i="16"/>
  <c r="BC821" i="16"/>
  <c r="BB821" i="16"/>
  <c r="BA821" i="16"/>
  <c r="AZ821" i="16"/>
  <c r="AY821" i="16"/>
  <c r="AX821" i="16"/>
  <c r="AW821" i="16"/>
  <c r="AV821" i="16"/>
  <c r="AU821" i="16"/>
  <c r="AT821" i="16"/>
  <c r="AR821" i="16"/>
  <c r="AQ821" i="16"/>
  <c r="AP821" i="16"/>
  <c r="BP821" i="16" s="1"/>
  <c r="AO821" i="16"/>
  <c r="BQ821" i="16" s="1"/>
  <c r="AN821" i="16"/>
  <c r="BK821" i="16" s="1"/>
  <c r="AM821" i="16"/>
  <c r="BJ821" i="16" s="1"/>
  <c r="AL821" i="16"/>
  <c r="BI821" i="16" s="1"/>
  <c r="AK821" i="16"/>
  <c r="CD820" i="16"/>
  <c r="CB820" i="16"/>
  <c r="CA820" i="16"/>
  <c r="BZ820" i="16"/>
  <c r="BY820" i="16"/>
  <c r="BX820" i="16"/>
  <c r="BW820" i="16"/>
  <c r="BV820" i="16"/>
  <c r="BT820" i="16"/>
  <c r="BS820" i="16"/>
  <c r="BR820" i="16"/>
  <c r="BN820" i="16"/>
  <c r="BM820" i="16"/>
  <c r="BL820" i="16"/>
  <c r="BG820" i="16"/>
  <c r="BF820" i="16"/>
  <c r="BE820" i="16"/>
  <c r="BD820" i="16"/>
  <c r="BC820" i="16"/>
  <c r="BB820" i="16"/>
  <c r="BA820" i="16"/>
  <c r="AZ820" i="16"/>
  <c r="AY820" i="16"/>
  <c r="AX820" i="16"/>
  <c r="AW820" i="16"/>
  <c r="AV820" i="16"/>
  <c r="AU820" i="16"/>
  <c r="AT820" i="16"/>
  <c r="AR820" i="16"/>
  <c r="AQ820" i="16"/>
  <c r="AP820" i="16"/>
  <c r="BP820" i="16" s="1"/>
  <c r="AO820" i="16"/>
  <c r="BQ820" i="16" s="1"/>
  <c r="AN820" i="16"/>
  <c r="BK820" i="16" s="1"/>
  <c r="AM820" i="16"/>
  <c r="BJ820" i="16" s="1"/>
  <c r="AL820" i="16"/>
  <c r="BI820" i="16" s="1"/>
  <c r="AK820" i="16"/>
  <c r="CD819" i="16"/>
  <c r="CB819" i="16"/>
  <c r="CA819" i="16"/>
  <c r="BZ819" i="16"/>
  <c r="BY819" i="16"/>
  <c r="BX819" i="16"/>
  <c r="BW819" i="16"/>
  <c r="BV819" i="16"/>
  <c r="BT819" i="16"/>
  <c r="BS819" i="16"/>
  <c r="BR819" i="16"/>
  <c r="BN819" i="16"/>
  <c r="BM819" i="16"/>
  <c r="BL819" i="16"/>
  <c r="BG819" i="16"/>
  <c r="BF819" i="16"/>
  <c r="BE819" i="16"/>
  <c r="BD819" i="16"/>
  <c r="BC819" i="16"/>
  <c r="BB819" i="16"/>
  <c r="BA819" i="16"/>
  <c r="AZ819" i="16"/>
  <c r="AY819" i="16"/>
  <c r="AX819" i="16"/>
  <c r="AW819" i="16"/>
  <c r="AV819" i="16"/>
  <c r="AU819" i="16"/>
  <c r="AT819" i="16"/>
  <c r="AR819" i="16"/>
  <c r="AQ819" i="16"/>
  <c r="AP819" i="16"/>
  <c r="BP819" i="16" s="1"/>
  <c r="AO819" i="16"/>
  <c r="BQ819" i="16" s="1"/>
  <c r="AN819" i="16"/>
  <c r="BK819" i="16" s="1"/>
  <c r="AM819" i="16"/>
  <c r="BJ819" i="16" s="1"/>
  <c r="AL819" i="16"/>
  <c r="BI819" i="16" s="1"/>
  <c r="AK819" i="16"/>
  <c r="CD818" i="16"/>
  <c r="CB818" i="16"/>
  <c r="CA818" i="16"/>
  <c r="BZ818" i="16"/>
  <c r="BY818" i="16"/>
  <c r="BX818" i="16"/>
  <c r="BW818" i="16"/>
  <c r="BV818" i="16"/>
  <c r="BT818" i="16"/>
  <c r="BS818" i="16"/>
  <c r="BR818" i="16"/>
  <c r="BN818" i="16"/>
  <c r="BM818" i="16"/>
  <c r="BL818" i="16"/>
  <c r="BG818" i="16"/>
  <c r="BF818" i="16"/>
  <c r="BE818" i="16"/>
  <c r="BD818" i="16"/>
  <c r="BC818" i="16"/>
  <c r="BB818" i="16"/>
  <c r="BA818" i="16"/>
  <c r="AZ818" i="16"/>
  <c r="AY818" i="16"/>
  <c r="AX818" i="16"/>
  <c r="AW818" i="16"/>
  <c r="AV818" i="16"/>
  <c r="AU818" i="16"/>
  <c r="AT818" i="16"/>
  <c r="AR818" i="16"/>
  <c r="AQ818" i="16"/>
  <c r="AP818" i="16"/>
  <c r="BP818" i="16" s="1"/>
  <c r="AO818" i="16"/>
  <c r="BQ818" i="16" s="1"/>
  <c r="AN818" i="16"/>
  <c r="BK818" i="16" s="1"/>
  <c r="AM818" i="16"/>
  <c r="BJ818" i="16" s="1"/>
  <c r="AL818" i="16"/>
  <c r="BI818" i="16" s="1"/>
  <c r="AK818" i="16"/>
  <c r="CD817" i="16"/>
  <c r="CB817" i="16"/>
  <c r="CA817" i="16"/>
  <c r="BZ817" i="16"/>
  <c r="BY817" i="16"/>
  <c r="BX817" i="16"/>
  <c r="BW817" i="16"/>
  <c r="BV817" i="16"/>
  <c r="BT817" i="16"/>
  <c r="BS817" i="16"/>
  <c r="BR817" i="16"/>
  <c r="BN817" i="16"/>
  <c r="BM817" i="16"/>
  <c r="BL817" i="16"/>
  <c r="BG817" i="16"/>
  <c r="BF817" i="16"/>
  <c r="BE817" i="16"/>
  <c r="BD817" i="16"/>
  <c r="BC817" i="16"/>
  <c r="BB817" i="16"/>
  <c r="BA817" i="16"/>
  <c r="AZ817" i="16"/>
  <c r="AY817" i="16"/>
  <c r="AX817" i="16"/>
  <c r="AW817" i="16"/>
  <c r="AV817" i="16"/>
  <c r="AU817" i="16"/>
  <c r="AT817" i="16"/>
  <c r="AR817" i="16"/>
  <c r="AQ817" i="16"/>
  <c r="AP817" i="16"/>
  <c r="BP817" i="16" s="1"/>
  <c r="AO817" i="16"/>
  <c r="BQ817" i="16" s="1"/>
  <c r="AN817" i="16"/>
  <c r="BK817" i="16" s="1"/>
  <c r="AM817" i="16"/>
  <c r="BJ817" i="16" s="1"/>
  <c r="AL817" i="16"/>
  <c r="BI817" i="16" s="1"/>
  <c r="AK817" i="16"/>
  <c r="CD816" i="16"/>
  <c r="CB816" i="16"/>
  <c r="CA816" i="16"/>
  <c r="BZ816" i="16"/>
  <c r="BY816" i="16"/>
  <c r="BX816" i="16"/>
  <c r="BW816" i="16"/>
  <c r="BV816" i="16"/>
  <c r="BT816" i="16"/>
  <c r="BS816" i="16"/>
  <c r="BR816" i="16"/>
  <c r="BN816" i="16"/>
  <c r="BM816" i="16"/>
  <c r="BL816" i="16"/>
  <c r="BG816" i="16"/>
  <c r="BF816" i="16"/>
  <c r="BE816" i="16"/>
  <c r="BD816" i="16"/>
  <c r="BC816" i="16"/>
  <c r="BB816" i="16"/>
  <c r="BA816" i="16"/>
  <c r="AZ816" i="16"/>
  <c r="AY816" i="16"/>
  <c r="AX816" i="16"/>
  <c r="AW816" i="16"/>
  <c r="AV816" i="16"/>
  <c r="AU816" i="16"/>
  <c r="AT816" i="16"/>
  <c r="AR816" i="16"/>
  <c r="AQ816" i="16"/>
  <c r="AP816" i="16"/>
  <c r="BP816" i="16" s="1"/>
  <c r="AO816" i="16"/>
  <c r="BQ816" i="16" s="1"/>
  <c r="AN816" i="16"/>
  <c r="BK816" i="16" s="1"/>
  <c r="AM816" i="16"/>
  <c r="BJ816" i="16" s="1"/>
  <c r="AL816" i="16"/>
  <c r="BI816" i="16" s="1"/>
  <c r="AK816" i="16"/>
  <c r="CD815" i="16"/>
  <c r="CB815" i="16"/>
  <c r="CA815" i="16"/>
  <c r="BZ815" i="16"/>
  <c r="BY815" i="16"/>
  <c r="BX815" i="16"/>
  <c r="BW815" i="16"/>
  <c r="BV815" i="16"/>
  <c r="BT815" i="16"/>
  <c r="BS815" i="16"/>
  <c r="BR815" i="16"/>
  <c r="BN815" i="16"/>
  <c r="BM815" i="16"/>
  <c r="BL815" i="16"/>
  <c r="BG815" i="16"/>
  <c r="BF815" i="16"/>
  <c r="BE815" i="16"/>
  <c r="BD815" i="16"/>
  <c r="BC815" i="16"/>
  <c r="BB815" i="16"/>
  <c r="BA815" i="16"/>
  <c r="AZ815" i="16"/>
  <c r="AY815" i="16"/>
  <c r="AX815" i="16"/>
  <c r="AW815" i="16"/>
  <c r="AV815" i="16"/>
  <c r="AU815" i="16"/>
  <c r="AT815" i="16"/>
  <c r="AR815" i="16"/>
  <c r="AQ815" i="16"/>
  <c r="AP815" i="16"/>
  <c r="BP815" i="16" s="1"/>
  <c r="AO815" i="16"/>
  <c r="BQ815" i="16" s="1"/>
  <c r="AN815" i="16"/>
  <c r="BK815" i="16" s="1"/>
  <c r="AM815" i="16"/>
  <c r="BJ815" i="16" s="1"/>
  <c r="AL815" i="16"/>
  <c r="BI815" i="16" s="1"/>
  <c r="AK815" i="16"/>
  <c r="CD814" i="16"/>
  <c r="CB814" i="16"/>
  <c r="CA814" i="16"/>
  <c r="BZ814" i="16"/>
  <c r="BY814" i="16"/>
  <c r="BX814" i="16"/>
  <c r="BW814" i="16"/>
  <c r="BV814" i="16"/>
  <c r="BT814" i="16"/>
  <c r="BS814" i="16"/>
  <c r="BR814" i="16"/>
  <c r="BN814" i="16"/>
  <c r="BM814" i="16"/>
  <c r="BL814" i="16"/>
  <c r="BG814" i="16"/>
  <c r="BF814" i="16"/>
  <c r="BE814" i="16"/>
  <c r="BD814" i="16"/>
  <c r="BC814" i="16"/>
  <c r="BB814" i="16"/>
  <c r="BA814" i="16"/>
  <c r="AZ814" i="16"/>
  <c r="AY814" i="16"/>
  <c r="AX814" i="16"/>
  <c r="AW814" i="16"/>
  <c r="AV814" i="16"/>
  <c r="AU814" i="16"/>
  <c r="AT814" i="16"/>
  <c r="AR814" i="16"/>
  <c r="AQ814" i="16"/>
  <c r="AP814" i="16"/>
  <c r="BP814" i="16" s="1"/>
  <c r="AO814" i="16"/>
  <c r="BQ814" i="16" s="1"/>
  <c r="AN814" i="16"/>
  <c r="BK814" i="16" s="1"/>
  <c r="AM814" i="16"/>
  <c r="BJ814" i="16" s="1"/>
  <c r="AL814" i="16"/>
  <c r="BI814" i="16" s="1"/>
  <c r="AK814" i="16"/>
  <c r="CD813" i="16"/>
  <c r="CB813" i="16"/>
  <c r="CA813" i="16"/>
  <c r="BZ813" i="16"/>
  <c r="BY813" i="16"/>
  <c r="BX813" i="16"/>
  <c r="BW813" i="16"/>
  <c r="BV813" i="16"/>
  <c r="BT813" i="16"/>
  <c r="BS813" i="16"/>
  <c r="BR813" i="16"/>
  <c r="BN813" i="16"/>
  <c r="BM813" i="16"/>
  <c r="BL813" i="16"/>
  <c r="BG813" i="16"/>
  <c r="BF813" i="16"/>
  <c r="BE813" i="16"/>
  <c r="BD813" i="16"/>
  <c r="BC813" i="16"/>
  <c r="BB813" i="16"/>
  <c r="BA813" i="16"/>
  <c r="AZ813" i="16"/>
  <c r="AY813" i="16"/>
  <c r="AX813" i="16"/>
  <c r="AW813" i="16"/>
  <c r="AV813" i="16"/>
  <c r="AU813" i="16"/>
  <c r="AT813" i="16"/>
  <c r="AR813" i="16"/>
  <c r="AQ813" i="16"/>
  <c r="AP813" i="16"/>
  <c r="BP813" i="16" s="1"/>
  <c r="AO813" i="16"/>
  <c r="BQ813" i="16" s="1"/>
  <c r="AN813" i="16"/>
  <c r="BK813" i="16" s="1"/>
  <c r="AM813" i="16"/>
  <c r="BJ813" i="16" s="1"/>
  <c r="AL813" i="16"/>
  <c r="BI813" i="16" s="1"/>
  <c r="AK813" i="16"/>
  <c r="CD812" i="16"/>
  <c r="CB812" i="16"/>
  <c r="CA812" i="16"/>
  <c r="BZ812" i="16"/>
  <c r="BY812" i="16"/>
  <c r="BX812" i="16"/>
  <c r="BW812" i="16"/>
  <c r="BV812" i="16"/>
  <c r="BT812" i="16"/>
  <c r="BS812" i="16"/>
  <c r="BR812" i="16"/>
  <c r="BN812" i="16"/>
  <c r="BM812" i="16"/>
  <c r="BL812" i="16"/>
  <c r="BG812" i="16"/>
  <c r="BF812" i="16"/>
  <c r="BE812" i="16"/>
  <c r="BD812" i="16"/>
  <c r="BC812" i="16"/>
  <c r="BB812" i="16"/>
  <c r="BA812" i="16"/>
  <c r="AZ812" i="16"/>
  <c r="AY812" i="16"/>
  <c r="AX812" i="16"/>
  <c r="AW812" i="16"/>
  <c r="AV812" i="16"/>
  <c r="AU812" i="16"/>
  <c r="AT812" i="16"/>
  <c r="AR812" i="16"/>
  <c r="AQ812" i="16"/>
  <c r="AP812" i="16"/>
  <c r="BP812" i="16" s="1"/>
  <c r="AO812" i="16"/>
  <c r="BQ812" i="16" s="1"/>
  <c r="AN812" i="16"/>
  <c r="BK812" i="16" s="1"/>
  <c r="AM812" i="16"/>
  <c r="BJ812" i="16" s="1"/>
  <c r="AL812" i="16"/>
  <c r="BI812" i="16" s="1"/>
  <c r="AK812" i="16"/>
  <c r="CD811" i="16"/>
  <c r="CB811" i="16"/>
  <c r="CA811" i="16"/>
  <c r="BZ811" i="16"/>
  <c r="BY811" i="16"/>
  <c r="BX811" i="16"/>
  <c r="BW811" i="16"/>
  <c r="BV811" i="16"/>
  <c r="BT811" i="16"/>
  <c r="BS811" i="16"/>
  <c r="BR811" i="16"/>
  <c r="BN811" i="16"/>
  <c r="BM811" i="16"/>
  <c r="BL811" i="16"/>
  <c r="BG811" i="16"/>
  <c r="BF811" i="16"/>
  <c r="BE811" i="16"/>
  <c r="BD811" i="16"/>
  <c r="BC811" i="16"/>
  <c r="BB811" i="16"/>
  <c r="BA811" i="16"/>
  <c r="AZ811" i="16"/>
  <c r="AY811" i="16"/>
  <c r="AX811" i="16"/>
  <c r="AW811" i="16"/>
  <c r="AV811" i="16"/>
  <c r="AU811" i="16"/>
  <c r="AT811" i="16"/>
  <c r="AR811" i="16"/>
  <c r="AQ811" i="16"/>
  <c r="AP811" i="16"/>
  <c r="BP811" i="16" s="1"/>
  <c r="AO811" i="16"/>
  <c r="BQ811" i="16" s="1"/>
  <c r="AN811" i="16"/>
  <c r="BK811" i="16" s="1"/>
  <c r="AM811" i="16"/>
  <c r="BJ811" i="16" s="1"/>
  <c r="AL811" i="16"/>
  <c r="BI811" i="16" s="1"/>
  <c r="AK811" i="16"/>
  <c r="CD810" i="16"/>
  <c r="CB810" i="16"/>
  <c r="CA810" i="16"/>
  <c r="BZ810" i="16"/>
  <c r="BY810" i="16"/>
  <c r="BX810" i="16"/>
  <c r="BW810" i="16"/>
  <c r="BV810" i="16"/>
  <c r="BT810" i="16"/>
  <c r="BS810" i="16"/>
  <c r="BR810" i="16"/>
  <c r="BN810" i="16"/>
  <c r="BM810" i="16"/>
  <c r="BL810" i="16"/>
  <c r="BG810" i="16"/>
  <c r="BF810" i="16"/>
  <c r="BE810" i="16"/>
  <c r="BD810" i="16"/>
  <c r="BC810" i="16"/>
  <c r="BB810" i="16"/>
  <c r="BA810" i="16"/>
  <c r="AZ810" i="16"/>
  <c r="AY810" i="16"/>
  <c r="AX810" i="16"/>
  <c r="AW810" i="16"/>
  <c r="AV810" i="16"/>
  <c r="AU810" i="16"/>
  <c r="AT810" i="16"/>
  <c r="AR810" i="16"/>
  <c r="AQ810" i="16"/>
  <c r="AP810" i="16"/>
  <c r="BP810" i="16" s="1"/>
  <c r="AO810" i="16"/>
  <c r="BQ810" i="16" s="1"/>
  <c r="AN810" i="16"/>
  <c r="BK810" i="16" s="1"/>
  <c r="AM810" i="16"/>
  <c r="BJ810" i="16" s="1"/>
  <c r="AL810" i="16"/>
  <c r="BI810" i="16" s="1"/>
  <c r="AK810" i="16"/>
  <c r="CD809" i="16"/>
  <c r="CB809" i="16"/>
  <c r="CA809" i="16"/>
  <c r="BZ809" i="16"/>
  <c r="BY809" i="16"/>
  <c r="BX809" i="16"/>
  <c r="BW809" i="16"/>
  <c r="BV809" i="16"/>
  <c r="BT809" i="16"/>
  <c r="BS809" i="16"/>
  <c r="BR809" i="16"/>
  <c r="BN809" i="16"/>
  <c r="BM809" i="16"/>
  <c r="BL809" i="16"/>
  <c r="BG809" i="16"/>
  <c r="BF809" i="16"/>
  <c r="BE809" i="16"/>
  <c r="BD809" i="16"/>
  <c r="BC809" i="16"/>
  <c r="BB809" i="16"/>
  <c r="BA809" i="16"/>
  <c r="AZ809" i="16"/>
  <c r="AY809" i="16"/>
  <c r="AX809" i="16"/>
  <c r="AW809" i="16"/>
  <c r="AV809" i="16"/>
  <c r="AU809" i="16"/>
  <c r="AT809" i="16"/>
  <c r="AR809" i="16"/>
  <c r="AQ809" i="16"/>
  <c r="AP809" i="16"/>
  <c r="BP809" i="16" s="1"/>
  <c r="AO809" i="16"/>
  <c r="BQ809" i="16" s="1"/>
  <c r="AN809" i="16"/>
  <c r="BK809" i="16" s="1"/>
  <c r="AM809" i="16"/>
  <c r="BJ809" i="16" s="1"/>
  <c r="AL809" i="16"/>
  <c r="BI809" i="16" s="1"/>
  <c r="AK809" i="16"/>
  <c r="CD808" i="16"/>
  <c r="CB808" i="16"/>
  <c r="CA808" i="16"/>
  <c r="BZ808" i="16"/>
  <c r="BY808" i="16"/>
  <c r="BX808" i="16"/>
  <c r="BW808" i="16"/>
  <c r="BV808" i="16"/>
  <c r="BT808" i="16"/>
  <c r="BS808" i="16"/>
  <c r="BR808" i="16"/>
  <c r="BN808" i="16"/>
  <c r="BM808" i="16"/>
  <c r="BL808" i="16"/>
  <c r="BG808" i="16"/>
  <c r="BF808" i="16"/>
  <c r="BE808" i="16"/>
  <c r="BD808" i="16"/>
  <c r="BC808" i="16"/>
  <c r="BB808" i="16"/>
  <c r="BA808" i="16"/>
  <c r="AZ808" i="16"/>
  <c r="AY808" i="16"/>
  <c r="AX808" i="16"/>
  <c r="AW808" i="16"/>
  <c r="AV808" i="16"/>
  <c r="AU808" i="16"/>
  <c r="AT808" i="16"/>
  <c r="AR808" i="16"/>
  <c r="AQ808" i="16"/>
  <c r="AP808" i="16"/>
  <c r="BP808" i="16" s="1"/>
  <c r="AO808" i="16"/>
  <c r="BQ808" i="16" s="1"/>
  <c r="AN808" i="16"/>
  <c r="BK808" i="16" s="1"/>
  <c r="AM808" i="16"/>
  <c r="BJ808" i="16" s="1"/>
  <c r="AL808" i="16"/>
  <c r="BI808" i="16" s="1"/>
  <c r="AK808" i="16"/>
  <c r="CD807" i="16"/>
  <c r="CB807" i="16"/>
  <c r="CA807" i="16"/>
  <c r="BZ807" i="16"/>
  <c r="BY807" i="16"/>
  <c r="BX807" i="16"/>
  <c r="BW807" i="16"/>
  <c r="BV807" i="16"/>
  <c r="BT807" i="16"/>
  <c r="BS807" i="16"/>
  <c r="BR807" i="16"/>
  <c r="BN807" i="16"/>
  <c r="BM807" i="16"/>
  <c r="BL807" i="16"/>
  <c r="BG807" i="16"/>
  <c r="BF807" i="16"/>
  <c r="BE807" i="16"/>
  <c r="BD807" i="16"/>
  <c r="BC807" i="16"/>
  <c r="BB807" i="16"/>
  <c r="BA807" i="16"/>
  <c r="AZ807" i="16"/>
  <c r="AY807" i="16"/>
  <c r="AX807" i="16"/>
  <c r="AW807" i="16"/>
  <c r="AV807" i="16"/>
  <c r="AU807" i="16"/>
  <c r="AT807" i="16"/>
  <c r="AR807" i="16"/>
  <c r="AQ807" i="16"/>
  <c r="AP807" i="16"/>
  <c r="BP807" i="16" s="1"/>
  <c r="AO807" i="16"/>
  <c r="BQ807" i="16" s="1"/>
  <c r="AN807" i="16"/>
  <c r="BK807" i="16" s="1"/>
  <c r="AM807" i="16"/>
  <c r="BJ807" i="16" s="1"/>
  <c r="AL807" i="16"/>
  <c r="BI807" i="16" s="1"/>
  <c r="AK807" i="16"/>
  <c r="CD806" i="16"/>
  <c r="CB806" i="16"/>
  <c r="CA806" i="16"/>
  <c r="BZ806" i="16"/>
  <c r="BY806" i="16"/>
  <c r="BX806" i="16"/>
  <c r="BW806" i="16"/>
  <c r="BV806" i="16"/>
  <c r="BT806" i="16"/>
  <c r="BS806" i="16"/>
  <c r="BR806" i="16"/>
  <c r="BN806" i="16"/>
  <c r="BM806" i="16"/>
  <c r="BL806" i="16"/>
  <c r="BG806" i="16"/>
  <c r="BF806" i="16"/>
  <c r="BE806" i="16"/>
  <c r="BD806" i="16"/>
  <c r="BC806" i="16"/>
  <c r="BB806" i="16"/>
  <c r="BA806" i="16"/>
  <c r="AZ806" i="16"/>
  <c r="AY806" i="16"/>
  <c r="AX806" i="16"/>
  <c r="AW806" i="16"/>
  <c r="AV806" i="16"/>
  <c r="AU806" i="16"/>
  <c r="AT806" i="16"/>
  <c r="AR806" i="16"/>
  <c r="AQ806" i="16"/>
  <c r="AP806" i="16"/>
  <c r="BP806" i="16" s="1"/>
  <c r="AO806" i="16"/>
  <c r="BQ806" i="16" s="1"/>
  <c r="AN806" i="16"/>
  <c r="BK806" i="16" s="1"/>
  <c r="AM806" i="16"/>
  <c r="BJ806" i="16" s="1"/>
  <c r="AL806" i="16"/>
  <c r="BI806" i="16" s="1"/>
  <c r="AK806" i="16"/>
  <c r="CD805" i="16"/>
  <c r="CB805" i="16"/>
  <c r="CA805" i="16"/>
  <c r="BZ805" i="16"/>
  <c r="BY805" i="16"/>
  <c r="BX805" i="16"/>
  <c r="BW805" i="16"/>
  <c r="BV805" i="16"/>
  <c r="BT805" i="16"/>
  <c r="BS805" i="16"/>
  <c r="BR805" i="16"/>
  <c r="BN805" i="16"/>
  <c r="BM805" i="16"/>
  <c r="BL805" i="16"/>
  <c r="BG805" i="16"/>
  <c r="BF805" i="16"/>
  <c r="BE805" i="16"/>
  <c r="BD805" i="16"/>
  <c r="BC805" i="16"/>
  <c r="BB805" i="16"/>
  <c r="BA805" i="16"/>
  <c r="AZ805" i="16"/>
  <c r="AY805" i="16"/>
  <c r="AX805" i="16"/>
  <c r="AW805" i="16"/>
  <c r="AV805" i="16"/>
  <c r="AU805" i="16"/>
  <c r="AT805" i="16"/>
  <c r="AR805" i="16"/>
  <c r="AQ805" i="16"/>
  <c r="AP805" i="16"/>
  <c r="BP805" i="16" s="1"/>
  <c r="AO805" i="16"/>
  <c r="BQ805" i="16" s="1"/>
  <c r="AN805" i="16"/>
  <c r="BK805" i="16" s="1"/>
  <c r="AM805" i="16"/>
  <c r="BJ805" i="16" s="1"/>
  <c r="AL805" i="16"/>
  <c r="BI805" i="16" s="1"/>
  <c r="AK805" i="16"/>
  <c r="CD804" i="16"/>
  <c r="CB804" i="16"/>
  <c r="CA804" i="16"/>
  <c r="BZ804" i="16"/>
  <c r="BY804" i="16"/>
  <c r="BX804" i="16"/>
  <c r="BW804" i="16"/>
  <c r="BV804" i="16"/>
  <c r="BT804" i="16"/>
  <c r="BS804" i="16"/>
  <c r="BR804" i="16"/>
  <c r="BN804" i="16"/>
  <c r="BM804" i="16"/>
  <c r="BL804" i="16"/>
  <c r="BG804" i="16"/>
  <c r="BF804" i="16"/>
  <c r="BE804" i="16"/>
  <c r="BD804" i="16"/>
  <c r="BC804" i="16"/>
  <c r="BB804" i="16"/>
  <c r="BA804" i="16"/>
  <c r="AZ804" i="16"/>
  <c r="AY804" i="16"/>
  <c r="AX804" i="16"/>
  <c r="AW804" i="16"/>
  <c r="AV804" i="16"/>
  <c r="AU804" i="16"/>
  <c r="AT804" i="16"/>
  <c r="AR804" i="16"/>
  <c r="AQ804" i="16"/>
  <c r="AP804" i="16"/>
  <c r="BP804" i="16" s="1"/>
  <c r="AO804" i="16"/>
  <c r="BQ804" i="16" s="1"/>
  <c r="AN804" i="16"/>
  <c r="BK804" i="16" s="1"/>
  <c r="AM804" i="16"/>
  <c r="BJ804" i="16" s="1"/>
  <c r="AL804" i="16"/>
  <c r="BI804" i="16" s="1"/>
  <c r="AK804" i="16"/>
  <c r="CD803" i="16"/>
  <c r="CB803" i="16"/>
  <c r="CA803" i="16"/>
  <c r="BZ803" i="16"/>
  <c r="BY803" i="16"/>
  <c r="BX803" i="16"/>
  <c r="BW803" i="16"/>
  <c r="BV803" i="16"/>
  <c r="BT803" i="16"/>
  <c r="BS803" i="16"/>
  <c r="BR803" i="16"/>
  <c r="BN803" i="16"/>
  <c r="BM803" i="16"/>
  <c r="BL803" i="16"/>
  <c r="BG803" i="16"/>
  <c r="BF803" i="16"/>
  <c r="BE803" i="16"/>
  <c r="BD803" i="16"/>
  <c r="BC803" i="16"/>
  <c r="BB803" i="16"/>
  <c r="BA803" i="16"/>
  <c r="AZ803" i="16"/>
  <c r="AY803" i="16"/>
  <c r="AX803" i="16"/>
  <c r="AW803" i="16"/>
  <c r="AV803" i="16"/>
  <c r="AU803" i="16"/>
  <c r="AT803" i="16"/>
  <c r="AR803" i="16"/>
  <c r="AQ803" i="16"/>
  <c r="AP803" i="16"/>
  <c r="BP803" i="16" s="1"/>
  <c r="AO803" i="16"/>
  <c r="BQ803" i="16" s="1"/>
  <c r="AN803" i="16"/>
  <c r="BK803" i="16" s="1"/>
  <c r="AM803" i="16"/>
  <c r="BJ803" i="16" s="1"/>
  <c r="AL803" i="16"/>
  <c r="BI803" i="16" s="1"/>
  <c r="AK803" i="16"/>
  <c r="CD802" i="16"/>
  <c r="CB802" i="16"/>
  <c r="CA802" i="16"/>
  <c r="BZ802" i="16"/>
  <c r="BY802" i="16"/>
  <c r="BX802" i="16"/>
  <c r="BW802" i="16"/>
  <c r="BV802" i="16"/>
  <c r="BT802" i="16"/>
  <c r="BS802" i="16"/>
  <c r="BR802" i="16"/>
  <c r="BN802" i="16"/>
  <c r="BM802" i="16"/>
  <c r="BL802" i="16"/>
  <c r="BG802" i="16"/>
  <c r="BF802" i="16"/>
  <c r="BE802" i="16"/>
  <c r="BD802" i="16"/>
  <c r="BC802" i="16"/>
  <c r="BB802" i="16"/>
  <c r="BA802" i="16"/>
  <c r="AZ802" i="16"/>
  <c r="AY802" i="16"/>
  <c r="AX802" i="16"/>
  <c r="AW802" i="16"/>
  <c r="AV802" i="16"/>
  <c r="AU802" i="16"/>
  <c r="AT802" i="16"/>
  <c r="AR802" i="16"/>
  <c r="AQ802" i="16"/>
  <c r="AP802" i="16"/>
  <c r="BP802" i="16" s="1"/>
  <c r="AO802" i="16"/>
  <c r="BQ802" i="16" s="1"/>
  <c r="AN802" i="16"/>
  <c r="BK802" i="16" s="1"/>
  <c r="AM802" i="16"/>
  <c r="BJ802" i="16" s="1"/>
  <c r="AL802" i="16"/>
  <c r="BI802" i="16" s="1"/>
  <c r="AK802" i="16"/>
  <c r="CD801" i="16"/>
  <c r="CB801" i="16"/>
  <c r="CA801" i="16"/>
  <c r="BZ801" i="16"/>
  <c r="BY801" i="16"/>
  <c r="BX801" i="16"/>
  <c r="BW801" i="16"/>
  <c r="BV801" i="16"/>
  <c r="BT801" i="16"/>
  <c r="BS801" i="16"/>
  <c r="BR801" i="16"/>
  <c r="BN801" i="16"/>
  <c r="BM801" i="16"/>
  <c r="BL801" i="16"/>
  <c r="BG801" i="16"/>
  <c r="BF801" i="16"/>
  <c r="BE801" i="16"/>
  <c r="BD801" i="16"/>
  <c r="BC801" i="16"/>
  <c r="BB801" i="16"/>
  <c r="BA801" i="16"/>
  <c r="AZ801" i="16"/>
  <c r="AY801" i="16"/>
  <c r="AX801" i="16"/>
  <c r="AW801" i="16"/>
  <c r="AV801" i="16"/>
  <c r="AU801" i="16"/>
  <c r="AT801" i="16"/>
  <c r="AR801" i="16"/>
  <c r="AQ801" i="16"/>
  <c r="AP801" i="16"/>
  <c r="BP801" i="16" s="1"/>
  <c r="AO801" i="16"/>
  <c r="BQ801" i="16" s="1"/>
  <c r="AN801" i="16"/>
  <c r="BK801" i="16" s="1"/>
  <c r="AM801" i="16"/>
  <c r="BJ801" i="16" s="1"/>
  <c r="AL801" i="16"/>
  <c r="BI801" i="16" s="1"/>
  <c r="AK801" i="16"/>
  <c r="CD800" i="16"/>
  <c r="CB800" i="16"/>
  <c r="CA800" i="16"/>
  <c r="BZ800" i="16"/>
  <c r="BY800" i="16"/>
  <c r="BX800" i="16"/>
  <c r="BW800" i="16"/>
  <c r="BV800" i="16"/>
  <c r="BT800" i="16"/>
  <c r="BS800" i="16"/>
  <c r="BR800" i="16"/>
  <c r="BN800" i="16"/>
  <c r="BM800" i="16"/>
  <c r="BL800" i="16"/>
  <c r="BG800" i="16"/>
  <c r="BF800" i="16"/>
  <c r="BE800" i="16"/>
  <c r="BD800" i="16"/>
  <c r="BC800" i="16"/>
  <c r="BB800" i="16"/>
  <c r="BA800" i="16"/>
  <c r="AZ800" i="16"/>
  <c r="AY800" i="16"/>
  <c r="AX800" i="16"/>
  <c r="AW800" i="16"/>
  <c r="AV800" i="16"/>
  <c r="AU800" i="16"/>
  <c r="AT800" i="16"/>
  <c r="AR800" i="16"/>
  <c r="AQ800" i="16"/>
  <c r="AP800" i="16"/>
  <c r="BP800" i="16" s="1"/>
  <c r="AO800" i="16"/>
  <c r="BQ800" i="16" s="1"/>
  <c r="AN800" i="16"/>
  <c r="BK800" i="16" s="1"/>
  <c r="AM800" i="16"/>
  <c r="BJ800" i="16" s="1"/>
  <c r="AL800" i="16"/>
  <c r="BI800" i="16" s="1"/>
  <c r="AK800" i="16"/>
  <c r="CD799" i="16"/>
  <c r="CB799" i="16"/>
  <c r="CA799" i="16"/>
  <c r="BZ799" i="16"/>
  <c r="BY799" i="16"/>
  <c r="BX799" i="16"/>
  <c r="BW799" i="16"/>
  <c r="BV799" i="16"/>
  <c r="BT799" i="16"/>
  <c r="BS799" i="16"/>
  <c r="BR799" i="16"/>
  <c r="BN799" i="16"/>
  <c r="BM799" i="16"/>
  <c r="BL799" i="16"/>
  <c r="BG799" i="16"/>
  <c r="BF799" i="16"/>
  <c r="BE799" i="16"/>
  <c r="BD799" i="16"/>
  <c r="BC799" i="16"/>
  <c r="BB799" i="16"/>
  <c r="BA799" i="16"/>
  <c r="AZ799" i="16"/>
  <c r="AY799" i="16"/>
  <c r="AX799" i="16"/>
  <c r="AW799" i="16"/>
  <c r="AV799" i="16"/>
  <c r="AU799" i="16"/>
  <c r="AT799" i="16"/>
  <c r="AR799" i="16"/>
  <c r="AQ799" i="16"/>
  <c r="AP799" i="16"/>
  <c r="BP799" i="16" s="1"/>
  <c r="AO799" i="16"/>
  <c r="BQ799" i="16" s="1"/>
  <c r="AN799" i="16"/>
  <c r="BK799" i="16" s="1"/>
  <c r="AM799" i="16"/>
  <c r="BJ799" i="16" s="1"/>
  <c r="AL799" i="16"/>
  <c r="BI799" i="16" s="1"/>
  <c r="AK799" i="16"/>
  <c r="CD798" i="16"/>
  <c r="CB798" i="16"/>
  <c r="CA798" i="16"/>
  <c r="BZ798" i="16"/>
  <c r="BY798" i="16"/>
  <c r="BX798" i="16"/>
  <c r="BW798" i="16"/>
  <c r="BV798" i="16"/>
  <c r="BT798" i="16"/>
  <c r="BS798" i="16"/>
  <c r="BR798" i="16"/>
  <c r="BN798" i="16"/>
  <c r="BM798" i="16"/>
  <c r="BL798" i="16"/>
  <c r="BG798" i="16"/>
  <c r="BF798" i="16"/>
  <c r="BE798" i="16"/>
  <c r="BD798" i="16"/>
  <c r="BC798" i="16"/>
  <c r="BB798" i="16"/>
  <c r="BA798" i="16"/>
  <c r="AZ798" i="16"/>
  <c r="AY798" i="16"/>
  <c r="AX798" i="16"/>
  <c r="AW798" i="16"/>
  <c r="AV798" i="16"/>
  <c r="AU798" i="16"/>
  <c r="AT798" i="16"/>
  <c r="AR798" i="16"/>
  <c r="AQ798" i="16"/>
  <c r="AP798" i="16"/>
  <c r="BP798" i="16" s="1"/>
  <c r="AO798" i="16"/>
  <c r="BQ798" i="16" s="1"/>
  <c r="AN798" i="16"/>
  <c r="BK798" i="16" s="1"/>
  <c r="AM798" i="16"/>
  <c r="BJ798" i="16" s="1"/>
  <c r="AL798" i="16"/>
  <c r="BI798" i="16" s="1"/>
  <c r="AK798" i="16"/>
  <c r="CD797" i="16"/>
  <c r="CB797" i="16"/>
  <c r="CA797" i="16"/>
  <c r="BZ797" i="16"/>
  <c r="BY797" i="16"/>
  <c r="BX797" i="16"/>
  <c r="BW797" i="16"/>
  <c r="BV797" i="16"/>
  <c r="BT797" i="16"/>
  <c r="BS797" i="16"/>
  <c r="BR797" i="16"/>
  <c r="BN797" i="16"/>
  <c r="BM797" i="16"/>
  <c r="BL797" i="16"/>
  <c r="BG797" i="16"/>
  <c r="BF797" i="16"/>
  <c r="BE797" i="16"/>
  <c r="BD797" i="16"/>
  <c r="BC797" i="16"/>
  <c r="BB797" i="16"/>
  <c r="BA797" i="16"/>
  <c r="AZ797" i="16"/>
  <c r="AY797" i="16"/>
  <c r="AX797" i="16"/>
  <c r="AW797" i="16"/>
  <c r="AV797" i="16"/>
  <c r="AU797" i="16"/>
  <c r="AT797" i="16"/>
  <c r="AR797" i="16"/>
  <c r="AQ797" i="16"/>
  <c r="AP797" i="16"/>
  <c r="BP797" i="16" s="1"/>
  <c r="AO797" i="16"/>
  <c r="BQ797" i="16" s="1"/>
  <c r="AN797" i="16"/>
  <c r="BK797" i="16" s="1"/>
  <c r="AM797" i="16"/>
  <c r="BJ797" i="16" s="1"/>
  <c r="AL797" i="16"/>
  <c r="BI797" i="16" s="1"/>
  <c r="AK797" i="16"/>
  <c r="CD796" i="16"/>
  <c r="CB796" i="16"/>
  <c r="CA796" i="16"/>
  <c r="BZ796" i="16"/>
  <c r="BY796" i="16"/>
  <c r="BX796" i="16"/>
  <c r="BW796" i="16"/>
  <c r="BV796" i="16"/>
  <c r="BT796" i="16"/>
  <c r="BS796" i="16"/>
  <c r="BR796" i="16"/>
  <c r="BN796" i="16"/>
  <c r="BM796" i="16"/>
  <c r="BL796" i="16"/>
  <c r="BG796" i="16"/>
  <c r="BF796" i="16"/>
  <c r="BE796" i="16"/>
  <c r="BD796" i="16"/>
  <c r="BC796" i="16"/>
  <c r="BB796" i="16"/>
  <c r="BA796" i="16"/>
  <c r="AZ796" i="16"/>
  <c r="AY796" i="16"/>
  <c r="AX796" i="16"/>
  <c r="AW796" i="16"/>
  <c r="AV796" i="16"/>
  <c r="AU796" i="16"/>
  <c r="AT796" i="16"/>
  <c r="AR796" i="16"/>
  <c r="AQ796" i="16"/>
  <c r="AP796" i="16"/>
  <c r="BP796" i="16" s="1"/>
  <c r="AO796" i="16"/>
  <c r="BQ796" i="16" s="1"/>
  <c r="AN796" i="16"/>
  <c r="BK796" i="16" s="1"/>
  <c r="AM796" i="16"/>
  <c r="BJ796" i="16" s="1"/>
  <c r="AL796" i="16"/>
  <c r="BI796" i="16" s="1"/>
  <c r="AK796" i="16"/>
  <c r="CD795" i="16"/>
  <c r="CB795" i="16"/>
  <c r="CA795" i="16"/>
  <c r="BZ795" i="16"/>
  <c r="BY795" i="16"/>
  <c r="BX795" i="16"/>
  <c r="BW795" i="16"/>
  <c r="BV795" i="16"/>
  <c r="BT795" i="16"/>
  <c r="BS795" i="16"/>
  <c r="BR795" i="16"/>
  <c r="BN795" i="16"/>
  <c r="BM795" i="16"/>
  <c r="BL795" i="16"/>
  <c r="BG795" i="16"/>
  <c r="BF795" i="16"/>
  <c r="BE795" i="16"/>
  <c r="BD795" i="16"/>
  <c r="BC795" i="16"/>
  <c r="BB795" i="16"/>
  <c r="BA795" i="16"/>
  <c r="AZ795" i="16"/>
  <c r="AY795" i="16"/>
  <c r="AX795" i="16"/>
  <c r="AW795" i="16"/>
  <c r="AV795" i="16"/>
  <c r="AU795" i="16"/>
  <c r="AT795" i="16"/>
  <c r="AR795" i="16"/>
  <c r="AQ795" i="16"/>
  <c r="AP795" i="16"/>
  <c r="BP795" i="16" s="1"/>
  <c r="AO795" i="16"/>
  <c r="BQ795" i="16" s="1"/>
  <c r="AN795" i="16"/>
  <c r="BK795" i="16" s="1"/>
  <c r="AM795" i="16"/>
  <c r="BJ795" i="16" s="1"/>
  <c r="AL795" i="16"/>
  <c r="BI795" i="16" s="1"/>
  <c r="AK795" i="16"/>
  <c r="CD794" i="16"/>
  <c r="CB794" i="16"/>
  <c r="CA794" i="16"/>
  <c r="BZ794" i="16"/>
  <c r="BY794" i="16"/>
  <c r="BX794" i="16"/>
  <c r="BW794" i="16"/>
  <c r="BV794" i="16"/>
  <c r="BT794" i="16"/>
  <c r="BS794" i="16"/>
  <c r="BR794" i="16"/>
  <c r="BN794" i="16"/>
  <c r="BM794" i="16"/>
  <c r="BL794" i="16"/>
  <c r="BG794" i="16"/>
  <c r="BF794" i="16"/>
  <c r="BE794" i="16"/>
  <c r="BD794" i="16"/>
  <c r="BC794" i="16"/>
  <c r="BB794" i="16"/>
  <c r="BA794" i="16"/>
  <c r="AZ794" i="16"/>
  <c r="AY794" i="16"/>
  <c r="AX794" i="16"/>
  <c r="AW794" i="16"/>
  <c r="AV794" i="16"/>
  <c r="AU794" i="16"/>
  <c r="AT794" i="16"/>
  <c r="AR794" i="16"/>
  <c r="AQ794" i="16"/>
  <c r="AP794" i="16"/>
  <c r="BP794" i="16" s="1"/>
  <c r="AO794" i="16"/>
  <c r="BQ794" i="16" s="1"/>
  <c r="AN794" i="16"/>
  <c r="BK794" i="16" s="1"/>
  <c r="AM794" i="16"/>
  <c r="BJ794" i="16" s="1"/>
  <c r="AL794" i="16"/>
  <c r="BI794" i="16" s="1"/>
  <c r="AK794" i="16"/>
  <c r="CD793" i="16"/>
  <c r="CB793" i="16"/>
  <c r="CA793" i="16"/>
  <c r="BZ793" i="16"/>
  <c r="BY793" i="16"/>
  <c r="BX793" i="16"/>
  <c r="BW793" i="16"/>
  <c r="BV793" i="16"/>
  <c r="BT793" i="16"/>
  <c r="BS793" i="16"/>
  <c r="BR793" i="16"/>
  <c r="BN793" i="16"/>
  <c r="BM793" i="16"/>
  <c r="BL793" i="16"/>
  <c r="BG793" i="16"/>
  <c r="BF793" i="16"/>
  <c r="BE793" i="16"/>
  <c r="BD793" i="16"/>
  <c r="BC793" i="16"/>
  <c r="BB793" i="16"/>
  <c r="BA793" i="16"/>
  <c r="AZ793" i="16"/>
  <c r="AY793" i="16"/>
  <c r="AX793" i="16"/>
  <c r="AW793" i="16"/>
  <c r="AV793" i="16"/>
  <c r="AU793" i="16"/>
  <c r="AT793" i="16"/>
  <c r="AR793" i="16"/>
  <c r="AQ793" i="16"/>
  <c r="AP793" i="16"/>
  <c r="BP793" i="16" s="1"/>
  <c r="AO793" i="16"/>
  <c r="BQ793" i="16" s="1"/>
  <c r="AN793" i="16"/>
  <c r="BK793" i="16" s="1"/>
  <c r="AM793" i="16"/>
  <c r="BJ793" i="16" s="1"/>
  <c r="AL793" i="16"/>
  <c r="BI793" i="16" s="1"/>
  <c r="AK793" i="16"/>
  <c r="CD792" i="16"/>
  <c r="CB792" i="16"/>
  <c r="CA792" i="16"/>
  <c r="BZ792" i="16"/>
  <c r="BY792" i="16"/>
  <c r="BX792" i="16"/>
  <c r="BW792" i="16"/>
  <c r="BV792" i="16"/>
  <c r="BT792" i="16"/>
  <c r="BS792" i="16"/>
  <c r="BR792" i="16"/>
  <c r="BN792" i="16"/>
  <c r="BM792" i="16"/>
  <c r="BL792" i="16"/>
  <c r="BG792" i="16"/>
  <c r="BF792" i="16"/>
  <c r="BE792" i="16"/>
  <c r="BD792" i="16"/>
  <c r="BC792" i="16"/>
  <c r="BB792" i="16"/>
  <c r="BA792" i="16"/>
  <c r="AZ792" i="16"/>
  <c r="AY792" i="16"/>
  <c r="AX792" i="16"/>
  <c r="AW792" i="16"/>
  <c r="AV792" i="16"/>
  <c r="AU792" i="16"/>
  <c r="AT792" i="16"/>
  <c r="AR792" i="16"/>
  <c r="AQ792" i="16"/>
  <c r="AP792" i="16"/>
  <c r="BP792" i="16" s="1"/>
  <c r="AO792" i="16"/>
  <c r="BQ792" i="16" s="1"/>
  <c r="AN792" i="16"/>
  <c r="BK792" i="16" s="1"/>
  <c r="AM792" i="16"/>
  <c r="BJ792" i="16" s="1"/>
  <c r="AL792" i="16"/>
  <c r="BI792" i="16" s="1"/>
  <c r="AK792" i="16"/>
  <c r="CD791" i="16"/>
  <c r="CB791" i="16"/>
  <c r="CA791" i="16"/>
  <c r="BZ791" i="16"/>
  <c r="BY791" i="16"/>
  <c r="BX791" i="16"/>
  <c r="BW791" i="16"/>
  <c r="BV791" i="16"/>
  <c r="BT791" i="16"/>
  <c r="BS791" i="16"/>
  <c r="BR791" i="16"/>
  <c r="BN791" i="16"/>
  <c r="BM791" i="16"/>
  <c r="BL791" i="16"/>
  <c r="BG791" i="16"/>
  <c r="BF791" i="16"/>
  <c r="BE791" i="16"/>
  <c r="BD791" i="16"/>
  <c r="BC791" i="16"/>
  <c r="BB791" i="16"/>
  <c r="BA791" i="16"/>
  <c r="AZ791" i="16"/>
  <c r="AY791" i="16"/>
  <c r="AX791" i="16"/>
  <c r="AW791" i="16"/>
  <c r="AV791" i="16"/>
  <c r="AU791" i="16"/>
  <c r="AT791" i="16"/>
  <c r="AR791" i="16"/>
  <c r="AQ791" i="16"/>
  <c r="AP791" i="16"/>
  <c r="BP791" i="16" s="1"/>
  <c r="AO791" i="16"/>
  <c r="BQ791" i="16" s="1"/>
  <c r="AN791" i="16"/>
  <c r="BK791" i="16" s="1"/>
  <c r="AM791" i="16"/>
  <c r="BJ791" i="16" s="1"/>
  <c r="AL791" i="16"/>
  <c r="BI791" i="16" s="1"/>
  <c r="AK791" i="16"/>
  <c r="CD790" i="16"/>
  <c r="CB790" i="16"/>
  <c r="CA790" i="16"/>
  <c r="BZ790" i="16"/>
  <c r="BY790" i="16"/>
  <c r="BX790" i="16"/>
  <c r="BW790" i="16"/>
  <c r="BV790" i="16"/>
  <c r="BT790" i="16"/>
  <c r="BS790" i="16"/>
  <c r="BR790" i="16"/>
  <c r="BN790" i="16"/>
  <c r="BM790" i="16"/>
  <c r="BL790" i="16"/>
  <c r="BG790" i="16"/>
  <c r="BF790" i="16"/>
  <c r="BE790" i="16"/>
  <c r="BD790" i="16"/>
  <c r="BC790" i="16"/>
  <c r="BB790" i="16"/>
  <c r="BA790" i="16"/>
  <c r="AZ790" i="16"/>
  <c r="AY790" i="16"/>
  <c r="AX790" i="16"/>
  <c r="AW790" i="16"/>
  <c r="AV790" i="16"/>
  <c r="AU790" i="16"/>
  <c r="AT790" i="16"/>
  <c r="AR790" i="16"/>
  <c r="AQ790" i="16"/>
  <c r="AP790" i="16"/>
  <c r="BP790" i="16" s="1"/>
  <c r="AO790" i="16"/>
  <c r="BQ790" i="16" s="1"/>
  <c r="AN790" i="16"/>
  <c r="BK790" i="16" s="1"/>
  <c r="AM790" i="16"/>
  <c r="BJ790" i="16" s="1"/>
  <c r="AL790" i="16"/>
  <c r="BI790" i="16" s="1"/>
  <c r="AK790" i="16"/>
  <c r="CD789" i="16"/>
  <c r="CB789" i="16"/>
  <c r="CA789" i="16"/>
  <c r="BZ789" i="16"/>
  <c r="BY789" i="16"/>
  <c r="BX789" i="16"/>
  <c r="BW789" i="16"/>
  <c r="BV789" i="16"/>
  <c r="BT789" i="16"/>
  <c r="BS789" i="16"/>
  <c r="BR789" i="16"/>
  <c r="BN789" i="16"/>
  <c r="BM789" i="16"/>
  <c r="BL789" i="16"/>
  <c r="BG789" i="16"/>
  <c r="BF789" i="16"/>
  <c r="BE789" i="16"/>
  <c r="BD789" i="16"/>
  <c r="BC789" i="16"/>
  <c r="BB789" i="16"/>
  <c r="BA789" i="16"/>
  <c r="AZ789" i="16"/>
  <c r="AY789" i="16"/>
  <c r="AX789" i="16"/>
  <c r="AW789" i="16"/>
  <c r="AV789" i="16"/>
  <c r="AU789" i="16"/>
  <c r="AT789" i="16"/>
  <c r="AR789" i="16"/>
  <c r="AQ789" i="16"/>
  <c r="AP789" i="16"/>
  <c r="BP789" i="16" s="1"/>
  <c r="AO789" i="16"/>
  <c r="BQ789" i="16" s="1"/>
  <c r="AN789" i="16"/>
  <c r="BK789" i="16" s="1"/>
  <c r="AM789" i="16"/>
  <c r="BJ789" i="16" s="1"/>
  <c r="AL789" i="16"/>
  <c r="BI789" i="16" s="1"/>
  <c r="AK789" i="16"/>
  <c r="CD788" i="16"/>
  <c r="CB788" i="16"/>
  <c r="CA788" i="16"/>
  <c r="BZ788" i="16"/>
  <c r="BY788" i="16"/>
  <c r="BX788" i="16"/>
  <c r="BW788" i="16"/>
  <c r="BV788" i="16"/>
  <c r="BT788" i="16"/>
  <c r="BS788" i="16"/>
  <c r="BR788" i="16"/>
  <c r="BN788" i="16"/>
  <c r="BM788" i="16"/>
  <c r="BL788" i="16"/>
  <c r="BG788" i="16"/>
  <c r="BF788" i="16"/>
  <c r="BE788" i="16"/>
  <c r="BD788" i="16"/>
  <c r="BC788" i="16"/>
  <c r="BB788" i="16"/>
  <c r="BA788" i="16"/>
  <c r="AZ788" i="16"/>
  <c r="AY788" i="16"/>
  <c r="AX788" i="16"/>
  <c r="AW788" i="16"/>
  <c r="AV788" i="16"/>
  <c r="AU788" i="16"/>
  <c r="AT788" i="16"/>
  <c r="AR788" i="16"/>
  <c r="AQ788" i="16"/>
  <c r="AP788" i="16"/>
  <c r="BP788" i="16" s="1"/>
  <c r="AO788" i="16"/>
  <c r="BQ788" i="16" s="1"/>
  <c r="AN788" i="16"/>
  <c r="BK788" i="16" s="1"/>
  <c r="AM788" i="16"/>
  <c r="BJ788" i="16" s="1"/>
  <c r="AL788" i="16"/>
  <c r="BI788" i="16" s="1"/>
  <c r="AK788" i="16"/>
  <c r="CD787" i="16"/>
  <c r="CB787" i="16"/>
  <c r="CA787" i="16"/>
  <c r="BZ787" i="16"/>
  <c r="BY787" i="16"/>
  <c r="BX787" i="16"/>
  <c r="BW787" i="16"/>
  <c r="BV787" i="16"/>
  <c r="BT787" i="16"/>
  <c r="BS787" i="16"/>
  <c r="BR787" i="16"/>
  <c r="BN787" i="16"/>
  <c r="BM787" i="16"/>
  <c r="BL787" i="16"/>
  <c r="BG787" i="16"/>
  <c r="BF787" i="16"/>
  <c r="BE787" i="16"/>
  <c r="BD787" i="16"/>
  <c r="BC787" i="16"/>
  <c r="BB787" i="16"/>
  <c r="BA787" i="16"/>
  <c r="AZ787" i="16"/>
  <c r="AY787" i="16"/>
  <c r="AX787" i="16"/>
  <c r="AW787" i="16"/>
  <c r="AV787" i="16"/>
  <c r="AU787" i="16"/>
  <c r="AT787" i="16"/>
  <c r="AR787" i="16"/>
  <c r="AQ787" i="16"/>
  <c r="AP787" i="16"/>
  <c r="BP787" i="16" s="1"/>
  <c r="AO787" i="16"/>
  <c r="BQ787" i="16" s="1"/>
  <c r="AN787" i="16"/>
  <c r="BK787" i="16" s="1"/>
  <c r="AM787" i="16"/>
  <c r="BJ787" i="16" s="1"/>
  <c r="AL787" i="16"/>
  <c r="BI787" i="16" s="1"/>
  <c r="AK787" i="16"/>
  <c r="CD786" i="16"/>
  <c r="CB786" i="16"/>
  <c r="CA786" i="16"/>
  <c r="BZ786" i="16"/>
  <c r="BY786" i="16"/>
  <c r="BX786" i="16"/>
  <c r="BW786" i="16"/>
  <c r="BV786" i="16"/>
  <c r="BT786" i="16"/>
  <c r="BS786" i="16"/>
  <c r="BR786" i="16"/>
  <c r="BN786" i="16"/>
  <c r="BM786" i="16"/>
  <c r="BL786" i="16"/>
  <c r="BG786" i="16"/>
  <c r="BF786" i="16"/>
  <c r="BE786" i="16"/>
  <c r="BD786" i="16"/>
  <c r="BC786" i="16"/>
  <c r="BB786" i="16"/>
  <c r="BA786" i="16"/>
  <c r="AZ786" i="16"/>
  <c r="AY786" i="16"/>
  <c r="AX786" i="16"/>
  <c r="AW786" i="16"/>
  <c r="AV786" i="16"/>
  <c r="AU786" i="16"/>
  <c r="AT786" i="16"/>
  <c r="AR786" i="16"/>
  <c r="AQ786" i="16"/>
  <c r="AP786" i="16"/>
  <c r="BP786" i="16" s="1"/>
  <c r="AO786" i="16"/>
  <c r="BQ786" i="16" s="1"/>
  <c r="AN786" i="16"/>
  <c r="BK786" i="16" s="1"/>
  <c r="AM786" i="16"/>
  <c r="BJ786" i="16" s="1"/>
  <c r="AL786" i="16"/>
  <c r="BI786" i="16" s="1"/>
  <c r="AK786" i="16"/>
  <c r="CD785" i="16"/>
  <c r="CB785" i="16"/>
  <c r="CA785" i="16"/>
  <c r="BZ785" i="16"/>
  <c r="BY785" i="16"/>
  <c r="BX785" i="16"/>
  <c r="BW785" i="16"/>
  <c r="BV785" i="16"/>
  <c r="BT785" i="16"/>
  <c r="BS785" i="16"/>
  <c r="BR785" i="16"/>
  <c r="BN785" i="16"/>
  <c r="BM785" i="16"/>
  <c r="BL785" i="16"/>
  <c r="BG785" i="16"/>
  <c r="BF785" i="16"/>
  <c r="BE785" i="16"/>
  <c r="BD785" i="16"/>
  <c r="BC785" i="16"/>
  <c r="BB785" i="16"/>
  <c r="BA785" i="16"/>
  <c r="AZ785" i="16"/>
  <c r="AY785" i="16"/>
  <c r="AX785" i="16"/>
  <c r="AW785" i="16"/>
  <c r="AV785" i="16"/>
  <c r="AU785" i="16"/>
  <c r="AT785" i="16"/>
  <c r="AR785" i="16"/>
  <c r="AQ785" i="16"/>
  <c r="AP785" i="16"/>
  <c r="BP785" i="16" s="1"/>
  <c r="AO785" i="16"/>
  <c r="BQ785" i="16" s="1"/>
  <c r="AN785" i="16"/>
  <c r="BK785" i="16" s="1"/>
  <c r="AM785" i="16"/>
  <c r="BJ785" i="16" s="1"/>
  <c r="AL785" i="16"/>
  <c r="BI785" i="16" s="1"/>
  <c r="AK785" i="16"/>
  <c r="CD784" i="16"/>
  <c r="CB784" i="16"/>
  <c r="CA784" i="16"/>
  <c r="BZ784" i="16"/>
  <c r="BY784" i="16"/>
  <c r="BX784" i="16"/>
  <c r="BW784" i="16"/>
  <c r="BV784" i="16"/>
  <c r="BT784" i="16"/>
  <c r="BS784" i="16"/>
  <c r="BR784" i="16"/>
  <c r="BN784" i="16"/>
  <c r="BM784" i="16"/>
  <c r="BL784" i="16"/>
  <c r="BG784" i="16"/>
  <c r="BF784" i="16"/>
  <c r="BE784" i="16"/>
  <c r="BD784" i="16"/>
  <c r="BC784" i="16"/>
  <c r="BB784" i="16"/>
  <c r="BA784" i="16"/>
  <c r="AZ784" i="16"/>
  <c r="AY784" i="16"/>
  <c r="AX784" i="16"/>
  <c r="AW784" i="16"/>
  <c r="AV784" i="16"/>
  <c r="AU784" i="16"/>
  <c r="AT784" i="16"/>
  <c r="AR784" i="16"/>
  <c r="AQ784" i="16"/>
  <c r="AP784" i="16"/>
  <c r="BP784" i="16" s="1"/>
  <c r="AO784" i="16"/>
  <c r="BQ784" i="16" s="1"/>
  <c r="AN784" i="16"/>
  <c r="BK784" i="16" s="1"/>
  <c r="AM784" i="16"/>
  <c r="BJ784" i="16" s="1"/>
  <c r="AL784" i="16"/>
  <c r="BI784" i="16" s="1"/>
  <c r="AK784" i="16"/>
  <c r="CD783" i="16"/>
  <c r="CB783" i="16"/>
  <c r="CA783" i="16"/>
  <c r="BZ783" i="16"/>
  <c r="BY783" i="16"/>
  <c r="BX783" i="16"/>
  <c r="BW783" i="16"/>
  <c r="BV783" i="16"/>
  <c r="BT783" i="16"/>
  <c r="BS783" i="16"/>
  <c r="BR783" i="16"/>
  <c r="BN783" i="16"/>
  <c r="BM783" i="16"/>
  <c r="BL783" i="16"/>
  <c r="BG783" i="16"/>
  <c r="BF783" i="16"/>
  <c r="BE783" i="16"/>
  <c r="BD783" i="16"/>
  <c r="BC783" i="16"/>
  <c r="BB783" i="16"/>
  <c r="BA783" i="16"/>
  <c r="AZ783" i="16"/>
  <c r="AY783" i="16"/>
  <c r="AX783" i="16"/>
  <c r="AW783" i="16"/>
  <c r="AV783" i="16"/>
  <c r="AU783" i="16"/>
  <c r="AT783" i="16"/>
  <c r="AR783" i="16"/>
  <c r="AQ783" i="16"/>
  <c r="AP783" i="16"/>
  <c r="BP783" i="16" s="1"/>
  <c r="AO783" i="16"/>
  <c r="BQ783" i="16" s="1"/>
  <c r="AN783" i="16"/>
  <c r="BK783" i="16" s="1"/>
  <c r="AM783" i="16"/>
  <c r="BJ783" i="16" s="1"/>
  <c r="AL783" i="16"/>
  <c r="BI783" i="16" s="1"/>
  <c r="AK783" i="16"/>
  <c r="CD782" i="16"/>
  <c r="CB782" i="16"/>
  <c r="CA782" i="16"/>
  <c r="BZ782" i="16"/>
  <c r="BY782" i="16"/>
  <c r="BX782" i="16"/>
  <c r="BW782" i="16"/>
  <c r="BV782" i="16"/>
  <c r="BT782" i="16"/>
  <c r="BS782" i="16"/>
  <c r="BR782" i="16"/>
  <c r="BN782" i="16"/>
  <c r="BM782" i="16"/>
  <c r="BL782" i="16"/>
  <c r="BG782" i="16"/>
  <c r="BF782" i="16"/>
  <c r="BE782" i="16"/>
  <c r="BD782" i="16"/>
  <c r="BC782" i="16"/>
  <c r="BB782" i="16"/>
  <c r="BA782" i="16"/>
  <c r="AZ782" i="16"/>
  <c r="AY782" i="16"/>
  <c r="AX782" i="16"/>
  <c r="AW782" i="16"/>
  <c r="AV782" i="16"/>
  <c r="AU782" i="16"/>
  <c r="AT782" i="16"/>
  <c r="AR782" i="16"/>
  <c r="AQ782" i="16"/>
  <c r="AP782" i="16"/>
  <c r="BP782" i="16" s="1"/>
  <c r="AO782" i="16"/>
  <c r="BQ782" i="16" s="1"/>
  <c r="AN782" i="16"/>
  <c r="BK782" i="16" s="1"/>
  <c r="AM782" i="16"/>
  <c r="BJ782" i="16" s="1"/>
  <c r="AL782" i="16"/>
  <c r="BI782" i="16" s="1"/>
  <c r="AK782" i="16"/>
  <c r="CD781" i="16"/>
  <c r="CB781" i="16"/>
  <c r="CA781" i="16"/>
  <c r="BZ781" i="16"/>
  <c r="BY781" i="16"/>
  <c r="BX781" i="16"/>
  <c r="BW781" i="16"/>
  <c r="BV781" i="16"/>
  <c r="BT781" i="16"/>
  <c r="BS781" i="16"/>
  <c r="BR781" i="16"/>
  <c r="BN781" i="16"/>
  <c r="BM781" i="16"/>
  <c r="BL781" i="16"/>
  <c r="BG781" i="16"/>
  <c r="BF781" i="16"/>
  <c r="BE781" i="16"/>
  <c r="BD781" i="16"/>
  <c r="BC781" i="16"/>
  <c r="BB781" i="16"/>
  <c r="BA781" i="16"/>
  <c r="AZ781" i="16"/>
  <c r="AY781" i="16"/>
  <c r="AX781" i="16"/>
  <c r="AW781" i="16"/>
  <c r="AV781" i="16"/>
  <c r="AU781" i="16"/>
  <c r="AT781" i="16"/>
  <c r="AR781" i="16"/>
  <c r="AQ781" i="16"/>
  <c r="AP781" i="16"/>
  <c r="BP781" i="16" s="1"/>
  <c r="AO781" i="16"/>
  <c r="BQ781" i="16" s="1"/>
  <c r="AN781" i="16"/>
  <c r="BK781" i="16" s="1"/>
  <c r="AM781" i="16"/>
  <c r="BJ781" i="16" s="1"/>
  <c r="AL781" i="16"/>
  <c r="BI781" i="16" s="1"/>
  <c r="AK781" i="16"/>
  <c r="CD780" i="16"/>
  <c r="CB780" i="16"/>
  <c r="CA780" i="16"/>
  <c r="BZ780" i="16"/>
  <c r="BY780" i="16"/>
  <c r="BX780" i="16"/>
  <c r="BW780" i="16"/>
  <c r="BV780" i="16"/>
  <c r="BT780" i="16"/>
  <c r="BS780" i="16"/>
  <c r="BR780" i="16"/>
  <c r="BN780" i="16"/>
  <c r="BM780" i="16"/>
  <c r="BL780" i="16"/>
  <c r="BG780" i="16"/>
  <c r="BF780" i="16"/>
  <c r="BE780" i="16"/>
  <c r="BD780" i="16"/>
  <c r="BC780" i="16"/>
  <c r="BB780" i="16"/>
  <c r="BA780" i="16"/>
  <c r="AZ780" i="16"/>
  <c r="AY780" i="16"/>
  <c r="AX780" i="16"/>
  <c r="AW780" i="16"/>
  <c r="AV780" i="16"/>
  <c r="AU780" i="16"/>
  <c r="AT780" i="16"/>
  <c r="AR780" i="16"/>
  <c r="AQ780" i="16"/>
  <c r="AP780" i="16"/>
  <c r="BP780" i="16" s="1"/>
  <c r="AO780" i="16"/>
  <c r="BQ780" i="16" s="1"/>
  <c r="AN780" i="16"/>
  <c r="BK780" i="16" s="1"/>
  <c r="AM780" i="16"/>
  <c r="BJ780" i="16" s="1"/>
  <c r="AL780" i="16"/>
  <c r="BI780" i="16" s="1"/>
  <c r="AK780" i="16"/>
  <c r="CD779" i="16"/>
  <c r="CB779" i="16"/>
  <c r="CA779" i="16"/>
  <c r="BZ779" i="16"/>
  <c r="BY779" i="16"/>
  <c r="BX779" i="16"/>
  <c r="BW779" i="16"/>
  <c r="BV779" i="16"/>
  <c r="BT779" i="16"/>
  <c r="BS779" i="16"/>
  <c r="BR779" i="16"/>
  <c r="BN779" i="16"/>
  <c r="BM779" i="16"/>
  <c r="BL779" i="16"/>
  <c r="BG779" i="16"/>
  <c r="BF779" i="16"/>
  <c r="BE779" i="16"/>
  <c r="BD779" i="16"/>
  <c r="BC779" i="16"/>
  <c r="BB779" i="16"/>
  <c r="BA779" i="16"/>
  <c r="AZ779" i="16"/>
  <c r="AY779" i="16"/>
  <c r="AX779" i="16"/>
  <c r="AW779" i="16"/>
  <c r="AV779" i="16"/>
  <c r="AU779" i="16"/>
  <c r="AT779" i="16"/>
  <c r="AR779" i="16"/>
  <c r="AQ779" i="16"/>
  <c r="AP779" i="16"/>
  <c r="BP779" i="16" s="1"/>
  <c r="AO779" i="16"/>
  <c r="BQ779" i="16" s="1"/>
  <c r="AN779" i="16"/>
  <c r="BK779" i="16" s="1"/>
  <c r="AM779" i="16"/>
  <c r="BJ779" i="16" s="1"/>
  <c r="AL779" i="16"/>
  <c r="BI779" i="16" s="1"/>
  <c r="AK779" i="16"/>
  <c r="CD778" i="16"/>
  <c r="CB778" i="16"/>
  <c r="CA778" i="16"/>
  <c r="BZ778" i="16"/>
  <c r="BY778" i="16"/>
  <c r="BX778" i="16"/>
  <c r="BW778" i="16"/>
  <c r="BV778" i="16"/>
  <c r="BT778" i="16"/>
  <c r="BS778" i="16"/>
  <c r="BR778" i="16"/>
  <c r="BN778" i="16"/>
  <c r="BM778" i="16"/>
  <c r="BL778" i="16"/>
  <c r="BG778" i="16"/>
  <c r="BF778" i="16"/>
  <c r="BE778" i="16"/>
  <c r="BD778" i="16"/>
  <c r="BC778" i="16"/>
  <c r="BB778" i="16"/>
  <c r="BA778" i="16"/>
  <c r="AZ778" i="16"/>
  <c r="AY778" i="16"/>
  <c r="AX778" i="16"/>
  <c r="AW778" i="16"/>
  <c r="AV778" i="16"/>
  <c r="AU778" i="16"/>
  <c r="AT778" i="16"/>
  <c r="AR778" i="16"/>
  <c r="AQ778" i="16"/>
  <c r="AP778" i="16"/>
  <c r="BP778" i="16" s="1"/>
  <c r="AO778" i="16"/>
  <c r="BQ778" i="16" s="1"/>
  <c r="AN778" i="16"/>
  <c r="BK778" i="16" s="1"/>
  <c r="AM778" i="16"/>
  <c r="BJ778" i="16" s="1"/>
  <c r="AL778" i="16"/>
  <c r="BI778" i="16" s="1"/>
  <c r="AK778" i="16"/>
  <c r="CD777" i="16"/>
  <c r="CB777" i="16"/>
  <c r="CA777" i="16"/>
  <c r="BZ777" i="16"/>
  <c r="BY777" i="16"/>
  <c r="BX777" i="16"/>
  <c r="BW777" i="16"/>
  <c r="BV777" i="16"/>
  <c r="BT777" i="16"/>
  <c r="BS777" i="16"/>
  <c r="BR777" i="16"/>
  <c r="BN777" i="16"/>
  <c r="BM777" i="16"/>
  <c r="BL777" i="16"/>
  <c r="BG777" i="16"/>
  <c r="BF777" i="16"/>
  <c r="BE777" i="16"/>
  <c r="BD777" i="16"/>
  <c r="BC777" i="16"/>
  <c r="BB777" i="16"/>
  <c r="BA777" i="16"/>
  <c r="AZ777" i="16"/>
  <c r="AY777" i="16"/>
  <c r="AX777" i="16"/>
  <c r="AW777" i="16"/>
  <c r="AV777" i="16"/>
  <c r="AU777" i="16"/>
  <c r="AT777" i="16"/>
  <c r="AR777" i="16"/>
  <c r="AQ777" i="16"/>
  <c r="AP777" i="16"/>
  <c r="BP777" i="16" s="1"/>
  <c r="AO777" i="16"/>
  <c r="BQ777" i="16" s="1"/>
  <c r="AN777" i="16"/>
  <c r="BK777" i="16" s="1"/>
  <c r="AM777" i="16"/>
  <c r="BJ777" i="16" s="1"/>
  <c r="AL777" i="16"/>
  <c r="BI777" i="16" s="1"/>
  <c r="AK777" i="16"/>
  <c r="CD776" i="16"/>
  <c r="CB776" i="16"/>
  <c r="CA776" i="16"/>
  <c r="BZ776" i="16"/>
  <c r="BY776" i="16"/>
  <c r="BX776" i="16"/>
  <c r="BW776" i="16"/>
  <c r="BV776" i="16"/>
  <c r="BT776" i="16"/>
  <c r="BS776" i="16"/>
  <c r="BR776" i="16"/>
  <c r="BN776" i="16"/>
  <c r="BM776" i="16"/>
  <c r="BL776" i="16"/>
  <c r="BG776" i="16"/>
  <c r="BF776" i="16"/>
  <c r="BE776" i="16"/>
  <c r="BD776" i="16"/>
  <c r="BC776" i="16"/>
  <c r="BB776" i="16"/>
  <c r="BA776" i="16"/>
  <c r="AZ776" i="16"/>
  <c r="AY776" i="16"/>
  <c r="AX776" i="16"/>
  <c r="AW776" i="16"/>
  <c r="AV776" i="16"/>
  <c r="AU776" i="16"/>
  <c r="AT776" i="16"/>
  <c r="AR776" i="16"/>
  <c r="AQ776" i="16"/>
  <c r="AP776" i="16"/>
  <c r="BP776" i="16" s="1"/>
  <c r="AO776" i="16"/>
  <c r="BQ776" i="16" s="1"/>
  <c r="AN776" i="16"/>
  <c r="BK776" i="16" s="1"/>
  <c r="AM776" i="16"/>
  <c r="BJ776" i="16" s="1"/>
  <c r="AL776" i="16"/>
  <c r="BI776" i="16" s="1"/>
  <c r="AK776" i="16"/>
  <c r="CD775" i="16"/>
  <c r="CB775" i="16"/>
  <c r="CA775" i="16"/>
  <c r="BZ775" i="16"/>
  <c r="BY775" i="16"/>
  <c r="BX775" i="16"/>
  <c r="BW775" i="16"/>
  <c r="BV775" i="16"/>
  <c r="BT775" i="16"/>
  <c r="BS775" i="16"/>
  <c r="BR775" i="16"/>
  <c r="BN775" i="16"/>
  <c r="BM775" i="16"/>
  <c r="BL775" i="16"/>
  <c r="BG775" i="16"/>
  <c r="BF775" i="16"/>
  <c r="BE775" i="16"/>
  <c r="BD775" i="16"/>
  <c r="BC775" i="16"/>
  <c r="BB775" i="16"/>
  <c r="BA775" i="16"/>
  <c r="AZ775" i="16"/>
  <c r="AY775" i="16"/>
  <c r="AX775" i="16"/>
  <c r="AW775" i="16"/>
  <c r="AV775" i="16"/>
  <c r="AU775" i="16"/>
  <c r="AT775" i="16"/>
  <c r="AR775" i="16"/>
  <c r="AQ775" i="16"/>
  <c r="AP775" i="16"/>
  <c r="BP775" i="16" s="1"/>
  <c r="AO775" i="16"/>
  <c r="BQ775" i="16" s="1"/>
  <c r="AN775" i="16"/>
  <c r="BK775" i="16" s="1"/>
  <c r="AM775" i="16"/>
  <c r="BJ775" i="16" s="1"/>
  <c r="AL775" i="16"/>
  <c r="BI775" i="16" s="1"/>
  <c r="AK775" i="16"/>
  <c r="CD774" i="16"/>
  <c r="CB774" i="16"/>
  <c r="CA774" i="16"/>
  <c r="BZ774" i="16"/>
  <c r="BY774" i="16"/>
  <c r="BX774" i="16"/>
  <c r="BW774" i="16"/>
  <c r="BV774" i="16"/>
  <c r="BT774" i="16"/>
  <c r="BS774" i="16"/>
  <c r="BR774" i="16"/>
  <c r="BN774" i="16"/>
  <c r="BM774" i="16"/>
  <c r="BL774" i="16"/>
  <c r="BG774" i="16"/>
  <c r="BF774" i="16"/>
  <c r="BE774" i="16"/>
  <c r="BD774" i="16"/>
  <c r="BC774" i="16"/>
  <c r="BB774" i="16"/>
  <c r="BA774" i="16"/>
  <c r="AZ774" i="16"/>
  <c r="AY774" i="16"/>
  <c r="AX774" i="16"/>
  <c r="AW774" i="16"/>
  <c r="AV774" i="16"/>
  <c r="AU774" i="16"/>
  <c r="AT774" i="16"/>
  <c r="AR774" i="16"/>
  <c r="AQ774" i="16"/>
  <c r="AP774" i="16"/>
  <c r="BP774" i="16" s="1"/>
  <c r="AO774" i="16"/>
  <c r="BQ774" i="16" s="1"/>
  <c r="AN774" i="16"/>
  <c r="BK774" i="16" s="1"/>
  <c r="AM774" i="16"/>
  <c r="BJ774" i="16" s="1"/>
  <c r="AL774" i="16"/>
  <c r="BI774" i="16" s="1"/>
  <c r="AK774" i="16"/>
  <c r="CD773" i="16"/>
  <c r="CB773" i="16"/>
  <c r="CA773" i="16"/>
  <c r="BZ773" i="16"/>
  <c r="BY773" i="16"/>
  <c r="BX773" i="16"/>
  <c r="BW773" i="16"/>
  <c r="BV773" i="16"/>
  <c r="BT773" i="16"/>
  <c r="BS773" i="16"/>
  <c r="BR773" i="16"/>
  <c r="BN773" i="16"/>
  <c r="BM773" i="16"/>
  <c r="BL773" i="16"/>
  <c r="BG773" i="16"/>
  <c r="BF773" i="16"/>
  <c r="BE773" i="16"/>
  <c r="BD773" i="16"/>
  <c r="BC773" i="16"/>
  <c r="BB773" i="16"/>
  <c r="BA773" i="16"/>
  <c r="AZ773" i="16"/>
  <c r="AY773" i="16"/>
  <c r="AX773" i="16"/>
  <c r="AW773" i="16"/>
  <c r="AV773" i="16"/>
  <c r="AU773" i="16"/>
  <c r="AT773" i="16"/>
  <c r="AR773" i="16"/>
  <c r="AQ773" i="16"/>
  <c r="AP773" i="16"/>
  <c r="BP773" i="16" s="1"/>
  <c r="AO773" i="16"/>
  <c r="BQ773" i="16" s="1"/>
  <c r="AN773" i="16"/>
  <c r="BK773" i="16" s="1"/>
  <c r="AM773" i="16"/>
  <c r="BJ773" i="16" s="1"/>
  <c r="AL773" i="16"/>
  <c r="BI773" i="16" s="1"/>
  <c r="AK773" i="16"/>
  <c r="CD772" i="16"/>
  <c r="CB772" i="16"/>
  <c r="CA772" i="16"/>
  <c r="BZ772" i="16"/>
  <c r="BY772" i="16"/>
  <c r="BX772" i="16"/>
  <c r="BW772" i="16"/>
  <c r="BV772" i="16"/>
  <c r="BT772" i="16"/>
  <c r="BS772" i="16"/>
  <c r="BR772" i="16"/>
  <c r="BN772" i="16"/>
  <c r="BM772" i="16"/>
  <c r="BL772" i="16"/>
  <c r="BG772" i="16"/>
  <c r="BF772" i="16"/>
  <c r="BE772" i="16"/>
  <c r="BD772" i="16"/>
  <c r="BC772" i="16"/>
  <c r="BB772" i="16"/>
  <c r="BA772" i="16"/>
  <c r="AZ772" i="16"/>
  <c r="AY772" i="16"/>
  <c r="AX772" i="16"/>
  <c r="AW772" i="16"/>
  <c r="AV772" i="16"/>
  <c r="AU772" i="16"/>
  <c r="AT772" i="16"/>
  <c r="AR772" i="16"/>
  <c r="AQ772" i="16"/>
  <c r="AP772" i="16"/>
  <c r="BP772" i="16" s="1"/>
  <c r="AO772" i="16"/>
  <c r="BQ772" i="16" s="1"/>
  <c r="AN772" i="16"/>
  <c r="BK772" i="16" s="1"/>
  <c r="AM772" i="16"/>
  <c r="BJ772" i="16" s="1"/>
  <c r="AL772" i="16"/>
  <c r="BI772" i="16" s="1"/>
  <c r="AK772" i="16"/>
  <c r="CD771" i="16"/>
  <c r="CB771" i="16"/>
  <c r="CA771" i="16"/>
  <c r="BZ771" i="16"/>
  <c r="BY771" i="16"/>
  <c r="BX771" i="16"/>
  <c r="BW771" i="16"/>
  <c r="BV771" i="16"/>
  <c r="BT771" i="16"/>
  <c r="BS771" i="16"/>
  <c r="BR771" i="16"/>
  <c r="BN771" i="16"/>
  <c r="BM771" i="16"/>
  <c r="BL771" i="16"/>
  <c r="BG771" i="16"/>
  <c r="BF771" i="16"/>
  <c r="BE771" i="16"/>
  <c r="BD771" i="16"/>
  <c r="BC771" i="16"/>
  <c r="BB771" i="16"/>
  <c r="BA771" i="16"/>
  <c r="AZ771" i="16"/>
  <c r="AY771" i="16"/>
  <c r="AX771" i="16"/>
  <c r="AW771" i="16"/>
  <c r="AV771" i="16"/>
  <c r="AU771" i="16"/>
  <c r="AT771" i="16"/>
  <c r="AR771" i="16"/>
  <c r="AQ771" i="16"/>
  <c r="AP771" i="16"/>
  <c r="BP771" i="16" s="1"/>
  <c r="AO771" i="16"/>
  <c r="BQ771" i="16" s="1"/>
  <c r="AN771" i="16"/>
  <c r="BK771" i="16" s="1"/>
  <c r="AM771" i="16"/>
  <c r="BJ771" i="16" s="1"/>
  <c r="AL771" i="16"/>
  <c r="BI771" i="16" s="1"/>
  <c r="AK771" i="16"/>
  <c r="CD770" i="16"/>
  <c r="CB770" i="16"/>
  <c r="CA770" i="16"/>
  <c r="BZ770" i="16"/>
  <c r="BY770" i="16"/>
  <c r="BX770" i="16"/>
  <c r="BW770" i="16"/>
  <c r="BV770" i="16"/>
  <c r="BT770" i="16"/>
  <c r="BS770" i="16"/>
  <c r="BR770" i="16"/>
  <c r="BN770" i="16"/>
  <c r="BM770" i="16"/>
  <c r="BL770" i="16"/>
  <c r="BG770" i="16"/>
  <c r="BF770" i="16"/>
  <c r="BE770" i="16"/>
  <c r="BD770" i="16"/>
  <c r="BC770" i="16"/>
  <c r="BB770" i="16"/>
  <c r="BA770" i="16"/>
  <c r="AZ770" i="16"/>
  <c r="AY770" i="16"/>
  <c r="AX770" i="16"/>
  <c r="AW770" i="16"/>
  <c r="AV770" i="16"/>
  <c r="AU770" i="16"/>
  <c r="AT770" i="16"/>
  <c r="AR770" i="16"/>
  <c r="AQ770" i="16"/>
  <c r="AP770" i="16"/>
  <c r="BP770" i="16" s="1"/>
  <c r="AO770" i="16"/>
  <c r="BQ770" i="16" s="1"/>
  <c r="AN770" i="16"/>
  <c r="BK770" i="16" s="1"/>
  <c r="AM770" i="16"/>
  <c r="BJ770" i="16" s="1"/>
  <c r="AL770" i="16"/>
  <c r="BI770" i="16" s="1"/>
  <c r="AK770" i="16"/>
  <c r="CD769" i="16"/>
  <c r="CB769" i="16"/>
  <c r="CA769" i="16"/>
  <c r="BZ769" i="16"/>
  <c r="BY769" i="16"/>
  <c r="BX769" i="16"/>
  <c r="BW769" i="16"/>
  <c r="BV769" i="16"/>
  <c r="BT769" i="16"/>
  <c r="BS769" i="16"/>
  <c r="BR769" i="16"/>
  <c r="BN769" i="16"/>
  <c r="BM769" i="16"/>
  <c r="BL769" i="16"/>
  <c r="BG769" i="16"/>
  <c r="BF769" i="16"/>
  <c r="BE769" i="16"/>
  <c r="BD769" i="16"/>
  <c r="BC769" i="16"/>
  <c r="BB769" i="16"/>
  <c r="BA769" i="16"/>
  <c r="AZ769" i="16"/>
  <c r="AY769" i="16"/>
  <c r="AX769" i="16"/>
  <c r="AW769" i="16"/>
  <c r="AV769" i="16"/>
  <c r="AU769" i="16"/>
  <c r="AT769" i="16"/>
  <c r="AR769" i="16"/>
  <c r="AQ769" i="16"/>
  <c r="AP769" i="16"/>
  <c r="BP769" i="16" s="1"/>
  <c r="AO769" i="16"/>
  <c r="BQ769" i="16" s="1"/>
  <c r="AN769" i="16"/>
  <c r="BK769" i="16" s="1"/>
  <c r="AM769" i="16"/>
  <c r="BJ769" i="16" s="1"/>
  <c r="AL769" i="16"/>
  <c r="BI769" i="16" s="1"/>
  <c r="AK769" i="16"/>
  <c r="CD768" i="16"/>
  <c r="CB768" i="16"/>
  <c r="CA768" i="16"/>
  <c r="BZ768" i="16"/>
  <c r="BY768" i="16"/>
  <c r="BX768" i="16"/>
  <c r="BW768" i="16"/>
  <c r="BV768" i="16"/>
  <c r="BT768" i="16"/>
  <c r="BS768" i="16"/>
  <c r="BR768" i="16"/>
  <c r="BN768" i="16"/>
  <c r="BM768" i="16"/>
  <c r="BL768" i="16"/>
  <c r="BG768" i="16"/>
  <c r="BF768" i="16"/>
  <c r="BE768" i="16"/>
  <c r="BD768" i="16"/>
  <c r="BC768" i="16"/>
  <c r="BB768" i="16"/>
  <c r="BA768" i="16"/>
  <c r="AZ768" i="16"/>
  <c r="AY768" i="16"/>
  <c r="AX768" i="16"/>
  <c r="AW768" i="16"/>
  <c r="AV768" i="16"/>
  <c r="AU768" i="16"/>
  <c r="AT768" i="16"/>
  <c r="AR768" i="16"/>
  <c r="AQ768" i="16"/>
  <c r="AP768" i="16"/>
  <c r="BP768" i="16" s="1"/>
  <c r="AO768" i="16"/>
  <c r="BQ768" i="16" s="1"/>
  <c r="AN768" i="16"/>
  <c r="BK768" i="16" s="1"/>
  <c r="AM768" i="16"/>
  <c r="BJ768" i="16" s="1"/>
  <c r="AL768" i="16"/>
  <c r="BI768" i="16" s="1"/>
  <c r="AK768" i="16"/>
  <c r="CD767" i="16"/>
  <c r="CB767" i="16"/>
  <c r="CA767" i="16"/>
  <c r="BZ767" i="16"/>
  <c r="BY767" i="16"/>
  <c r="BX767" i="16"/>
  <c r="BW767" i="16"/>
  <c r="BV767" i="16"/>
  <c r="BT767" i="16"/>
  <c r="BS767" i="16"/>
  <c r="BR767" i="16"/>
  <c r="BN767" i="16"/>
  <c r="BM767" i="16"/>
  <c r="BL767" i="16"/>
  <c r="BG767" i="16"/>
  <c r="BF767" i="16"/>
  <c r="BE767" i="16"/>
  <c r="BD767" i="16"/>
  <c r="BC767" i="16"/>
  <c r="BB767" i="16"/>
  <c r="BA767" i="16"/>
  <c r="AZ767" i="16"/>
  <c r="AY767" i="16"/>
  <c r="AX767" i="16"/>
  <c r="AW767" i="16"/>
  <c r="AV767" i="16"/>
  <c r="AU767" i="16"/>
  <c r="AT767" i="16"/>
  <c r="AR767" i="16"/>
  <c r="AQ767" i="16"/>
  <c r="AP767" i="16"/>
  <c r="BP767" i="16" s="1"/>
  <c r="AO767" i="16"/>
  <c r="BQ767" i="16" s="1"/>
  <c r="AN767" i="16"/>
  <c r="BK767" i="16" s="1"/>
  <c r="AM767" i="16"/>
  <c r="BJ767" i="16" s="1"/>
  <c r="AL767" i="16"/>
  <c r="BI767" i="16" s="1"/>
  <c r="AK767" i="16"/>
  <c r="CD766" i="16"/>
  <c r="CB766" i="16"/>
  <c r="CA766" i="16"/>
  <c r="BZ766" i="16"/>
  <c r="BY766" i="16"/>
  <c r="BX766" i="16"/>
  <c r="BW766" i="16"/>
  <c r="BV766" i="16"/>
  <c r="BT766" i="16"/>
  <c r="BS766" i="16"/>
  <c r="BR766" i="16"/>
  <c r="BN766" i="16"/>
  <c r="BM766" i="16"/>
  <c r="BL766" i="16"/>
  <c r="BG766" i="16"/>
  <c r="BF766" i="16"/>
  <c r="BE766" i="16"/>
  <c r="BD766" i="16"/>
  <c r="BC766" i="16"/>
  <c r="BB766" i="16"/>
  <c r="BA766" i="16"/>
  <c r="AZ766" i="16"/>
  <c r="AY766" i="16"/>
  <c r="AX766" i="16"/>
  <c r="AW766" i="16"/>
  <c r="AV766" i="16"/>
  <c r="AU766" i="16"/>
  <c r="AT766" i="16"/>
  <c r="AR766" i="16"/>
  <c r="AQ766" i="16"/>
  <c r="AP766" i="16"/>
  <c r="BP766" i="16" s="1"/>
  <c r="AO766" i="16"/>
  <c r="BQ766" i="16" s="1"/>
  <c r="AN766" i="16"/>
  <c r="BK766" i="16" s="1"/>
  <c r="AM766" i="16"/>
  <c r="BJ766" i="16" s="1"/>
  <c r="AL766" i="16"/>
  <c r="BI766" i="16" s="1"/>
  <c r="AK766" i="16"/>
  <c r="CD765" i="16"/>
  <c r="CB765" i="16"/>
  <c r="CA765" i="16"/>
  <c r="BZ765" i="16"/>
  <c r="BY765" i="16"/>
  <c r="BX765" i="16"/>
  <c r="BW765" i="16"/>
  <c r="BV765" i="16"/>
  <c r="BT765" i="16"/>
  <c r="BS765" i="16"/>
  <c r="BR765" i="16"/>
  <c r="BN765" i="16"/>
  <c r="BM765" i="16"/>
  <c r="BL765" i="16"/>
  <c r="BG765" i="16"/>
  <c r="BF765" i="16"/>
  <c r="BE765" i="16"/>
  <c r="BD765" i="16"/>
  <c r="BC765" i="16"/>
  <c r="BB765" i="16"/>
  <c r="BA765" i="16"/>
  <c r="AZ765" i="16"/>
  <c r="AY765" i="16"/>
  <c r="AX765" i="16"/>
  <c r="AW765" i="16"/>
  <c r="AV765" i="16"/>
  <c r="AU765" i="16"/>
  <c r="AT765" i="16"/>
  <c r="AR765" i="16"/>
  <c r="AQ765" i="16"/>
  <c r="AP765" i="16"/>
  <c r="BP765" i="16" s="1"/>
  <c r="AO765" i="16"/>
  <c r="BQ765" i="16" s="1"/>
  <c r="AN765" i="16"/>
  <c r="BK765" i="16" s="1"/>
  <c r="AM765" i="16"/>
  <c r="BJ765" i="16" s="1"/>
  <c r="AL765" i="16"/>
  <c r="BI765" i="16" s="1"/>
  <c r="AK765" i="16"/>
  <c r="CD764" i="16"/>
  <c r="CB764" i="16"/>
  <c r="CA764" i="16"/>
  <c r="BZ764" i="16"/>
  <c r="BY764" i="16"/>
  <c r="BX764" i="16"/>
  <c r="BW764" i="16"/>
  <c r="BV764" i="16"/>
  <c r="BT764" i="16"/>
  <c r="BS764" i="16"/>
  <c r="BR764" i="16"/>
  <c r="BN764" i="16"/>
  <c r="BM764" i="16"/>
  <c r="BL764" i="16"/>
  <c r="BG764" i="16"/>
  <c r="BF764" i="16"/>
  <c r="BE764" i="16"/>
  <c r="BD764" i="16"/>
  <c r="BC764" i="16"/>
  <c r="BB764" i="16"/>
  <c r="BA764" i="16"/>
  <c r="AZ764" i="16"/>
  <c r="AY764" i="16"/>
  <c r="AX764" i="16"/>
  <c r="AW764" i="16"/>
  <c r="AV764" i="16"/>
  <c r="AU764" i="16"/>
  <c r="AT764" i="16"/>
  <c r="AR764" i="16"/>
  <c r="AQ764" i="16"/>
  <c r="AP764" i="16"/>
  <c r="BP764" i="16" s="1"/>
  <c r="AO764" i="16"/>
  <c r="BQ764" i="16" s="1"/>
  <c r="AN764" i="16"/>
  <c r="BK764" i="16" s="1"/>
  <c r="AM764" i="16"/>
  <c r="BJ764" i="16" s="1"/>
  <c r="AL764" i="16"/>
  <c r="BI764" i="16" s="1"/>
  <c r="AK764" i="16"/>
  <c r="CD763" i="16"/>
  <c r="CB763" i="16"/>
  <c r="CA763" i="16"/>
  <c r="BZ763" i="16"/>
  <c r="BY763" i="16"/>
  <c r="BX763" i="16"/>
  <c r="BW763" i="16"/>
  <c r="BV763" i="16"/>
  <c r="BT763" i="16"/>
  <c r="BS763" i="16"/>
  <c r="BR763" i="16"/>
  <c r="BN763" i="16"/>
  <c r="BM763" i="16"/>
  <c r="BL763" i="16"/>
  <c r="BG763" i="16"/>
  <c r="BF763" i="16"/>
  <c r="BE763" i="16"/>
  <c r="BD763" i="16"/>
  <c r="BC763" i="16"/>
  <c r="BB763" i="16"/>
  <c r="BA763" i="16"/>
  <c r="AZ763" i="16"/>
  <c r="AY763" i="16"/>
  <c r="AX763" i="16"/>
  <c r="AW763" i="16"/>
  <c r="AV763" i="16"/>
  <c r="AU763" i="16"/>
  <c r="AT763" i="16"/>
  <c r="AR763" i="16"/>
  <c r="AQ763" i="16"/>
  <c r="AP763" i="16"/>
  <c r="BP763" i="16" s="1"/>
  <c r="AO763" i="16"/>
  <c r="BQ763" i="16" s="1"/>
  <c r="AN763" i="16"/>
  <c r="BK763" i="16" s="1"/>
  <c r="AM763" i="16"/>
  <c r="BJ763" i="16" s="1"/>
  <c r="AL763" i="16"/>
  <c r="BI763" i="16" s="1"/>
  <c r="AK763" i="16"/>
  <c r="CD762" i="16"/>
  <c r="CB762" i="16"/>
  <c r="CA762" i="16"/>
  <c r="BZ762" i="16"/>
  <c r="BY762" i="16"/>
  <c r="BX762" i="16"/>
  <c r="BW762" i="16"/>
  <c r="BV762" i="16"/>
  <c r="BT762" i="16"/>
  <c r="BS762" i="16"/>
  <c r="BR762" i="16"/>
  <c r="BN762" i="16"/>
  <c r="BM762" i="16"/>
  <c r="BL762" i="16"/>
  <c r="BG762" i="16"/>
  <c r="BF762" i="16"/>
  <c r="BE762" i="16"/>
  <c r="BD762" i="16"/>
  <c r="BC762" i="16"/>
  <c r="BB762" i="16"/>
  <c r="BA762" i="16"/>
  <c r="AZ762" i="16"/>
  <c r="AY762" i="16"/>
  <c r="AX762" i="16"/>
  <c r="AW762" i="16"/>
  <c r="AV762" i="16"/>
  <c r="AU762" i="16"/>
  <c r="AT762" i="16"/>
  <c r="AR762" i="16"/>
  <c r="AQ762" i="16"/>
  <c r="AP762" i="16"/>
  <c r="BP762" i="16" s="1"/>
  <c r="AO762" i="16"/>
  <c r="BQ762" i="16" s="1"/>
  <c r="AN762" i="16"/>
  <c r="BK762" i="16" s="1"/>
  <c r="AM762" i="16"/>
  <c r="BJ762" i="16" s="1"/>
  <c r="AL762" i="16"/>
  <c r="BI762" i="16" s="1"/>
  <c r="AK762" i="16"/>
  <c r="CD761" i="16"/>
  <c r="CB761" i="16"/>
  <c r="CA761" i="16"/>
  <c r="BZ761" i="16"/>
  <c r="BY761" i="16"/>
  <c r="BX761" i="16"/>
  <c r="BW761" i="16"/>
  <c r="BV761" i="16"/>
  <c r="BT761" i="16"/>
  <c r="BS761" i="16"/>
  <c r="BR761" i="16"/>
  <c r="BN761" i="16"/>
  <c r="BM761" i="16"/>
  <c r="BL761" i="16"/>
  <c r="BG761" i="16"/>
  <c r="BF761" i="16"/>
  <c r="BE761" i="16"/>
  <c r="BD761" i="16"/>
  <c r="BC761" i="16"/>
  <c r="BB761" i="16"/>
  <c r="BA761" i="16"/>
  <c r="AZ761" i="16"/>
  <c r="AY761" i="16"/>
  <c r="AX761" i="16"/>
  <c r="AW761" i="16"/>
  <c r="AV761" i="16"/>
  <c r="AU761" i="16"/>
  <c r="AT761" i="16"/>
  <c r="AR761" i="16"/>
  <c r="AQ761" i="16"/>
  <c r="AP761" i="16"/>
  <c r="BP761" i="16" s="1"/>
  <c r="AO761" i="16"/>
  <c r="BQ761" i="16" s="1"/>
  <c r="AN761" i="16"/>
  <c r="BK761" i="16" s="1"/>
  <c r="AM761" i="16"/>
  <c r="BJ761" i="16" s="1"/>
  <c r="AL761" i="16"/>
  <c r="BI761" i="16" s="1"/>
  <c r="AK761" i="16"/>
  <c r="CD760" i="16"/>
  <c r="CB760" i="16"/>
  <c r="CA760" i="16"/>
  <c r="BZ760" i="16"/>
  <c r="BY760" i="16"/>
  <c r="BX760" i="16"/>
  <c r="BW760" i="16"/>
  <c r="BV760" i="16"/>
  <c r="BT760" i="16"/>
  <c r="BS760" i="16"/>
  <c r="BR760" i="16"/>
  <c r="BN760" i="16"/>
  <c r="BM760" i="16"/>
  <c r="BL760" i="16"/>
  <c r="BG760" i="16"/>
  <c r="BF760" i="16"/>
  <c r="BE760" i="16"/>
  <c r="BD760" i="16"/>
  <c r="BC760" i="16"/>
  <c r="BB760" i="16"/>
  <c r="BA760" i="16"/>
  <c r="AZ760" i="16"/>
  <c r="AY760" i="16"/>
  <c r="AX760" i="16"/>
  <c r="AW760" i="16"/>
  <c r="AV760" i="16"/>
  <c r="AU760" i="16"/>
  <c r="AT760" i="16"/>
  <c r="AR760" i="16"/>
  <c r="AQ760" i="16"/>
  <c r="AP760" i="16"/>
  <c r="BP760" i="16" s="1"/>
  <c r="AO760" i="16"/>
  <c r="BQ760" i="16" s="1"/>
  <c r="AN760" i="16"/>
  <c r="BK760" i="16" s="1"/>
  <c r="AM760" i="16"/>
  <c r="BJ760" i="16" s="1"/>
  <c r="AL760" i="16"/>
  <c r="BI760" i="16" s="1"/>
  <c r="AK760" i="16"/>
  <c r="CD759" i="16"/>
  <c r="CB759" i="16"/>
  <c r="CA759" i="16"/>
  <c r="BZ759" i="16"/>
  <c r="BY759" i="16"/>
  <c r="BX759" i="16"/>
  <c r="BW759" i="16"/>
  <c r="BV759" i="16"/>
  <c r="BT759" i="16"/>
  <c r="BS759" i="16"/>
  <c r="BR759" i="16"/>
  <c r="BN759" i="16"/>
  <c r="BM759" i="16"/>
  <c r="BL759" i="16"/>
  <c r="BG759" i="16"/>
  <c r="BF759" i="16"/>
  <c r="BE759" i="16"/>
  <c r="BD759" i="16"/>
  <c r="BC759" i="16"/>
  <c r="BB759" i="16"/>
  <c r="BA759" i="16"/>
  <c r="AZ759" i="16"/>
  <c r="AY759" i="16"/>
  <c r="AX759" i="16"/>
  <c r="AW759" i="16"/>
  <c r="AV759" i="16"/>
  <c r="AU759" i="16"/>
  <c r="AT759" i="16"/>
  <c r="AR759" i="16"/>
  <c r="AQ759" i="16"/>
  <c r="AP759" i="16"/>
  <c r="BP759" i="16" s="1"/>
  <c r="AO759" i="16"/>
  <c r="BQ759" i="16" s="1"/>
  <c r="AN759" i="16"/>
  <c r="BK759" i="16" s="1"/>
  <c r="AM759" i="16"/>
  <c r="BJ759" i="16" s="1"/>
  <c r="AL759" i="16"/>
  <c r="BI759" i="16" s="1"/>
  <c r="AK759" i="16"/>
  <c r="CD758" i="16"/>
  <c r="CB758" i="16"/>
  <c r="CA758" i="16"/>
  <c r="BZ758" i="16"/>
  <c r="BY758" i="16"/>
  <c r="BX758" i="16"/>
  <c r="BW758" i="16"/>
  <c r="BV758" i="16"/>
  <c r="BT758" i="16"/>
  <c r="BS758" i="16"/>
  <c r="BR758" i="16"/>
  <c r="BN758" i="16"/>
  <c r="BM758" i="16"/>
  <c r="BL758" i="16"/>
  <c r="BG758" i="16"/>
  <c r="BF758" i="16"/>
  <c r="BE758" i="16"/>
  <c r="BD758" i="16"/>
  <c r="BC758" i="16"/>
  <c r="BB758" i="16"/>
  <c r="BA758" i="16"/>
  <c r="AZ758" i="16"/>
  <c r="AY758" i="16"/>
  <c r="AX758" i="16"/>
  <c r="AW758" i="16"/>
  <c r="AV758" i="16"/>
  <c r="AU758" i="16"/>
  <c r="AT758" i="16"/>
  <c r="AR758" i="16"/>
  <c r="AQ758" i="16"/>
  <c r="AP758" i="16"/>
  <c r="BP758" i="16" s="1"/>
  <c r="AO758" i="16"/>
  <c r="BQ758" i="16" s="1"/>
  <c r="AN758" i="16"/>
  <c r="BK758" i="16" s="1"/>
  <c r="AM758" i="16"/>
  <c r="BJ758" i="16" s="1"/>
  <c r="AL758" i="16"/>
  <c r="BI758" i="16" s="1"/>
  <c r="AK758" i="16"/>
  <c r="CD757" i="16"/>
  <c r="CB757" i="16"/>
  <c r="CA757" i="16"/>
  <c r="BZ757" i="16"/>
  <c r="BY757" i="16"/>
  <c r="BX757" i="16"/>
  <c r="BW757" i="16"/>
  <c r="BV757" i="16"/>
  <c r="BT757" i="16"/>
  <c r="BS757" i="16"/>
  <c r="BR757" i="16"/>
  <c r="BN757" i="16"/>
  <c r="BM757" i="16"/>
  <c r="BL757" i="16"/>
  <c r="BG757" i="16"/>
  <c r="BF757" i="16"/>
  <c r="BE757" i="16"/>
  <c r="BD757" i="16"/>
  <c r="BC757" i="16"/>
  <c r="BB757" i="16"/>
  <c r="BA757" i="16"/>
  <c r="AZ757" i="16"/>
  <c r="AY757" i="16"/>
  <c r="AX757" i="16"/>
  <c r="AW757" i="16"/>
  <c r="AV757" i="16"/>
  <c r="AU757" i="16"/>
  <c r="AT757" i="16"/>
  <c r="AR757" i="16"/>
  <c r="AQ757" i="16"/>
  <c r="AP757" i="16"/>
  <c r="BP757" i="16" s="1"/>
  <c r="AO757" i="16"/>
  <c r="BQ757" i="16" s="1"/>
  <c r="AN757" i="16"/>
  <c r="BK757" i="16" s="1"/>
  <c r="AM757" i="16"/>
  <c r="BJ757" i="16" s="1"/>
  <c r="AL757" i="16"/>
  <c r="BI757" i="16" s="1"/>
  <c r="AK757" i="16"/>
  <c r="CD756" i="16"/>
  <c r="CB756" i="16"/>
  <c r="CA756" i="16"/>
  <c r="BZ756" i="16"/>
  <c r="BY756" i="16"/>
  <c r="BX756" i="16"/>
  <c r="BW756" i="16"/>
  <c r="BV756" i="16"/>
  <c r="BT756" i="16"/>
  <c r="BS756" i="16"/>
  <c r="BR756" i="16"/>
  <c r="BN756" i="16"/>
  <c r="BM756" i="16"/>
  <c r="BL756" i="16"/>
  <c r="BG756" i="16"/>
  <c r="BF756" i="16"/>
  <c r="BE756" i="16"/>
  <c r="BD756" i="16"/>
  <c r="BC756" i="16"/>
  <c r="BB756" i="16"/>
  <c r="BA756" i="16"/>
  <c r="AZ756" i="16"/>
  <c r="AY756" i="16"/>
  <c r="AX756" i="16"/>
  <c r="AW756" i="16"/>
  <c r="AV756" i="16"/>
  <c r="AU756" i="16"/>
  <c r="AT756" i="16"/>
  <c r="AR756" i="16"/>
  <c r="AQ756" i="16"/>
  <c r="AP756" i="16"/>
  <c r="BP756" i="16" s="1"/>
  <c r="AO756" i="16"/>
  <c r="BQ756" i="16" s="1"/>
  <c r="AN756" i="16"/>
  <c r="BK756" i="16" s="1"/>
  <c r="AM756" i="16"/>
  <c r="BJ756" i="16" s="1"/>
  <c r="AL756" i="16"/>
  <c r="BI756" i="16" s="1"/>
  <c r="AK756" i="16"/>
  <c r="CD755" i="16"/>
  <c r="CB755" i="16"/>
  <c r="CA755" i="16"/>
  <c r="BZ755" i="16"/>
  <c r="BY755" i="16"/>
  <c r="BX755" i="16"/>
  <c r="BW755" i="16"/>
  <c r="BV755" i="16"/>
  <c r="BT755" i="16"/>
  <c r="BS755" i="16"/>
  <c r="BR755" i="16"/>
  <c r="BN755" i="16"/>
  <c r="BM755" i="16"/>
  <c r="BL755" i="16"/>
  <c r="BG755" i="16"/>
  <c r="BF755" i="16"/>
  <c r="BE755" i="16"/>
  <c r="BD755" i="16"/>
  <c r="BC755" i="16"/>
  <c r="BB755" i="16"/>
  <c r="BA755" i="16"/>
  <c r="AZ755" i="16"/>
  <c r="AY755" i="16"/>
  <c r="AX755" i="16"/>
  <c r="AW755" i="16"/>
  <c r="AV755" i="16"/>
  <c r="AU755" i="16"/>
  <c r="AT755" i="16"/>
  <c r="AR755" i="16"/>
  <c r="AQ755" i="16"/>
  <c r="AP755" i="16"/>
  <c r="BP755" i="16" s="1"/>
  <c r="AO755" i="16"/>
  <c r="BQ755" i="16" s="1"/>
  <c r="AN755" i="16"/>
  <c r="BK755" i="16" s="1"/>
  <c r="AM755" i="16"/>
  <c r="BJ755" i="16" s="1"/>
  <c r="AL755" i="16"/>
  <c r="BI755" i="16" s="1"/>
  <c r="AK755" i="16"/>
  <c r="CD754" i="16"/>
  <c r="CB754" i="16"/>
  <c r="CA754" i="16"/>
  <c r="BZ754" i="16"/>
  <c r="BY754" i="16"/>
  <c r="BX754" i="16"/>
  <c r="BW754" i="16"/>
  <c r="BV754" i="16"/>
  <c r="BT754" i="16"/>
  <c r="BS754" i="16"/>
  <c r="BR754" i="16"/>
  <c r="BN754" i="16"/>
  <c r="BM754" i="16"/>
  <c r="BL754" i="16"/>
  <c r="BG754" i="16"/>
  <c r="BF754" i="16"/>
  <c r="BE754" i="16"/>
  <c r="BD754" i="16"/>
  <c r="BC754" i="16"/>
  <c r="BB754" i="16"/>
  <c r="BA754" i="16"/>
  <c r="AZ754" i="16"/>
  <c r="AY754" i="16"/>
  <c r="AX754" i="16"/>
  <c r="AW754" i="16"/>
  <c r="AV754" i="16"/>
  <c r="AU754" i="16"/>
  <c r="AT754" i="16"/>
  <c r="AR754" i="16"/>
  <c r="AQ754" i="16"/>
  <c r="AP754" i="16"/>
  <c r="BP754" i="16" s="1"/>
  <c r="AO754" i="16"/>
  <c r="BQ754" i="16" s="1"/>
  <c r="AN754" i="16"/>
  <c r="BK754" i="16" s="1"/>
  <c r="AM754" i="16"/>
  <c r="BJ754" i="16" s="1"/>
  <c r="AL754" i="16"/>
  <c r="BI754" i="16" s="1"/>
  <c r="AK754" i="16"/>
  <c r="CD753" i="16"/>
  <c r="CB753" i="16"/>
  <c r="CA753" i="16"/>
  <c r="BZ753" i="16"/>
  <c r="BY753" i="16"/>
  <c r="BX753" i="16"/>
  <c r="BW753" i="16"/>
  <c r="BV753" i="16"/>
  <c r="BT753" i="16"/>
  <c r="BS753" i="16"/>
  <c r="BR753" i="16"/>
  <c r="BN753" i="16"/>
  <c r="BM753" i="16"/>
  <c r="BL753" i="16"/>
  <c r="BG753" i="16"/>
  <c r="BF753" i="16"/>
  <c r="BE753" i="16"/>
  <c r="BD753" i="16"/>
  <c r="BC753" i="16"/>
  <c r="BB753" i="16"/>
  <c r="BA753" i="16"/>
  <c r="AZ753" i="16"/>
  <c r="AY753" i="16"/>
  <c r="AX753" i="16"/>
  <c r="AW753" i="16"/>
  <c r="AV753" i="16"/>
  <c r="AU753" i="16"/>
  <c r="AT753" i="16"/>
  <c r="AR753" i="16"/>
  <c r="AQ753" i="16"/>
  <c r="AP753" i="16"/>
  <c r="BP753" i="16" s="1"/>
  <c r="AO753" i="16"/>
  <c r="BQ753" i="16" s="1"/>
  <c r="AN753" i="16"/>
  <c r="BK753" i="16" s="1"/>
  <c r="AM753" i="16"/>
  <c r="BJ753" i="16" s="1"/>
  <c r="AL753" i="16"/>
  <c r="BI753" i="16" s="1"/>
  <c r="AK753" i="16"/>
  <c r="CD752" i="16"/>
  <c r="CB752" i="16"/>
  <c r="CA752" i="16"/>
  <c r="BZ752" i="16"/>
  <c r="BY752" i="16"/>
  <c r="BX752" i="16"/>
  <c r="BW752" i="16"/>
  <c r="BV752" i="16"/>
  <c r="BT752" i="16"/>
  <c r="BS752" i="16"/>
  <c r="BR752" i="16"/>
  <c r="BN752" i="16"/>
  <c r="BM752" i="16"/>
  <c r="BL752" i="16"/>
  <c r="BG752" i="16"/>
  <c r="BF752" i="16"/>
  <c r="BE752" i="16"/>
  <c r="BD752" i="16"/>
  <c r="BC752" i="16"/>
  <c r="BB752" i="16"/>
  <c r="BA752" i="16"/>
  <c r="AZ752" i="16"/>
  <c r="AY752" i="16"/>
  <c r="AX752" i="16"/>
  <c r="AW752" i="16"/>
  <c r="AV752" i="16"/>
  <c r="AU752" i="16"/>
  <c r="AT752" i="16"/>
  <c r="AR752" i="16"/>
  <c r="AQ752" i="16"/>
  <c r="AP752" i="16"/>
  <c r="BP752" i="16" s="1"/>
  <c r="AO752" i="16"/>
  <c r="BQ752" i="16" s="1"/>
  <c r="AN752" i="16"/>
  <c r="BK752" i="16" s="1"/>
  <c r="AM752" i="16"/>
  <c r="BJ752" i="16" s="1"/>
  <c r="AL752" i="16"/>
  <c r="BI752" i="16" s="1"/>
  <c r="AK752" i="16"/>
  <c r="CD751" i="16"/>
  <c r="CB751" i="16"/>
  <c r="CA751" i="16"/>
  <c r="BZ751" i="16"/>
  <c r="BY751" i="16"/>
  <c r="BX751" i="16"/>
  <c r="BW751" i="16"/>
  <c r="BV751" i="16"/>
  <c r="BT751" i="16"/>
  <c r="BS751" i="16"/>
  <c r="BR751" i="16"/>
  <c r="BN751" i="16"/>
  <c r="BM751" i="16"/>
  <c r="BL751" i="16"/>
  <c r="BG751" i="16"/>
  <c r="BF751" i="16"/>
  <c r="BE751" i="16"/>
  <c r="BD751" i="16"/>
  <c r="BC751" i="16"/>
  <c r="BB751" i="16"/>
  <c r="BA751" i="16"/>
  <c r="AZ751" i="16"/>
  <c r="AY751" i="16"/>
  <c r="AX751" i="16"/>
  <c r="AW751" i="16"/>
  <c r="AV751" i="16"/>
  <c r="AU751" i="16"/>
  <c r="AT751" i="16"/>
  <c r="AR751" i="16"/>
  <c r="AQ751" i="16"/>
  <c r="AP751" i="16"/>
  <c r="BP751" i="16" s="1"/>
  <c r="AO751" i="16"/>
  <c r="BQ751" i="16" s="1"/>
  <c r="AN751" i="16"/>
  <c r="BK751" i="16" s="1"/>
  <c r="AM751" i="16"/>
  <c r="BJ751" i="16" s="1"/>
  <c r="AL751" i="16"/>
  <c r="BI751" i="16" s="1"/>
  <c r="AK751" i="16"/>
  <c r="CD750" i="16"/>
  <c r="CB750" i="16"/>
  <c r="CA750" i="16"/>
  <c r="BZ750" i="16"/>
  <c r="BY750" i="16"/>
  <c r="BX750" i="16"/>
  <c r="BW750" i="16"/>
  <c r="BV750" i="16"/>
  <c r="BT750" i="16"/>
  <c r="BS750" i="16"/>
  <c r="BR750" i="16"/>
  <c r="BN750" i="16"/>
  <c r="BM750" i="16"/>
  <c r="BL750" i="16"/>
  <c r="BG750" i="16"/>
  <c r="BF750" i="16"/>
  <c r="BE750" i="16"/>
  <c r="BD750" i="16"/>
  <c r="BC750" i="16"/>
  <c r="BB750" i="16"/>
  <c r="BA750" i="16"/>
  <c r="AZ750" i="16"/>
  <c r="AY750" i="16"/>
  <c r="AX750" i="16"/>
  <c r="AW750" i="16"/>
  <c r="AV750" i="16"/>
  <c r="AU750" i="16"/>
  <c r="AT750" i="16"/>
  <c r="AR750" i="16"/>
  <c r="AQ750" i="16"/>
  <c r="AP750" i="16"/>
  <c r="BP750" i="16" s="1"/>
  <c r="AO750" i="16"/>
  <c r="BQ750" i="16" s="1"/>
  <c r="AN750" i="16"/>
  <c r="BK750" i="16" s="1"/>
  <c r="AM750" i="16"/>
  <c r="BJ750" i="16" s="1"/>
  <c r="AL750" i="16"/>
  <c r="BI750" i="16" s="1"/>
  <c r="AK750" i="16"/>
  <c r="CD749" i="16"/>
  <c r="CB749" i="16"/>
  <c r="CA749" i="16"/>
  <c r="BZ749" i="16"/>
  <c r="BY749" i="16"/>
  <c r="BX749" i="16"/>
  <c r="BW749" i="16"/>
  <c r="BV749" i="16"/>
  <c r="BT749" i="16"/>
  <c r="BS749" i="16"/>
  <c r="BR749" i="16"/>
  <c r="BN749" i="16"/>
  <c r="BM749" i="16"/>
  <c r="BL749" i="16"/>
  <c r="BG749" i="16"/>
  <c r="BF749" i="16"/>
  <c r="BE749" i="16"/>
  <c r="BD749" i="16"/>
  <c r="BC749" i="16"/>
  <c r="BB749" i="16"/>
  <c r="BA749" i="16"/>
  <c r="AZ749" i="16"/>
  <c r="AY749" i="16"/>
  <c r="AX749" i="16"/>
  <c r="AW749" i="16"/>
  <c r="AV749" i="16"/>
  <c r="AU749" i="16"/>
  <c r="AT749" i="16"/>
  <c r="AR749" i="16"/>
  <c r="AQ749" i="16"/>
  <c r="AP749" i="16"/>
  <c r="BP749" i="16" s="1"/>
  <c r="AO749" i="16"/>
  <c r="BQ749" i="16" s="1"/>
  <c r="AN749" i="16"/>
  <c r="BK749" i="16" s="1"/>
  <c r="AM749" i="16"/>
  <c r="BJ749" i="16" s="1"/>
  <c r="AL749" i="16"/>
  <c r="BI749" i="16" s="1"/>
  <c r="AK749" i="16"/>
  <c r="CD748" i="16"/>
  <c r="CB748" i="16"/>
  <c r="CA748" i="16"/>
  <c r="BZ748" i="16"/>
  <c r="BY748" i="16"/>
  <c r="BX748" i="16"/>
  <c r="BW748" i="16"/>
  <c r="BV748" i="16"/>
  <c r="BT748" i="16"/>
  <c r="BS748" i="16"/>
  <c r="BR748" i="16"/>
  <c r="BN748" i="16"/>
  <c r="BM748" i="16"/>
  <c r="BL748" i="16"/>
  <c r="BG748" i="16"/>
  <c r="BF748" i="16"/>
  <c r="BE748" i="16"/>
  <c r="BD748" i="16"/>
  <c r="BC748" i="16"/>
  <c r="BB748" i="16"/>
  <c r="BA748" i="16"/>
  <c r="AZ748" i="16"/>
  <c r="AY748" i="16"/>
  <c r="AX748" i="16"/>
  <c r="AW748" i="16"/>
  <c r="AV748" i="16"/>
  <c r="AU748" i="16"/>
  <c r="AT748" i="16"/>
  <c r="AR748" i="16"/>
  <c r="AQ748" i="16"/>
  <c r="AP748" i="16"/>
  <c r="BP748" i="16" s="1"/>
  <c r="AO748" i="16"/>
  <c r="BQ748" i="16" s="1"/>
  <c r="AN748" i="16"/>
  <c r="BK748" i="16" s="1"/>
  <c r="AM748" i="16"/>
  <c r="BJ748" i="16" s="1"/>
  <c r="AL748" i="16"/>
  <c r="BI748" i="16" s="1"/>
  <c r="AK748" i="16"/>
  <c r="CD747" i="16"/>
  <c r="CB747" i="16"/>
  <c r="CA747" i="16"/>
  <c r="BZ747" i="16"/>
  <c r="BY747" i="16"/>
  <c r="BX747" i="16"/>
  <c r="BW747" i="16"/>
  <c r="BV747" i="16"/>
  <c r="BT747" i="16"/>
  <c r="BS747" i="16"/>
  <c r="BR747" i="16"/>
  <c r="BN747" i="16"/>
  <c r="BM747" i="16"/>
  <c r="BL747" i="16"/>
  <c r="BG747" i="16"/>
  <c r="BF747" i="16"/>
  <c r="BE747" i="16"/>
  <c r="BD747" i="16"/>
  <c r="BC747" i="16"/>
  <c r="BB747" i="16"/>
  <c r="BA747" i="16"/>
  <c r="AZ747" i="16"/>
  <c r="AY747" i="16"/>
  <c r="AX747" i="16"/>
  <c r="AW747" i="16"/>
  <c r="AV747" i="16"/>
  <c r="AU747" i="16"/>
  <c r="AT747" i="16"/>
  <c r="AR747" i="16"/>
  <c r="AQ747" i="16"/>
  <c r="AP747" i="16"/>
  <c r="BP747" i="16" s="1"/>
  <c r="AO747" i="16"/>
  <c r="BQ747" i="16" s="1"/>
  <c r="AN747" i="16"/>
  <c r="BK747" i="16" s="1"/>
  <c r="AM747" i="16"/>
  <c r="BJ747" i="16" s="1"/>
  <c r="AL747" i="16"/>
  <c r="BI747" i="16" s="1"/>
  <c r="AK747" i="16"/>
  <c r="CD746" i="16"/>
  <c r="CB746" i="16"/>
  <c r="CA746" i="16"/>
  <c r="BZ746" i="16"/>
  <c r="BY746" i="16"/>
  <c r="BX746" i="16"/>
  <c r="BW746" i="16"/>
  <c r="BV746" i="16"/>
  <c r="BT746" i="16"/>
  <c r="BS746" i="16"/>
  <c r="BR746" i="16"/>
  <c r="BN746" i="16"/>
  <c r="BM746" i="16"/>
  <c r="BL746" i="16"/>
  <c r="BG746" i="16"/>
  <c r="BF746" i="16"/>
  <c r="BE746" i="16"/>
  <c r="BD746" i="16"/>
  <c r="BC746" i="16"/>
  <c r="BB746" i="16"/>
  <c r="BA746" i="16"/>
  <c r="AZ746" i="16"/>
  <c r="AY746" i="16"/>
  <c r="AX746" i="16"/>
  <c r="AW746" i="16"/>
  <c r="AV746" i="16"/>
  <c r="AU746" i="16"/>
  <c r="AT746" i="16"/>
  <c r="AR746" i="16"/>
  <c r="AQ746" i="16"/>
  <c r="AP746" i="16"/>
  <c r="BP746" i="16" s="1"/>
  <c r="AO746" i="16"/>
  <c r="BQ746" i="16" s="1"/>
  <c r="AN746" i="16"/>
  <c r="BK746" i="16" s="1"/>
  <c r="AM746" i="16"/>
  <c r="BJ746" i="16" s="1"/>
  <c r="AL746" i="16"/>
  <c r="BI746" i="16" s="1"/>
  <c r="AK746" i="16"/>
  <c r="CD745" i="16"/>
  <c r="CB745" i="16"/>
  <c r="CA745" i="16"/>
  <c r="BZ745" i="16"/>
  <c r="BY745" i="16"/>
  <c r="BX745" i="16"/>
  <c r="BW745" i="16"/>
  <c r="BV745" i="16"/>
  <c r="BT745" i="16"/>
  <c r="BS745" i="16"/>
  <c r="BR745" i="16"/>
  <c r="BN745" i="16"/>
  <c r="BM745" i="16"/>
  <c r="BL745" i="16"/>
  <c r="BG745" i="16"/>
  <c r="BF745" i="16"/>
  <c r="BE745" i="16"/>
  <c r="BD745" i="16"/>
  <c r="BC745" i="16"/>
  <c r="BB745" i="16"/>
  <c r="BA745" i="16"/>
  <c r="AZ745" i="16"/>
  <c r="AY745" i="16"/>
  <c r="AX745" i="16"/>
  <c r="AW745" i="16"/>
  <c r="AV745" i="16"/>
  <c r="AU745" i="16"/>
  <c r="AT745" i="16"/>
  <c r="AR745" i="16"/>
  <c r="AQ745" i="16"/>
  <c r="AP745" i="16"/>
  <c r="BP745" i="16" s="1"/>
  <c r="AO745" i="16"/>
  <c r="BQ745" i="16" s="1"/>
  <c r="AN745" i="16"/>
  <c r="BK745" i="16" s="1"/>
  <c r="AM745" i="16"/>
  <c r="BJ745" i="16" s="1"/>
  <c r="AL745" i="16"/>
  <c r="BI745" i="16" s="1"/>
  <c r="AK745" i="16"/>
  <c r="CD744" i="16"/>
  <c r="CB744" i="16"/>
  <c r="CA744" i="16"/>
  <c r="BZ744" i="16"/>
  <c r="BY744" i="16"/>
  <c r="BX744" i="16"/>
  <c r="BW744" i="16"/>
  <c r="BV744" i="16"/>
  <c r="BT744" i="16"/>
  <c r="BS744" i="16"/>
  <c r="BR744" i="16"/>
  <c r="BN744" i="16"/>
  <c r="BM744" i="16"/>
  <c r="BL744" i="16"/>
  <c r="BG744" i="16"/>
  <c r="BF744" i="16"/>
  <c r="BE744" i="16"/>
  <c r="BD744" i="16"/>
  <c r="BC744" i="16"/>
  <c r="BB744" i="16"/>
  <c r="BA744" i="16"/>
  <c r="AZ744" i="16"/>
  <c r="AY744" i="16"/>
  <c r="AX744" i="16"/>
  <c r="AW744" i="16"/>
  <c r="AV744" i="16"/>
  <c r="AU744" i="16"/>
  <c r="AT744" i="16"/>
  <c r="AR744" i="16"/>
  <c r="AQ744" i="16"/>
  <c r="AP744" i="16"/>
  <c r="BP744" i="16" s="1"/>
  <c r="AO744" i="16"/>
  <c r="BQ744" i="16" s="1"/>
  <c r="AN744" i="16"/>
  <c r="BK744" i="16" s="1"/>
  <c r="AM744" i="16"/>
  <c r="BJ744" i="16" s="1"/>
  <c r="AL744" i="16"/>
  <c r="BI744" i="16" s="1"/>
  <c r="AK744" i="16"/>
  <c r="CD743" i="16"/>
  <c r="CB743" i="16"/>
  <c r="CA743" i="16"/>
  <c r="BZ743" i="16"/>
  <c r="BY743" i="16"/>
  <c r="BX743" i="16"/>
  <c r="BW743" i="16"/>
  <c r="BV743" i="16"/>
  <c r="BT743" i="16"/>
  <c r="BS743" i="16"/>
  <c r="BR743" i="16"/>
  <c r="BN743" i="16"/>
  <c r="BM743" i="16"/>
  <c r="BL743" i="16"/>
  <c r="BG743" i="16"/>
  <c r="BF743" i="16"/>
  <c r="BE743" i="16"/>
  <c r="BD743" i="16"/>
  <c r="BC743" i="16"/>
  <c r="BB743" i="16"/>
  <c r="BA743" i="16"/>
  <c r="AZ743" i="16"/>
  <c r="AY743" i="16"/>
  <c r="AX743" i="16"/>
  <c r="AW743" i="16"/>
  <c r="AV743" i="16"/>
  <c r="AU743" i="16"/>
  <c r="AT743" i="16"/>
  <c r="AR743" i="16"/>
  <c r="AQ743" i="16"/>
  <c r="AP743" i="16"/>
  <c r="BP743" i="16" s="1"/>
  <c r="AO743" i="16"/>
  <c r="BQ743" i="16" s="1"/>
  <c r="AN743" i="16"/>
  <c r="BK743" i="16" s="1"/>
  <c r="AM743" i="16"/>
  <c r="BJ743" i="16" s="1"/>
  <c r="AL743" i="16"/>
  <c r="BI743" i="16" s="1"/>
  <c r="AK743" i="16"/>
  <c r="CD742" i="16"/>
  <c r="CB742" i="16"/>
  <c r="CA742" i="16"/>
  <c r="BZ742" i="16"/>
  <c r="BY742" i="16"/>
  <c r="BX742" i="16"/>
  <c r="BW742" i="16"/>
  <c r="BV742" i="16"/>
  <c r="BT742" i="16"/>
  <c r="BS742" i="16"/>
  <c r="BR742" i="16"/>
  <c r="BN742" i="16"/>
  <c r="BM742" i="16"/>
  <c r="BL742" i="16"/>
  <c r="BG742" i="16"/>
  <c r="BF742" i="16"/>
  <c r="BE742" i="16"/>
  <c r="BD742" i="16"/>
  <c r="BC742" i="16"/>
  <c r="BB742" i="16"/>
  <c r="BA742" i="16"/>
  <c r="AZ742" i="16"/>
  <c r="AY742" i="16"/>
  <c r="AX742" i="16"/>
  <c r="AW742" i="16"/>
  <c r="AV742" i="16"/>
  <c r="AU742" i="16"/>
  <c r="AT742" i="16"/>
  <c r="AR742" i="16"/>
  <c r="AQ742" i="16"/>
  <c r="AP742" i="16"/>
  <c r="BP742" i="16" s="1"/>
  <c r="AO742" i="16"/>
  <c r="BQ742" i="16" s="1"/>
  <c r="AN742" i="16"/>
  <c r="BK742" i="16" s="1"/>
  <c r="AM742" i="16"/>
  <c r="BJ742" i="16" s="1"/>
  <c r="AL742" i="16"/>
  <c r="BI742" i="16" s="1"/>
  <c r="AK742" i="16"/>
  <c r="CD741" i="16"/>
  <c r="CB741" i="16"/>
  <c r="CA741" i="16"/>
  <c r="BZ741" i="16"/>
  <c r="BY741" i="16"/>
  <c r="BX741" i="16"/>
  <c r="BW741" i="16"/>
  <c r="BV741" i="16"/>
  <c r="BT741" i="16"/>
  <c r="BS741" i="16"/>
  <c r="BR741" i="16"/>
  <c r="BN741" i="16"/>
  <c r="BM741" i="16"/>
  <c r="BL741" i="16"/>
  <c r="BG741" i="16"/>
  <c r="BF741" i="16"/>
  <c r="BE741" i="16"/>
  <c r="BD741" i="16"/>
  <c r="BC741" i="16"/>
  <c r="BB741" i="16"/>
  <c r="BA741" i="16"/>
  <c r="AZ741" i="16"/>
  <c r="AY741" i="16"/>
  <c r="AX741" i="16"/>
  <c r="AW741" i="16"/>
  <c r="AV741" i="16"/>
  <c r="AU741" i="16"/>
  <c r="AT741" i="16"/>
  <c r="AR741" i="16"/>
  <c r="AQ741" i="16"/>
  <c r="AP741" i="16"/>
  <c r="BP741" i="16" s="1"/>
  <c r="AO741" i="16"/>
  <c r="BQ741" i="16" s="1"/>
  <c r="AN741" i="16"/>
  <c r="BK741" i="16" s="1"/>
  <c r="AM741" i="16"/>
  <c r="BJ741" i="16" s="1"/>
  <c r="AL741" i="16"/>
  <c r="BI741" i="16" s="1"/>
  <c r="AK741" i="16"/>
  <c r="CD740" i="16"/>
  <c r="CB740" i="16"/>
  <c r="CA740" i="16"/>
  <c r="BZ740" i="16"/>
  <c r="BY740" i="16"/>
  <c r="BX740" i="16"/>
  <c r="BW740" i="16"/>
  <c r="BV740" i="16"/>
  <c r="BT740" i="16"/>
  <c r="BS740" i="16"/>
  <c r="BR740" i="16"/>
  <c r="BN740" i="16"/>
  <c r="BM740" i="16"/>
  <c r="BL740" i="16"/>
  <c r="BG740" i="16"/>
  <c r="BF740" i="16"/>
  <c r="BE740" i="16"/>
  <c r="BD740" i="16"/>
  <c r="BC740" i="16"/>
  <c r="BB740" i="16"/>
  <c r="BA740" i="16"/>
  <c r="AZ740" i="16"/>
  <c r="AY740" i="16"/>
  <c r="AX740" i="16"/>
  <c r="AW740" i="16"/>
  <c r="AV740" i="16"/>
  <c r="AU740" i="16"/>
  <c r="AT740" i="16"/>
  <c r="AR740" i="16"/>
  <c r="AQ740" i="16"/>
  <c r="AP740" i="16"/>
  <c r="BP740" i="16" s="1"/>
  <c r="AO740" i="16"/>
  <c r="BQ740" i="16" s="1"/>
  <c r="AN740" i="16"/>
  <c r="BK740" i="16" s="1"/>
  <c r="AM740" i="16"/>
  <c r="BJ740" i="16" s="1"/>
  <c r="AL740" i="16"/>
  <c r="BI740" i="16" s="1"/>
  <c r="AK740" i="16"/>
  <c r="CD739" i="16"/>
  <c r="CB739" i="16"/>
  <c r="CA739" i="16"/>
  <c r="BZ739" i="16"/>
  <c r="BY739" i="16"/>
  <c r="BX739" i="16"/>
  <c r="BW739" i="16"/>
  <c r="BV739" i="16"/>
  <c r="BT739" i="16"/>
  <c r="BS739" i="16"/>
  <c r="BR739" i="16"/>
  <c r="BN739" i="16"/>
  <c r="BM739" i="16"/>
  <c r="BL739" i="16"/>
  <c r="BG739" i="16"/>
  <c r="BF739" i="16"/>
  <c r="BE739" i="16"/>
  <c r="BD739" i="16"/>
  <c r="BC739" i="16"/>
  <c r="BB739" i="16"/>
  <c r="BA739" i="16"/>
  <c r="AZ739" i="16"/>
  <c r="AY739" i="16"/>
  <c r="AX739" i="16"/>
  <c r="AW739" i="16"/>
  <c r="AV739" i="16"/>
  <c r="AU739" i="16"/>
  <c r="AT739" i="16"/>
  <c r="AR739" i="16"/>
  <c r="AQ739" i="16"/>
  <c r="AP739" i="16"/>
  <c r="BP739" i="16" s="1"/>
  <c r="AO739" i="16"/>
  <c r="BQ739" i="16" s="1"/>
  <c r="AN739" i="16"/>
  <c r="BK739" i="16" s="1"/>
  <c r="AM739" i="16"/>
  <c r="BJ739" i="16" s="1"/>
  <c r="AL739" i="16"/>
  <c r="BI739" i="16" s="1"/>
  <c r="AK739" i="16"/>
  <c r="CD738" i="16"/>
  <c r="CB738" i="16"/>
  <c r="CA738" i="16"/>
  <c r="BZ738" i="16"/>
  <c r="BY738" i="16"/>
  <c r="BX738" i="16"/>
  <c r="BW738" i="16"/>
  <c r="BV738" i="16"/>
  <c r="BT738" i="16"/>
  <c r="BS738" i="16"/>
  <c r="BR738" i="16"/>
  <c r="BN738" i="16"/>
  <c r="BM738" i="16"/>
  <c r="BL738" i="16"/>
  <c r="BG738" i="16"/>
  <c r="BF738" i="16"/>
  <c r="BE738" i="16"/>
  <c r="BD738" i="16"/>
  <c r="BC738" i="16"/>
  <c r="BB738" i="16"/>
  <c r="BA738" i="16"/>
  <c r="AZ738" i="16"/>
  <c r="AY738" i="16"/>
  <c r="AX738" i="16"/>
  <c r="AW738" i="16"/>
  <c r="AV738" i="16"/>
  <c r="AU738" i="16"/>
  <c r="AT738" i="16"/>
  <c r="AR738" i="16"/>
  <c r="AQ738" i="16"/>
  <c r="AP738" i="16"/>
  <c r="BP738" i="16" s="1"/>
  <c r="AO738" i="16"/>
  <c r="BQ738" i="16" s="1"/>
  <c r="AN738" i="16"/>
  <c r="BK738" i="16" s="1"/>
  <c r="AM738" i="16"/>
  <c r="BJ738" i="16" s="1"/>
  <c r="AL738" i="16"/>
  <c r="BI738" i="16" s="1"/>
  <c r="AK738" i="16"/>
  <c r="CD737" i="16"/>
  <c r="CB737" i="16"/>
  <c r="CA737" i="16"/>
  <c r="BZ737" i="16"/>
  <c r="BY737" i="16"/>
  <c r="BX737" i="16"/>
  <c r="BW737" i="16"/>
  <c r="BV737" i="16"/>
  <c r="BT737" i="16"/>
  <c r="BS737" i="16"/>
  <c r="BR737" i="16"/>
  <c r="BN737" i="16"/>
  <c r="BM737" i="16"/>
  <c r="BL737" i="16"/>
  <c r="BG737" i="16"/>
  <c r="BF737" i="16"/>
  <c r="BE737" i="16"/>
  <c r="BD737" i="16"/>
  <c r="BC737" i="16"/>
  <c r="BB737" i="16"/>
  <c r="BA737" i="16"/>
  <c r="AZ737" i="16"/>
  <c r="AY737" i="16"/>
  <c r="AX737" i="16"/>
  <c r="AW737" i="16"/>
  <c r="AV737" i="16"/>
  <c r="AU737" i="16"/>
  <c r="AT737" i="16"/>
  <c r="AR737" i="16"/>
  <c r="AQ737" i="16"/>
  <c r="AP737" i="16"/>
  <c r="BP737" i="16" s="1"/>
  <c r="AO737" i="16"/>
  <c r="BQ737" i="16" s="1"/>
  <c r="AN737" i="16"/>
  <c r="BK737" i="16" s="1"/>
  <c r="AM737" i="16"/>
  <c r="BJ737" i="16" s="1"/>
  <c r="AL737" i="16"/>
  <c r="BI737" i="16" s="1"/>
  <c r="AK737" i="16"/>
  <c r="CD736" i="16"/>
  <c r="CB736" i="16"/>
  <c r="CA736" i="16"/>
  <c r="BZ736" i="16"/>
  <c r="BY736" i="16"/>
  <c r="BX736" i="16"/>
  <c r="BW736" i="16"/>
  <c r="BV736" i="16"/>
  <c r="BT736" i="16"/>
  <c r="BS736" i="16"/>
  <c r="BR736" i="16"/>
  <c r="BN736" i="16"/>
  <c r="BM736" i="16"/>
  <c r="BL736" i="16"/>
  <c r="BG736" i="16"/>
  <c r="BF736" i="16"/>
  <c r="BE736" i="16"/>
  <c r="BD736" i="16"/>
  <c r="BC736" i="16"/>
  <c r="BB736" i="16"/>
  <c r="BA736" i="16"/>
  <c r="AZ736" i="16"/>
  <c r="AY736" i="16"/>
  <c r="AX736" i="16"/>
  <c r="AW736" i="16"/>
  <c r="AV736" i="16"/>
  <c r="AU736" i="16"/>
  <c r="AT736" i="16"/>
  <c r="AR736" i="16"/>
  <c r="AQ736" i="16"/>
  <c r="AP736" i="16"/>
  <c r="BP736" i="16" s="1"/>
  <c r="AO736" i="16"/>
  <c r="BQ736" i="16" s="1"/>
  <c r="AN736" i="16"/>
  <c r="BK736" i="16" s="1"/>
  <c r="AM736" i="16"/>
  <c r="BJ736" i="16" s="1"/>
  <c r="AL736" i="16"/>
  <c r="BI736" i="16" s="1"/>
  <c r="AK736" i="16"/>
  <c r="CD735" i="16"/>
  <c r="CB735" i="16"/>
  <c r="CA735" i="16"/>
  <c r="BZ735" i="16"/>
  <c r="BY735" i="16"/>
  <c r="BX735" i="16"/>
  <c r="BW735" i="16"/>
  <c r="BV735" i="16"/>
  <c r="BT735" i="16"/>
  <c r="BS735" i="16"/>
  <c r="BR735" i="16"/>
  <c r="BN735" i="16"/>
  <c r="BM735" i="16"/>
  <c r="BL735" i="16"/>
  <c r="BG735" i="16"/>
  <c r="BF735" i="16"/>
  <c r="BE735" i="16"/>
  <c r="BD735" i="16"/>
  <c r="BC735" i="16"/>
  <c r="BB735" i="16"/>
  <c r="BA735" i="16"/>
  <c r="AZ735" i="16"/>
  <c r="AY735" i="16"/>
  <c r="AX735" i="16"/>
  <c r="AW735" i="16"/>
  <c r="AV735" i="16"/>
  <c r="AU735" i="16"/>
  <c r="AT735" i="16"/>
  <c r="AR735" i="16"/>
  <c r="AQ735" i="16"/>
  <c r="AP735" i="16"/>
  <c r="BP735" i="16" s="1"/>
  <c r="AO735" i="16"/>
  <c r="BQ735" i="16" s="1"/>
  <c r="AN735" i="16"/>
  <c r="BK735" i="16" s="1"/>
  <c r="AM735" i="16"/>
  <c r="BJ735" i="16" s="1"/>
  <c r="AL735" i="16"/>
  <c r="BI735" i="16" s="1"/>
  <c r="AK735" i="16"/>
  <c r="CD734" i="16"/>
  <c r="CB734" i="16"/>
  <c r="CA734" i="16"/>
  <c r="BZ734" i="16"/>
  <c r="BY734" i="16"/>
  <c r="BX734" i="16"/>
  <c r="BW734" i="16"/>
  <c r="BV734" i="16"/>
  <c r="BT734" i="16"/>
  <c r="BS734" i="16"/>
  <c r="BR734" i="16"/>
  <c r="BN734" i="16"/>
  <c r="BM734" i="16"/>
  <c r="BL734" i="16"/>
  <c r="BG734" i="16"/>
  <c r="BF734" i="16"/>
  <c r="BE734" i="16"/>
  <c r="BD734" i="16"/>
  <c r="BC734" i="16"/>
  <c r="BB734" i="16"/>
  <c r="BA734" i="16"/>
  <c r="AZ734" i="16"/>
  <c r="AY734" i="16"/>
  <c r="AX734" i="16"/>
  <c r="AW734" i="16"/>
  <c r="AV734" i="16"/>
  <c r="AU734" i="16"/>
  <c r="AT734" i="16"/>
  <c r="AR734" i="16"/>
  <c r="AQ734" i="16"/>
  <c r="AP734" i="16"/>
  <c r="BP734" i="16" s="1"/>
  <c r="AO734" i="16"/>
  <c r="BQ734" i="16" s="1"/>
  <c r="AN734" i="16"/>
  <c r="BK734" i="16" s="1"/>
  <c r="AM734" i="16"/>
  <c r="BJ734" i="16" s="1"/>
  <c r="AL734" i="16"/>
  <c r="BI734" i="16" s="1"/>
  <c r="AK734" i="16"/>
  <c r="CD733" i="16"/>
  <c r="CB733" i="16"/>
  <c r="CA733" i="16"/>
  <c r="BZ733" i="16"/>
  <c r="BY733" i="16"/>
  <c r="BX733" i="16"/>
  <c r="BW733" i="16"/>
  <c r="BV733" i="16"/>
  <c r="BT733" i="16"/>
  <c r="BS733" i="16"/>
  <c r="BR733" i="16"/>
  <c r="BN733" i="16"/>
  <c r="BM733" i="16"/>
  <c r="BL733" i="16"/>
  <c r="BG733" i="16"/>
  <c r="BF733" i="16"/>
  <c r="BE733" i="16"/>
  <c r="BD733" i="16"/>
  <c r="BC733" i="16"/>
  <c r="BB733" i="16"/>
  <c r="BA733" i="16"/>
  <c r="AZ733" i="16"/>
  <c r="AY733" i="16"/>
  <c r="AX733" i="16"/>
  <c r="AW733" i="16"/>
  <c r="AV733" i="16"/>
  <c r="AU733" i="16"/>
  <c r="AT733" i="16"/>
  <c r="AR733" i="16"/>
  <c r="AQ733" i="16"/>
  <c r="AP733" i="16"/>
  <c r="BP733" i="16" s="1"/>
  <c r="AO733" i="16"/>
  <c r="BQ733" i="16" s="1"/>
  <c r="AN733" i="16"/>
  <c r="BK733" i="16" s="1"/>
  <c r="AM733" i="16"/>
  <c r="BJ733" i="16" s="1"/>
  <c r="AL733" i="16"/>
  <c r="BI733" i="16" s="1"/>
  <c r="AK733" i="16"/>
  <c r="CD732" i="16"/>
  <c r="CB732" i="16"/>
  <c r="CA732" i="16"/>
  <c r="BZ732" i="16"/>
  <c r="BY732" i="16"/>
  <c r="BX732" i="16"/>
  <c r="BW732" i="16"/>
  <c r="BV732" i="16"/>
  <c r="BT732" i="16"/>
  <c r="BS732" i="16"/>
  <c r="BR732" i="16"/>
  <c r="BN732" i="16"/>
  <c r="BM732" i="16"/>
  <c r="BL732" i="16"/>
  <c r="BG732" i="16"/>
  <c r="BF732" i="16"/>
  <c r="BE732" i="16"/>
  <c r="BD732" i="16"/>
  <c r="BC732" i="16"/>
  <c r="BB732" i="16"/>
  <c r="BA732" i="16"/>
  <c r="AZ732" i="16"/>
  <c r="AY732" i="16"/>
  <c r="AX732" i="16"/>
  <c r="AW732" i="16"/>
  <c r="AV732" i="16"/>
  <c r="AU732" i="16"/>
  <c r="AT732" i="16"/>
  <c r="AR732" i="16"/>
  <c r="AQ732" i="16"/>
  <c r="AP732" i="16"/>
  <c r="BP732" i="16" s="1"/>
  <c r="AO732" i="16"/>
  <c r="BQ732" i="16" s="1"/>
  <c r="AN732" i="16"/>
  <c r="BK732" i="16" s="1"/>
  <c r="AM732" i="16"/>
  <c r="BJ732" i="16" s="1"/>
  <c r="AL732" i="16"/>
  <c r="BI732" i="16" s="1"/>
  <c r="AK732" i="16"/>
  <c r="CD731" i="16"/>
  <c r="CB731" i="16"/>
  <c r="CA731" i="16"/>
  <c r="BZ731" i="16"/>
  <c r="BY731" i="16"/>
  <c r="BX731" i="16"/>
  <c r="BW731" i="16"/>
  <c r="BV731" i="16"/>
  <c r="BT731" i="16"/>
  <c r="BS731" i="16"/>
  <c r="BR731" i="16"/>
  <c r="BN731" i="16"/>
  <c r="BM731" i="16"/>
  <c r="BL731" i="16"/>
  <c r="BG731" i="16"/>
  <c r="BF731" i="16"/>
  <c r="BE731" i="16"/>
  <c r="BD731" i="16"/>
  <c r="BC731" i="16"/>
  <c r="BB731" i="16"/>
  <c r="BA731" i="16"/>
  <c r="AZ731" i="16"/>
  <c r="AY731" i="16"/>
  <c r="AX731" i="16"/>
  <c r="AW731" i="16"/>
  <c r="AV731" i="16"/>
  <c r="AU731" i="16"/>
  <c r="AT731" i="16"/>
  <c r="AR731" i="16"/>
  <c r="AQ731" i="16"/>
  <c r="AP731" i="16"/>
  <c r="BP731" i="16" s="1"/>
  <c r="AO731" i="16"/>
  <c r="BQ731" i="16" s="1"/>
  <c r="AN731" i="16"/>
  <c r="BK731" i="16" s="1"/>
  <c r="AM731" i="16"/>
  <c r="BJ731" i="16" s="1"/>
  <c r="AL731" i="16"/>
  <c r="BI731" i="16" s="1"/>
  <c r="AK731" i="16"/>
  <c r="CD730" i="16"/>
  <c r="CB730" i="16"/>
  <c r="CA730" i="16"/>
  <c r="BZ730" i="16"/>
  <c r="BY730" i="16"/>
  <c r="BX730" i="16"/>
  <c r="BW730" i="16"/>
  <c r="BV730" i="16"/>
  <c r="BT730" i="16"/>
  <c r="BS730" i="16"/>
  <c r="BR730" i="16"/>
  <c r="BN730" i="16"/>
  <c r="BM730" i="16"/>
  <c r="BL730" i="16"/>
  <c r="BG730" i="16"/>
  <c r="BF730" i="16"/>
  <c r="BE730" i="16"/>
  <c r="BD730" i="16"/>
  <c r="BC730" i="16"/>
  <c r="BB730" i="16"/>
  <c r="BA730" i="16"/>
  <c r="AZ730" i="16"/>
  <c r="AY730" i="16"/>
  <c r="AX730" i="16"/>
  <c r="AW730" i="16"/>
  <c r="AV730" i="16"/>
  <c r="AU730" i="16"/>
  <c r="AT730" i="16"/>
  <c r="AR730" i="16"/>
  <c r="AQ730" i="16"/>
  <c r="AP730" i="16"/>
  <c r="BP730" i="16" s="1"/>
  <c r="AO730" i="16"/>
  <c r="BQ730" i="16" s="1"/>
  <c r="AN730" i="16"/>
  <c r="BK730" i="16" s="1"/>
  <c r="AM730" i="16"/>
  <c r="BJ730" i="16" s="1"/>
  <c r="AL730" i="16"/>
  <c r="BI730" i="16" s="1"/>
  <c r="AK730" i="16"/>
  <c r="CD729" i="16"/>
  <c r="CB729" i="16"/>
  <c r="CA729" i="16"/>
  <c r="BZ729" i="16"/>
  <c r="BY729" i="16"/>
  <c r="BX729" i="16"/>
  <c r="BW729" i="16"/>
  <c r="BV729" i="16"/>
  <c r="BT729" i="16"/>
  <c r="BS729" i="16"/>
  <c r="BR729" i="16"/>
  <c r="BN729" i="16"/>
  <c r="BM729" i="16"/>
  <c r="BL729" i="16"/>
  <c r="BG729" i="16"/>
  <c r="BF729" i="16"/>
  <c r="BE729" i="16"/>
  <c r="BD729" i="16"/>
  <c r="BC729" i="16"/>
  <c r="BB729" i="16"/>
  <c r="BA729" i="16"/>
  <c r="AZ729" i="16"/>
  <c r="AY729" i="16"/>
  <c r="AX729" i="16"/>
  <c r="AW729" i="16"/>
  <c r="AV729" i="16"/>
  <c r="AU729" i="16"/>
  <c r="AT729" i="16"/>
  <c r="AR729" i="16"/>
  <c r="AQ729" i="16"/>
  <c r="AP729" i="16"/>
  <c r="BP729" i="16" s="1"/>
  <c r="AO729" i="16"/>
  <c r="BQ729" i="16" s="1"/>
  <c r="AN729" i="16"/>
  <c r="BK729" i="16" s="1"/>
  <c r="AM729" i="16"/>
  <c r="BJ729" i="16" s="1"/>
  <c r="AL729" i="16"/>
  <c r="BI729" i="16" s="1"/>
  <c r="AK729" i="16"/>
  <c r="CD728" i="16"/>
  <c r="CB728" i="16"/>
  <c r="CA728" i="16"/>
  <c r="BZ728" i="16"/>
  <c r="BY728" i="16"/>
  <c r="BX728" i="16"/>
  <c r="BW728" i="16"/>
  <c r="BV728" i="16"/>
  <c r="BT728" i="16"/>
  <c r="BS728" i="16"/>
  <c r="BR728" i="16"/>
  <c r="BN728" i="16"/>
  <c r="BM728" i="16"/>
  <c r="BL728" i="16"/>
  <c r="BG728" i="16"/>
  <c r="BF728" i="16"/>
  <c r="BE728" i="16"/>
  <c r="BD728" i="16"/>
  <c r="BC728" i="16"/>
  <c r="BB728" i="16"/>
  <c r="BA728" i="16"/>
  <c r="AZ728" i="16"/>
  <c r="AY728" i="16"/>
  <c r="AX728" i="16"/>
  <c r="AW728" i="16"/>
  <c r="AV728" i="16"/>
  <c r="AU728" i="16"/>
  <c r="AT728" i="16"/>
  <c r="AR728" i="16"/>
  <c r="AQ728" i="16"/>
  <c r="AP728" i="16"/>
  <c r="BP728" i="16" s="1"/>
  <c r="AO728" i="16"/>
  <c r="BQ728" i="16" s="1"/>
  <c r="AN728" i="16"/>
  <c r="BK728" i="16" s="1"/>
  <c r="AM728" i="16"/>
  <c r="BJ728" i="16" s="1"/>
  <c r="AL728" i="16"/>
  <c r="BI728" i="16" s="1"/>
  <c r="AK728" i="16"/>
  <c r="CD727" i="16"/>
  <c r="CB727" i="16"/>
  <c r="CA727" i="16"/>
  <c r="BZ727" i="16"/>
  <c r="BY727" i="16"/>
  <c r="BX727" i="16"/>
  <c r="BW727" i="16"/>
  <c r="BV727" i="16"/>
  <c r="BT727" i="16"/>
  <c r="BS727" i="16"/>
  <c r="BR727" i="16"/>
  <c r="BN727" i="16"/>
  <c r="BM727" i="16"/>
  <c r="BL727" i="16"/>
  <c r="BG727" i="16"/>
  <c r="BF727" i="16"/>
  <c r="BE727" i="16"/>
  <c r="BD727" i="16"/>
  <c r="BC727" i="16"/>
  <c r="BB727" i="16"/>
  <c r="BA727" i="16"/>
  <c r="AZ727" i="16"/>
  <c r="AY727" i="16"/>
  <c r="AX727" i="16"/>
  <c r="AW727" i="16"/>
  <c r="AV727" i="16"/>
  <c r="AU727" i="16"/>
  <c r="AT727" i="16"/>
  <c r="AR727" i="16"/>
  <c r="AQ727" i="16"/>
  <c r="AP727" i="16"/>
  <c r="BP727" i="16" s="1"/>
  <c r="AO727" i="16"/>
  <c r="BQ727" i="16" s="1"/>
  <c r="AN727" i="16"/>
  <c r="BK727" i="16" s="1"/>
  <c r="AM727" i="16"/>
  <c r="BJ727" i="16" s="1"/>
  <c r="AL727" i="16"/>
  <c r="BI727" i="16" s="1"/>
  <c r="AK727" i="16"/>
  <c r="CD726" i="16"/>
  <c r="CB726" i="16"/>
  <c r="CA726" i="16"/>
  <c r="BZ726" i="16"/>
  <c r="BY726" i="16"/>
  <c r="BX726" i="16"/>
  <c r="BW726" i="16"/>
  <c r="BV726" i="16"/>
  <c r="BT726" i="16"/>
  <c r="BS726" i="16"/>
  <c r="BR726" i="16"/>
  <c r="BN726" i="16"/>
  <c r="BM726" i="16"/>
  <c r="BL726" i="16"/>
  <c r="BG726" i="16"/>
  <c r="BF726" i="16"/>
  <c r="BE726" i="16"/>
  <c r="BD726" i="16"/>
  <c r="BC726" i="16"/>
  <c r="BB726" i="16"/>
  <c r="BA726" i="16"/>
  <c r="AZ726" i="16"/>
  <c r="AY726" i="16"/>
  <c r="AX726" i="16"/>
  <c r="AW726" i="16"/>
  <c r="AV726" i="16"/>
  <c r="AU726" i="16"/>
  <c r="AT726" i="16"/>
  <c r="AR726" i="16"/>
  <c r="AQ726" i="16"/>
  <c r="AP726" i="16"/>
  <c r="BP726" i="16" s="1"/>
  <c r="AO726" i="16"/>
  <c r="BQ726" i="16" s="1"/>
  <c r="AN726" i="16"/>
  <c r="BK726" i="16" s="1"/>
  <c r="AM726" i="16"/>
  <c r="BJ726" i="16" s="1"/>
  <c r="AL726" i="16"/>
  <c r="BI726" i="16" s="1"/>
  <c r="AK726" i="16"/>
  <c r="CD725" i="16"/>
  <c r="CB725" i="16"/>
  <c r="CA725" i="16"/>
  <c r="BZ725" i="16"/>
  <c r="BY725" i="16"/>
  <c r="BX725" i="16"/>
  <c r="BW725" i="16"/>
  <c r="BV725" i="16"/>
  <c r="BT725" i="16"/>
  <c r="BS725" i="16"/>
  <c r="BR725" i="16"/>
  <c r="BN725" i="16"/>
  <c r="BM725" i="16"/>
  <c r="BL725" i="16"/>
  <c r="BG725" i="16"/>
  <c r="BF725" i="16"/>
  <c r="BE725" i="16"/>
  <c r="BD725" i="16"/>
  <c r="BC725" i="16"/>
  <c r="BB725" i="16"/>
  <c r="BA725" i="16"/>
  <c r="AZ725" i="16"/>
  <c r="AY725" i="16"/>
  <c r="AX725" i="16"/>
  <c r="AW725" i="16"/>
  <c r="AV725" i="16"/>
  <c r="AU725" i="16"/>
  <c r="AT725" i="16"/>
  <c r="AR725" i="16"/>
  <c r="AQ725" i="16"/>
  <c r="AP725" i="16"/>
  <c r="BP725" i="16" s="1"/>
  <c r="AO725" i="16"/>
  <c r="BQ725" i="16" s="1"/>
  <c r="AN725" i="16"/>
  <c r="BK725" i="16" s="1"/>
  <c r="AM725" i="16"/>
  <c r="BJ725" i="16" s="1"/>
  <c r="AL725" i="16"/>
  <c r="BI725" i="16" s="1"/>
  <c r="AK725" i="16"/>
  <c r="CD724" i="16"/>
  <c r="CB724" i="16"/>
  <c r="CA724" i="16"/>
  <c r="BZ724" i="16"/>
  <c r="BY724" i="16"/>
  <c r="BX724" i="16"/>
  <c r="BW724" i="16"/>
  <c r="BV724" i="16"/>
  <c r="BT724" i="16"/>
  <c r="BS724" i="16"/>
  <c r="BR724" i="16"/>
  <c r="BN724" i="16"/>
  <c r="BM724" i="16"/>
  <c r="BL724" i="16"/>
  <c r="BG724" i="16"/>
  <c r="BF724" i="16"/>
  <c r="BE724" i="16"/>
  <c r="BD724" i="16"/>
  <c r="BC724" i="16"/>
  <c r="BB724" i="16"/>
  <c r="BA724" i="16"/>
  <c r="AZ724" i="16"/>
  <c r="AY724" i="16"/>
  <c r="AX724" i="16"/>
  <c r="AW724" i="16"/>
  <c r="AV724" i="16"/>
  <c r="AU724" i="16"/>
  <c r="AT724" i="16"/>
  <c r="AR724" i="16"/>
  <c r="AQ724" i="16"/>
  <c r="AP724" i="16"/>
  <c r="BP724" i="16" s="1"/>
  <c r="AO724" i="16"/>
  <c r="BQ724" i="16" s="1"/>
  <c r="AN724" i="16"/>
  <c r="BK724" i="16" s="1"/>
  <c r="AM724" i="16"/>
  <c r="BJ724" i="16" s="1"/>
  <c r="AL724" i="16"/>
  <c r="BI724" i="16" s="1"/>
  <c r="AK724" i="16"/>
  <c r="CD723" i="16"/>
  <c r="CB723" i="16"/>
  <c r="CA723" i="16"/>
  <c r="BZ723" i="16"/>
  <c r="BY723" i="16"/>
  <c r="BX723" i="16"/>
  <c r="BW723" i="16"/>
  <c r="BV723" i="16"/>
  <c r="BT723" i="16"/>
  <c r="BS723" i="16"/>
  <c r="BR723" i="16"/>
  <c r="BN723" i="16"/>
  <c r="BM723" i="16"/>
  <c r="BL723" i="16"/>
  <c r="BG723" i="16"/>
  <c r="BF723" i="16"/>
  <c r="BE723" i="16"/>
  <c r="BD723" i="16"/>
  <c r="BC723" i="16"/>
  <c r="BB723" i="16"/>
  <c r="BA723" i="16"/>
  <c r="AZ723" i="16"/>
  <c r="AY723" i="16"/>
  <c r="AX723" i="16"/>
  <c r="AW723" i="16"/>
  <c r="AV723" i="16"/>
  <c r="AU723" i="16"/>
  <c r="AT723" i="16"/>
  <c r="AR723" i="16"/>
  <c r="AQ723" i="16"/>
  <c r="AP723" i="16"/>
  <c r="BP723" i="16" s="1"/>
  <c r="AO723" i="16"/>
  <c r="BQ723" i="16" s="1"/>
  <c r="AN723" i="16"/>
  <c r="BK723" i="16" s="1"/>
  <c r="AM723" i="16"/>
  <c r="BJ723" i="16" s="1"/>
  <c r="AL723" i="16"/>
  <c r="BI723" i="16" s="1"/>
  <c r="AK723" i="16"/>
  <c r="CD722" i="16"/>
  <c r="CB722" i="16"/>
  <c r="CA722" i="16"/>
  <c r="BZ722" i="16"/>
  <c r="BY722" i="16"/>
  <c r="BX722" i="16"/>
  <c r="BW722" i="16"/>
  <c r="BV722" i="16"/>
  <c r="BT722" i="16"/>
  <c r="BS722" i="16"/>
  <c r="BR722" i="16"/>
  <c r="BN722" i="16"/>
  <c r="BM722" i="16"/>
  <c r="BL722" i="16"/>
  <c r="BG722" i="16"/>
  <c r="BF722" i="16"/>
  <c r="BE722" i="16"/>
  <c r="BD722" i="16"/>
  <c r="BC722" i="16"/>
  <c r="BB722" i="16"/>
  <c r="BA722" i="16"/>
  <c r="AZ722" i="16"/>
  <c r="AY722" i="16"/>
  <c r="AX722" i="16"/>
  <c r="AW722" i="16"/>
  <c r="AV722" i="16"/>
  <c r="AU722" i="16"/>
  <c r="AT722" i="16"/>
  <c r="AR722" i="16"/>
  <c r="AQ722" i="16"/>
  <c r="AP722" i="16"/>
  <c r="BP722" i="16" s="1"/>
  <c r="AO722" i="16"/>
  <c r="BQ722" i="16" s="1"/>
  <c r="AN722" i="16"/>
  <c r="BK722" i="16" s="1"/>
  <c r="AM722" i="16"/>
  <c r="BJ722" i="16" s="1"/>
  <c r="AL722" i="16"/>
  <c r="BI722" i="16" s="1"/>
  <c r="AK722" i="16"/>
  <c r="CD721" i="16"/>
  <c r="CB721" i="16"/>
  <c r="CA721" i="16"/>
  <c r="BZ721" i="16"/>
  <c r="BY721" i="16"/>
  <c r="BX721" i="16"/>
  <c r="BW721" i="16"/>
  <c r="BV721" i="16"/>
  <c r="BT721" i="16"/>
  <c r="BS721" i="16"/>
  <c r="BR721" i="16"/>
  <c r="BN721" i="16"/>
  <c r="BM721" i="16"/>
  <c r="BL721" i="16"/>
  <c r="BG721" i="16"/>
  <c r="BF721" i="16"/>
  <c r="BE721" i="16"/>
  <c r="BD721" i="16"/>
  <c r="BC721" i="16"/>
  <c r="BB721" i="16"/>
  <c r="BA721" i="16"/>
  <c r="AZ721" i="16"/>
  <c r="AY721" i="16"/>
  <c r="AX721" i="16"/>
  <c r="AW721" i="16"/>
  <c r="AV721" i="16"/>
  <c r="AU721" i="16"/>
  <c r="AT721" i="16"/>
  <c r="AR721" i="16"/>
  <c r="AQ721" i="16"/>
  <c r="AP721" i="16"/>
  <c r="BP721" i="16" s="1"/>
  <c r="AO721" i="16"/>
  <c r="BQ721" i="16" s="1"/>
  <c r="AN721" i="16"/>
  <c r="BK721" i="16" s="1"/>
  <c r="AM721" i="16"/>
  <c r="BJ721" i="16" s="1"/>
  <c r="AL721" i="16"/>
  <c r="BI721" i="16" s="1"/>
  <c r="AK721" i="16"/>
  <c r="CD720" i="16"/>
  <c r="CB720" i="16"/>
  <c r="CA720" i="16"/>
  <c r="BZ720" i="16"/>
  <c r="BY720" i="16"/>
  <c r="BX720" i="16"/>
  <c r="BW720" i="16"/>
  <c r="BV720" i="16"/>
  <c r="BT720" i="16"/>
  <c r="BS720" i="16"/>
  <c r="BR720" i="16"/>
  <c r="BN720" i="16"/>
  <c r="BM720" i="16"/>
  <c r="BL720" i="16"/>
  <c r="BG720" i="16"/>
  <c r="BF720" i="16"/>
  <c r="BE720" i="16"/>
  <c r="BD720" i="16"/>
  <c r="BC720" i="16"/>
  <c r="BB720" i="16"/>
  <c r="BA720" i="16"/>
  <c r="AZ720" i="16"/>
  <c r="AY720" i="16"/>
  <c r="AX720" i="16"/>
  <c r="AW720" i="16"/>
  <c r="AV720" i="16"/>
  <c r="AU720" i="16"/>
  <c r="AT720" i="16"/>
  <c r="AR720" i="16"/>
  <c r="AQ720" i="16"/>
  <c r="AP720" i="16"/>
  <c r="BP720" i="16" s="1"/>
  <c r="AO720" i="16"/>
  <c r="BQ720" i="16" s="1"/>
  <c r="AN720" i="16"/>
  <c r="BK720" i="16" s="1"/>
  <c r="AM720" i="16"/>
  <c r="BJ720" i="16" s="1"/>
  <c r="AL720" i="16"/>
  <c r="BI720" i="16" s="1"/>
  <c r="AK720" i="16"/>
  <c r="CD719" i="16"/>
  <c r="CB719" i="16"/>
  <c r="CA719" i="16"/>
  <c r="BZ719" i="16"/>
  <c r="BY719" i="16"/>
  <c r="BX719" i="16"/>
  <c r="BW719" i="16"/>
  <c r="BV719" i="16"/>
  <c r="BT719" i="16"/>
  <c r="BS719" i="16"/>
  <c r="BR719" i="16"/>
  <c r="BN719" i="16"/>
  <c r="BM719" i="16"/>
  <c r="BL719" i="16"/>
  <c r="BG719" i="16"/>
  <c r="BF719" i="16"/>
  <c r="BE719" i="16"/>
  <c r="BD719" i="16"/>
  <c r="BC719" i="16"/>
  <c r="BB719" i="16"/>
  <c r="BA719" i="16"/>
  <c r="AZ719" i="16"/>
  <c r="AY719" i="16"/>
  <c r="AX719" i="16"/>
  <c r="AW719" i="16"/>
  <c r="AV719" i="16"/>
  <c r="AU719" i="16"/>
  <c r="AT719" i="16"/>
  <c r="AR719" i="16"/>
  <c r="AQ719" i="16"/>
  <c r="AP719" i="16"/>
  <c r="BP719" i="16" s="1"/>
  <c r="AO719" i="16"/>
  <c r="BQ719" i="16" s="1"/>
  <c r="AN719" i="16"/>
  <c r="BK719" i="16" s="1"/>
  <c r="AM719" i="16"/>
  <c r="BJ719" i="16" s="1"/>
  <c r="AL719" i="16"/>
  <c r="BI719" i="16" s="1"/>
  <c r="AK719" i="16"/>
  <c r="CD718" i="16"/>
  <c r="CB718" i="16"/>
  <c r="CA718" i="16"/>
  <c r="BZ718" i="16"/>
  <c r="BY718" i="16"/>
  <c r="BX718" i="16"/>
  <c r="BW718" i="16"/>
  <c r="BV718" i="16"/>
  <c r="BT718" i="16"/>
  <c r="BS718" i="16"/>
  <c r="BR718" i="16"/>
  <c r="BN718" i="16"/>
  <c r="BM718" i="16"/>
  <c r="BL718" i="16"/>
  <c r="BG718" i="16"/>
  <c r="BF718" i="16"/>
  <c r="BE718" i="16"/>
  <c r="BD718" i="16"/>
  <c r="BC718" i="16"/>
  <c r="BB718" i="16"/>
  <c r="BA718" i="16"/>
  <c r="AZ718" i="16"/>
  <c r="AY718" i="16"/>
  <c r="AX718" i="16"/>
  <c r="AW718" i="16"/>
  <c r="AV718" i="16"/>
  <c r="AU718" i="16"/>
  <c r="AT718" i="16"/>
  <c r="AR718" i="16"/>
  <c r="AQ718" i="16"/>
  <c r="AP718" i="16"/>
  <c r="BP718" i="16" s="1"/>
  <c r="AO718" i="16"/>
  <c r="BQ718" i="16" s="1"/>
  <c r="AN718" i="16"/>
  <c r="BK718" i="16" s="1"/>
  <c r="AM718" i="16"/>
  <c r="BJ718" i="16" s="1"/>
  <c r="AL718" i="16"/>
  <c r="BI718" i="16" s="1"/>
  <c r="AK718" i="16"/>
  <c r="CD717" i="16"/>
  <c r="CB717" i="16"/>
  <c r="CA717" i="16"/>
  <c r="BZ717" i="16"/>
  <c r="BY717" i="16"/>
  <c r="BX717" i="16"/>
  <c r="BW717" i="16"/>
  <c r="BV717" i="16"/>
  <c r="BT717" i="16"/>
  <c r="BS717" i="16"/>
  <c r="BR717" i="16"/>
  <c r="BN717" i="16"/>
  <c r="BM717" i="16"/>
  <c r="BL717" i="16"/>
  <c r="BG717" i="16"/>
  <c r="BF717" i="16"/>
  <c r="BE717" i="16"/>
  <c r="BD717" i="16"/>
  <c r="BC717" i="16"/>
  <c r="BB717" i="16"/>
  <c r="BA717" i="16"/>
  <c r="AZ717" i="16"/>
  <c r="AY717" i="16"/>
  <c r="AX717" i="16"/>
  <c r="AW717" i="16"/>
  <c r="AV717" i="16"/>
  <c r="AU717" i="16"/>
  <c r="AT717" i="16"/>
  <c r="AR717" i="16"/>
  <c r="AQ717" i="16"/>
  <c r="AP717" i="16"/>
  <c r="BP717" i="16" s="1"/>
  <c r="AO717" i="16"/>
  <c r="BQ717" i="16" s="1"/>
  <c r="AN717" i="16"/>
  <c r="BK717" i="16" s="1"/>
  <c r="AM717" i="16"/>
  <c r="BJ717" i="16" s="1"/>
  <c r="AL717" i="16"/>
  <c r="BI717" i="16" s="1"/>
  <c r="AK717" i="16"/>
  <c r="CD716" i="16"/>
  <c r="CB716" i="16"/>
  <c r="CA716" i="16"/>
  <c r="BZ716" i="16"/>
  <c r="BY716" i="16"/>
  <c r="BX716" i="16"/>
  <c r="BW716" i="16"/>
  <c r="BV716" i="16"/>
  <c r="BT716" i="16"/>
  <c r="BS716" i="16"/>
  <c r="BR716" i="16"/>
  <c r="BN716" i="16"/>
  <c r="BM716" i="16"/>
  <c r="BL716" i="16"/>
  <c r="BG716" i="16"/>
  <c r="BF716" i="16"/>
  <c r="BE716" i="16"/>
  <c r="BD716" i="16"/>
  <c r="BC716" i="16"/>
  <c r="BB716" i="16"/>
  <c r="BA716" i="16"/>
  <c r="AZ716" i="16"/>
  <c r="AY716" i="16"/>
  <c r="AX716" i="16"/>
  <c r="AW716" i="16"/>
  <c r="AV716" i="16"/>
  <c r="AU716" i="16"/>
  <c r="AT716" i="16"/>
  <c r="AR716" i="16"/>
  <c r="AQ716" i="16"/>
  <c r="AP716" i="16"/>
  <c r="BP716" i="16" s="1"/>
  <c r="AO716" i="16"/>
  <c r="BQ716" i="16" s="1"/>
  <c r="AN716" i="16"/>
  <c r="BK716" i="16" s="1"/>
  <c r="AM716" i="16"/>
  <c r="BJ716" i="16" s="1"/>
  <c r="AL716" i="16"/>
  <c r="BI716" i="16" s="1"/>
  <c r="AK716" i="16"/>
  <c r="CD715" i="16"/>
  <c r="CB715" i="16"/>
  <c r="CA715" i="16"/>
  <c r="BZ715" i="16"/>
  <c r="BY715" i="16"/>
  <c r="BX715" i="16"/>
  <c r="BW715" i="16"/>
  <c r="BV715" i="16"/>
  <c r="BT715" i="16"/>
  <c r="BS715" i="16"/>
  <c r="BR715" i="16"/>
  <c r="BN715" i="16"/>
  <c r="BM715" i="16"/>
  <c r="BL715" i="16"/>
  <c r="BG715" i="16"/>
  <c r="BF715" i="16"/>
  <c r="BE715" i="16"/>
  <c r="BD715" i="16"/>
  <c r="BC715" i="16"/>
  <c r="BB715" i="16"/>
  <c r="BA715" i="16"/>
  <c r="AZ715" i="16"/>
  <c r="AY715" i="16"/>
  <c r="AX715" i="16"/>
  <c r="AW715" i="16"/>
  <c r="AV715" i="16"/>
  <c r="AU715" i="16"/>
  <c r="AT715" i="16"/>
  <c r="AR715" i="16"/>
  <c r="AQ715" i="16"/>
  <c r="AP715" i="16"/>
  <c r="BP715" i="16" s="1"/>
  <c r="AO715" i="16"/>
  <c r="BQ715" i="16" s="1"/>
  <c r="AN715" i="16"/>
  <c r="BK715" i="16" s="1"/>
  <c r="AM715" i="16"/>
  <c r="BJ715" i="16" s="1"/>
  <c r="AL715" i="16"/>
  <c r="BI715" i="16" s="1"/>
  <c r="AK715" i="16"/>
  <c r="CD714" i="16"/>
  <c r="CB714" i="16"/>
  <c r="CA714" i="16"/>
  <c r="BZ714" i="16"/>
  <c r="BY714" i="16"/>
  <c r="BX714" i="16"/>
  <c r="BW714" i="16"/>
  <c r="BV714" i="16"/>
  <c r="BT714" i="16"/>
  <c r="BS714" i="16"/>
  <c r="BR714" i="16"/>
  <c r="BN714" i="16"/>
  <c r="BM714" i="16"/>
  <c r="BL714" i="16"/>
  <c r="BG714" i="16"/>
  <c r="BF714" i="16"/>
  <c r="BE714" i="16"/>
  <c r="BD714" i="16"/>
  <c r="BC714" i="16"/>
  <c r="BB714" i="16"/>
  <c r="BA714" i="16"/>
  <c r="AZ714" i="16"/>
  <c r="AY714" i="16"/>
  <c r="AX714" i="16"/>
  <c r="AW714" i="16"/>
  <c r="AV714" i="16"/>
  <c r="AU714" i="16"/>
  <c r="AT714" i="16"/>
  <c r="AR714" i="16"/>
  <c r="AQ714" i="16"/>
  <c r="AP714" i="16"/>
  <c r="BP714" i="16" s="1"/>
  <c r="AO714" i="16"/>
  <c r="BQ714" i="16" s="1"/>
  <c r="AN714" i="16"/>
  <c r="BK714" i="16" s="1"/>
  <c r="AM714" i="16"/>
  <c r="BJ714" i="16" s="1"/>
  <c r="AL714" i="16"/>
  <c r="BI714" i="16" s="1"/>
  <c r="AK714" i="16"/>
  <c r="CD713" i="16"/>
  <c r="CB713" i="16"/>
  <c r="CA713" i="16"/>
  <c r="BZ713" i="16"/>
  <c r="BY713" i="16"/>
  <c r="BX713" i="16"/>
  <c r="BW713" i="16"/>
  <c r="BV713" i="16"/>
  <c r="BT713" i="16"/>
  <c r="BS713" i="16"/>
  <c r="BR713" i="16"/>
  <c r="BN713" i="16"/>
  <c r="BM713" i="16"/>
  <c r="BL713" i="16"/>
  <c r="BG713" i="16"/>
  <c r="BF713" i="16"/>
  <c r="BE713" i="16"/>
  <c r="BD713" i="16"/>
  <c r="BC713" i="16"/>
  <c r="BB713" i="16"/>
  <c r="BA713" i="16"/>
  <c r="AZ713" i="16"/>
  <c r="AY713" i="16"/>
  <c r="AX713" i="16"/>
  <c r="AW713" i="16"/>
  <c r="AV713" i="16"/>
  <c r="AU713" i="16"/>
  <c r="AT713" i="16"/>
  <c r="AR713" i="16"/>
  <c r="AQ713" i="16"/>
  <c r="AP713" i="16"/>
  <c r="BP713" i="16" s="1"/>
  <c r="AO713" i="16"/>
  <c r="BQ713" i="16" s="1"/>
  <c r="AN713" i="16"/>
  <c r="BK713" i="16" s="1"/>
  <c r="AM713" i="16"/>
  <c r="BJ713" i="16" s="1"/>
  <c r="AL713" i="16"/>
  <c r="BI713" i="16" s="1"/>
  <c r="AK713" i="16"/>
  <c r="CD712" i="16"/>
  <c r="CB712" i="16"/>
  <c r="CA712" i="16"/>
  <c r="BZ712" i="16"/>
  <c r="BY712" i="16"/>
  <c r="BX712" i="16"/>
  <c r="BW712" i="16"/>
  <c r="BV712" i="16"/>
  <c r="BT712" i="16"/>
  <c r="BS712" i="16"/>
  <c r="BR712" i="16"/>
  <c r="BN712" i="16"/>
  <c r="BM712" i="16"/>
  <c r="BL712" i="16"/>
  <c r="BG712" i="16"/>
  <c r="BF712" i="16"/>
  <c r="BE712" i="16"/>
  <c r="BD712" i="16"/>
  <c r="BC712" i="16"/>
  <c r="BB712" i="16"/>
  <c r="BA712" i="16"/>
  <c r="AZ712" i="16"/>
  <c r="AY712" i="16"/>
  <c r="AX712" i="16"/>
  <c r="AW712" i="16"/>
  <c r="AV712" i="16"/>
  <c r="AU712" i="16"/>
  <c r="AT712" i="16"/>
  <c r="AR712" i="16"/>
  <c r="AQ712" i="16"/>
  <c r="AP712" i="16"/>
  <c r="BP712" i="16" s="1"/>
  <c r="AO712" i="16"/>
  <c r="BQ712" i="16" s="1"/>
  <c r="AN712" i="16"/>
  <c r="BK712" i="16" s="1"/>
  <c r="AM712" i="16"/>
  <c r="BJ712" i="16" s="1"/>
  <c r="AL712" i="16"/>
  <c r="BI712" i="16" s="1"/>
  <c r="AK712" i="16"/>
  <c r="CD711" i="16"/>
  <c r="CB711" i="16"/>
  <c r="CA711" i="16"/>
  <c r="BZ711" i="16"/>
  <c r="BY711" i="16"/>
  <c r="BX711" i="16"/>
  <c r="BW711" i="16"/>
  <c r="BV711" i="16"/>
  <c r="BT711" i="16"/>
  <c r="BS711" i="16"/>
  <c r="BR711" i="16"/>
  <c r="BN711" i="16"/>
  <c r="BM711" i="16"/>
  <c r="BL711" i="16"/>
  <c r="BG711" i="16"/>
  <c r="BF711" i="16"/>
  <c r="BE711" i="16"/>
  <c r="BD711" i="16"/>
  <c r="BC711" i="16"/>
  <c r="BB711" i="16"/>
  <c r="BA711" i="16"/>
  <c r="AZ711" i="16"/>
  <c r="AY711" i="16"/>
  <c r="AX711" i="16"/>
  <c r="AW711" i="16"/>
  <c r="AV711" i="16"/>
  <c r="AU711" i="16"/>
  <c r="AT711" i="16"/>
  <c r="AR711" i="16"/>
  <c r="AQ711" i="16"/>
  <c r="AP711" i="16"/>
  <c r="BP711" i="16" s="1"/>
  <c r="AO711" i="16"/>
  <c r="BQ711" i="16" s="1"/>
  <c r="AN711" i="16"/>
  <c r="BK711" i="16" s="1"/>
  <c r="AM711" i="16"/>
  <c r="BJ711" i="16" s="1"/>
  <c r="AL711" i="16"/>
  <c r="BI711" i="16" s="1"/>
  <c r="AK711" i="16"/>
  <c r="CD710" i="16"/>
  <c r="CB710" i="16"/>
  <c r="CA710" i="16"/>
  <c r="BZ710" i="16"/>
  <c r="BY710" i="16"/>
  <c r="BX710" i="16"/>
  <c r="BW710" i="16"/>
  <c r="BV710" i="16"/>
  <c r="BT710" i="16"/>
  <c r="BS710" i="16"/>
  <c r="BR710" i="16"/>
  <c r="BN710" i="16"/>
  <c r="BM710" i="16"/>
  <c r="BL710" i="16"/>
  <c r="BG710" i="16"/>
  <c r="BF710" i="16"/>
  <c r="BE710" i="16"/>
  <c r="BD710" i="16"/>
  <c r="BC710" i="16"/>
  <c r="BB710" i="16"/>
  <c r="BA710" i="16"/>
  <c r="AZ710" i="16"/>
  <c r="AY710" i="16"/>
  <c r="AX710" i="16"/>
  <c r="AW710" i="16"/>
  <c r="AV710" i="16"/>
  <c r="AU710" i="16"/>
  <c r="AT710" i="16"/>
  <c r="AR710" i="16"/>
  <c r="AQ710" i="16"/>
  <c r="AP710" i="16"/>
  <c r="BP710" i="16" s="1"/>
  <c r="AO710" i="16"/>
  <c r="BQ710" i="16" s="1"/>
  <c r="AN710" i="16"/>
  <c r="BK710" i="16" s="1"/>
  <c r="AM710" i="16"/>
  <c r="BJ710" i="16" s="1"/>
  <c r="AL710" i="16"/>
  <c r="BI710" i="16" s="1"/>
  <c r="AK710" i="16"/>
  <c r="CD709" i="16"/>
  <c r="CB709" i="16"/>
  <c r="CA709" i="16"/>
  <c r="BZ709" i="16"/>
  <c r="BY709" i="16"/>
  <c r="BX709" i="16"/>
  <c r="BW709" i="16"/>
  <c r="BV709" i="16"/>
  <c r="BT709" i="16"/>
  <c r="BS709" i="16"/>
  <c r="BR709" i="16"/>
  <c r="BN709" i="16"/>
  <c r="BM709" i="16"/>
  <c r="BL709" i="16"/>
  <c r="BG709" i="16"/>
  <c r="BF709" i="16"/>
  <c r="BE709" i="16"/>
  <c r="BD709" i="16"/>
  <c r="BC709" i="16"/>
  <c r="BB709" i="16"/>
  <c r="BA709" i="16"/>
  <c r="AZ709" i="16"/>
  <c r="AY709" i="16"/>
  <c r="AX709" i="16"/>
  <c r="AW709" i="16"/>
  <c r="AV709" i="16"/>
  <c r="AU709" i="16"/>
  <c r="AT709" i="16"/>
  <c r="AR709" i="16"/>
  <c r="AQ709" i="16"/>
  <c r="AP709" i="16"/>
  <c r="BP709" i="16" s="1"/>
  <c r="AO709" i="16"/>
  <c r="BQ709" i="16" s="1"/>
  <c r="AN709" i="16"/>
  <c r="BK709" i="16" s="1"/>
  <c r="AM709" i="16"/>
  <c r="BJ709" i="16" s="1"/>
  <c r="AL709" i="16"/>
  <c r="BI709" i="16" s="1"/>
  <c r="AK709" i="16"/>
  <c r="CD708" i="16"/>
  <c r="CB708" i="16"/>
  <c r="CA708" i="16"/>
  <c r="BZ708" i="16"/>
  <c r="BY708" i="16"/>
  <c r="BX708" i="16"/>
  <c r="BW708" i="16"/>
  <c r="BV708" i="16"/>
  <c r="BT708" i="16"/>
  <c r="BS708" i="16"/>
  <c r="BR708" i="16"/>
  <c r="BN708" i="16"/>
  <c r="BM708" i="16"/>
  <c r="BL708" i="16"/>
  <c r="BG708" i="16"/>
  <c r="BF708" i="16"/>
  <c r="BE708" i="16"/>
  <c r="BD708" i="16"/>
  <c r="BC708" i="16"/>
  <c r="BB708" i="16"/>
  <c r="BA708" i="16"/>
  <c r="AZ708" i="16"/>
  <c r="AY708" i="16"/>
  <c r="AX708" i="16"/>
  <c r="AW708" i="16"/>
  <c r="AV708" i="16"/>
  <c r="AU708" i="16"/>
  <c r="AT708" i="16"/>
  <c r="AR708" i="16"/>
  <c r="AQ708" i="16"/>
  <c r="AP708" i="16"/>
  <c r="BP708" i="16" s="1"/>
  <c r="AO708" i="16"/>
  <c r="BQ708" i="16" s="1"/>
  <c r="AN708" i="16"/>
  <c r="BK708" i="16" s="1"/>
  <c r="AM708" i="16"/>
  <c r="BJ708" i="16" s="1"/>
  <c r="AL708" i="16"/>
  <c r="BI708" i="16" s="1"/>
  <c r="AK708" i="16"/>
  <c r="CD707" i="16"/>
  <c r="CB707" i="16"/>
  <c r="CA707" i="16"/>
  <c r="BZ707" i="16"/>
  <c r="BY707" i="16"/>
  <c r="BX707" i="16"/>
  <c r="BW707" i="16"/>
  <c r="BV707" i="16"/>
  <c r="BT707" i="16"/>
  <c r="BS707" i="16"/>
  <c r="BR707" i="16"/>
  <c r="BN707" i="16"/>
  <c r="BM707" i="16"/>
  <c r="BL707" i="16"/>
  <c r="BG707" i="16"/>
  <c r="BF707" i="16"/>
  <c r="BE707" i="16"/>
  <c r="BD707" i="16"/>
  <c r="BC707" i="16"/>
  <c r="BB707" i="16"/>
  <c r="BA707" i="16"/>
  <c r="AZ707" i="16"/>
  <c r="AY707" i="16"/>
  <c r="AX707" i="16"/>
  <c r="AW707" i="16"/>
  <c r="AV707" i="16"/>
  <c r="AU707" i="16"/>
  <c r="AT707" i="16"/>
  <c r="AR707" i="16"/>
  <c r="AQ707" i="16"/>
  <c r="AP707" i="16"/>
  <c r="BP707" i="16" s="1"/>
  <c r="AO707" i="16"/>
  <c r="BQ707" i="16" s="1"/>
  <c r="AN707" i="16"/>
  <c r="BK707" i="16" s="1"/>
  <c r="AM707" i="16"/>
  <c r="BJ707" i="16" s="1"/>
  <c r="AL707" i="16"/>
  <c r="BI707" i="16" s="1"/>
  <c r="AK707" i="16"/>
  <c r="CD706" i="16"/>
  <c r="CB706" i="16"/>
  <c r="CA706" i="16"/>
  <c r="BZ706" i="16"/>
  <c r="BY706" i="16"/>
  <c r="BX706" i="16"/>
  <c r="BW706" i="16"/>
  <c r="BV706" i="16"/>
  <c r="BT706" i="16"/>
  <c r="BS706" i="16"/>
  <c r="BR706" i="16"/>
  <c r="BN706" i="16"/>
  <c r="BM706" i="16"/>
  <c r="BL706" i="16"/>
  <c r="BG706" i="16"/>
  <c r="BF706" i="16"/>
  <c r="BE706" i="16"/>
  <c r="BD706" i="16"/>
  <c r="BC706" i="16"/>
  <c r="BB706" i="16"/>
  <c r="BA706" i="16"/>
  <c r="AZ706" i="16"/>
  <c r="AY706" i="16"/>
  <c r="AX706" i="16"/>
  <c r="AW706" i="16"/>
  <c r="AV706" i="16"/>
  <c r="AU706" i="16"/>
  <c r="AT706" i="16"/>
  <c r="AR706" i="16"/>
  <c r="AQ706" i="16"/>
  <c r="AP706" i="16"/>
  <c r="BP706" i="16" s="1"/>
  <c r="AO706" i="16"/>
  <c r="BQ706" i="16" s="1"/>
  <c r="AN706" i="16"/>
  <c r="BK706" i="16" s="1"/>
  <c r="AM706" i="16"/>
  <c r="BJ706" i="16" s="1"/>
  <c r="AL706" i="16"/>
  <c r="BI706" i="16" s="1"/>
  <c r="AK706" i="16"/>
  <c r="CD705" i="16"/>
  <c r="CB705" i="16"/>
  <c r="CA705" i="16"/>
  <c r="BZ705" i="16"/>
  <c r="BY705" i="16"/>
  <c r="BX705" i="16"/>
  <c r="BW705" i="16"/>
  <c r="BV705" i="16"/>
  <c r="BT705" i="16"/>
  <c r="BS705" i="16"/>
  <c r="BR705" i="16"/>
  <c r="BN705" i="16"/>
  <c r="BM705" i="16"/>
  <c r="BL705" i="16"/>
  <c r="BG705" i="16"/>
  <c r="BF705" i="16"/>
  <c r="BE705" i="16"/>
  <c r="BD705" i="16"/>
  <c r="BC705" i="16"/>
  <c r="BB705" i="16"/>
  <c r="BA705" i="16"/>
  <c r="AZ705" i="16"/>
  <c r="AY705" i="16"/>
  <c r="AX705" i="16"/>
  <c r="AW705" i="16"/>
  <c r="AV705" i="16"/>
  <c r="AU705" i="16"/>
  <c r="AT705" i="16"/>
  <c r="AR705" i="16"/>
  <c r="AQ705" i="16"/>
  <c r="AP705" i="16"/>
  <c r="BP705" i="16" s="1"/>
  <c r="AO705" i="16"/>
  <c r="BQ705" i="16" s="1"/>
  <c r="AN705" i="16"/>
  <c r="BK705" i="16" s="1"/>
  <c r="AM705" i="16"/>
  <c r="BJ705" i="16" s="1"/>
  <c r="AL705" i="16"/>
  <c r="BI705" i="16" s="1"/>
  <c r="AK705" i="16"/>
  <c r="CD704" i="16"/>
  <c r="CB704" i="16"/>
  <c r="CA704" i="16"/>
  <c r="BZ704" i="16"/>
  <c r="BY704" i="16"/>
  <c r="BX704" i="16"/>
  <c r="BW704" i="16"/>
  <c r="BV704" i="16"/>
  <c r="BT704" i="16"/>
  <c r="BS704" i="16"/>
  <c r="BR704" i="16"/>
  <c r="BN704" i="16"/>
  <c r="BM704" i="16"/>
  <c r="BL704" i="16"/>
  <c r="BG704" i="16"/>
  <c r="BF704" i="16"/>
  <c r="BE704" i="16"/>
  <c r="BD704" i="16"/>
  <c r="BC704" i="16"/>
  <c r="BB704" i="16"/>
  <c r="BA704" i="16"/>
  <c r="AZ704" i="16"/>
  <c r="AY704" i="16"/>
  <c r="AX704" i="16"/>
  <c r="AW704" i="16"/>
  <c r="AV704" i="16"/>
  <c r="AU704" i="16"/>
  <c r="AT704" i="16"/>
  <c r="AR704" i="16"/>
  <c r="AQ704" i="16"/>
  <c r="AP704" i="16"/>
  <c r="BP704" i="16" s="1"/>
  <c r="AO704" i="16"/>
  <c r="BQ704" i="16" s="1"/>
  <c r="AN704" i="16"/>
  <c r="BK704" i="16" s="1"/>
  <c r="AM704" i="16"/>
  <c r="BJ704" i="16" s="1"/>
  <c r="AL704" i="16"/>
  <c r="BI704" i="16" s="1"/>
  <c r="AK704" i="16"/>
  <c r="CD703" i="16"/>
  <c r="CB703" i="16"/>
  <c r="CA703" i="16"/>
  <c r="BZ703" i="16"/>
  <c r="BY703" i="16"/>
  <c r="BX703" i="16"/>
  <c r="BW703" i="16"/>
  <c r="BV703" i="16"/>
  <c r="BT703" i="16"/>
  <c r="BS703" i="16"/>
  <c r="BR703" i="16"/>
  <c r="BN703" i="16"/>
  <c r="BM703" i="16"/>
  <c r="BL703" i="16"/>
  <c r="BG703" i="16"/>
  <c r="BF703" i="16"/>
  <c r="BE703" i="16"/>
  <c r="BD703" i="16"/>
  <c r="BC703" i="16"/>
  <c r="BB703" i="16"/>
  <c r="BA703" i="16"/>
  <c r="AZ703" i="16"/>
  <c r="AY703" i="16"/>
  <c r="AX703" i="16"/>
  <c r="AW703" i="16"/>
  <c r="AV703" i="16"/>
  <c r="AU703" i="16"/>
  <c r="AT703" i="16"/>
  <c r="AR703" i="16"/>
  <c r="AQ703" i="16"/>
  <c r="AP703" i="16"/>
  <c r="BP703" i="16" s="1"/>
  <c r="AO703" i="16"/>
  <c r="BQ703" i="16" s="1"/>
  <c r="AN703" i="16"/>
  <c r="BK703" i="16" s="1"/>
  <c r="AM703" i="16"/>
  <c r="BJ703" i="16" s="1"/>
  <c r="AL703" i="16"/>
  <c r="BI703" i="16" s="1"/>
  <c r="AK703" i="16"/>
  <c r="CD702" i="16"/>
  <c r="CB702" i="16"/>
  <c r="CA702" i="16"/>
  <c r="BZ702" i="16"/>
  <c r="BY702" i="16"/>
  <c r="BX702" i="16"/>
  <c r="BW702" i="16"/>
  <c r="BV702" i="16"/>
  <c r="BT702" i="16"/>
  <c r="BS702" i="16"/>
  <c r="BR702" i="16"/>
  <c r="BN702" i="16"/>
  <c r="BM702" i="16"/>
  <c r="BL702" i="16"/>
  <c r="BG702" i="16"/>
  <c r="BF702" i="16"/>
  <c r="BE702" i="16"/>
  <c r="BD702" i="16"/>
  <c r="BC702" i="16"/>
  <c r="BB702" i="16"/>
  <c r="BA702" i="16"/>
  <c r="AZ702" i="16"/>
  <c r="AY702" i="16"/>
  <c r="AX702" i="16"/>
  <c r="AW702" i="16"/>
  <c r="AV702" i="16"/>
  <c r="AU702" i="16"/>
  <c r="AT702" i="16"/>
  <c r="AR702" i="16"/>
  <c r="AQ702" i="16"/>
  <c r="AP702" i="16"/>
  <c r="BP702" i="16" s="1"/>
  <c r="AO702" i="16"/>
  <c r="BQ702" i="16" s="1"/>
  <c r="AN702" i="16"/>
  <c r="BK702" i="16" s="1"/>
  <c r="AM702" i="16"/>
  <c r="BJ702" i="16" s="1"/>
  <c r="AL702" i="16"/>
  <c r="BI702" i="16" s="1"/>
  <c r="AK702" i="16"/>
  <c r="CD701" i="16"/>
  <c r="CB701" i="16"/>
  <c r="CA701" i="16"/>
  <c r="BZ701" i="16"/>
  <c r="BY701" i="16"/>
  <c r="BX701" i="16"/>
  <c r="BW701" i="16"/>
  <c r="BV701" i="16"/>
  <c r="BT701" i="16"/>
  <c r="BS701" i="16"/>
  <c r="BR701" i="16"/>
  <c r="BN701" i="16"/>
  <c r="BM701" i="16"/>
  <c r="BL701" i="16"/>
  <c r="BG701" i="16"/>
  <c r="BF701" i="16"/>
  <c r="BE701" i="16"/>
  <c r="BD701" i="16"/>
  <c r="BC701" i="16"/>
  <c r="BB701" i="16"/>
  <c r="BA701" i="16"/>
  <c r="AZ701" i="16"/>
  <c r="AY701" i="16"/>
  <c r="AX701" i="16"/>
  <c r="AW701" i="16"/>
  <c r="AV701" i="16"/>
  <c r="AU701" i="16"/>
  <c r="AT701" i="16"/>
  <c r="AR701" i="16"/>
  <c r="AQ701" i="16"/>
  <c r="AP701" i="16"/>
  <c r="BP701" i="16" s="1"/>
  <c r="AO701" i="16"/>
  <c r="BQ701" i="16" s="1"/>
  <c r="AN701" i="16"/>
  <c r="BK701" i="16" s="1"/>
  <c r="AM701" i="16"/>
  <c r="BJ701" i="16" s="1"/>
  <c r="AL701" i="16"/>
  <c r="BI701" i="16" s="1"/>
  <c r="AK701" i="16"/>
  <c r="CD700" i="16"/>
  <c r="CB700" i="16"/>
  <c r="CA700" i="16"/>
  <c r="BZ700" i="16"/>
  <c r="BY700" i="16"/>
  <c r="BX700" i="16"/>
  <c r="BW700" i="16"/>
  <c r="BV700" i="16"/>
  <c r="BT700" i="16"/>
  <c r="BS700" i="16"/>
  <c r="BR700" i="16"/>
  <c r="BN700" i="16"/>
  <c r="BM700" i="16"/>
  <c r="BL700" i="16"/>
  <c r="BG700" i="16"/>
  <c r="BF700" i="16"/>
  <c r="BE700" i="16"/>
  <c r="BD700" i="16"/>
  <c r="BC700" i="16"/>
  <c r="BB700" i="16"/>
  <c r="BA700" i="16"/>
  <c r="AZ700" i="16"/>
  <c r="AY700" i="16"/>
  <c r="AX700" i="16"/>
  <c r="AW700" i="16"/>
  <c r="AV700" i="16"/>
  <c r="AU700" i="16"/>
  <c r="AT700" i="16"/>
  <c r="AR700" i="16"/>
  <c r="AQ700" i="16"/>
  <c r="AP700" i="16"/>
  <c r="BP700" i="16" s="1"/>
  <c r="AO700" i="16"/>
  <c r="BQ700" i="16" s="1"/>
  <c r="AN700" i="16"/>
  <c r="BK700" i="16" s="1"/>
  <c r="AM700" i="16"/>
  <c r="BJ700" i="16" s="1"/>
  <c r="AL700" i="16"/>
  <c r="BI700" i="16" s="1"/>
  <c r="AK700" i="16"/>
  <c r="CD699" i="16"/>
  <c r="CB699" i="16"/>
  <c r="CA699" i="16"/>
  <c r="BZ699" i="16"/>
  <c r="BY699" i="16"/>
  <c r="BX699" i="16"/>
  <c r="BW699" i="16"/>
  <c r="BV699" i="16"/>
  <c r="BT699" i="16"/>
  <c r="BS699" i="16"/>
  <c r="BR699" i="16"/>
  <c r="BN699" i="16"/>
  <c r="BM699" i="16"/>
  <c r="BL699" i="16"/>
  <c r="BG699" i="16"/>
  <c r="BF699" i="16"/>
  <c r="BE699" i="16"/>
  <c r="BD699" i="16"/>
  <c r="BC699" i="16"/>
  <c r="BB699" i="16"/>
  <c r="BA699" i="16"/>
  <c r="AZ699" i="16"/>
  <c r="AY699" i="16"/>
  <c r="AX699" i="16"/>
  <c r="AW699" i="16"/>
  <c r="AV699" i="16"/>
  <c r="AU699" i="16"/>
  <c r="AT699" i="16"/>
  <c r="AR699" i="16"/>
  <c r="AQ699" i="16"/>
  <c r="AP699" i="16"/>
  <c r="BP699" i="16" s="1"/>
  <c r="AO699" i="16"/>
  <c r="BQ699" i="16" s="1"/>
  <c r="AN699" i="16"/>
  <c r="BK699" i="16" s="1"/>
  <c r="AM699" i="16"/>
  <c r="BJ699" i="16" s="1"/>
  <c r="AL699" i="16"/>
  <c r="BI699" i="16" s="1"/>
  <c r="AK699" i="16"/>
  <c r="CD698" i="16"/>
  <c r="CB698" i="16"/>
  <c r="CA698" i="16"/>
  <c r="BZ698" i="16"/>
  <c r="BY698" i="16"/>
  <c r="BX698" i="16"/>
  <c r="BW698" i="16"/>
  <c r="BV698" i="16"/>
  <c r="BT698" i="16"/>
  <c r="BS698" i="16"/>
  <c r="BR698" i="16"/>
  <c r="BN698" i="16"/>
  <c r="BM698" i="16"/>
  <c r="BL698" i="16"/>
  <c r="BG698" i="16"/>
  <c r="BF698" i="16"/>
  <c r="BE698" i="16"/>
  <c r="BD698" i="16"/>
  <c r="BC698" i="16"/>
  <c r="BB698" i="16"/>
  <c r="BA698" i="16"/>
  <c r="AZ698" i="16"/>
  <c r="AY698" i="16"/>
  <c r="AX698" i="16"/>
  <c r="AW698" i="16"/>
  <c r="AV698" i="16"/>
  <c r="AU698" i="16"/>
  <c r="AT698" i="16"/>
  <c r="AR698" i="16"/>
  <c r="AQ698" i="16"/>
  <c r="AP698" i="16"/>
  <c r="BP698" i="16" s="1"/>
  <c r="AO698" i="16"/>
  <c r="BQ698" i="16" s="1"/>
  <c r="AN698" i="16"/>
  <c r="BK698" i="16" s="1"/>
  <c r="AM698" i="16"/>
  <c r="BJ698" i="16" s="1"/>
  <c r="AL698" i="16"/>
  <c r="BI698" i="16" s="1"/>
  <c r="AK698" i="16"/>
  <c r="CD697" i="16"/>
  <c r="CB697" i="16"/>
  <c r="CA697" i="16"/>
  <c r="BZ697" i="16"/>
  <c r="BY697" i="16"/>
  <c r="BX697" i="16"/>
  <c r="BW697" i="16"/>
  <c r="BV697" i="16"/>
  <c r="BT697" i="16"/>
  <c r="BS697" i="16"/>
  <c r="BR697" i="16"/>
  <c r="BN697" i="16"/>
  <c r="BM697" i="16"/>
  <c r="BL697" i="16"/>
  <c r="BG697" i="16"/>
  <c r="BF697" i="16"/>
  <c r="BE697" i="16"/>
  <c r="BD697" i="16"/>
  <c r="BC697" i="16"/>
  <c r="BB697" i="16"/>
  <c r="BA697" i="16"/>
  <c r="AZ697" i="16"/>
  <c r="AY697" i="16"/>
  <c r="AX697" i="16"/>
  <c r="AW697" i="16"/>
  <c r="AV697" i="16"/>
  <c r="AU697" i="16"/>
  <c r="AT697" i="16"/>
  <c r="AR697" i="16"/>
  <c r="AQ697" i="16"/>
  <c r="AP697" i="16"/>
  <c r="BP697" i="16" s="1"/>
  <c r="AO697" i="16"/>
  <c r="BQ697" i="16" s="1"/>
  <c r="AN697" i="16"/>
  <c r="BK697" i="16" s="1"/>
  <c r="AM697" i="16"/>
  <c r="BJ697" i="16" s="1"/>
  <c r="AL697" i="16"/>
  <c r="BI697" i="16" s="1"/>
  <c r="AK697" i="16"/>
  <c r="CD696" i="16"/>
  <c r="CB696" i="16"/>
  <c r="CA696" i="16"/>
  <c r="BZ696" i="16"/>
  <c r="BY696" i="16"/>
  <c r="BX696" i="16"/>
  <c r="BW696" i="16"/>
  <c r="BV696" i="16"/>
  <c r="BT696" i="16"/>
  <c r="BS696" i="16"/>
  <c r="BR696" i="16"/>
  <c r="BN696" i="16"/>
  <c r="BM696" i="16"/>
  <c r="BL696" i="16"/>
  <c r="BG696" i="16"/>
  <c r="BF696" i="16"/>
  <c r="BE696" i="16"/>
  <c r="BD696" i="16"/>
  <c r="BC696" i="16"/>
  <c r="BB696" i="16"/>
  <c r="BA696" i="16"/>
  <c r="AZ696" i="16"/>
  <c r="AY696" i="16"/>
  <c r="AX696" i="16"/>
  <c r="AW696" i="16"/>
  <c r="AV696" i="16"/>
  <c r="AU696" i="16"/>
  <c r="AT696" i="16"/>
  <c r="AR696" i="16"/>
  <c r="AQ696" i="16"/>
  <c r="AP696" i="16"/>
  <c r="BP696" i="16" s="1"/>
  <c r="AO696" i="16"/>
  <c r="BQ696" i="16" s="1"/>
  <c r="AN696" i="16"/>
  <c r="BK696" i="16" s="1"/>
  <c r="AM696" i="16"/>
  <c r="BJ696" i="16" s="1"/>
  <c r="AL696" i="16"/>
  <c r="BI696" i="16" s="1"/>
  <c r="AK696" i="16"/>
  <c r="CD695" i="16"/>
  <c r="CB695" i="16"/>
  <c r="CA695" i="16"/>
  <c r="BZ695" i="16"/>
  <c r="BY695" i="16"/>
  <c r="BX695" i="16"/>
  <c r="BW695" i="16"/>
  <c r="BV695" i="16"/>
  <c r="BT695" i="16"/>
  <c r="BS695" i="16"/>
  <c r="BR695" i="16"/>
  <c r="BN695" i="16"/>
  <c r="BM695" i="16"/>
  <c r="BL695" i="16"/>
  <c r="BG695" i="16"/>
  <c r="BF695" i="16"/>
  <c r="BE695" i="16"/>
  <c r="BD695" i="16"/>
  <c r="BC695" i="16"/>
  <c r="BB695" i="16"/>
  <c r="BA695" i="16"/>
  <c r="AZ695" i="16"/>
  <c r="AY695" i="16"/>
  <c r="AX695" i="16"/>
  <c r="AW695" i="16"/>
  <c r="AV695" i="16"/>
  <c r="AU695" i="16"/>
  <c r="AT695" i="16"/>
  <c r="AR695" i="16"/>
  <c r="AQ695" i="16"/>
  <c r="AP695" i="16"/>
  <c r="BP695" i="16" s="1"/>
  <c r="AO695" i="16"/>
  <c r="BQ695" i="16" s="1"/>
  <c r="AN695" i="16"/>
  <c r="BK695" i="16" s="1"/>
  <c r="AM695" i="16"/>
  <c r="BJ695" i="16" s="1"/>
  <c r="AL695" i="16"/>
  <c r="BI695" i="16" s="1"/>
  <c r="AK695" i="16"/>
  <c r="CD694" i="16"/>
  <c r="CB694" i="16"/>
  <c r="CA694" i="16"/>
  <c r="BZ694" i="16"/>
  <c r="BY694" i="16"/>
  <c r="BX694" i="16"/>
  <c r="BW694" i="16"/>
  <c r="BV694" i="16"/>
  <c r="BT694" i="16"/>
  <c r="BS694" i="16"/>
  <c r="BR694" i="16"/>
  <c r="BN694" i="16"/>
  <c r="BM694" i="16"/>
  <c r="BL694" i="16"/>
  <c r="BG694" i="16"/>
  <c r="BF694" i="16"/>
  <c r="BE694" i="16"/>
  <c r="BD694" i="16"/>
  <c r="BC694" i="16"/>
  <c r="BB694" i="16"/>
  <c r="BA694" i="16"/>
  <c r="AZ694" i="16"/>
  <c r="AY694" i="16"/>
  <c r="AX694" i="16"/>
  <c r="AW694" i="16"/>
  <c r="AV694" i="16"/>
  <c r="AU694" i="16"/>
  <c r="AT694" i="16"/>
  <c r="AR694" i="16"/>
  <c r="AQ694" i="16"/>
  <c r="AP694" i="16"/>
  <c r="BP694" i="16" s="1"/>
  <c r="AO694" i="16"/>
  <c r="BQ694" i="16" s="1"/>
  <c r="AN694" i="16"/>
  <c r="BK694" i="16" s="1"/>
  <c r="AM694" i="16"/>
  <c r="BJ694" i="16" s="1"/>
  <c r="AL694" i="16"/>
  <c r="BI694" i="16" s="1"/>
  <c r="AK694" i="16"/>
  <c r="CD693" i="16"/>
  <c r="CB693" i="16"/>
  <c r="CA693" i="16"/>
  <c r="BZ693" i="16"/>
  <c r="BY693" i="16"/>
  <c r="BX693" i="16"/>
  <c r="BW693" i="16"/>
  <c r="BV693" i="16"/>
  <c r="BT693" i="16"/>
  <c r="BS693" i="16"/>
  <c r="BR693" i="16"/>
  <c r="BN693" i="16"/>
  <c r="BM693" i="16"/>
  <c r="BL693" i="16"/>
  <c r="BG693" i="16"/>
  <c r="BF693" i="16"/>
  <c r="BE693" i="16"/>
  <c r="BD693" i="16"/>
  <c r="BC693" i="16"/>
  <c r="BB693" i="16"/>
  <c r="BA693" i="16"/>
  <c r="AZ693" i="16"/>
  <c r="AY693" i="16"/>
  <c r="AX693" i="16"/>
  <c r="AW693" i="16"/>
  <c r="AV693" i="16"/>
  <c r="AU693" i="16"/>
  <c r="AT693" i="16"/>
  <c r="AR693" i="16"/>
  <c r="AQ693" i="16"/>
  <c r="AP693" i="16"/>
  <c r="BP693" i="16" s="1"/>
  <c r="AO693" i="16"/>
  <c r="BQ693" i="16" s="1"/>
  <c r="AN693" i="16"/>
  <c r="BK693" i="16" s="1"/>
  <c r="AM693" i="16"/>
  <c r="BJ693" i="16" s="1"/>
  <c r="AL693" i="16"/>
  <c r="BI693" i="16" s="1"/>
  <c r="AK693" i="16"/>
  <c r="CD692" i="16"/>
  <c r="CB692" i="16"/>
  <c r="CA692" i="16"/>
  <c r="BZ692" i="16"/>
  <c r="BY692" i="16"/>
  <c r="BX692" i="16"/>
  <c r="BW692" i="16"/>
  <c r="BV692" i="16"/>
  <c r="BT692" i="16"/>
  <c r="BS692" i="16"/>
  <c r="BR692" i="16"/>
  <c r="BN692" i="16"/>
  <c r="BM692" i="16"/>
  <c r="BL692" i="16"/>
  <c r="BG692" i="16"/>
  <c r="BF692" i="16"/>
  <c r="BE692" i="16"/>
  <c r="BD692" i="16"/>
  <c r="BC692" i="16"/>
  <c r="BB692" i="16"/>
  <c r="BA692" i="16"/>
  <c r="AZ692" i="16"/>
  <c r="AY692" i="16"/>
  <c r="AX692" i="16"/>
  <c r="AW692" i="16"/>
  <c r="AV692" i="16"/>
  <c r="AU692" i="16"/>
  <c r="AT692" i="16"/>
  <c r="AR692" i="16"/>
  <c r="AQ692" i="16"/>
  <c r="AP692" i="16"/>
  <c r="BP692" i="16" s="1"/>
  <c r="AO692" i="16"/>
  <c r="BQ692" i="16" s="1"/>
  <c r="AN692" i="16"/>
  <c r="BK692" i="16" s="1"/>
  <c r="AM692" i="16"/>
  <c r="BJ692" i="16" s="1"/>
  <c r="AL692" i="16"/>
  <c r="BI692" i="16" s="1"/>
  <c r="AK692" i="16"/>
  <c r="CD691" i="16"/>
  <c r="CB691" i="16"/>
  <c r="CA691" i="16"/>
  <c r="BZ691" i="16"/>
  <c r="BY691" i="16"/>
  <c r="BX691" i="16"/>
  <c r="BW691" i="16"/>
  <c r="BV691" i="16"/>
  <c r="BT691" i="16"/>
  <c r="BS691" i="16"/>
  <c r="BR691" i="16"/>
  <c r="BN691" i="16"/>
  <c r="BM691" i="16"/>
  <c r="BL691" i="16"/>
  <c r="BG691" i="16"/>
  <c r="BF691" i="16"/>
  <c r="BE691" i="16"/>
  <c r="BD691" i="16"/>
  <c r="BC691" i="16"/>
  <c r="BB691" i="16"/>
  <c r="BA691" i="16"/>
  <c r="AZ691" i="16"/>
  <c r="AY691" i="16"/>
  <c r="AX691" i="16"/>
  <c r="AW691" i="16"/>
  <c r="AV691" i="16"/>
  <c r="AU691" i="16"/>
  <c r="AT691" i="16"/>
  <c r="AR691" i="16"/>
  <c r="AQ691" i="16"/>
  <c r="AP691" i="16"/>
  <c r="BP691" i="16" s="1"/>
  <c r="AO691" i="16"/>
  <c r="BQ691" i="16" s="1"/>
  <c r="AN691" i="16"/>
  <c r="BK691" i="16" s="1"/>
  <c r="AM691" i="16"/>
  <c r="BJ691" i="16" s="1"/>
  <c r="AL691" i="16"/>
  <c r="BI691" i="16" s="1"/>
  <c r="AK691" i="16"/>
  <c r="CD690" i="16"/>
  <c r="CB690" i="16"/>
  <c r="CA690" i="16"/>
  <c r="BZ690" i="16"/>
  <c r="BY690" i="16"/>
  <c r="BX690" i="16"/>
  <c r="BW690" i="16"/>
  <c r="BV690" i="16"/>
  <c r="BT690" i="16"/>
  <c r="BS690" i="16"/>
  <c r="BR690" i="16"/>
  <c r="BN690" i="16"/>
  <c r="BM690" i="16"/>
  <c r="BL690" i="16"/>
  <c r="BG690" i="16"/>
  <c r="BF690" i="16"/>
  <c r="BE690" i="16"/>
  <c r="BD690" i="16"/>
  <c r="BC690" i="16"/>
  <c r="BB690" i="16"/>
  <c r="BA690" i="16"/>
  <c r="AZ690" i="16"/>
  <c r="AY690" i="16"/>
  <c r="AX690" i="16"/>
  <c r="AW690" i="16"/>
  <c r="AV690" i="16"/>
  <c r="AU690" i="16"/>
  <c r="AT690" i="16"/>
  <c r="AR690" i="16"/>
  <c r="AQ690" i="16"/>
  <c r="AP690" i="16"/>
  <c r="BP690" i="16" s="1"/>
  <c r="AO690" i="16"/>
  <c r="BQ690" i="16" s="1"/>
  <c r="AN690" i="16"/>
  <c r="BK690" i="16" s="1"/>
  <c r="AM690" i="16"/>
  <c r="BJ690" i="16" s="1"/>
  <c r="AL690" i="16"/>
  <c r="BI690" i="16" s="1"/>
  <c r="AK690" i="16"/>
  <c r="CD689" i="16"/>
  <c r="CB689" i="16"/>
  <c r="CA689" i="16"/>
  <c r="BZ689" i="16"/>
  <c r="BY689" i="16"/>
  <c r="BX689" i="16"/>
  <c r="BW689" i="16"/>
  <c r="BV689" i="16"/>
  <c r="BT689" i="16"/>
  <c r="BS689" i="16"/>
  <c r="BR689" i="16"/>
  <c r="BN689" i="16"/>
  <c r="BM689" i="16"/>
  <c r="BL689" i="16"/>
  <c r="BG689" i="16"/>
  <c r="BF689" i="16"/>
  <c r="BE689" i="16"/>
  <c r="BD689" i="16"/>
  <c r="BC689" i="16"/>
  <c r="BB689" i="16"/>
  <c r="BA689" i="16"/>
  <c r="AZ689" i="16"/>
  <c r="AY689" i="16"/>
  <c r="AX689" i="16"/>
  <c r="AW689" i="16"/>
  <c r="AV689" i="16"/>
  <c r="AU689" i="16"/>
  <c r="AT689" i="16"/>
  <c r="AR689" i="16"/>
  <c r="AQ689" i="16"/>
  <c r="AP689" i="16"/>
  <c r="BP689" i="16" s="1"/>
  <c r="AO689" i="16"/>
  <c r="BQ689" i="16" s="1"/>
  <c r="AN689" i="16"/>
  <c r="BK689" i="16" s="1"/>
  <c r="AM689" i="16"/>
  <c r="BJ689" i="16" s="1"/>
  <c r="AL689" i="16"/>
  <c r="BI689" i="16" s="1"/>
  <c r="AK689" i="16"/>
  <c r="CD688" i="16"/>
  <c r="CB688" i="16"/>
  <c r="CA688" i="16"/>
  <c r="BZ688" i="16"/>
  <c r="BY688" i="16"/>
  <c r="BX688" i="16"/>
  <c r="BW688" i="16"/>
  <c r="BV688" i="16"/>
  <c r="BT688" i="16"/>
  <c r="BS688" i="16"/>
  <c r="BR688" i="16"/>
  <c r="BN688" i="16"/>
  <c r="BM688" i="16"/>
  <c r="BL688" i="16"/>
  <c r="BG688" i="16"/>
  <c r="BF688" i="16"/>
  <c r="BE688" i="16"/>
  <c r="BD688" i="16"/>
  <c r="BC688" i="16"/>
  <c r="BB688" i="16"/>
  <c r="BA688" i="16"/>
  <c r="AZ688" i="16"/>
  <c r="AY688" i="16"/>
  <c r="AX688" i="16"/>
  <c r="AW688" i="16"/>
  <c r="AV688" i="16"/>
  <c r="AU688" i="16"/>
  <c r="AT688" i="16"/>
  <c r="AR688" i="16"/>
  <c r="AQ688" i="16"/>
  <c r="AP688" i="16"/>
  <c r="BP688" i="16" s="1"/>
  <c r="AO688" i="16"/>
  <c r="BQ688" i="16" s="1"/>
  <c r="AN688" i="16"/>
  <c r="BK688" i="16" s="1"/>
  <c r="AM688" i="16"/>
  <c r="BJ688" i="16" s="1"/>
  <c r="AL688" i="16"/>
  <c r="BI688" i="16" s="1"/>
  <c r="AK688" i="16"/>
  <c r="CD687" i="16"/>
  <c r="CB687" i="16"/>
  <c r="CA687" i="16"/>
  <c r="BZ687" i="16"/>
  <c r="BY687" i="16"/>
  <c r="BX687" i="16"/>
  <c r="BW687" i="16"/>
  <c r="BV687" i="16"/>
  <c r="BT687" i="16"/>
  <c r="BS687" i="16"/>
  <c r="BR687" i="16"/>
  <c r="BN687" i="16"/>
  <c r="BM687" i="16"/>
  <c r="BL687" i="16"/>
  <c r="BG687" i="16"/>
  <c r="BF687" i="16"/>
  <c r="BE687" i="16"/>
  <c r="BD687" i="16"/>
  <c r="BC687" i="16"/>
  <c r="BB687" i="16"/>
  <c r="BA687" i="16"/>
  <c r="AZ687" i="16"/>
  <c r="AY687" i="16"/>
  <c r="AX687" i="16"/>
  <c r="AW687" i="16"/>
  <c r="AV687" i="16"/>
  <c r="AU687" i="16"/>
  <c r="AT687" i="16"/>
  <c r="AR687" i="16"/>
  <c r="AQ687" i="16"/>
  <c r="AP687" i="16"/>
  <c r="BP687" i="16" s="1"/>
  <c r="AO687" i="16"/>
  <c r="BQ687" i="16" s="1"/>
  <c r="AN687" i="16"/>
  <c r="BK687" i="16" s="1"/>
  <c r="AM687" i="16"/>
  <c r="BJ687" i="16" s="1"/>
  <c r="AL687" i="16"/>
  <c r="BI687" i="16" s="1"/>
  <c r="AK687" i="16"/>
  <c r="CD686" i="16"/>
  <c r="CB686" i="16"/>
  <c r="CA686" i="16"/>
  <c r="BZ686" i="16"/>
  <c r="BY686" i="16"/>
  <c r="BX686" i="16"/>
  <c r="BW686" i="16"/>
  <c r="BV686" i="16"/>
  <c r="BT686" i="16"/>
  <c r="BS686" i="16"/>
  <c r="BR686" i="16"/>
  <c r="BN686" i="16"/>
  <c r="BM686" i="16"/>
  <c r="BL686" i="16"/>
  <c r="BG686" i="16"/>
  <c r="BF686" i="16"/>
  <c r="BE686" i="16"/>
  <c r="BD686" i="16"/>
  <c r="BC686" i="16"/>
  <c r="BB686" i="16"/>
  <c r="BA686" i="16"/>
  <c r="AZ686" i="16"/>
  <c r="AY686" i="16"/>
  <c r="AX686" i="16"/>
  <c r="AW686" i="16"/>
  <c r="AV686" i="16"/>
  <c r="AU686" i="16"/>
  <c r="AT686" i="16"/>
  <c r="AR686" i="16"/>
  <c r="AQ686" i="16"/>
  <c r="AP686" i="16"/>
  <c r="BP686" i="16" s="1"/>
  <c r="AO686" i="16"/>
  <c r="BQ686" i="16" s="1"/>
  <c r="AN686" i="16"/>
  <c r="BK686" i="16" s="1"/>
  <c r="AM686" i="16"/>
  <c r="BJ686" i="16" s="1"/>
  <c r="AL686" i="16"/>
  <c r="BI686" i="16" s="1"/>
  <c r="AK686" i="16"/>
  <c r="CD685" i="16"/>
  <c r="CB685" i="16"/>
  <c r="CA685" i="16"/>
  <c r="BZ685" i="16"/>
  <c r="BY685" i="16"/>
  <c r="BX685" i="16"/>
  <c r="BW685" i="16"/>
  <c r="BV685" i="16"/>
  <c r="BT685" i="16"/>
  <c r="BS685" i="16"/>
  <c r="BR685" i="16"/>
  <c r="BN685" i="16"/>
  <c r="BM685" i="16"/>
  <c r="BL685" i="16"/>
  <c r="BG685" i="16"/>
  <c r="BF685" i="16"/>
  <c r="BE685" i="16"/>
  <c r="BD685" i="16"/>
  <c r="BC685" i="16"/>
  <c r="BB685" i="16"/>
  <c r="BA685" i="16"/>
  <c r="AZ685" i="16"/>
  <c r="AY685" i="16"/>
  <c r="AX685" i="16"/>
  <c r="AW685" i="16"/>
  <c r="AV685" i="16"/>
  <c r="AU685" i="16"/>
  <c r="AT685" i="16"/>
  <c r="AR685" i="16"/>
  <c r="AQ685" i="16"/>
  <c r="AP685" i="16"/>
  <c r="BP685" i="16" s="1"/>
  <c r="AO685" i="16"/>
  <c r="BQ685" i="16" s="1"/>
  <c r="AN685" i="16"/>
  <c r="BK685" i="16" s="1"/>
  <c r="AM685" i="16"/>
  <c r="BJ685" i="16" s="1"/>
  <c r="AL685" i="16"/>
  <c r="BI685" i="16" s="1"/>
  <c r="AK685" i="16"/>
  <c r="CD684" i="16"/>
  <c r="CB684" i="16"/>
  <c r="CA684" i="16"/>
  <c r="BZ684" i="16"/>
  <c r="BY684" i="16"/>
  <c r="BX684" i="16"/>
  <c r="BW684" i="16"/>
  <c r="BV684" i="16"/>
  <c r="BT684" i="16"/>
  <c r="BS684" i="16"/>
  <c r="BR684" i="16"/>
  <c r="BN684" i="16"/>
  <c r="BM684" i="16"/>
  <c r="BL684" i="16"/>
  <c r="BG684" i="16"/>
  <c r="BF684" i="16"/>
  <c r="BE684" i="16"/>
  <c r="BD684" i="16"/>
  <c r="BC684" i="16"/>
  <c r="BB684" i="16"/>
  <c r="BA684" i="16"/>
  <c r="AZ684" i="16"/>
  <c r="AY684" i="16"/>
  <c r="AX684" i="16"/>
  <c r="AW684" i="16"/>
  <c r="AV684" i="16"/>
  <c r="AU684" i="16"/>
  <c r="AT684" i="16"/>
  <c r="AR684" i="16"/>
  <c r="AQ684" i="16"/>
  <c r="AP684" i="16"/>
  <c r="BP684" i="16" s="1"/>
  <c r="AO684" i="16"/>
  <c r="BQ684" i="16" s="1"/>
  <c r="AN684" i="16"/>
  <c r="BK684" i="16" s="1"/>
  <c r="AM684" i="16"/>
  <c r="BJ684" i="16" s="1"/>
  <c r="AL684" i="16"/>
  <c r="BI684" i="16" s="1"/>
  <c r="AK684" i="16"/>
  <c r="CD683" i="16"/>
  <c r="CB683" i="16"/>
  <c r="CA683" i="16"/>
  <c r="BZ683" i="16"/>
  <c r="BY683" i="16"/>
  <c r="BX683" i="16"/>
  <c r="BW683" i="16"/>
  <c r="BV683" i="16"/>
  <c r="BT683" i="16"/>
  <c r="BS683" i="16"/>
  <c r="BR683" i="16"/>
  <c r="BN683" i="16"/>
  <c r="BM683" i="16"/>
  <c r="BL683" i="16"/>
  <c r="BG683" i="16"/>
  <c r="BF683" i="16"/>
  <c r="BE683" i="16"/>
  <c r="BD683" i="16"/>
  <c r="BC683" i="16"/>
  <c r="BB683" i="16"/>
  <c r="BA683" i="16"/>
  <c r="AZ683" i="16"/>
  <c r="AY683" i="16"/>
  <c r="AX683" i="16"/>
  <c r="AW683" i="16"/>
  <c r="AV683" i="16"/>
  <c r="AU683" i="16"/>
  <c r="AT683" i="16"/>
  <c r="AR683" i="16"/>
  <c r="AQ683" i="16"/>
  <c r="AP683" i="16"/>
  <c r="BP683" i="16" s="1"/>
  <c r="AO683" i="16"/>
  <c r="BQ683" i="16" s="1"/>
  <c r="AN683" i="16"/>
  <c r="BK683" i="16" s="1"/>
  <c r="AM683" i="16"/>
  <c r="BJ683" i="16" s="1"/>
  <c r="AL683" i="16"/>
  <c r="BI683" i="16" s="1"/>
  <c r="AK683" i="16"/>
  <c r="CD682" i="16"/>
  <c r="CB682" i="16"/>
  <c r="CA682" i="16"/>
  <c r="BZ682" i="16"/>
  <c r="BY682" i="16"/>
  <c r="BX682" i="16"/>
  <c r="BW682" i="16"/>
  <c r="BV682" i="16"/>
  <c r="BT682" i="16"/>
  <c r="BS682" i="16"/>
  <c r="BR682" i="16"/>
  <c r="BN682" i="16"/>
  <c r="BM682" i="16"/>
  <c r="BL682" i="16"/>
  <c r="BG682" i="16"/>
  <c r="BF682" i="16"/>
  <c r="BE682" i="16"/>
  <c r="BD682" i="16"/>
  <c r="BC682" i="16"/>
  <c r="BB682" i="16"/>
  <c r="BA682" i="16"/>
  <c r="AZ682" i="16"/>
  <c r="AY682" i="16"/>
  <c r="AX682" i="16"/>
  <c r="AW682" i="16"/>
  <c r="AV682" i="16"/>
  <c r="AU682" i="16"/>
  <c r="AT682" i="16"/>
  <c r="AR682" i="16"/>
  <c r="AQ682" i="16"/>
  <c r="AP682" i="16"/>
  <c r="BP682" i="16" s="1"/>
  <c r="AO682" i="16"/>
  <c r="BQ682" i="16" s="1"/>
  <c r="AN682" i="16"/>
  <c r="BK682" i="16" s="1"/>
  <c r="AM682" i="16"/>
  <c r="BJ682" i="16" s="1"/>
  <c r="AL682" i="16"/>
  <c r="BI682" i="16" s="1"/>
  <c r="AK682" i="16"/>
  <c r="CD681" i="16"/>
  <c r="CB681" i="16"/>
  <c r="CA681" i="16"/>
  <c r="BZ681" i="16"/>
  <c r="BY681" i="16"/>
  <c r="BX681" i="16"/>
  <c r="BW681" i="16"/>
  <c r="BV681" i="16"/>
  <c r="BT681" i="16"/>
  <c r="BS681" i="16"/>
  <c r="BR681" i="16"/>
  <c r="BN681" i="16"/>
  <c r="BM681" i="16"/>
  <c r="BL681" i="16"/>
  <c r="BG681" i="16"/>
  <c r="BF681" i="16"/>
  <c r="BE681" i="16"/>
  <c r="BD681" i="16"/>
  <c r="BC681" i="16"/>
  <c r="BB681" i="16"/>
  <c r="BA681" i="16"/>
  <c r="AZ681" i="16"/>
  <c r="AY681" i="16"/>
  <c r="AX681" i="16"/>
  <c r="AW681" i="16"/>
  <c r="AV681" i="16"/>
  <c r="AU681" i="16"/>
  <c r="AT681" i="16"/>
  <c r="AR681" i="16"/>
  <c r="AQ681" i="16"/>
  <c r="AP681" i="16"/>
  <c r="BP681" i="16" s="1"/>
  <c r="AO681" i="16"/>
  <c r="BQ681" i="16" s="1"/>
  <c r="AN681" i="16"/>
  <c r="BK681" i="16" s="1"/>
  <c r="AM681" i="16"/>
  <c r="BJ681" i="16" s="1"/>
  <c r="AL681" i="16"/>
  <c r="BI681" i="16" s="1"/>
  <c r="AK681" i="16"/>
  <c r="CD680" i="16"/>
  <c r="CB680" i="16"/>
  <c r="CA680" i="16"/>
  <c r="BZ680" i="16"/>
  <c r="BY680" i="16"/>
  <c r="BX680" i="16"/>
  <c r="BW680" i="16"/>
  <c r="BV680" i="16"/>
  <c r="BT680" i="16"/>
  <c r="BS680" i="16"/>
  <c r="BR680" i="16"/>
  <c r="BN680" i="16"/>
  <c r="BM680" i="16"/>
  <c r="BL680" i="16"/>
  <c r="BG680" i="16"/>
  <c r="BF680" i="16"/>
  <c r="BE680" i="16"/>
  <c r="BD680" i="16"/>
  <c r="BC680" i="16"/>
  <c r="BB680" i="16"/>
  <c r="BA680" i="16"/>
  <c r="AZ680" i="16"/>
  <c r="AY680" i="16"/>
  <c r="AX680" i="16"/>
  <c r="AW680" i="16"/>
  <c r="AV680" i="16"/>
  <c r="AU680" i="16"/>
  <c r="AT680" i="16"/>
  <c r="AR680" i="16"/>
  <c r="AQ680" i="16"/>
  <c r="AP680" i="16"/>
  <c r="BP680" i="16" s="1"/>
  <c r="AO680" i="16"/>
  <c r="BQ680" i="16" s="1"/>
  <c r="AN680" i="16"/>
  <c r="BK680" i="16" s="1"/>
  <c r="AM680" i="16"/>
  <c r="BJ680" i="16" s="1"/>
  <c r="AL680" i="16"/>
  <c r="BI680" i="16" s="1"/>
  <c r="AK680" i="16"/>
  <c r="CD679" i="16"/>
  <c r="CB679" i="16"/>
  <c r="CA679" i="16"/>
  <c r="BZ679" i="16"/>
  <c r="BY679" i="16"/>
  <c r="BX679" i="16"/>
  <c r="BW679" i="16"/>
  <c r="BV679" i="16"/>
  <c r="BT679" i="16"/>
  <c r="BS679" i="16"/>
  <c r="BR679" i="16"/>
  <c r="BN679" i="16"/>
  <c r="BM679" i="16"/>
  <c r="BL679" i="16"/>
  <c r="BG679" i="16"/>
  <c r="BF679" i="16"/>
  <c r="BE679" i="16"/>
  <c r="BD679" i="16"/>
  <c r="BC679" i="16"/>
  <c r="BB679" i="16"/>
  <c r="BA679" i="16"/>
  <c r="AZ679" i="16"/>
  <c r="AY679" i="16"/>
  <c r="AX679" i="16"/>
  <c r="AW679" i="16"/>
  <c r="AV679" i="16"/>
  <c r="AU679" i="16"/>
  <c r="AT679" i="16"/>
  <c r="AR679" i="16"/>
  <c r="AQ679" i="16"/>
  <c r="AP679" i="16"/>
  <c r="BP679" i="16" s="1"/>
  <c r="AO679" i="16"/>
  <c r="BQ679" i="16" s="1"/>
  <c r="AN679" i="16"/>
  <c r="BK679" i="16" s="1"/>
  <c r="AM679" i="16"/>
  <c r="BJ679" i="16" s="1"/>
  <c r="AL679" i="16"/>
  <c r="BI679" i="16" s="1"/>
  <c r="AK679" i="16"/>
  <c r="CD678" i="16"/>
  <c r="CB678" i="16"/>
  <c r="CA678" i="16"/>
  <c r="BZ678" i="16"/>
  <c r="BY678" i="16"/>
  <c r="BX678" i="16"/>
  <c r="BW678" i="16"/>
  <c r="BV678" i="16"/>
  <c r="BT678" i="16"/>
  <c r="BS678" i="16"/>
  <c r="BR678" i="16"/>
  <c r="BN678" i="16"/>
  <c r="BM678" i="16"/>
  <c r="BL678" i="16"/>
  <c r="BG678" i="16"/>
  <c r="BF678" i="16"/>
  <c r="BE678" i="16"/>
  <c r="BD678" i="16"/>
  <c r="BC678" i="16"/>
  <c r="BB678" i="16"/>
  <c r="BA678" i="16"/>
  <c r="AZ678" i="16"/>
  <c r="AY678" i="16"/>
  <c r="AX678" i="16"/>
  <c r="AW678" i="16"/>
  <c r="AV678" i="16"/>
  <c r="AU678" i="16"/>
  <c r="AT678" i="16"/>
  <c r="AR678" i="16"/>
  <c r="AQ678" i="16"/>
  <c r="AP678" i="16"/>
  <c r="BP678" i="16" s="1"/>
  <c r="AO678" i="16"/>
  <c r="BQ678" i="16" s="1"/>
  <c r="AN678" i="16"/>
  <c r="BK678" i="16" s="1"/>
  <c r="AM678" i="16"/>
  <c r="BJ678" i="16" s="1"/>
  <c r="AL678" i="16"/>
  <c r="BI678" i="16" s="1"/>
  <c r="AK678" i="16"/>
  <c r="CD677" i="16"/>
  <c r="CB677" i="16"/>
  <c r="CA677" i="16"/>
  <c r="BZ677" i="16"/>
  <c r="BY677" i="16"/>
  <c r="BX677" i="16"/>
  <c r="BW677" i="16"/>
  <c r="BV677" i="16"/>
  <c r="BT677" i="16"/>
  <c r="BS677" i="16"/>
  <c r="BR677" i="16"/>
  <c r="BN677" i="16"/>
  <c r="BM677" i="16"/>
  <c r="BL677" i="16"/>
  <c r="BG677" i="16"/>
  <c r="BF677" i="16"/>
  <c r="BE677" i="16"/>
  <c r="BD677" i="16"/>
  <c r="BC677" i="16"/>
  <c r="BB677" i="16"/>
  <c r="BA677" i="16"/>
  <c r="AZ677" i="16"/>
  <c r="AY677" i="16"/>
  <c r="AX677" i="16"/>
  <c r="AW677" i="16"/>
  <c r="AV677" i="16"/>
  <c r="AU677" i="16"/>
  <c r="AT677" i="16"/>
  <c r="AR677" i="16"/>
  <c r="AQ677" i="16"/>
  <c r="AP677" i="16"/>
  <c r="BP677" i="16" s="1"/>
  <c r="AO677" i="16"/>
  <c r="BQ677" i="16" s="1"/>
  <c r="AN677" i="16"/>
  <c r="BK677" i="16" s="1"/>
  <c r="AM677" i="16"/>
  <c r="BJ677" i="16" s="1"/>
  <c r="AL677" i="16"/>
  <c r="BI677" i="16" s="1"/>
  <c r="AK677" i="16"/>
  <c r="CD676" i="16"/>
  <c r="CB676" i="16"/>
  <c r="CA676" i="16"/>
  <c r="BZ676" i="16"/>
  <c r="BY676" i="16"/>
  <c r="BX676" i="16"/>
  <c r="BW676" i="16"/>
  <c r="BV676" i="16"/>
  <c r="BT676" i="16"/>
  <c r="BS676" i="16"/>
  <c r="BR676" i="16"/>
  <c r="BN676" i="16"/>
  <c r="BM676" i="16"/>
  <c r="BL676" i="16"/>
  <c r="BG676" i="16"/>
  <c r="BF676" i="16"/>
  <c r="BE676" i="16"/>
  <c r="BD676" i="16"/>
  <c r="BC676" i="16"/>
  <c r="BB676" i="16"/>
  <c r="BA676" i="16"/>
  <c r="AZ676" i="16"/>
  <c r="AY676" i="16"/>
  <c r="AX676" i="16"/>
  <c r="AW676" i="16"/>
  <c r="AV676" i="16"/>
  <c r="AU676" i="16"/>
  <c r="AT676" i="16"/>
  <c r="AR676" i="16"/>
  <c r="AQ676" i="16"/>
  <c r="AP676" i="16"/>
  <c r="BP676" i="16" s="1"/>
  <c r="AO676" i="16"/>
  <c r="BQ676" i="16" s="1"/>
  <c r="AN676" i="16"/>
  <c r="BK676" i="16" s="1"/>
  <c r="AM676" i="16"/>
  <c r="BJ676" i="16" s="1"/>
  <c r="AL676" i="16"/>
  <c r="BI676" i="16" s="1"/>
  <c r="AK676" i="16"/>
  <c r="CD675" i="16"/>
  <c r="CB675" i="16"/>
  <c r="CA675" i="16"/>
  <c r="BZ675" i="16"/>
  <c r="BY675" i="16"/>
  <c r="BX675" i="16"/>
  <c r="BW675" i="16"/>
  <c r="BV675" i="16"/>
  <c r="BT675" i="16"/>
  <c r="BS675" i="16"/>
  <c r="BR675" i="16"/>
  <c r="BN675" i="16"/>
  <c r="BM675" i="16"/>
  <c r="BL675" i="16"/>
  <c r="BG675" i="16"/>
  <c r="BF675" i="16"/>
  <c r="BE675" i="16"/>
  <c r="BD675" i="16"/>
  <c r="BC675" i="16"/>
  <c r="BB675" i="16"/>
  <c r="BA675" i="16"/>
  <c r="AZ675" i="16"/>
  <c r="AY675" i="16"/>
  <c r="AX675" i="16"/>
  <c r="AW675" i="16"/>
  <c r="AV675" i="16"/>
  <c r="AU675" i="16"/>
  <c r="AT675" i="16"/>
  <c r="AR675" i="16"/>
  <c r="AQ675" i="16"/>
  <c r="AP675" i="16"/>
  <c r="BP675" i="16" s="1"/>
  <c r="AO675" i="16"/>
  <c r="BQ675" i="16" s="1"/>
  <c r="AN675" i="16"/>
  <c r="BK675" i="16" s="1"/>
  <c r="AM675" i="16"/>
  <c r="BJ675" i="16" s="1"/>
  <c r="AL675" i="16"/>
  <c r="BI675" i="16" s="1"/>
  <c r="AK675" i="16"/>
  <c r="CD674" i="16"/>
  <c r="CB674" i="16"/>
  <c r="CA674" i="16"/>
  <c r="BZ674" i="16"/>
  <c r="BY674" i="16"/>
  <c r="BX674" i="16"/>
  <c r="BW674" i="16"/>
  <c r="BV674" i="16"/>
  <c r="BT674" i="16"/>
  <c r="BS674" i="16"/>
  <c r="BR674" i="16"/>
  <c r="BN674" i="16"/>
  <c r="BM674" i="16"/>
  <c r="BL674" i="16"/>
  <c r="BG674" i="16"/>
  <c r="BF674" i="16"/>
  <c r="BE674" i="16"/>
  <c r="BD674" i="16"/>
  <c r="BC674" i="16"/>
  <c r="BB674" i="16"/>
  <c r="BA674" i="16"/>
  <c r="AZ674" i="16"/>
  <c r="AY674" i="16"/>
  <c r="AX674" i="16"/>
  <c r="AW674" i="16"/>
  <c r="AV674" i="16"/>
  <c r="AU674" i="16"/>
  <c r="AT674" i="16"/>
  <c r="AR674" i="16"/>
  <c r="AQ674" i="16"/>
  <c r="AP674" i="16"/>
  <c r="BP674" i="16" s="1"/>
  <c r="AO674" i="16"/>
  <c r="BQ674" i="16" s="1"/>
  <c r="AN674" i="16"/>
  <c r="BK674" i="16" s="1"/>
  <c r="AM674" i="16"/>
  <c r="BJ674" i="16" s="1"/>
  <c r="AL674" i="16"/>
  <c r="BI674" i="16" s="1"/>
  <c r="AK674" i="16"/>
  <c r="CD673" i="16"/>
  <c r="CB673" i="16"/>
  <c r="CA673" i="16"/>
  <c r="BZ673" i="16"/>
  <c r="BY673" i="16"/>
  <c r="BX673" i="16"/>
  <c r="BW673" i="16"/>
  <c r="BV673" i="16"/>
  <c r="BT673" i="16"/>
  <c r="BS673" i="16"/>
  <c r="BR673" i="16"/>
  <c r="BN673" i="16"/>
  <c r="BM673" i="16"/>
  <c r="BL673" i="16"/>
  <c r="BG673" i="16"/>
  <c r="BF673" i="16"/>
  <c r="BE673" i="16"/>
  <c r="BD673" i="16"/>
  <c r="BC673" i="16"/>
  <c r="BB673" i="16"/>
  <c r="BA673" i="16"/>
  <c r="AZ673" i="16"/>
  <c r="AY673" i="16"/>
  <c r="AX673" i="16"/>
  <c r="AW673" i="16"/>
  <c r="AV673" i="16"/>
  <c r="AU673" i="16"/>
  <c r="AT673" i="16"/>
  <c r="AR673" i="16"/>
  <c r="AQ673" i="16"/>
  <c r="AP673" i="16"/>
  <c r="BP673" i="16" s="1"/>
  <c r="AO673" i="16"/>
  <c r="BQ673" i="16" s="1"/>
  <c r="AN673" i="16"/>
  <c r="BK673" i="16" s="1"/>
  <c r="AM673" i="16"/>
  <c r="BJ673" i="16" s="1"/>
  <c r="AL673" i="16"/>
  <c r="BI673" i="16" s="1"/>
  <c r="AK673" i="16"/>
  <c r="CD672" i="16"/>
  <c r="CB672" i="16"/>
  <c r="CA672" i="16"/>
  <c r="BZ672" i="16"/>
  <c r="BY672" i="16"/>
  <c r="BX672" i="16"/>
  <c r="BW672" i="16"/>
  <c r="BV672" i="16"/>
  <c r="BT672" i="16"/>
  <c r="BS672" i="16"/>
  <c r="BR672" i="16"/>
  <c r="BN672" i="16"/>
  <c r="BM672" i="16"/>
  <c r="BL672" i="16"/>
  <c r="BG672" i="16"/>
  <c r="BF672" i="16"/>
  <c r="BE672" i="16"/>
  <c r="BD672" i="16"/>
  <c r="BC672" i="16"/>
  <c r="BB672" i="16"/>
  <c r="BA672" i="16"/>
  <c r="AZ672" i="16"/>
  <c r="AY672" i="16"/>
  <c r="AX672" i="16"/>
  <c r="AW672" i="16"/>
  <c r="AV672" i="16"/>
  <c r="AU672" i="16"/>
  <c r="AT672" i="16"/>
  <c r="AR672" i="16"/>
  <c r="AQ672" i="16"/>
  <c r="AP672" i="16"/>
  <c r="BP672" i="16" s="1"/>
  <c r="AO672" i="16"/>
  <c r="BQ672" i="16" s="1"/>
  <c r="AN672" i="16"/>
  <c r="BK672" i="16" s="1"/>
  <c r="AM672" i="16"/>
  <c r="BJ672" i="16" s="1"/>
  <c r="AL672" i="16"/>
  <c r="BI672" i="16" s="1"/>
  <c r="AK672" i="16"/>
  <c r="CD671" i="16"/>
  <c r="CB671" i="16"/>
  <c r="CA671" i="16"/>
  <c r="BZ671" i="16"/>
  <c r="BY671" i="16"/>
  <c r="BX671" i="16"/>
  <c r="BW671" i="16"/>
  <c r="BV671" i="16"/>
  <c r="BT671" i="16"/>
  <c r="BS671" i="16"/>
  <c r="BR671" i="16"/>
  <c r="BN671" i="16"/>
  <c r="BM671" i="16"/>
  <c r="BL671" i="16"/>
  <c r="BG671" i="16"/>
  <c r="BF671" i="16"/>
  <c r="BE671" i="16"/>
  <c r="BD671" i="16"/>
  <c r="BC671" i="16"/>
  <c r="BB671" i="16"/>
  <c r="BA671" i="16"/>
  <c r="AZ671" i="16"/>
  <c r="AY671" i="16"/>
  <c r="AX671" i="16"/>
  <c r="AW671" i="16"/>
  <c r="AV671" i="16"/>
  <c r="AU671" i="16"/>
  <c r="AT671" i="16"/>
  <c r="AR671" i="16"/>
  <c r="AQ671" i="16"/>
  <c r="AP671" i="16"/>
  <c r="BP671" i="16" s="1"/>
  <c r="AO671" i="16"/>
  <c r="BQ671" i="16" s="1"/>
  <c r="AN671" i="16"/>
  <c r="BK671" i="16" s="1"/>
  <c r="AM671" i="16"/>
  <c r="BJ671" i="16" s="1"/>
  <c r="AL671" i="16"/>
  <c r="BI671" i="16" s="1"/>
  <c r="AK671" i="16"/>
  <c r="CD670" i="16"/>
  <c r="CB670" i="16"/>
  <c r="CA670" i="16"/>
  <c r="BZ670" i="16"/>
  <c r="BY670" i="16"/>
  <c r="BX670" i="16"/>
  <c r="BW670" i="16"/>
  <c r="BV670" i="16"/>
  <c r="BT670" i="16"/>
  <c r="BS670" i="16"/>
  <c r="BR670" i="16"/>
  <c r="BN670" i="16"/>
  <c r="BM670" i="16"/>
  <c r="BL670" i="16"/>
  <c r="BG670" i="16"/>
  <c r="BF670" i="16"/>
  <c r="BE670" i="16"/>
  <c r="BD670" i="16"/>
  <c r="BC670" i="16"/>
  <c r="BB670" i="16"/>
  <c r="BA670" i="16"/>
  <c r="AZ670" i="16"/>
  <c r="AY670" i="16"/>
  <c r="AX670" i="16"/>
  <c r="AW670" i="16"/>
  <c r="AV670" i="16"/>
  <c r="AU670" i="16"/>
  <c r="AT670" i="16"/>
  <c r="AR670" i="16"/>
  <c r="AQ670" i="16"/>
  <c r="AP670" i="16"/>
  <c r="BP670" i="16" s="1"/>
  <c r="AO670" i="16"/>
  <c r="BQ670" i="16" s="1"/>
  <c r="AN670" i="16"/>
  <c r="BK670" i="16" s="1"/>
  <c r="AM670" i="16"/>
  <c r="BJ670" i="16" s="1"/>
  <c r="AL670" i="16"/>
  <c r="BI670" i="16" s="1"/>
  <c r="AK670" i="16"/>
  <c r="CD669" i="16"/>
  <c r="CB669" i="16"/>
  <c r="CA669" i="16"/>
  <c r="BZ669" i="16"/>
  <c r="BY669" i="16"/>
  <c r="BX669" i="16"/>
  <c r="BW669" i="16"/>
  <c r="BV669" i="16"/>
  <c r="BT669" i="16"/>
  <c r="BS669" i="16"/>
  <c r="BR669" i="16"/>
  <c r="BN669" i="16"/>
  <c r="BM669" i="16"/>
  <c r="BL669" i="16"/>
  <c r="BG669" i="16"/>
  <c r="BF669" i="16"/>
  <c r="BE669" i="16"/>
  <c r="BD669" i="16"/>
  <c r="BC669" i="16"/>
  <c r="BB669" i="16"/>
  <c r="BA669" i="16"/>
  <c r="AZ669" i="16"/>
  <c r="AY669" i="16"/>
  <c r="AX669" i="16"/>
  <c r="AW669" i="16"/>
  <c r="AV669" i="16"/>
  <c r="AU669" i="16"/>
  <c r="AT669" i="16"/>
  <c r="AR669" i="16"/>
  <c r="AQ669" i="16"/>
  <c r="AP669" i="16"/>
  <c r="BP669" i="16" s="1"/>
  <c r="AO669" i="16"/>
  <c r="BQ669" i="16" s="1"/>
  <c r="AN669" i="16"/>
  <c r="BK669" i="16" s="1"/>
  <c r="AM669" i="16"/>
  <c r="BJ669" i="16" s="1"/>
  <c r="AL669" i="16"/>
  <c r="BI669" i="16" s="1"/>
  <c r="AK669" i="16"/>
  <c r="CD668" i="16"/>
  <c r="CB668" i="16"/>
  <c r="CA668" i="16"/>
  <c r="BZ668" i="16"/>
  <c r="BY668" i="16"/>
  <c r="BX668" i="16"/>
  <c r="BW668" i="16"/>
  <c r="BV668" i="16"/>
  <c r="BT668" i="16"/>
  <c r="BS668" i="16"/>
  <c r="BR668" i="16"/>
  <c r="BN668" i="16"/>
  <c r="BM668" i="16"/>
  <c r="BL668" i="16"/>
  <c r="BG668" i="16"/>
  <c r="BF668" i="16"/>
  <c r="BE668" i="16"/>
  <c r="BD668" i="16"/>
  <c r="BC668" i="16"/>
  <c r="BB668" i="16"/>
  <c r="BA668" i="16"/>
  <c r="AZ668" i="16"/>
  <c r="AY668" i="16"/>
  <c r="AX668" i="16"/>
  <c r="AW668" i="16"/>
  <c r="AV668" i="16"/>
  <c r="AU668" i="16"/>
  <c r="AT668" i="16"/>
  <c r="AR668" i="16"/>
  <c r="AQ668" i="16"/>
  <c r="AP668" i="16"/>
  <c r="BP668" i="16" s="1"/>
  <c r="AO668" i="16"/>
  <c r="BQ668" i="16" s="1"/>
  <c r="AN668" i="16"/>
  <c r="BK668" i="16" s="1"/>
  <c r="AM668" i="16"/>
  <c r="BJ668" i="16" s="1"/>
  <c r="AL668" i="16"/>
  <c r="BI668" i="16" s="1"/>
  <c r="AK668" i="16"/>
  <c r="CD667" i="16"/>
  <c r="CB667" i="16"/>
  <c r="CA667" i="16"/>
  <c r="BZ667" i="16"/>
  <c r="BY667" i="16"/>
  <c r="BX667" i="16"/>
  <c r="BW667" i="16"/>
  <c r="BV667" i="16"/>
  <c r="BT667" i="16"/>
  <c r="BS667" i="16"/>
  <c r="BR667" i="16"/>
  <c r="BN667" i="16"/>
  <c r="BM667" i="16"/>
  <c r="BL667" i="16"/>
  <c r="BG667" i="16"/>
  <c r="BF667" i="16"/>
  <c r="BE667" i="16"/>
  <c r="BD667" i="16"/>
  <c r="BC667" i="16"/>
  <c r="BB667" i="16"/>
  <c r="BA667" i="16"/>
  <c r="AZ667" i="16"/>
  <c r="AY667" i="16"/>
  <c r="AX667" i="16"/>
  <c r="AW667" i="16"/>
  <c r="AV667" i="16"/>
  <c r="AU667" i="16"/>
  <c r="AT667" i="16"/>
  <c r="AR667" i="16"/>
  <c r="AQ667" i="16"/>
  <c r="AP667" i="16"/>
  <c r="BP667" i="16" s="1"/>
  <c r="AO667" i="16"/>
  <c r="BQ667" i="16" s="1"/>
  <c r="AN667" i="16"/>
  <c r="BK667" i="16" s="1"/>
  <c r="AM667" i="16"/>
  <c r="BJ667" i="16" s="1"/>
  <c r="AL667" i="16"/>
  <c r="BI667" i="16" s="1"/>
  <c r="AK667" i="16"/>
  <c r="CD666" i="16"/>
  <c r="CB666" i="16"/>
  <c r="CA666" i="16"/>
  <c r="BZ666" i="16"/>
  <c r="BY666" i="16"/>
  <c r="BX666" i="16"/>
  <c r="BW666" i="16"/>
  <c r="BV666" i="16"/>
  <c r="BT666" i="16"/>
  <c r="BS666" i="16"/>
  <c r="BR666" i="16"/>
  <c r="BN666" i="16"/>
  <c r="BM666" i="16"/>
  <c r="BL666" i="16"/>
  <c r="BG666" i="16"/>
  <c r="BF666" i="16"/>
  <c r="BE666" i="16"/>
  <c r="BD666" i="16"/>
  <c r="BC666" i="16"/>
  <c r="BB666" i="16"/>
  <c r="BA666" i="16"/>
  <c r="AZ666" i="16"/>
  <c r="AY666" i="16"/>
  <c r="AX666" i="16"/>
  <c r="AW666" i="16"/>
  <c r="AV666" i="16"/>
  <c r="AU666" i="16"/>
  <c r="AT666" i="16"/>
  <c r="AR666" i="16"/>
  <c r="AQ666" i="16"/>
  <c r="AP666" i="16"/>
  <c r="BP666" i="16" s="1"/>
  <c r="AO666" i="16"/>
  <c r="BQ666" i="16" s="1"/>
  <c r="AN666" i="16"/>
  <c r="BK666" i="16" s="1"/>
  <c r="AM666" i="16"/>
  <c r="BJ666" i="16" s="1"/>
  <c r="AL666" i="16"/>
  <c r="BI666" i="16" s="1"/>
  <c r="AK666" i="16"/>
  <c r="CD665" i="16"/>
  <c r="CB665" i="16"/>
  <c r="CA665" i="16"/>
  <c r="BZ665" i="16"/>
  <c r="BY665" i="16"/>
  <c r="BX665" i="16"/>
  <c r="BW665" i="16"/>
  <c r="BV665" i="16"/>
  <c r="BT665" i="16"/>
  <c r="BS665" i="16"/>
  <c r="BR665" i="16"/>
  <c r="BN665" i="16"/>
  <c r="BM665" i="16"/>
  <c r="BL665" i="16"/>
  <c r="BG665" i="16"/>
  <c r="BF665" i="16"/>
  <c r="BE665" i="16"/>
  <c r="BD665" i="16"/>
  <c r="BC665" i="16"/>
  <c r="BB665" i="16"/>
  <c r="BA665" i="16"/>
  <c r="AZ665" i="16"/>
  <c r="AY665" i="16"/>
  <c r="AX665" i="16"/>
  <c r="AW665" i="16"/>
  <c r="AV665" i="16"/>
  <c r="AU665" i="16"/>
  <c r="AT665" i="16"/>
  <c r="AR665" i="16"/>
  <c r="AQ665" i="16"/>
  <c r="AP665" i="16"/>
  <c r="BP665" i="16" s="1"/>
  <c r="AO665" i="16"/>
  <c r="BQ665" i="16" s="1"/>
  <c r="AN665" i="16"/>
  <c r="BK665" i="16" s="1"/>
  <c r="AM665" i="16"/>
  <c r="BJ665" i="16" s="1"/>
  <c r="AL665" i="16"/>
  <c r="BI665" i="16" s="1"/>
  <c r="AK665" i="16"/>
  <c r="CD664" i="16"/>
  <c r="CB664" i="16"/>
  <c r="CA664" i="16"/>
  <c r="BZ664" i="16"/>
  <c r="BY664" i="16"/>
  <c r="BX664" i="16"/>
  <c r="BW664" i="16"/>
  <c r="BV664" i="16"/>
  <c r="BT664" i="16"/>
  <c r="BS664" i="16"/>
  <c r="BR664" i="16"/>
  <c r="BN664" i="16"/>
  <c r="BM664" i="16"/>
  <c r="BL664" i="16"/>
  <c r="BG664" i="16"/>
  <c r="BF664" i="16"/>
  <c r="BE664" i="16"/>
  <c r="BD664" i="16"/>
  <c r="BC664" i="16"/>
  <c r="BB664" i="16"/>
  <c r="BA664" i="16"/>
  <c r="AZ664" i="16"/>
  <c r="AY664" i="16"/>
  <c r="AX664" i="16"/>
  <c r="AW664" i="16"/>
  <c r="AV664" i="16"/>
  <c r="AU664" i="16"/>
  <c r="AT664" i="16"/>
  <c r="AR664" i="16"/>
  <c r="AQ664" i="16"/>
  <c r="AP664" i="16"/>
  <c r="BP664" i="16" s="1"/>
  <c r="AO664" i="16"/>
  <c r="BQ664" i="16" s="1"/>
  <c r="AN664" i="16"/>
  <c r="BK664" i="16" s="1"/>
  <c r="AM664" i="16"/>
  <c r="BJ664" i="16" s="1"/>
  <c r="AL664" i="16"/>
  <c r="BI664" i="16" s="1"/>
  <c r="AK664" i="16"/>
  <c r="CD663" i="16"/>
  <c r="CB663" i="16"/>
  <c r="CA663" i="16"/>
  <c r="BZ663" i="16"/>
  <c r="BY663" i="16"/>
  <c r="BX663" i="16"/>
  <c r="BW663" i="16"/>
  <c r="BV663" i="16"/>
  <c r="BT663" i="16"/>
  <c r="BS663" i="16"/>
  <c r="BR663" i="16"/>
  <c r="BN663" i="16"/>
  <c r="BM663" i="16"/>
  <c r="BL663" i="16"/>
  <c r="BG663" i="16"/>
  <c r="BF663" i="16"/>
  <c r="BE663" i="16"/>
  <c r="BD663" i="16"/>
  <c r="BC663" i="16"/>
  <c r="BB663" i="16"/>
  <c r="BA663" i="16"/>
  <c r="AZ663" i="16"/>
  <c r="AY663" i="16"/>
  <c r="AX663" i="16"/>
  <c r="AW663" i="16"/>
  <c r="AV663" i="16"/>
  <c r="AU663" i="16"/>
  <c r="AT663" i="16"/>
  <c r="AR663" i="16"/>
  <c r="AQ663" i="16"/>
  <c r="AP663" i="16"/>
  <c r="BP663" i="16" s="1"/>
  <c r="AO663" i="16"/>
  <c r="BQ663" i="16" s="1"/>
  <c r="AN663" i="16"/>
  <c r="BK663" i="16" s="1"/>
  <c r="AM663" i="16"/>
  <c r="BJ663" i="16" s="1"/>
  <c r="AL663" i="16"/>
  <c r="BI663" i="16" s="1"/>
  <c r="AK663" i="16"/>
  <c r="CD662" i="16"/>
  <c r="CB662" i="16"/>
  <c r="CA662" i="16"/>
  <c r="BZ662" i="16"/>
  <c r="BY662" i="16"/>
  <c r="BX662" i="16"/>
  <c r="BW662" i="16"/>
  <c r="BV662" i="16"/>
  <c r="BT662" i="16"/>
  <c r="BS662" i="16"/>
  <c r="BR662" i="16"/>
  <c r="BN662" i="16"/>
  <c r="BM662" i="16"/>
  <c r="BL662" i="16"/>
  <c r="BG662" i="16"/>
  <c r="BF662" i="16"/>
  <c r="BE662" i="16"/>
  <c r="BD662" i="16"/>
  <c r="BC662" i="16"/>
  <c r="BB662" i="16"/>
  <c r="BA662" i="16"/>
  <c r="AZ662" i="16"/>
  <c r="AY662" i="16"/>
  <c r="AX662" i="16"/>
  <c r="AW662" i="16"/>
  <c r="AV662" i="16"/>
  <c r="AU662" i="16"/>
  <c r="AT662" i="16"/>
  <c r="AR662" i="16"/>
  <c r="AQ662" i="16"/>
  <c r="AP662" i="16"/>
  <c r="BP662" i="16" s="1"/>
  <c r="AO662" i="16"/>
  <c r="BQ662" i="16" s="1"/>
  <c r="AN662" i="16"/>
  <c r="BK662" i="16" s="1"/>
  <c r="AM662" i="16"/>
  <c r="BJ662" i="16" s="1"/>
  <c r="AL662" i="16"/>
  <c r="BI662" i="16" s="1"/>
  <c r="AK662" i="16"/>
  <c r="CD661" i="16"/>
  <c r="CB661" i="16"/>
  <c r="CA661" i="16"/>
  <c r="BZ661" i="16"/>
  <c r="BY661" i="16"/>
  <c r="BX661" i="16"/>
  <c r="BW661" i="16"/>
  <c r="BV661" i="16"/>
  <c r="BT661" i="16"/>
  <c r="BS661" i="16"/>
  <c r="BR661" i="16"/>
  <c r="BN661" i="16"/>
  <c r="BM661" i="16"/>
  <c r="BL661" i="16"/>
  <c r="BG661" i="16"/>
  <c r="BF661" i="16"/>
  <c r="BE661" i="16"/>
  <c r="BD661" i="16"/>
  <c r="BC661" i="16"/>
  <c r="BB661" i="16"/>
  <c r="BA661" i="16"/>
  <c r="AZ661" i="16"/>
  <c r="AY661" i="16"/>
  <c r="AX661" i="16"/>
  <c r="AW661" i="16"/>
  <c r="AV661" i="16"/>
  <c r="AU661" i="16"/>
  <c r="AT661" i="16"/>
  <c r="AR661" i="16"/>
  <c r="AQ661" i="16"/>
  <c r="AP661" i="16"/>
  <c r="BP661" i="16" s="1"/>
  <c r="AO661" i="16"/>
  <c r="BQ661" i="16" s="1"/>
  <c r="AN661" i="16"/>
  <c r="BK661" i="16" s="1"/>
  <c r="AM661" i="16"/>
  <c r="BJ661" i="16" s="1"/>
  <c r="AL661" i="16"/>
  <c r="BI661" i="16" s="1"/>
  <c r="AK661" i="16"/>
  <c r="CD660" i="16"/>
  <c r="CB660" i="16"/>
  <c r="CA660" i="16"/>
  <c r="BZ660" i="16"/>
  <c r="BY660" i="16"/>
  <c r="BX660" i="16"/>
  <c r="BW660" i="16"/>
  <c r="BV660" i="16"/>
  <c r="BT660" i="16"/>
  <c r="BS660" i="16"/>
  <c r="BR660" i="16"/>
  <c r="BN660" i="16"/>
  <c r="BM660" i="16"/>
  <c r="BL660" i="16"/>
  <c r="BG660" i="16"/>
  <c r="BF660" i="16"/>
  <c r="BE660" i="16"/>
  <c r="BD660" i="16"/>
  <c r="BC660" i="16"/>
  <c r="BB660" i="16"/>
  <c r="BA660" i="16"/>
  <c r="AZ660" i="16"/>
  <c r="AY660" i="16"/>
  <c r="AX660" i="16"/>
  <c r="AW660" i="16"/>
  <c r="AV660" i="16"/>
  <c r="AU660" i="16"/>
  <c r="AT660" i="16"/>
  <c r="AR660" i="16"/>
  <c r="AQ660" i="16"/>
  <c r="AP660" i="16"/>
  <c r="BP660" i="16" s="1"/>
  <c r="AO660" i="16"/>
  <c r="BQ660" i="16" s="1"/>
  <c r="AN660" i="16"/>
  <c r="BK660" i="16" s="1"/>
  <c r="AM660" i="16"/>
  <c r="BJ660" i="16" s="1"/>
  <c r="AL660" i="16"/>
  <c r="BI660" i="16" s="1"/>
  <c r="AK660" i="16"/>
  <c r="CD659" i="16"/>
  <c r="CB659" i="16"/>
  <c r="CA659" i="16"/>
  <c r="BZ659" i="16"/>
  <c r="BY659" i="16"/>
  <c r="BX659" i="16"/>
  <c r="BW659" i="16"/>
  <c r="BV659" i="16"/>
  <c r="BT659" i="16"/>
  <c r="BS659" i="16"/>
  <c r="BR659" i="16"/>
  <c r="BN659" i="16"/>
  <c r="BM659" i="16"/>
  <c r="BL659" i="16"/>
  <c r="BG659" i="16"/>
  <c r="BF659" i="16"/>
  <c r="BE659" i="16"/>
  <c r="BD659" i="16"/>
  <c r="BC659" i="16"/>
  <c r="BB659" i="16"/>
  <c r="BA659" i="16"/>
  <c r="AZ659" i="16"/>
  <c r="AY659" i="16"/>
  <c r="AX659" i="16"/>
  <c r="AW659" i="16"/>
  <c r="AV659" i="16"/>
  <c r="AU659" i="16"/>
  <c r="AT659" i="16"/>
  <c r="AR659" i="16"/>
  <c r="AQ659" i="16"/>
  <c r="AP659" i="16"/>
  <c r="BP659" i="16" s="1"/>
  <c r="AO659" i="16"/>
  <c r="BQ659" i="16" s="1"/>
  <c r="AN659" i="16"/>
  <c r="BK659" i="16" s="1"/>
  <c r="AM659" i="16"/>
  <c r="BJ659" i="16" s="1"/>
  <c r="AL659" i="16"/>
  <c r="BI659" i="16" s="1"/>
  <c r="AK659" i="16"/>
  <c r="CD658" i="16"/>
  <c r="CB658" i="16"/>
  <c r="CA658" i="16"/>
  <c r="BZ658" i="16"/>
  <c r="BY658" i="16"/>
  <c r="BX658" i="16"/>
  <c r="BW658" i="16"/>
  <c r="BV658" i="16"/>
  <c r="BT658" i="16"/>
  <c r="BS658" i="16"/>
  <c r="BR658" i="16"/>
  <c r="BN658" i="16"/>
  <c r="BM658" i="16"/>
  <c r="BL658" i="16"/>
  <c r="BG658" i="16"/>
  <c r="BF658" i="16"/>
  <c r="BE658" i="16"/>
  <c r="BD658" i="16"/>
  <c r="BC658" i="16"/>
  <c r="BB658" i="16"/>
  <c r="BA658" i="16"/>
  <c r="AZ658" i="16"/>
  <c r="AY658" i="16"/>
  <c r="AX658" i="16"/>
  <c r="AW658" i="16"/>
  <c r="AV658" i="16"/>
  <c r="AU658" i="16"/>
  <c r="AT658" i="16"/>
  <c r="AR658" i="16"/>
  <c r="AQ658" i="16"/>
  <c r="AP658" i="16"/>
  <c r="BP658" i="16" s="1"/>
  <c r="AO658" i="16"/>
  <c r="BQ658" i="16" s="1"/>
  <c r="AN658" i="16"/>
  <c r="BK658" i="16" s="1"/>
  <c r="AM658" i="16"/>
  <c r="BJ658" i="16" s="1"/>
  <c r="AL658" i="16"/>
  <c r="BI658" i="16" s="1"/>
  <c r="AK658" i="16"/>
  <c r="CD657" i="16"/>
  <c r="CB657" i="16"/>
  <c r="CA657" i="16"/>
  <c r="BZ657" i="16"/>
  <c r="BY657" i="16"/>
  <c r="BX657" i="16"/>
  <c r="BW657" i="16"/>
  <c r="BV657" i="16"/>
  <c r="BT657" i="16"/>
  <c r="BS657" i="16"/>
  <c r="BR657" i="16"/>
  <c r="BN657" i="16"/>
  <c r="BM657" i="16"/>
  <c r="BL657" i="16"/>
  <c r="BG657" i="16"/>
  <c r="BF657" i="16"/>
  <c r="BE657" i="16"/>
  <c r="BD657" i="16"/>
  <c r="BC657" i="16"/>
  <c r="BB657" i="16"/>
  <c r="BA657" i="16"/>
  <c r="AZ657" i="16"/>
  <c r="AY657" i="16"/>
  <c r="AX657" i="16"/>
  <c r="AW657" i="16"/>
  <c r="AV657" i="16"/>
  <c r="AU657" i="16"/>
  <c r="AT657" i="16"/>
  <c r="AR657" i="16"/>
  <c r="AQ657" i="16"/>
  <c r="AP657" i="16"/>
  <c r="BP657" i="16" s="1"/>
  <c r="AO657" i="16"/>
  <c r="BQ657" i="16" s="1"/>
  <c r="AN657" i="16"/>
  <c r="BK657" i="16" s="1"/>
  <c r="AM657" i="16"/>
  <c r="BJ657" i="16" s="1"/>
  <c r="AL657" i="16"/>
  <c r="BI657" i="16" s="1"/>
  <c r="AK657" i="16"/>
  <c r="CD656" i="16"/>
  <c r="CB656" i="16"/>
  <c r="CA656" i="16"/>
  <c r="BZ656" i="16"/>
  <c r="BY656" i="16"/>
  <c r="BX656" i="16"/>
  <c r="BW656" i="16"/>
  <c r="BV656" i="16"/>
  <c r="BT656" i="16"/>
  <c r="BS656" i="16"/>
  <c r="BR656" i="16"/>
  <c r="BN656" i="16"/>
  <c r="BM656" i="16"/>
  <c r="BL656" i="16"/>
  <c r="BG656" i="16"/>
  <c r="BF656" i="16"/>
  <c r="BE656" i="16"/>
  <c r="BD656" i="16"/>
  <c r="BC656" i="16"/>
  <c r="BB656" i="16"/>
  <c r="BA656" i="16"/>
  <c r="AZ656" i="16"/>
  <c r="AY656" i="16"/>
  <c r="AX656" i="16"/>
  <c r="AW656" i="16"/>
  <c r="AV656" i="16"/>
  <c r="AU656" i="16"/>
  <c r="AT656" i="16"/>
  <c r="AR656" i="16"/>
  <c r="AQ656" i="16"/>
  <c r="AP656" i="16"/>
  <c r="BP656" i="16" s="1"/>
  <c r="AO656" i="16"/>
  <c r="BQ656" i="16" s="1"/>
  <c r="AN656" i="16"/>
  <c r="BK656" i="16" s="1"/>
  <c r="AM656" i="16"/>
  <c r="BJ656" i="16" s="1"/>
  <c r="AL656" i="16"/>
  <c r="BI656" i="16" s="1"/>
  <c r="AK656" i="16"/>
  <c r="CD655" i="16"/>
  <c r="CB655" i="16"/>
  <c r="CA655" i="16"/>
  <c r="BZ655" i="16"/>
  <c r="BY655" i="16"/>
  <c r="BX655" i="16"/>
  <c r="BW655" i="16"/>
  <c r="BV655" i="16"/>
  <c r="BT655" i="16"/>
  <c r="BS655" i="16"/>
  <c r="BR655" i="16"/>
  <c r="BN655" i="16"/>
  <c r="BM655" i="16"/>
  <c r="BL655" i="16"/>
  <c r="BG655" i="16"/>
  <c r="BF655" i="16"/>
  <c r="BE655" i="16"/>
  <c r="BD655" i="16"/>
  <c r="BC655" i="16"/>
  <c r="BB655" i="16"/>
  <c r="BA655" i="16"/>
  <c r="AZ655" i="16"/>
  <c r="AY655" i="16"/>
  <c r="AX655" i="16"/>
  <c r="AW655" i="16"/>
  <c r="AV655" i="16"/>
  <c r="AU655" i="16"/>
  <c r="AT655" i="16"/>
  <c r="AR655" i="16"/>
  <c r="AQ655" i="16"/>
  <c r="AP655" i="16"/>
  <c r="BP655" i="16" s="1"/>
  <c r="AO655" i="16"/>
  <c r="BQ655" i="16" s="1"/>
  <c r="AN655" i="16"/>
  <c r="BK655" i="16" s="1"/>
  <c r="AM655" i="16"/>
  <c r="BJ655" i="16" s="1"/>
  <c r="AL655" i="16"/>
  <c r="BI655" i="16" s="1"/>
  <c r="AK655" i="16"/>
  <c r="CD654" i="16"/>
  <c r="CB654" i="16"/>
  <c r="CA654" i="16"/>
  <c r="BZ654" i="16"/>
  <c r="BY654" i="16"/>
  <c r="BX654" i="16"/>
  <c r="BW654" i="16"/>
  <c r="BV654" i="16"/>
  <c r="BT654" i="16"/>
  <c r="BS654" i="16"/>
  <c r="BR654" i="16"/>
  <c r="BN654" i="16"/>
  <c r="BM654" i="16"/>
  <c r="BL654" i="16"/>
  <c r="BG654" i="16"/>
  <c r="BF654" i="16"/>
  <c r="BE654" i="16"/>
  <c r="BD654" i="16"/>
  <c r="BC654" i="16"/>
  <c r="BB654" i="16"/>
  <c r="BA654" i="16"/>
  <c r="AZ654" i="16"/>
  <c r="AY654" i="16"/>
  <c r="AX654" i="16"/>
  <c r="AW654" i="16"/>
  <c r="AV654" i="16"/>
  <c r="AU654" i="16"/>
  <c r="AT654" i="16"/>
  <c r="AR654" i="16"/>
  <c r="AQ654" i="16"/>
  <c r="AP654" i="16"/>
  <c r="BP654" i="16" s="1"/>
  <c r="AO654" i="16"/>
  <c r="BQ654" i="16" s="1"/>
  <c r="AN654" i="16"/>
  <c r="BK654" i="16" s="1"/>
  <c r="AM654" i="16"/>
  <c r="BJ654" i="16" s="1"/>
  <c r="AL654" i="16"/>
  <c r="BI654" i="16" s="1"/>
  <c r="AK654" i="16"/>
  <c r="CD653" i="16"/>
  <c r="CB653" i="16"/>
  <c r="CA653" i="16"/>
  <c r="BZ653" i="16"/>
  <c r="BY653" i="16"/>
  <c r="BX653" i="16"/>
  <c r="BW653" i="16"/>
  <c r="BV653" i="16"/>
  <c r="BT653" i="16"/>
  <c r="BS653" i="16"/>
  <c r="BR653" i="16"/>
  <c r="BN653" i="16"/>
  <c r="BM653" i="16"/>
  <c r="BL653" i="16"/>
  <c r="BG653" i="16"/>
  <c r="BF653" i="16"/>
  <c r="BE653" i="16"/>
  <c r="BD653" i="16"/>
  <c r="BC653" i="16"/>
  <c r="BB653" i="16"/>
  <c r="BA653" i="16"/>
  <c r="AZ653" i="16"/>
  <c r="AY653" i="16"/>
  <c r="AX653" i="16"/>
  <c r="AW653" i="16"/>
  <c r="AV653" i="16"/>
  <c r="AU653" i="16"/>
  <c r="AT653" i="16"/>
  <c r="AR653" i="16"/>
  <c r="AQ653" i="16"/>
  <c r="AP653" i="16"/>
  <c r="BP653" i="16" s="1"/>
  <c r="AO653" i="16"/>
  <c r="BQ653" i="16" s="1"/>
  <c r="AN653" i="16"/>
  <c r="BK653" i="16" s="1"/>
  <c r="AM653" i="16"/>
  <c r="BJ653" i="16" s="1"/>
  <c r="AL653" i="16"/>
  <c r="BI653" i="16" s="1"/>
  <c r="AK653" i="16"/>
  <c r="CD652" i="16"/>
  <c r="CB652" i="16"/>
  <c r="CA652" i="16"/>
  <c r="BZ652" i="16"/>
  <c r="BY652" i="16"/>
  <c r="BX652" i="16"/>
  <c r="BW652" i="16"/>
  <c r="BV652" i="16"/>
  <c r="BT652" i="16"/>
  <c r="BS652" i="16"/>
  <c r="BR652" i="16"/>
  <c r="BN652" i="16"/>
  <c r="BM652" i="16"/>
  <c r="BL652" i="16"/>
  <c r="BG652" i="16"/>
  <c r="BF652" i="16"/>
  <c r="BE652" i="16"/>
  <c r="BD652" i="16"/>
  <c r="BC652" i="16"/>
  <c r="BB652" i="16"/>
  <c r="BA652" i="16"/>
  <c r="AZ652" i="16"/>
  <c r="AY652" i="16"/>
  <c r="AX652" i="16"/>
  <c r="AW652" i="16"/>
  <c r="AV652" i="16"/>
  <c r="AU652" i="16"/>
  <c r="AT652" i="16"/>
  <c r="AR652" i="16"/>
  <c r="AQ652" i="16"/>
  <c r="AP652" i="16"/>
  <c r="BP652" i="16" s="1"/>
  <c r="AO652" i="16"/>
  <c r="BQ652" i="16" s="1"/>
  <c r="AN652" i="16"/>
  <c r="BK652" i="16" s="1"/>
  <c r="AM652" i="16"/>
  <c r="BJ652" i="16" s="1"/>
  <c r="AL652" i="16"/>
  <c r="BI652" i="16" s="1"/>
  <c r="AK652" i="16"/>
  <c r="CD651" i="16"/>
  <c r="CB651" i="16"/>
  <c r="CA651" i="16"/>
  <c r="BZ651" i="16"/>
  <c r="BY651" i="16"/>
  <c r="BX651" i="16"/>
  <c r="BW651" i="16"/>
  <c r="BV651" i="16"/>
  <c r="BT651" i="16"/>
  <c r="BS651" i="16"/>
  <c r="BR651" i="16"/>
  <c r="BN651" i="16"/>
  <c r="BM651" i="16"/>
  <c r="BL651" i="16"/>
  <c r="BG651" i="16"/>
  <c r="BF651" i="16"/>
  <c r="BE651" i="16"/>
  <c r="BD651" i="16"/>
  <c r="BC651" i="16"/>
  <c r="BB651" i="16"/>
  <c r="BA651" i="16"/>
  <c r="AZ651" i="16"/>
  <c r="AY651" i="16"/>
  <c r="AX651" i="16"/>
  <c r="AW651" i="16"/>
  <c r="AV651" i="16"/>
  <c r="AU651" i="16"/>
  <c r="AT651" i="16"/>
  <c r="AR651" i="16"/>
  <c r="AQ651" i="16"/>
  <c r="AP651" i="16"/>
  <c r="BP651" i="16" s="1"/>
  <c r="AO651" i="16"/>
  <c r="BQ651" i="16" s="1"/>
  <c r="AN651" i="16"/>
  <c r="BK651" i="16" s="1"/>
  <c r="AM651" i="16"/>
  <c r="BJ651" i="16" s="1"/>
  <c r="AL651" i="16"/>
  <c r="BI651" i="16" s="1"/>
  <c r="AK651" i="16"/>
  <c r="CD650" i="16"/>
  <c r="CB650" i="16"/>
  <c r="CA650" i="16"/>
  <c r="BZ650" i="16"/>
  <c r="BY650" i="16"/>
  <c r="BX650" i="16"/>
  <c r="BW650" i="16"/>
  <c r="BV650" i="16"/>
  <c r="BT650" i="16"/>
  <c r="BS650" i="16"/>
  <c r="BR650" i="16"/>
  <c r="BN650" i="16"/>
  <c r="BM650" i="16"/>
  <c r="BL650" i="16"/>
  <c r="BG650" i="16"/>
  <c r="BF650" i="16"/>
  <c r="BE650" i="16"/>
  <c r="BD650" i="16"/>
  <c r="BC650" i="16"/>
  <c r="BB650" i="16"/>
  <c r="BA650" i="16"/>
  <c r="AZ650" i="16"/>
  <c r="AY650" i="16"/>
  <c r="AX650" i="16"/>
  <c r="AW650" i="16"/>
  <c r="AV650" i="16"/>
  <c r="AU650" i="16"/>
  <c r="AT650" i="16"/>
  <c r="AR650" i="16"/>
  <c r="AQ650" i="16"/>
  <c r="AP650" i="16"/>
  <c r="BP650" i="16" s="1"/>
  <c r="AO650" i="16"/>
  <c r="BQ650" i="16" s="1"/>
  <c r="AN650" i="16"/>
  <c r="BK650" i="16" s="1"/>
  <c r="AM650" i="16"/>
  <c r="BJ650" i="16" s="1"/>
  <c r="AL650" i="16"/>
  <c r="BI650" i="16" s="1"/>
  <c r="AK650" i="16"/>
  <c r="CD649" i="16"/>
  <c r="CB649" i="16"/>
  <c r="CA649" i="16"/>
  <c r="BZ649" i="16"/>
  <c r="BY649" i="16"/>
  <c r="BX649" i="16"/>
  <c r="BW649" i="16"/>
  <c r="BV649" i="16"/>
  <c r="BT649" i="16"/>
  <c r="BS649" i="16"/>
  <c r="BR649" i="16"/>
  <c r="BN649" i="16"/>
  <c r="BM649" i="16"/>
  <c r="BL649" i="16"/>
  <c r="BG649" i="16"/>
  <c r="BF649" i="16"/>
  <c r="BE649" i="16"/>
  <c r="BD649" i="16"/>
  <c r="BC649" i="16"/>
  <c r="BB649" i="16"/>
  <c r="BA649" i="16"/>
  <c r="AZ649" i="16"/>
  <c r="AY649" i="16"/>
  <c r="AX649" i="16"/>
  <c r="AW649" i="16"/>
  <c r="AV649" i="16"/>
  <c r="AU649" i="16"/>
  <c r="AT649" i="16"/>
  <c r="AR649" i="16"/>
  <c r="AQ649" i="16"/>
  <c r="AP649" i="16"/>
  <c r="BP649" i="16" s="1"/>
  <c r="AO649" i="16"/>
  <c r="BQ649" i="16" s="1"/>
  <c r="AN649" i="16"/>
  <c r="BK649" i="16" s="1"/>
  <c r="AM649" i="16"/>
  <c r="BJ649" i="16" s="1"/>
  <c r="AL649" i="16"/>
  <c r="BI649" i="16" s="1"/>
  <c r="AK649" i="16"/>
  <c r="CD648" i="16"/>
  <c r="CB648" i="16"/>
  <c r="CA648" i="16"/>
  <c r="BZ648" i="16"/>
  <c r="BY648" i="16"/>
  <c r="BX648" i="16"/>
  <c r="BW648" i="16"/>
  <c r="BV648" i="16"/>
  <c r="BT648" i="16"/>
  <c r="BS648" i="16"/>
  <c r="BR648" i="16"/>
  <c r="BN648" i="16"/>
  <c r="BM648" i="16"/>
  <c r="BL648" i="16"/>
  <c r="BG648" i="16"/>
  <c r="BF648" i="16"/>
  <c r="BE648" i="16"/>
  <c r="BD648" i="16"/>
  <c r="BC648" i="16"/>
  <c r="BB648" i="16"/>
  <c r="BA648" i="16"/>
  <c r="AZ648" i="16"/>
  <c r="AY648" i="16"/>
  <c r="AX648" i="16"/>
  <c r="AW648" i="16"/>
  <c r="AV648" i="16"/>
  <c r="AU648" i="16"/>
  <c r="AT648" i="16"/>
  <c r="AR648" i="16"/>
  <c r="AQ648" i="16"/>
  <c r="AP648" i="16"/>
  <c r="BP648" i="16" s="1"/>
  <c r="AO648" i="16"/>
  <c r="BQ648" i="16" s="1"/>
  <c r="AN648" i="16"/>
  <c r="BK648" i="16" s="1"/>
  <c r="AM648" i="16"/>
  <c r="BJ648" i="16" s="1"/>
  <c r="AL648" i="16"/>
  <c r="BI648" i="16" s="1"/>
  <c r="AK648" i="16"/>
  <c r="CD647" i="16"/>
  <c r="CB647" i="16"/>
  <c r="CA647" i="16"/>
  <c r="BZ647" i="16"/>
  <c r="BY647" i="16"/>
  <c r="BX647" i="16"/>
  <c r="BW647" i="16"/>
  <c r="BV647" i="16"/>
  <c r="BT647" i="16"/>
  <c r="BS647" i="16"/>
  <c r="BR647" i="16"/>
  <c r="BN647" i="16"/>
  <c r="BM647" i="16"/>
  <c r="BL647" i="16"/>
  <c r="BG647" i="16"/>
  <c r="BF647" i="16"/>
  <c r="BE647" i="16"/>
  <c r="BD647" i="16"/>
  <c r="BC647" i="16"/>
  <c r="BB647" i="16"/>
  <c r="BA647" i="16"/>
  <c r="AZ647" i="16"/>
  <c r="AY647" i="16"/>
  <c r="AX647" i="16"/>
  <c r="AW647" i="16"/>
  <c r="AV647" i="16"/>
  <c r="AU647" i="16"/>
  <c r="AT647" i="16"/>
  <c r="AR647" i="16"/>
  <c r="AQ647" i="16"/>
  <c r="AP647" i="16"/>
  <c r="BP647" i="16" s="1"/>
  <c r="AO647" i="16"/>
  <c r="BQ647" i="16" s="1"/>
  <c r="AN647" i="16"/>
  <c r="BK647" i="16" s="1"/>
  <c r="AM647" i="16"/>
  <c r="BJ647" i="16" s="1"/>
  <c r="AL647" i="16"/>
  <c r="BI647" i="16" s="1"/>
  <c r="AK647" i="16"/>
  <c r="CD646" i="16"/>
  <c r="CB646" i="16"/>
  <c r="CA646" i="16"/>
  <c r="BZ646" i="16"/>
  <c r="BY646" i="16"/>
  <c r="BX646" i="16"/>
  <c r="BW646" i="16"/>
  <c r="BV646" i="16"/>
  <c r="BT646" i="16"/>
  <c r="BS646" i="16"/>
  <c r="BR646" i="16"/>
  <c r="BN646" i="16"/>
  <c r="BM646" i="16"/>
  <c r="BL646" i="16"/>
  <c r="BG646" i="16"/>
  <c r="BF646" i="16"/>
  <c r="BE646" i="16"/>
  <c r="BD646" i="16"/>
  <c r="BC646" i="16"/>
  <c r="BB646" i="16"/>
  <c r="BA646" i="16"/>
  <c r="AZ646" i="16"/>
  <c r="AY646" i="16"/>
  <c r="AX646" i="16"/>
  <c r="AW646" i="16"/>
  <c r="AV646" i="16"/>
  <c r="AU646" i="16"/>
  <c r="AT646" i="16"/>
  <c r="AR646" i="16"/>
  <c r="AQ646" i="16"/>
  <c r="AP646" i="16"/>
  <c r="BP646" i="16" s="1"/>
  <c r="AO646" i="16"/>
  <c r="BQ646" i="16" s="1"/>
  <c r="AN646" i="16"/>
  <c r="BK646" i="16" s="1"/>
  <c r="AM646" i="16"/>
  <c r="BJ646" i="16" s="1"/>
  <c r="AL646" i="16"/>
  <c r="BI646" i="16" s="1"/>
  <c r="AK646" i="16"/>
  <c r="CD645" i="16"/>
  <c r="CB645" i="16"/>
  <c r="CA645" i="16"/>
  <c r="BZ645" i="16"/>
  <c r="BY645" i="16"/>
  <c r="BX645" i="16"/>
  <c r="BW645" i="16"/>
  <c r="BV645" i="16"/>
  <c r="BT645" i="16"/>
  <c r="BS645" i="16"/>
  <c r="BR645" i="16"/>
  <c r="BN645" i="16"/>
  <c r="BM645" i="16"/>
  <c r="BL645" i="16"/>
  <c r="BG645" i="16"/>
  <c r="BF645" i="16"/>
  <c r="BE645" i="16"/>
  <c r="BD645" i="16"/>
  <c r="BC645" i="16"/>
  <c r="BB645" i="16"/>
  <c r="BA645" i="16"/>
  <c r="AZ645" i="16"/>
  <c r="AY645" i="16"/>
  <c r="AX645" i="16"/>
  <c r="AW645" i="16"/>
  <c r="AV645" i="16"/>
  <c r="AU645" i="16"/>
  <c r="AT645" i="16"/>
  <c r="AR645" i="16"/>
  <c r="AQ645" i="16"/>
  <c r="AP645" i="16"/>
  <c r="BP645" i="16" s="1"/>
  <c r="AO645" i="16"/>
  <c r="BQ645" i="16" s="1"/>
  <c r="AN645" i="16"/>
  <c r="BK645" i="16" s="1"/>
  <c r="AM645" i="16"/>
  <c r="BJ645" i="16" s="1"/>
  <c r="AL645" i="16"/>
  <c r="BI645" i="16" s="1"/>
  <c r="AK645" i="16"/>
  <c r="CD644" i="16"/>
  <c r="CB644" i="16"/>
  <c r="CA644" i="16"/>
  <c r="BZ644" i="16"/>
  <c r="BY644" i="16"/>
  <c r="BX644" i="16"/>
  <c r="BW644" i="16"/>
  <c r="BV644" i="16"/>
  <c r="BT644" i="16"/>
  <c r="BS644" i="16"/>
  <c r="BR644" i="16"/>
  <c r="BN644" i="16"/>
  <c r="BM644" i="16"/>
  <c r="BL644" i="16"/>
  <c r="BG644" i="16"/>
  <c r="BF644" i="16"/>
  <c r="BE644" i="16"/>
  <c r="BD644" i="16"/>
  <c r="BC644" i="16"/>
  <c r="BB644" i="16"/>
  <c r="BA644" i="16"/>
  <c r="AZ644" i="16"/>
  <c r="AY644" i="16"/>
  <c r="AX644" i="16"/>
  <c r="AW644" i="16"/>
  <c r="AV644" i="16"/>
  <c r="AU644" i="16"/>
  <c r="AT644" i="16"/>
  <c r="AR644" i="16"/>
  <c r="AQ644" i="16"/>
  <c r="AP644" i="16"/>
  <c r="BP644" i="16" s="1"/>
  <c r="AO644" i="16"/>
  <c r="BQ644" i="16" s="1"/>
  <c r="AN644" i="16"/>
  <c r="BK644" i="16" s="1"/>
  <c r="AM644" i="16"/>
  <c r="BJ644" i="16" s="1"/>
  <c r="AL644" i="16"/>
  <c r="BI644" i="16" s="1"/>
  <c r="AK644" i="16"/>
  <c r="CD643" i="16"/>
  <c r="CB643" i="16"/>
  <c r="CA643" i="16"/>
  <c r="BZ643" i="16"/>
  <c r="BY643" i="16"/>
  <c r="BX643" i="16"/>
  <c r="BW643" i="16"/>
  <c r="BV643" i="16"/>
  <c r="BT643" i="16"/>
  <c r="BS643" i="16"/>
  <c r="BR643" i="16"/>
  <c r="BN643" i="16"/>
  <c r="BM643" i="16"/>
  <c r="BL643" i="16"/>
  <c r="BG643" i="16"/>
  <c r="BF643" i="16"/>
  <c r="BE643" i="16"/>
  <c r="BD643" i="16"/>
  <c r="BC643" i="16"/>
  <c r="BB643" i="16"/>
  <c r="BA643" i="16"/>
  <c r="AZ643" i="16"/>
  <c r="AY643" i="16"/>
  <c r="AX643" i="16"/>
  <c r="AW643" i="16"/>
  <c r="AV643" i="16"/>
  <c r="AU643" i="16"/>
  <c r="AT643" i="16"/>
  <c r="AR643" i="16"/>
  <c r="AQ643" i="16"/>
  <c r="AP643" i="16"/>
  <c r="BP643" i="16" s="1"/>
  <c r="AO643" i="16"/>
  <c r="BQ643" i="16" s="1"/>
  <c r="AN643" i="16"/>
  <c r="BK643" i="16" s="1"/>
  <c r="AM643" i="16"/>
  <c r="BJ643" i="16" s="1"/>
  <c r="AL643" i="16"/>
  <c r="BI643" i="16" s="1"/>
  <c r="AK643" i="16"/>
  <c r="CD642" i="16"/>
  <c r="CB642" i="16"/>
  <c r="CA642" i="16"/>
  <c r="BZ642" i="16"/>
  <c r="BY642" i="16"/>
  <c r="BX642" i="16"/>
  <c r="BW642" i="16"/>
  <c r="BV642" i="16"/>
  <c r="BT642" i="16"/>
  <c r="BS642" i="16"/>
  <c r="BR642" i="16"/>
  <c r="BN642" i="16"/>
  <c r="BM642" i="16"/>
  <c r="BL642" i="16"/>
  <c r="BG642" i="16"/>
  <c r="BF642" i="16"/>
  <c r="BE642" i="16"/>
  <c r="BD642" i="16"/>
  <c r="BC642" i="16"/>
  <c r="BB642" i="16"/>
  <c r="BA642" i="16"/>
  <c r="AZ642" i="16"/>
  <c r="AY642" i="16"/>
  <c r="AX642" i="16"/>
  <c r="AW642" i="16"/>
  <c r="AV642" i="16"/>
  <c r="AU642" i="16"/>
  <c r="AT642" i="16"/>
  <c r="AR642" i="16"/>
  <c r="AQ642" i="16"/>
  <c r="AP642" i="16"/>
  <c r="BP642" i="16" s="1"/>
  <c r="AO642" i="16"/>
  <c r="BQ642" i="16" s="1"/>
  <c r="AN642" i="16"/>
  <c r="BK642" i="16" s="1"/>
  <c r="AM642" i="16"/>
  <c r="BJ642" i="16" s="1"/>
  <c r="AL642" i="16"/>
  <c r="BI642" i="16" s="1"/>
  <c r="AK642" i="16"/>
  <c r="CD641" i="16"/>
  <c r="CB641" i="16"/>
  <c r="CA641" i="16"/>
  <c r="BZ641" i="16"/>
  <c r="BY641" i="16"/>
  <c r="BX641" i="16"/>
  <c r="BW641" i="16"/>
  <c r="BV641" i="16"/>
  <c r="BT641" i="16"/>
  <c r="BS641" i="16"/>
  <c r="BR641" i="16"/>
  <c r="BN641" i="16"/>
  <c r="BM641" i="16"/>
  <c r="BL641" i="16"/>
  <c r="BG641" i="16"/>
  <c r="BF641" i="16"/>
  <c r="BE641" i="16"/>
  <c r="BD641" i="16"/>
  <c r="BC641" i="16"/>
  <c r="BB641" i="16"/>
  <c r="BA641" i="16"/>
  <c r="AZ641" i="16"/>
  <c r="AY641" i="16"/>
  <c r="AX641" i="16"/>
  <c r="AW641" i="16"/>
  <c r="AV641" i="16"/>
  <c r="AU641" i="16"/>
  <c r="AT641" i="16"/>
  <c r="AR641" i="16"/>
  <c r="AQ641" i="16"/>
  <c r="AP641" i="16"/>
  <c r="BP641" i="16" s="1"/>
  <c r="AO641" i="16"/>
  <c r="BQ641" i="16" s="1"/>
  <c r="AN641" i="16"/>
  <c r="BK641" i="16" s="1"/>
  <c r="AM641" i="16"/>
  <c r="BJ641" i="16" s="1"/>
  <c r="AL641" i="16"/>
  <c r="BI641" i="16" s="1"/>
  <c r="AK641" i="16"/>
  <c r="CD640" i="16"/>
  <c r="CB640" i="16"/>
  <c r="CA640" i="16"/>
  <c r="BZ640" i="16"/>
  <c r="BY640" i="16"/>
  <c r="BX640" i="16"/>
  <c r="BW640" i="16"/>
  <c r="BV640" i="16"/>
  <c r="BT640" i="16"/>
  <c r="BS640" i="16"/>
  <c r="BR640" i="16"/>
  <c r="BN640" i="16"/>
  <c r="BM640" i="16"/>
  <c r="BL640" i="16"/>
  <c r="BG640" i="16"/>
  <c r="BF640" i="16"/>
  <c r="BE640" i="16"/>
  <c r="BD640" i="16"/>
  <c r="BC640" i="16"/>
  <c r="BB640" i="16"/>
  <c r="BA640" i="16"/>
  <c r="AZ640" i="16"/>
  <c r="AY640" i="16"/>
  <c r="AX640" i="16"/>
  <c r="AW640" i="16"/>
  <c r="AV640" i="16"/>
  <c r="AU640" i="16"/>
  <c r="AT640" i="16"/>
  <c r="AR640" i="16"/>
  <c r="AQ640" i="16"/>
  <c r="AP640" i="16"/>
  <c r="BP640" i="16" s="1"/>
  <c r="AO640" i="16"/>
  <c r="BQ640" i="16" s="1"/>
  <c r="AN640" i="16"/>
  <c r="BK640" i="16" s="1"/>
  <c r="AM640" i="16"/>
  <c r="BJ640" i="16" s="1"/>
  <c r="AL640" i="16"/>
  <c r="BI640" i="16" s="1"/>
  <c r="AK640" i="16"/>
  <c r="CD639" i="16"/>
  <c r="CB639" i="16"/>
  <c r="CA639" i="16"/>
  <c r="BZ639" i="16"/>
  <c r="BY639" i="16"/>
  <c r="BX639" i="16"/>
  <c r="BW639" i="16"/>
  <c r="BV639" i="16"/>
  <c r="BT639" i="16"/>
  <c r="BS639" i="16"/>
  <c r="BR639" i="16"/>
  <c r="BN639" i="16"/>
  <c r="BM639" i="16"/>
  <c r="BL639" i="16"/>
  <c r="BG639" i="16"/>
  <c r="BF639" i="16"/>
  <c r="BE639" i="16"/>
  <c r="BD639" i="16"/>
  <c r="BC639" i="16"/>
  <c r="BB639" i="16"/>
  <c r="BA639" i="16"/>
  <c r="AZ639" i="16"/>
  <c r="AY639" i="16"/>
  <c r="AX639" i="16"/>
  <c r="AW639" i="16"/>
  <c r="AV639" i="16"/>
  <c r="AU639" i="16"/>
  <c r="AT639" i="16"/>
  <c r="AR639" i="16"/>
  <c r="AQ639" i="16"/>
  <c r="AP639" i="16"/>
  <c r="BP639" i="16" s="1"/>
  <c r="AO639" i="16"/>
  <c r="BQ639" i="16" s="1"/>
  <c r="AN639" i="16"/>
  <c r="BK639" i="16" s="1"/>
  <c r="AM639" i="16"/>
  <c r="BJ639" i="16" s="1"/>
  <c r="AL639" i="16"/>
  <c r="BI639" i="16" s="1"/>
  <c r="AK639" i="16"/>
  <c r="CD638" i="16"/>
  <c r="CB638" i="16"/>
  <c r="CA638" i="16"/>
  <c r="BZ638" i="16"/>
  <c r="BY638" i="16"/>
  <c r="BX638" i="16"/>
  <c r="BW638" i="16"/>
  <c r="BV638" i="16"/>
  <c r="BT638" i="16"/>
  <c r="BS638" i="16"/>
  <c r="BR638" i="16"/>
  <c r="BN638" i="16"/>
  <c r="BM638" i="16"/>
  <c r="BL638" i="16"/>
  <c r="BG638" i="16"/>
  <c r="BF638" i="16"/>
  <c r="BE638" i="16"/>
  <c r="BD638" i="16"/>
  <c r="BC638" i="16"/>
  <c r="BB638" i="16"/>
  <c r="BA638" i="16"/>
  <c r="AZ638" i="16"/>
  <c r="AY638" i="16"/>
  <c r="AX638" i="16"/>
  <c r="AW638" i="16"/>
  <c r="AV638" i="16"/>
  <c r="AU638" i="16"/>
  <c r="AT638" i="16"/>
  <c r="AR638" i="16"/>
  <c r="AQ638" i="16"/>
  <c r="AP638" i="16"/>
  <c r="BP638" i="16" s="1"/>
  <c r="AO638" i="16"/>
  <c r="BQ638" i="16" s="1"/>
  <c r="AN638" i="16"/>
  <c r="BK638" i="16" s="1"/>
  <c r="AM638" i="16"/>
  <c r="BJ638" i="16" s="1"/>
  <c r="AL638" i="16"/>
  <c r="BI638" i="16" s="1"/>
  <c r="AK638" i="16"/>
  <c r="CD637" i="16"/>
  <c r="CB637" i="16"/>
  <c r="CA637" i="16"/>
  <c r="BZ637" i="16"/>
  <c r="BY637" i="16"/>
  <c r="BX637" i="16"/>
  <c r="BW637" i="16"/>
  <c r="BV637" i="16"/>
  <c r="BT637" i="16"/>
  <c r="BS637" i="16"/>
  <c r="BR637" i="16"/>
  <c r="BN637" i="16"/>
  <c r="BM637" i="16"/>
  <c r="BL637" i="16"/>
  <c r="BG637" i="16"/>
  <c r="BF637" i="16"/>
  <c r="BE637" i="16"/>
  <c r="BD637" i="16"/>
  <c r="BC637" i="16"/>
  <c r="BB637" i="16"/>
  <c r="BA637" i="16"/>
  <c r="AZ637" i="16"/>
  <c r="AY637" i="16"/>
  <c r="AX637" i="16"/>
  <c r="AW637" i="16"/>
  <c r="AV637" i="16"/>
  <c r="AU637" i="16"/>
  <c r="AT637" i="16"/>
  <c r="AR637" i="16"/>
  <c r="AQ637" i="16"/>
  <c r="AP637" i="16"/>
  <c r="BP637" i="16" s="1"/>
  <c r="AO637" i="16"/>
  <c r="BQ637" i="16" s="1"/>
  <c r="AN637" i="16"/>
  <c r="BK637" i="16" s="1"/>
  <c r="AM637" i="16"/>
  <c r="BJ637" i="16" s="1"/>
  <c r="AL637" i="16"/>
  <c r="BI637" i="16" s="1"/>
  <c r="AK637" i="16"/>
  <c r="CD636" i="16"/>
  <c r="CB636" i="16"/>
  <c r="CA636" i="16"/>
  <c r="BZ636" i="16"/>
  <c r="BY636" i="16"/>
  <c r="BX636" i="16"/>
  <c r="BW636" i="16"/>
  <c r="BV636" i="16"/>
  <c r="BT636" i="16"/>
  <c r="BS636" i="16"/>
  <c r="BR636" i="16"/>
  <c r="BN636" i="16"/>
  <c r="BM636" i="16"/>
  <c r="BL636" i="16"/>
  <c r="BG636" i="16"/>
  <c r="BF636" i="16"/>
  <c r="BE636" i="16"/>
  <c r="BD636" i="16"/>
  <c r="BC636" i="16"/>
  <c r="BB636" i="16"/>
  <c r="BA636" i="16"/>
  <c r="AZ636" i="16"/>
  <c r="AY636" i="16"/>
  <c r="AX636" i="16"/>
  <c r="AW636" i="16"/>
  <c r="AV636" i="16"/>
  <c r="AU636" i="16"/>
  <c r="AT636" i="16"/>
  <c r="AR636" i="16"/>
  <c r="AQ636" i="16"/>
  <c r="AP636" i="16"/>
  <c r="BP636" i="16" s="1"/>
  <c r="AO636" i="16"/>
  <c r="BQ636" i="16" s="1"/>
  <c r="AN636" i="16"/>
  <c r="BK636" i="16" s="1"/>
  <c r="AM636" i="16"/>
  <c r="BJ636" i="16" s="1"/>
  <c r="AL636" i="16"/>
  <c r="BI636" i="16" s="1"/>
  <c r="AK636" i="16"/>
  <c r="CD635" i="16"/>
  <c r="CB635" i="16"/>
  <c r="CA635" i="16"/>
  <c r="BZ635" i="16"/>
  <c r="BY635" i="16"/>
  <c r="BX635" i="16"/>
  <c r="BW635" i="16"/>
  <c r="BV635" i="16"/>
  <c r="BT635" i="16"/>
  <c r="BS635" i="16"/>
  <c r="BR635" i="16"/>
  <c r="BN635" i="16"/>
  <c r="BM635" i="16"/>
  <c r="BL635" i="16"/>
  <c r="BG635" i="16"/>
  <c r="BF635" i="16"/>
  <c r="BE635" i="16"/>
  <c r="BD635" i="16"/>
  <c r="BC635" i="16"/>
  <c r="BB635" i="16"/>
  <c r="BA635" i="16"/>
  <c r="AZ635" i="16"/>
  <c r="AY635" i="16"/>
  <c r="AX635" i="16"/>
  <c r="AW635" i="16"/>
  <c r="AV635" i="16"/>
  <c r="AU635" i="16"/>
  <c r="AT635" i="16"/>
  <c r="AR635" i="16"/>
  <c r="AQ635" i="16"/>
  <c r="AP635" i="16"/>
  <c r="BP635" i="16" s="1"/>
  <c r="AO635" i="16"/>
  <c r="BQ635" i="16" s="1"/>
  <c r="AN635" i="16"/>
  <c r="BK635" i="16" s="1"/>
  <c r="AM635" i="16"/>
  <c r="BJ635" i="16" s="1"/>
  <c r="AL635" i="16"/>
  <c r="BI635" i="16" s="1"/>
  <c r="AK635" i="16"/>
  <c r="CD634" i="16"/>
  <c r="CB634" i="16"/>
  <c r="CA634" i="16"/>
  <c r="BZ634" i="16"/>
  <c r="BY634" i="16"/>
  <c r="BX634" i="16"/>
  <c r="BW634" i="16"/>
  <c r="BV634" i="16"/>
  <c r="BT634" i="16"/>
  <c r="BS634" i="16"/>
  <c r="BR634" i="16"/>
  <c r="BN634" i="16"/>
  <c r="BM634" i="16"/>
  <c r="BL634" i="16"/>
  <c r="BG634" i="16"/>
  <c r="BF634" i="16"/>
  <c r="BE634" i="16"/>
  <c r="BD634" i="16"/>
  <c r="BC634" i="16"/>
  <c r="BB634" i="16"/>
  <c r="BA634" i="16"/>
  <c r="AZ634" i="16"/>
  <c r="AY634" i="16"/>
  <c r="AX634" i="16"/>
  <c r="AW634" i="16"/>
  <c r="AV634" i="16"/>
  <c r="AU634" i="16"/>
  <c r="AT634" i="16"/>
  <c r="AR634" i="16"/>
  <c r="AQ634" i="16"/>
  <c r="AP634" i="16"/>
  <c r="BP634" i="16" s="1"/>
  <c r="AO634" i="16"/>
  <c r="BQ634" i="16" s="1"/>
  <c r="AN634" i="16"/>
  <c r="BK634" i="16" s="1"/>
  <c r="AM634" i="16"/>
  <c r="BJ634" i="16" s="1"/>
  <c r="AL634" i="16"/>
  <c r="BI634" i="16" s="1"/>
  <c r="AK634" i="16"/>
  <c r="CD633" i="16"/>
  <c r="CB633" i="16"/>
  <c r="CA633" i="16"/>
  <c r="BZ633" i="16"/>
  <c r="BY633" i="16"/>
  <c r="BX633" i="16"/>
  <c r="BW633" i="16"/>
  <c r="BV633" i="16"/>
  <c r="BT633" i="16"/>
  <c r="BS633" i="16"/>
  <c r="BR633" i="16"/>
  <c r="BN633" i="16"/>
  <c r="BM633" i="16"/>
  <c r="BL633" i="16"/>
  <c r="BG633" i="16"/>
  <c r="BF633" i="16"/>
  <c r="BE633" i="16"/>
  <c r="BD633" i="16"/>
  <c r="BC633" i="16"/>
  <c r="BB633" i="16"/>
  <c r="BA633" i="16"/>
  <c r="AZ633" i="16"/>
  <c r="AY633" i="16"/>
  <c r="AX633" i="16"/>
  <c r="AW633" i="16"/>
  <c r="AV633" i="16"/>
  <c r="AU633" i="16"/>
  <c r="AT633" i="16"/>
  <c r="AR633" i="16"/>
  <c r="AQ633" i="16"/>
  <c r="AP633" i="16"/>
  <c r="BP633" i="16" s="1"/>
  <c r="AO633" i="16"/>
  <c r="BQ633" i="16" s="1"/>
  <c r="AN633" i="16"/>
  <c r="BK633" i="16" s="1"/>
  <c r="AM633" i="16"/>
  <c r="BJ633" i="16" s="1"/>
  <c r="AL633" i="16"/>
  <c r="BI633" i="16" s="1"/>
  <c r="AK633" i="16"/>
  <c r="CD632" i="16"/>
  <c r="CB632" i="16"/>
  <c r="CA632" i="16"/>
  <c r="BZ632" i="16"/>
  <c r="BY632" i="16"/>
  <c r="BX632" i="16"/>
  <c r="BW632" i="16"/>
  <c r="BV632" i="16"/>
  <c r="BT632" i="16"/>
  <c r="BS632" i="16"/>
  <c r="BR632" i="16"/>
  <c r="BN632" i="16"/>
  <c r="BM632" i="16"/>
  <c r="BL632" i="16"/>
  <c r="BG632" i="16"/>
  <c r="BF632" i="16"/>
  <c r="BE632" i="16"/>
  <c r="BD632" i="16"/>
  <c r="BC632" i="16"/>
  <c r="BB632" i="16"/>
  <c r="BA632" i="16"/>
  <c r="AZ632" i="16"/>
  <c r="AY632" i="16"/>
  <c r="AX632" i="16"/>
  <c r="AW632" i="16"/>
  <c r="AV632" i="16"/>
  <c r="AU632" i="16"/>
  <c r="AT632" i="16"/>
  <c r="AR632" i="16"/>
  <c r="AQ632" i="16"/>
  <c r="AP632" i="16"/>
  <c r="BP632" i="16" s="1"/>
  <c r="AO632" i="16"/>
  <c r="BQ632" i="16" s="1"/>
  <c r="AN632" i="16"/>
  <c r="BK632" i="16" s="1"/>
  <c r="AM632" i="16"/>
  <c r="BJ632" i="16" s="1"/>
  <c r="AL632" i="16"/>
  <c r="BI632" i="16" s="1"/>
  <c r="AK632" i="16"/>
  <c r="CD631" i="16"/>
  <c r="CB631" i="16"/>
  <c r="CA631" i="16"/>
  <c r="BZ631" i="16"/>
  <c r="BY631" i="16"/>
  <c r="BX631" i="16"/>
  <c r="BW631" i="16"/>
  <c r="BV631" i="16"/>
  <c r="BT631" i="16"/>
  <c r="BS631" i="16"/>
  <c r="BR631" i="16"/>
  <c r="BN631" i="16"/>
  <c r="BM631" i="16"/>
  <c r="BL631" i="16"/>
  <c r="BG631" i="16"/>
  <c r="BF631" i="16"/>
  <c r="BE631" i="16"/>
  <c r="BD631" i="16"/>
  <c r="BC631" i="16"/>
  <c r="BB631" i="16"/>
  <c r="BA631" i="16"/>
  <c r="AZ631" i="16"/>
  <c r="AY631" i="16"/>
  <c r="AX631" i="16"/>
  <c r="AW631" i="16"/>
  <c r="AV631" i="16"/>
  <c r="AU631" i="16"/>
  <c r="AT631" i="16"/>
  <c r="AR631" i="16"/>
  <c r="AQ631" i="16"/>
  <c r="AP631" i="16"/>
  <c r="BP631" i="16" s="1"/>
  <c r="AO631" i="16"/>
  <c r="BQ631" i="16" s="1"/>
  <c r="AN631" i="16"/>
  <c r="BK631" i="16" s="1"/>
  <c r="AM631" i="16"/>
  <c r="BJ631" i="16" s="1"/>
  <c r="AL631" i="16"/>
  <c r="BI631" i="16" s="1"/>
  <c r="AK631" i="16"/>
  <c r="CD630" i="16"/>
  <c r="CB630" i="16"/>
  <c r="CA630" i="16"/>
  <c r="BZ630" i="16"/>
  <c r="BY630" i="16"/>
  <c r="BX630" i="16"/>
  <c r="BW630" i="16"/>
  <c r="BV630" i="16"/>
  <c r="BT630" i="16"/>
  <c r="BS630" i="16"/>
  <c r="BR630" i="16"/>
  <c r="BN630" i="16"/>
  <c r="BM630" i="16"/>
  <c r="BL630" i="16"/>
  <c r="BG630" i="16"/>
  <c r="BF630" i="16"/>
  <c r="BE630" i="16"/>
  <c r="BD630" i="16"/>
  <c r="BC630" i="16"/>
  <c r="BB630" i="16"/>
  <c r="BA630" i="16"/>
  <c r="AZ630" i="16"/>
  <c r="AY630" i="16"/>
  <c r="AX630" i="16"/>
  <c r="AW630" i="16"/>
  <c r="AV630" i="16"/>
  <c r="AU630" i="16"/>
  <c r="AT630" i="16"/>
  <c r="AR630" i="16"/>
  <c r="AQ630" i="16"/>
  <c r="AP630" i="16"/>
  <c r="BP630" i="16" s="1"/>
  <c r="AO630" i="16"/>
  <c r="BQ630" i="16" s="1"/>
  <c r="AN630" i="16"/>
  <c r="BK630" i="16" s="1"/>
  <c r="AM630" i="16"/>
  <c r="BJ630" i="16" s="1"/>
  <c r="AL630" i="16"/>
  <c r="BI630" i="16" s="1"/>
  <c r="AK630" i="16"/>
  <c r="CD629" i="16"/>
  <c r="CB629" i="16"/>
  <c r="CA629" i="16"/>
  <c r="BZ629" i="16"/>
  <c r="BY629" i="16"/>
  <c r="BX629" i="16"/>
  <c r="BW629" i="16"/>
  <c r="BV629" i="16"/>
  <c r="BT629" i="16"/>
  <c r="BS629" i="16"/>
  <c r="BR629" i="16"/>
  <c r="BN629" i="16"/>
  <c r="BM629" i="16"/>
  <c r="BL629" i="16"/>
  <c r="BG629" i="16"/>
  <c r="BF629" i="16"/>
  <c r="BE629" i="16"/>
  <c r="BD629" i="16"/>
  <c r="BC629" i="16"/>
  <c r="BB629" i="16"/>
  <c r="BA629" i="16"/>
  <c r="AZ629" i="16"/>
  <c r="AY629" i="16"/>
  <c r="AX629" i="16"/>
  <c r="AW629" i="16"/>
  <c r="AV629" i="16"/>
  <c r="AU629" i="16"/>
  <c r="AT629" i="16"/>
  <c r="AR629" i="16"/>
  <c r="AQ629" i="16"/>
  <c r="AP629" i="16"/>
  <c r="BP629" i="16" s="1"/>
  <c r="AO629" i="16"/>
  <c r="BQ629" i="16" s="1"/>
  <c r="AN629" i="16"/>
  <c r="BK629" i="16" s="1"/>
  <c r="AM629" i="16"/>
  <c r="BJ629" i="16" s="1"/>
  <c r="AL629" i="16"/>
  <c r="BI629" i="16" s="1"/>
  <c r="AK629" i="16"/>
  <c r="CD628" i="16"/>
  <c r="CB628" i="16"/>
  <c r="CA628" i="16"/>
  <c r="BZ628" i="16"/>
  <c r="BY628" i="16"/>
  <c r="BX628" i="16"/>
  <c r="BW628" i="16"/>
  <c r="BV628" i="16"/>
  <c r="BT628" i="16"/>
  <c r="BS628" i="16"/>
  <c r="BR628" i="16"/>
  <c r="BN628" i="16"/>
  <c r="BM628" i="16"/>
  <c r="BL628" i="16"/>
  <c r="BG628" i="16"/>
  <c r="BF628" i="16"/>
  <c r="BE628" i="16"/>
  <c r="BD628" i="16"/>
  <c r="BC628" i="16"/>
  <c r="BB628" i="16"/>
  <c r="BA628" i="16"/>
  <c r="AZ628" i="16"/>
  <c r="AY628" i="16"/>
  <c r="AX628" i="16"/>
  <c r="AW628" i="16"/>
  <c r="AV628" i="16"/>
  <c r="AU628" i="16"/>
  <c r="AT628" i="16"/>
  <c r="AR628" i="16"/>
  <c r="AQ628" i="16"/>
  <c r="AP628" i="16"/>
  <c r="BP628" i="16" s="1"/>
  <c r="AO628" i="16"/>
  <c r="BQ628" i="16" s="1"/>
  <c r="AN628" i="16"/>
  <c r="BK628" i="16" s="1"/>
  <c r="AM628" i="16"/>
  <c r="BJ628" i="16" s="1"/>
  <c r="AL628" i="16"/>
  <c r="BI628" i="16" s="1"/>
  <c r="AK628" i="16"/>
  <c r="CD627" i="16"/>
  <c r="CB627" i="16"/>
  <c r="CA627" i="16"/>
  <c r="BZ627" i="16"/>
  <c r="BY627" i="16"/>
  <c r="BX627" i="16"/>
  <c r="BW627" i="16"/>
  <c r="BV627" i="16"/>
  <c r="BT627" i="16"/>
  <c r="BS627" i="16"/>
  <c r="BR627" i="16"/>
  <c r="BN627" i="16"/>
  <c r="BM627" i="16"/>
  <c r="BL627" i="16"/>
  <c r="BG627" i="16"/>
  <c r="BF627" i="16"/>
  <c r="BE627" i="16"/>
  <c r="BD627" i="16"/>
  <c r="BC627" i="16"/>
  <c r="BB627" i="16"/>
  <c r="BA627" i="16"/>
  <c r="AZ627" i="16"/>
  <c r="AY627" i="16"/>
  <c r="AX627" i="16"/>
  <c r="AW627" i="16"/>
  <c r="AV627" i="16"/>
  <c r="AU627" i="16"/>
  <c r="AT627" i="16"/>
  <c r="AR627" i="16"/>
  <c r="AQ627" i="16"/>
  <c r="AP627" i="16"/>
  <c r="BP627" i="16" s="1"/>
  <c r="AO627" i="16"/>
  <c r="BQ627" i="16" s="1"/>
  <c r="AN627" i="16"/>
  <c r="BK627" i="16" s="1"/>
  <c r="AM627" i="16"/>
  <c r="BJ627" i="16" s="1"/>
  <c r="AL627" i="16"/>
  <c r="BI627" i="16" s="1"/>
  <c r="AK627" i="16"/>
  <c r="CD626" i="16"/>
  <c r="CB626" i="16"/>
  <c r="CA626" i="16"/>
  <c r="BZ626" i="16"/>
  <c r="BY626" i="16"/>
  <c r="BX626" i="16"/>
  <c r="BW626" i="16"/>
  <c r="BV626" i="16"/>
  <c r="BT626" i="16"/>
  <c r="BS626" i="16"/>
  <c r="BR626" i="16"/>
  <c r="BN626" i="16"/>
  <c r="BM626" i="16"/>
  <c r="BL626" i="16"/>
  <c r="BG626" i="16"/>
  <c r="BF626" i="16"/>
  <c r="BE626" i="16"/>
  <c r="BD626" i="16"/>
  <c r="BC626" i="16"/>
  <c r="BB626" i="16"/>
  <c r="BA626" i="16"/>
  <c r="AZ626" i="16"/>
  <c r="AY626" i="16"/>
  <c r="AX626" i="16"/>
  <c r="AW626" i="16"/>
  <c r="AV626" i="16"/>
  <c r="AU626" i="16"/>
  <c r="AT626" i="16"/>
  <c r="AR626" i="16"/>
  <c r="AQ626" i="16"/>
  <c r="AP626" i="16"/>
  <c r="BP626" i="16" s="1"/>
  <c r="AO626" i="16"/>
  <c r="BQ626" i="16" s="1"/>
  <c r="AN626" i="16"/>
  <c r="BK626" i="16" s="1"/>
  <c r="AM626" i="16"/>
  <c r="BJ626" i="16" s="1"/>
  <c r="AL626" i="16"/>
  <c r="BI626" i="16" s="1"/>
  <c r="AK626" i="16"/>
  <c r="CD625" i="16"/>
  <c r="CB625" i="16"/>
  <c r="CA625" i="16"/>
  <c r="BZ625" i="16"/>
  <c r="BY625" i="16"/>
  <c r="BX625" i="16"/>
  <c r="BW625" i="16"/>
  <c r="BV625" i="16"/>
  <c r="BT625" i="16"/>
  <c r="BS625" i="16"/>
  <c r="BR625" i="16"/>
  <c r="BN625" i="16"/>
  <c r="BM625" i="16"/>
  <c r="BL625" i="16"/>
  <c r="BG625" i="16"/>
  <c r="BF625" i="16"/>
  <c r="BE625" i="16"/>
  <c r="BD625" i="16"/>
  <c r="BC625" i="16"/>
  <c r="BB625" i="16"/>
  <c r="BA625" i="16"/>
  <c r="AZ625" i="16"/>
  <c r="AY625" i="16"/>
  <c r="AX625" i="16"/>
  <c r="AW625" i="16"/>
  <c r="AV625" i="16"/>
  <c r="AU625" i="16"/>
  <c r="AT625" i="16"/>
  <c r="AR625" i="16"/>
  <c r="AQ625" i="16"/>
  <c r="AP625" i="16"/>
  <c r="BP625" i="16" s="1"/>
  <c r="AO625" i="16"/>
  <c r="BQ625" i="16" s="1"/>
  <c r="AN625" i="16"/>
  <c r="BK625" i="16" s="1"/>
  <c r="AM625" i="16"/>
  <c r="BJ625" i="16" s="1"/>
  <c r="AL625" i="16"/>
  <c r="BI625" i="16" s="1"/>
  <c r="AK625" i="16"/>
  <c r="CD624" i="16"/>
  <c r="CB624" i="16"/>
  <c r="CA624" i="16"/>
  <c r="BZ624" i="16"/>
  <c r="BY624" i="16"/>
  <c r="BX624" i="16"/>
  <c r="BW624" i="16"/>
  <c r="BV624" i="16"/>
  <c r="BT624" i="16"/>
  <c r="BS624" i="16"/>
  <c r="BR624" i="16"/>
  <c r="BN624" i="16"/>
  <c r="BM624" i="16"/>
  <c r="BL624" i="16"/>
  <c r="BG624" i="16"/>
  <c r="BF624" i="16"/>
  <c r="BE624" i="16"/>
  <c r="BD624" i="16"/>
  <c r="BC624" i="16"/>
  <c r="BB624" i="16"/>
  <c r="BA624" i="16"/>
  <c r="AZ624" i="16"/>
  <c r="AY624" i="16"/>
  <c r="AX624" i="16"/>
  <c r="AW624" i="16"/>
  <c r="AV624" i="16"/>
  <c r="AU624" i="16"/>
  <c r="AT624" i="16"/>
  <c r="AR624" i="16"/>
  <c r="AQ624" i="16"/>
  <c r="AP624" i="16"/>
  <c r="BP624" i="16" s="1"/>
  <c r="AO624" i="16"/>
  <c r="BQ624" i="16" s="1"/>
  <c r="AN624" i="16"/>
  <c r="BK624" i="16" s="1"/>
  <c r="AM624" i="16"/>
  <c r="BJ624" i="16" s="1"/>
  <c r="AL624" i="16"/>
  <c r="BI624" i="16" s="1"/>
  <c r="AK624" i="16"/>
  <c r="CD623" i="16"/>
  <c r="CB623" i="16"/>
  <c r="CA623" i="16"/>
  <c r="BZ623" i="16"/>
  <c r="BY623" i="16"/>
  <c r="BX623" i="16"/>
  <c r="BW623" i="16"/>
  <c r="BV623" i="16"/>
  <c r="BT623" i="16"/>
  <c r="BS623" i="16"/>
  <c r="BR623" i="16"/>
  <c r="BN623" i="16"/>
  <c r="BM623" i="16"/>
  <c r="BL623" i="16"/>
  <c r="BG623" i="16"/>
  <c r="BF623" i="16"/>
  <c r="BE623" i="16"/>
  <c r="BD623" i="16"/>
  <c r="BC623" i="16"/>
  <c r="BB623" i="16"/>
  <c r="BA623" i="16"/>
  <c r="AZ623" i="16"/>
  <c r="AY623" i="16"/>
  <c r="AX623" i="16"/>
  <c r="AW623" i="16"/>
  <c r="AV623" i="16"/>
  <c r="AU623" i="16"/>
  <c r="AT623" i="16"/>
  <c r="AR623" i="16"/>
  <c r="AQ623" i="16"/>
  <c r="AP623" i="16"/>
  <c r="BP623" i="16" s="1"/>
  <c r="AO623" i="16"/>
  <c r="BQ623" i="16" s="1"/>
  <c r="AN623" i="16"/>
  <c r="BK623" i="16" s="1"/>
  <c r="AM623" i="16"/>
  <c r="BJ623" i="16" s="1"/>
  <c r="AL623" i="16"/>
  <c r="BI623" i="16" s="1"/>
  <c r="AK623" i="16"/>
  <c r="CD622" i="16"/>
  <c r="CB622" i="16"/>
  <c r="CA622" i="16"/>
  <c r="BZ622" i="16"/>
  <c r="BY622" i="16"/>
  <c r="BX622" i="16"/>
  <c r="BW622" i="16"/>
  <c r="BV622" i="16"/>
  <c r="BT622" i="16"/>
  <c r="BS622" i="16"/>
  <c r="BR622" i="16"/>
  <c r="BN622" i="16"/>
  <c r="BM622" i="16"/>
  <c r="BL622" i="16"/>
  <c r="BG622" i="16"/>
  <c r="BF622" i="16"/>
  <c r="BE622" i="16"/>
  <c r="BD622" i="16"/>
  <c r="BC622" i="16"/>
  <c r="BB622" i="16"/>
  <c r="BA622" i="16"/>
  <c r="AZ622" i="16"/>
  <c r="AY622" i="16"/>
  <c r="AX622" i="16"/>
  <c r="AW622" i="16"/>
  <c r="AV622" i="16"/>
  <c r="AU622" i="16"/>
  <c r="AT622" i="16"/>
  <c r="AR622" i="16"/>
  <c r="AQ622" i="16"/>
  <c r="AP622" i="16"/>
  <c r="BP622" i="16" s="1"/>
  <c r="AO622" i="16"/>
  <c r="BQ622" i="16" s="1"/>
  <c r="AN622" i="16"/>
  <c r="BK622" i="16" s="1"/>
  <c r="AM622" i="16"/>
  <c r="BJ622" i="16" s="1"/>
  <c r="AL622" i="16"/>
  <c r="BI622" i="16" s="1"/>
  <c r="AK622" i="16"/>
  <c r="CD621" i="16"/>
  <c r="CB621" i="16"/>
  <c r="CA621" i="16"/>
  <c r="BZ621" i="16"/>
  <c r="BY621" i="16"/>
  <c r="BX621" i="16"/>
  <c r="BW621" i="16"/>
  <c r="BV621" i="16"/>
  <c r="BT621" i="16"/>
  <c r="BS621" i="16"/>
  <c r="BR621" i="16"/>
  <c r="BN621" i="16"/>
  <c r="BM621" i="16"/>
  <c r="BL621" i="16"/>
  <c r="BG621" i="16"/>
  <c r="BF621" i="16"/>
  <c r="BE621" i="16"/>
  <c r="BD621" i="16"/>
  <c r="BC621" i="16"/>
  <c r="BB621" i="16"/>
  <c r="BA621" i="16"/>
  <c r="AZ621" i="16"/>
  <c r="AY621" i="16"/>
  <c r="AX621" i="16"/>
  <c r="AW621" i="16"/>
  <c r="AV621" i="16"/>
  <c r="AU621" i="16"/>
  <c r="AT621" i="16"/>
  <c r="AR621" i="16"/>
  <c r="AQ621" i="16"/>
  <c r="AP621" i="16"/>
  <c r="BP621" i="16" s="1"/>
  <c r="AO621" i="16"/>
  <c r="BQ621" i="16" s="1"/>
  <c r="AN621" i="16"/>
  <c r="BK621" i="16" s="1"/>
  <c r="AM621" i="16"/>
  <c r="BJ621" i="16" s="1"/>
  <c r="AL621" i="16"/>
  <c r="BI621" i="16" s="1"/>
  <c r="AK621" i="16"/>
  <c r="CD620" i="16"/>
  <c r="CB620" i="16"/>
  <c r="CA620" i="16"/>
  <c r="BZ620" i="16"/>
  <c r="BY620" i="16"/>
  <c r="BX620" i="16"/>
  <c r="BW620" i="16"/>
  <c r="BV620" i="16"/>
  <c r="BT620" i="16"/>
  <c r="BS620" i="16"/>
  <c r="BR620" i="16"/>
  <c r="BN620" i="16"/>
  <c r="BM620" i="16"/>
  <c r="BL620" i="16"/>
  <c r="BG620" i="16"/>
  <c r="BF620" i="16"/>
  <c r="BE620" i="16"/>
  <c r="BD620" i="16"/>
  <c r="BC620" i="16"/>
  <c r="BB620" i="16"/>
  <c r="BA620" i="16"/>
  <c r="AZ620" i="16"/>
  <c r="AY620" i="16"/>
  <c r="AX620" i="16"/>
  <c r="AW620" i="16"/>
  <c r="AV620" i="16"/>
  <c r="AU620" i="16"/>
  <c r="AT620" i="16"/>
  <c r="AR620" i="16"/>
  <c r="AQ620" i="16"/>
  <c r="AP620" i="16"/>
  <c r="BP620" i="16" s="1"/>
  <c r="AO620" i="16"/>
  <c r="BQ620" i="16" s="1"/>
  <c r="AN620" i="16"/>
  <c r="BK620" i="16" s="1"/>
  <c r="AM620" i="16"/>
  <c r="BJ620" i="16" s="1"/>
  <c r="AL620" i="16"/>
  <c r="BI620" i="16" s="1"/>
  <c r="AK620" i="16"/>
  <c r="CD619" i="16"/>
  <c r="CB619" i="16"/>
  <c r="CA619" i="16"/>
  <c r="BZ619" i="16"/>
  <c r="BY619" i="16"/>
  <c r="BX619" i="16"/>
  <c r="BW619" i="16"/>
  <c r="BV619" i="16"/>
  <c r="BT619" i="16"/>
  <c r="BS619" i="16"/>
  <c r="BR619" i="16"/>
  <c r="BN619" i="16"/>
  <c r="BM619" i="16"/>
  <c r="BL619" i="16"/>
  <c r="BG619" i="16"/>
  <c r="BF619" i="16"/>
  <c r="BE619" i="16"/>
  <c r="BD619" i="16"/>
  <c r="BC619" i="16"/>
  <c r="BB619" i="16"/>
  <c r="BA619" i="16"/>
  <c r="AZ619" i="16"/>
  <c r="AY619" i="16"/>
  <c r="AX619" i="16"/>
  <c r="AW619" i="16"/>
  <c r="AV619" i="16"/>
  <c r="AU619" i="16"/>
  <c r="AT619" i="16"/>
  <c r="AR619" i="16"/>
  <c r="AQ619" i="16"/>
  <c r="AP619" i="16"/>
  <c r="BP619" i="16" s="1"/>
  <c r="AO619" i="16"/>
  <c r="BQ619" i="16" s="1"/>
  <c r="AN619" i="16"/>
  <c r="BK619" i="16" s="1"/>
  <c r="AM619" i="16"/>
  <c r="BJ619" i="16" s="1"/>
  <c r="AL619" i="16"/>
  <c r="BI619" i="16" s="1"/>
  <c r="AK619" i="16"/>
  <c r="CD618" i="16"/>
  <c r="CB618" i="16"/>
  <c r="CA618" i="16"/>
  <c r="BZ618" i="16"/>
  <c r="BY618" i="16"/>
  <c r="BX618" i="16"/>
  <c r="BW618" i="16"/>
  <c r="BV618" i="16"/>
  <c r="BT618" i="16"/>
  <c r="BS618" i="16"/>
  <c r="BR618" i="16"/>
  <c r="BN618" i="16"/>
  <c r="BM618" i="16"/>
  <c r="BL618" i="16"/>
  <c r="BG618" i="16"/>
  <c r="BF618" i="16"/>
  <c r="BE618" i="16"/>
  <c r="BD618" i="16"/>
  <c r="BC618" i="16"/>
  <c r="BB618" i="16"/>
  <c r="BA618" i="16"/>
  <c r="AZ618" i="16"/>
  <c r="AY618" i="16"/>
  <c r="AX618" i="16"/>
  <c r="AW618" i="16"/>
  <c r="AV618" i="16"/>
  <c r="AU618" i="16"/>
  <c r="AT618" i="16"/>
  <c r="AR618" i="16"/>
  <c r="AQ618" i="16"/>
  <c r="AP618" i="16"/>
  <c r="BP618" i="16" s="1"/>
  <c r="AO618" i="16"/>
  <c r="BQ618" i="16" s="1"/>
  <c r="AN618" i="16"/>
  <c r="BK618" i="16" s="1"/>
  <c r="AM618" i="16"/>
  <c r="BJ618" i="16" s="1"/>
  <c r="AL618" i="16"/>
  <c r="BI618" i="16" s="1"/>
  <c r="AK618" i="16"/>
  <c r="CD617" i="16"/>
  <c r="CB617" i="16"/>
  <c r="CA617" i="16"/>
  <c r="BZ617" i="16"/>
  <c r="BY617" i="16"/>
  <c r="BX617" i="16"/>
  <c r="BW617" i="16"/>
  <c r="BV617" i="16"/>
  <c r="BT617" i="16"/>
  <c r="BS617" i="16"/>
  <c r="BR617" i="16"/>
  <c r="BN617" i="16"/>
  <c r="BM617" i="16"/>
  <c r="BL617" i="16"/>
  <c r="BG617" i="16"/>
  <c r="BF617" i="16"/>
  <c r="BE617" i="16"/>
  <c r="BD617" i="16"/>
  <c r="BC617" i="16"/>
  <c r="BB617" i="16"/>
  <c r="BA617" i="16"/>
  <c r="AZ617" i="16"/>
  <c r="AY617" i="16"/>
  <c r="AX617" i="16"/>
  <c r="AW617" i="16"/>
  <c r="AV617" i="16"/>
  <c r="AU617" i="16"/>
  <c r="AT617" i="16"/>
  <c r="AR617" i="16"/>
  <c r="AQ617" i="16"/>
  <c r="AP617" i="16"/>
  <c r="BP617" i="16" s="1"/>
  <c r="AO617" i="16"/>
  <c r="BQ617" i="16" s="1"/>
  <c r="AN617" i="16"/>
  <c r="BK617" i="16" s="1"/>
  <c r="AM617" i="16"/>
  <c r="BJ617" i="16" s="1"/>
  <c r="AL617" i="16"/>
  <c r="BI617" i="16" s="1"/>
  <c r="AK617" i="16"/>
  <c r="CD616" i="16"/>
  <c r="CB616" i="16"/>
  <c r="CA616" i="16"/>
  <c r="BZ616" i="16"/>
  <c r="BY616" i="16"/>
  <c r="BX616" i="16"/>
  <c r="BW616" i="16"/>
  <c r="BV616" i="16"/>
  <c r="BT616" i="16"/>
  <c r="BS616" i="16"/>
  <c r="BR616" i="16"/>
  <c r="BN616" i="16"/>
  <c r="BM616" i="16"/>
  <c r="BL616" i="16"/>
  <c r="BG616" i="16"/>
  <c r="BF616" i="16"/>
  <c r="BE616" i="16"/>
  <c r="BD616" i="16"/>
  <c r="BC616" i="16"/>
  <c r="BB616" i="16"/>
  <c r="BA616" i="16"/>
  <c r="AZ616" i="16"/>
  <c r="AY616" i="16"/>
  <c r="AX616" i="16"/>
  <c r="AW616" i="16"/>
  <c r="AV616" i="16"/>
  <c r="AU616" i="16"/>
  <c r="AT616" i="16"/>
  <c r="AR616" i="16"/>
  <c r="AQ616" i="16"/>
  <c r="AP616" i="16"/>
  <c r="BP616" i="16" s="1"/>
  <c r="AO616" i="16"/>
  <c r="BQ616" i="16" s="1"/>
  <c r="AN616" i="16"/>
  <c r="BK616" i="16" s="1"/>
  <c r="AM616" i="16"/>
  <c r="BJ616" i="16" s="1"/>
  <c r="AL616" i="16"/>
  <c r="BI616" i="16" s="1"/>
  <c r="AK616" i="16"/>
  <c r="CD615" i="16"/>
  <c r="CB615" i="16"/>
  <c r="CA615" i="16"/>
  <c r="BZ615" i="16"/>
  <c r="BY615" i="16"/>
  <c r="BX615" i="16"/>
  <c r="BW615" i="16"/>
  <c r="BV615" i="16"/>
  <c r="BT615" i="16"/>
  <c r="BS615" i="16"/>
  <c r="BR615" i="16"/>
  <c r="BN615" i="16"/>
  <c r="BM615" i="16"/>
  <c r="BL615" i="16"/>
  <c r="BG615" i="16"/>
  <c r="BF615" i="16"/>
  <c r="BE615" i="16"/>
  <c r="BD615" i="16"/>
  <c r="BC615" i="16"/>
  <c r="BB615" i="16"/>
  <c r="BA615" i="16"/>
  <c r="AZ615" i="16"/>
  <c r="AY615" i="16"/>
  <c r="AX615" i="16"/>
  <c r="AW615" i="16"/>
  <c r="AV615" i="16"/>
  <c r="AU615" i="16"/>
  <c r="AT615" i="16"/>
  <c r="AR615" i="16"/>
  <c r="AQ615" i="16"/>
  <c r="AP615" i="16"/>
  <c r="BP615" i="16" s="1"/>
  <c r="AO615" i="16"/>
  <c r="BQ615" i="16" s="1"/>
  <c r="AN615" i="16"/>
  <c r="BK615" i="16" s="1"/>
  <c r="AM615" i="16"/>
  <c r="BJ615" i="16" s="1"/>
  <c r="AL615" i="16"/>
  <c r="BI615" i="16" s="1"/>
  <c r="AK615" i="16"/>
  <c r="CD614" i="16"/>
  <c r="CB614" i="16"/>
  <c r="CA614" i="16"/>
  <c r="BZ614" i="16"/>
  <c r="BY614" i="16"/>
  <c r="BX614" i="16"/>
  <c r="BW614" i="16"/>
  <c r="BV614" i="16"/>
  <c r="BT614" i="16"/>
  <c r="BS614" i="16"/>
  <c r="BR614" i="16"/>
  <c r="BN614" i="16"/>
  <c r="BM614" i="16"/>
  <c r="BL614" i="16"/>
  <c r="BG614" i="16"/>
  <c r="BF614" i="16"/>
  <c r="BE614" i="16"/>
  <c r="BD614" i="16"/>
  <c r="BC614" i="16"/>
  <c r="BB614" i="16"/>
  <c r="BA614" i="16"/>
  <c r="AZ614" i="16"/>
  <c r="AY614" i="16"/>
  <c r="AX614" i="16"/>
  <c r="AW614" i="16"/>
  <c r="AV614" i="16"/>
  <c r="AU614" i="16"/>
  <c r="AT614" i="16"/>
  <c r="AR614" i="16"/>
  <c r="AQ614" i="16"/>
  <c r="AP614" i="16"/>
  <c r="BP614" i="16" s="1"/>
  <c r="AO614" i="16"/>
  <c r="BQ614" i="16" s="1"/>
  <c r="AN614" i="16"/>
  <c r="BK614" i="16" s="1"/>
  <c r="AM614" i="16"/>
  <c r="BJ614" i="16" s="1"/>
  <c r="AL614" i="16"/>
  <c r="BI614" i="16" s="1"/>
  <c r="AK614" i="16"/>
  <c r="CD613" i="16"/>
  <c r="CB613" i="16"/>
  <c r="CA613" i="16"/>
  <c r="BZ613" i="16"/>
  <c r="BY613" i="16"/>
  <c r="BX613" i="16"/>
  <c r="BW613" i="16"/>
  <c r="BV613" i="16"/>
  <c r="BT613" i="16"/>
  <c r="BS613" i="16"/>
  <c r="BR613" i="16"/>
  <c r="BN613" i="16"/>
  <c r="BM613" i="16"/>
  <c r="BL613" i="16"/>
  <c r="BG613" i="16"/>
  <c r="BF613" i="16"/>
  <c r="BE613" i="16"/>
  <c r="BD613" i="16"/>
  <c r="BC613" i="16"/>
  <c r="BB613" i="16"/>
  <c r="BA613" i="16"/>
  <c r="AZ613" i="16"/>
  <c r="AY613" i="16"/>
  <c r="AX613" i="16"/>
  <c r="AW613" i="16"/>
  <c r="AV613" i="16"/>
  <c r="AU613" i="16"/>
  <c r="AT613" i="16"/>
  <c r="AR613" i="16"/>
  <c r="AQ613" i="16"/>
  <c r="AP613" i="16"/>
  <c r="BP613" i="16" s="1"/>
  <c r="AO613" i="16"/>
  <c r="BQ613" i="16" s="1"/>
  <c r="AN613" i="16"/>
  <c r="BK613" i="16" s="1"/>
  <c r="AM613" i="16"/>
  <c r="BJ613" i="16" s="1"/>
  <c r="AL613" i="16"/>
  <c r="BI613" i="16" s="1"/>
  <c r="AK613" i="16"/>
  <c r="CD612" i="16"/>
  <c r="CB612" i="16"/>
  <c r="CA612" i="16"/>
  <c r="BZ612" i="16"/>
  <c r="BY612" i="16"/>
  <c r="BX612" i="16"/>
  <c r="BW612" i="16"/>
  <c r="BV612" i="16"/>
  <c r="BT612" i="16"/>
  <c r="BS612" i="16"/>
  <c r="BR612" i="16"/>
  <c r="BN612" i="16"/>
  <c r="BM612" i="16"/>
  <c r="BL612" i="16"/>
  <c r="BG612" i="16"/>
  <c r="BF612" i="16"/>
  <c r="BE612" i="16"/>
  <c r="BD612" i="16"/>
  <c r="BC612" i="16"/>
  <c r="BB612" i="16"/>
  <c r="BA612" i="16"/>
  <c r="AZ612" i="16"/>
  <c r="AY612" i="16"/>
  <c r="AX612" i="16"/>
  <c r="AW612" i="16"/>
  <c r="AV612" i="16"/>
  <c r="AU612" i="16"/>
  <c r="AT612" i="16"/>
  <c r="AR612" i="16"/>
  <c r="AQ612" i="16"/>
  <c r="AP612" i="16"/>
  <c r="BP612" i="16" s="1"/>
  <c r="AO612" i="16"/>
  <c r="BQ612" i="16" s="1"/>
  <c r="AN612" i="16"/>
  <c r="BK612" i="16" s="1"/>
  <c r="AM612" i="16"/>
  <c r="BJ612" i="16" s="1"/>
  <c r="AL612" i="16"/>
  <c r="BI612" i="16" s="1"/>
  <c r="AK612" i="16"/>
  <c r="CD611" i="16"/>
  <c r="CB611" i="16"/>
  <c r="CA611" i="16"/>
  <c r="BZ611" i="16"/>
  <c r="BY611" i="16"/>
  <c r="BX611" i="16"/>
  <c r="BW611" i="16"/>
  <c r="BV611" i="16"/>
  <c r="BT611" i="16"/>
  <c r="BS611" i="16"/>
  <c r="BR611" i="16"/>
  <c r="BN611" i="16"/>
  <c r="BM611" i="16"/>
  <c r="BL611" i="16"/>
  <c r="BG611" i="16"/>
  <c r="BF611" i="16"/>
  <c r="BE611" i="16"/>
  <c r="BD611" i="16"/>
  <c r="BC611" i="16"/>
  <c r="BB611" i="16"/>
  <c r="BA611" i="16"/>
  <c r="AZ611" i="16"/>
  <c r="AY611" i="16"/>
  <c r="AX611" i="16"/>
  <c r="AW611" i="16"/>
  <c r="AV611" i="16"/>
  <c r="AU611" i="16"/>
  <c r="AT611" i="16"/>
  <c r="AR611" i="16"/>
  <c r="AQ611" i="16"/>
  <c r="AP611" i="16"/>
  <c r="BP611" i="16" s="1"/>
  <c r="AO611" i="16"/>
  <c r="BQ611" i="16" s="1"/>
  <c r="AN611" i="16"/>
  <c r="BK611" i="16" s="1"/>
  <c r="AM611" i="16"/>
  <c r="BJ611" i="16" s="1"/>
  <c r="AL611" i="16"/>
  <c r="BI611" i="16" s="1"/>
  <c r="AK611" i="16"/>
  <c r="CD610" i="16"/>
  <c r="CB610" i="16"/>
  <c r="CA610" i="16"/>
  <c r="BZ610" i="16"/>
  <c r="BY610" i="16"/>
  <c r="BX610" i="16"/>
  <c r="BW610" i="16"/>
  <c r="BV610" i="16"/>
  <c r="BT610" i="16"/>
  <c r="BS610" i="16"/>
  <c r="BR610" i="16"/>
  <c r="BN610" i="16"/>
  <c r="BM610" i="16"/>
  <c r="BL610" i="16"/>
  <c r="BG610" i="16"/>
  <c r="BF610" i="16"/>
  <c r="BE610" i="16"/>
  <c r="BD610" i="16"/>
  <c r="BC610" i="16"/>
  <c r="BB610" i="16"/>
  <c r="BA610" i="16"/>
  <c r="AZ610" i="16"/>
  <c r="AY610" i="16"/>
  <c r="AX610" i="16"/>
  <c r="AW610" i="16"/>
  <c r="AV610" i="16"/>
  <c r="AU610" i="16"/>
  <c r="AT610" i="16"/>
  <c r="AR610" i="16"/>
  <c r="AQ610" i="16"/>
  <c r="AP610" i="16"/>
  <c r="BP610" i="16" s="1"/>
  <c r="AO610" i="16"/>
  <c r="BQ610" i="16" s="1"/>
  <c r="AN610" i="16"/>
  <c r="BK610" i="16" s="1"/>
  <c r="AM610" i="16"/>
  <c r="BJ610" i="16" s="1"/>
  <c r="AL610" i="16"/>
  <c r="BI610" i="16" s="1"/>
  <c r="AK610" i="16"/>
  <c r="CD609" i="16"/>
  <c r="CB609" i="16"/>
  <c r="CA609" i="16"/>
  <c r="BZ609" i="16"/>
  <c r="BY609" i="16"/>
  <c r="BX609" i="16"/>
  <c r="BW609" i="16"/>
  <c r="BV609" i="16"/>
  <c r="BT609" i="16"/>
  <c r="BS609" i="16"/>
  <c r="BR609" i="16"/>
  <c r="BN609" i="16"/>
  <c r="BM609" i="16"/>
  <c r="BL609" i="16"/>
  <c r="BG609" i="16"/>
  <c r="BF609" i="16"/>
  <c r="BE609" i="16"/>
  <c r="BD609" i="16"/>
  <c r="BC609" i="16"/>
  <c r="BB609" i="16"/>
  <c r="BA609" i="16"/>
  <c r="AZ609" i="16"/>
  <c r="AY609" i="16"/>
  <c r="AX609" i="16"/>
  <c r="AW609" i="16"/>
  <c r="AV609" i="16"/>
  <c r="AU609" i="16"/>
  <c r="AT609" i="16"/>
  <c r="AR609" i="16"/>
  <c r="AQ609" i="16"/>
  <c r="AP609" i="16"/>
  <c r="BP609" i="16" s="1"/>
  <c r="AO609" i="16"/>
  <c r="BQ609" i="16" s="1"/>
  <c r="AN609" i="16"/>
  <c r="BK609" i="16" s="1"/>
  <c r="AM609" i="16"/>
  <c r="BJ609" i="16" s="1"/>
  <c r="AL609" i="16"/>
  <c r="BI609" i="16" s="1"/>
  <c r="AK609" i="16"/>
  <c r="CD608" i="16"/>
  <c r="CB608" i="16"/>
  <c r="CA608" i="16"/>
  <c r="BZ608" i="16"/>
  <c r="BY608" i="16"/>
  <c r="BX608" i="16"/>
  <c r="BW608" i="16"/>
  <c r="BV608" i="16"/>
  <c r="BT608" i="16"/>
  <c r="BS608" i="16"/>
  <c r="BR608" i="16"/>
  <c r="BN608" i="16"/>
  <c r="BM608" i="16"/>
  <c r="BL608" i="16"/>
  <c r="BG608" i="16"/>
  <c r="BF608" i="16"/>
  <c r="BE608" i="16"/>
  <c r="BD608" i="16"/>
  <c r="BC608" i="16"/>
  <c r="BB608" i="16"/>
  <c r="BA608" i="16"/>
  <c r="AZ608" i="16"/>
  <c r="AY608" i="16"/>
  <c r="AX608" i="16"/>
  <c r="AW608" i="16"/>
  <c r="AV608" i="16"/>
  <c r="AU608" i="16"/>
  <c r="AT608" i="16"/>
  <c r="AR608" i="16"/>
  <c r="AQ608" i="16"/>
  <c r="AP608" i="16"/>
  <c r="BP608" i="16" s="1"/>
  <c r="AO608" i="16"/>
  <c r="BQ608" i="16" s="1"/>
  <c r="AN608" i="16"/>
  <c r="BK608" i="16" s="1"/>
  <c r="AM608" i="16"/>
  <c r="BJ608" i="16" s="1"/>
  <c r="AL608" i="16"/>
  <c r="BI608" i="16" s="1"/>
  <c r="AK608" i="16"/>
  <c r="CD607" i="16"/>
  <c r="CB607" i="16"/>
  <c r="CA607" i="16"/>
  <c r="BZ607" i="16"/>
  <c r="BY607" i="16"/>
  <c r="BX607" i="16"/>
  <c r="BW607" i="16"/>
  <c r="BV607" i="16"/>
  <c r="BT607" i="16"/>
  <c r="BS607" i="16"/>
  <c r="BR607" i="16"/>
  <c r="BN607" i="16"/>
  <c r="BM607" i="16"/>
  <c r="BL607" i="16"/>
  <c r="BG607" i="16"/>
  <c r="BF607" i="16"/>
  <c r="BE607" i="16"/>
  <c r="BD607" i="16"/>
  <c r="BC607" i="16"/>
  <c r="BB607" i="16"/>
  <c r="BA607" i="16"/>
  <c r="AZ607" i="16"/>
  <c r="AY607" i="16"/>
  <c r="AX607" i="16"/>
  <c r="AW607" i="16"/>
  <c r="AV607" i="16"/>
  <c r="AU607" i="16"/>
  <c r="AT607" i="16"/>
  <c r="AR607" i="16"/>
  <c r="AQ607" i="16"/>
  <c r="AP607" i="16"/>
  <c r="BP607" i="16" s="1"/>
  <c r="AO607" i="16"/>
  <c r="BQ607" i="16" s="1"/>
  <c r="AN607" i="16"/>
  <c r="BK607" i="16" s="1"/>
  <c r="AM607" i="16"/>
  <c r="BJ607" i="16" s="1"/>
  <c r="AL607" i="16"/>
  <c r="BI607" i="16" s="1"/>
  <c r="AK607" i="16"/>
  <c r="CD606" i="16"/>
  <c r="CB606" i="16"/>
  <c r="CA606" i="16"/>
  <c r="BZ606" i="16"/>
  <c r="BY606" i="16"/>
  <c r="BX606" i="16"/>
  <c r="BW606" i="16"/>
  <c r="BV606" i="16"/>
  <c r="BT606" i="16"/>
  <c r="BS606" i="16"/>
  <c r="BR606" i="16"/>
  <c r="BN606" i="16"/>
  <c r="BM606" i="16"/>
  <c r="BL606" i="16"/>
  <c r="BG606" i="16"/>
  <c r="BF606" i="16"/>
  <c r="BE606" i="16"/>
  <c r="BD606" i="16"/>
  <c r="BC606" i="16"/>
  <c r="BB606" i="16"/>
  <c r="BA606" i="16"/>
  <c r="AZ606" i="16"/>
  <c r="AY606" i="16"/>
  <c r="AX606" i="16"/>
  <c r="AW606" i="16"/>
  <c r="AV606" i="16"/>
  <c r="AU606" i="16"/>
  <c r="AT606" i="16"/>
  <c r="AR606" i="16"/>
  <c r="AQ606" i="16"/>
  <c r="AP606" i="16"/>
  <c r="BP606" i="16" s="1"/>
  <c r="AO606" i="16"/>
  <c r="BQ606" i="16" s="1"/>
  <c r="AN606" i="16"/>
  <c r="BK606" i="16" s="1"/>
  <c r="AM606" i="16"/>
  <c r="BJ606" i="16" s="1"/>
  <c r="AL606" i="16"/>
  <c r="BI606" i="16" s="1"/>
  <c r="AK606" i="16"/>
  <c r="CD605" i="16"/>
  <c r="CB605" i="16"/>
  <c r="CA605" i="16"/>
  <c r="BZ605" i="16"/>
  <c r="BY605" i="16"/>
  <c r="BX605" i="16"/>
  <c r="BW605" i="16"/>
  <c r="BV605" i="16"/>
  <c r="BT605" i="16"/>
  <c r="BS605" i="16"/>
  <c r="BR605" i="16"/>
  <c r="BN605" i="16"/>
  <c r="BM605" i="16"/>
  <c r="BL605" i="16"/>
  <c r="BG605" i="16"/>
  <c r="BF605" i="16"/>
  <c r="BE605" i="16"/>
  <c r="BD605" i="16"/>
  <c r="BC605" i="16"/>
  <c r="BB605" i="16"/>
  <c r="BA605" i="16"/>
  <c r="AZ605" i="16"/>
  <c r="AY605" i="16"/>
  <c r="AX605" i="16"/>
  <c r="AW605" i="16"/>
  <c r="AV605" i="16"/>
  <c r="AU605" i="16"/>
  <c r="AT605" i="16"/>
  <c r="AR605" i="16"/>
  <c r="AQ605" i="16"/>
  <c r="AP605" i="16"/>
  <c r="BP605" i="16" s="1"/>
  <c r="AO605" i="16"/>
  <c r="BQ605" i="16" s="1"/>
  <c r="AN605" i="16"/>
  <c r="BK605" i="16" s="1"/>
  <c r="AM605" i="16"/>
  <c r="BJ605" i="16" s="1"/>
  <c r="AL605" i="16"/>
  <c r="BI605" i="16" s="1"/>
  <c r="AK605" i="16"/>
  <c r="CD604" i="16"/>
  <c r="CB604" i="16"/>
  <c r="CA604" i="16"/>
  <c r="BZ604" i="16"/>
  <c r="BY604" i="16"/>
  <c r="BX604" i="16"/>
  <c r="BW604" i="16"/>
  <c r="BV604" i="16"/>
  <c r="BT604" i="16"/>
  <c r="BS604" i="16"/>
  <c r="BR604" i="16"/>
  <c r="BN604" i="16"/>
  <c r="BM604" i="16"/>
  <c r="BL604" i="16"/>
  <c r="BG604" i="16"/>
  <c r="BF604" i="16"/>
  <c r="BE604" i="16"/>
  <c r="BD604" i="16"/>
  <c r="BC604" i="16"/>
  <c r="BB604" i="16"/>
  <c r="BA604" i="16"/>
  <c r="AZ604" i="16"/>
  <c r="AY604" i="16"/>
  <c r="AX604" i="16"/>
  <c r="AW604" i="16"/>
  <c r="AV604" i="16"/>
  <c r="AU604" i="16"/>
  <c r="AT604" i="16"/>
  <c r="AR604" i="16"/>
  <c r="AQ604" i="16"/>
  <c r="AP604" i="16"/>
  <c r="BP604" i="16" s="1"/>
  <c r="AO604" i="16"/>
  <c r="BQ604" i="16" s="1"/>
  <c r="AN604" i="16"/>
  <c r="BK604" i="16" s="1"/>
  <c r="AM604" i="16"/>
  <c r="BJ604" i="16" s="1"/>
  <c r="AL604" i="16"/>
  <c r="BI604" i="16" s="1"/>
  <c r="AK604" i="16"/>
  <c r="CD603" i="16"/>
  <c r="CB603" i="16"/>
  <c r="CA603" i="16"/>
  <c r="BZ603" i="16"/>
  <c r="BY603" i="16"/>
  <c r="BX603" i="16"/>
  <c r="BW603" i="16"/>
  <c r="BV603" i="16"/>
  <c r="BT603" i="16"/>
  <c r="BS603" i="16"/>
  <c r="BR603" i="16"/>
  <c r="BN603" i="16"/>
  <c r="BM603" i="16"/>
  <c r="BL603" i="16"/>
  <c r="BG603" i="16"/>
  <c r="BF603" i="16"/>
  <c r="BE603" i="16"/>
  <c r="BD603" i="16"/>
  <c r="BC603" i="16"/>
  <c r="BB603" i="16"/>
  <c r="BA603" i="16"/>
  <c r="AZ603" i="16"/>
  <c r="AY603" i="16"/>
  <c r="AX603" i="16"/>
  <c r="AW603" i="16"/>
  <c r="AV603" i="16"/>
  <c r="AU603" i="16"/>
  <c r="AT603" i="16"/>
  <c r="AR603" i="16"/>
  <c r="AQ603" i="16"/>
  <c r="AP603" i="16"/>
  <c r="BP603" i="16" s="1"/>
  <c r="AO603" i="16"/>
  <c r="BQ603" i="16" s="1"/>
  <c r="AN603" i="16"/>
  <c r="BK603" i="16" s="1"/>
  <c r="AM603" i="16"/>
  <c r="BJ603" i="16" s="1"/>
  <c r="AL603" i="16"/>
  <c r="BI603" i="16" s="1"/>
  <c r="AK603" i="16"/>
  <c r="CD602" i="16"/>
  <c r="CB602" i="16"/>
  <c r="CA602" i="16"/>
  <c r="BZ602" i="16"/>
  <c r="BY602" i="16"/>
  <c r="BX602" i="16"/>
  <c r="BW602" i="16"/>
  <c r="BV602" i="16"/>
  <c r="BT602" i="16"/>
  <c r="BS602" i="16"/>
  <c r="BR602" i="16"/>
  <c r="BN602" i="16"/>
  <c r="BM602" i="16"/>
  <c r="BL602" i="16"/>
  <c r="BG602" i="16"/>
  <c r="BF602" i="16"/>
  <c r="BE602" i="16"/>
  <c r="BD602" i="16"/>
  <c r="BC602" i="16"/>
  <c r="BB602" i="16"/>
  <c r="BA602" i="16"/>
  <c r="AZ602" i="16"/>
  <c r="AY602" i="16"/>
  <c r="AX602" i="16"/>
  <c r="AW602" i="16"/>
  <c r="AV602" i="16"/>
  <c r="AU602" i="16"/>
  <c r="AT602" i="16"/>
  <c r="AR602" i="16"/>
  <c r="AQ602" i="16"/>
  <c r="AP602" i="16"/>
  <c r="BP602" i="16" s="1"/>
  <c r="AO602" i="16"/>
  <c r="BQ602" i="16" s="1"/>
  <c r="AN602" i="16"/>
  <c r="BK602" i="16" s="1"/>
  <c r="AM602" i="16"/>
  <c r="BJ602" i="16" s="1"/>
  <c r="AL602" i="16"/>
  <c r="BI602" i="16" s="1"/>
  <c r="AK602" i="16"/>
  <c r="CD601" i="16"/>
  <c r="CB601" i="16"/>
  <c r="CA601" i="16"/>
  <c r="BZ601" i="16"/>
  <c r="BY601" i="16"/>
  <c r="BX601" i="16"/>
  <c r="BW601" i="16"/>
  <c r="BV601" i="16"/>
  <c r="BT601" i="16"/>
  <c r="BS601" i="16"/>
  <c r="BR601" i="16"/>
  <c r="BN601" i="16"/>
  <c r="BM601" i="16"/>
  <c r="BL601" i="16"/>
  <c r="BG601" i="16"/>
  <c r="BF601" i="16"/>
  <c r="BE601" i="16"/>
  <c r="BD601" i="16"/>
  <c r="BC601" i="16"/>
  <c r="BB601" i="16"/>
  <c r="BA601" i="16"/>
  <c r="AZ601" i="16"/>
  <c r="AY601" i="16"/>
  <c r="AX601" i="16"/>
  <c r="AW601" i="16"/>
  <c r="AV601" i="16"/>
  <c r="AU601" i="16"/>
  <c r="AT601" i="16"/>
  <c r="AR601" i="16"/>
  <c r="AQ601" i="16"/>
  <c r="AP601" i="16"/>
  <c r="BP601" i="16" s="1"/>
  <c r="AO601" i="16"/>
  <c r="BQ601" i="16" s="1"/>
  <c r="AN601" i="16"/>
  <c r="BK601" i="16" s="1"/>
  <c r="AM601" i="16"/>
  <c r="BJ601" i="16" s="1"/>
  <c r="AL601" i="16"/>
  <c r="BI601" i="16" s="1"/>
  <c r="AK601" i="16"/>
  <c r="CD600" i="16"/>
  <c r="CB600" i="16"/>
  <c r="CA600" i="16"/>
  <c r="BZ600" i="16"/>
  <c r="BY600" i="16"/>
  <c r="BX600" i="16"/>
  <c r="BW600" i="16"/>
  <c r="BV600" i="16"/>
  <c r="BT600" i="16"/>
  <c r="BS600" i="16"/>
  <c r="BR600" i="16"/>
  <c r="BN600" i="16"/>
  <c r="BM600" i="16"/>
  <c r="BL600" i="16"/>
  <c r="BG600" i="16"/>
  <c r="BF600" i="16"/>
  <c r="BE600" i="16"/>
  <c r="BD600" i="16"/>
  <c r="BC600" i="16"/>
  <c r="BB600" i="16"/>
  <c r="BA600" i="16"/>
  <c r="AZ600" i="16"/>
  <c r="AY600" i="16"/>
  <c r="AX600" i="16"/>
  <c r="AW600" i="16"/>
  <c r="AV600" i="16"/>
  <c r="AU600" i="16"/>
  <c r="AT600" i="16"/>
  <c r="AR600" i="16"/>
  <c r="AQ600" i="16"/>
  <c r="AP600" i="16"/>
  <c r="BP600" i="16" s="1"/>
  <c r="AO600" i="16"/>
  <c r="BQ600" i="16" s="1"/>
  <c r="AN600" i="16"/>
  <c r="BK600" i="16" s="1"/>
  <c r="AM600" i="16"/>
  <c r="BJ600" i="16" s="1"/>
  <c r="AL600" i="16"/>
  <c r="BI600" i="16" s="1"/>
  <c r="AK600" i="16"/>
  <c r="CD599" i="16"/>
  <c r="CB599" i="16"/>
  <c r="CA599" i="16"/>
  <c r="BZ599" i="16"/>
  <c r="BY599" i="16"/>
  <c r="BX599" i="16"/>
  <c r="BW599" i="16"/>
  <c r="BV599" i="16"/>
  <c r="BT599" i="16"/>
  <c r="BS599" i="16"/>
  <c r="BR599" i="16"/>
  <c r="BN599" i="16"/>
  <c r="BM599" i="16"/>
  <c r="BL599" i="16"/>
  <c r="BG599" i="16"/>
  <c r="BF599" i="16"/>
  <c r="BE599" i="16"/>
  <c r="BD599" i="16"/>
  <c r="BC599" i="16"/>
  <c r="BB599" i="16"/>
  <c r="BA599" i="16"/>
  <c r="AZ599" i="16"/>
  <c r="AY599" i="16"/>
  <c r="AX599" i="16"/>
  <c r="AW599" i="16"/>
  <c r="AV599" i="16"/>
  <c r="AU599" i="16"/>
  <c r="AT599" i="16"/>
  <c r="AR599" i="16"/>
  <c r="AQ599" i="16"/>
  <c r="AP599" i="16"/>
  <c r="BP599" i="16" s="1"/>
  <c r="AO599" i="16"/>
  <c r="BQ599" i="16" s="1"/>
  <c r="AN599" i="16"/>
  <c r="BK599" i="16" s="1"/>
  <c r="AM599" i="16"/>
  <c r="BJ599" i="16" s="1"/>
  <c r="AL599" i="16"/>
  <c r="BI599" i="16" s="1"/>
  <c r="AK599" i="16"/>
  <c r="CD598" i="16"/>
  <c r="CB598" i="16"/>
  <c r="CA598" i="16"/>
  <c r="BZ598" i="16"/>
  <c r="BY598" i="16"/>
  <c r="BX598" i="16"/>
  <c r="BW598" i="16"/>
  <c r="BV598" i="16"/>
  <c r="BT598" i="16"/>
  <c r="BS598" i="16"/>
  <c r="BR598" i="16"/>
  <c r="BN598" i="16"/>
  <c r="BM598" i="16"/>
  <c r="BL598" i="16"/>
  <c r="BG598" i="16"/>
  <c r="BF598" i="16"/>
  <c r="BE598" i="16"/>
  <c r="BD598" i="16"/>
  <c r="BC598" i="16"/>
  <c r="BB598" i="16"/>
  <c r="BA598" i="16"/>
  <c r="AZ598" i="16"/>
  <c r="AY598" i="16"/>
  <c r="AX598" i="16"/>
  <c r="AW598" i="16"/>
  <c r="AV598" i="16"/>
  <c r="AU598" i="16"/>
  <c r="AT598" i="16"/>
  <c r="AR598" i="16"/>
  <c r="AQ598" i="16"/>
  <c r="AP598" i="16"/>
  <c r="BP598" i="16" s="1"/>
  <c r="AO598" i="16"/>
  <c r="BQ598" i="16" s="1"/>
  <c r="AN598" i="16"/>
  <c r="BK598" i="16" s="1"/>
  <c r="AM598" i="16"/>
  <c r="BJ598" i="16" s="1"/>
  <c r="AL598" i="16"/>
  <c r="BI598" i="16" s="1"/>
  <c r="AK598" i="16"/>
  <c r="CD597" i="16"/>
  <c r="CB597" i="16"/>
  <c r="CA597" i="16"/>
  <c r="BZ597" i="16"/>
  <c r="BY597" i="16"/>
  <c r="BX597" i="16"/>
  <c r="BW597" i="16"/>
  <c r="BV597" i="16"/>
  <c r="BT597" i="16"/>
  <c r="BS597" i="16"/>
  <c r="BR597" i="16"/>
  <c r="BN597" i="16"/>
  <c r="BM597" i="16"/>
  <c r="BL597" i="16"/>
  <c r="BG597" i="16"/>
  <c r="BF597" i="16"/>
  <c r="BE597" i="16"/>
  <c r="BD597" i="16"/>
  <c r="BC597" i="16"/>
  <c r="BB597" i="16"/>
  <c r="BA597" i="16"/>
  <c r="AZ597" i="16"/>
  <c r="AY597" i="16"/>
  <c r="AX597" i="16"/>
  <c r="AW597" i="16"/>
  <c r="AV597" i="16"/>
  <c r="AU597" i="16"/>
  <c r="AT597" i="16"/>
  <c r="AR597" i="16"/>
  <c r="AQ597" i="16"/>
  <c r="AP597" i="16"/>
  <c r="BP597" i="16" s="1"/>
  <c r="AO597" i="16"/>
  <c r="BQ597" i="16" s="1"/>
  <c r="AN597" i="16"/>
  <c r="BK597" i="16" s="1"/>
  <c r="AM597" i="16"/>
  <c r="BJ597" i="16" s="1"/>
  <c r="AL597" i="16"/>
  <c r="BI597" i="16" s="1"/>
  <c r="AK597" i="16"/>
  <c r="CD596" i="16"/>
  <c r="CB596" i="16"/>
  <c r="CA596" i="16"/>
  <c r="BZ596" i="16"/>
  <c r="BY596" i="16"/>
  <c r="BX596" i="16"/>
  <c r="BW596" i="16"/>
  <c r="BV596" i="16"/>
  <c r="BT596" i="16"/>
  <c r="BS596" i="16"/>
  <c r="BR596" i="16"/>
  <c r="BN596" i="16"/>
  <c r="BM596" i="16"/>
  <c r="BL596" i="16"/>
  <c r="BG596" i="16"/>
  <c r="BF596" i="16"/>
  <c r="BE596" i="16"/>
  <c r="BD596" i="16"/>
  <c r="BC596" i="16"/>
  <c r="BB596" i="16"/>
  <c r="BA596" i="16"/>
  <c r="AZ596" i="16"/>
  <c r="AY596" i="16"/>
  <c r="AX596" i="16"/>
  <c r="AW596" i="16"/>
  <c r="AV596" i="16"/>
  <c r="AU596" i="16"/>
  <c r="AT596" i="16"/>
  <c r="AR596" i="16"/>
  <c r="AQ596" i="16"/>
  <c r="AP596" i="16"/>
  <c r="BP596" i="16" s="1"/>
  <c r="AO596" i="16"/>
  <c r="BQ596" i="16" s="1"/>
  <c r="AN596" i="16"/>
  <c r="BK596" i="16" s="1"/>
  <c r="AM596" i="16"/>
  <c r="BJ596" i="16" s="1"/>
  <c r="AL596" i="16"/>
  <c r="BI596" i="16" s="1"/>
  <c r="AK596" i="16"/>
  <c r="CD595" i="16"/>
  <c r="CB595" i="16"/>
  <c r="CA595" i="16"/>
  <c r="BZ595" i="16"/>
  <c r="BY595" i="16"/>
  <c r="BX595" i="16"/>
  <c r="BW595" i="16"/>
  <c r="BV595" i="16"/>
  <c r="BT595" i="16"/>
  <c r="BS595" i="16"/>
  <c r="BR595" i="16"/>
  <c r="BN595" i="16"/>
  <c r="BM595" i="16"/>
  <c r="BL595" i="16"/>
  <c r="BG595" i="16"/>
  <c r="BF595" i="16"/>
  <c r="BE595" i="16"/>
  <c r="BD595" i="16"/>
  <c r="BC595" i="16"/>
  <c r="BB595" i="16"/>
  <c r="BA595" i="16"/>
  <c r="AZ595" i="16"/>
  <c r="AY595" i="16"/>
  <c r="AX595" i="16"/>
  <c r="AW595" i="16"/>
  <c r="AV595" i="16"/>
  <c r="AU595" i="16"/>
  <c r="AT595" i="16"/>
  <c r="AR595" i="16"/>
  <c r="AQ595" i="16"/>
  <c r="AP595" i="16"/>
  <c r="BP595" i="16" s="1"/>
  <c r="AO595" i="16"/>
  <c r="BQ595" i="16" s="1"/>
  <c r="AN595" i="16"/>
  <c r="BK595" i="16" s="1"/>
  <c r="AM595" i="16"/>
  <c r="BJ595" i="16" s="1"/>
  <c r="AL595" i="16"/>
  <c r="BI595" i="16" s="1"/>
  <c r="AK595" i="16"/>
  <c r="CD594" i="16"/>
  <c r="CB594" i="16"/>
  <c r="CA594" i="16"/>
  <c r="BZ594" i="16"/>
  <c r="BY594" i="16"/>
  <c r="BX594" i="16"/>
  <c r="BW594" i="16"/>
  <c r="BV594" i="16"/>
  <c r="BT594" i="16"/>
  <c r="BS594" i="16"/>
  <c r="BR594" i="16"/>
  <c r="BN594" i="16"/>
  <c r="BM594" i="16"/>
  <c r="BL594" i="16"/>
  <c r="BG594" i="16"/>
  <c r="BF594" i="16"/>
  <c r="BE594" i="16"/>
  <c r="BD594" i="16"/>
  <c r="BC594" i="16"/>
  <c r="BB594" i="16"/>
  <c r="BA594" i="16"/>
  <c r="AZ594" i="16"/>
  <c r="AY594" i="16"/>
  <c r="AX594" i="16"/>
  <c r="AW594" i="16"/>
  <c r="AV594" i="16"/>
  <c r="AU594" i="16"/>
  <c r="AT594" i="16"/>
  <c r="AR594" i="16"/>
  <c r="AQ594" i="16"/>
  <c r="AP594" i="16"/>
  <c r="BP594" i="16" s="1"/>
  <c r="AO594" i="16"/>
  <c r="BQ594" i="16" s="1"/>
  <c r="AN594" i="16"/>
  <c r="BK594" i="16" s="1"/>
  <c r="AM594" i="16"/>
  <c r="BJ594" i="16" s="1"/>
  <c r="AL594" i="16"/>
  <c r="BI594" i="16" s="1"/>
  <c r="AK594" i="16"/>
  <c r="CD593" i="16"/>
  <c r="CB593" i="16"/>
  <c r="CA593" i="16"/>
  <c r="BZ593" i="16"/>
  <c r="BY593" i="16"/>
  <c r="BX593" i="16"/>
  <c r="BW593" i="16"/>
  <c r="BV593" i="16"/>
  <c r="BT593" i="16"/>
  <c r="BS593" i="16"/>
  <c r="BR593" i="16"/>
  <c r="BN593" i="16"/>
  <c r="BM593" i="16"/>
  <c r="BL593" i="16"/>
  <c r="BG593" i="16"/>
  <c r="BF593" i="16"/>
  <c r="BE593" i="16"/>
  <c r="BD593" i="16"/>
  <c r="BC593" i="16"/>
  <c r="BB593" i="16"/>
  <c r="BA593" i="16"/>
  <c r="AZ593" i="16"/>
  <c r="AY593" i="16"/>
  <c r="AX593" i="16"/>
  <c r="AW593" i="16"/>
  <c r="AV593" i="16"/>
  <c r="AU593" i="16"/>
  <c r="AT593" i="16"/>
  <c r="AR593" i="16"/>
  <c r="AQ593" i="16"/>
  <c r="AP593" i="16"/>
  <c r="BP593" i="16" s="1"/>
  <c r="AO593" i="16"/>
  <c r="BQ593" i="16" s="1"/>
  <c r="AN593" i="16"/>
  <c r="BK593" i="16" s="1"/>
  <c r="AM593" i="16"/>
  <c r="BJ593" i="16" s="1"/>
  <c r="AL593" i="16"/>
  <c r="BI593" i="16" s="1"/>
  <c r="AK593" i="16"/>
  <c r="CD592" i="16"/>
  <c r="CB592" i="16"/>
  <c r="CA592" i="16"/>
  <c r="BZ592" i="16"/>
  <c r="BY592" i="16"/>
  <c r="BX592" i="16"/>
  <c r="BW592" i="16"/>
  <c r="BV592" i="16"/>
  <c r="BT592" i="16"/>
  <c r="BS592" i="16"/>
  <c r="BR592" i="16"/>
  <c r="BN592" i="16"/>
  <c r="BM592" i="16"/>
  <c r="BL592" i="16"/>
  <c r="BG592" i="16"/>
  <c r="BF592" i="16"/>
  <c r="BE592" i="16"/>
  <c r="BD592" i="16"/>
  <c r="BC592" i="16"/>
  <c r="BB592" i="16"/>
  <c r="BA592" i="16"/>
  <c r="AZ592" i="16"/>
  <c r="AY592" i="16"/>
  <c r="AX592" i="16"/>
  <c r="AW592" i="16"/>
  <c r="AV592" i="16"/>
  <c r="AU592" i="16"/>
  <c r="AT592" i="16"/>
  <c r="AR592" i="16"/>
  <c r="AQ592" i="16"/>
  <c r="AP592" i="16"/>
  <c r="BP592" i="16" s="1"/>
  <c r="AO592" i="16"/>
  <c r="BQ592" i="16" s="1"/>
  <c r="AN592" i="16"/>
  <c r="BK592" i="16" s="1"/>
  <c r="AM592" i="16"/>
  <c r="BJ592" i="16" s="1"/>
  <c r="AL592" i="16"/>
  <c r="BI592" i="16" s="1"/>
  <c r="AK592" i="16"/>
  <c r="CD591" i="16"/>
  <c r="CB591" i="16"/>
  <c r="CA591" i="16"/>
  <c r="BZ591" i="16"/>
  <c r="BY591" i="16"/>
  <c r="BX591" i="16"/>
  <c r="BW591" i="16"/>
  <c r="BV591" i="16"/>
  <c r="BT591" i="16"/>
  <c r="BS591" i="16"/>
  <c r="BR591" i="16"/>
  <c r="BN591" i="16"/>
  <c r="BM591" i="16"/>
  <c r="BL591" i="16"/>
  <c r="BG591" i="16"/>
  <c r="BF591" i="16"/>
  <c r="BE591" i="16"/>
  <c r="BD591" i="16"/>
  <c r="BC591" i="16"/>
  <c r="BB591" i="16"/>
  <c r="BA591" i="16"/>
  <c r="AZ591" i="16"/>
  <c r="AY591" i="16"/>
  <c r="AX591" i="16"/>
  <c r="AW591" i="16"/>
  <c r="AV591" i="16"/>
  <c r="AU591" i="16"/>
  <c r="AT591" i="16"/>
  <c r="AR591" i="16"/>
  <c r="AQ591" i="16"/>
  <c r="AP591" i="16"/>
  <c r="BP591" i="16" s="1"/>
  <c r="AO591" i="16"/>
  <c r="BQ591" i="16" s="1"/>
  <c r="AN591" i="16"/>
  <c r="BK591" i="16" s="1"/>
  <c r="AM591" i="16"/>
  <c r="BJ591" i="16" s="1"/>
  <c r="AL591" i="16"/>
  <c r="BI591" i="16" s="1"/>
  <c r="AK591" i="16"/>
  <c r="CD590" i="16"/>
  <c r="CB590" i="16"/>
  <c r="CA590" i="16"/>
  <c r="BZ590" i="16"/>
  <c r="BY590" i="16"/>
  <c r="BX590" i="16"/>
  <c r="BW590" i="16"/>
  <c r="BV590" i="16"/>
  <c r="BT590" i="16"/>
  <c r="BS590" i="16"/>
  <c r="BR590" i="16"/>
  <c r="BN590" i="16"/>
  <c r="BM590" i="16"/>
  <c r="BL590" i="16"/>
  <c r="BG590" i="16"/>
  <c r="BF590" i="16"/>
  <c r="BE590" i="16"/>
  <c r="BD590" i="16"/>
  <c r="BC590" i="16"/>
  <c r="BB590" i="16"/>
  <c r="BA590" i="16"/>
  <c r="AZ590" i="16"/>
  <c r="AY590" i="16"/>
  <c r="AX590" i="16"/>
  <c r="AW590" i="16"/>
  <c r="AV590" i="16"/>
  <c r="AU590" i="16"/>
  <c r="AT590" i="16"/>
  <c r="AR590" i="16"/>
  <c r="AQ590" i="16"/>
  <c r="AP590" i="16"/>
  <c r="BP590" i="16" s="1"/>
  <c r="AO590" i="16"/>
  <c r="BQ590" i="16" s="1"/>
  <c r="AN590" i="16"/>
  <c r="BK590" i="16" s="1"/>
  <c r="AM590" i="16"/>
  <c r="BJ590" i="16" s="1"/>
  <c r="AL590" i="16"/>
  <c r="BI590" i="16" s="1"/>
  <c r="AK590" i="16"/>
  <c r="CD589" i="16"/>
  <c r="CB589" i="16"/>
  <c r="CA589" i="16"/>
  <c r="BZ589" i="16"/>
  <c r="BY589" i="16"/>
  <c r="BX589" i="16"/>
  <c r="BW589" i="16"/>
  <c r="BV589" i="16"/>
  <c r="BT589" i="16"/>
  <c r="BS589" i="16"/>
  <c r="BR589" i="16"/>
  <c r="BN589" i="16"/>
  <c r="BM589" i="16"/>
  <c r="BL589" i="16"/>
  <c r="BG589" i="16"/>
  <c r="BF589" i="16"/>
  <c r="BE589" i="16"/>
  <c r="BD589" i="16"/>
  <c r="BC589" i="16"/>
  <c r="BB589" i="16"/>
  <c r="BA589" i="16"/>
  <c r="AZ589" i="16"/>
  <c r="AY589" i="16"/>
  <c r="AX589" i="16"/>
  <c r="AW589" i="16"/>
  <c r="AV589" i="16"/>
  <c r="AU589" i="16"/>
  <c r="AT589" i="16"/>
  <c r="AR589" i="16"/>
  <c r="AQ589" i="16"/>
  <c r="AP589" i="16"/>
  <c r="BP589" i="16" s="1"/>
  <c r="AO589" i="16"/>
  <c r="BQ589" i="16" s="1"/>
  <c r="AN589" i="16"/>
  <c r="BK589" i="16" s="1"/>
  <c r="AM589" i="16"/>
  <c r="BJ589" i="16" s="1"/>
  <c r="AL589" i="16"/>
  <c r="BI589" i="16" s="1"/>
  <c r="AK589" i="16"/>
  <c r="CD588" i="16"/>
  <c r="CB588" i="16"/>
  <c r="CA588" i="16"/>
  <c r="BZ588" i="16"/>
  <c r="BY588" i="16"/>
  <c r="BX588" i="16"/>
  <c r="BW588" i="16"/>
  <c r="BV588" i="16"/>
  <c r="BT588" i="16"/>
  <c r="BS588" i="16"/>
  <c r="BR588" i="16"/>
  <c r="BN588" i="16"/>
  <c r="BM588" i="16"/>
  <c r="BL588" i="16"/>
  <c r="BG588" i="16"/>
  <c r="BF588" i="16"/>
  <c r="BE588" i="16"/>
  <c r="BD588" i="16"/>
  <c r="BC588" i="16"/>
  <c r="BB588" i="16"/>
  <c r="BA588" i="16"/>
  <c r="AZ588" i="16"/>
  <c r="AY588" i="16"/>
  <c r="AX588" i="16"/>
  <c r="AW588" i="16"/>
  <c r="AV588" i="16"/>
  <c r="AU588" i="16"/>
  <c r="AT588" i="16"/>
  <c r="AR588" i="16"/>
  <c r="AQ588" i="16"/>
  <c r="AP588" i="16"/>
  <c r="BP588" i="16" s="1"/>
  <c r="AO588" i="16"/>
  <c r="BQ588" i="16" s="1"/>
  <c r="AN588" i="16"/>
  <c r="BK588" i="16" s="1"/>
  <c r="AM588" i="16"/>
  <c r="BJ588" i="16" s="1"/>
  <c r="AL588" i="16"/>
  <c r="BI588" i="16" s="1"/>
  <c r="AK588" i="16"/>
  <c r="CD587" i="16"/>
  <c r="CB587" i="16"/>
  <c r="CA587" i="16"/>
  <c r="BZ587" i="16"/>
  <c r="BY587" i="16"/>
  <c r="BX587" i="16"/>
  <c r="BW587" i="16"/>
  <c r="BV587" i="16"/>
  <c r="BT587" i="16"/>
  <c r="BS587" i="16"/>
  <c r="BR587" i="16"/>
  <c r="BN587" i="16"/>
  <c r="BM587" i="16"/>
  <c r="BL587" i="16"/>
  <c r="BG587" i="16"/>
  <c r="BF587" i="16"/>
  <c r="BE587" i="16"/>
  <c r="BD587" i="16"/>
  <c r="BC587" i="16"/>
  <c r="BB587" i="16"/>
  <c r="BA587" i="16"/>
  <c r="AZ587" i="16"/>
  <c r="AY587" i="16"/>
  <c r="AX587" i="16"/>
  <c r="AW587" i="16"/>
  <c r="AV587" i="16"/>
  <c r="AU587" i="16"/>
  <c r="AT587" i="16"/>
  <c r="AR587" i="16"/>
  <c r="AQ587" i="16"/>
  <c r="AP587" i="16"/>
  <c r="BP587" i="16" s="1"/>
  <c r="AO587" i="16"/>
  <c r="BQ587" i="16" s="1"/>
  <c r="AN587" i="16"/>
  <c r="BK587" i="16" s="1"/>
  <c r="AM587" i="16"/>
  <c r="BJ587" i="16" s="1"/>
  <c r="AL587" i="16"/>
  <c r="BI587" i="16" s="1"/>
  <c r="AK587" i="16"/>
  <c r="CD586" i="16"/>
  <c r="CB586" i="16"/>
  <c r="CA586" i="16"/>
  <c r="BZ586" i="16"/>
  <c r="BY586" i="16"/>
  <c r="BX586" i="16"/>
  <c r="BW586" i="16"/>
  <c r="BV586" i="16"/>
  <c r="BT586" i="16"/>
  <c r="BS586" i="16"/>
  <c r="BR586" i="16"/>
  <c r="BN586" i="16"/>
  <c r="BM586" i="16"/>
  <c r="BL586" i="16"/>
  <c r="BG586" i="16"/>
  <c r="BF586" i="16"/>
  <c r="BE586" i="16"/>
  <c r="BD586" i="16"/>
  <c r="BC586" i="16"/>
  <c r="BB586" i="16"/>
  <c r="BA586" i="16"/>
  <c r="AZ586" i="16"/>
  <c r="AY586" i="16"/>
  <c r="AX586" i="16"/>
  <c r="AW586" i="16"/>
  <c r="AV586" i="16"/>
  <c r="AU586" i="16"/>
  <c r="AT586" i="16"/>
  <c r="AR586" i="16"/>
  <c r="AQ586" i="16"/>
  <c r="AP586" i="16"/>
  <c r="BP586" i="16" s="1"/>
  <c r="AO586" i="16"/>
  <c r="BQ586" i="16" s="1"/>
  <c r="AN586" i="16"/>
  <c r="BK586" i="16" s="1"/>
  <c r="AM586" i="16"/>
  <c r="BJ586" i="16" s="1"/>
  <c r="AL586" i="16"/>
  <c r="BI586" i="16" s="1"/>
  <c r="AK586" i="16"/>
  <c r="CD585" i="16"/>
  <c r="CB585" i="16"/>
  <c r="CA585" i="16"/>
  <c r="BZ585" i="16"/>
  <c r="BY585" i="16"/>
  <c r="BX585" i="16"/>
  <c r="BW585" i="16"/>
  <c r="BV585" i="16"/>
  <c r="BT585" i="16"/>
  <c r="BS585" i="16"/>
  <c r="BR585" i="16"/>
  <c r="BN585" i="16"/>
  <c r="BM585" i="16"/>
  <c r="BL585" i="16"/>
  <c r="BG585" i="16"/>
  <c r="BF585" i="16"/>
  <c r="BE585" i="16"/>
  <c r="BD585" i="16"/>
  <c r="BC585" i="16"/>
  <c r="BB585" i="16"/>
  <c r="BA585" i="16"/>
  <c r="AZ585" i="16"/>
  <c r="AY585" i="16"/>
  <c r="AX585" i="16"/>
  <c r="AW585" i="16"/>
  <c r="AV585" i="16"/>
  <c r="AU585" i="16"/>
  <c r="AT585" i="16"/>
  <c r="AR585" i="16"/>
  <c r="AQ585" i="16"/>
  <c r="AP585" i="16"/>
  <c r="BP585" i="16" s="1"/>
  <c r="AO585" i="16"/>
  <c r="BQ585" i="16" s="1"/>
  <c r="AN585" i="16"/>
  <c r="BK585" i="16" s="1"/>
  <c r="AM585" i="16"/>
  <c r="BJ585" i="16" s="1"/>
  <c r="AL585" i="16"/>
  <c r="BI585" i="16" s="1"/>
  <c r="AK585" i="16"/>
  <c r="CD584" i="16"/>
  <c r="CB584" i="16"/>
  <c r="CA584" i="16"/>
  <c r="BZ584" i="16"/>
  <c r="BY584" i="16"/>
  <c r="BX584" i="16"/>
  <c r="BW584" i="16"/>
  <c r="BV584" i="16"/>
  <c r="BT584" i="16"/>
  <c r="BS584" i="16"/>
  <c r="BR584" i="16"/>
  <c r="BN584" i="16"/>
  <c r="BM584" i="16"/>
  <c r="BL584" i="16"/>
  <c r="BG584" i="16"/>
  <c r="BF584" i="16"/>
  <c r="BE584" i="16"/>
  <c r="BD584" i="16"/>
  <c r="BC584" i="16"/>
  <c r="BB584" i="16"/>
  <c r="BA584" i="16"/>
  <c r="AZ584" i="16"/>
  <c r="AY584" i="16"/>
  <c r="AX584" i="16"/>
  <c r="AW584" i="16"/>
  <c r="AV584" i="16"/>
  <c r="AU584" i="16"/>
  <c r="AT584" i="16"/>
  <c r="AR584" i="16"/>
  <c r="AQ584" i="16"/>
  <c r="AP584" i="16"/>
  <c r="BP584" i="16" s="1"/>
  <c r="AO584" i="16"/>
  <c r="BQ584" i="16" s="1"/>
  <c r="AN584" i="16"/>
  <c r="BK584" i="16" s="1"/>
  <c r="AM584" i="16"/>
  <c r="BJ584" i="16" s="1"/>
  <c r="AL584" i="16"/>
  <c r="BI584" i="16" s="1"/>
  <c r="AK584" i="16"/>
  <c r="CD583" i="16"/>
  <c r="CB583" i="16"/>
  <c r="CA583" i="16"/>
  <c r="BZ583" i="16"/>
  <c r="BY583" i="16"/>
  <c r="BX583" i="16"/>
  <c r="BW583" i="16"/>
  <c r="BV583" i="16"/>
  <c r="BT583" i="16"/>
  <c r="BS583" i="16"/>
  <c r="BR583" i="16"/>
  <c r="BN583" i="16"/>
  <c r="BM583" i="16"/>
  <c r="BL583" i="16"/>
  <c r="BG583" i="16"/>
  <c r="BF583" i="16"/>
  <c r="BE583" i="16"/>
  <c r="BD583" i="16"/>
  <c r="BC583" i="16"/>
  <c r="BB583" i="16"/>
  <c r="BA583" i="16"/>
  <c r="AZ583" i="16"/>
  <c r="AY583" i="16"/>
  <c r="AX583" i="16"/>
  <c r="AW583" i="16"/>
  <c r="AV583" i="16"/>
  <c r="AU583" i="16"/>
  <c r="AT583" i="16"/>
  <c r="AR583" i="16"/>
  <c r="AQ583" i="16"/>
  <c r="AP583" i="16"/>
  <c r="BP583" i="16" s="1"/>
  <c r="AO583" i="16"/>
  <c r="BQ583" i="16" s="1"/>
  <c r="AN583" i="16"/>
  <c r="BK583" i="16" s="1"/>
  <c r="AM583" i="16"/>
  <c r="BJ583" i="16" s="1"/>
  <c r="AL583" i="16"/>
  <c r="BI583" i="16" s="1"/>
  <c r="AK583" i="16"/>
  <c r="CD582" i="16"/>
  <c r="CB582" i="16"/>
  <c r="CA582" i="16"/>
  <c r="BZ582" i="16"/>
  <c r="BY582" i="16"/>
  <c r="BX582" i="16"/>
  <c r="BW582" i="16"/>
  <c r="BV582" i="16"/>
  <c r="BT582" i="16"/>
  <c r="BS582" i="16"/>
  <c r="BR582" i="16"/>
  <c r="BN582" i="16"/>
  <c r="BM582" i="16"/>
  <c r="BL582" i="16"/>
  <c r="BG582" i="16"/>
  <c r="BF582" i="16"/>
  <c r="BE582" i="16"/>
  <c r="BD582" i="16"/>
  <c r="BC582" i="16"/>
  <c r="BB582" i="16"/>
  <c r="BA582" i="16"/>
  <c r="AZ582" i="16"/>
  <c r="AY582" i="16"/>
  <c r="AX582" i="16"/>
  <c r="AW582" i="16"/>
  <c r="AV582" i="16"/>
  <c r="AU582" i="16"/>
  <c r="AT582" i="16"/>
  <c r="AR582" i="16"/>
  <c r="AQ582" i="16"/>
  <c r="AP582" i="16"/>
  <c r="BP582" i="16" s="1"/>
  <c r="AO582" i="16"/>
  <c r="BQ582" i="16" s="1"/>
  <c r="AN582" i="16"/>
  <c r="BK582" i="16" s="1"/>
  <c r="AM582" i="16"/>
  <c r="BJ582" i="16" s="1"/>
  <c r="AL582" i="16"/>
  <c r="BI582" i="16" s="1"/>
  <c r="AK582" i="16"/>
  <c r="CD581" i="16"/>
  <c r="CB581" i="16"/>
  <c r="CA581" i="16"/>
  <c r="BZ581" i="16"/>
  <c r="BY581" i="16"/>
  <c r="BX581" i="16"/>
  <c r="BW581" i="16"/>
  <c r="BV581" i="16"/>
  <c r="BT581" i="16"/>
  <c r="BS581" i="16"/>
  <c r="BR581" i="16"/>
  <c r="BN581" i="16"/>
  <c r="BM581" i="16"/>
  <c r="BL581" i="16"/>
  <c r="BG581" i="16"/>
  <c r="BF581" i="16"/>
  <c r="BE581" i="16"/>
  <c r="BD581" i="16"/>
  <c r="BC581" i="16"/>
  <c r="BB581" i="16"/>
  <c r="BA581" i="16"/>
  <c r="AZ581" i="16"/>
  <c r="AY581" i="16"/>
  <c r="AX581" i="16"/>
  <c r="AW581" i="16"/>
  <c r="AV581" i="16"/>
  <c r="AU581" i="16"/>
  <c r="AT581" i="16"/>
  <c r="AR581" i="16"/>
  <c r="AQ581" i="16"/>
  <c r="AP581" i="16"/>
  <c r="BP581" i="16" s="1"/>
  <c r="AO581" i="16"/>
  <c r="BQ581" i="16" s="1"/>
  <c r="AN581" i="16"/>
  <c r="BK581" i="16" s="1"/>
  <c r="AM581" i="16"/>
  <c r="BJ581" i="16" s="1"/>
  <c r="AL581" i="16"/>
  <c r="BI581" i="16" s="1"/>
  <c r="AK581" i="16"/>
  <c r="CD580" i="16"/>
  <c r="CB580" i="16"/>
  <c r="CA580" i="16"/>
  <c r="BZ580" i="16"/>
  <c r="BY580" i="16"/>
  <c r="BX580" i="16"/>
  <c r="BW580" i="16"/>
  <c r="BV580" i="16"/>
  <c r="BT580" i="16"/>
  <c r="BS580" i="16"/>
  <c r="BR580" i="16"/>
  <c r="BN580" i="16"/>
  <c r="BM580" i="16"/>
  <c r="BL580" i="16"/>
  <c r="BG580" i="16"/>
  <c r="BF580" i="16"/>
  <c r="BE580" i="16"/>
  <c r="BD580" i="16"/>
  <c r="BC580" i="16"/>
  <c r="BB580" i="16"/>
  <c r="BA580" i="16"/>
  <c r="AZ580" i="16"/>
  <c r="AY580" i="16"/>
  <c r="AX580" i="16"/>
  <c r="AW580" i="16"/>
  <c r="AV580" i="16"/>
  <c r="AU580" i="16"/>
  <c r="AT580" i="16"/>
  <c r="AR580" i="16"/>
  <c r="AQ580" i="16"/>
  <c r="AP580" i="16"/>
  <c r="BP580" i="16" s="1"/>
  <c r="AO580" i="16"/>
  <c r="BQ580" i="16" s="1"/>
  <c r="AN580" i="16"/>
  <c r="BK580" i="16" s="1"/>
  <c r="AM580" i="16"/>
  <c r="BJ580" i="16" s="1"/>
  <c r="AL580" i="16"/>
  <c r="BI580" i="16" s="1"/>
  <c r="AK580" i="16"/>
  <c r="CD579" i="16"/>
  <c r="CB579" i="16"/>
  <c r="CA579" i="16"/>
  <c r="BZ579" i="16"/>
  <c r="BY579" i="16"/>
  <c r="BX579" i="16"/>
  <c r="BW579" i="16"/>
  <c r="BV579" i="16"/>
  <c r="BT579" i="16"/>
  <c r="BS579" i="16"/>
  <c r="BR579" i="16"/>
  <c r="BN579" i="16"/>
  <c r="BM579" i="16"/>
  <c r="BL579" i="16"/>
  <c r="BG579" i="16"/>
  <c r="BF579" i="16"/>
  <c r="BE579" i="16"/>
  <c r="BD579" i="16"/>
  <c r="BC579" i="16"/>
  <c r="BB579" i="16"/>
  <c r="BA579" i="16"/>
  <c r="AZ579" i="16"/>
  <c r="AY579" i="16"/>
  <c r="AX579" i="16"/>
  <c r="AW579" i="16"/>
  <c r="AV579" i="16"/>
  <c r="AU579" i="16"/>
  <c r="AT579" i="16"/>
  <c r="AR579" i="16"/>
  <c r="AQ579" i="16"/>
  <c r="AP579" i="16"/>
  <c r="BP579" i="16" s="1"/>
  <c r="AO579" i="16"/>
  <c r="BQ579" i="16" s="1"/>
  <c r="AN579" i="16"/>
  <c r="BK579" i="16" s="1"/>
  <c r="AM579" i="16"/>
  <c r="BJ579" i="16" s="1"/>
  <c r="AL579" i="16"/>
  <c r="BI579" i="16" s="1"/>
  <c r="AK579" i="16"/>
  <c r="CD578" i="16"/>
  <c r="CB578" i="16"/>
  <c r="CA578" i="16"/>
  <c r="BZ578" i="16"/>
  <c r="BY578" i="16"/>
  <c r="BX578" i="16"/>
  <c r="BW578" i="16"/>
  <c r="BV578" i="16"/>
  <c r="BT578" i="16"/>
  <c r="BS578" i="16"/>
  <c r="BR578" i="16"/>
  <c r="BN578" i="16"/>
  <c r="BM578" i="16"/>
  <c r="BL578" i="16"/>
  <c r="BG578" i="16"/>
  <c r="BF578" i="16"/>
  <c r="BE578" i="16"/>
  <c r="BD578" i="16"/>
  <c r="BC578" i="16"/>
  <c r="BB578" i="16"/>
  <c r="BA578" i="16"/>
  <c r="AZ578" i="16"/>
  <c r="AY578" i="16"/>
  <c r="AX578" i="16"/>
  <c r="AW578" i="16"/>
  <c r="AV578" i="16"/>
  <c r="AU578" i="16"/>
  <c r="AT578" i="16"/>
  <c r="AR578" i="16"/>
  <c r="AQ578" i="16"/>
  <c r="AP578" i="16"/>
  <c r="BP578" i="16" s="1"/>
  <c r="AO578" i="16"/>
  <c r="BQ578" i="16" s="1"/>
  <c r="AN578" i="16"/>
  <c r="BK578" i="16" s="1"/>
  <c r="AM578" i="16"/>
  <c r="BJ578" i="16" s="1"/>
  <c r="AL578" i="16"/>
  <c r="BI578" i="16" s="1"/>
  <c r="AK578" i="16"/>
  <c r="CD577" i="16"/>
  <c r="CB577" i="16"/>
  <c r="CA577" i="16"/>
  <c r="BZ577" i="16"/>
  <c r="BY577" i="16"/>
  <c r="BX577" i="16"/>
  <c r="BW577" i="16"/>
  <c r="BV577" i="16"/>
  <c r="BT577" i="16"/>
  <c r="BS577" i="16"/>
  <c r="BR577" i="16"/>
  <c r="BN577" i="16"/>
  <c r="BM577" i="16"/>
  <c r="BL577" i="16"/>
  <c r="BG577" i="16"/>
  <c r="BF577" i="16"/>
  <c r="BE577" i="16"/>
  <c r="BD577" i="16"/>
  <c r="BC577" i="16"/>
  <c r="BB577" i="16"/>
  <c r="BA577" i="16"/>
  <c r="AZ577" i="16"/>
  <c r="AY577" i="16"/>
  <c r="AX577" i="16"/>
  <c r="AW577" i="16"/>
  <c r="AV577" i="16"/>
  <c r="AU577" i="16"/>
  <c r="AT577" i="16"/>
  <c r="AR577" i="16"/>
  <c r="AQ577" i="16"/>
  <c r="AP577" i="16"/>
  <c r="BP577" i="16" s="1"/>
  <c r="AO577" i="16"/>
  <c r="BQ577" i="16" s="1"/>
  <c r="AN577" i="16"/>
  <c r="BK577" i="16" s="1"/>
  <c r="AM577" i="16"/>
  <c r="BJ577" i="16" s="1"/>
  <c r="AL577" i="16"/>
  <c r="BI577" i="16" s="1"/>
  <c r="AK577" i="16"/>
  <c r="CD576" i="16"/>
  <c r="CB576" i="16"/>
  <c r="CA576" i="16"/>
  <c r="BZ576" i="16"/>
  <c r="BY576" i="16"/>
  <c r="BX576" i="16"/>
  <c r="BW576" i="16"/>
  <c r="BV576" i="16"/>
  <c r="BT576" i="16"/>
  <c r="BS576" i="16"/>
  <c r="BR576" i="16"/>
  <c r="BN576" i="16"/>
  <c r="BM576" i="16"/>
  <c r="BL576" i="16"/>
  <c r="BG576" i="16"/>
  <c r="BF576" i="16"/>
  <c r="BE576" i="16"/>
  <c r="BD576" i="16"/>
  <c r="BC576" i="16"/>
  <c r="BB576" i="16"/>
  <c r="BA576" i="16"/>
  <c r="AZ576" i="16"/>
  <c r="AY576" i="16"/>
  <c r="AX576" i="16"/>
  <c r="AW576" i="16"/>
  <c r="AV576" i="16"/>
  <c r="AU576" i="16"/>
  <c r="AT576" i="16"/>
  <c r="AR576" i="16"/>
  <c r="AQ576" i="16"/>
  <c r="AP576" i="16"/>
  <c r="BP576" i="16" s="1"/>
  <c r="AO576" i="16"/>
  <c r="BQ576" i="16" s="1"/>
  <c r="AN576" i="16"/>
  <c r="BK576" i="16" s="1"/>
  <c r="AM576" i="16"/>
  <c r="BJ576" i="16" s="1"/>
  <c r="AL576" i="16"/>
  <c r="BI576" i="16" s="1"/>
  <c r="AK576" i="16"/>
  <c r="CD575" i="16"/>
  <c r="CB575" i="16"/>
  <c r="CA575" i="16"/>
  <c r="BZ575" i="16"/>
  <c r="BY575" i="16"/>
  <c r="BX575" i="16"/>
  <c r="BW575" i="16"/>
  <c r="BV575" i="16"/>
  <c r="BT575" i="16"/>
  <c r="BS575" i="16"/>
  <c r="BR575" i="16"/>
  <c r="BN575" i="16"/>
  <c r="BM575" i="16"/>
  <c r="BL575" i="16"/>
  <c r="BG575" i="16"/>
  <c r="BF575" i="16"/>
  <c r="BE575" i="16"/>
  <c r="BD575" i="16"/>
  <c r="BC575" i="16"/>
  <c r="BB575" i="16"/>
  <c r="BA575" i="16"/>
  <c r="AZ575" i="16"/>
  <c r="AY575" i="16"/>
  <c r="AX575" i="16"/>
  <c r="AW575" i="16"/>
  <c r="AV575" i="16"/>
  <c r="AU575" i="16"/>
  <c r="AT575" i="16"/>
  <c r="AR575" i="16"/>
  <c r="AQ575" i="16"/>
  <c r="AP575" i="16"/>
  <c r="BP575" i="16" s="1"/>
  <c r="AO575" i="16"/>
  <c r="BQ575" i="16" s="1"/>
  <c r="AN575" i="16"/>
  <c r="BK575" i="16" s="1"/>
  <c r="AM575" i="16"/>
  <c r="BJ575" i="16" s="1"/>
  <c r="AL575" i="16"/>
  <c r="BI575" i="16" s="1"/>
  <c r="AK575" i="16"/>
  <c r="CD574" i="16"/>
  <c r="CB574" i="16"/>
  <c r="CA574" i="16"/>
  <c r="BZ574" i="16"/>
  <c r="BY574" i="16"/>
  <c r="BX574" i="16"/>
  <c r="BW574" i="16"/>
  <c r="BV574" i="16"/>
  <c r="BT574" i="16"/>
  <c r="BS574" i="16"/>
  <c r="BR574" i="16"/>
  <c r="BN574" i="16"/>
  <c r="BM574" i="16"/>
  <c r="BL574" i="16"/>
  <c r="BG574" i="16"/>
  <c r="BF574" i="16"/>
  <c r="BE574" i="16"/>
  <c r="BD574" i="16"/>
  <c r="BC574" i="16"/>
  <c r="BB574" i="16"/>
  <c r="BA574" i="16"/>
  <c r="AZ574" i="16"/>
  <c r="AY574" i="16"/>
  <c r="AX574" i="16"/>
  <c r="AW574" i="16"/>
  <c r="AV574" i="16"/>
  <c r="AU574" i="16"/>
  <c r="AT574" i="16"/>
  <c r="AR574" i="16"/>
  <c r="AQ574" i="16"/>
  <c r="AP574" i="16"/>
  <c r="BP574" i="16" s="1"/>
  <c r="AO574" i="16"/>
  <c r="BQ574" i="16" s="1"/>
  <c r="AN574" i="16"/>
  <c r="BK574" i="16" s="1"/>
  <c r="AM574" i="16"/>
  <c r="BJ574" i="16" s="1"/>
  <c r="AL574" i="16"/>
  <c r="BI574" i="16" s="1"/>
  <c r="AK574" i="16"/>
  <c r="CD573" i="16"/>
  <c r="CB573" i="16"/>
  <c r="CA573" i="16"/>
  <c r="BZ573" i="16"/>
  <c r="BY573" i="16"/>
  <c r="BX573" i="16"/>
  <c r="BW573" i="16"/>
  <c r="BV573" i="16"/>
  <c r="BT573" i="16"/>
  <c r="BS573" i="16"/>
  <c r="BR573" i="16"/>
  <c r="BN573" i="16"/>
  <c r="BM573" i="16"/>
  <c r="BL573" i="16"/>
  <c r="BG573" i="16"/>
  <c r="BF573" i="16"/>
  <c r="BE573" i="16"/>
  <c r="BD573" i="16"/>
  <c r="BC573" i="16"/>
  <c r="BB573" i="16"/>
  <c r="BA573" i="16"/>
  <c r="AZ573" i="16"/>
  <c r="AY573" i="16"/>
  <c r="AX573" i="16"/>
  <c r="AW573" i="16"/>
  <c r="AV573" i="16"/>
  <c r="AU573" i="16"/>
  <c r="AT573" i="16"/>
  <c r="AR573" i="16"/>
  <c r="AQ573" i="16"/>
  <c r="AP573" i="16"/>
  <c r="BP573" i="16" s="1"/>
  <c r="AO573" i="16"/>
  <c r="BQ573" i="16" s="1"/>
  <c r="AN573" i="16"/>
  <c r="BK573" i="16" s="1"/>
  <c r="AM573" i="16"/>
  <c r="BJ573" i="16" s="1"/>
  <c r="AL573" i="16"/>
  <c r="BI573" i="16" s="1"/>
  <c r="AK573" i="16"/>
  <c r="CD572" i="16"/>
  <c r="CB572" i="16"/>
  <c r="CA572" i="16"/>
  <c r="BZ572" i="16"/>
  <c r="BY572" i="16"/>
  <c r="BX572" i="16"/>
  <c r="BW572" i="16"/>
  <c r="BV572" i="16"/>
  <c r="BT572" i="16"/>
  <c r="BS572" i="16"/>
  <c r="BR572" i="16"/>
  <c r="BN572" i="16"/>
  <c r="BM572" i="16"/>
  <c r="BL572" i="16"/>
  <c r="BG572" i="16"/>
  <c r="BF572" i="16"/>
  <c r="BE572" i="16"/>
  <c r="BD572" i="16"/>
  <c r="BC572" i="16"/>
  <c r="BB572" i="16"/>
  <c r="BA572" i="16"/>
  <c r="AZ572" i="16"/>
  <c r="AY572" i="16"/>
  <c r="AX572" i="16"/>
  <c r="AW572" i="16"/>
  <c r="AV572" i="16"/>
  <c r="AU572" i="16"/>
  <c r="AT572" i="16"/>
  <c r="AR572" i="16"/>
  <c r="AQ572" i="16"/>
  <c r="AP572" i="16"/>
  <c r="BP572" i="16" s="1"/>
  <c r="AO572" i="16"/>
  <c r="BQ572" i="16" s="1"/>
  <c r="AN572" i="16"/>
  <c r="BK572" i="16" s="1"/>
  <c r="AM572" i="16"/>
  <c r="BJ572" i="16" s="1"/>
  <c r="AL572" i="16"/>
  <c r="BI572" i="16" s="1"/>
  <c r="AK572" i="16"/>
  <c r="CD571" i="16"/>
  <c r="CB571" i="16"/>
  <c r="CA571" i="16"/>
  <c r="BZ571" i="16"/>
  <c r="BY571" i="16"/>
  <c r="BX571" i="16"/>
  <c r="BW571" i="16"/>
  <c r="BV571" i="16"/>
  <c r="BT571" i="16"/>
  <c r="BS571" i="16"/>
  <c r="BR571" i="16"/>
  <c r="BN571" i="16"/>
  <c r="BM571" i="16"/>
  <c r="BL571" i="16"/>
  <c r="BG571" i="16"/>
  <c r="BF571" i="16"/>
  <c r="BE571" i="16"/>
  <c r="BD571" i="16"/>
  <c r="BC571" i="16"/>
  <c r="BB571" i="16"/>
  <c r="BA571" i="16"/>
  <c r="AZ571" i="16"/>
  <c r="AY571" i="16"/>
  <c r="AX571" i="16"/>
  <c r="AW571" i="16"/>
  <c r="AV571" i="16"/>
  <c r="AU571" i="16"/>
  <c r="AT571" i="16"/>
  <c r="AR571" i="16"/>
  <c r="AQ571" i="16"/>
  <c r="AP571" i="16"/>
  <c r="BP571" i="16" s="1"/>
  <c r="AO571" i="16"/>
  <c r="BQ571" i="16" s="1"/>
  <c r="AN571" i="16"/>
  <c r="BK571" i="16" s="1"/>
  <c r="AM571" i="16"/>
  <c r="BJ571" i="16" s="1"/>
  <c r="AL571" i="16"/>
  <c r="BI571" i="16" s="1"/>
  <c r="AK571" i="16"/>
  <c r="CD570" i="16"/>
  <c r="CB570" i="16"/>
  <c r="CA570" i="16"/>
  <c r="BZ570" i="16"/>
  <c r="BY570" i="16"/>
  <c r="BX570" i="16"/>
  <c r="BW570" i="16"/>
  <c r="BV570" i="16"/>
  <c r="BT570" i="16"/>
  <c r="BS570" i="16"/>
  <c r="BR570" i="16"/>
  <c r="BN570" i="16"/>
  <c r="BM570" i="16"/>
  <c r="BL570" i="16"/>
  <c r="BG570" i="16"/>
  <c r="BF570" i="16"/>
  <c r="BE570" i="16"/>
  <c r="BD570" i="16"/>
  <c r="BC570" i="16"/>
  <c r="BB570" i="16"/>
  <c r="BA570" i="16"/>
  <c r="AZ570" i="16"/>
  <c r="AY570" i="16"/>
  <c r="AX570" i="16"/>
  <c r="AW570" i="16"/>
  <c r="AV570" i="16"/>
  <c r="AU570" i="16"/>
  <c r="AT570" i="16"/>
  <c r="AR570" i="16"/>
  <c r="AQ570" i="16"/>
  <c r="AP570" i="16"/>
  <c r="BP570" i="16" s="1"/>
  <c r="AO570" i="16"/>
  <c r="BQ570" i="16" s="1"/>
  <c r="AN570" i="16"/>
  <c r="BK570" i="16" s="1"/>
  <c r="AM570" i="16"/>
  <c r="BJ570" i="16" s="1"/>
  <c r="AL570" i="16"/>
  <c r="BI570" i="16" s="1"/>
  <c r="AK570" i="16"/>
  <c r="CD569" i="16"/>
  <c r="CB569" i="16"/>
  <c r="CA569" i="16"/>
  <c r="BZ569" i="16"/>
  <c r="BY569" i="16"/>
  <c r="BX569" i="16"/>
  <c r="BW569" i="16"/>
  <c r="BV569" i="16"/>
  <c r="BT569" i="16"/>
  <c r="BS569" i="16"/>
  <c r="BR569" i="16"/>
  <c r="BN569" i="16"/>
  <c r="BM569" i="16"/>
  <c r="BL569" i="16"/>
  <c r="BG569" i="16"/>
  <c r="BF569" i="16"/>
  <c r="BE569" i="16"/>
  <c r="BD569" i="16"/>
  <c r="BC569" i="16"/>
  <c r="BB569" i="16"/>
  <c r="BA569" i="16"/>
  <c r="AZ569" i="16"/>
  <c r="AY569" i="16"/>
  <c r="AX569" i="16"/>
  <c r="AW569" i="16"/>
  <c r="AV569" i="16"/>
  <c r="AU569" i="16"/>
  <c r="AT569" i="16"/>
  <c r="AR569" i="16"/>
  <c r="AQ569" i="16"/>
  <c r="AP569" i="16"/>
  <c r="BP569" i="16" s="1"/>
  <c r="AO569" i="16"/>
  <c r="BQ569" i="16" s="1"/>
  <c r="AN569" i="16"/>
  <c r="BK569" i="16" s="1"/>
  <c r="AM569" i="16"/>
  <c r="BJ569" i="16" s="1"/>
  <c r="AL569" i="16"/>
  <c r="BI569" i="16" s="1"/>
  <c r="AK569" i="16"/>
  <c r="CD568" i="16"/>
  <c r="CB568" i="16"/>
  <c r="CA568" i="16"/>
  <c r="BZ568" i="16"/>
  <c r="BY568" i="16"/>
  <c r="BX568" i="16"/>
  <c r="BW568" i="16"/>
  <c r="BV568" i="16"/>
  <c r="BT568" i="16"/>
  <c r="BS568" i="16"/>
  <c r="BR568" i="16"/>
  <c r="BN568" i="16"/>
  <c r="BM568" i="16"/>
  <c r="BL568" i="16"/>
  <c r="BG568" i="16"/>
  <c r="BF568" i="16"/>
  <c r="BE568" i="16"/>
  <c r="BD568" i="16"/>
  <c r="BC568" i="16"/>
  <c r="BB568" i="16"/>
  <c r="BA568" i="16"/>
  <c r="AZ568" i="16"/>
  <c r="AY568" i="16"/>
  <c r="AX568" i="16"/>
  <c r="AW568" i="16"/>
  <c r="AV568" i="16"/>
  <c r="AU568" i="16"/>
  <c r="AT568" i="16"/>
  <c r="AR568" i="16"/>
  <c r="AQ568" i="16"/>
  <c r="AP568" i="16"/>
  <c r="BP568" i="16" s="1"/>
  <c r="AO568" i="16"/>
  <c r="BQ568" i="16" s="1"/>
  <c r="AN568" i="16"/>
  <c r="BK568" i="16" s="1"/>
  <c r="AM568" i="16"/>
  <c r="BJ568" i="16" s="1"/>
  <c r="AL568" i="16"/>
  <c r="BI568" i="16" s="1"/>
  <c r="AK568" i="16"/>
  <c r="CD567" i="16"/>
  <c r="CB567" i="16"/>
  <c r="CA567" i="16"/>
  <c r="BZ567" i="16"/>
  <c r="BY567" i="16"/>
  <c r="BX567" i="16"/>
  <c r="BW567" i="16"/>
  <c r="BV567" i="16"/>
  <c r="BT567" i="16"/>
  <c r="BS567" i="16"/>
  <c r="BR567" i="16"/>
  <c r="BN567" i="16"/>
  <c r="BM567" i="16"/>
  <c r="BL567" i="16"/>
  <c r="BG567" i="16"/>
  <c r="BF567" i="16"/>
  <c r="BE567" i="16"/>
  <c r="BD567" i="16"/>
  <c r="BC567" i="16"/>
  <c r="BB567" i="16"/>
  <c r="BA567" i="16"/>
  <c r="AZ567" i="16"/>
  <c r="AY567" i="16"/>
  <c r="AX567" i="16"/>
  <c r="AW567" i="16"/>
  <c r="AV567" i="16"/>
  <c r="AU567" i="16"/>
  <c r="AT567" i="16"/>
  <c r="AR567" i="16"/>
  <c r="AQ567" i="16"/>
  <c r="AP567" i="16"/>
  <c r="BP567" i="16" s="1"/>
  <c r="AO567" i="16"/>
  <c r="BQ567" i="16" s="1"/>
  <c r="AN567" i="16"/>
  <c r="BK567" i="16" s="1"/>
  <c r="AM567" i="16"/>
  <c r="BJ567" i="16" s="1"/>
  <c r="AL567" i="16"/>
  <c r="BI567" i="16" s="1"/>
  <c r="AK567" i="16"/>
  <c r="CD566" i="16"/>
  <c r="CB566" i="16"/>
  <c r="CA566" i="16"/>
  <c r="BZ566" i="16"/>
  <c r="BY566" i="16"/>
  <c r="BX566" i="16"/>
  <c r="BW566" i="16"/>
  <c r="BV566" i="16"/>
  <c r="BT566" i="16"/>
  <c r="BS566" i="16"/>
  <c r="BR566" i="16"/>
  <c r="BN566" i="16"/>
  <c r="BM566" i="16"/>
  <c r="BL566" i="16"/>
  <c r="BG566" i="16"/>
  <c r="BF566" i="16"/>
  <c r="BE566" i="16"/>
  <c r="BD566" i="16"/>
  <c r="BC566" i="16"/>
  <c r="BB566" i="16"/>
  <c r="BA566" i="16"/>
  <c r="AZ566" i="16"/>
  <c r="AY566" i="16"/>
  <c r="AX566" i="16"/>
  <c r="AW566" i="16"/>
  <c r="AV566" i="16"/>
  <c r="AU566" i="16"/>
  <c r="AT566" i="16"/>
  <c r="AR566" i="16"/>
  <c r="AQ566" i="16"/>
  <c r="AP566" i="16"/>
  <c r="BP566" i="16" s="1"/>
  <c r="AO566" i="16"/>
  <c r="BQ566" i="16" s="1"/>
  <c r="AN566" i="16"/>
  <c r="BK566" i="16" s="1"/>
  <c r="AM566" i="16"/>
  <c r="BJ566" i="16" s="1"/>
  <c r="AL566" i="16"/>
  <c r="BI566" i="16" s="1"/>
  <c r="AK566" i="16"/>
  <c r="CD565" i="16"/>
  <c r="CB565" i="16"/>
  <c r="CA565" i="16"/>
  <c r="BZ565" i="16"/>
  <c r="BY565" i="16"/>
  <c r="BX565" i="16"/>
  <c r="BW565" i="16"/>
  <c r="BV565" i="16"/>
  <c r="BT565" i="16"/>
  <c r="BS565" i="16"/>
  <c r="BR565" i="16"/>
  <c r="BN565" i="16"/>
  <c r="BM565" i="16"/>
  <c r="BL565" i="16"/>
  <c r="BG565" i="16"/>
  <c r="BF565" i="16"/>
  <c r="BE565" i="16"/>
  <c r="BD565" i="16"/>
  <c r="BC565" i="16"/>
  <c r="BB565" i="16"/>
  <c r="BA565" i="16"/>
  <c r="AZ565" i="16"/>
  <c r="AY565" i="16"/>
  <c r="AX565" i="16"/>
  <c r="AW565" i="16"/>
  <c r="AV565" i="16"/>
  <c r="AU565" i="16"/>
  <c r="AT565" i="16"/>
  <c r="AR565" i="16"/>
  <c r="AQ565" i="16"/>
  <c r="AP565" i="16"/>
  <c r="BP565" i="16" s="1"/>
  <c r="AO565" i="16"/>
  <c r="BQ565" i="16" s="1"/>
  <c r="AN565" i="16"/>
  <c r="BK565" i="16" s="1"/>
  <c r="AM565" i="16"/>
  <c r="BJ565" i="16" s="1"/>
  <c r="AL565" i="16"/>
  <c r="BI565" i="16" s="1"/>
  <c r="AK565" i="16"/>
  <c r="CD564" i="16"/>
  <c r="CB564" i="16"/>
  <c r="CA564" i="16"/>
  <c r="BZ564" i="16"/>
  <c r="BY564" i="16"/>
  <c r="BX564" i="16"/>
  <c r="BW564" i="16"/>
  <c r="BV564" i="16"/>
  <c r="BT564" i="16"/>
  <c r="BS564" i="16"/>
  <c r="BR564" i="16"/>
  <c r="BN564" i="16"/>
  <c r="BM564" i="16"/>
  <c r="BL564" i="16"/>
  <c r="BG564" i="16"/>
  <c r="BF564" i="16"/>
  <c r="BE564" i="16"/>
  <c r="BD564" i="16"/>
  <c r="BC564" i="16"/>
  <c r="BB564" i="16"/>
  <c r="BA564" i="16"/>
  <c r="AZ564" i="16"/>
  <c r="AY564" i="16"/>
  <c r="AX564" i="16"/>
  <c r="AW564" i="16"/>
  <c r="AV564" i="16"/>
  <c r="AU564" i="16"/>
  <c r="AT564" i="16"/>
  <c r="AR564" i="16"/>
  <c r="AQ564" i="16"/>
  <c r="AP564" i="16"/>
  <c r="BP564" i="16" s="1"/>
  <c r="AO564" i="16"/>
  <c r="BQ564" i="16" s="1"/>
  <c r="AN564" i="16"/>
  <c r="BK564" i="16" s="1"/>
  <c r="AM564" i="16"/>
  <c r="BJ564" i="16" s="1"/>
  <c r="AL564" i="16"/>
  <c r="BI564" i="16" s="1"/>
  <c r="AK564" i="16"/>
  <c r="CD563" i="16"/>
  <c r="CB563" i="16"/>
  <c r="CA563" i="16"/>
  <c r="BZ563" i="16"/>
  <c r="BY563" i="16"/>
  <c r="BX563" i="16"/>
  <c r="BW563" i="16"/>
  <c r="BV563" i="16"/>
  <c r="BT563" i="16"/>
  <c r="BS563" i="16"/>
  <c r="BR563" i="16"/>
  <c r="BN563" i="16"/>
  <c r="BM563" i="16"/>
  <c r="BL563" i="16"/>
  <c r="BG563" i="16"/>
  <c r="BF563" i="16"/>
  <c r="BE563" i="16"/>
  <c r="BD563" i="16"/>
  <c r="BC563" i="16"/>
  <c r="BB563" i="16"/>
  <c r="BA563" i="16"/>
  <c r="AZ563" i="16"/>
  <c r="AY563" i="16"/>
  <c r="AX563" i="16"/>
  <c r="AW563" i="16"/>
  <c r="AV563" i="16"/>
  <c r="AU563" i="16"/>
  <c r="AT563" i="16"/>
  <c r="AR563" i="16"/>
  <c r="AQ563" i="16"/>
  <c r="AP563" i="16"/>
  <c r="BP563" i="16" s="1"/>
  <c r="AO563" i="16"/>
  <c r="BQ563" i="16" s="1"/>
  <c r="AN563" i="16"/>
  <c r="BK563" i="16" s="1"/>
  <c r="AM563" i="16"/>
  <c r="BJ563" i="16" s="1"/>
  <c r="AL563" i="16"/>
  <c r="BI563" i="16" s="1"/>
  <c r="AK563" i="16"/>
  <c r="CD562" i="16"/>
  <c r="CB562" i="16"/>
  <c r="CA562" i="16"/>
  <c r="BZ562" i="16"/>
  <c r="BY562" i="16"/>
  <c r="BX562" i="16"/>
  <c r="BW562" i="16"/>
  <c r="BV562" i="16"/>
  <c r="BT562" i="16"/>
  <c r="BS562" i="16"/>
  <c r="BR562" i="16"/>
  <c r="BN562" i="16"/>
  <c r="BM562" i="16"/>
  <c r="BL562" i="16"/>
  <c r="BG562" i="16"/>
  <c r="BF562" i="16"/>
  <c r="BE562" i="16"/>
  <c r="BD562" i="16"/>
  <c r="BC562" i="16"/>
  <c r="BB562" i="16"/>
  <c r="BA562" i="16"/>
  <c r="AZ562" i="16"/>
  <c r="AY562" i="16"/>
  <c r="AX562" i="16"/>
  <c r="AW562" i="16"/>
  <c r="AV562" i="16"/>
  <c r="AU562" i="16"/>
  <c r="AT562" i="16"/>
  <c r="AR562" i="16"/>
  <c r="AQ562" i="16"/>
  <c r="AP562" i="16"/>
  <c r="BP562" i="16" s="1"/>
  <c r="AO562" i="16"/>
  <c r="BQ562" i="16" s="1"/>
  <c r="AN562" i="16"/>
  <c r="BK562" i="16" s="1"/>
  <c r="AM562" i="16"/>
  <c r="BJ562" i="16" s="1"/>
  <c r="AL562" i="16"/>
  <c r="BI562" i="16" s="1"/>
  <c r="AK562" i="16"/>
  <c r="CD561" i="16"/>
  <c r="CB561" i="16"/>
  <c r="CA561" i="16"/>
  <c r="BZ561" i="16"/>
  <c r="BY561" i="16"/>
  <c r="BX561" i="16"/>
  <c r="BW561" i="16"/>
  <c r="BV561" i="16"/>
  <c r="BT561" i="16"/>
  <c r="BS561" i="16"/>
  <c r="BR561" i="16"/>
  <c r="BN561" i="16"/>
  <c r="BM561" i="16"/>
  <c r="BL561" i="16"/>
  <c r="BG561" i="16"/>
  <c r="BF561" i="16"/>
  <c r="BE561" i="16"/>
  <c r="BD561" i="16"/>
  <c r="BC561" i="16"/>
  <c r="BB561" i="16"/>
  <c r="BA561" i="16"/>
  <c r="AZ561" i="16"/>
  <c r="AY561" i="16"/>
  <c r="AX561" i="16"/>
  <c r="AW561" i="16"/>
  <c r="AV561" i="16"/>
  <c r="AU561" i="16"/>
  <c r="AT561" i="16"/>
  <c r="AR561" i="16"/>
  <c r="AQ561" i="16"/>
  <c r="AP561" i="16"/>
  <c r="BP561" i="16" s="1"/>
  <c r="AO561" i="16"/>
  <c r="BQ561" i="16" s="1"/>
  <c r="AN561" i="16"/>
  <c r="BK561" i="16" s="1"/>
  <c r="AM561" i="16"/>
  <c r="BJ561" i="16" s="1"/>
  <c r="AL561" i="16"/>
  <c r="BI561" i="16" s="1"/>
  <c r="AK561" i="16"/>
  <c r="CD560" i="16"/>
  <c r="CB560" i="16"/>
  <c r="CA560" i="16"/>
  <c r="BZ560" i="16"/>
  <c r="BY560" i="16"/>
  <c r="BX560" i="16"/>
  <c r="BW560" i="16"/>
  <c r="BV560" i="16"/>
  <c r="BT560" i="16"/>
  <c r="BS560" i="16"/>
  <c r="BR560" i="16"/>
  <c r="BN560" i="16"/>
  <c r="BM560" i="16"/>
  <c r="BL560" i="16"/>
  <c r="BG560" i="16"/>
  <c r="BF560" i="16"/>
  <c r="BE560" i="16"/>
  <c r="BD560" i="16"/>
  <c r="BC560" i="16"/>
  <c r="BB560" i="16"/>
  <c r="BA560" i="16"/>
  <c r="AZ560" i="16"/>
  <c r="AY560" i="16"/>
  <c r="AX560" i="16"/>
  <c r="AW560" i="16"/>
  <c r="AV560" i="16"/>
  <c r="AU560" i="16"/>
  <c r="AT560" i="16"/>
  <c r="AR560" i="16"/>
  <c r="AQ560" i="16"/>
  <c r="AP560" i="16"/>
  <c r="BP560" i="16" s="1"/>
  <c r="AO560" i="16"/>
  <c r="BQ560" i="16" s="1"/>
  <c r="AN560" i="16"/>
  <c r="BK560" i="16" s="1"/>
  <c r="AM560" i="16"/>
  <c r="BJ560" i="16" s="1"/>
  <c r="AL560" i="16"/>
  <c r="BI560" i="16" s="1"/>
  <c r="AK560" i="16"/>
  <c r="CD559" i="16"/>
  <c r="CB559" i="16"/>
  <c r="CA559" i="16"/>
  <c r="BZ559" i="16"/>
  <c r="BY559" i="16"/>
  <c r="BX559" i="16"/>
  <c r="BW559" i="16"/>
  <c r="BV559" i="16"/>
  <c r="BT559" i="16"/>
  <c r="BS559" i="16"/>
  <c r="BR559" i="16"/>
  <c r="BN559" i="16"/>
  <c r="BM559" i="16"/>
  <c r="BL559" i="16"/>
  <c r="BG559" i="16"/>
  <c r="BF559" i="16"/>
  <c r="BE559" i="16"/>
  <c r="BD559" i="16"/>
  <c r="BC559" i="16"/>
  <c r="BB559" i="16"/>
  <c r="BA559" i="16"/>
  <c r="AZ559" i="16"/>
  <c r="AY559" i="16"/>
  <c r="AX559" i="16"/>
  <c r="AW559" i="16"/>
  <c r="AV559" i="16"/>
  <c r="AU559" i="16"/>
  <c r="AT559" i="16"/>
  <c r="AR559" i="16"/>
  <c r="AQ559" i="16"/>
  <c r="AP559" i="16"/>
  <c r="BP559" i="16" s="1"/>
  <c r="AO559" i="16"/>
  <c r="BQ559" i="16" s="1"/>
  <c r="AN559" i="16"/>
  <c r="BK559" i="16" s="1"/>
  <c r="AM559" i="16"/>
  <c r="BJ559" i="16" s="1"/>
  <c r="AL559" i="16"/>
  <c r="BI559" i="16" s="1"/>
  <c r="AK559" i="16"/>
  <c r="CD558" i="16"/>
  <c r="CB558" i="16"/>
  <c r="CA558" i="16"/>
  <c r="BZ558" i="16"/>
  <c r="BY558" i="16"/>
  <c r="BX558" i="16"/>
  <c r="BW558" i="16"/>
  <c r="BV558" i="16"/>
  <c r="BT558" i="16"/>
  <c r="BS558" i="16"/>
  <c r="BR558" i="16"/>
  <c r="BN558" i="16"/>
  <c r="BM558" i="16"/>
  <c r="BL558" i="16"/>
  <c r="BG558" i="16"/>
  <c r="BF558" i="16"/>
  <c r="BE558" i="16"/>
  <c r="BD558" i="16"/>
  <c r="BC558" i="16"/>
  <c r="BB558" i="16"/>
  <c r="BA558" i="16"/>
  <c r="AZ558" i="16"/>
  <c r="AY558" i="16"/>
  <c r="AX558" i="16"/>
  <c r="AW558" i="16"/>
  <c r="AV558" i="16"/>
  <c r="AU558" i="16"/>
  <c r="AT558" i="16"/>
  <c r="AR558" i="16"/>
  <c r="AQ558" i="16"/>
  <c r="AP558" i="16"/>
  <c r="BP558" i="16" s="1"/>
  <c r="AO558" i="16"/>
  <c r="BQ558" i="16" s="1"/>
  <c r="AN558" i="16"/>
  <c r="BK558" i="16" s="1"/>
  <c r="AM558" i="16"/>
  <c r="BJ558" i="16" s="1"/>
  <c r="AL558" i="16"/>
  <c r="BI558" i="16" s="1"/>
  <c r="AK558" i="16"/>
  <c r="CD557" i="16"/>
  <c r="CB557" i="16"/>
  <c r="CA557" i="16"/>
  <c r="BZ557" i="16"/>
  <c r="BY557" i="16"/>
  <c r="BX557" i="16"/>
  <c r="BW557" i="16"/>
  <c r="BV557" i="16"/>
  <c r="BT557" i="16"/>
  <c r="BS557" i="16"/>
  <c r="BR557" i="16"/>
  <c r="BN557" i="16"/>
  <c r="BM557" i="16"/>
  <c r="BL557" i="16"/>
  <c r="BG557" i="16"/>
  <c r="BF557" i="16"/>
  <c r="BE557" i="16"/>
  <c r="BD557" i="16"/>
  <c r="BC557" i="16"/>
  <c r="BB557" i="16"/>
  <c r="BA557" i="16"/>
  <c r="AZ557" i="16"/>
  <c r="AY557" i="16"/>
  <c r="AX557" i="16"/>
  <c r="AW557" i="16"/>
  <c r="AV557" i="16"/>
  <c r="AU557" i="16"/>
  <c r="AT557" i="16"/>
  <c r="AR557" i="16"/>
  <c r="AQ557" i="16"/>
  <c r="AP557" i="16"/>
  <c r="BP557" i="16" s="1"/>
  <c r="AO557" i="16"/>
  <c r="BQ557" i="16" s="1"/>
  <c r="AN557" i="16"/>
  <c r="BK557" i="16" s="1"/>
  <c r="AM557" i="16"/>
  <c r="BJ557" i="16" s="1"/>
  <c r="AL557" i="16"/>
  <c r="BI557" i="16" s="1"/>
  <c r="AK557" i="16"/>
  <c r="CD556" i="16"/>
  <c r="CB556" i="16"/>
  <c r="CA556" i="16"/>
  <c r="BZ556" i="16"/>
  <c r="BY556" i="16"/>
  <c r="BX556" i="16"/>
  <c r="BW556" i="16"/>
  <c r="BV556" i="16"/>
  <c r="BT556" i="16"/>
  <c r="BS556" i="16"/>
  <c r="BR556" i="16"/>
  <c r="BN556" i="16"/>
  <c r="BM556" i="16"/>
  <c r="BL556" i="16"/>
  <c r="BG556" i="16"/>
  <c r="BF556" i="16"/>
  <c r="BE556" i="16"/>
  <c r="BD556" i="16"/>
  <c r="BC556" i="16"/>
  <c r="BB556" i="16"/>
  <c r="BA556" i="16"/>
  <c r="AZ556" i="16"/>
  <c r="AY556" i="16"/>
  <c r="AX556" i="16"/>
  <c r="AW556" i="16"/>
  <c r="AV556" i="16"/>
  <c r="AU556" i="16"/>
  <c r="AT556" i="16"/>
  <c r="AR556" i="16"/>
  <c r="AQ556" i="16"/>
  <c r="AP556" i="16"/>
  <c r="BP556" i="16" s="1"/>
  <c r="AO556" i="16"/>
  <c r="BQ556" i="16" s="1"/>
  <c r="AN556" i="16"/>
  <c r="BK556" i="16" s="1"/>
  <c r="AM556" i="16"/>
  <c r="BJ556" i="16" s="1"/>
  <c r="AL556" i="16"/>
  <c r="BI556" i="16" s="1"/>
  <c r="AK556" i="16"/>
  <c r="CD555" i="16"/>
  <c r="CB555" i="16"/>
  <c r="CA555" i="16"/>
  <c r="BZ555" i="16"/>
  <c r="BY555" i="16"/>
  <c r="BX555" i="16"/>
  <c r="BW555" i="16"/>
  <c r="BV555" i="16"/>
  <c r="BT555" i="16"/>
  <c r="BS555" i="16"/>
  <c r="BR555" i="16"/>
  <c r="BN555" i="16"/>
  <c r="BM555" i="16"/>
  <c r="BL555" i="16"/>
  <c r="BG555" i="16"/>
  <c r="BF555" i="16"/>
  <c r="BE555" i="16"/>
  <c r="BD555" i="16"/>
  <c r="BC555" i="16"/>
  <c r="BB555" i="16"/>
  <c r="BA555" i="16"/>
  <c r="AZ555" i="16"/>
  <c r="AY555" i="16"/>
  <c r="AX555" i="16"/>
  <c r="AW555" i="16"/>
  <c r="AV555" i="16"/>
  <c r="AU555" i="16"/>
  <c r="AT555" i="16"/>
  <c r="AR555" i="16"/>
  <c r="AQ555" i="16"/>
  <c r="AP555" i="16"/>
  <c r="BP555" i="16" s="1"/>
  <c r="AO555" i="16"/>
  <c r="BQ555" i="16" s="1"/>
  <c r="AN555" i="16"/>
  <c r="BK555" i="16" s="1"/>
  <c r="AM555" i="16"/>
  <c r="BJ555" i="16" s="1"/>
  <c r="AL555" i="16"/>
  <c r="BI555" i="16" s="1"/>
  <c r="AK555" i="16"/>
  <c r="CD554" i="16"/>
  <c r="CB554" i="16"/>
  <c r="CA554" i="16"/>
  <c r="BZ554" i="16"/>
  <c r="BY554" i="16"/>
  <c r="BX554" i="16"/>
  <c r="BW554" i="16"/>
  <c r="BV554" i="16"/>
  <c r="BT554" i="16"/>
  <c r="BS554" i="16"/>
  <c r="BR554" i="16"/>
  <c r="BN554" i="16"/>
  <c r="BM554" i="16"/>
  <c r="BL554" i="16"/>
  <c r="BG554" i="16"/>
  <c r="BF554" i="16"/>
  <c r="BE554" i="16"/>
  <c r="BD554" i="16"/>
  <c r="BC554" i="16"/>
  <c r="BB554" i="16"/>
  <c r="BA554" i="16"/>
  <c r="AZ554" i="16"/>
  <c r="AY554" i="16"/>
  <c r="AX554" i="16"/>
  <c r="AW554" i="16"/>
  <c r="AV554" i="16"/>
  <c r="AU554" i="16"/>
  <c r="AT554" i="16"/>
  <c r="AR554" i="16"/>
  <c r="AQ554" i="16"/>
  <c r="AP554" i="16"/>
  <c r="BP554" i="16" s="1"/>
  <c r="AO554" i="16"/>
  <c r="BQ554" i="16" s="1"/>
  <c r="AN554" i="16"/>
  <c r="BK554" i="16" s="1"/>
  <c r="AM554" i="16"/>
  <c r="BJ554" i="16" s="1"/>
  <c r="AL554" i="16"/>
  <c r="BI554" i="16" s="1"/>
  <c r="AK554" i="16"/>
  <c r="CD553" i="16"/>
  <c r="CB553" i="16"/>
  <c r="CA553" i="16"/>
  <c r="BZ553" i="16"/>
  <c r="BY553" i="16"/>
  <c r="BX553" i="16"/>
  <c r="BW553" i="16"/>
  <c r="BV553" i="16"/>
  <c r="BT553" i="16"/>
  <c r="BS553" i="16"/>
  <c r="BR553" i="16"/>
  <c r="BN553" i="16"/>
  <c r="BM553" i="16"/>
  <c r="BL553" i="16"/>
  <c r="BG553" i="16"/>
  <c r="BF553" i="16"/>
  <c r="BE553" i="16"/>
  <c r="BD553" i="16"/>
  <c r="BC553" i="16"/>
  <c r="BB553" i="16"/>
  <c r="BA553" i="16"/>
  <c r="AZ553" i="16"/>
  <c r="AY553" i="16"/>
  <c r="AX553" i="16"/>
  <c r="AW553" i="16"/>
  <c r="AV553" i="16"/>
  <c r="AU553" i="16"/>
  <c r="AT553" i="16"/>
  <c r="AR553" i="16"/>
  <c r="AQ553" i="16"/>
  <c r="AP553" i="16"/>
  <c r="BP553" i="16" s="1"/>
  <c r="AO553" i="16"/>
  <c r="BQ553" i="16" s="1"/>
  <c r="AN553" i="16"/>
  <c r="BK553" i="16" s="1"/>
  <c r="AM553" i="16"/>
  <c r="BJ553" i="16" s="1"/>
  <c r="AL553" i="16"/>
  <c r="BI553" i="16" s="1"/>
  <c r="AK553" i="16"/>
  <c r="CD552" i="16"/>
  <c r="CB552" i="16"/>
  <c r="CA552" i="16"/>
  <c r="BZ552" i="16"/>
  <c r="BY552" i="16"/>
  <c r="BX552" i="16"/>
  <c r="BW552" i="16"/>
  <c r="BV552" i="16"/>
  <c r="BT552" i="16"/>
  <c r="BS552" i="16"/>
  <c r="BR552" i="16"/>
  <c r="BN552" i="16"/>
  <c r="BM552" i="16"/>
  <c r="BL552" i="16"/>
  <c r="BG552" i="16"/>
  <c r="BF552" i="16"/>
  <c r="BE552" i="16"/>
  <c r="BD552" i="16"/>
  <c r="BC552" i="16"/>
  <c r="BB552" i="16"/>
  <c r="BA552" i="16"/>
  <c r="AZ552" i="16"/>
  <c r="AY552" i="16"/>
  <c r="AX552" i="16"/>
  <c r="AW552" i="16"/>
  <c r="AV552" i="16"/>
  <c r="AU552" i="16"/>
  <c r="AT552" i="16"/>
  <c r="AR552" i="16"/>
  <c r="AQ552" i="16"/>
  <c r="AP552" i="16"/>
  <c r="BP552" i="16" s="1"/>
  <c r="AO552" i="16"/>
  <c r="BQ552" i="16" s="1"/>
  <c r="AN552" i="16"/>
  <c r="BK552" i="16" s="1"/>
  <c r="AM552" i="16"/>
  <c r="BJ552" i="16" s="1"/>
  <c r="AL552" i="16"/>
  <c r="BI552" i="16" s="1"/>
  <c r="AK552" i="16"/>
  <c r="CD551" i="16"/>
  <c r="CB551" i="16"/>
  <c r="CA551" i="16"/>
  <c r="BZ551" i="16"/>
  <c r="BY551" i="16"/>
  <c r="BX551" i="16"/>
  <c r="BW551" i="16"/>
  <c r="BV551" i="16"/>
  <c r="BT551" i="16"/>
  <c r="BS551" i="16"/>
  <c r="BR551" i="16"/>
  <c r="BN551" i="16"/>
  <c r="BM551" i="16"/>
  <c r="BL551" i="16"/>
  <c r="BG551" i="16"/>
  <c r="BF551" i="16"/>
  <c r="BE551" i="16"/>
  <c r="BD551" i="16"/>
  <c r="BC551" i="16"/>
  <c r="BB551" i="16"/>
  <c r="BA551" i="16"/>
  <c r="AZ551" i="16"/>
  <c r="AY551" i="16"/>
  <c r="AX551" i="16"/>
  <c r="AW551" i="16"/>
  <c r="AV551" i="16"/>
  <c r="AU551" i="16"/>
  <c r="AT551" i="16"/>
  <c r="AR551" i="16"/>
  <c r="AQ551" i="16"/>
  <c r="AP551" i="16"/>
  <c r="BP551" i="16" s="1"/>
  <c r="AO551" i="16"/>
  <c r="BQ551" i="16" s="1"/>
  <c r="AN551" i="16"/>
  <c r="BK551" i="16" s="1"/>
  <c r="AM551" i="16"/>
  <c r="BJ551" i="16" s="1"/>
  <c r="AL551" i="16"/>
  <c r="BI551" i="16" s="1"/>
  <c r="AK551" i="16"/>
  <c r="CD550" i="16"/>
  <c r="CB550" i="16"/>
  <c r="CA550" i="16"/>
  <c r="BZ550" i="16"/>
  <c r="BY550" i="16"/>
  <c r="BX550" i="16"/>
  <c r="BW550" i="16"/>
  <c r="BV550" i="16"/>
  <c r="BT550" i="16"/>
  <c r="BS550" i="16"/>
  <c r="BR550" i="16"/>
  <c r="BN550" i="16"/>
  <c r="BM550" i="16"/>
  <c r="BL550" i="16"/>
  <c r="BG550" i="16"/>
  <c r="BF550" i="16"/>
  <c r="BE550" i="16"/>
  <c r="BD550" i="16"/>
  <c r="BC550" i="16"/>
  <c r="BB550" i="16"/>
  <c r="BA550" i="16"/>
  <c r="AZ550" i="16"/>
  <c r="AY550" i="16"/>
  <c r="AX550" i="16"/>
  <c r="AW550" i="16"/>
  <c r="AV550" i="16"/>
  <c r="AU550" i="16"/>
  <c r="AT550" i="16"/>
  <c r="AR550" i="16"/>
  <c r="AQ550" i="16"/>
  <c r="AP550" i="16"/>
  <c r="BP550" i="16" s="1"/>
  <c r="AO550" i="16"/>
  <c r="BQ550" i="16" s="1"/>
  <c r="AN550" i="16"/>
  <c r="BK550" i="16" s="1"/>
  <c r="AM550" i="16"/>
  <c r="BJ550" i="16" s="1"/>
  <c r="AL550" i="16"/>
  <c r="BI550" i="16" s="1"/>
  <c r="AK550" i="16"/>
  <c r="CD549" i="16"/>
  <c r="CB549" i="16"/>
  <c r="CA549" i="16"/>
  <c r="BZ549" i="16"/>
  <c r="BY549" i="16"/>
  <c r="BX549" i="16"/>
  <c r="BW549" i="16"/>
  <c r="BV549" i="16"/>
  <c r="BT549" i="16"/>
  <c r="BS549" i="16"/>
  <c r="BR549" i="16"/>
  <c r="BN549" i="16"/>
  <c r="BM549" i="16"/>
  <c r="BL549" i="16"/>
  <c r="BG549" i="16"/>
  <c r="BF549" i="16"/>
  <c r="BE549" i="16"/>
  <c r="BD549" i="16"/>
  <c r="BC549" i="16"/>
  <c r="BB549" i="16"/>
  <c r="BA549" i="16"/>
  <c r="AZ549" i="16"/>
  <c r="AY549" i="16"/>
  <c r="AX549" i="16"/>
  <c r="AW549" i="16"/>
  <c r="AV549" i="16"/>
  <c r="AU549" i="16"/>
  <c r="AT549" i="16"/>
  <c r="AR549" i="16"/>
  <c r="AQ549" i="16"/>
  <c r="AP549" i="16"/>
  <c r="BP549" i="16" s="1"/>
  <c r="AO549" i="16"/>
  <c r="BQ549" i="16" s="1"/>
  <c r="AN549" i="16"/>
  <c r="BK549" i="16" s="1"/>
  <c r="AM549" i="16"/>
  <c r="BJ549" i="16" s="1"/>
  <c r="AL549" i="16"/>
  <c r="BI549" i="16" s="1"/>
  <c r="AK549" i="16"/>
  <c r="CD548" i="16"/>
  <c r="CB548" i="16"/>
  <c r="CA548" i="16"/>
  <c r="BZ548" i="16"/>
  <c r="BY548" i="16"/>
  <c r="BX548" i="16"/>
  <c r="BW548" i="16"/>
  <c r="BV548" i="16"/>
  <c r="BT548" i="16"/>
  <c r="BS548" i="16"/>
  <c r="BR548" i="16"/>
  <c r="BN548" i="16"/>
  <c r="BM548" i="16"/>
  <c r="BL548" i="16"/>
  <c r="BG548" i="16"/>
  <c r="BF548" i="16"/>
  <c r="BE548" i="16"/>
  <c r="BD548" i="16"/>
  <c r="BC548" i="16"/>
  <c r="BB548" i="16"/>
  <c r="BA548" i="16"/>
  <c r="AZ548" i="16"/>
  <c r="AY548" i="16"/>
  <c r="AX548" i="16"/>
  <c r="AW548" i="16"/>
  <c r="AV548" i="16"/>
  <c r="AU548" i="16"/>
  <c r="AT548" i="16"/>
  <c r="AR548" i="16"/>
  <c r="AQ548" i="16"/>
  <c r="AP548" i="16"/>
  <c r="BP548" i="16" s="1"/>
  <c r="AO548" i="16"/>
  <c r="BQ548" i="16" s="1"/>
  <c r="AN548" i="16"/>
  <c r="BK548" i="16" s="1"/>
  <c r="AM548" i="16"/>
  <c r="BJ548" i="16" s="1"/>
  <c r="AL548" i="16"/>
  <c r="BI548" i="16" s="1"/>
  <c r="AK548" i="16"/>
  <c r="CD547" i="16"/>
  <c r="CB547" i="16"/>
  <c r="CA547" i="16"/>
  <c r="BZ547" i="16"/>
  <c r="BY547" i="16"/>
  <c r="BX547" i="16"/>
  <c r="BW547" i="16"/>
  <c r="BV547" i="16"/>
  <c r="BT547" i="16"/>
  <c r="BS547" i="16"/>
  <c r="BR547" i="16"/>
  <c r="BN547" i="16"/>
  <c r="BM547" i="16"/>
  <c r="BL547" i="16"/>
  <c r="BG547" i="16"/>
  <c r="BF547" i="16"/>
  <c r="BE547" i="16"/>
  <c r="BD547" i="16"/>
  <c r="BC547" i="16"/>
  <c r="BB547" i="16"/>
  <c r="BA547" i="16"/>
  <c r="AZ547" i="16"/>
  <c r="AY547" i="16"/>
  <c r="AX547" i="16"/>
  <c r="AW547" i="16"/>
  <c r="AV547" i="16"/>
  <c r="AU547" i="16"/>
  <c r="AT547" i="16"/>
  <c r="AR547" i="16"/>
  <c r="AQ547" i="16"/>
  <c r="AP547" i="16"/>
  <c r="BP547" i="16" s="1"/>
  <c r="AO547" i="16"/>
  <c r="BQ547" i="16" s="1"/>
  <c r="AN547" i="16"/>
  <c r="BK547" i="16" s="1"/>
  <c r="AM547" i="16"/>
  <c r="BJ547" i="16" s="1"/>
  <c r="AL547" i="16"/>
  <c r="BI547" i="16" s="1"/>
  <c r="AK547" i="16"/>
  <c r="CD546" i="16"/>
  <c r="CB546" i="16"/>
  <c r="CA546" i="16"/>
  <c r="BZ546" i="16"/>
  <c r="BY546" i="16"/>
  <c r="BX546" i="16"/>
  <c r="BW546" i="16"/>
  <c r="BV546" i="16"/>
  <c r="BT546" i="16"/>
  <c r="BS546" i="16"/>
  <c r="BR546" i="16"/>
  <c r="BN546" i="16"/>
  <c r="BM546" i="16"/>
  <c r="BL546" i="16"/>
  <c r="BG546" i="16"/>
  <c r="BF546" i="16"/>
  <c r="BE546" i="16"/>
  <c r="BD546" i="16"/>
  <c r="BC546" i="16"/>
  <c r="BB546" i="16"/>
  <c r="BA546" i="16"/>
  <c r="AZ546" i="16"/>
  <c r="AY546" i="16"/>
  <c r="AX546" i="16"/>
  <c r="AW546" i="16"/>
  <c r="AV546" i="16"/>
  <c r="AU546" i="16"/>
  <c r="AT546" i="16"/>
  <c r="AR546" i="16"/>
  <c r="AQ546" i="16"/>
  <c r="AP546" i="16"/>
  <c r="BP546" i="16" s="1"/>
  <c r="AO546" i="16"/>
  <c r="BQ546" i="16" s="1"/>
  <c r="AN546" i="16"/>
  <c r="BK546" i="16" s="1"/>
  <c r="AM546" i="16"/>
  <c r="BJ546" i="16" s="1"/>
  <c r="AL546" i="16"/>
  <c r="BI546" i="16" s="1"/>
  <c r="AK546" i="16"/>
  <c r="CD545" i="16"/>
  <c r="CB545" i="16"/>
  <c r="CA545" i="16"/>
  <c r="BZ545" i="16"/>
  <c r="BY545" i="16"/>
  <c r="BX545" i="16"/>
  <c r="BW545" i="16"/>
  <c r="BV545" i="16"/>
  <c r="BT545" i="16"/>
  <c r="BS545" i="16"/>
  <c r="BR545" i="16"/>
  <c r="BN545" i="16"/>
  <c r="BM545" i="16"/>
  <c r="BL545" i="16"/>
  <c r="BG545" i="16"/>
  <c r="BF545" i="16"/>
  <c r="BE545" i="16"/>
  <c r="BD545" i="16"/>
  <c r="BC545" i="16"/>
  <c r="BB545" i="16"/>
  <c r="BA545" i="16"/>
  <c r="AZ545" i="16"/>
  <c r="AY545" i="16"/>
  <c r="AX545" i="16"/>
  <c r="AW545" i="16"/>
  <c r="AV545" i="16"/>
  <c r="AU545" i="16"/>
  <c r="AT545" i="16"/>
  <c r="AR545" i="16"/>
  <c r="AQ545" i="16"/>
  <c r="AP545" i="16"/>
  <c r="BP545" i="16" s="1"/>
  <c r="AO545" i="16"/>
  <c r="BQ545" i="16" s="1"/>
  <c r="AN545" i="16"/>
  <c r="BK545" i="16" s="1"/>
  <c r="AM545" i="16"/>
  <c r="BJ545" i="16" s="1"/>
  <c r="AL545" i="16"/>
  <c r="BI545" i="16" s="1"/>
  <c r="AK545" i="16"/>
  <c r="CD544" i="16"/>
  <c r="CB544" i="16"/>
  <c r="CA544" i="16"/>
  <c r="BZ544" i="16"/>
  <c r="BY544" i="16"/>
  <c r="BX544" i="16"/>
  <c r="BW544" i="16"/>
  <c r="BV544" i="16"/>
  <c r="BT544" i="16"/>
  <c r="BS544" i="16"/>
  <c r="BR544" i="16"/>
  <c r="BN544" i="16"/>
  <c r="BM544" i="16"/>
  <c r="BL544" i="16"/>
  <c r="BG544" i="16"/>
  <c r="BF544" i="16"/>
  <c r="BE544" i="16"/>
  <c r="BD544" i="16"/>
  <c r="BC544" i="16"/>
  <c r="BB544" i="16"/>
  <c r="BA544" i="16"/>
  <c r="AZ544" i="16"/>
  <c r="AY544" i="16"/>
  <c r="AX544" i="16"/>
  <c r="AW544" i="16"/>
  <c r="AV544" i="16"/>
  <c r="AU544" i="16"/>
  <c r="AT544" i="16"/>
  <c r="AR544" i="16"/>
  <c r="AQ544" i="16"/>
  <c r="AP544" i="16"/>
  <c r="BP544" i="16" s="1"/>
  <c r="AO544" i="16"/>
  <c r="BQ544" i="16" s="1"/>
  <c r="AN544" i="16"/>
  <c r="BK544" i="16" s="1"/>
  <c r="AM544" i="16"/>
  <c r="BJ544" i="16" s="1"/>
  <c r="AL544" i="16"/>
  <c r="BI544" i="16" s="1"/>
  <c r="AK544" i="16"/>
  <c r="CD543" i="16"/>
  <c r="CB543" i="16"/>
  <c r="CA543" i="16"/>
  <c r="BZ543" i="16"/>
  <c r="BY543" i="16"/>
  <c r="BX543" i="16"/>
  <c r="BW543" i="16"/>
  <c r="BV543" i="16"/>
  <c r="BT543" i="16"/>
  <c r="BS543" i="16"/>
  <c r="BR543" i="16"/>
  <c r="BN543" i="16"/>
  <c r="BM543" i="16"/>
  <c r="BL543" i="16"/>
  <c r="BG543" i="16"/>
  <c r="BF543" i="16"/>
  <c r="BE543" i="16"/>
  <c r="BD543" i="16"/>
  <c r="BC543" i="16"/>
  <c r="BB543" i="16"/>
  <c r="BA543" i="16"/>
  <c r="AZ543" i="16"/>
  <c r="AY543" i="16"/>
  <c r="AX543" i="16"/>
  <c r="AW543" i="16"/>
  <c r="AV543" i="16"/>
  <c r="AU543" i="16"/>
  <c r="AT543" i="16"/>
  <c r="AR543" i="16"/>
  <c r="AQ543" i="16"/>
  <c r="AP543" i="16"/>
  <c r="BP543" i="16" s="1"/>
  <c r="AO543" i="16"/>
  <c r="BQ543" i="16" s="1"/>
  <c r="AN543" i="16"/>
  <c r="BK543" i="16" s="1"/>
  <c r="AM543" i="16"/>
  <c r="BJ543" i="16" s="1"/>
  <c r="AL543" i="16"/>
  <c r="BI543" i="16" s="1"/>
  <c r="AK543" i="16"/>
  <c r="CD542" i="16"/>
  <c r="CB542" i="16"/>
  <c r="CA542" i="16"/>
  <c r="BZ542" i="16"/>
  <c r="BY542" i="16"/>
  <c r="BX542" i="16"/>
  <c r="BW542" i="16"/>
  <c r="BV542" i="16"/>
  <c r="BT542" i="16"/>
  <c r="BS542" i="16"/>
  <c r="BR542" i="16"/>
  <c r="BN542" i="16"/>
  <c r="BM542" i="16"/>
  <c r="BL542" i="16"/>
  <c r="BG542" i="16"/>
  <c r="BF542" i="16"/>
  <c r="BE542" i="16"/>
  <c r="BD542" i="16"/>
  <c r="BC542" i="16"/>
  <c r="BB542" i="16"/>
  <c r="BA542" i="16"/>
  <c r="AZ542" i="16"/>
  <c r="AY542" i="16"/>
  <c r="AX542" i="16"/>
  <c r="AW542" i="16"/>
  <c r="AV542" i="16"/>
  <c r="AU542" i="16"/>
  <c r="AT542" i="16"/>
  <c r="AR542" i="16"/>
  <c r="AQ542" i="16"/>
  <c r="AP542" i="16"/>
  <c r="BP542" i="16" s="1"/>
  <c r="AO542" i="16"/>
  <c r="BQ542" i="16" s="1"/>
  <c r="AN542" i="16"/>
  <c r="BK542" i="16" s="1"/>
  <c r="AM542" i="16"/>
  <c r="BJ542" i="16" s="1"/>
  <c r="AL542" i="16"/>
  <c r="BI542" i="16" s="1"/>
  <c r="AK542" i="16"/>
  <c r="CD541" i="16"/>
  <c r="CB541" i="16"/>
  <c r="CA541" i="16"/>
  <c r="BZ541" i="16"/>
  <c r="BY541" i="16"/>
  <c r="BX541" i="16"/>
  <c r="BW541" i="16"/>
  <c r="BV541" i="16"/>
  <c r="BT541" i="16"/>
  <c r="BS541" i="16"/>
  <c r="BR541" i="16"/>
  <c r="BN541" i="16"/>
  <c r="BM541" i="16"/>
  <c r="BL541" i="16"/>
  <c r="BG541" i="16"/>
  <c r="BF541" i="16"/>
  <c r="BE541" i="16"/>
  <c r="BD541" i="16"/>
  <c r="BC541" i="16"/>
  <c r="BB541" i="16"/>
  <c r="BA541" i="16"/>
  <c r="AZ541" i="16"/>
  <c r="AY541" i="16"/>
  <c r="AX541" i="16"/>
  <c r="AW541" i="16"/>
  <c r="AV541" i="16"/>
  <c r="AU541" i="16"/>
  <c r="AT541" i="16"/>
  <c r="AR541" i="16"/>
  <c r="AQ541" i="16"/>
  <c r="AP541" i="16"/>
  <c r="BP541" i="16" s="1"/>
  <c r="AO541" i="16"/>
  <c r="BQ541" i="16" s="1"/>
  <c r="AN541" i="16"/>
  <c r="BK541" i="16" s="1"/>
  <c r="AM541" i="16"/>
  <c r="BJ541" i="16" s="1"/>
  <c r="AL541" i="16"/>
  <c r="BI541" i="16" s="1"/>
  <c r="AK541" i="16"/>
  <c r="CD540" i="16"/>
  <c r="CB540" i="16"/>
  <c r="CA540" i="16"/>
  <c r="BZ540" i="16"/>
  <c r="BY540" i="16"/>
  <c r="BX540" i="16"/>
  <c r="BW540" i="16"/>
  <c r="BV540" i="16"/>
  <c r="BT540" i="16"/>
  <c r="BS540" i="16"/>
  <c r="BR540" i="16"/>
  <c r="BN540" i="16"/>
  <c r="BM540" i="16"/>
  <c r="BL540" i="16"/>
  <c r="BG540" i="16"/>
  <c r="BF540" i="16"/>
  <c r="BE540" i="16"/>
  <c r="BD540" i="16"/>
  <c r="BC540" i="16"/>
  <c r="BB540" i="16"/>
  <c r="BA540" i="16"/>
  <c r="AZ540" i="16"/>
  <c r="AY540" i="16"/>
  <c r="AX540" i="16"/>
  <c r="AW540" i="16"/>
  <c r="AV540" i="16"/>
  <c r="AU540" i="16"/>
  <c r="AT540" i="16"/>
  <c r="AR540" i="16"/>
  <c r="AQ540" i="16"/>
  <c r="AP540" i="16"/>
  <c r="BP540" i="16" s="1"/>
  <c r="AO540" i="16"/>
  <c r="BQ540" i="16" s="1"/>
  <c r="AN540" i="16"/>
  <c r="BK540" i="16" s="1"/>
  <c r="AM540" i="16"/>
  <c r="BJ540" i="16" s="1"/>
  <c r="AL540" i="16"/>
  <c r="BI540" i="16" s="1"/>
  <c r="AK540" i="16"/>
  <c r="CD539" i="16"/>
  <c r="CB539" i="16"/>
  <c r="CA539" i="16"/>
  <c r="BZ539" i="16"/>
  <c r="BY539" i="16"/>
  <c r="BX539" i="16"/>
  <c r="BW539" i="16"/>
  <c r="BV539" i="16"/>
  <c r="BT539" i="16"/>
  <c r="BS539" i="16"/>
  <c r="BR539" i="16"/>
  <c r="BN539" i="16"/>
  <c r="BM539" i="16"/>
  <c r="BL539" i="16"/>
  <c r="BG539" i="16"/>
  <c r="BF539" i="16"/>
  <c r="BE539" i="16"/>
  <c r="BD539" i="16"/>
  <c r="BC539" i="16"/>
  <c r="BB539" i="16"/>
  <c r="BA539" i="16"/>
  <c r="AZ539" i="16"/>
  <c r="AY539" i="16"/>
  <c r="AX539" i="16"/>
  <c r="AW539" i="16"/>
  <c r="AV539" i="16"/>
  <c r="AU539" i="16"/>
  <c r="AT539" i="16"/>
  <c r="AR539" i="16"/>
  <c r="AQ539" i="16"/>
  <c r="AP539" i="16"/>
  <c r="BP539" i="16" s="1"/>
  <c r="AO539" i="16"/>
  <c r="BQ539" i="16" s="1"/>
  <c r="AN539" i="16"/>
  <c r="BK539" i="16" s="1"/>
  <c r="AM539" i="16"/>
  <c r="BJ539" i="16" s="1"/>
  <c r="AL539" i="16"/>
  <c r="BI539" i="16" s="1"/>
  <c r="AK539" i="16"/>
  <c r="CD538" i="16"/>
  <c r="CB538" i="16"/>
  <c r="CA538" i="16"/>
  <c r="BZ538" i="16"/>
  <c r="BY538" i="16"/>
  <c r="BX538" i="16"/>
  <c r="BW538" i="16"/>
  <c r="BV538" i="16"/>
  <c r="BT538" i="16"/>
  <c r="BS538" i="16"/>
  <c r="BR538" i="16"/>
  <c r="BN538" i="16"/>
  <c r="BM538" i="16"/>
  <c r="BL538" i="16"/>
  <c r="BG538" i="16"/>
  <c r="BF538" i="16"/>
  <c r="BE538" i="16"/>
  <c r="BD538" i="16"/>
  <c r="BC538" i="16"/>
  <c r="BB538" i="16"/>
  <c r="BA538" i="16"/>
  <c r="AZ538" i="16"/>
  <c r="AY538" i="16"/>
  <c r="AX538" i="16"/>
  <c r="AW538" i="16"/>
  <c r="AV538" i="16"/>
  <c r="AU538" i="16"/>
  <c r="AT538" i="16"/>
  <c r="AR538" i="16"/>
  <c r="AQ538" i="16"/>
  <c r="AP538" i="16"/>
  <c r="BP538" i="16" s="1"/>
  <c r="AO538" i="16"/>
  <c r="BQ538" i="16" s="1"/>
  <c r="AN538" i="16"/>
  <c r="BK538" i="16" s="1"/>
  <c r="AM538" i="16"/>
  <c r="BJ538" i="16" s="1"/>
  <c r="AL538" i="16"/>
  <c r="BI538" i="16" s="1"/>
  <c r="AK538" i="16"/>
  <c r="CD537" i="16"/>
  <c r="CB537" i="16"/>
  <c r="CA537" i="16"/>
  <c r="BZ537" i="16"/>
  <c r="BY537" i="16"/>
  <c r="BX537" i="16"/>
  <c r="BW537" i="16"/>
  <c r="BV537" i="16"/>
  <c r="BT537" i="16"/>
  <c r="BS537" i="16"/>
  <c r="BR537" i="16"/>
  <c r="BN537" i="16"/>
  <c r="BM537" i="16"/>
  <c r="BL537" i="16"/>
  <c r="BG537" i="16"/>
  <c r="BF537" i="16"/>
  <c r="BE537" i="16"/>
  <c r="BD537" i="16"/>
  <c r="BC537" i="16"/>
  <c r="BB537" i="16"/>
  <c r="BA537" i="16"/>
  <c r="AZ537" i="16"/>
  <c r="AY537" i="16"/>
  <c r="AX537" i="16"/>
  <c r="AW537" i="16"/>
  <c r="AV537" i="16"/>
  <c r="AU537" i="16"/>
  <c r="AT537" i="16"/>
  <c r="AR537" i="16"/>
  <c r="AQ537" i="16"/>
  <c r="AP537" i="16"/>
  <c r="BP537" i="16" s="1"/>
  <c r="AO537" i="16"/>
  <c r="BQ537" i="16" s="1"/>
  <c r="AN537" i="16"/>
  <c r="BK537" i="16" s="1"/>
  <c r="AM537" i="16"/>
  <c r="BJ537" i="16" s="1"/>
  <c r="AL537" i="16"/>
  <c r="BI537" i="16" s="1"/>
  <c r="AK537" i="16"/>
  <c r="CD536" i="16"/>
  <c r="CB536" i="16"/>
  <c r="CA536" i="16"/>
  <c r="BZ536" i="16"/>
  <c r="BY536" i="16"/>
  <c r="BX536" i="16"/>
  <c r="BW536" i="16"/>
  <c r="BV536" i="16"/>
  <c r="BT536" i="16"/>
  <c r="BS536" i="16"/>
  <c r="BR536" i="16"/>
  <c r="BN536" i="16"/>
  <c r="BM536" i="16"/>
  <c r="BL536" i="16"/>
  <c r="BG536" i="16"/>
  <c r="BF536" i="16"/>
  <c r="BE536" i="16"/>
  <c r="BD536" i="16"/>
  <c r="BC536" i="16"/>
  <c r="BB536" i="16"/>
  <c r="BA536" i="16"/>
  <c r="AZ536" i="16"/>
  <c r="AY536" i="16"/>
  <c r="AX536" i="16"/>
  <c r="AW536" i="16"/>
  <c r="AV536" i="16"/>
  <c r="AU536" i="16"/>
  <c r="AT536" i="16"/>
  <c r="AR536" i="16"/>
  <c r="AQ536" i="16"/>
  <c r="AP536" i="16"/>
  <c r="BP536" i="16" s="1"/>
  <c r="AO536" i="16"/>
  <c r="BQ536" i="16" s="1"/>
  <c r="AN536" i="16"/>
  <c r="BK536" i="16" s="1"/>
  <c r="AM536" i="16"/>
  <c r="BJ536" i="16" s="1"/>
  <c r="AL536" i="16"/>
  <c r="BI536" i="16" s="1"/>
  <c r="AK536" i="16"/>
  <c r="CD535" i="16"/>
  <c r="CB535" i="16"/>
  <c r="CA535" i="16"/>
  <c r="BZ535" i="16"/>
  <c r="BY535" i="16"/>
  <c r="BX535" i="16"/>
  <c r="BW535" i="16"/>
  <c r="BV535" i="16"/>
  <c r="BT535" i="16"/>
  <c r="BS535" i="16"/>
  <c r="BR535" i="16"/>
  <c r="BN535" i="16"/>
  <c r="BM535" i="16"/>
  <c r="BL535" i="16"/>
  <c r="BG535" i="16"/>
  <c r="BF535" i="16"/>
  <c r="BE535" i="16"/>
  <c r="BD535" i="16"/>
  <c r="BC535" i="16"/>
  <c r="BB535" i="16"/>
  <c r="BA535" i="16"/>
  <c r="AZ535" i="16"/>
  <c r="AY535" i="16"/>
  <c r="AX535" i="16"/>
  <c r="AW535" i="16"/>
  <c r="AV535" i="16"/>
  <c r="AU535" i="16"/>
  <c r="AT535" i="16"/>
  <c r="AR535" i="16"/>
  <c r="AQ535" i="16"/>
  <c r="AP535" i="16"/>
  <c r="BP535" i="16" s="1"/>
  <c r="AO535" i="16"/>
  <c r="BQ535" i="16" s="1"/>
  <c r="AN535" i="16"/>
  <c r="BK535" i="16" s="1"/>
  <c r="AM535" i="16"/>
  <c r="BJ535" i="16" s="1"/>
  <c r="AL535" i="16"/>
  <c r="BI535" i="16" s="1"/>
  <c r="AK535" i="16"/>
  <c r="CD534" i="16"/>
  <c r="CB534" i="16"/>
  <c r="CA534" i="16"/>
  <c r="BZ534" i="16"/>
  <c r="BY534" i="16"/>
  <c r="BX534" i="16"/>
  <c r="BW534" i="16"/>
  <c r="BV534" i="16"/>
  <c r="BT534" i="16"/>
  <c r="BS534" i="16"/>
  <c r="BR534" i="16"/>
  <c r="BN534" i="16"/>
  <c r="BM534" i="16"/>
  <c r="BL534" i="16"/>
  <c r="BG534" i="16"/>
  <c r="BF534" i="16"/>
  <c r="BE534" i="16"/>
  <c r="BD534" i="16"/>
  <c r="BC534" i="16"/>
  <c r="BB534" i="16"/>
  <c r="BA534" i="16"/>
  <c r="AZ534" i="16"/>
  <c r="AY534" i="16"/>
  <c r="AX534" i="16"/>
  <c r="AW534" i="16"/>
  <c r="AV534" i="16"/>
  <c r="AU534" i="16"/>
  <c r="AT534" i="16"/>
  <c r="AR534" i="16"/>
  <c r="AQ534" i="16"/>
  <c r="AP534" i="16"/>
  <c r="BP534" i="16" s="1"/>
  <c r="AO534" i="16"/>
  <c r="BQ534" i="16" s="1"/>
  <c r="AN534" i="16"/>
  <c r="BK534" i="16" s="1"/>
  <c r="AM534" i="16"/>
  <c r="BJ534" i="16" s="1"/>
  <c r="AL534" i="16"/>
  <c r="BI534" i="16" s="1"/>
  <c r="AK534" i="16"/>
  <c r="CD533" i="16"/>
  <c r="CB533" i="16"/>
  <c r="CA533" i="16"/>
  <c r="BZ533" i="16"/>
  <c r="BY533" i="16"/>
  <c r="BX533" i="16"/>
  <c r="BW533" i="16"/>
  <c r="BV533" i="16"/>
  <c r="BT533" i="16"/>
  <c r="BS533" i="16"/>
  <c r="BR533" i="16"/>
  <c r="BN533" i="16"/>
  <c r="BM533" i="16"/>
  <c r="BL533" i="16"/>
  <c r="BG533" i="16"/>
  <c r="BF533" i="16"/>
  <c r="BE533" i="16"/>
  <c r="BD533" i="16"/>
  <c r="BC533" i="16"/>
  <c r="BB533" i="16"/>
  <c r="BA533" i="16"/>
  <c r="AZ533" i="16"/>
  <c r="AY533" i="16"/>
  <c r="AX533" i="16"/>
  <c r="AW533" i="16"/>
  <c r="AV533" i="16"/>
  <c r="AU533" i="16"/>
  <c r="AT533" i="16"/>
  <c r="AR533" i="16"/>
  <c r="AQ533" i="16"/>
  <c r="AP533" i="16"/>
  <c r="BP533" i="16" s="1"/>
  <c r="AO533" i="16"/>
  <c r="BQ533" i="16" s="1"/>
  <c r="AN533" i="16"/>
  <c r="BK533" i="16" s="1"/>
  <c r="AM533" i="16"/>
  <c r="BJ533" i="16" s="1"/>
  <c r="AL533" i="16"/>
  <c r="BI533" i="16" s="1"/>
  <c r="AK533" i="16"/>
  <c r="CD532" i="16"/>
  <c r="CB532" i="16"/>
  <c r="CA532" i="16"/>
  <c r="BZ532" i="16"/>
  <c r="BY532" i="16"/>
  <c r="BX532" i="16"/>
  <c r="BW532" i="16"/>
  <c r="BV532" i="16"/>
  <c r="BT532" i="16"/>
  <c r="BS532" i="16"/>
  <c r="BR532" i="16"/>
  <c r="BN532" i="16"/>
  <c r="BM532" i="16"/>
  <c r="BL532" i="16"/>
  <c r="BG532" i="16"/>
  <c r="BF532" i="16"/>
  <c r="BE532" i="16"/>
  <c r="BD532" i="16"/>
  <c r="BC532" i="16"/>
  <c r="BB532" i="16"/>
  <c r="BA532" i="16"/>
  <c r="AZ532" i="16"/>
  <c r="AY532" i="16"/>
  <c r="AX532" i="16"/>
  <c r="AW532" i="16"/>
  <c r="AV532" i="16"/>
  <c r="AU532" i="16"/>
  <c r="AT532" i="16"/>
  <c r="AR532" i="16"/>
  <c r="AQ532" i="16"/>
  <c r="AP532" i="16"/>
  <c r="BP532" i="16" s="1"/>
  <c r="AO532" i="16"/>
  <c r="BQ532" i="16" s="1"/>
  <c r="AN532" i="16"/>
  <c r="BK532" i="16" s="1"/>
  <c r="AM532" i="16"/>
  <c r="BJ532" i="16" s="1"/>
  <c r="AL532" i="16"/>
  <c r="BI532" i="16" s="1"/>
  <c r="AK532" i="16"/>
  <c r="CD531" i="16"/>
  <c r="CB531" i="16"/>
  <c r="CA531" i="16"/>
  <c r="BZ531" i="16"/>
  <c r="BY531" i="16"/>
  <c r="BX531" i="16"/>
  <c r="BW531" i="16"/>
  <c r="BV531" i="16"/>
  <c r="BT531" i="16"/>
  <c r="BS531" i="16"/>
  <c r="BR531" i="16"/>
  <c r="BN531" i="16"/>
  <c r="BM531" i="16"/>
  <c r="BL531" i="16"/>
  <c r="BG531" i="16"/>
  <c r="BF531" i="16"/>
  <c r="BE531" i="16"/>
  <c r="BD531" i="16"/>
  <c r="BC531" i="16"/>
  <c r="BB531" i="16"/>
  <c r="BA531" i="16"/>
  <c r="AZ531" i="16"/>
  <c r="AY531" i="16"/>
  <c r="AX531" i="16"/>
  <c r="AW531" i="16"/>
  <c r="AV531" i="16"/>
  <c r="AU531" i="16"/>
  <c r="AT531" i="16"/>
  <c r="AR531" i="16"/>
  <c r="AQ531" i="16"/>
  <c r="AP531" i="16"/>
  <c r="BP531" i="16" s="1"/>
  <c r="AO531" i="16"/>
  <c r="BQ531" i="16" s="1"/>
  <c r="AN531" i="16"/>
  <c r="BK531" i="16" s="1"/>
  <c r="AM531" i="16"/>
  <c r="BJ531" i="16" s="1"/>
  <c r="AL531" i="16"/>
  <c r="BI531" i="16" s="1"/>
  <c r="AK531" i="16"/>
  <c r="CD530" i="16"/>
  <c r="CB530" i="16"/>
  <c r="CA530" i="16"/>
  <c r="BZ530" i="16"/>
  <c r="BY530" i="16"/>
  <c r="BX530" i="16"/>
  <c r="BW530" i="16"/>
  <c r="BV530" i="16"/>
  <c r="BT530" i="16"/>
  <c r="BS530" i="16"/>
  <c r="BR530" i="16"/>
  <c r="BN530" i="16"/>
  <c r="BM530" i="16"/>
  <c r="BL530" i="16"/>
  <c r="BG530" i="16"/>
  <c r="BF530" i="16"/>
  <c r="BE530" i="16"/>
  <c r="BD530" i="16"/>
  <c r="BC530" i="16"/>
  <c r="BB530" i="16"/>
  <c r="BA530" i="16"/>
  <c r="AZ530" i="16"/>
  <c r="AY530" i="16"/>
  <c r="AX530" i="16"/>
  <c r="AW530" i="16"/>
  <c r="AV530" i="16"/>
  <c r="AU530" i="16"/>
  <c r="AT530" i="16"/>
  <c r="AR530" i="16"/>
  <c r="AQ530" i="16"/>
  <c r="AP530" i="16"/>
  <c r="BP530" i="16" s="1"/>
  <c r="AO530" i="16"/>
  <c r="BQ530" i="16" s="1"/>
  <c r="AN530" i="16"/>
  <c r="BK530" i="16" s="1"/>
  <c r="AM530" i="16"/>
  <c r="BJ530" i="16" s="1"/>
  <c r="AL530" i="16"/>
  <c r="BI530" i="16" s="1"/>
  <c r="AK530" i="16"/>
  <c r="CD529" i="16"/>
  <c r="CB529" i="16"/>
  <c r="CA529" i="16"/>
  <c r="BZ529" i="16"/>
  <c r="BY529" i="16"/>
  <c r="BX529" i="16"/>
  <c r="BW529" i="16"/>
  <c r="BV529" i="16"/>
  <c r="BT529" i="16"/>
  <c r="BS529" i="16"/>
  <c r="BR529" i="16"/>
  <c r="BN529" i="16"/>
  <c r="BM529" i="16"/>
  <c r="BL529" i="16"/>
  <c r="BG529" i="16"/>
  <c r="BF529" i="16"/>
  <c r="BE529" i="16"/>
  <c r="BD529" i="16"/>
  <c r="BC529" i="16"/>
  <c r="BB529" i="16"/>
  <c r="BA529" i="16"/>
  <c r="AZ529" i="16"/>
  <c r="AY529" i="16"/>
  <c r="AX529" i="16"/>
  <c r="AW529" i="16"/>
  <c r="AV529" i="16"/>
  <c r="AU529" i="16"/>
  <c r="AT529" i="16"/>
  <c r="AR529" i="16"/>
  <c r="AQ529" i="16"/>
  <c r="AP529" i="16"/>
  <c r="BP529" i="16" s="1"/>
  <c r="AO529" i="16"/>
  <c r="BQ529" i="16" s="1"/>
  <c r="AN529" i="16"/>
  <c r="BK529" i="16" s="1"/>
  <c r="AM529" i="16"/>
  <c r="BJ529" i="16" s="1"/>
  <c r="AL529" i="16"/>
  <c r="BI529" i="16" s="1"/>
  <c r="AK529" i="16"/>
  <c r="CD528" i="16"/>
  <c r="CB528" i="16"/>
  <c r="CA528" i="16"/>
  <c r="BZ528" i="16"/>
  <c r="BY528" i="16"/>
  <c r="BX528" i="16"/>
  <c r="BW528" i="16"/>
  <c r="BV528" i="16"/>
  <c r="BT528" i="16"/>
  <c r="BS528" i="16"/>
  <c r="BR528" i="16"/>
  <c r="BN528" i="16"/>
  <c r="BM528" i="16"/>
  <c r="BL528" i="16"/>
  <c r="BG528" i="16"/>
  <c r="BF528" i="16"/>
  <c r="BE528" i="16"/>
  <c r="BD528" i="16"/>
  <c r="BC528" i="16"/>
  <c r="BB528" i="16"/>
  <c r="BA528" i="16"/>
  <c r="AZ528" i="16"/>
  <c r="AY528" i="16"/>
  <c r="AX528" i="16"/>
  <c r="AW528" i="16"/>
  <c r="AV528" i="16"/>
  <c r="AU528" i="16"/>
  <c r="AT528" i="16"/>
  <c r="AR528" i="16"/>
  <c r="AQ528" i="16"/>
  <c r="AP528" i="16"/>
  <c r="BP528" i="16" s="1"/>
  <c r="AO528" i="16"/>
  <c r="BQ528" i="16" s="1"/>
  <c r="AN528" i="16"/>
  <c r="BK528" i="16" s="1"/>
  <c r="AM528" i="16"/>
  <c r="BJ528" i="16" s="1"/>
  <c r="AL528" i="16"/>
  <c r="BI528" i="16" s="1"/>
  <c r="AK528" i="16"/>
  <c r="CD527" i="16"/>
  <c r="CB527" i="16"/>
  <c r="CA527" i="16"/>
  <c r="BZ527" i="16"/>
  <c r="BY527" i="16"/>
  <c r="BX527" i="16"/>
  <c r="BW527" i="16"/>
  <c r="BV527" i="16"/>
  <c r="BT527" i="16"/>
  <c r="BS527" i="16"/>
  <c r="BR527" i="16"/>
  <c r="BN527" i="16"/>
  <c r="BM527" i="16"/>
  <c r="BL527" i="16"/>
  <c r="BG527" i="16"/>
  <c r="BF527" i="16"/>
  <c r="BE527" i="16"/>
  <c r="BD527" i="16"/>
  <c r="BC527" i="16"/>
  <c r="BB527" i="16"/>
  <c r="BA527" i="16"/>
  <c r="AZ527" i="16"/>
  <c r="AY527" i="16"/>
  <c r="AX527" i="16"/>
  <c r="AW527" i="16"/>
  <c r="AV527" i="16"/>
  <c r="AU527" i="16"/>
  <c r="AT527" i="16"/>
  <c r="AR527" i="16"/>
  <c r="AQ527" i="16"/>
  <c r="AP527" i="16"/>
  <c r="BP527" i="16" s="1"/>
  <c r="AO527" i="16"/>
  <c r="BQ527" i="16" s="1"/>
  <c r="AN527" i="16"/>
  <c r="BK527" i="16" s="1"/>
  <c r="AM527" i="16"/>
  <c r="BJ527" i="16" s="1"/>
  <c r="AL527" i="16"/>
  <c r="BI527" i="16" s="1"/>
  <c r="AK527" i="16"/>
  <c r="CD526" i="16"/>
  <c r="CB526" i="16"/>
  <c r="CA526" i="16"/>
  <c r="BZ526" i="16"/>
  <c r="BY526" i="16"/>
  <c r="BX526" i="16"/>
  <c r="BW526" i="16"/>
  <c r="BV526" i="16"/>
  <c r="BT526" i="16"/>
  <c r="BS526" i="16"/>
  <c r="BR526" i="16"/>
  <c r="BN526" i="16"/>
  <c r="BM526" i="16"/>
  <c r="BL526" i="16"/>
  <c r="BG526" i="16"/>
  <c r="BF526" i="16"/>
  <c r="BE526" i="16"/>
  <c r="BD526" i="16"/>
  <c r="BC526" i="16"/>
  <c r="BB526" i="16"/>
  <c r="BA526" i="16"/>
  <c r="AZ526" i="16"/>
  <c r="AY526" i="16"/>
  <c r="AX526" i="16"/>
  <c r="AW526" i="16"/>
  <c r="AV526" i="16"/>
  <c r="AU526" i="16"/>
  <c r="AT526" i="16"/>
  <c r="AR526" i="16"/>
  <c r="AQ526" i="16"/>
  <c r="AP526" i="16"/>
  <c r="BP526" i="16" s="1"/>
  <c r="AO526" i="16"/>
  <c r="BQ526" i="16" s="1"/>
  <c r="AN526" i="16"/>
  <c r="BK526" i="16" s="1"/>
  <c r="AM526" i="16"/>
  <c r="BJ526" i="16" s="1"/>
  <c r="AL526" i="16"/>
  <c r="BI526" i="16" s="1"/>
  <c r="AK526" i="16"/>
  <c r="CD525" i="16"/>
  <c r="CB525" i="16"/>
  <c r="CA525" i="16"/>
  <c r="BZ525" i="16"/>
  <c r="BY525" i="16"/>
  <c r="BX525" i="16"/>
  <c r="BW525" i="16"/>
  <c r="BV525" i="16"/>
  <c r="BT525" i="16"/>
  <c r="BS525" i="16"/>
  <c r="BR525" i="16"/>
  <c r="BN525" i="16"/>
  <c r="BM525" i="16"/>
  <c r="BL525" i="16"/>
  <c r="BG525" i="16"/>
  <c r="BF525" i="16"/>
  <c r="BE525" i="16"/>
  <c r="BD525" i="16"/>
  <c r="BC525" i="16"/>
  <c r="BB525" i="16"/>
  <c r="BA525" i="16"/>
  <c r="AZ525" i="16"/>
  <c r="AY525" i="16"/>
  <c r="AX525" i="16"/>
  <c r="AW525" i="16"/>
  <c r="AV525" i="16"/>
  <c r="AU525" i="16"/>
  <c r="AT525" i="16"/>
  <c r="AR525" i="16"/>
  <c r="AQ525" i="16"/>
  <c r="AP525" i="16"/>
  <c r="BP525" i="16" s="1"/>
  <c r="AO525" i="16"/>
  <c r="BQ525" i="16" s="1"/>
  <c r="AN525" i="16"/>
  <c r="BK525" i="16" s="1"/>
  <c r="AM525" i="16"/>
  <c r="BJ525" i="16" s="1"/>
  <c r="AL525" i="16"/>
  <c r="BI525" i="16" s="1"/>
  <c r="AK525" i="16"/>
  <c r="CD524" i="16"/>
  <c r="CB524" i="16"/>
  <c r="CA524" i="16"/>
  <c r="BZ524" i="16"/>
  <c r="BY524" i="16"/>
  <c r="BX524" i="16"/>
  <c r="BW524" i="16"/>
  <c r="BV524" i="16"/>
  <c r="BT524" i="16"/>
  <c r="BS524" i="16"/>
  <c r="BR524" i="16"/>
  <c r="BN524" i="16"/>
  <c r="BM524" i="16"/>
  <c r="BL524" i="16"/>
  <c r="BG524" i="16"/>
  <c r="BF524" i="16"/>
  <c r="BE524" i="16"/>
  <c r="BD524" i="16"/>
  <c r="BC524" i="16"/>
  <c r="BB524" i="16"/>
  <c r="BA524" i="16"/>
  <c r="AZ524" i="16"/>
  <c r="AY524" i="16"/>
  <c r="AX524" i="16"/>
  <c r="AW524" i="16"/>
  <c r="AV524" i="16"/>
  <c r="AU524" i="16"/>
  <c r="AT524" i="16"/>
  <c r="AR524" i="16"/>
  <c r="AQ524" i="16"/>
  <c r="AP524" i="16"/>
  <c r="BP524" i="16" s="1"/>
  <c r="AO524" i="16"/>
  <c r="BQ524" i="16" s="1"/>
  <c r="AN524" i="16"/>
  <c r="BK524" i="16" s="1"/>
  <c r="AM524" i="16"/>
  <c r="BJ524" i="16" s="1"/>
  <c r="AL524" i="16"/>
  <c r="BI524" i="16" s="1"/>
  <c r="AK524" i="16"/>
  <c r="CD523" i="16"/>
  <c r="CB523" i="16"/>
  <c r="CA523" i="16"/>
  <c r="BZ523" i="16"/>
  <c r="BY523" i="16"/>
  <c r="BX523" i="16"/>
  <c r="BW523" i="16"/>
  <c r="BV523" i="16"/>
  <c r="BT523" i="16"/>
  <c r="BS523" i="16"/>
  <c r="BR523" i="16"/>
  <c r="BN523" i="16"/>
  <c r="BM523" i="16"/>
  <c r="BL523" i="16"/>
  <c r="BG523" i="16"/>
  <c r="BF523" i="16"/>
  <c r="BE523" i="16"/>
  <c r="BD523" i="16"/>
  <c r="BC523" i="16"/>
  <c r="BB523" i="16"/>
  <c r="BA523" i="16"/>
  <c r="AZ523" i="16"/>
  <c r="AY523" i="16"/>
  <c r="AX523" i="16"/>
  <c r="AW523" i="16"/>
  <c r="AV523" i="16"/>
  <c r="AU523" i="16"/>
  <c r="AT523" i="16"/>
  <c r="AR523" i="16"/>
  <c r="AQ523" i="16"/>
  <c r="AP523" i="16"/>
  <c r="BP523" i="16" s="1"/>
  <c r="AO523" i="16"/>
  <c r="BQ523" i="16" s="1"/>
  <c r="AN523" i="16"/>
  <c r="BK523" i="16" s="1"/>
  <c r="AM523" i="16"/>
  <c r="BJ523" i="16" s="1"/>
  <c r="AL523" i="16"/>
  <c r="BI523" i="16" s="1"/>
  <c r="AK523" i="16"/>
  <c r="CD522" i="16"/>
  <c r="CB522" i="16"/>
  <c r="CA522" i="16"/>
  <c r="BZ522" i="16"/>
  <c r="BY522" i="16"/>
  <c r="BX522" i="16"/>
  <c r="BW522" i="16"/>
  <c r="BV522" i="16"/>
  <c r="BT522" i="16"/>
  <c r="BS522" i="16"/>
  <c r="BR522" i="16"/>
  <c r="BN522" i="16"/>
  <c r="BM522" i="16"/>
  <c r="BL522" i="16"/>
  <c r="BG522" i="16"/>
  <c r="BF522" i="16"/>
  <c r="BE522" i="16"/>
  <c r="BD522" i="16"/>
  <c r="BC522" i="16"/>
  <c r="BB522" i="16"/>
  <c r="BA522" i="16"/>
  <c r="AZ522" i="16"/>
  <c r="AY522" i="16"/>
  <c r="AX522" i="16"/>
  <c r="AW522" i="16"/>
  <c r="AV522" i="16"/>
  <c r="AU522" i="16"/>
  <c r="AT522" i="16"/>
  <c r="AR522" i="16"/>
  <c r="AQ522" i="16"/>
  <c r="AP522" i="16"/>
  <c r="BP522" i="16" s="1"/>
  <c r="AO522" i="16"/>
  <c r="BQ522" i="16" s="1"/>
  <c r="AN522" i="16"/>
  <c r="BK522" i="16" s="1"/>
  <c r="AM522" i="16"/>
  <c r="BJ522" i="16" s="1"/>
  <c r="AL522" i="16"/>
  <c r="BI522" i="16" s="1"/>
  <c r="AK522" i="16"/>
  <c r="CD521" i="16"/>
  <c r="CB521" i="16"/>
  <c r="CA521" i="16"/>
  <c r="BZ521" i="16"/>
  <c r="BY521" i="16"/>
  <c r="BX521" i="16"/>
  <c r="BW521" i="16"/>
  <c r="BV521" i="16"/>
  <c r="BT521" i="16"/>
  <c r="BS521" i="16"/>
  <c r="BR521" i="16"/>
  <c r="BN521" i="16"/>
  <c r="BM521" i="16"/>
  <c r="BL521" i="16"/>
  <c r="BG521" i="16"/>
  <c r="BF521" i="16"/>
  <c r="BE521" i="16"/>
  <c r="BD521" i="16"/>
  <c r="BC521" i="16"/>
  <c r="BB521" i="16"/>
  <c r="BA521" i="16"/>
  <c r="AZ521" i="16"/>
  <c r="AY521" i="16"/>
  <c r="AX521" i="16"/>
  <c r="AW521" i="16"/>
  <c r="AV521" i="16"/>
  <c r="AU521" i="16"/>
  <c r="AT521" i="16"/>
  <c r="AR521" i="16"/>
  <c r="AQ521" i="16"/>
  <c r="AP521" i="16"/>
  <c r="BP521" i="16" s="1"/>
  <c r="AO521" i="16"/>
  <c r="BQ521" i="16" s="1"/>
  <c r="AN521" i="16"/>
  <c r="BK521" i="16" s="1"/>
  <c r="AM521" i="16"/>
  <c r="BJ521" i="16" s="1"/>
  <c r="AL521" i="16"/>
  <c r="BI521" i="16" s="1"/>
  <c r="AK521" i="16"/>
  <c r="CD520" i="16"/>
  <c r="CB520" i="16"/>
  <c r="CA520" i="16"/>
  <c r="BZ520" i="16"/>
  <c r="BY520" i="16"/>
  <c r="BX520" i="16"/>
  <c r="BW520" i="16"/>
  <c r="BV520" i="16"/>
  <c r="BT520" i="16"/>
  <c r="BS520" i="16"/>
  <c r="BR520" i="16"/>
  <c r="BN520" i="16"/>
  <c r="BM520" i="16"/>
  <c r="BL520" i="16"/>
  <c r="BG520" i="16"/>
  <c r="BF520" i="16"/>
  <c r="BE520" i="16"/>
  <c r="BD520" i="16"/>
  <c r="BC520" i="16"/>
  <c r="BB520" i="16"/>
  <c r="BA520" i="16"/>
  <c r="AZ520" i="16"/>
  <c r="AY520" i="16"/>
  <c r="AX520" i="16"/>
  <c r="AW520" i="16"/>
  <c r="AV520" i="16"/>
  <c r="AU520" i="16"/>
  <c r="AT520" i="16"/>
  <c r="AR520" i="16"/>
  <c r="AQ520" i="16"/>
  <c r="AP520" i="16"/>
  <c r="BP520" i="16" s="1"/>
  <c r="AO520" i="16"/>
  <c r="BQ520" i="16" s="1"/>
  <c r="AN520" i="16"/>
  <c r="BK520" i="16" s="1"/>
  <c r="AM520" i="16"/>
  <c r="BJ520" i="16" s="1"/>
  <c r="AL520" i="16"/>
  <c r="BI520" i="16" s="1"/>
  <c r="AK520" i="16"/>
  <c r="CD519" i="16"/>
  <c r="CB519" i="16"/>
  <c r="CA519" i="16"/>
  <c r="BZ519" i="16"/>
  <c r="BY519" i="16"/>
  <c r="BX519" i="16"/>
  <c r="BW519" i="16"/>
  <c r="BV519" i="16"/>
  <c r="BT519" i="16"/>
  <c r="BS519" i="16"/>
  <c r="BR519" i="16"/>
  <c r="BN519" i="16"/>
  <c r="BM519" i="16"/>
  <c r="BL519" i="16"/>
  <c r="BG519" i="16"/>
  <c r="BF519" i="16"/>
  <c r="BE519" i="16"/>
  <c r="BD519" i="16"/>
  <c r="BC519" i="16"/>
  <c r="BB519" i="16"/>
  <c r="BA519" i="16"/>
  <c r="AZ519" i="16"/>
  <c r="AY519" i="16"/>
  <c r="AX519" i="16"/>
  <c r="AW519" i="16"/>
  <c r="AV519" i="16"/>
  <c r="AU519" i="16"/>
  <c r="AT519" i="16"/>
  <c r="AR519" i="16"/>
  <c r="AQ519" i="16"/>
  <c r="AP519" i="16"/>
  <c r="BP519" i="16" s="1"/>
  <c r="AO519" i="16"/>
  <c r="BQ519" i="16" s="1"/>
  <c r="AN519" i="16"/>
  <c r="BK519" i="16" s="1"/>
  <c r="AM519" i="16"/>
  <c r="BJ519" i="16" s="1"/>
  <c r="AL519" i="16"/>
  <c r="BI519" i="16" s="1"/>
  <c r="AK519" i="16"/>
  <c r="CD518" i="16"/>
  <c r="CB518" i="16"/>
  <c r="CA518" i="16"/>
  <c r="BZ518" i="16"/>
  <c r="BY518" i="16"/>
  <c r="BX518" i="16"/>
  <c r="BW518" i="16"/>
  <c r="BV518" i="16"/>
  <c r="BT518" i="16"/>
  <c r="BS518" i="16"/>
  <c r="BR518" i="16"/>
  <c r="BN518" i="16"/>
  <c r="BM518" i="16"/>
  <c r="BL518" i="16"/>
  <c r="BG518" i="16"/>
  <c r="BF518" i="16"/>
  <c r="BE518" i="16"/>
  <c r="BD518" i="16"/>
  <c r="BC518" i="16"/>
  <c r="BB518" i="16"/>
  <c r="BA518" i="16"/>
  <c r="AZ518" i="16"/>
  <c r="AY518" i="16"/>
  <c r="AX518" i="16"/>
  <c r="AW518" i="16"/>
  <c r="AV518" i="16"/>
  <c r="AU518" i="16"/>
  <c r="AT518" i="16"/>
  <c r="AR518" i="16"/>
  <c r="AQ518" i="16"/>
  <c r="AP518" i="16"/>
  <c r="BP518" i="16" s="1"/>
  <c r="AO518" i="16"/>
  <c r="BQ518" i="16" s="1"/>
  <c r="AN518" i="16"/>
  <c r="BK518" i="16" s="1"/>
  <c r="AM518" i="16"/>
  <c r="BJ518" i="16" s="1"/>
  <c r="AL518" i="16"/>
  <c r="BI518" i="16" s="1"/>
  <c r="AK518" i="16"/>
  <c r="CD517" i="16"/>
  <c r="CB517" i="16"/>
  <c r="CA517" i="16"/>
  <c r="BZ517" i="16"/>
  <c r="BY517" i="16"/>
  <c r="BX517" i="16"/>
  <c r="BW517" i="16"/>
  <c r="BV517" i="16"/>
  <c r="BT517" i="16"/>
  <c r="BS517" i="16"/>
  <c r="BR517" i="16"/>
  <c r="BN517" i="16"/>
  <c r="BM517" i="16"/>
  <c r="BL517" i="16"/>
  <c r="BG517" i="16"/>
  <c r="BF517" i="16"/>
  <c r="BE517" i="16"/>
  <c r="BD517" i="16"/>
  <c r="BC517" i="16"/>
  <c r="BB517" i="16"/>
  <c r="BA517" i="16"/>
  <c r="AZ517" i="16"/>
  <c r="AY517" i="16"/>
  <c r="AX517" i="16"/>
  <c r="AW517" i="16"/>
  <c r="AV517" i="16"/>
  <c r="AU517" i="16"/>
  <c r="AT517" i="16"/>
  <c r="AR517" i="16"/>
  <c r="AQ517" i="16"/>
  <c r="AP517" i="16"/>
  <c r="BP517" i="16" s="1"/>
  <c r="AO517" i="16"/>
  <c r="BQ517" i="16" s="1"/>
  <c r="AN517" i="16"/>
  <c r="BK517" i="16" s="1"/>
  <c r="AM517" i="16"/>
  <c r="BJ517" i="16" s="1"/>
  <c r="AL517" i="16"/>
  <c r="BI517" i="16" s="1"/>
  <c r="AK517" i="16"/>
  <c r="CD516" i="16"/>
  <c r="CB516" i="16"/>
  <c r="CA516" i="16"/>
  <c r="BZ516" i="16"/>
  <c r="BY516" i="16"/>
  <c r="BX516" i="16"/>
  <c r="BW516" i="16"/>
  <c r="BV516" i="16"/>
  <c r="BT516" i="16"/>
  <c r="BS516" i="16"/>
  <c r="BR516" i="16"/>
  <c r="BN516" i="16"/>
  <c r="BM516" i="16"/>
  <c r="BL516" i="16"/>
  <c r="BG516" i="16"/>
  <c r="BF516" i="16"/>
  <c r="BE516" i="16"/>
  <c r="BD516" i="16"/>
  <c r="BC516" i="16"/>
  <c r="BB516" i="16"/>
  <c r="BA516" i="16"/>
  <c r="AZ516" i="16"/>
  <c r="AY516" i="16"/>
  <c r="AX516" i="16"/>
  <c r="AW516" i="16"/>
  <c r="AV516" i="16"/>
  <c r="AU516" i="16"/>
  <c r="AT516" i="16"/>
  <c r="AR516" i="16"/>
  <c r="AQ516" i="16"/>
  <c r="AP516" i="16"/>
  <c r="BP516" i="16" s="1"/>
  <c r="AO516" i="16"/>
  <c r="BQ516" i="16" s="1"/>
  <c r="AN516" i="16"/>
  <c r="BK516" i="16" s="1"/>
  <c r="AM516" i="16"/>
  <c r="BJ516" i="16" s="1"/>
  <c r="AL516" i="16"/>
  <c r="BI516" i="16" s="1"/>
  <c r="AK516" i="16"/>
  <c r="CD515" i="16"/>
  <c r="CB515" i="16"/>
  <c r="CA515" i="16"/>
  <c r="BZ515" i="16"/>
  <c r="BY515" i="16"/>
  <c r="BX515" i="16"/>
  <c r="BW515" i="16"/>
  <c r="BV515" i="16"/>
  <c r="BT515" i="16"/>
  <c r="BS515" i="16"/>
  <c r="BR515" i="16"/>
  <c r="BN515" i="16"/>
  <c r="BM515" i="16"/>
  <c r="BL515" i="16"/>
  <c r="BG515" i="16"/>
  <c r="BF515" i="16"/>
  <c r="BE515" i="16"/>
  <c r="BD515" i="16"/>
  <c r="BC515" i="16"/>
  <c r="BB515" i="16"/>
  <c r="BA515" i="16"/>
  <c r="AZ515" i="16"/>
  <c r="AY515" i="16"/>
  <c r="AX515" i="16"/>
  <c r="AW515" i="16"/>
  <c r="AV515" i="16"/>
  <c r="AU515" i="16"/>
  <c r="AT515" i="16"/>
  <c r="AR515" i="16"/>
  <c r="AQ515" i="16"/>
  <c r="AP515" i="16"/>
  <c r="BP515" i="16" s="1"/>
  <c r="AO515" i="16"/>
  <c r="BQ515" i="16" s="1"/>
  <c r="AN515" i="16"/>
  <c r="BK515" i="16" s="1"/>
  <c r="AM515" i="16"/>
  <c r="BJ515" i="16" s="1"/>
  <c r="AL515" i="16"/>
  <c r="BI515" i="16" s="1"/>
  <c r="AK515" i="16"/>
  <c r="CD514" i="16"/>
  <c r="CB514" i="16"/>
  <c r="CA514" i="16"/>
  <c r="BZ514" i="16"/>
  <c r="BY514" i="16"/>
  <c r="BX514" i="16"/>
  <c r="BW514" i="16"/>
  <c r="BV514" i="16"/>
  <c r="BT514" i="16"/>
  <c r="BS514" i="16"/>
  <c r="BR514" i="16"/>
  <c r="BN514" i="16"/>
  <c r="BM514" i="16"/>
  <c r="BL514" i="16"/>
  <c r="BG514" i="16"/>
  <c r="BF514" i="16"/>
  <c r="BE514" i="16"/>
  <c r="BD514" i="16"/>
  <c r="BC514" i="16"/>
  <c r="BB514" i="16"/>
  <c r="BA514" i="16"/>
  <c r="AZ514" i="16"/>
  <c r="AY514" i="16"/>
  <c r="AX514" i="16"/>
  <c r="AW514" i="16"/>
  <c r="AV514" i="16"/>
  <c r="AU514" i="16"/>
  <c r="AT514" i="16"/>
  <c r="AR514" i="16"/>
  <c r="AQ514" i="16"/>
  <c r="AP514" i="16"/>
  <c r="BP514" i="16" s="1"/>
  <c r="AO514" i="16"/>
  <c r="BQ514" i="16" s="1"/>
  <c r="AN514" i="16"/>
  <c r="BK514" i="16" s="1"/>
  <c r="AM514" i="16"/>
  <c r="BJ514" i="16" s="1"/>
  <c r="AL514" i="16"/>
  <c r="BI514" i="16" s="1"/>
  <c r="AK514" i="16"/>
  <c r="CD513" i="16"/>
  <c r="CB513" i="16"/>
  <c r="CA513" i="16"/>
  <c r="BZ513" i="16"/>
  <c r="BY513" i="16"/>
  <c r="BX513" i="16"/>
  <c r="BW513" i="16"/>
  <c r="BV513" i="16"/>
  <c r="BT513" i="16"/>
  <c r="BS513" i="16"/>
  <c r="BR513" i="16"/>
  <c r="BN513" i="16"/>
  <c r="BM513" i="16"/>
  <c r="BL513" i="16"/>
  <c r="BG513" i="16"/>
  <c r="BF513" i="16"/>
  <c r="BE513" i="16"/>
  <c r="BD513" i="16"/>
  <c r="BC513" i="16"/>
  <c r="BB513" i="16"/>
  <c r="BA513" i="16"/>
  <c r="AZ513" i="16"/>
  <c r="AY513" i="16"/>
  <c r="AX513" i="16"/>
  <c r="AW513" i="16"/>
  <c r="AV513" i="16"/>
  <c r="AU513" i="16"/>
  <c r="AT513" i="16"/>
  <c r="AR513" i="16"/>
  <c r="AQ513" i="16"/>
  <c r="AP513" i="16"/>
  <c r="BP513" i="16" s="1"/>
  <c r="AO513" i="16"/>
  <c r="BQ513" i="16" s="1"/>
  <c r="AN513" i="16"/>
  <c r="BK513" i="16" s="1"/>
  <c r="AM513" i="16"/>
  <c r="BJ513" i="16" s="1"/>
  <c r="AL513" i="16"/>
  <c r="BI513" i="16" s="1"/>
  <c r="AK513" i="16"/>
  <c r="CD512" i="16"/>
  <c r="CB512" i="16"/>
  <c r="CA512" i="16"/>
  <c r="BZ512" i="16"/>
  <c r="BY512" i="16"/>
  <c r="BX512" i="16"/>
  <c r="BW512" i="16"/>
  <c r="BV512" i="16"/>
  <c r="BT512" i="16"/>
  <c r="BS512" i="16"/>
  <c r="BR512" i="16"/>
  <c r="BN512" i="16"/>
  <c r="BM512" i="16"/>
  <c r="BL512" i="16"/>
  <c r="BG512" i="16"/>
  <c r="BF512" i="16"/>
  <c r="BE512" i="16"/>
  <c r="BD512" i="16"/>
  <c r="BC512" i="16"/>
  <c r="BB512" i="16"/>
  <c r="BA512" i="16"/>
  <c r="AZ512" i="16"/>
  <c r="AY512" i="16"/>
  <c r="AX512" i="16"/>
  <c r="AW512" i="16"/>
  <c r="AV512" i="16"/>
  <c r="AU512" i="16"/>
  <c r="AT512" i="16"/>
  <c r="AR512" i="16"/>
  <c r="AQ512" i="16"/>
  <c r="AP512" i="16"/>
  <c r="BP512" i="16" s="1"/>
  <c r="AO512" i="16"/>
  <c r="BQ512" i="16" s="1"/>
  <c r="AN512" i="16"/>
  <c r="BK512" i="16" s="1"/>
  <c r="AM512" i="16"/>
  <c r="BJ512" i="16" s="1"/>
  <c r="AL512" i="16"/>
  <c r="BI512" i="16" s="1"/>
  <c r="AK512" i="16"/>
  <c r="CD511" i="16"/>
  <c r="CB511" i="16"/>
  <c r="CA511" i="16"/>
  <c r="BZ511" i="16"/>
  <c r="BY511" i="16"/>
  <c r="BX511" i="16"/>
  <c r="BW511" i="16"/>
  <c r="BV511" i="16"/>
  <c r="BT511" i="16"/>
  <c r="BS511" i="16"/>
  <c r="BR511" i="16"/>
  <c r="BN511" i="16"/>
  <c r="BM511" i="16"/>
  <c r="BL511" i="16"/>
  <c r="BG511" i="16"/>
  <c r="BF511" i="16"/>
  <c r="BE511" i="16"/>
  <c r="BD511" i="16"/>
  <c r="BC511" i="16"/>
  <c r="BB511" i="16"/>
  <c r="BA511" i="16"/>
  <c r="AZ511" i="16"/>
  <c r="AY511" i="16"/>
  <c r="AX511" i="16"/>
  <c r="AW511" i="16"/>
  <c r="AV511" i="16"/>
  <c r="AU511" i="16"/>
  <c r="AT511" i="16"/>
  <c r="AR511" i="16"/>
  <c r="AQ511" i="16"/>
  <c r="AP511" i="16"/>
  <c r="BP511" i="16" s="1"/>
  <c r="AO511" i="16"/>
  <c r="BQ511" i="16" s="1"/>
  <c r="AN511" i="16"/>
  <c r="BK511" i="16" s="1"/>
  <c r="AM511" i="16"/>
  <c r="BJ511" i="16" s="1"/>
  <c r="AL511" i="16"/>
  <c r="BI511" i="16" s="1"/>
  <c r="AK511" i="16"/>
  <c r="CD510" i="16"/>
  <c r="CB510" i="16"/>
  <c r="CA510" i="16"/>
  <c r="BZ510" i="16"/>
  <c r="BY510" i="16"/>
  <c r="BX510" i="16"/>
  <c r="BW510" i="16"/>
  <c r="BV510" i="16"/>
  <c r="BT510" i="16"/>
  <c r="BS510" i="16"/>
  <c r="BR510" i="16"/>
  <c r="BN510" i="16"/>
  <c r="BM510" i="16"/>
  <c r="BL510" i="16"/>
  <c r="BG510" i="16"/>
  <c r="BF510" i="16"/>
  <c r="BE510" i="16"/>
  <c r="BD510" i="16"/>
  <c r="BC510" i="16"/>
  <c r="BB510" i="16"/>
  <c r="BA510" i="16"/>
  <c r="AZ510" i="16"/>
  <c r="AY510" i="16"/>
  <c r="AX510" i="16"/>
  <c r="AW510" i="16"/>
  <c r="AV510" i="16"/>
  <c r="AU510" i="16"/>
  <c r="AT510" i="16"/>
  <c r="AR510" i="16"/>
  <c r="AQ510" i="16"/>
  <c r="AP510" i="16"/>
  <c r="BP510" i="16" s="1"/>
  <c r="AO510" i="16"/>
  <c r="BQ510" i="16" s="1"/>
  <c r="AN510" i="16"/>
  <c r="BK510" i="16" s="1"/>
  <c r="AM510" i="16"/>
  <c r="BJ510" i="16" s="1"/>
  <c r="AL510" i="16"/>
  <c r="BI510" i="16" s="1"/>
  <c r="AK510" i="16"/>
  <c r="CD509" i="16"/>
  <c r="CB509" i="16"/>
  <c r="CA509" i="16"/>
  <c r="BZ509" i="16"/>
  <c r="BY509" i="16"/>
  <c r="BX509" i="16"/>
  <c r="BW509" i="16"/>
  <c r="BV509" i="16"/>
  <c r="BT509" i="16"/>
  <c r="BS509" i="16"/>
  <c r="BR509" i="16"/>
  <c r="BN509" i="16"/>
  <c r="BM509" i="16"/>
  <c r="BL509" i="16"/>
  <c r="BG509" i="16"/>
  <c r="BF509" i="16"/>
  <c r="BE509" i="16"/>
  <c r="BD509" i="16"/>
  <c r="BC509" i="16"/>
  <c r="BB509" i="16"/>
  <c r="BA509" i="16"/>
  <c r="AZ509" i="16"/>
  <c r="AY509" i="16"/>
  <c r="AX509" i="16"/>
  <c r="AW509" i="16"/>
  <c r="AV509" i="16"/>
  <c r="AU509" i="16"/>
  <c r="AT509" i="16"/>
  <c r="AR509" i="16"/>
  <c r="AQ509" i="16"/>
  <c r="AP509" i="16"/>
  <c r="BP509" i="16" s="1"/>
  <c r="AO509" i="16"/>
  <c r="BQ509" i="16" s="1"/>
  <c r="AN509" i="16"/>
  <c r="BK509" i="16" s="1"/>
  <c r="AM509" i="16"/>
  <c r="BJ509" i="16" s="1"/>
  <c r="AL509" i="16"/>
  <c r="BI509" i="16" s="1"/>
  <c r="AK509" i="16"/>
  <c r="CD508" i="16"/>
  <c r="CB508" i="16"/>
  <c r="CA508" i="16"/>
  <c r="BZ508" i="16"/>
  <c r="BY508" i="16"/>
  <c r="BX508" i="16"/>
  <c r="BW508" i="16"/>
  <c r="BV508" i="16"/>
  <c r="BT508" i="16"/>
  <c r="BS508" i="16"/>
  <c r="BR508" i="16"/>
  <c r="BN508" i="16"/>
  <c r="BM508" i="16"/>
  <c r="BL508" i="16"/>
  <c r="BG508" i="16"/>
  <c r="BF508" i="16"/>
  <c r="BE508" i="16"/>
  <c r="BD508" i="16"/>
  <c r="BC508" i="16"/>
  <c r="BB508" i="16"/>
  <c r="BA508" i="16"/>
  <c r="AZ508" i="16"/>
  <c r="AY508" i="16"/>
  <c r="AX508" i="16"/>
  <c r="AW508" i="16"/>
  <c r="AV508" i="16"/>
  <c r="AU508" i="16"/>
  <c r="AT508" i="16"/>
  <c r="AR508" i="16"/>
  <c r="AQ508" i="16"/>
  <c r="AP508" i="16"/>
  <c r="BP508" i="16" s="1"/>
  <c r="AO508" i="16"/>
  <c r="BQ508" i="16" s="1"/>
  <c r="AN508" i="16"/>
  <c r="BK508" i="16" s="1"/>
  <c r="AM508" i="16"/>
  <c r="BJ508" i="16" s="1"/>
  <c r="AL508" i="16"/>
  <c r="BI508" i="16" s="1"/>
  <c r="AK508" i="16"/>
  <c r="CD507" i="16"/>
  <c r="CB507" i="16"/>
  <c r="CA507" i="16"/>
  <c r="BZ507" i="16"/>
  <c r="BY507" i="16"/>
  <c r="BX507" i="16"/>
  <c r="BW507" i="16"/>
  <c r="BV507" i="16"/>
  <c r="BT507" i="16"/>
  <c r="BS507" i="16"/>
  <c r="BR507" i="16"/>
  <c r="BN507" i="16"/>
  <c r="BM507" i="16"/>
  <c r="BL507" i="16"/>
  <c r="BG507" i="16"/>
  <c r="BF507" i="16"/>
  <c r="BE507" i="16"/>
  <c r="BD507" i="16"/>
  <c r="BC507" i="16"/>
  <c r="BB507" i="16"/>
  <c r="BA507" i="16"/>
  <c r="AZ507" i="16"/>
  <c r="AY507" i="16"/>
  <c r="AX507" i="16"/>
  <c r="AW507" i="16"/>
  <c r="AV507" i="16"/>
  <c r="AU507" i="16"/>
  <c r="AT507" i="16"/>
  <c r="AR507" i="16"/>
  <c r="AQ507" i="16"/>
  <c r="AP507" i="16"/>
  <c r="BP507" i="16" s="1"/>
  <c r="AO507" i="16"/>
  <c r="BQ507" i="16" s="1"/>
  <c r="AN507" i="16"/>
  <c r="BK507" i="16" s="1"/>
  <c r="AM507" i="16"/>
  <c r="BJ507" i="16" s="1"/>
  <c r="AL507" i="16"/>
  <c r="BI507" i="16" s="1"/>
  <c r="AK507" i="16"/>
  <c r="CD506" i="16"/>
  <c r="CB506" i="16"/>
  <c r="CA506" i="16"/>
  <c r="BZ506" i="16"/>
  <c r="BY506" i="16"/>
  <c r="BX506" i="16"/>
  <c r="BW506" i="16"/>
  <c r="BV506" i="16"/>
  <c r="BT506" i="16"/>
  <c r="BS506" i="16"/>
  <c r="BR506" i="16"/>
  <c r="BN506" i="16"/>
  <c r="BM506" i="16"/>
  <c r="BL506" i="16"/>
  <c r="BG506" i="16"/>
  <c r="BF506" i="16"/>
  <c r="BE506" i="16"/>
  <c r="BD506" i="16"/>
  <c r="BC506" i="16"/>
  <c r="BB506" i="16"/>
  <c r="BA506" i="16"/>
  <c r="AZ506" i="16"/>
  <c r="AY506" i="16"/>
  <c r="AX506" i="16"/>
  <c r="AW506" i="16"/>
  <c r="AV506" i="16"/>
  <c r="AU506" i="16"/>
  <c r="AT506" i="16"/>
  <c r="AR506" i="16"/>
  <c r="AQ506" i="16"/>
  <c r="AP506" i="16"/>
  <c r="BP506" i="16" s="1"/>
  <c r="AO506" i="16"/>
  <c r="BQ506" i="16" s="1"/>
  <c r="AN506" i="16"/>
  <c r="BK506" i="16" s="1"/>
  <c r="AM506" i="16"/>
  <c r="BJ506" i="16" s="1"/>
  <c r="AL506" i="16"/>
  <c r="BI506" i="16" s="1"/>
  <c r="AK506" i="16"/>
  <c r="CD505" i="16"/>
  <c r="CB505" i="16"/>
  <c r="CA505" i="16"/>
  <c r="BZ505" i="16"/>
  <c r="BY505" i="16"/>
  <c r="BX505" i="16"/>
  <c r="BW505" i="16"/>
  <c r="BV505" i="16"/>
  <c r="BT505" i="16"/>
  <c r="BS505" i="16"/>
  <c r="BR505" i="16"/>
  <c r="BN505" i="16"/>
  <c r="BM505" i="16"/>
  <c r="BL505" i="16"/>
  <c r="BG505" i="16"/>
  <c r="BF505" i="16"/>
  <c r="BE505" i="16"/>
  <c r="BD505" i="16"/>
  <c r="BC505" i="16"/>
  <c r="BB505" i="16"/>
  <c r="BA505" i="16"/>
  <c r="AZ505" i="16"/>
  <c r="AY505" i="16"/>
  <c r="AX505" i="16"/>
  <c r="AW505" i="16"/>
  <c r="AV505" i="16"/>
  <c r="AU505" i="16"/>
  <c r="AT505" i="16"/>
  <c r="AR505" i="16"/>
  <c r="AQ505" i="16"/>
  <c r="AP505" i="16"/>
  <c r="BP505" i="16" s="1"/>
  <c r="AO505" i="16"/>
  <c r="BQ505" i="16" s="1"/>
  <c r="AN505" i="16"/>
  <c r="BK505" i="16" s="1"/>
  <c r="AM505" i="16"/>
  <c r="BJ505" i="16" s="1"/>
  <c r="AL505" i="16"/>
  <c r="BI505" i="16" s="1"/>
  <c r="AK505" i="16"/>
  <c r="CD504" i="16"/>
  <c r="CB504" i="16"/>
  <c r="CA504" i="16"/>
  <c r="BZ504" i="16"/>
  <c r="BY504" i="16"/>
  <c r="BX504" i="16"/>
  <c r="BW504" i="16"/>
  <c r="BV504" i="16"/>
  <c r="BT504" i="16"/>
  <c r="BS504" i="16"/>
  <c r="BR504" i="16"/>
  <c r="BN504" i="16"/>
  <c r="BM504" i="16"/>
  <c r="BL504" i="16"/>
  <c r="BG504" i="16"/>
  <c r="BF504" i="16"/>
  <c r="BE504" i="16"/>
  <c r="BD504" i="16"/>
  <c r="BC504" i="16"/>
  <c r="BB504" i="16"/>
  <c r="BA504" i="16"/>
  <c r="AZ504" i="16"/>
  <c r="AY504" i="16"/>
  <c r="AX504" i="16"/>
  <c r="AW504" i="16"/>
  <c r="AV504" i="16"/>
  <c r="AU504" i="16"/>
  <c r="AT504" i="16"/>
  <c r="AR504" i="16"/>
  <c r="AQ504" i="16"/>
  <c r="AP504" i="16"/>
  <c r="BP504" i="16" s="1"/>
  <c r="AO504" i="16"/>
  <c r="BQ504" i="16" s="1"/>
  <c r="AN504" i="16"/>
  <c r="BK504" i="16" s="1"/>
  <c r="AM504" i="16"/>
  <c r="BJ504" i="16" s="1"/>
  <c r="AL504" i="16"/>
  <c r="BI504" i="16" s="1"/>
  <c r="AK504" i="16"/>
  <c r="CD503" i="16"/>
  <c r="CB503" i="16"/>
  <c r="CA503" i="16"/>
  <c r="BZ503" i="16"/>
  <c r="BY503" i="16"/>
  <c r="BX503" i="16"/>
  <c r="BW503" i="16"/>
  <c r="BV503" i="16"/>
  <c r="BT503" i="16"/>
  <c r="BS503" i="16"/>
  <c r="BR503" i="16"/>
  <c r="BN503" i="16"/>
  <c r="BM503" i="16"/>
  <c r="BL503" i="16"/>
  <c r="BG503" i="16"/>
  <c r="BF503" i="16"/>
  <c r="BE503" i="16"/>
  <c r="BD503" i="16"/>
  <c r="BC503" i="16"/>
  <c r="BB503" i="16"/>
  <c r="BA503" i="16"/>
  <c r="AZ503" i="16"/>
  <c r="AY503" i="16"/>
  <c r="AX503" i="16"/>
  <c r="AW503" i="16"/>
  <c r="AV503" i="16"/>
  <c r="AU503" i="16"/>
  <c r="AT503" i="16"/>
  <c r="AR503" i="16"/>
  <c r="AQ503" i="16"/>
  <c r="AP503" i="16"/>
  <c r="BP503" i="16" s="1"/>
  <c r="AO503" i="16"/>
  <c r="BQ503" i="16" s="1"/>
  <c r="AN503" i="16"/>
  <c r="BK503" i="16" s="1"/>
  <c r="AM503" i="16"/>
  <c r="BJ503" i="16" s="1"/>
  <c r="AL503" i="16"/>
  <c r="BI503" i="16" s="1"/>
  <c r="AK503" i="16"/>
  <c r="CD502" i="16"/>
  <c r="CB502" i="16"/>
  <c r="CA502" i="16"/>
  <c r="BZ502" i="16"/>
  <c r="BY502" i="16"/>
  <c r="BX502" i="16"/>
  <c r="BW502" i="16"/>
  <c r="BV502" i="16"/>
  <c r="BT502" i="16"/>
  <c r="BS502" i="16"/>
  <c r="BR502" i="16"/>
  <c r="BN502" i="16"/>
  <c r="BM502" i="16"/>
  <c r="BL502" i="16"/>
  <c r="BG502" i="16"/>
  <c r="BF502" i="16"/>
  <c r="BE502" i="16"/>
  <c r="BD502" i="16"/>
  <c r="BC502" i="16"/>
  <c r="BB502" i="16"/>
  <c r="BA502" i="16"/>
  <c r="AZ502" i="16"/>
  <c r="AY502" i="16"/>
  <c r="AX502" i="16"/>
  <c r="AW502" i="16"/>
  <c r="AV502" i="16"/>
  <c r="AU502" i="16"/>
  <c r="AT502" i="16"/>
  <c r="AR502" i="16"/>
  <c r="AQ502" i="16"/>
  <c r="AP502" i="16"/>
  <c r="BP502" i="16" s="1"/>
  <c r="AO502" i="16"/>
  <c r="BQ502" i="16" s="1"/>
  <c r="AN502" i="16"/>
  <c r="BK502" i="16" s="1"/>
  <c r="AM502" i="16"/>
  <c r="BJ502" i="16" s="1"/>
  <c r="AL502" i="16"/>
  <c r="BI502" i="16" s="1"/>
  <c r="AK502" i="16"/>
  <c r="CD501" i="16"/>
  <c r="CB501" i="16"/>
  <c r="CA501" i="16"/>
  <c r="BZ501" i="16"/>
  <c r="BY501" i="16"/>
  <c r="BX501" i="16"/>
  <c r="BW501" i="16"/>
  <c r="BV501" i="16"/>
  <c r="BT501" i="16"/>
  <c r="BS501" i="16"/>
  <c r="BR501" i="16"/>
  <c r="BN501" i="16"/>
  <c r="BM501" i="16"/>
  <c r="BL501" i="16"/>
  <c r="BG501" i="16"/>
  <c r="BF501" i="16"/>
  <c r="BE501" i="16"/>
  <c r="BD501" i="16"/>
  <c r="BC501" i="16"/>
  <c r="BB501" i="16"/>
  <c r="BA501" i="16"/>
  <c r="AZ501" i="16"/>
  <c r="AY501" i="16"/>
  <c r="AX501" i="16"/>
  <c r="AW501" i="16"/>
  <c r="AV501" i="16"/>
  <c r="AU501" i="16"/>
  <c r="AT501" i="16"/>
  <c r="AR501" i="16"/>
  <c r="AQ501" i="16"/>
  <c r="AP501" i="16"/>
  <c r="BP501" i="16" s="1"/>
  <c r="AO501" i="16"/>
  <c r="BQ501" i="16" s="1"/>
  <c r="AN501" i="16"/>
  <c r="BK501" i="16" s="1"/>
  <c r="AM501" i="16"/>
  <c r="BJ501" i="16" s="1"/>
  <c r="AL501" i="16"/>
  <c r="BI501" i="16" s="1"/>
  <c r="AK501" i="16"/>
  <c r="CD500" i="16"/>
  <c r="CB500" i="16"/>
  <c r="CA500" i="16"/>
  <c r="BZ500" i="16"/>
  <c r="BY500" i="16"/>
  <c r="BX500" i="16"/>
  <c r="BW500" i="16"/>
  <c r="BV500" i="16"/>
  <c r="BT500" i="16"/>
  <c r="BS500" i="16"/>
  <c r="BR500" i="16"/>
  <c r="BN500" i="16"/>
  <c r="BM500" i="16"/>
  <c r="BL500" i="16"/>
  <c r="BG500" i="16"/>
  <c r="BF500" i="16"/>
  <c r="BE500" i="16"/>
  <c r="BD500" i="16"/>
  <c r="BC500" i="16"/>
  <c r="BB500" i="16"/>
  <c r="BA500" i="16"/>
  <c r="AZ500" i="16"/>
  <c r="AY500" i="16"/>
  <c r="AX500" i="16"/>
  <c r="AW500" i="16"/>
  <c r="AV500" i="16"/>
  <c r="AU500" i="16"/>
  <c r="AT500" i="16"/>
  <c r="AR500" i="16"/>
  <c r="AQ500" i="16"/>
  <c r="AP500" i="16"/>
  <c r="BP500" i="16" s="1"/>
  <c r="AO500" i="16"/>
  <c r="BQ500" i="16" s="1"/>
  <c r="AN500" i="16"/>
  <c r="BK500" i="16" s="1"/>
  <c r="AM500" i="16"/>
  <c r="BJ500" i="16" s="1"/>
  <c r="AL500" i="16"/>
  <c r="BI500" i="16" s="1"/>
  <c r="AK500" i="16"/>
  <c r="CD499" i="16"/>
  <c r="CB499" i="16"/>
  <c r="CA499" i="16"/>
  <c r="BZ499" i="16"/>
  <c r="BY499" i="16"/>
  <c r="BX499" i="16"/>
  <c r="BW499" i="16"/>
  <c r="BV499" i="16"/>
  <c r="BT499" i="16"/>
  <c r="BS499" i="16"/>
  <c r="BR499" i="16"/>
  <c r="BN499" i="16"/>
  <c r="BM499" i="16"/>
  <c r="BL499" i="16"/>
  <c r="BG499" i="16"/>
  <c r="BF499" i="16"/>
  <c r="BE499" i="16"/>
  <c r="BD499" i="16"/>
  <c r="BC499" i="16"/>
  <c r="BB499" i="16"/>
  <c r="BA499" i="16"/>
  <c r="AZ499" i="16"/>
  <c r="AY499" i="16"/>
  <c r="AX499" i="16"/>
  <c r="AW499" i="16"/>
  <c r="AV499" i="16"/>
  <c r="AU499" i="16"/>
  <c r="AT499" i="16"/>
  <c r="AR499" i="16"/>
  <c r="AQ499" i="16"/>
  <c r="AP499" i="16"/>
  <c r="BP499" i="16" s="1"/>
  <c r="AO499" i="16"/>
  <c r="BQ499" i="16" s="1"/>
  <c r="AN499" i="16"/>
  <c r="BK499" i="16" s="1"/>
  <c r="AM499" i="16"/>
  <c r="BJ499" i="16" s="1"/>
  <c r="AL499" i="16"/>
  <c r="BI499" i="16" s="1"/>
  <c r="AK499" i="16"/>
  <c r="CD498" i="16"/>
  <c r="CB498" i="16"/>
  <c r="CA498" i="16"/>
  <c r="BZ498" i="16"/>
  <c r="BY498" i="16"/>
  <c r="BX498" i="16"/>
  <c r="BW498" i="16"/>
  <c r="BV498" i="16"/>
  <c r="BT498" i="16"/>
  <c r="BS498" i="16"/>
  <c r="BR498" i="16"/>
  <c r="BN498" i="16"/>
  <c r="BM498" i="16"/>
  <c r="BL498" i="16"/>
  <c r="BG498" i="16"/>
  <c r="BF498" i="16"/>
  <c r="BE498" i="16"/>
  <c r="BD498" i="16"/>
  <c r="BC498" i="16"/>
  <c r="BB498" i="16"/>
  <c r="BA498" i="16"/>
  <c r="AZ498" i="16"/>
  <c r="AY498" i="16"/>
  <c r="AX498" i="16"/>
  <c r="AW498" i="16"/>
  <c r="AV498" i="16"/>
  <c r="AU498" i="16"/>
  <c r="AT498" i="16"/>
  <c r="AR498" i="16"/>
  <c r="AQ498" i="16"/>
  <c r="AP498" i="16"/>
  <c r="BP498" i="16" s="1"/>
  <c r="AO498" i="16"/>
  <c r="BQ498" i="16" s="1"/>
  <c r="AN498" i="16"/>
  <c r="BK498" i="16" s="1"/>
  <c r="AM498" i="16"/>
  <c r="BJ498" i="16" s="1"/>
  <c r="AL498" i="16"/>
  <c r="BI498" i="16" s="1"/>
  <c r="AK498" i="16"/>
  <c r="CD497" i="16"/>
  <c r="CB497" i="16"/>
  <c r="CA497" i="16"/>
  <c r="BZ497" i="16"/>
  <c r="BY497" i="16"/>
  <c r="BX497" i="16"/>
  <c r="BW497" i="16"/>
  <c r="BV497" i="16"/>
  <c r="BT497" i="16"/>
  <c r="BS497" i="16"/>
  <c r="BR497" i="16"/>
  <c r="BN497" i="16"/>
  <c r="BM497" i="16"/>
  <c r="BL497" i="16"/>
  <c r="BG497" i="16"/>
  <c r="BF497" i="16"/>
  <c r="BE497" i="16"/>
  <c r="BD497" i="16"/>
  <c r="BC497" i="16"/>
  <c r="BB497" i="16"/>
  <c r="BA497" i="16"/>
  <c r="AZ497" i="16"/>
  <c r="AY497" i="16"/>
  <c r="AX497" i="16"/>
  <c r="AW497" i="16"/>
  <c r="AV497" i="16"/>
  <c r="AU497" i="16"/>
  <c r="AT497" i="16"/>
  <c r="AR497" i="16"/>
  <c r="AQ497" i="16"/>
  <c r="AP497" i="16"/>
  <c r="BP497" i="16" s="1"/>
  <c r="AO497" i="16"/>
  <c r="BQ497" i="16" s="1"/>
  <c r="AN497" i="16"/>
  <c r="BK497" i="16" s="1"/>
  <c r="AM497" i="16"/>
  <c r="BJ497" i="16" s="1"/>
  <c r="AL497" i="16"/>
  <c r="BI497" i="16" s="1"/>
  <c r="AK497" i="16"/>
  <c r="CD496" i="16"/>
  <c r="CB496" i="16"/>
  <c r="CA496" i="16"/>
  <c r="BZ496" i="16"/>
  <c r="BY496" i="16"/>
  <c r="BX496" i="16"/>
  <c r="BW496" i="16"/>
  <c r="BV496" i="16"/>
  <c r="BT496" i="16"/>
  <c r="BS496" i="16"/>
  <c r="BR496" i="16"/>
  <c r="BN496" i="16"/>
  <c r="BM496" i="16"/>
  <c r="BL496" i="16"/>
  <c r="BG496" i="16"/>
  <c r="BF496" i="16"/>
  <c r="BE496" i="16"/>
  <c r="BD496" i="16"/>
  <c r="BC496" i="16"/>
  <c r="BB496" i="16"/>
  <c r="BA496" i="16"/>
  <c r="AZ496" i="16"/>
  <c r="AY496" i="16"/>
  <c r="AX496" i="16"/>
  <c r="AW496" i="16"/>
  <c r="AV496" i="16"/>
  <c r="AU496" i="16"/>
  <c r="AT496" i="16"/>
  <c r="AR496" i="16"/>
  <c r="AQ496" i="16"/>
  <c r="AP496" i="16"/>
  <c r="BP496" i="16" s="1"/>
  <c r="AO496" i="16"/>
  <c r="BQ496" i="16" s="1"/>
  <c r="AN496" i="16"/>
  <c r="BK496" i="16" s="1"/>
  <c r="AM496" i="16"/>
  <c r="BJ496" i="16" s="1"/>
  <c r="AL496" i="16"/>
  <c r="BI496" i="16" s="1"/>
  <c r="AK496" i="16"/>
  <c r="CD495" i="16"/>
  <c r="CB495" i="16"/>
  <c r="CA495" i="16"/>
  <c r="BZ495" i="16"/>
  <c r="BY495" i="16"/>
  <c r="BX495" i="16"/>
  <c r="BW495" i="16"/>
  <c r="BV495" i="16"/>
  <c r="BT495" i="16"/>
  <c r="BS495" i="16"/>
  <c r="BR495" i="16"/>
  <c r="BN495" i="16"/>
  <c r="BM495" i="16"/>
  <c r="BL495" i="16"/>
  <c r="BG495" i="16"/>
  <c r="BF495" i="16"/>
  <c r="BE495" i="16"/>
  <c r="BD495" i="16"/>
  <c r="BC495" i="16"/>
  <c r="BB495" i="16"/>
  <c r="BA495" i="16"/>
  <c r="AZ495" i="16"/>
  <c r="AY495" i="16"/>
  <c r="AX495" i="16"/>
  <c r="AW495" i="16"/>
  <c r="AV495" i="16"/>
  <c r="AU495" i="16"/>
  <c r="AT495" i="16"/>
  <c r="AR495" i="16"/>
  <c r="AQ495" i="16"/>
  <c r="AP495" i="16"/>
  <c r="BP495" i="16" s="1"/>
  <c r="AO495" i="16"/>
  <c r="BQ495" i="16" s="1"/>
  <c r="AN495" i="16"/>
  <c r="BK495" i="16" s="1"/>
  <c r="AM495" i="16"/>
  <c r="BJ495" i="16" s="1"/>
  <c r="AL495" i="16"/>
  <c r="BI495" i="16" s="1"/>
  <c r="AK495" i="16"/>
  <c r="CD494" i="16"/>
  <c r="CB494" i="16"/>
  <c r="CA494" i="16"/>
  <c r="BZ494" i="16"/>
  <c r="BY494" i="16"/>
  <c r="BX494" i="16"/>
  <c r="BW494" i="16"/>
  <c r="BV494" i="16"/>
  <c r="BT494" i="16"/>
  <c r="BS494" i="16"/>
  <c r="BR494" i="16"/>
  <c r="BN494" i="16"/>
  <c r="BM494" i="16"/>
  <c r="BL494" i="16"/>
  <c r="BG494" i="16"/>
  <c r="BF494" i="16"/>
  <c r="BE494" i="16"/>
  <c r="BD494" i="16"/>
  <c r="BC494" i="16"/>
  <c r="BB494" i="16"/>
  <c r="BA494" i="16"/>
  <c r="AZ494" i="16"/>
  <c r="AY494" i="16"/>
  <c r="AX494" i="16"/>
  <c r="AW494" i="16"/>
  <c r="AV494" i="16"/>
  <c r="AU494" i="16"/>
  <c r="AT494" i="16"/>
  <c r="AR494" i="16"/>
  <c r="AQ494" i="16"/>
  <c r="AP494" i="16"/>
  <c r="BP494" i="16" s="1"/>
  <c r="AO494" i="16"/>
  <c r="BQ494" i="16" s="1"/>
  <c r="AN494" i="16"/>
  <c r="BK494" i="16" s="1"/>
  <c r="AM494" i="16"/>
  <c r="BJ494" i="16" s="1"/>
  <c r="AL494" i="16"/>
  <c r="BI494" i="16" s="1"/>
  <c r="AK494" i="16"/>
  <c r="CD493" i="16"/>
  <c r="CB493" i="16"/>
  <c r="CA493" i="16"/>
  <c r="BZ493" i="16"/>
  <c r="BY493" i="16"/>
  <c r="BX493" i="16"/>
  <c r="BW493" i="16"/>
  <c r="BV493" i="16"/>
  <c r="BT493" i="16"/>
  <c r="BS493" i="16"/>
  <c r="BR493" i="16"/>
  <c r="BN493" i="16"/>
  <c r="BM493" i="16"/>
  <c r="BL493" i="16"/>
  <c r="BG493" i="16"/>
  <c r="BF493" i="16"/>
  <c r="BE493" i="16"/>
  <c r="BD493" i="16"/>
  <c r="BC493" i="16"/>
  <c r="BB493" i="16"/>
  <c r="BA493" i="16"/>
  <c r="AZ493" i="16"/>
  <c r="AY493" i="16"/>
  <c r="AX493" i="16"/>
  <c r="AW493" i="16"/>
  <c r="AV493" i="16"/>
  <c r="AU493" i="16"/>
  <c r="AT493" i="16"/>
  <c r="AR493" i="16"/>
  <c r="AQ493" i="16"/>
  <c r="AP493" i="16"/>
  <c r="BP493" i="16" s="1"/>
  <c r="AO493" i="16"/>
  <c r="BQ493" i="16" s="1"/>
  <c r="AN493" i="16"/>
  <c r="BK493" i="16" s="1"/>
  <c r="AM493" i="16"/>
  <c r="BJ493" i="16" s="1"/>
  <c r="AL493" i="16"/>
  <c r="BI493" i="16" s="1"/>
  <c r="AK493" i="16"/>
  <c r="CD492" i="16"/>
  <c r="CB492" i="16"/>
  <c r="CA492" i="16"/>
  <c r="BZ492" i="16"/>
  <c r="BY492" i="16"/>
  <c r="BX492" i="16"/>
  <c r="BW492" i="16"/>
  <c r="BV492" i="16"/>
  <c r="BT492" i="16"/>
  <c r="BS492" i="16"/>
  <c r="BR492" i="16"/>
  <c r="BN492" i="16"/>
  <c r="BM492" i="16"/>
  <c r="BL492" i="16"/>
  <c r="BG492" i="16"/>
  <c r="BF492" i="16"/>
  <c r="BE492" i="16"/>
  <c r="BD492" i="16"/>
  <c r="BC492" i="16"/>
  <c r="BB492" i="16"/>
  <c r="BA492" i="16"/>
  <c r="AZ492" i="16"/>
  <c r="AY492" i="16"/>
  <c r="AX492" i="16"/>
  <c r="AW492" i="16"/>
  <c r="AV492" i="16"/>
  <c r="AU492" i="16"/>
  <c r="AT492" i="16"/>
  <c r="AR492" i="16"/>
  <c r="AQ492" i="16"/>
  <c r="AP492" i="16"/>
  <c r="BP492" i="16" s="1"/>
  <c r="AO492" i="16"/>
  <c r="BQ492" i="16" s="1"/>
  <c r="AN492" i="16"/>
  <c r="BK492" i="16" s="1"/>
  <c r="AM492" i="16"/>
  <c r="BJ492" i="16" s="1"/>
  <c r="AL492" i="16"/>
  <c r="BI492" i="16" s="1"/>
  <c r="AK492" i="16"/>
  <c r="CD491" i="16"/>
  <c r="CB491" i="16"/>
  <c r="CA491" i="16"/>
  <c r="BZ491" i="16"/>
  <c r="BY491" i="16"/>
  <c r="BX491" i="16"/>
  <c r="BW491" i="16"/>
  <c r="BV491" i="16"/>
  <c r="BT491" i="16"/>
  <c r="BS491" i="16"/>
  <c r="BR491" i="16"/>
  <c r="BN491" i="16"/>
  <c r="BM491" i="16"/>
  <c r="BL491" i="16"/>
  <c r="BG491" i="16"/>
  <c r="BF491" i="16"/>
  <c r="BE491" i="16"/>
  <c r="BD491" i="16"/>
  <c r="BC491" i="16"/>
  <c r="BB491" i="16"/>
  <c r="BA491" i="16"/>
  <c r="AZ491" i="16"/>
  <c r="AY491" i="16"/>
  <c r="AX491" i="16"/>
  <c r="AW491" i="16"/>
  <c r="AV491" i="16"/>
  <c r="AU491" i="16"/>
  <c r="AT491" i="16"/>
  <c r="AR491" i="16"/>
  <c r="AQ491" i="16"/>
  <c r="AP491" i="16"/>
  <c r="BP491" i="16" s="1"/>
  <c r="AO491" i="16"/>
  <c r="BQ491" i="16" s="1"/>
  <c r="AN491" i="16"/>
  <c r="BK491" i="16" s="1"/>
  <c r="AM491" i="16"/>
  <c r="BJ491" i="16" s="1"/>
  <c r="AL491" i="16"/>
  <c r="BI491" i="16" s="1"/>
  <c r="AK491" i="16"/>
  <c r="CD490" i="16"/>
  <c r="CB490" i="16"/>
  <c r="CA490" i="16"/>
  <c r="BZ490" i="16"/>
  <c r="BY490" i="16"/>
  <c r="BX490" i="16"/>
  <c r="BW490" i="16"/>
  <c r="BV490" i="16"/>
  <c r="BT490" i="16"/>
  <c r="BS490" i="16"/>
  <c r="BR490" i="16"/>
  <c r="BN490" i="16"/>
  <c r="BM490" i="16"/>
  <c r="BL490" i="16"/>
  <c r="BG490" i="16"/>
  <c r="BF490" i="16"/>
  <c r="BE490" i="16"/>
  <c r="BD490" i="16"/>
  <c r="BC490" i="16"/>
  <c r="BB490" i="16"/>
  <c r="BA490" i="16"/>
  <c r="AZ490" i="16"/>
  <c r="AY490" i="16"/>
  <c r="AX490" i="16"/>
  <c r="AW490" i="16"/>
  <c r="AV490" i="16"/>
  <c r="AU490" i="16"/>
  <c r="AT490" i="16"/>
  <c r="AR490" i="16"/>
  <c r="AQ490" i="16"/>
  <c r="AP490" i="16"/>
  <c r="BP490" i="16" s="1"/>
  <c r="AO490" i="16"/>
  <c r="BQ490" i="16" s="1"/>
  <c r="AN490" i="16"/>
  <c r="BK490" i="16" s="1"/>
  <c r="AM490" i="16"/>
  <c r="BJ490" i="16" s="1"/>
  <c r="AL490" i="16"/>
  <c r="BI490" i="16" s="1"/>
  <c r="AK490" i="16"/>
  <c r="CD489" i="16"/>
  <c r="CB489" i="16"/>
  <c r="CA489" i="16"/>
  <c r="BZ489" i="16"/>
  <c r="BY489" i="16"/>
  <c r="BX489" i="16"/>
  <c r="BW489" i="16"/>
  <c r="BV489" i="16"/>
  <c r="BT489" i="16"/>
  <c r="BS489" i="16"/>
  <c r="BR489" i="16"/>
  <c r="BN489" i="16"/>
  <c r="BM489" i="16"/>
  <c r="BL489" i="16"/>
  <c r="BG489" i="16"/>
  <c r="BF489" i="16"/>
  <c r="BE489" i="16"/>
  <c r="BD489" i="16"/>
  <c r="BC489" i="16"/>
  <c r="BB489" i="16"/>
  <c r="BA489" i="16"/>
  <c r="AZ489" i="16"/>
  <c r="AY489" i="16"/>
  <c r="AX489" i="16"/>
  <c r="AW489" i="16"/>
  <c r="AV489" i="16"/>
  <c r="AU489" i="16"/>
  <c r="AT489" i="16"/>
  <c r="AR489" i="16"/>
  <c r="AQ489" i="16"/>
  <c r="AP489" i="16"/>
  <c r="BP489" i="16" s="1"/>
  <c r="AO489" i="16"/>
  <c r="BQ489" i="16" s="1"/>
  <c r="AN489" i="16"/>
  <c r="BK489" i="16" s="1"/>
  <c r="AM489" i="16"/>
  <c r="BJ489" i="16" s="1"/>
  <c r="AL489" i="16"/>
  <c r="BI489" i="16" s="1"/>
  <c r="AK489" i="16"/>
  <c r="CD488" i="16"/>
  <c r="CB488" i="16"/>
  <c r="CA488" i="16"/>
  <c r="BZ488" i="16"/>
  <c r="BY488" i="16"/>
  <c r="BX488" i="16"/>
  <c r="BW488" i="16"/>
  <c r="BV488" i="16"/>
  <c r="BT488" i="16"/>
  <c r="BS488" i="16"/>
  <c r="BR488" i="16"/>
  <c r="BN488" i="16"/>
  <c r="BM488" i="16"/>
  <c r="BL488" i="16"/>
  <c r="BG488" i="16"/>
  <c r="BF488" i="16"/>
  <c r="BE488" i="16"/>
  <c r="BD488" i="16"/>
  <c r="BC488" i="16"/>
  <c r="BB488" i="16"/>
  <c r="BA488" i="16"/>
  <c r="AZ488" i="16"/>
  <c r="AY488" i="16"/>
  <c r="AX488" i="16"/>
  <c r="AW488" i="16"/>
  <c r="AV488" i="16"/>
  <c r="AU488" i="16"/>
  <c r="AT488" i="16"/>
  <c r="AR488" i="16"/>
  <c r="AQ488" i="16"/>
  <c r="AP488" i="16"/>
  <c r="BP488" i="16" s="1"/>
  <c r="AO488" i="16"/>
  <c r="BQ488" i="16" s="1"/>
  <c r="AN488" i="16"/>
  <c r="BK488" i="16" s="1"/>
  <c r="AM488" i="16"/>
  <c r="BJ488" i="16" s="1"/>
  <c r="AL488" i="16"/>
  <c r="BI488" i="16" s="1"/>
  <c r="AK488" i="16"/>
  <c r="CD487" i="16"/>
  <c r="CB487" i="16"/>
  <c r="CA487" i="16"/>
  <c r="BZ487" i="16"/>
  <c r="BY487" i="16"/>
  <c r="BX487" i="16"/>
  <c r="BW487" i="16"/>
  <c r="BV487" i="16"/>
  <c r="BT487" i="16"/>
  <c r="BS487" i="16"/>
  <c r="BR487" i="16"/>
  <c r="BN487" i="16"/>
  <c r="BM487" i="16"/>
  <c r="BL487" i="16"/>
  <c r="BG487" i="16"/>
  <c r="BF487" i="16"/>
  <c r="BE487" i="16"/>
  <c r="BD487" i="16"/>
  <c r="BC487" i="16"/>
  <c r="BB487" i="16"/>
  <c r="BA487" i="16"/>
  <c r="AZ487" i="16"/>
  <c r="AY487" i="16"/>
  <c r="AX487" i="16"/>
  <c r="AW487" i="16"/>
  <c r="AV487" i="16"/>
  <c r="AU487" i="16"/>
  <c r="AT487" i="16"/>
  <c r="AR487" i="16"/>
  <c r="AQ487" i="16"/>
  <c r="AP487" i="16"/>
  <c r="BP487" i="16" s="1"/>
  <c r="AO487" i="16"/>
  <c r="BQ487" i="16" s="1"/>
  <c r="AN487" i="16"/>
  <c r="BK487" i="16" s="1"/>
  <c r="AM487" i="16"/>
  <c r="BJ487" i="16" s="1"/>
  <c r="AL487" i="16"/>
  <c r="BI487" i="16" s="1"/>
  <c r="AK487" i="16"/>
  <c r="CD486" i="16"/>
  <c r="CB486" i="16"/>
  <c r="CA486" i="16"/>
  <c r="BZ486" i="16"/>
  <c r="BY486" i="16"/>
  <c r="BX486" i="16"/>
  <c r="BW486" i="16"/>
  <c r="BV486" i="16"/>
  <c r="BT486" i="16"/>
  <c r="BS486" i="16"/>
  <c r="BR486" i="16"/>
  <c r="BN486" i="16"/>
  <c r="BM486" i="16"/>
  <c r="BL486" i="16"/>
  <c r="BG486" i="16"/>
  <c r="BF486" i="16"/>
  <c r="BE486" i="16"/>
  <c r="BD486" i="16"/>
  <c r="BC486" i="16"/>
  <c r="BB486" i="16"/>
  <c r="BA486" i="16"/>
  <c r="AZ486" i="16"/>
  <c r="AY486" i="16"/>
  <c r="AX486" i="16"/>
  <c r="AW486" i="16"/>
  <c r="AV486" i="16"/>
  <c r="AU486" i="16"/>
  <c r="AT486" i="16"/>
  <c r="AR486" i="16"/>
  <c r="AQ486" i="16"/>
  <c r="AP486" i="16"/>
  <c r="BP486" i="16" s="1"/>
  <c r="AO486" i="16"/>
  <c r="BQ486" i="16" s="1"/>
  <c r="AN486" i="16"/>
  <c r="BK486" i="16" s="1"/>
  <c r="AM486" i="16"/>
  <c r="BJ486" i="16" s="1"/>
  <c r="AL486" i="16"/>
  <c r="BI486" i="16" s="1"/>
  <c r="AK486" i="16"/>
  <c r="CD485" i="16"/>
  <c r="CB485" i="16"/>
  <c r="CA485" i="16"/>
  <c r="BZ485" i="16"/>
  <c r="BY485" i="16"/>
  <c r="BX485" i="16"/>
  <c r="BW485" i="16"/>
  <c r="BV485" i="16"/>
  <c r="BT485" i="16"/>
  <c r="BS485" i="16"/>
  <c r="BR485" i="16"/>
  <c r="BN485" i="16"/>
  <c r="BM485" i="16"/>
  <c r="BL485" i="16"/>
  <c r="BG485" i="16"/>
  <c r="BF485" i="16"/>
  <c r="BE485" i="16"/>
  <c r="BD485" i="16"/>
  <c r="BC485" i="16"/>
  <c r="BB485" i="16"/>
  <c r="BA485" i="16"/>
  <c r="AZ485" i="16"/>
  <c r="AY485" i="16"/>
  <c r="AX485" i="16"/>
  <c r="AW485" i="16"/>
  <c r="AV485" i="16"/>
  <c r="AU485" i="16"/>
  <c r="AT485" i="16"/>
  <c r="AR485" i="16"/>
  <c r="AQ485" i="16"/>
  <c r="AP485" i="16"/>
  <c r="BP485" i="16" s="1"/>
  <c r="AO485" i="16"/>
  <c r="BQ485" i="16" s="1"/>
  <c r="AN485" i="16"/>
  <c r="BK485" i="16" s="1"/>
  <c r="AM485" i="16"/>
  <c r="BJ485" i="16" s="1"/>
  <c r="AL485" i="16"/>
  <c r="BI485" i="16" s="1"/>
  <c r="AK485" i="16"/>
  <c r="CD484" i="16"/>
  <c r="CB484" i="16"/>
  <c r="CA484" i="16"/>
  <c r="BZ484" i="16"/>
  <c r="BY484" i="16"/>
  <c r="BX484" i="16"/>
  <c r="BW484" i="16"/>
  <c r="BV484" i="16"/>
  <c r="BT484" i="16"/>
  <c r="BS484" i="16"/>
  <c r="BR484" i="16"/>
  <c r="BN484" i="16"/>
  <c r="BM484" i="16"/>
  <c r="BL484" i="16"/>
  <c r="BG484" i="16"/>
  <c r="BF484" i="16"/>
  <c r="BE484" i="16"/>
  <c r="BD484" i="16"/>
  <c r="BC484" i="16"/>
  <c r="BB484" i="16"/>
  <c r="BA484" i="16"/>
  <c r="AZ484" i="16"/>
  <c r="AY484" i="16"/>
  <c r="AX484" i="16"/>
  <c r="AW484" i="16"/>
  <c r="AV484" i="16"/>
  <c r="AU484" i="16"/>
  <c r="AT484" i="16"/>
  <c r="AR484" i="16"/>
  <c r="AQ484" i="16"/>
  <c r="AP484" i="16"/>
  <c r="BP484" i="16" s="1"/>
  <c r="AO484" i="16"/>
  <c r="BQ484" i="16" s="1"/>
  <c r="AN484" i="16"/>
  <c r="BK484" i="16" s="1"/>
  <c r="AM484" i="16"/>
  <c r="BJ484" i="16" s="1"/>
  <c r="AL484" i="16"/>
  <c r="BI484" i="16" s="1"/>
  <c r="AK484" i="16"/>
  <c r="CD483" i="16"/>
  <c r="CB483" i="16"/>
  <c r="CA483" i="16"/>
  <c r="BZ483" i="16"/>
  <c r="BY483" i="16"/>
  <c r="BX483" i="16"/>
  <c r="BW483" i="16"/>
  <c r="BV483" i="16"/>
  <c r="BT483" i="16"/>
  <c r="BS483" i="16"/>
  <c r="BR483" i="16"/>
  <c r="BN483" i="16"/>
  <c r="BM483" i="16"/>
  <c r="BL483" i="16"/>
  <c r="BG483" i="16"/>
  <c r="BF483" i="16"/>
  <c r="BE483" i="16"/>
  <c r="BD483" i="16"/>
  <c r="BC483" i="16"/>
  <c r="BB483" i="16"/>
  <c r="BA483" i="16"/>
  <c r="AZ483" i="16"/>
  <c r="AY483" i="16"/>
  <c r="AX483" i="16"/>
  <c r="AW483" i="16"/>
  <c r="AV483" i="16"/>
  <c r="AU483" i="16"/>
  <c r="AT483" i="16"/>
  <c r="AR483" i="16"/>
  <c r="AQ483" i="16"/>
  <c r="AP483" i="16"/>
  <c r="BP483" i="16" s="1"/>
  <c r="AO483" i="16"/>
  <c r="BQ483" i="16" s="1"/>
  <c r="AN483" i="16"/>
  <c r="BK483" i="16" s="1"/>
  <c r="AM483" i="16"/>
  <c r="BJ483" i="16" s="1"/>
  <c r="AL483" i="16"/>
  <c r="BI483" i="16" s="1"/>
  <c r="AK483" i="16"/>
  <c r="CD482" i="16"/>
  <c r="CB482" i="16"/>
  <c r="CA482" i="16"/>
  <c r="BZ482" i="16"/>
  <c r="BY482" i="16"/>
  <c r="BX482" i="16"/>
  <c r="BW482" i="16"/>
  <c r="BV482" i="16"/>
  <c r="BT482" i="16"/>
  <c r="BS482" i="16"/>
  <c r="BR482" i="16"/>
  <c r="BN482" i="16"/>
  <c r="BM482" i="16"/>
  <c r="BL482" i="16"/>
  <c r="BG482" i="16"/>
  <c r="BF482" i="16"/>
  <c r="BE482" i="16"/>
  <c r="BD482" i="16"/>
  <c r="BC482" i="16"/>
  <c r="BB482" i="16"/>
  <c r="BA482" i="16"/>
  <c r="AZ482" i="16"/>
  <c r="AY482" i="16"/>
  <c r="AX482" i="16"/>
  <c r="AW482" i="16"/>
  <c r="AV482" i="16"/>
  <c r="AU482" i="16"/>
  <c r="AT482" i="16"/>
  <c r="AR482" i="16"/>
  <c r="AQ482" i="16"/>
  <c r="AP482" i="16"/>
  <c r="BP482" i="16" s="1"/>
  <c r="AO482" i="16"/>
  <c r="BQ482" i="16" s="1"/>
  <c r="AN482" i="16"/>
  <c r="BK482" i="16" s="1"/>
  <c r="AM482" i="16"/>
  <c r="BJ482" i="16" s="1"/>
  <c r="AL482" i="16"/>
  <c r="BI482" i="16" s="1"/>
  <c r="AK482" i="16"/>
  <c r="CD481" i="16"/>
  <c r="CB481" i="16"/>
  <c r="CA481" i="16"/>
  <c r="BZ481" i="16"/>
  <c r="BY481" i="16"/>
  <c r="BX481" i="16"/>
  <c r="BW481" i="16"/>
  <c r="BV481" i="16"/>
  <c r="BT481" i="16"/>
  <c r="BS481" i="16"/>
  <c r="BR481" i="16"/>
  <c r="BN481" i="16"/>
  <c r="BM481" i="16"/>
  <c r="BL481" i="16"/>
  <c r="BG481" i="16"/>
  <c r="BF481" i="16"/>
  <c r="BE481" i="16"/>
  <c r="BD481" i="16"/>
  <c r="BC481" i="16"/>
  <c r="BB481" i="16"/>
  <c r="BA481" i="16"/>
  <c r="AZ481" i="16"/>
  <c r="AY481" i="16"/>
  <c r="AX481" i="16"/>
  <c r="AW481" i="16"/>
  <c r="AV481" i="16"/>
  <c r="AU481" i="16"/>
  <c r="AT481" i="16"/>
  <c r="AR481" i="16"/>
  <c r="AQ481" i="16"/>
  <c r="AP481" i="16"/>
  <c r="BP481" i="16" s="1"/>
  <c r="AO481" i="16"/>
  <c r="BQ481" i="16" s="1"/>
  <c r="AN481" i="16"/>
  <c r="BK481" i="16" s="1"/>
  <c r="AM481" i="16"/>
  <c r="BJ481" i="16" s="1"/>
  <c r="AL481" i="16"/>
  <c r="BI481" i="16" s="1"/>
  <c r="AK481" i="16"/>
  <c r="CD480" i="16"/>
  <c r="CB480" i="16"/>
  <c r="CA480" i="16"/>
  <c r="BZ480" i="16"/>
  <c r="BY480" i="16"/>
  <c r="BX480" i="16"/>
  <c r="BW480" i="16"/>
  <c r="BV480" i="16"/>
  <c r="BT480" i="16"/>
  <c r="BS480" i="16"/>
  <c r="BR480" i="16"/>
  <c r="BN480" i="16"/>
  <c r="BM480" i="16"/>
  <c r="BL480" i="16"/>
  <c r="BG480" i="16"/>
  <c r="BF480" i="16"/>
  <c r="BE480" i="16"/>
  <c r="BD480" i="16"/>
  <c r="BC480" i="16"/>
  <c r="BB480" i="16"/>
  <c r="BA480" i="16"/>
  <c r="AZ480" i="16"/>
  <c r="AY480" i="16"/>
  <c r="AX480" i="16"/>
  <c r="AW480" i="16"/>
  <c r="AV480" i="16"/>
  <c r="AU480" i="16"/>
  <c r="AT480" i="16"/>
  <c r="AR480" i="16"/>
  <c r="AQ480" i="16"/>
  <c r="AP480" i="16"/>
  <c r="BP480" i="16" s="1"/>
  <c r="AO480" i="16"/>
  <c r="BQ480" i="16" s="1"/>
  <c r="AN480" i="16"/>
  <c r="BK480" i="16" s="1"/>
  <c r="AM480" i="16"/>
  <c r="BJ480" i="16" s="1"/>
  <c r="AL480" i="16"/>
  <c r="BI480" i="16" s="1"/>
  <c r="AK480" i="16"/>
  <c r="CD479" i="16"/>
  <c r="CB479" i="16"/>
  <c r="CA479" i="16"/>
  <c r="BZ479" i="16"/>
  <c r="BY479" i="16"/>
  <c r="BX479" i="16"/>
  <c r="BW479" i="16"/>
  <c r="BV479" i="16"/>
  <c r="BT479" i="16"/>
  <c r="BS479" i="16"/>
  <c r="BR479" i="16"/>
  <c r="BN479" i="16"/>
  <c r="BM479" i="16"/>
  <c r="BL479" i="16"/>
  <c r="BG479" i="16"/>
  <c r="BF479" i="16"/>
  <c r="BE479" i="16"/>
  <c r="BD479" i="16"/>
  <c r="BC479" i="16"/>
  <c r="BB479" i="16"/>
  <c r="BA479" i="16"/>
  <c r="AZ479" i="16"/>
  <c r="AY479" i="16"/>
  <c r="AX479" i="16"/>
  <c r="AW479" i="16"/>
  <c r="AV479" i="16"/>
  <c r="AU479" i="16"/>
  <c r="AT479" i="16"/>
  <c r="AR479" i="16"/>
  <c r="AQ479" i="16"/>
  <c r="AP479" i="16"/>
  <c r="BP479" i="16" s="1"/>
  <c r="AO479" i="16"/>
  <c r="BQ479" i="16" s="1"/>
  <c r="AN479" i="16"/>
  <c r="BK479" i="16" s="1"/>
  <c r="AM479" i="16"/>
  <c r="BJ479" i="16" s="1"/>
  <c r="AL479" i="16"/>
  <c r="BI479" i="16" s="1"/>
  <c r="AK479" i="16"/>
  <c r="CD478" i="16"/>
  <c r="CB478" i="16"/>
  <c r="CA478" i="16"/>
  <c r="BZ478" i="16"/>
  <c r="BY478" i="16"/>
  <c r="BX478" i="16"/>
  <c r="BW478" i="16"/>
  <c r="BV478" i="16"/>
  <c r="BT478" i="16"/>
  <c r="BS478" i="16"/>
  <c r="BR478" i="16"/>
  <c r="BN478" i="16"/>
  <c r="BM478" i="16"/>
  <c r="BL478" i="16"/>
  <c r="BG478" i="16"/>
  <c r="BF478" i="16"/>
  <c r="BE478" i="16"/>
  <c r="BD478" i="16"/>
  <c r="BC478" i="16"/>
  <c r="BB478" i="16"/>
  <c r="BA478" i="16"/>
  <c r="AZ478" i="16"/>
  <c r="AY478" i="16"/>
  <c r="AX478" i="16"/>
  <c r="AW478" i="16"/>
  <c r="AV478" i="16"/>
  <c r="AU478" i="16"/>
  <c r="AT478" i="16"/>
  <c r="AR478" i="16"/>
  <c r="AQ478" i="16"/>
  <c r="AP478" i="16"/>
  <c r="BP478" i="16" s="1"/>
  <c r="AO478" i="16"/>
  <c r="BQ478" i="16" s="1"/>
  <c r="AN478" i="16"/>
  <c r="BK478" i="16" s="1"/>
  <c r="AM478" i="16"/>
  <c r="BJ478" i="16" s="1"/>
  <c r="AL478" i="16"/>
  <c r="BI478" i="16" s="1"/>
  <c r="AK478" i="16"/>
  <c r="CD477" i="16"/>
  <c r="CB477" i="16"/>
  <c r="CA477" i="16"/>
  <c r="BZ477" i="16"/>
  <c r="BY477" i="16"/>
  <c r="BX477" i="16"/>
  <c r="BW477" i="16"/>
  <c r="BV477" i="16"/>
  <c r="BT477" i="16"/>
  <c r="BS477" i="16"/>
  <c r="BR477" i="16"/>
  <c r="BN477" i="16"/>
  <c r="BM477" i="16"/>
  <c r="BL477" i="16"/>
  <c r="BG477" i="16"/>
  <c r="BF477" i="16"/>
  <c r="BE477" i="16"/>
  <c r="BD477" i="16"/>
  <c r="BC477" i="16"/>
  <c r="BB477" i="16"/>
  <c r="BA477" i="16"/>
  <c r="AZ477" i="16"/>
  <c r="AY477" i="16"/>
  <c r="AX477" i="16"/>
  <c r="AW477" i="16"/>
  <c r="AV477" i="16"/>
  <c r="AU477" i="16"/>
  <c r="AT477" i="16"/>
  <c r="AR477" i="16"/>
  <c r="AQ477" i="16"/>
  <c r="AP477" i="16"/>
  <c r="BP477" i="16" s="1"/>
  <c r="AO477" i="16"/>
  <c r="BQ477" i="16" s="1"/>
  <c r="AN477" i="16"/>
  <c r="BK477" i="16" s="1"/>
  <c r="AM477" i="16"/>
  <c r="BJ477" i="16" s="1"/>
  <c r="AL477" i="16"/>
  <c r="BI477" i="16" s="1"/>
  <c r="AK477" i="16"/>
  <c r="CD476" i="16"/>
  <c r="CB476" i="16"/>
  <c r="CA476" i="16"/>
  <c r="BZ476" i="16"/>
  <c r="BY476" i="16"/>
  <c r="BX476" i="16"/>
  <c r="BW476" i="16"/>
  <c r="BV476" i="16"/>
  <c r="BT476" i="16"/>
  <c r="BS476" i="16"/>
  <c r="BR476" i="16"/>
  <c r="BN476" i="16"/>
  <c r="BM476" i="16"/>
  <c r="BL476" i="16"/>
  <c r="BG476" i="16"/>
  <c r="BF476" i="16"/>
  <c r="BE476" i="16"/>
  <c r="BD476" i="16"/>
  <c r="BC476" i="16"/>
  <c r="BB476" i="16"/>
  <c r="BA476" i="16"/>
  <c r="AZ476" i="16"/>
  <c r="AY476" i="16"/>
  <c r="AX476" i="16"/>
  <c r="AW476" i="16"/>
  <c r="AV476" i="16"/>
  <c r="AU476" i="16"/>
  <c r="AT476" i="16"/>
  <c r="AR476" i="16"/>
  <c r="AQ476" i="16"/>
  <c r="AP476" i="16"/>
  <c r="BP476" i="16" s="1"/>
  <c r="AO476" i="16"/>
  <c r="BQ476" i="16" s="1"/>
  <c r="AN476" i="16"/>
  <c r="BK476" i="16" s="1"/>
  <c r="AM476" i="16"/>
  <c r="BJ476" i="16" s="1"/>
  <c r="AL476" i="16"/>
  <c r="BI476" i="16" s="1"/>
  <c r="AK476" i="16"/>
  <c r="CD475" i="16"/>
  <c r="CB475" i="16"/>
  <c r="CA475" i="16"/>
  <c r="BZ475" i="16"/>
  <c r="BY475" i="16"/>
  <c r="BX475" i="16"/>
  <c r="BW475" i="16"/>
  <c r="BV475" i="16"/>
  <c r="BT475" i="16"/>
  <c r="BS475" i="16"/>
  <c r="BR475" i="16"/>
  <c r="BN475" i="16"/>
  <c r="BM475" i="16"/>
  <c r="BL475" i="16"/>
  <c r="BG475" i="16"/>
  <c r="BF475" i="16"/>
  <c r="BE475" i="16"/>
  <c r="BD475" i="16"/>
  <c r="BC475" i="16"/>
  <c r="BB475" i="16"/>
  <c r="BA475" i="16"/>
  <c r="AZ475" i="16"/>
  <c r="AY475" i="16"/>
  <c r="AX475" i="16"/>
  <c r="AW475" i="16"/>
  <c r="AV475" i="16"/>
  <c r="AU475" i="16"/>
  <c r="AT475" i="16"/>
  <c r="AR475" i="16"/>
  <c r="AQ475" i="16"/>
  <c r="AP475" i="16"/>
  <c r="BP475" i="16" s="1"/>
  <c r="AO475" i="16"/>
  <c r="BQ475" i="16" s="1"/>
  <c r="AN475" i="16"/>
  <c r="BK475" i="16" s="1"/>
  <c r="AM475" i="16"/>
  <c r="BJ475" i="16" s="1"/>
  <c r="AL475" i="16"/>
  <c r="BI475" i="16" s="1"/>
  <c r="AK475" i="16"/>
  <c r="CD474" i="16"/>
  <c r="CB474" i="16"/>
  <c r="CA474" i="16"/>
  <c r="BZ474" i="16"/>
  <c r="BY474" i="16"/>
  <c r="BX474" i="16"/>
  <c r="BW474" i="16"/>
  <c r="BV474" i="16"/>
  <c r="BT474" i="16"/>
  <c r="BS474" i="16"/>
  <c r="BR474" i="16"/>
  <c r="BN474" i="16"/>
  <c r="BM474" i="16"/>
  <c r="BL474" i="16"/>
  <c r="BG474" i="16"/>
  <c r="BF474" i="16"/>
  <c r="BE474" i="16"/>
  <c r="BD474" i="16"/>
  <c r="BC474" i="16"/>
  <c r="BB474" i="16"/>
  <c r="BA474" i="16"/>
  <c r="AZ474" i="16"/>
  <c r="AY474" i="16"/>
  <c r="AX474" i="16"/>
  <c r="AW474" i="16"/>
  <c r="AV474" i="16"/>
  <c r="AU474" i="16"/>
  <c r="AT474" i="16"/>
  <c r="AR474" i="16"/>
  <c r="AQ474" i="16"/>
  <c r="AP474" i="16"/>
  <c r="BP474" i="16" s="1"/>
  <c r="AO474" i="16"/>
  <c r="BQ474" i="16" s="1"/>
  <c r="AN474" i="16"/>
  <c r="BK474" i="16" s="1"/>
  <c r="AM474" i="16"/>
  <c r="BJ474" i="16" s="1"/>
  <c r="AL474" i="16"/>
  <c r="BI474" i="16" s="1"/>
  <c r="AK474" i="16"/>
  <c r="CD473" i="16"/>
  <c r="CB473" i="16"/>
  <c r="CA473" i="16"/>
  <c r="BZ473" i="16"/>
  <c r="BY473" i="16"/>
  <c r="BX473" i="16"/>
  <c r="BW473" i="16"/>
  <c r="BV473" i="16"/>
  <c r="BT473" i="16"/>
  <c r="BS473" i="16"/>
  <c r="BR473" i="16"/>
  <c r="BN473" i="16"/>
  <c r="BM473" i="16"/>
  <c r="BL473" i="16"/>
  <c r="BG473" i="16"/>
  <c r="BF473" i="16"/>
  <c r="BE473" i="16"/>
  <c r="BD473" i="16"/>
  <c r="BC473" i="16"/>
  <c r="BB473" i="16"/>
  <c r="BA473" i="16"/>
  <c r="AZ473" i="16"/>
  <c r="AY473" i="16"/>
  <c r="AX473" i="16"/>
  <c r="AW473" i="16"/>
  <c r="AV473" i="16"/>
  <c r="AU473" i="16"/>
  <c r="AT473" i="16"/>
  <c r="AR473" i="16"/>
  <c r="AQ473" i="16"/>
  <c r="AP473" i="16"/>
  <c r="BP473" i="16" s="1"/>
  <c r="AO473" i="16"/>
  <c r="BQ473" i="16" s="1"/>
  <c r="AN473" i="16"/>
  <c r="BK473" i="16" s="1"/>
  <c r="AM473" i="16"/>
  <c r="BJ473" i="16" s="1"/>
  <c r="AL473" i="16"/>
  <c r="BI473" i="16" s="1"/>
  <c r="AK473" i="16"/>
  <c r="CD472" i="16"/>
  <c r="CB472" i="16"/>
  <c r="CA472" i="16"/>
  <c r="BZ472" i="16"/>
  <c r="BY472" i="16"/>
  <c r="BX472" i="16"/>
  <c r="BW472" i="16"/>
  <c r="BV472" i="16"/>
  <c r="BT472" i="16"/>
  <c r="BS472" i="16"/>
  <c r="BR472" i="16"/>
  <c r="BN472" i="16"/>
  <c r="BM472" i="16"/>
  <c r="BL472" i="16"/>
  <c r="BG472" i="16"/>
  <c r="BF472" i="16"/>
  <c r="BE472" i="16"/>
  <c r="BD472" i="16"/>
  <c r="BC472" i="16"/>
  <c r="BB472" i="16"/>
  <c r="BA472" i="16"/>
  <c r="AZ472" i="16"/>
  <c r="AY472" i="16"/>
  <c r="AX472" i="16"/>
  <c r="AW472" i="16"/>
  <c r="AV472" i="16"/>
  <c r="AU472" i="16"/>
  <c r="AT472" i="16"/>
  <c r="AR472" i="16"/>
  <c r="AQ472" i="16"/>
  <c r="AP472" i="16"/>
  <c r="BP472" i="16" s="1"/>
  <c r="AO472" i="16"/>
  <c r="BQ472" i="16" s="1"/>
  <c r="AN472" i="16"/>
  <c r="BK472" i="16" s="1"/>
  <c r="AM472" i="16"/>
  <c r="BJ472" i="16" s="1"/>
  <c r="AL472" i="16"/>
  <c r="BI472" i="16" s="1"/>
  <c r="AK472" i="16"/>
  <c r="CD471" i="16"/>
  <c r="CB471" i="16"/>
  <c r="CA471" i="16"/>
  <c r="BZ471" i="16"/>
  <c r="BY471" i="16"/>
  <c r="BX471" i="16"/>
  <c r="BW471" i="16"/>
  <c r="BV471" i="16"/>
  <c r="BT471" i="16"/>
  <c r="BS471" i="16"/>
  <c r="BR471" i="16"/>
  <c r="BN471" i="16"/>
  <c r="BM471" i="16"/>
  <c r="BL471" i="16"/>
  <c r="BG471" i="16"/>
  <c r="BF471" i="16"/>
  <c r="BE471" i="16"/>
  <c r="BD471" i="16"/>
  <c r="BC471" i="16"/>
  <c r="BB471" i="16"/>
  <c r="BA471" i="16"/>
  <c r="AZ471" i="16"/>
  <c r="AY471" i="16"/>
  <c r="AX471" i="16"/>
  <c r="AW471" i="16"/>
  <c r="AV471" i="16"/>
  <c r="AU471" i="16"/>
  <c r="AT471" i="16"/>
  <c r="AR471" i="16"/>
  <c r="AQ471" i="16"/>
  <c r="AP471" i="16"/>
  <c r="BP471" i="16" s="1"/>
  <c r="AO471" i="16"/>
  <c r="BQ471" i="16" s="1"/>
  <c r="AN471" i="16"/>
  <c r="BK471" i="16" s="1"/>
  <c r="AM471" i="16"/>
  <c r="BJ471" i="16" s="1"/>
  <c r="AL471" i="16"/>
  <c r="BI471" i="16" s="1"/>
  <c r="AK471" i="16"/>
  <c r="CD470" i="16"/>
  <c r="CB470" i="16"/>
  <c r="CA470" i="16"/>
  <c r="BZ470" i="16"/>
  <c r="BY470" i="16"/>
  <c r="BX470" i="16"/>
  <c r="BW470" i="16"/>
  <c r="BV470" i="16"/>
  <c r="BT470" i="16"/>
  <c r="BS470" i="16"/>
  <c r="BR470" i="16"/>
  <c r="BN470" i="16"/>
  <c r="BM470" i="16"/>
  <c r="BL470" i="16"/>
  <c r="BG470" i="16"/>
  <c r="BF470" i="16"/>
  <c r="BE470" i="16"/>
  <c r="BD470" i="16"/>
  <c r="BC470" i="16"/>
  <c r="BB470" i="16"/>
  <c r="BA470" i="16"/>
  <c r="AZ470" i="16"/>
  <c r="AY470" i="16"/>
  <c r="AX470" i="16"/>
  <c r="AW470" i="16"/>
  <c r="AV470" i="16"/>
  <c r="AU470" i="16"/>
  <c r="AT470" i="16"/>
  <c r="AR470" i="16"/>
  <c r="AQ470" i="16"/>
  <c r="AP470" i="16"/>
  <c r="BP470" i="16" s="1"/>
  <c r="AO470" i="16"/>
  <c r="BQ470" i="16" s="1"/>
  <c r="AN470" i="16"/>
  <c r="BK470" i="16" s="1"/>
  <c r="AM470" i="16"/>
  <c r="BJ470" i="16" s="1"/>
  <c r="AL470" i="16"/>
  <c r="BI470" i="16" s="1"/>
  <c r="AK470" i="16"/>
  <c r="CD469" i="16"/>
  <c r="CB469" i="16"/>
  <c r="CA469" i="16"/>
  <c r="BZ469" i="16"/>
  <c r="BY469" i="16"/>
  <c r="BX469" i="16"/>
  <c r="BW469" i="16"/>
  <c r="BV469" i="16"/>
  <c r="BT469" i="16"/>
  <c r="BS469" i="16"/>
  <c r="BR469" i="16"/>
  <c r="BN469" i="16"/>
  <c r="BM469" i="16"/>
  <c r="BL469" i="16"/>
  <c r="BG469" i="16"/>
  <c r="BF469" i="16"/>
  <c r="BE469" i="16"/>
  <c r="BD469" i="16"/>
  <c r="BC469" i="16"/>
  <c r="BB469" i="16"/>
  <c r="BA469" i="16"/>
  <c r="AZ469" i="16"/>
  <c r="AY469" i="16"/>
  <c r="AX469" i="16"/>
  <c r="AW469" i="16"/>
  <c r="AV469" i="16"/>
  <c r="AU469" i="16"/>
  <c r="AT469" i="16"/>
  <c r="AR469" i="16"/>
  <c r="AQ469" i="16"/>
  <c r="AP469" i="16"/>
  <c r="BP469" i="16" s="1"/>
  <c r="AO469" i="16"/>
  <c r="BQ469" i="16" s="1"/>
  <c r="AN469" i="16"/>
  <c r="BK469" i="16" s="1"/>
  <c r="AM469" i="16"/>
  <c r="BJ469" i="16" s="1"/>
  <c r="AL469" i="16"/>
  <c r="BI469" i="16" s="1"/>
  <c r="AK469" i="16"/>
  <c r="CD468" i="16"/>
  <c r="CB468" i="16"/>
  <c r="CA468" i="16"/>
  <c r="BZ468" i="16"/>
  <c r="BY468" i="16"/>
  <c r="BX468" i="16"/>
  <c r="BW468" i="16"/>
  <c r="BV468" i="16"/>
  <c r="BT468" i="16"/>
  <c r="BS468" i="16"/>
  <c r="BR468" i="16"/>
  <c r="BN468" i="16"/>
  <c r="BM468" i="16"/>
  <c r="BL468" i="16"/>
  <c r="BG468" i="16"/>
  <c r="BF468" i="16"/>
  <c r="BE468" i="16"/>
  <c r="BD468" i="16"/>
  <c r="BC468" i="16"/>
  <c r="BB468" i="16"/>
  <c r="BA468" i="16"/>
  <c r="AZ468" i="16"/>
  <c r="AY468" i="16"/>
  <c r="AX468" i="16"/>
  <c r="AW468" i="16"/>
  <c r="AV468" i="16"/>
  <c r="AU468" i="16"/>
  <c r="AT468" i="16"/>
  <c r="AR468" i="16"/>
  <c r="AQ468" i="16"/>
  <c r="AP468" i="16"/>
  <c r="BP468" i="16" s="1"/>
  <c r="AO468" i="16"/>
  <c r="BQ468" i="16" s="1"/>
  <c r="AN468" i="16"/>
  <c r="BK468" i="16" s="1"/>
  <c r="AM468" i="16"/>
  <c r="BJ468" i="16" s="1"/>
  <c r="AL468" i="16"/>
  <c r="BI468" i="16" s="1"/>
  <c r="AK468" i="16"/>
  <c r="CD467" i="16"/>
  <c r="CB467" i="16"/>
  <c r="CA467" i="16"/>
  <c r="BZ467" i="16"/>
  <c r="BY467" i="16"/>
  <c r="BX467" i="16"/>
  <c r="BW467" i="16"/>
  <c r="BV467" i="16"/>
  <c r="BT467" i="16"/>
  <c r="BS467" i="16"/>
  <c r="BR467" i="16"/>
  <c r="BN467" i="16"/>
  <c r="BM467" i="16"/>
  <c r="BL467" i="16"/>
  <c r="BG467" i="16"/>
  <c r="BF467" i="16"/>
  <c r="BE467" i="16"/>
  <c r="BD467" i="16"/>
  <c r="BC467" i="16"/>
  <c r="BB467" i="16"/>
  <c r="BA467" i="16"/>
  <c r="AZ467" i="16"/>
  <c r="AY467" i="16"/>
  <c r="AX467" i="16"/>
  <c r="AW467" i="16"/>
  <c r="AV467" i="16"/>
  <c r="AU467" i="16"/>
  <c r="AT467" i="16"/>
  <c r="AR467" i="16"/>
  <c r="AQ467" i="16"/>
  <c r="AP467" i="16"/>
  <c r="BP467" i="16" s="1"/>
  <c r="AO467" i="16"/>
  <c r="BQ467" i="16" s="1"/>
  <c r="AN467" i="16"/>
  <c r="BK467" i="16" s="1"/>
  <c r="AM467" i="16"/>
  <c r="BJ467" i="16" s="1"/>
  <c r="AL467" i="16"/>
  <c r="BI467" i="16" s="1"/>
  <c r="AK467" i="16"/>
  <c r="CD466" i="16"/>
  <c r="CB466" i="16"/>
  <c r="CA466" i="16"/>
  <c r="BZ466" i="16"/>
  <c r="BY466" i="16"/>
  <c r="BX466" i="16"/>
  <c r="BW466" i="16"/>
  <c r="BV466" i="16"/>
  <c r="BT466" i="16"/>
  <c r="BS466" i="16"/>
  <c r="BR466" i="16"/>
  <c r="BN466" i="16"/>
  <c r="BM466" i="16"/>
  <c r="BL466" i="16"/>
  <c r="BG466" i="16"/>
  <c r="BF466" i="16"/>
  <c r="BE466" i="16"/>
  <c r="BD466" i="16"/>
  <c r="BC466" i="16"/>
  <c r="BB466" i="16"/>
  <c r="BA466" i="16"/>
  <c r="AZ466" i="16"/>
  <c r="AY466" i="16"/>
  <c r="AX466" i="16"/>
  <c r="AW466" i="16"/>
  <c r="AV466" i="16"/>
  <c r="AU466" i="16"/>
  <c r="AT466" i="16"/>
  <c r="AR466" i="16"/>
  <c r="AQ466" i="16"/>
  <c r="AP466" i="16"/>
  <c r="BP466" i="16" s="1"/>
  <c r="AO466" i="16"/>
  <c r="BQ466" i="16" s="1"/>
  <c r="AN466" i="16"/>
  <c r="BK466" i="16" s="1"/>
  <c r="AM466" i="16"/>
  <c r="BJ466" i="16" s="1"/>
  <c r="AL466" i="16"/>
  <c r="BI466" i="16" s="1"/>
  <c r="AK466" i="16"/>
  <c r="CD465" i="16"/>
  <c r="CB465" i="16"/>
  <c r="CA465" i="16"/>
  <c r="BZ465" i="16"/>
  <c r="BY465" i="16"/>
  <c r="BX465" i="16"/>
  <c r="BW465" i="16"/>
  <c r="BV465" i="16"/>
  <c r="BT465" i="16"/>
  <c r="BS465" i="16"/>
  <c r="BR465" i="16"/>
  <c r="BN465" i="16"/>
  <c r="BM465" i="16"/>
  <c r="BL465" i="16"/>
  <c r="BG465" i="16"/>
  <c r="BF465" i="16"/>
  <c r="BE465" i="16"/>
  <c r="BD465" i="16"/>
  <c r="BC465" i="16"/>
  <c r="BB465" i="16"/>
  <c r="BA465" i="16"/>
  <c r="AZ465" i="16"/>
  <c r="AY465" i="16"/>
  <c r="AX465" i="16"/>
  <c r="AW465" i="16"/>
  <c r="AV465" i="16"/>
  <c r="AU465" i="16"/>
  <c r="AT465" i="16"/>
  <c r="AR465" i="16"/>
  <c r="AQ465" i="16"/>
  <c r="AP465" i="16"/>
  <c r="BP465" i="16" s="1"/>
  <c r="AO465" i="16"/>
  <c r="BQ465" i="16" s="1"/>
  <c r="AN465" i="16"/>
  <c r="BK465" i="16" s="1"/>
  <c r="AM465" i="16"/>
  <c r="BJ465" i="16" s="1"/>
  <c r="AL465" i="16"/>
  <c r="BI465" i="16" s="1"/>
  <c r="AK465" i="16"/>
  <c r="CD464" i="16"/>
  <c r="CB464" i="16"/>
  <c r="CA464" i="16"/>
  <c r="BZ464" i="16"/>
  <c r="BY464" i="16"/>
  <c r="BX464" i="16"/>
  <c r="BW464" i="16"/>
  <c r="BV464" i="16"/>
  <c r="BT464" i="16"/>
  <c r="BS464" i="16"/>
  <c r="BR464" i="16"/>
  <c r="BN464" i="16"/>
  <c r="BM464" i="16"/>
  <c r="BL464" i="16"/>
  <c r="BG464" i="16"/>
  <c r="BF464" i="16"/>
  <c r="BE464" i="16"/>
  <c r="BD464" i="16"/>
  <c r="BC464" i="16"/>
  <c r="BB464" i="16"/>
  <c r="BA464" i="16"/>
  <c r="AZ464" i="16"/>
  <c r="AY464" i="16"/>
  <c r="AX464" i="16"/>
  <c r="AW464" i="16"/>
  <c r="AV464" i="16"/>
  <c r="AU464" i="16"/>
  <c r="AT464" i="16"/>
  <c r="AR464" i="16"/>
  <c r="AQ464" i="16"/>
  <c r="AP464" i="16"/>
  <c r="BP464" i="16" s="1"/>
  <c r="AO464" i="16"/>
  <c r="BQ464" i="16" s="1"/>
  <c r="AN464" i="16"/>
  <c r="BK464" i="16" s="1"/>
  <c r="AM464" i="16"/>
  <c r="BJ464" i="16" s="1"/>
  <c r="AL464" i="16"/>
  <c r="BI464" i="16" s="1"/>
  <c r="AK464" i="16"/>
  <c r="CD463" i="16"/>
  <c r="CB463" i="16"/>
  <c r="CA463" i="16"/>
  <c r="BZ463" i="16"/>
  <c r="BY463" i="16"/>
  <c r="BX463" i="16"/>
  <c r="BW463" i="16"/>
  <c r="BV463" i="16"/>
  <c r="BT463" i="16"/>
  <c r="BS463" i="16"/>
  <c r="BR463" i="16"/>
  <c r="BN463" i="16"/>
  <c r="BM463" i="16"/>
  <c r="BL463" i="16"/>
  <c r="BG463" i="16"/>
  <c r="BF463" i="16"/>
  <c r="BE463" i="16"/>
  <c r="BD463" i="16"/>
  <c r="BC463" i="16"/>
  <c r="BB463" i="16"/>
  <c r="BA463" i="16"/>
  <c r="AZ463" i="16"/>
  <c r="AY463" i="16"/>
  <c r="AX463" i="16"/>
  <c r="AW463" i="16"/>
  <c r="AV463" i="16"/>
  <c r="AU463" i="16"/>
  <c r="AT463" i="16"/>
  <c r="AR463" i="16"/>
  <c r="AQ463" i="16"/>
  <c r="AP463" i="16"/>
  <c r="BP463" i="16" s="1"/>
  <c r="AO463" i="16"/>
  <c r="BQ463" i="16" s="1"/>
  <c r="AN463" i="16"/>
  <c r="BK463" i="16" s="1"/>
  <c r="AM463" i="16"/>
  <c r="BJ463" i="16" s="1"/>
  <c r="AL463" i="16"/>
  <c r="BI463" i="16" s="1"/>
  <c r="AK463" i="16"/>
  <c r="CD462" i="16"/>
  <c r="CB462" i="16"/>
  <c r="CA462" i="16"/>
  <c r="BZ462" i="16"/>
  <c r="BY462" i="16"/>
  <c r="BX462" i="16"/>
  <c r="BW462" i="16"/>
  <c r="BV462" i="16"/>
  <c r="BT462" i="16"/>
  <c r="BS462" i="16"/>
  <c r="BR462" i="16"/>
  <c r="BN462" i="16"/>
  <c r="BM462" i="16"/>
  <c r="BL462" i="16"/>
  <c r="BG462" i="16"/>
  <c r="BF462" i="16"/>
  <c r="BE462" i="16"/>
  <c r="BD462" i="16"/>
  <c r="BC462" i="16"/>
  <c r="BB462" i="16"/>
  <c r="BA462" i="16"/>
  <c r="AZ462" i="16"/>
  <c r="AY462" i="16"/>
  <c r="AX462" i="16"/>
  <c r="AW462" i="16"/>
  <c r="AV462" i="16"/>
  <c r="AU462" i="16"/>
  <c r="AT462" i="16"/>
  <c r="AR462" i="16"/>
  <c r="AQ462" i="16"/>
  <c r="AP462" i="16"/>
  <c r="BP462" i="16" s="1"/>
  <c r="AO462" i="16"/>
  <c r="BQ462" i="16" s="1"/>
  <c r="AN462" i="16"/>
  <c r="BK462" i="16" s="1"/>
  <c r="AM462" i="16"/>
  <c r="BJ462" i="16" s="1"/>
  <c r="AL462" i="16"/>
  <c r="BI462" i="16" s="1"/>
  <c r="AK462" i="16"/>
  <c r="CD461" i="16"/>
  <c r="CB461" i="16"/>
  <c r="CA461" i="16"/>
  <c r="BZ461" i="16"/>
  <c r="BY461" i="16"/>
  <c r="BX461" i="16"/>
  <c r="BW461" i="16"/>
  <c r="BV461" i="16"/>
  <c r="BT461" i="16"/>
  <c r="BS461" i="16"/>
  <c r="BR461" i="16"/>
  <c r="BN461" i="16"/>
  <c r="BM461" i="16"/>
  <c r="BL461" i="16"/>
  <c r="BG461" i="16"/>
  <c r="BF461" i="16"/>
  <c r="BE461" i="16"/>
  <c r="BD461" i="16"/>
  <c r="BC461" i="16"/>
  <c r="BB461" i="16"/>
  <c r="BA461" i="16"/>
  <c r="AZ461" i="16"/>
  <c r="AY461" i="16"/>
  <c r="AX461" i="16"/>
  <c r="AW461" i="16"/>
  <c r="AV461" i="16"/>
  <c r="AU461" i="16"/>
  <c r="AT461" i="16"/>
  <c r="AR461" i="16"/>
  <c r="AQ461" i="16"/>
  <c r="AP461" i="16"/>
  <c r="BP461" i="16" s="1"/>
  <c r="AO461" i="16"/>
  <c r="BQ461" i="16" s="1"/>
  <c r="AN461" i="16"/>
  <c r="BK461" i="16" s="1"/>
  <c r="AM461" i="16"/>
  <c r="BJ461" i="16" s="1"/>
  <c r="AL461" i="16"/>
  <c r="BI461" i="16" s="1"/>
  <c r="AK461" i="16"/>
  <c r="CD460" i="16"/>
  <c r="CB460" i="16"/>
  <c r="CA460" i="16"/>
  <c r="BZ460" i="16"/>
  <c r="BY460" i="16"/>
  <c r="BX460" i="16"/>
  <c r="BW460" i="16"/>
  <c r="BV460" i="16"/>
  <c r="BT460" i="16"/>
  <c r="BS460" i="16"/>
  <c r="BR460" i="16"/>
  <c r="BN460" i="16"/>
  <c r="BM460" i="16"/>
  <c r="BL460" i="16"/>
  <c r="BG460" i="16"/>
  <c r="BF460" i="16"/>
  <c r="BE460" i="16"/>
  <c r="BD460" i="16"/>
  <c r="BC460" i="16"/>
  <c r="BB460" i="16"/>
  <c r="BA460" i="16"/>
  <c r="AZ460" i="16"/>
  <c r="AY460" i="16"/>
  <c r="AX460" i="16"/>
  <c r="AW460" i="16"/>
  <c r="AV460" i="16"/>
  <c r="AU460" i="16"/>
  <c r="AT460" i="16"/>
  <c r="AR460" i="16"/>
  <c r="AQ460" i="16"/>
  <c r="AP460" i="16"/>
  <c r="BP460" i="16" s="1"/>
  <c r="AO460" i="16"/>
  <c r="BQ460" i="16" s="1"/>
  <c r="AN460" i="16"/>
  <c r="BK460" i="16" s="1"/>
  <c r="AM460" i="16"/>
  <c r="BJ460" i="16" s="1"/>
  <c r="AL460" i="16"/>
  <c r="BI460" i="16" s="1"/>
  <c r="AK460" i="16"/>
  <c r="CD459" i="16"/>
  <c r="CB459" i="16"/>
  <c r="CA459" i="16"/>
  <c r="BZ459" i="16"/>
  <c r="BY459" i="16"/>
  <c r="BX459" i="16"/>
  <c r="BW459" i="16"/>
  <c r="BV459" i="16"/>
  <c r="BT459" i="16"/>
  <c r="BS459" i="16"/>
  <c r="BR459" i="16"/>
  <c r="BN459" i="16"/>
  <c r="BM459" i="16"/>
  <c r="BL459" i="16"/>
  <c r="BG459" i="16"/>
  <c r="BF459" i="16"/>
  <c r="BE459" i="16"/>
  <c r="BD459" i="16"/>
  <c r="BC459" i="16"/>
  <c r="BB459" i="16"/>
  <c r="BA459" i="16"/>
  <c r="AZ459" i="16"/>
  <c r="AY459" i="16"/>
  <c r="AX459" i="16"/>
  <c r="AW459" i="16"/>
  <c r="AV459" i="16"/>
  <c r="AU459" i="16"/>
  <c r="AT459" i="16"/>
  <c r="AR459" i="16"/>
  <c r="AQ459" i="16"/>
  <c r="AP459" i="16"/>
  <c r="BP459" i="16" s="1"/>
  <c r="AO459" i="16"/>
  <c r="BQ459" i="16" s="1"/>
  <c r="AN459" i="16"/>
  <c r="BK459" i="16" s="1"/>
  <c r="AM459" i="16"/>
  <c r="BJ459" i="16" s="1"/>
  <c r="AL459" i="16"/>
  <c r="BI459" i="16" s="1"/>
  <c r="AK459" i="16"/>
  <c r="CD458" i="16"/>
  <c r="CB458" i="16"/>
  <c r="CA458" i="16"/>
  <c r="BZ458" i="16"/>
  <c r="BY458" i="16"/>
  <c r="BX458" i="16"/>
  <c r="BW458" i="16"/>
  <c r="BV458" i="16"/>
  <c r="BT458" i="16"/>
  <c r="BS458" i="16"/>
  <c r="BR458" i="16"/>
  <c r="BN458" i="16"/>
  <c r="BM458" i="16"/>
  <c r="BL458" i="16"/>
  <c r="BG458" i="16"/>
  <c r="BF458" i="16"/>
  <c r="BE458" i="16"/>
  <c r="BD458" i="16"/>
  <c r="BC458" i="16"/>
  <c r="BB458" i="16"/>
  <c r="BA458" i="16"/>
  <c r="AZ458" i="16"/>
  <c r="AY458" i="16"/>
  <c r="AX458" i="16"/>
  <c r="AW458" i="16"/>
  <c r="AV458" i="16"/>
  <c r="AU458" i="16"/>
  <c r="AT458" i="16"/>
  <c r="AR458" i="16"/>
  <c r="AQ458" i="16"/>
  <c r="AP458" i="16"/>
  <c r="BP458" i="16" s="1"/>
  <c r="AO458" i="16"/>
  <c r="BQ458" i="16" s="1"/>
  <c r="AN458" i="16"/>
  <c r="BK458" i="16" s="1"/>
  <c r="AM458" i="16"/>
  <c r="BJ458" i="16" s="1"/>
  <c r="AL458" i="16"/>
  <c r="BI458" i="16" s="1"/>
  <c r="AK458" i="16"/>
  <c r="CD457" i="16"/>
  <c r="CB457" i="16"/>
  <c r="CA457" i="16"/>
  <c r="BZ457" i="16"/>
  <c r="BY457" i="16"/>
  <c r="BX457" i="16"/>
  <c r="BW457" i="16"/>
  <c r="BV457" i="16"/>
  <c r="BT457" i="16"/>
  <c r="BS457" i="16"/>
  <c r="BR457" i="16"/>
  <c r="BN457" i="16"/>
  <c r="BM457" i="16"/>
  <c r="BL457" i="16"/>
  <c r="BG457" i="16"/>
  <c r="BF457" i="16"/>
  <c r="BE457" i="16"/>
  <c r="BD457" i="16"/>
  <c r="BC457" i="16"/>
  <c r="BB457" i="16"/>
  <c r="BA457" i="16"/>
  <c r="AZ457" i="16"/>
  <c r="AY457" i="16"/>
  <c r="AX457" i="16"/>
  <c r="AW457" i="16"/>
  <c r="AV457" i="16"/>
  <c r="AU457" i="16"/>
  <c r="AT457" i="16"/>
  <c r="AR457" i="16"/>
  <c r="AQ457" i="16"/>
  <c r="AP457" i="16"/>
  <c r="BP457" i="16" s="1"/>
  <c r="AO457" i="16"/>
  <c r="BQ457" i="16" s="1"/>
  <c r="AN457" i="16"/>
  <c r="BK457" i="16" s="1"/>
  <c r="AM457" i="16"/>
  <c r="BJ457" i="16" s="1"/>
  <c r="AL457" i="16"/>
  <c r="BI457" i="16" s="1"/>
  <c r="AK457" i="16"/>
  <c r="CD456" i="16"/>
  <c r="CB456" i="16"/>
  <c r="CA456" i="16"/>
  <c r="BZ456" i="16"/>
  <c r="BY456" i="16"/>
  <c r="BX456" i="16"/>
  <c r="BW456" i="16"/>
  <c r="BV456" i="16"/>
  <c r="BT456" i="16"/>
  <c r="BS456" i="16"/>
  <c r="BR456" i="16"/>
  <c r="BN456" i="16"/>
  <c r="BM456" i="16"/>
  <c r="BL456" i="16"/>
  <c r="BG456" i="16"/>
  <c r="BF456" i="16"/>
  <c r="BE456" i="16"/>
  <c r="BD456" i="16"/>
  <c r="BC456" i="16"/>
  <c r="BB456" i="16"/>
  <c r="BA456" i="16"/>
  <c r="AZ456" i="16"/>
  <c r="AY456" i="16"/>
  <c r="AX456" i="16"/>
  <c r="AW456" i="16"/>
  <c r="AV456" i="16"/>
  <c r="AU456" i="16"/>
  <c r="AT456" i="16"/>
  <c r="AR456" i="16"/>
  <c r="AQ456" i="16"/>
  <c r="AP456" i="16"/>
  <c r="BP456" i="16" s="1"/>
  <c r="AO456" i="16"/>
  <c r="BQ456" i="16" s="1"/>
  <c r="AN456" i="16"/>
  <c r="BK456" i="16" s="1"/>
  <c r="AM456" i="16"/>
  <c r="BJ456" i="16" s="1"/>
  <c r="AL456" i="16"/>
  <c r="BI456" i="16" s="1"/>
  <c r="AK456" i="16"/>
  <c r="CD455" i="16"/>
  <c r="CB455" i="16"/>
  <c r="CA455" i="16"/>
  <c r="BZ455" i="16"/>
  <c r="BY455" i="16"/>
  <c r="BX455" i="16"/>
  <c r="BW455" i="16"/>
  <c r="BV455" i="16"/>
  <c r="BT455" i="16"/>
  <c r="BS455" i="16"/>
  <c r="BR455" i="16"/>
  <c r="BN455" i="16"/>
  <c r="BM455" i="16"/>
  <c r="BL455" i="16"/>
  <c r="BG455" i="16"/>
  <c r="BF455" i="16"/>
  <c r="BE455" i="16"/>
  <c r="BD455" i="16"/>
  <c r="BC455" i="16"/>
  <c r="BB455" i="16"/>
  <c r="BA455" i="16"/>
  <c r="AZ455" i="16"/>
  <c r="AY455" i="16"/>
  <c r="AX455" i="16"/>
  <c r="AW455" i="16"/>
  <c r="AV455" i="16"/>
  <c r="AU455" i="16"/>
  <c r="AT455" i="16"/>
  <c r="AR455" i="16"/>
  <c r="AQ455" i="16"/>
  <c r="AP455" i="16"/>
  <c r="BP455" i="16" s="1"/>
  <c r="AO455" i="16"/>
  <c r="BQ455" i="16" s="1"/>
  <c r="AN455" i="16"/>
  <c r="BK455" i="16" s="1"/>
  <c r="AM455" i="16"/>
  <c r="BJ455" i="16" s="1"/>
  <c r="AL455" i="16"/>
  <c r="BI455" i="16" s="1"/>
  <c r="AK455" i="16"/>
  <c r="CD454" i="16"/>
  <c r="CB454" i="16"/>
  <c r="CA454" i="16"/>
  <c r="BZ454" i="16"/>
  <c r="BY454" i="16"/>
  <c r="BX454" i="16"/>
  <c r="BW454" i="16"/>
  <c r="BV454" i="16"/>
  <c r="BT454" i="16"/>
  <c r="BS454" i="16"/>
  <c r="BR454" i="16"/>
  <c r="BN454" i="16"/>
  <c r="BM454" i="16"/>
  <c r="BL454" i="16"/>
  <c r="BG454" i="16"/>
  <c r="BF454" i="16"/>
  <c r="BE454" i="16"/>
  <c r="BD454" i="16"/>
  <c r="BC454" i="16"/>
  <c r="BB454" i="16"/>
  <c r="BA454" i="16"/>
  <c r="AZ454" i="16"/>
  <c r="AY454" i="16"/>
  <c r="AX454" i="16"/>
  <c r="AW454" i="16"/>
  <c r="AV454" i="16"/>
  <c r="AU454" i="16"/>
  <c r="AT454" i="16"/>
  <c r="AR454" i="16"/>
  <c r="AQ454" i="16"/>
  <c r="AP454" i="16"/>
  <c r="BP454" i="16" s="1"/>
  <c r="AO454" i="16"/>
  <c r="BQ454" i="16" s="1"/>
  <c r="AN454" i="16"/>
  <c r="BK454" i="16" s="1"/>
  <c r="AM454" i="16"/>
  <c r="BJ454" i="16" s="1"/>
  <c r="AL454" i="16"/>
  <c r="BI454" i="16" s="1"/>
  <c r="AK454" i="16"/>
  <c r="CD453" i="16"/>
  <c r="CB453" i="16"/>
  <c r="CA453" i="16"/>
  <c r="BZ453" i="16"/>
  <c r="BY453" i="16"/>
  <c r="BX453" i="16"/>
  <c r="BW453" i="16"/>
  <c r="BV453" i="16"/>
  <c r="BT453" i="16"/>
  <c r="BS453" i="16"/>
  <c r="BR453" i="16"/>
  <c r="BN453" i="16"/>
  <c r="BM453" i="16"/>
  <c r="BL453" i="16"/>
  <c r="BG453" i="16"/>
  <c r="BF453" i="16"/>
  <c r="BE453" i="16"/>
  <c r="BD453" i="16"/>
  <c r="BC453" i="16"/>
  <c r="BB453" i="16"/>
  <c r="BA453" i="16"/>
  <c r="AZ453" i="16"/>
  <c r="AY453" i="16"/>
  <c r="AX453" i="16"/>
  <c r="AW453" i="16"/>
  <c r="AV453" i="16"/>
  <c r="AU453" i="16"/>
  <c r="AT453" i="16"/>
  <c r="AR453" i="16"/>
  <c r="AQ453" i="16"/>
  <c r="AP453" i="16"/>
  <c r="BP453" i="16" s="1"/>
  <c r="AO453" i="16"/>
  <c r="BQ453" i="16" s="1"/>
  <c r="AN453" i="16"/>
  <c r="BK453" i="16" s="1"/>
  <c r="AM453" i="16"/>
  <c r="BJ453" i="16" s="1"/>
  <c r="AL453" i="16"/>
  <c r="BI453" i="16" s="1"/>
  <c r="AK453" i="16"/>
  <c r="CD452" i="16"/>
  <c r="CB452" i="16"/>
  <c r="CA452" i="16"/>
  <c r="BZ452" i="16"/>
  <c r="BY452" i="16"/>
  <c r="BX452" i="16"/>
  <c r="BW452" i="16"/>
  <c r="BV452" i="16"/>
  <c r="BT452" i="16"/>
  <c r="BS452" i="16"/>
  <c r="BR452" i="16"/>
  <c r="BN452" i="16"/>
  <c r="BM452" i="16"/>
  <c r="BL452" i="16"/>
  <c r="BG452" i="16"/>
  <c r="BF452" i="16"/>
  <c r="BE452" i="16"/>
  <c r="BD452" i="16"/>
  <c r="BC452" i="16"/>
  <c r="BB452" i="16"/>
  <c r="BA452" i="16"/>
  <c r="AZ452" i="16"/>
  <c r="AY452" i="16"/>
  <c r="AX452" i="16"/>
  <c r="AW452" i="16"/>
  <c r="AV452" i="16"/>
  <c r="AU452" i="16"/>
  <c r="AT452" i="16"/>
  <c r="AR452" i="16"/>
  <c r="AQ452" i="16"/>
  <c r="AP452" i="16"/>
  <c r="BP452" i="16" s="1"/>
  <c r="AO452" i="16"/>
  <c r="BQ452" i="16" s="1"/>
  <c r="AN452" i="16"/>
  <c r="BK452" i="16" s="1"/>
  <c r="AM452" i="16"/>
  <c r="BJ452" i="16" s="1"/>
  <c r="AL452" i="16"/>
  <c r="BI452" i="16" s="1"/>
  <c r="AK452" i="16"/>
  <c r="CD451" i="16"/>
  <c r="CB451" i="16"/>
  <c r="CA451" i="16"/>
  <c r="BZ451" i="16"/>
  <c r="BY451" i="16"/>
  <c r="BX451" i="16"/>
  <c r="BW451" i="16"/>
  <c r="BV451" i="16"/>
  <c r="BT451" i="16"/>
  <c r="BS451" i="16"/>
  <c r="BR451" i="16"/>
  <c r="BN451" i="16"/>
  <c r="BM451" i="16"/>
  <c r="BL451" i="16"/>
  <c r="BG451" i="16"/>
  <c r="BF451" i="16"/>
  <c r="BE451" i="16"/>
  <c r="BD451" i="16"/>
  <c r="BC451" i="16"/>
  <c r="BB451" i="16"/>
  <c r="BA451" i="16"/>
  <c r="AZ451" i="16"/>
  <c r="AY451" i="16"/>
  <c r="AX451" i="16"/>
  <c r="AW451" i="16"/>
  <c r="AV451" i="16"/>
  <c r="AU451" i="16"/>
  <c r="AT451" i="16"/>
  <c r="AR451" i="16"/>
  <c r="AQ451" i="16"/>
  <c r="AP451" i="16"/>
  <c r="BP451" i="16" s="1"/>
  <c r="AO451" i="16"/>
  <c r="BQ451" i="16" s="1"/>
  <c r="AN451" i="16"/>
  <c r="BK451" i="16" s="1"/>
  <c r="AM451" i="16"/>
  <c r="BJ451" i="16" s="1"/>
  <c r="AL451" i="16"/>
  <c r="BI451" i="16" s="1"/>
  <c r="AK451" i="16"/>
  <c r="CD450" i="16"/>
  <c r="CB450" i="16"/>
  <c r="CA450" i="16"/>
  <c r="BZ450" i="16"/>
  <c r="BY450" i="16"/>
  <c r="BX450" i="16"/>
  <c r="BW450" i="16"/>
  <c r="BV450" i="16"/>
  <c r="BT450" i="16"/>
  <c r="BS450" i="16"/>
  <c r="BR450" i="16"/>
  <c r="BN450" i="16"/>
  <c r="BM450" i="16"/>
  <c r="BL450" i="16"/>
  <c r="BG450" i="16"/>
  <c r="BF450" i="16"/>
  <c r="BE450" i="16"/>
  <c r="BD450" i="16"/>
  <c r="BC450" i="16"/>
  <c r="BB450" i="16"/>
  <c r="BA450" i="16"/>
  <c r="AZ450" i="16"/>
  <c r="AY450" i="16"/>
  <c r="AX450" i="16"/>
  <c r="AW450" i="16"/>
  <c r="AV450" i="16"/>
  <c r="AU450" i="16"/>
  <c r="AT450" i="16"/>
  <c r="AR450" i="16"/>
  <c r="AQ450" i="16"/>
  <c r="AP450" i="16"/>
  <c r="BP450" i="16" s="1"/>
  <c r="AO450" i="16"/>
  <c r="BQ450" i="16" s="1"/>
  <c r="AN450" i="16"/>
  <c r="BK450" i="16" s="1"/>
  <c r="AM450" i="16"/>
  <c r="BJ450" i="16" s="1"/>
  <c r="AL450" i="16"/>
  <c r="BI450" i="16" s="1"/>
  <c r="AK450" i="16"/>
  <c r="CD449" i="16"/>
  <c r="CB449" i="16"/>
  <c r="CA449" i="16"/>
  <c r="BZ449" i="16"/>
  <c r="BY449" i="16"/>
  <c r="BX449" i="16"/>
  <c r="BW449" i="16"/>
  <c r="BV449" i="16"/>
  <c r="BT449" i="16"/>
  <c r="BS449" i="16"/>
  <c r="BR449" i="16"/>
  <c r="BN449" i="16"/>
  <c r="BM449" i="16"/>
  <c r="BL449" i="16"/>
  <c r="BG449" i="16"/>
  <c r="BF449" i="16"/>
  <c r="BE449" i="16"/>
  <c r="BD449" i="16"/>
  <c r="BC449" i="16"/>
  <c r="BB449" i="16"/>
  <c r="BA449" i="16"/>
  <c r="AZ449" i="16"/>
  <c r="AY449" i="16"/>
  <c r="AX449" i="16"/>
  <c r="AW449" i="16"/>
  <c r="AV449" i="16"/>
  <c r="AU449" i="16"/>
  <c r="AT449" i="16"/>
  <c r="AR449" i="16"/>
  <c r="AQ449" i="16"/>
  <c r="AP449" i="16"/>
  <c r="BP449" i="16" s="1"/>
  <c r="AO449" i="16"/>
  <c r="BQ449" i="16" s="1"/>
  <c r="AN449" i="16"/>
  <c r="BK449" i="16" s="1"/>
  <c r="AM449" i="16"/>
  <c r="BJ449" i="16" s="1"/>
  <c r="AL449" i="16"/>
  <c r="BI449" i="16" s="1"/>
  <c r="AK449" i="16"/>
  <c r="CD448" i="16"/>
  <c r="CB448" i="16"/>
  <c r="CA448" i="16"/>
  <c r="BZ448" i="16"/>
  <c r="BY448" i="16"/>
  <c r="BX448" i="16"/>
  <c r="BW448" i="16"/>
  <c r="BV448" i="16"/>
  <c r="BT448" i="16"/>
  <c r="BS448" i="16"/>
  <c r="BR448" i="16"/>
  <c r="BN448" i="16"/>
  <c r="BM448" i="16"/>
  <c r="BL448" i="16"/>
  <c r="BG448" i="16"/>
  <c r="BF448" i="16"/>
  <c r="BE448" i="16"/>
  <c r="BD448" i="16"/>
  <c r="BC448" i="16"/>
  <c r="BB448" i="16"/>
  <c r="BA448" i="16"/>
  <c r="AZ448" i="16"/>
  <c r="AY448" i="16"/>
  <c r="AX448" i="16"/>
  <c r="AW448" i="16"/>
  <c r="AV448" i="16"/>
  <c r="AU448" i="16"/>
  <c r="AT448" i="16"/>
  <c r="AR448" i="16"/>
  <c r="AQ448" i="16"/>
  <c r="AP448" i="16"/>
  <c r="BP448" i="16" s="1"/>
  <c r="AO448" i="16"/>
  <c r="BQ448" i="16" s="1"/>
  <c r="AN448" i="16"/>
  <c r="BK448" i="16" s="1"/>
  <c r="AM448" i="16"/>
  <c r="BJ448" i="16" s="1"/>
  <c r="AL448" i="16"/>
  <c r="BI448" i="16" s="1"/>
  <c r="AK448" i="16"/>
  <c r="CD447" i="16"/>
  <c r="CB447" i="16"/>
  <c r="CA447" i="16"/>
  <c r="BZ447" i="16"/>
  <c r="BY447" i="16"/>
  <c r="BX447" i="16"/>
  <c r="BW447" i="16"/>
  <c r="BV447" i="16"/>
  <c r="BT447" i="16"/>
  <c r="BS447" i="16"/>
  <c r="BR447" i="16"/>
  <c r="BN447" i="16"/>
  <c r="BM447" i="16"/>
  <c r="BL447" i="16"/>
  <c r="BG447" i="16"/>
  <c r="BF447" i="16"/>
  <c r="BE447" i="16"/>
  <c r="BD447" i="16"/>
  <c r="BC447" i="16"/>
  <c r="BB447" i="16"/>
  <c r="BA447" i="16"/>
  <c r="AZ447" i="16"/>
  <c r="AY447" i="16"/>
  <c r="AX447" i="16"/>
  <c r="AW447" i="16"/>
  <c r="AV447" i="16"/>
  <c r="AU447" i="16"/>
  <c r="AT447" i="16"/>
  <c r="AR447" i="16"/>
  <c r="AQ447" i="16"/>
  <c r="AP447" i="16"/>
  <c r="BP447" i="16" s="1"/>
  <c r="AO447" i="16"/>
  <c r="BQ447" i="16" s="1"/>
  <c r="AN447" i="16"/>
  <c r="BK447" i="16" s="1"/>
  <c r="AM447" i="16"/>
  <c r="BJ447" i="16" s="1"/>
  <c r="AL447" i="16"/>
  <c r="BI447" i="16" s="1"/>
  <c r="AK447" i="16"/>
  <c r="CD446" i="16"/>
  <c r="CB446" i="16"/>
  <c r="CA446" i="16"/>
  <c r="BZ446" i="16"/>
  <c r="BY446" i="16"/>
  <c r="BX446" i="16"/>
  <c r="BW446" i="16"/>
  <c r="BV446" i="16"/>
  <c r="BT446" i="16"/>
  <c r="BS446" i="16"/>
  <c r="BR446" i="16"/>
  <c r="BN446" i="16"/>
  <c r="BM446" i="16"/>
  <c r="BL446" i="16"/>
  <c r="BG446" i="16"/>
  <c r="BF446" i="16"/>
  <c r="BE446" i="16"/>
  <c r="BD446" i="16"/>
  <c r="BC446" i="16"/>
  <c r="BB446" i="16"/>
  <c r="BA446" i="16"/>
  <c r="AZ446" i="16"/>
  <c r="AY446" i="16"/>
  <c r="AX446" i="16"/>
  <c r="AW446" i="16"/>
  <c r="AV446" i="16"/>
  <c r="AU446" i="16"/>
  <c r="AT446" i="16"/>
  <c r="AR446" i="16"/>
  <c r="AQ446" i="16"/>
  <c r="AP446" i="16"/>
  <c r="BP446" i="16" s="1"/>
  <c r="AO446" i="16"/>
  <c r="BQ446" i="16" s="1"/>
  <c r="AN446" i="16"/>
  <c r="BK446" i="16" s="1"/>
  <c r="AM446" i="16"/>
  <c r="BJ446" i="16" s="1"/>
  <c r="AL446" i="16"/>
  <c r="BI446" i="16" s="1"/>
  <c r="AK446" i="16"/>
  <c r="CD445" i="16"/>
  <c r="CB445" i="16"/>
  <c r="CA445" i="16"/>
  <c r="BZ445" i="16"/>
  <c r="BY445" i="16"/>
  <c r="BX445" i="16"/>
  <c r="BW445" i="16"/>
  <c r="BV445" i="16"/>
  <c r="BT445" i="16"/>
  <c r="BS445" i="16"/>
  <c r="BR445" i="16"/>
  <c r="BN445" i="16"/>
  <c r="BM445" i="16"/>
  <c r="BL445" i="16"/>
  <c r="BG445" i="16"/>
  <c r="BF445" i="16"/>
  <c r="BE445" i="16"/>
  <c r="BD445" i="16"/>
  <c r="BC445" i="16"/>
  <c r="BB445" i="16"/>
  <c r="BA445" i="16"/>
  <c r="AZ445" i="16"/>
  <c r="AY445" i="16"/>
  <c r="AX445" i="16"/>
  <c r="AW445" i="16"/>
  <c r="AV445" i="16"/>
  <c r="AU445" i="16"/>
  <c r="AT445" i="16"/>
  <c r="AR445" i="16"/>
  <c r="AQ445" i="16"/>
  <c r="AP445" i="16"/>
  <c r="BP445" i="16" s="1"/>
  <c r="AO445" i="16"/>
  <c r="BQ445" i="16" s="1"/>
  <c r="AN445" i="16"/>
  <c r="BK445" i="16" s="1"/>
  <c r="AM445" i="16"/>
  <c r="BJ445" i="16" s="1"/>
  <c r="AL445" i="16"/>
  <c r="BI445" i="16" s="1"/>
  <c r="AK445" i="16"/>
  <c r="CD444" i="16"/>
  <c r="CB444" i="16"/>
  <c r="CA444" i="16"/>
  <c r="BZ444" i="16"/>
  <c r="BY444" i="16"/>
  <c r="BX444" i="16"/>
  <c r="BW444" i="16"/>
  <c r="BV444" i="16"/>
  <c r="BT444" i="16"/>
  <c r="BS444" i="16"/>
  <c r="BR444" i="16"/>
  <c r="BN444" i="16"/>
  <c r="BM444" i="16"/>
  <c r="BL444" i="16"/>
  <c r="BG444" i="16"/>
  <c r="BF444" i="16"/>
  <c r="BE444" i="16"/>
  <c r="BD444" i="16"/>
  <c r="BC444" i="16"/>
  <c r="BB444" i="16"/>
  <c r="BA444" i="16"/>
  <c r="AZ444" i="16"/>
  <c r="AY444" i="16"/>
  <c r="AX444" i="16"/>
  <c r="AW444" i="16"/>
  <c r="AV444" i="16"/>
  <c r="AU444" i="16"/>
  <c r="AT444" i="16"/>
  <c r="AR444" i="16"/>
  <c r="AQ444" i="16"/>
  <c r="AP444" i="16"/>
  <c r="BP444" i="16" s="1"/>
  <c r="AO444" i="16"/>
  <c r="BQ444" i="16" s="1"/>
  <c r="AN444" i="16"/>
  <c r="BK444" i="16" s="1"/>
  <c r="AM444" i="16"/>
  <c r="BJ444" i="16" s="1"/>
  <c r="AL444" i="16"/>
  <c r="BI444" i="16" s="1"/>
  <c r="AK444" i="16"/>
  <c r="CD443" i="16"/>
  <c r="CB443" i="16"/>
  <c r="CA443" i="16"/>
  <c r="BZ443" i="16"/>
  <c r="BY443" i="16"/>
  <c r="BX443" i="16"/>
  <c r="BW443" i="16"/>
  <c r="BV443" i="16"/>
  <c r="BT443" i="16"/>
  <c r="BS443" i="16"/>
  <c r="BR443" i="16"/>
  <c r="BN443" i="16"/>
  <c r="BM443" i="16"/>
  <c r="BL443" i="16"/>
  <c r="BG443" i="16"/>
  <c r="BF443" i="16"/>
  <c r="BE443" i="16"/>
  <c r="BD443" i="16"/>
  <c r="BC443" i="16"/>
  <c r="BB443" i="16"/>
  <c r="BA443" i="16"/>
  <c r="AZ443" i="16"/>
  <c r="AY443" i="16"/>
  <c r="AX443" i="16"/>
  <c r="AW443" i="16"/>
  <c r="AV443" i="16"/>
  <c r="AU443" i="16"/>
  <c r="AT443" i="16"/>
  <c r="AR443" i="16"/>
  <c r="AQ443" i="16"/>
  <c r="AP443" i="16"/>
  <c r="BP443" i="16" s="1"/>
  <c r="AO443" i="16"/>
  <c r="BQ443" i="16" s="1"/>
  <c r="AN443" i="16"/>
  <c r="BK443" i="16" s="1"/>
  <c r="AM443" i="16"/>
  <c r="BJ443" i="16" s="1"/>
  <c r="AL443" i="16"/>
  <c r="BI443" i="16" s="1"/>
  <c r="AK443" i="16"/>
  <c r="CD442" i="16"/>
  <c r="CB442" i="16"/>
  <c r="CA442" i="16"/>
  <c r="BZ442" i="16"/>
  <c r="BY442" i="16"/>
  <c r="BX442" i="16"/>
  <c r="BW442" i="16"/>
  <c r="BV442" i="16"/>
  <c r="BT442" i="16"/>
  <c r="BS442" i="16"/>
  <c r="BR442" i="16"/>
  <c r="BN442" i="16"/>
  <c r="BM442" i="16"/>
  <c r="BL442" i="16"/>
  <c r="BG442" i="16"/>
  <c r="BF442" i="16"/>
  <c r="BE442" i="16"/>
  <c r="BD442" i="16"/>
  <c r="BC442" i="16"/>
  <c r="BB442" i="16"/>
  <c r="BA442" i="16"/>
  <c r="AZ442" i="16"/>
  <c r="AY442" i="16"/>
  <c r="AX442" i="16"/>
  <c r="AW442" i="16"/>
  <c r="AV442" i="16"/>
  <c r="AU442" i="16"/>
  <c r="AT442" i="16"/>
  <c r="AR442" i="16"/>
  <c r="AQ442" i="16"/>
  <c r="AP442" i="16"/>
  <c r="BP442" i="16" s="1"/>
  <c r="AO442" i="16"/>
  <c r="BQ442" i="16" s="1"/>
  <c r="AN442" i="16"/>
  <c r="BK442" i="16" s="1"/>
  <c r="AM442" i="16"/>
  <c r="BJ442" i="16" s="1"/>
  <c r="AL442" i="16"/>
  <c r="BI442" i="16" s="1"/>
  <c r="AK442" i="16"/>
  <c r="CD441" i="16"/>
  <c r="CB441" i="16"/>
  <c r="CA441" i="16"/>
  <c r="BZ441" i="16"/>
  <c r="BY441" i="16"/>
  <c r="BX441" i="16"/>
  <c r="BW441" i="16"/>
  <c r="BV441" i="16"/>
  <c r="BT441" i="16"/>
  <c r="BS441" i="16"/>
  <c r="BR441" i="16"/>
  <c r="BN441" i="16"/>
  <c r="BM441" i="16"/>
  <c r="BL441" i="16"/>
  <c r="BG441" i="16"/>
  <c r="BF441" i="16"/>
  <c r="BE441" i="16"/>
  <c r="BD441" i="16"/>
  <c r="BC441" i="16"/>
  <c r="BB441" i="16"/>
  <c r="BA441" i="16"/>
  <c r="AZ441" i="16"/>
  <c r="AY441" i="16"/>
  <c r="AX441" i="16"/>
  <c r="AW441" i="16"/>
  <c r="AV441" i="16"/>
  <c r="AU441" i="16"/>
  <c r="AT441" i="16"/>
  <c r="AR441" i="16"/>
  <c r="AQ441" i="16"/>
  <c r="AP441" i="16"/>
  <c r="BP441" i="16" s="1"/>
  <c r="AO441" i="16"/>
  <c r="BQ441" i="16" s="1"/>
  <c r="AN441" i="16"/>
  <c r="BK441" i="16" s="1"/>
  <c r="AM441" i="16"/>
  <c r="BJ441" i="16" s="1"/>
  <c r="AL441" i="16"/>
  <c r="BI441" i="16" s="1"/>
  <c r="AK441" i="16"/>
  <c r="CD440" i="16"/>
  <c r="CB440" i="16"/>
  <c r="CA440" i="16"/>
  <c r="BZ440" i="16"/>
  <c r="BY440" i="16"/>
  <c r="BX440" i="16"/>
  <c r="BW440" i="16"/>
  <c r="BV440" i="16"/>
  <c r="BT440" i="16"/>
  <c r="BS440" i="16"/>
  <c r="BR440" i="16"/>
  <c r="BN440" i="16"/>
  <c r="BM440" i="16"/>
  <c r="BL440" i="16"/>
  <c r="BG440" i="16"/>
  <c r="BF440" i="16"/>
  <c r="BE440" i="16"/>
  <c r="BD440" i="16"/>
  <c r="BC440" i="16"/>
  <c r="BB440" i="16"/>
  <c r="BA440" i="16"/>
  <c r="AZ440" i="16"/>
  <c r="AY440" i="16"/>
  <c r="AX440" i="16"/>
  <c r="AW440" i="16"/>
  <c r="AV440" i="16"/>
  <c r="AU440" i="16"/>
  <c r="AT440" i="16"/>
  <c r="AR440" i="16"/>
  <c r="AQ440" i="16"/>
  <c r="AP440" i="16"/>
  <c r="BP440" i="16" s="1"/>
  <c r="AO440" i="16"/>
  <c r="BQ440" i="16" s="1"/>
  <c r="AN440" i="16"/>
  <c r="BK440" i="16" s="1"/>
  <c r="AM440" i="16"/>
  <c r="BJ440" i="16" s="1"/>
  <c r="AL440" i="16"/>
  <c r="BI440" i="16" s="1"/>
  <c r="AK440" i="16"/>
  <c r="CD439" i="16"/>
  <c r="CB439" i="16"/>
  <c r="CA439" i="16"/>
  <c r="BZ439" i="16"/>
  <c r="BY439" i="16"/>
  <c r="BX439" i="16"/>
  <c r="BW439" i="16"/>
  <c r="BV439" i="16"/>
  <c r="BT439" i="16"/>
  <c r="BS439" i="16"/>
  <c r="BR439" i="16"/>
  <c r="BN439" i="16"/>
  <c r="BM439" i="16"/>
  <c r="BL439" i="16"/>
  <c r="BG439" i="16"/>
  <c r="BF439" i="16"/>
  <c r="BE439" i="16"/>
  <c r="BD439" i="16"/>
  <c r="BC439" i="16"/>
  <c r="BB439" i="16"/>
  <c r="BA439" i="16"/>
  <c r="AZ439" i="16"/>
  <c r="AY439" i="16"/>
  <c r="AX439" i="16"/>
  <c r="AW439" i="16"/>
  <c r="AV439" i="16"/>
  <c r="AU439" i="16"/>
  <c r="AT439" i="16"/>
  <c r="AR439" i="16"/>
  <c r="AQ439" i="16"/>
  <c r="AP439" i="16"/>
  <c r="BP439" i="16" s="1"/>
  <c r="AO439" i="16"/>
  <c r="BQ439" i="16" s="1"/>
  <c r="AN439" i="16"/>
  <c r="BK439" i="16" s="1"/>
  <c r="AM439" i="16"/>
  <c r="BJ439" i="16" s="1"/>
  <c r="AL439" i="16"/>
  <c r="BI439" i="16" s="1"/>
  <c r="AK439" i="16"/>
  <c r="CD438" i="16"/>
  <c r="CB438" i="16"/>
  <c r="CA438" i="16"/>
  <c r="BZ438" i="16"/>
  <c r="BY438" i="16"/>
  <c r="BX438" i="16"/>
  <c r="BW438" i="16"/>
  <c r="BV438" i="16"/>
  <c r="BT438" i="16"/>
  <c r="BS438" i="16"/>
  <c r="BR438" i="16"/>
  <c r="BN438" i="16"/>
  <c r="BM438" i="16"/>
  <c r="BL438" i="16"/>
  <c r="BG438" i="16"/>
  <c r="BF438" i="16"/>
  <c r="BE438" i="16"/>
  <c r="BD438" i="16"/>
  <c r="BC438" i="16"/>
  <c r="BB438" i="16"/>
  <c r="BA438" i="16"/>
  <c r="AZ438" i="16"/>
  <c r="AY438" i="16"/>
  <c r="AX438" i="16"/>
  <c r="AW438" i="16"/>
  <c r="AV438" i="16"/>
  <c r="AU438" i="16"/>
  <c r="AT438" i="16"/>
  <c r="AR438" i="16"/>
  <c r="AQ438" i="16"/>
  <c r="AP438" i="16"/>
  <c r="BP438" i="16" s="1"/>
  <c r="AO438" i="16"/>
  <c r="BQ438" i="16" s="1"/>
  <c r="AN438" i="16"/>
  <c r="BK438" i="16" s="1"/>
  <c r="AM438" i="16"/>
  <c r="BJ438" i="16" s="1"/>
  <c r="AL438" i="16"/>
  <c r="BI438" i="16" s="1"/>
  <c r="AK438" i="16"/>
  <c r="CD437" i="16"/>
  <c r="CB437" i="16"/>
  <c r="CA437" i="16"/>
  <c r="BZ437" i="16"/>
  <c r="BY437" i="16"/>
  <c r="BX437" i="16"/>
  <c r="BW437" i="16"/>
  <c r="BV437" i="16"/>
  <c r="BT437" i="16"/>
  <c r="BS437" i="16"/>
  <c r="BR437" i="16"/>
  <c r="BN437" i="16"/>
  <c r="BM437" i="16"/>
  <c r="BL437" i="16"/>
  <c r="BG437" i="16"/>
  <c r="BF437" i="16"/>
  <c r="BE437" i="16"/>
  <c r="BD437" i="16"/>
  <c r="BC437" i="16"/>
  <c r="BB437" i="16"/>
  <c r="BA437" i="16"/>
  <c r="AZ437" i="16"/>
  <c r="AY437" i="16"/>
  <c r="AX437" i="16"/>
  <c r="AW437" i="16"/>
  <c r="AV437" i="16"/>
  <c r="AU437" i="16"/>
  <c r="AT437" i="16"/>
  <c r="AR437" i="16"/>
  <c r="AQ437" i="16"/>
  <c r="AP437" i="16"/>
  <c r="BP437" i="16" s="1"/>
  <c r="AO437" i="16"/>
  <c r="BQ437" i="16" s="1"/>
  <c r="AN437" i="16"/>
  <c r="BK437" i="16" s="1"/>
  <c r="AM437" i="16"/>
  <c r="BJ437" i="16" s="1"/>
  <c r="AL437" i="16"/>
  <c r="BI437" i="16" s="1"/>
  <c r="AK437" i="16"/>
  <c r="CD436" i="16"/>
  <c r="CB436" i="16"/>
  <c r="CA436" i="16"/>
  <c r="BZ436" i="16"/>
  <c r="BY436" i="16"/>
  <c r="BX436" i="16"/>
  <c r="BW436" i="16"/>
  <c r="BV436" i="16"/>
  <c r="BT436" i="16"/>
  <c r="BS436" i="16"/>
  <c r="BR436" i="16"/>
  <c r="BN436" i="16"/>
  <c r="BM436" i="16"/>
  <c r="BL436" i="16"/>
  <c r="BG436" i="16"/>
  <c r="BF436" i="16"/>
  <c r="BE436" i="16"/>
  <c r="BD436" i="16"/>
  <c r="BC436" i="16"/>
  <c r="BB436" i="16"/>
  <c r="BA436" i="16"/>
  <c r="AZ436" i="16"/>
  <c r="AY436" i="16"/>
  <c r="AX436" i="16"/>
  <c r="AW436" i="16"/>
  <c r="AV436" i="16"/>
  <c r="AU436" i="16"/>
  <c r="AT436" i="16"/>
  <c r="AR436" i="16"/>
  <c r="AQ436" i="16"/>
  <c r="AP436" i="16"/>
  <c r="BP436" i="16" s="1"/>
  <c r="AO436" i="16"/>
  <c r="BQ436" i="16" s="1"/>
  <c r="AN436" i="16"/>
  <c r="BK436" i="16" s="1"/>
  <c r="AM436" i="16"/>
  <c r="BJ436" i="16" s="1"/>
  <c r="AL436" i="16"/>
  <c r="BI436" i="16" s="1"/>
  <c r="AK436" i="16"/>
  <c r="CD435" i="16"/>
  <c r="CB435" i="16"/>
  <c r="CA435" i="16"/>
  <c r="BZ435" i="16"/>
  <c r="BY435" i="16"/>
  <c r="BX435" i="16"/>
  <c r="BW435" i="16"/>
  <c r="BV435" i="16"/>
  <c r="BT435" i="16"/>
  <c r="BS435" i="16"/>
  <c r="BR435" i="16"/>
  <c r="BN435" i="16"/>
  <c r="BM435" i="16"/>
  <c r="BL435" i="16"/>
  <c r="BG435" i="16"/>
  <c r="BF435" i="16"/>
  <c r="BE435" i="16"/>
  <c r="BD435" i="16"/>
  <c r="BC435" i="16"/>
  <c r="BB435" i="16"/>
  <c r="BA435" i="16"/>
  <c r="AZ435" i="16"/>
  <c r="AY435" i="16"/>
  <c r="AX435" i="16"/>
  <c r="AW435" i="16"/>
  <c r="AV435" i="16"/>
  <c r="AU435" i="16"/>
  <c r="AT435" i="16"/>
  <c r="AR435" i="16"/>
  <c r="AQ435" i="16"/>
  <c r="AP435" i="16"/>
  <c r="BP435" i="16" s="1"/>
  <c r="AO435" i="16"/>
  <c r="BQ435" i="16" s="1"/>
  <c r="AN435" i="16"/>
  <c r="BK435" i="16" s="1"/>
  <c r="AM435" i="16"/>
  <c r="BJ435" i="16" s="1"/>
  <c r="AL435" i="16"/>
  <c r="BI435" i="16" s="1"/>
  <c r="AK435" i="16"/>
  <c r="CD434" i="16"/>
  <c r="CB434" i="16"/>
  <c r="CA434" i="16"/>
  <c r="BZ434" i="16"/>
  <c r="BY434" i="16"/>
  <c r="BX434" i="16"/>
  <c r="BW434" i="16"/>
  <c r="BV434" i="16"/>
  <c r="BT434" i="16"/>
  <c r="BS434" i="16"/>
  <c r="BR434" i="16"/>
  <c r="BN434" i="16"/>
  <c r="BM434" i="16"/>
  <c r="BL434" i="16"/>
  <c r="BG434" i="16"/>
  <c r="BF434" i="16"/>
  <c r="BE434" i="16"/>
  <c r="BD434" i="16"/>
  <c r="BC434" i="16"/>
  <c r="BB434" i="16"/>
  <c r="BA434" i="16"/>
  <c r="AZ434" i="16"/>
  <c r="AY434" i="16"/>
  <c r="AX434" i="16"/>
  <c r="AW434" i="16"/>
  <c r="AV434" i="16"/>
  <c r="AU434" i="16"/>
  <c r="AT434" i="16"/>
  <c r="AR434" i="16"/>
  <c r="AQ434" i="16"/>
  <c r="AP434" i="16"/>
  <c r="BP434" i="16" s="1"/>
  <c r="AO434" i="16"/>
  <c r="BQ434" i="16" s="1"/>
  <c r="AN434" i="16"/>
  <c r="BK434" i="16" s="1"/>
  <c r="AM434" i="16"/>
  <c r="BJ434" i="16" s="1"/>
  <c r="AL434" i="16"/>
  <c r="BI434" i="16" s="1"/>
  <c r="AK434" i="16"/>
  <c r="CD433" i="16"/>
  <c r="CB433" i="16"/>
  <c r="CA433" i="16"/>
  <c r="BZ433" i="16"/>
  <c r="BY433" i="16"/>
  <c r="BX433" i="16"/>
  <c r="BW433" i="16"/>
  <c r="BV433" i="16"/>
  <c r="BT433" i="16"/>
  <c r="BS433" i="16"/>
  <c r="BR433" i="16"/>
  <c r="BN433" i="16"/>
  <c r="BM433" i="16"/>
  <c r="BL433" i="16"/>
  <c r="BG433" i="16"/>
  <c r="BF433" i="16"/>
  <c r="BE433" i="16"/>
  <c r="BD433" i="16"/>
  <c r="BC433" i="16"/>
  <c r="BB433" i="16"/>
  <c r="BA433" i="16"/>
  <c r="AZ433" i="16"/>
  <c r="AY433" i="16"/>
  <c r="AX433" i="16"/>
  <c r="AW433" i="16"/>
  <c r="AV433" i="16"/>
  <c r="AU433" i="16"/>
  <c r="AT433" i="16"/>
  <c r="AR433" i="16"/>
  <c r="AQ433" i="16"/>
  <c r="AP433" i="16"/>
  <c r="BP433" i="16" s="1"/>
  <c r="AO433" i="16"/>
  <c r="BQ433" i="16" s="1"/>
  <c r="AN433" i="16"/>
  <c r="BK433" i="16" s="1"/>
  <c r="AM433" i="16"/>
  <c r="BJ433" i="16" s="1"/>
  <c r="AL433" i="16"/>
  <c r="BI433" i="16" s="1"/>
  <c r="AK433" i="16"/>
  <c r="CD432" i="16"/>
  <c r="CB432" i="16"/>
  <c r="CA432" i="16"/>
  <c r="BZ432" i="16"/>
  <c r="BY432" i="16"/>
  <c r="BX432" i="16"/>
  <c r="BW432" i="16"/>
  <c r="BV432" i="16"/>
  <c r="BT432" i="16"/>
  <c r="BS432" i="16"/>
  <c r="BR432" i="16"/>
  <c r="BN432" i="16"/>
  <c r="BM432" i="16"/>
  <c r="BL432" i="16"/>
  <c r="BG432" i="16"/>
  <c r="BF432" i="16"/>
  <c r="BE432" i="16"/>
  <c r="BD432" i="16"/>
  <c r="BC432" i="16"/>
  <c r="BB432" i="16"/>
  <c r="BA432" i="16"/>
  <c r="AZ432" i="16"/>
  <c r="AY432" i="16"/>
  <c r="AX432" i="16"/>
  <c r="AW432" i="16"/>
  <c r="AV432" i="16"/>
  <c r="AU432" i="16"/>
  <c r="AT432" i="16"/>
  <c r="AR432" i="16"/>
  <c r="AQ432" i="16"/>
  <c r="AP432" i="16"/>
  <c r="BP432" i="16" s="1"/>
  <c r="AO432" i="16"/>
  <c r="BQ432" i="16" s="1"/>
  <c r="AN432" i="16"/>
  <c r="BK432" i="16" s="1"/>
  <c r="AM432" i="16"/>
  <c r="BJ432" i="16" s="1"/>
  <c r="AL432" i="16"/>
  <c r="BI432" i="16" s="1"/>
  <c r="AK432" i="16"/>
  <c r="CD431" i="16"/>
  <c r="CB431" i="16"/>
  <c r="CA431" i="16"/>
  <c r="BZ431" i="16"/>
  <c r="BY431" i="16"/>
  <c r="BX431" i="16"/>
  <c r="BW431" i="16"/>
  <c r="BV431" i="16"/>
  <c r="BT431" i="16"/>
  <c r="BS431" i="16"/>
  <c r="BR431" i="16"/>
  <c r="BN431" i="16"/>
  <c r="BM431" i="16"/>
  <c r="BL431" i="16"/>
  <c r="BG431" i="16"/>
  <c r="BF431" i="16"/>
  <c r="BE431" i="16"/>
  <c r="BD431" i="16"/>
  <c r="BC431" i="16"/>
  <c r="BB431" i="16"/>
  <c r="BA431" i="16"/>
  <c r="AZ431" i="16"/>
  <c r="AY431" i="16"/>
  <c r="AX431" i="16"/>
  <c r="AW431" i="16"/>
  <c r="AV431" i="16"/>
  <c r="AU431" i="16"/>
  <c r="AT431" i="16"/>
  <c r="AR431" i="16"/>
  <c r="AQ431" i="16"/>
  <c r="AP431" i="16"/>
  <c r="BP431" i="16" s="1"/>
  <c r="AO431" i="16"/>
  <c r="BQ431" i="16" s="1"/>
  <c r="AN431" i="16"/>
  <c r="BK431" i="16" s="1"/>
  <c r="AM431" i="16"/>
  <c r="BJ431" i="16" s="1"/>
  <c r="AL431" i="16"/>
  <c r="BI431" i="16" s="1"/>
  <c r="AK431" i="16"/>
  <c r="CD430" i="16"/>
  <c r="CB430" i="16"/>
  <c r="CA430" i="16"/>
  <c r="BZ430" i="16"/>
  <c r="BY430" i="16"/>
  <c r="BX430" i="16"/>
  <c r="BW430" i="16"/>
  <c r="BV430" i="16"/>
  <c r="BT430" i="16"/>
  <c r="BS430" i="16"/>
  <c r="BR430" i="16"/>
  <c r="BN430" i="16"/>
  <c r="BM430" i="16"/>
  <c r="BL430" i="16"/>
  <c r="BG430" i="16"/>
  <c r="BF430" i="16"/>
  <c r="BE430" i="16"/>
  <c r="BD430" i="16"/>
  <c r="BC430" i="16"/>
  <c r="BB430" i="16"/>
  <c r="BA430" i="16"/>
  <c r="AZ430" i="16"/>
  <c r="AY430" i="16"/>
  <c r="AX430" i="16"/>
  <c r="AW430" i="16"/>
  <c r="AV430" i="16"/>
  <c r="AU430" i="16"/>
  <c r="AT430" i="16"/>
  <c r="AR430" i="16"/>
  <c r="AQ430" i="16"/>
  <c r="AP430" i="16"/>
  <c r="BP430" i="16" s="1"/>
  <c r="AO430" i="16"/>
  <c r="BQ430" i="16" s="1"/>
  <c r="AN430" i="16"/>
  <c r="BK430" i="16" s="1"/>
  <c r="AM430" i="16"/>
  <c r="BJ430" i="16" s="1"/>
  <c r="AL430" i="16"/>
  <c r="BI430" i="16" s="1"/>
  <c r="AK430" i="16"/>
  <c r="CD429" i="16"/>
  <c r="CB429" i="16"/>
  <c r="CA429" i="16"/>
  <c r="BZ429" i="16"/>
  <c r="BY429" i="16"/>
  <c r="BX429" i="16"/>
  <c r="BW429" i="16"/>
  <c r="BV429" i="16"/>
  <c r="BT429" i="16"/>
  <c r="BS429" i="16"/>
  <c r="BR429" i="16"/>
  <c r="BN429" i="16"/>
  <c r="BM429" i="16"/>
  <c r="BL429" i="16"/>
  <c r="BG429" i="16"/>
  <c r="BF429" i="16"/>
  <c r="BE429" i="16"/>
  <c r="BD429" i="16"/>
  <c r="BC429" i="16"/>
  <c r="BB429" i="16"/>
  <c r="BA429" i="16"/>
  <c r="AZ429" i="16"/>
  <c r="AY429" i="16"/>
  <c r="AX429" i="16"/>
  <c r="AW429" i="16"/>
  <c r="AV429" i="16"/>
  <c r="AU429" i="16"/>
  <c r="AT429" i="16"/>
  <c r="AR429" i="16"/>
  <c r="AQ429" i="16"/>
  <c r="AP429" i="16"/>
  <c r="BP429" i="16" s="1"/>
  <c r="AO429" i="16"/>
  <c r="BQ429" i="16" s="1"/>
  <c r="AN429" i="16"/>
  <c r="BK429" i="16" s="1"/>
  <c r="AM429" i="16"/>
  <c r="BJ429" i="16" s="1"/>
  <c r="AL429" i="16"/>
  <c r="BI429" i="16" s="1"/>
  <c r="AK429" i="16"/>
  <c r="CD428" i="16"/>
  <c r="CB428" i="16"/>
  <c r="CA428" i="16"/>
  <c r="BZ428" i="16"/>
  <c r="BY428" i="16"/>
  <c r="BX428" i="16"/>
  <c r="BW428" i="16"/>
  <c r="BV428" i="16"/>
  <c r="BT428" i="16"/>
  <c r="BS428" i="16"/>
  <c r="BR428" i="16"/>
  <c r="BN428" i="16"/>
  <c r="BM428" i="16"/>
  <c r="BL428" i="16"/>
  <c r="BG428" i="16"/>
  <c r="BF428" i="16"/>
  <c r="BE428" i="16"/>
  <c r="BD428" i="16"/>
  <c r="BC428" i="16"/>
  <c r="BB428" i="16"/>
  <c r="BA428" i="16"/>
  <c r="AZ428" i="16"/>
  <c r="AY428" i="16"/>
  <c r="AX428" i="16"/>
  <c r="AW428" i="16"/>
  <c r="AV428" i="16"/>
  <c r="AU428" i="16"/>
  <c r="AT428" i="16"/>
  <c r="AR428" i="16"/>
  <c r="AQ428" i="16"/>
  <c r="AP428" i="16"/>
  <c r="BP428" i="16" s="1"/>
  <c r="AO428" i="16"/>
  <c r="BQ428" i="16" s="1"/>
  <c r="AN428" i="16"/>
  <c r="BK428" i="16" s="1"/>
  <c r="AM428" i="16"/>
  <c r="BJ428" i="16" s="1"/>
  <c r="AL428" i="16"/>
  <c r="BI428" i="16" s="1"/>
  <c r="AK428" i="16"/>
  <c r="CD427" i="16"/>
  <c r="CB427" i="16"/>
  <c r="CA427" i="16"/>
  <c r="BZ427" i="16"/>
  <c r="BY427" i="16"/>
  <c r="BX427" i="16"/>
  <c r="BW427" i="16"/>
  <c r="BV427" i="16"/>
  <c r="BT427" i="16"/>
  <c r="BS427" i="16"/>
  <c r="BR427" i="16"/>
  <c r="BN427" i="16"/>
  <c r="BM427" i="16"/>
  <c r="BL427" i="16"/>
  <c r="BG427" i="16"/>
  <c r="BF427" i="16"/>
  <c r="BE427" i="16"/>
  <c r="BD427" i="16"/>
  <c r="BC427" i="16"/>
  <c r="BB427" i="16"/>
  <c r="BA427" i="16"/>
  <c r="AZ427" i="16"/>
  <c r="AY427" i="16"/>
  <c r="AX427" i="16"/>
  <c r="AW427" i="16"/>
  <c r="AV427" i="16"/>
  <c r="AU427" i="16"/>
  <c r="AT427" i="16"/>
  <c r="AR427" i="16"/>
  <c r="AQ427" i="16"/>
  <c r="AP427" i="16"/>
  <c r="BP427" i="16" s="1"/>
  <c r="AO427" i="16"/>
  <c r="BQ427" i="16" s="1"/>
  <c r="AN427" i="16"/>
  <c r="BK427" i="16" s="1"/>
  <c r="AM427" i="16"/>
  <c r="BJ427" i="16" s="1"/>
  <c r="AL427" i="16"/>
  <c r="BI427" i="16" s="1"/>
  <c r="AK427" i="16"/>
  <c r="CD426" i="16"/>
  <c r="CB426" i="16"/>
  <c r="CA426" i="16"/>
  <c r="BZ426" i="16"/>
  <c r="BY426" i="16"/>
  <c r="BX426" i="16"/>
  <c r="BW426" i="16"/>
  <c r="BV426" i="16"/>
  <c r="BT426" i="16"/>
  <c r="BS426" i="16"/>
  <c r="BR426" i="16"/>
  <c r="BN426" i="16"/>
  <c r="BM426" i="16"/>
  <c r="BL426" i="16"/>
  <c r="BG426" i="16"/>
  <c r="BF426" i="16"/>
  <c r="BE426" i="16"/>
  <c r="BD426" i="16"/>
  <c r="BC426" i="16"/>
  <c r="BB426" i="16"/>
  <c r="BA426" i="16"/>
  <c r="AZ426" i="16"/>
  <c r="AY426" i="16"/>
  <c r="AX426" i="16"/>
  <c r="AW426" i="16"/>
  <c r="AV426" i="16"/>
  <c r="AU426" i="16"/>
  <c r="AT426" i="16"/>
  <c r="AR426" i="16"/>
  <c r="AQ426" i="16"/>
  <c r="AP426" i="16"/>
  <c r="BP426" i="16" s="1"/>
  <c r="AO426" i="16"/>
  <c r="BQ426" i="16" s="1"/>
  <c r="AN426" i="16"/>
  <c r="BK426" i="16" s="1"/>
  <c r="AM426" i="16"/>
  <c r="BJ426" i="16" s="1"/>
  <c r="AL426" i="16"/>
  <c r="BI426" i="16" s="1"/>
  <c r="AK426" i="16"/>
  <c r="CD425" i="16"/>
  <c r="CB425" i="16"/>
  <c r="CA425" i="16"/>
  <c r="BZ425" i="16"/>
  <c r="BY425" i="16"/>
  <c r="BX425" i="16"/>
  <c r="BW425" i="16"/>
  <c r="BV425" i="16"/>
  <c r="BT425" i="16"/>
  <c r="BS425" i="16"/>
  <c r="BR425" i="16"/>
  <c r="BN425" i="16"/>
  <c r="BM425" i="16"/>
  <c r="BL425" i="16"/>
  <c r="BG425" i="16"/>
  <c r="BF425" i="16"/>
  <c r="BE425" i="16"/>
  <c r="BD425" i="16"/>
  <c r="BC425" i="16"/>
  <c r="BB425" i="16"/>
  <c r="BA425" i="16"/>
  <c r="AZ425" i="16"/>
  <c r="AY425" i="16"/>
  <c r="AX425" i="16"/>
  <c r="AW425" i="16"/>
  <c r="AV425" i="16"/>
  <c r="AU425" i="16"/>
  <c r="AT425" i="16"/>
  <c r="AR425" i="16"/>
  <c r="AQ425" i="16"/>
  <c r="AP425" i="16"/>
  <c r="BP425" i="16" s="1"/>
  <c r="AO425" i="16"/>
  <c r="BQ425" i="16" s="1"/>
  <c r="AN425" i="16"/>
  <c r="BK425" i="16" s="1"/>
  <c r="AM425" i="16"/>
  <c r="BJ425" i="16" s="1"/>
  <c r="AL425" i="16"/>
  <c r="BI425" i="16" s="1"/>
  <c r="AK425" i="16"/>
  <c r="CD424" i="16"/>
  <c r="CB424" i="16"/>
  <c r="CA424" i="16"/>
  <c r="BZ424" i="16"/>
  <c r="BY424" i="16"/>
  <c r="BX424" i="16"/>
  <c r="BW424" i="16"/>
  <c r="BV424" i="16"/>
  <c r="BT424" i="16"/>
  <c r="BS424" i="16"/>
  <c r="BR424" i="16"/>
  <c r="BN424" i="16"/>
  <c r="BM424" i="16"/>
  <c r="BL424" i="16"/>
  <c r="BG424" i="16"/>
  <c r="BF424" i="16"/>
  <c r="BE424" i="16"/>
  <c r="BD424" i="16"/>
  <c r="BC424" i="16"/>
  <c r="BB424" i="16"/>
  <c r="BA424" i="16"/>
  <c r="AZ424" i="16"/>
  <c r="AY424" i="16"/>
  <c r="AX424" i="16"/>
  <c r="AW424" i="16"/>
  <c r="AV424" i="16"/>
  <c r="AU424" i="16"/>
  <c r="AT424" i="16"/>
  <c r="AR424" i="16"/>
  <c r="AQ424" i="16"/>
  <c r="AP424" i="16"/>
  <c r="BP424" i="16" s="1"/>
  <c r="AO424" i="16"/>
  <c r="BQ424" i="16" s="1"/>
  <c r="AN424" i="16"/>
  <c r="BK424" i="16" s="1"/>
  <c r="AM424" i="16"/>
  <c r="BJ424" i="16" s="1"/>
  <c r="AL424" i="16"/>
  <c r="BI424" i="16" s="1"/>
  <c r="AK424" i="16"/>
  <c r="CD423" i="16"/>
  <c r="CB423" i="16"/>
  <c r="CA423" i="16"/>
  <c r="BZ423" i="16"/>
  <c r="BY423" i="16"/>
  <c r="BX423" i="16"/>
  <c r="BW423" i="16"/>
  <c r="BV423" i="16"/>
  <c r="BT423" i="16"/>
  <c r="BS423" i="16"/>
  <c r="BR423" i="16"/>
  <c r="BN423" i="16"/>
  <c r="BM423" i="16"/>
  <c r="BL423" i="16"/>
  <c r="BG423" i="16"/>
  <c r="BF423" i="16"/>
  <c r="BE423" i="16"/>
  <c r="BD423" i="16"/>
  <c r="BC423" i="16"/>
  <c r="BB423" i="16"/>
  <c r="BA423" i="16"/>
  <c r="AZ423" i="16"/>
  <c r="AY423" i="16"/>
  <c r="AX423" i="16"/>
  <c r="AW423" i="16"/>
  <c r="AV423" i="16"/>
  <c r="AU423" i="16"/>
  <c r="AT423" i="16"/>
  <c r="AR423" i="16"/>
  <c r="AQ423" i="16"/>
  <c r="AP423" i="16"/>
  <c r="BP423" i="16" s="1"/>
  <c r="AO423" i="16"/>
  <c r="BQ423" i="16" s="1"/>
  <c r="AN423" i="16"/>
  <c r="BK423" i="16" s="1"/>
  <c r="AM423" i="16"/>
  <c r="BJ423" i="16" s="1"/>
  <c r="AL423" i="16"/>
  <c r="BI423" i="16" s="1"/>
  <c r="AK423" i="16"/>
  <c r="CD422" i="16"/>
  <c r="CB422" i="16"/>
  <c r="CA422" i="16"/>
  <c r="BZ422" i="16"/>
  <c r="BY422" i="16"/>
  <c r="BX422" i="16"/>
  <c r="BW422" i="16"/>
  <c r="BV422" i="16"/>
  <c r="BT422" i="16"/>
  <c r="BS422" i="16"/>
  <c r="BR422" i="16"/>
  <c r="BN422" i="16"/>
  <c r="BM422" i="16"/>
  <c r="BL422" i="16"/>
  <c r="BG422" i="16"/>
  <c r="BF422" i="16"/>
  <c r="BE422" i="16"/>
  <c r="BD422" i="16"/>
  <c r="BC422" i="16"/>
  <c r="BB422" i="16"/>
  <c r="BA422" i="16"/>
  <c r="AZ422" i="16"/>
  <c r="AY422" i="16"/>
  <c r="AX422" i="16"/>
  <c r="AW422" i="16"/>
  <c r="AV422" i="16"/>
  <c r="AU422" i="16"/>
  <c r="AT422" i="16"/>
  <c r="AR422" i="16"/>
  <c r="AQ422" i="16"/>
  <c r="AP422" i="16"/>
  <c r="BP422" i="16" s="1"/>
  <c r="AO422" i="16"/>
  <c r="BQ422" i="16" s="1"/>
  <c r="AN422" i="16"/>
  <c r="BK422" i="16" s="1"/>
  <c r="AM422" i="16"/>
  <c r="BJ422" i="16" s="1"/>
  <c r="AL422" i="16"/>
  <c r="BI422" i="16" s="1"/>
  <c r="AK422" i="16"/>
  <c r="CD421" i="16"/>
  <c r="CB421" i="16"/>
  <c r="CA421" i="16"/>
  <c r="BZ421" i="16"/>
  <c r="BY421" i="16"/>
  <c r="BX421" i="16"/>
  <c r="BW421" i="16"/>
  <c r="BV421" i="16"/>
  <c r="BT421" i="16"/>
  <c r="BS421" i="16"/>
  <c r="BR421" i="16"/>
  <c r="BN421" i="16"/>
  <c r="BM421" i="16"/>
  <c r="BL421" i="16"/>
  <c r="BG421" i="16"/>
  <c r="BF421" i="16"/>
  <c r="BE421" i="16"/>
  <c r="BD421" i="16"/>
  <c r="BC421" i="16"/>
  <c r="BB421" i="16"/>
  <c r="BA421" i="16"/>
  <c r="AZ421" i="16"/>
  <c r="AY421" i="16"/>
  <c r="AX421" i="16"/>
  <c r="AW421" i="16"/>
  <c r="AV421" i="16"/>
  <c r="AU421" i="16"/>
  <c r="AT421" i="16"/>
  <c r="AR421" i="16"/>
  <c r="AQ421" i="16"/>
  <c r="AP421" i="16"/>
  <c r="BP421" i="16" s="1"/>
  <c r="AO421" i="16"/>
  <c r="BQ421" i="16" s="1"/>
  <c r="AN421" i="16"/>
  <c r="BK421" i="16" s="1"/>
  <c r="AM421" i="16"/>
  <c r="BJ421" i="16" s="1"/>
  <c r="AL421" i="16"/>
  <c r="BI421" i="16" s="1"/>
  <c r="AK421" i="16"/>
  <c r="CD420" i="16"/>
  <c r="CB420" i="16"/>
  <c r="CA420" i="16"/>
  <c r="BZ420" i="16"/>
  <c r="BY420" i="16"/>
  <c r="BX420" i="16"/>
  <c r="BW420" i="16"/>
  <c r="BV420" i="16"/>
  <c r="BT420" i="16"/>
  <c r="BS420" i="16"/>
  <c r="BR420" i="16"/>
  <c r="BN420" i="16"/>
  <c r="BM420" i="16"/>
  <c r="BL420" i="16"/>
  <c r="BG420" i="16"/>
  <c r="BF420" i="16"/>
  <c r="BE420" i="16"/>
  <c r="BD420" i="16"/>
  <c r="BC420" i="16"/>
  <c r="BB420" i="16"/>
  <c r="BA420" i="16"/>
  <c r="AZ420" i="16"/>
  <c r="AY420" i="16"/>
  <c r="AX420" i="16"/>
  <c r="AW420" i="16"/>
  <c r="AV420" i="16"/>
  <c r="AU420" i="16"/>
  <c r="AT420" i="16"/>
  <c r="AR420" i="16"/>
  <c r="AQ420" i="16"/>
  <c r="AP420" i="16"/>
  <c r="BP420" i="16" s="1"/>
  <c r="AO420" i="16"/>
  <c r="BQ420" i="16" s="1"/>
  <c r="AN420" i="16"/>
  <c r="BK420" i="16" s="1"/>
  <c r="AM420" i="16"/>
  <c r="BJ420" i="16" s="1"/>
  <c r="AL420" i="16"/>
  <c r="BI420" i="16" s="1"/>
  <c r="AK420" i="16"/>
  <c r="CD419" i="16"/>
  <c r="CB419" i="16"/>
  <c r="CA419" i="16"/>
  <c r="BZ419" i="16"/>
  <c r="BY419" i="16"/>
  <c r="BX419" i="16"/>
  <c r="BW419" i="16"/>
  <c r="BV419" i="16"/>
  <c r="BT419" i="16"/>
  <c r="BS419" i="16"/>
  <c r="BR419" i="16"/>
  <c r="BN419" i="16"/>
  <c r="BM419" i="16"/>
  <c r="BL419" i="16"/>
  <c r="BG419" i="16"/>
  <c r="BF419" i="16"/>
  <c r="BE419" i="16"/>
  <c r="BD419" i="16"/>
  <c r="BC419" i="16"/>
  <c r="BB419" i="16"/>
  <c r="BA419" i="16"/>
  <c r="AZ419" i="16"/>
  <c r="AY419" i="16"/>
  <c r="AX419" i="16"/>
  <c r="AW419" i="16"/>
  <c r="AV419" i="16"/>
  <c r="AU419" i="16"/>
  <c r="AT419" i="16"/>
  <c r="AR419" i="16"/>
  <c r="AQ419" i="16"/>
  <c r="AP419" i="16"/>
  <c r="BP419" i="16" s="1"/>
  <c r="AO419" i="16"/>
  <c r="BQ419" i="16" s="1"/>
  <c r="AN419" i="16"/>
  <c r="BK419" i="16" s="1"/>
  <c r="AM419" i="16"/>
  <c r="BJ419" i="16" s="1"/>
  <c r="AL419" i="16"/>
  <c r="BI419" i="16" s="1"/>
  <c r="AK419" i="16"/>
  <c r="CD418" i="16"/>
  <c r="CB418" i="16"/>
  <c r="CA418" i="16"/>
  <c r="BZ418" i="16"/>
  <c r="BY418" i="16"/>
  <c r="BX418" i="16"/>
  <c r="BW418" i="16"/>
  <c r="BV418" i="16"/>
  <c r="BT418" i="16"/>
  <c r="BS418" i="16"/>
  <c r="BR418" i="16"/>
  <c r="BN418" i="16"/>
  <c r="BM418" i="16"/>
  <c r="BL418" i="16"/>
  <c r="BG418" i="16"/>
  <c r="BF418" i="16"/>
  <c r="BE418" i="16"/>
  <c r="BD418" i="16"/>
  <c r="BC418" i="16"/>
  <c r="BB418" i="16"/>
  <c r="BA418" i="16"/>
  <c r="AZ418" i="16"/>
  <c r="AY418" i="16"/>
  <c r="AX418" i="16"/>
  <c r="AW418" i="16"/>
  <c r="AV418" i="16"/>
  <c r="AU418" i="16"/>
  <c r="AT418" i="16"/>
  <c r="AR418" i="16"/>
  <c r="AQ418" i="16"/>
  <c r="AP418" i="16"/>
  <c r="BP418" i="16" s="1"/>
  <c r="AO418" i="16"/>
  <c r="BQ418" i="16" s="1"/>
  <c r="AN418" i="16"/>
  <c r="BK418" i="16" s="1"/>
  <c r="AM418" i="16"/>
  <c r="BJ418" i="16" s="1"/>
  <c r="AL418" i="16"/>
  <c r="BI418" i="16" s="1"/>
  <c r="AK418" i="16"/>
  <c r="CD417" i="16"/>
  <c r="CB417" i="16"/>
  <c r="CA417" i="16"/>
  <c r="BZ417" i="16"/>
  <c r="BY417" i="16"/>
  <c r="BX417" i="16"/>
  <c r="BW417" i="16"/>
  <c r="BV417" i="16"/>
  <c r="BT417" i="16"/>
  <c r="BS417" i="16"/>
  <c r="BR417" i="16"/>
  <c r="BN417" i="16"/>
  <c r="BM417" i="16"/>
  <c r="BL417" i="16"/>
  <c r="BG417" i="16"/>
  <c r="BF417" i="16"/>
  <c r="BE417" i="16"/>
  <c r="BD417" i="16"/>
  <c r="BC417" i="16"/>
  <c r="BB417" i="16"/>
  <c r="BA417" i="16"/>
  <c r="AZ417" i="16"/>
  <c r="AY417" i="16"/>
  <c r="AX417" i="16"/>
  <c r="AW417" i="16"/>
  <c r="AV417" i="16"/>
  <c r="AU417" i="16"/>
  <c r="AT417" i="16"/>
  <c r="AR417" i="16"/>
  <c r="AQ417" i="16"/>
  <c r="AP417" i="16"/>
  <c r="BP417" i="16" s="1"/>
  <c r="AO417" i="16"/>
  <c r="BQ417" i="16" s="1"/>
  <c r="AN417" i="16"/>
  <c r="BK417" i="16" s="1"/>
  <c r="AM417" i="16"/>
  <c r="BJ417" i="16" s="1"/>
  <c r="AL417" i="16"/>
  <c r="BI417" i="16" s="1"/>
  <c r="AK417" i="16"/>
  <c r="CD416" i="16"/>
  <c r="CB416" i="16"/>
  <c r="CA416" i="16"/>
  <c r="BZ416" i="16"/>
  <c r="BY416" i="16"/>
  <c r="BX416" i="16"/>
  <c r="BW416" i="16"/>
  <c r="BV416" i="16"/>
  <c r="BT416" i="16"/>
  <c r="BS416" i="16"/>
  <c r="BR416" i="16"/>
  <c r="BN416" i="16"/>
  <c r="BM416" i="16"/>
  <c r="BL416" i="16"/>
  <c r="BG416" i="16"/>
  <c r="BF416" i="16"/>
  <c r="BE416" i="16"/>
  <c r="BD416" i="16"/>
  <c r="BC416" i="16"/>
  <c r="BB416" i="16"/>
  <c r="BA416" i="16"/>
  <c r="AZ416" i="16"/>
  <c r="AY416" i="16"/>
  <c r="AX416" i="16"/>
  <c r="AW416" i="16"/>
  <c r="AV416" i="16"/>
  <c r="AU416" i="16"/>
  <c r="AT416" i="16"/>
  <c r="AR416" i="16"/>
  <c r="AQ416" i="16"/>
  <c r="AP416" i="16"/>
  <c r="BP416" i="16" s="1"/>
  <c r="AO416" i="16"/>
  <c r="BQ416" i="16" s="1"/>
  <c r="AN416" i="16"/>
  <c r="BK416" i="16" s="1"/>
  <c r="AM416" i="16"/>
  <c r="BJ416" i="16" s="1"/>
  <c r="AL416" i="16"/>
  <c r="BI416" i="16" s="1"/>
  <c r="AK416" i="16"/>
  <c r="CD415" i="16"/>
  <c r="CB415" i="16"/>
  <c r="CA415" i="16"/>
  <c r="BZ415" i="16"/>
  <c r="BY415" i="16"/>
  <c r="BX415" i="16"/>
  <c r="BW415" i="16"/>
  <c r="BV415" i="16"/>
  <c r="BT415" i="16"/>
  <c r="BS415" i="16"/>
  <c r="BR415" i="16"/>
  <c r="BN415" i="16"/>
  <c r="BM415" i="16"/>
  <c r="BL415" i="16"/>
  <c r="BG415" i="16"/>
  <c r="BF415" i="16"/>
  <c r="BE415" i="16"/>
  <c r="BD415" i="16"/>
  <c r="BC415" i="16"/>
  <c r="BB415" i="16"/>
  <c r="BA415" i="16"/>
  <c r="AZ415" i="16"/>
  <c r="AY415" i="16"/>
  <c r="AX415" i="16"/>
  <c r="AW415" i="16"/>
  <c r="AV415" i="16"/>
  <c r="AU415" i="16"/>
  <c r="AT415" i="16"/>
  <c r="AR415" i="16"/>
  <c r="AQ415" i="16"/>
  <c r="AP415" i="16"/>
  <c r="BP415" i="16" s="1"/>
  <c r="AO415" i="16"/>
  <c r="BQ415" i="16" s="1"/>
  <c r="AN415" i="16"/>
  <c r="BK415" i="16" s="1"/>
  <c r="AM415" i="16"/>
  <c r="BJ415" i="16" s="1"/>
  <c r="AL415" i="16"/>
  <c r="BI415" i="16" s="1"/>
  <c r="AK415" i="16"/>
  <c r="CD414" i="16"/>
  <c r="CB414" i="16"/>
  <c r="CA414" i="16"/>
  <c r="BZ414" i="16"/>
  <c r="BY414" i="16"/>
  <c r="BX414" i="16"/>
  <c r="BW414" i="16"/>
  <c r="BV414" i="16"/>
  <c r="BT414" i="16"/>
  <c r="BS414" i="16"/>
  <c r="BR414" i="16"/>
  <c r="BN414" i="16"/>
  <c r="BM414" i="16"/>
  <c r="BL414" i="16"/>
  <c r="BG414" i="16"/>
  <c r="BF414" i="16"/>
  <c r="BE414" i="16"/>
  <c r="BD414" i="16"/>
  <c r="BC414" i="16"/>
  <c r="BB414" i="16"/>
  <c r="BA414" i="16"/>
  <c r="AZ414" i="16"/>
  <c r="AY414" i="16"/>
  <c r="AX414" i="16"/>
  <c r="AW414" i="16"/>
  <c r="AV414" i="16"/>
  <c r="AU414" i="16"/>
  <c r="AT414" i="16"/>
  <c r="AR414" i="16"/>
  <c r="AQ414" i="16"/>
  <c r="AP414" i="16"/>
  <c r="BP414" i="16" s="1"/>
  <c r="AO414" i="16"/>
  <c r="BQ414" i="16" s="1"/>
  <c r="AN414" i="16"/>
  <c r="BK414" i="16" s="1"/>
  <c r="AM414" i="16"/>
  <c r="BJ414" i="16" s="1"/>
  <c r="AL414" i="16"/>
  <c r="BI414" i="16" s="1"/>
  <c r="AK414" i="16"/>
  <c r="CD413" i="16"/>
  <c r="CB413" i="16"/>
  <c r="CA413" i="16"/>
  <c r="BZ413" i="16"/>
  <c r="BY413" i="16"/>
  <c r="BX413" i="16"/>
  <c r="BW413" i="16"/>
  <c r="BV413" i="16"/>
  <c r="BT413" i="16"/>
  <c r="BS413" i="16"/>
  <c r="BR413" i="16"/>
  <c r="BN413" i="16"/>
  <c r="BM413" i="16"/>
  <c r="BL413" i="16"/>
  <c r="BG413" i="16"/>
  <c r="BF413" i="16"/>
  <c r="BE413" i="16"/>
  <c r="BD413" i="16"/>
  <c r="BC413" i="16"/>
  <c r="BB413" i="16"/>
  <c r="BA413" i="16"/>
  <c r="AZ413" i="16"/>
  <c r="AY413" i="16"/>
  <c r="AX413" i="16"/>
  <c r="AW413" i="16"/>
  <c r="AV413" i="16"/>
  <c r="AU413" i="16"/>
  <c r="AT413" i="16"/>
  <c r="AR413" i="16"/>
  <c r="AQ413" i="16"/>
  <c r="AP413" i="16"/>
  <c r="BP413" i="16" s="1"/>
  <c r="AO413" i="16"/>
  <c r="BQ413" i="16" s="1"/>
  <c r="AN413" i="16"/>
  <c r="BK413" i="16" s="1"/>
  <c r="AM413" i="16"/>
  <c r="BJ413" i="16" s="1"/>
  <c r="AL413" i="16"/>
  <c r="BI413" i="16" s="1"/>
  <c r="AK413" i="16"/>
  <c r="CD412" i="16"/>
  <c r="CB412" i="16"/>
  <c r="CA412" i="16"/>
  <c r="BZ412" i="16"/>
  <c r="BY412" i="16"/>
  <c r="BX412" i="16"/>
  <c r="BW412" i="16"/>
  <c r="BV412" i="16"/>
  <c r="BT412" i="16"/>
  <c r="BS412" i="16"/>
  <c r="BR412" i="16"/>
  <c r="BN412" i="16"/>
  <c r="BM412" i="16"/>
  <c r="BL412" i="16"/>
  <c r="BG412" i="16"/>
  <c r="BF412" i="16"/>
  <c r="BE412" i="16"/>
  <c r="BD412" i="16"/>
  <c r="BC412" i="16"/>
  <c r="BB412" i="16"/>
  <c r="BA412" i="16"/>
  <c r="AZ412" i="16"/>
  <c r="AY412" i="16"/>
  <c r="AX412" i="16"/>
  <c r="AW412" i="16"/>
  <c r="AV412" i="16"/>
  <c r="AU412" i="16"/>
  <c r="AT412" i="16"/>
  <c r="AR412" i="16"/>
  <c r="AQ412" i="16"/>
  <c r="AP412" i="16"/>
  <c r="BP412" i="16" s="1"/>
  <c r="AO412" i="16"/>
  <c r="BQ412" i="16" s="1"/>
  <c r="AN412" i="16"/>
  <c r="BK412" i="16" s="1"/>
  <c r="AM412" i="16"/>
  <c r="BJ412" i="16" s="1"/>
  <c r="AL412" i="16"/>
  <c r="BI412" i="16" s="1"/>
  <c r="AK412" i="16"/>
  <c r="CD411" i="16"/>
  <c r="CB411" i="16"/>
  <c r="CA411" i="16"/>
  <c r="BZ411" i="16"/>
  <c r="BY411" i="16"/>
  <c r="BX411" i="16"/>
  <c r="BW411" i="16"/>
  <c r="BV411" i="16"/>
  <c r="BT411" i="16"/>
  <c r="BS411" i="16"/>
  <c r="BR411" i="16"/>
  <c r="BN411" i="16"/>
  <c r="BM411" i="16"/>
  <c r="BL411" i="16"/>
  <c r="BG411" i="16"/>
  <c r="BF411" i="16"/>
  <c r="BE411" i="16"/>
  <c r="BD411" i="16"/>
  <c r="BC411" i="16"/>
  <c r="BB411" i="16"/>
  <c r="BA411" i="16"/>
  <c r="AZ411" i="16"/>
  <c r="AY411" i="16"/>
  <c r="AX411" i="16"/>
  <c r="AW411" i="16"/>
  <c r="AV411" i="16"/>
  <c r="AU411" i="16"/>
  <c r="AT411" i="16"/>
  <c r="AR411" i="16"/>
  <c r="AQ411" i="16"/>
  <c r="AP411" i="16"/>
  <c r="BP411" i="16" s="1"/>
  <c r="AO411" i="16"/>
  <c r="BQ411" i="16" s="1"/>
  <c r="AN411" i="16"/>
  <c r="BK411" i="16" s="1"/>
  <c r="AM411" i="16"/>
  <c r="BJ411" i="16" s="1"/>
  <c r="AL411" i="16"/>
  <c r="BI411" i="16" s="1"/>
  <c r="AK411" i="16"/>
  <c r="CD410" i="16"/>
  <c r="CB410" i="16"/>
  <c r="CA410" i="16"/>
  <c r="BZ410" i="16"/>
  <c r="BY410" i="16"/>
  <c r="BX410" i="16"/>
  <c r="BW410" i="16"/>
  <c r="BV410" i="16"/>
  <c r="BT410" i="16"/>
  <c r="BS410" i="16"/>
  <c r="BR410" i="16"/>
  <c r="BN410" i="16"/>
  <c r="BM410" i="16"/>
  <c r="BL410" i="16"/>
  <c r="BG410" i="16"/>
  <c r="BF410" i="16"/>
  <c r="BE410" i="16"/>
  <c r="BD410" i="16"/>
  <c r="BC410" i="16"/>
  <c r="BB410" i="16"/>
  <c r="BA410" i="16"/>
  <c r="AZ410" i="16"/>
  <c r="AY410" i="16"/>
  <c r="AX410" i="16"/>
  <c r="AW410" i="16"/>
  <c r="AV410" i="16"/>
  <c r="AU410" i="16"/>
  <c r="AT410" i="16"/>
  <c r="AR410" i="16"/>
  <c r="AQ410" i="16"/>
  <c r="AP410" i="16"/>
  <c r="BP410" i="16" s="1"/>
  <c r="AO410" i="16"/>
  <c r="BQ410" i="16" s="1"/>
  <c r="AN410" i="16"/>
  <c r="BK410" i="16" s="1"/>
  <c r="AM410" i="16"/>
  <c r="BJ410" i="16" s="1"/>
  <c r="AL410" i="16"/>
  <c r="BI410" i="16" s="1"/>
  <c r="AK410" i="16"/>
  <c r="CD409" i="16"/>
  <c r="CB409" i="16"/>
  <c r="CA409" i="16"/>
  <c r="BZ409" i="16"/>
  <c r="BY409" i="16"/>
  <c r="BX409" i="16"/>
  <c r="BW409" i="16"/>
  <c r="BV409" i="16"/>
  <c r="BT409" i="16"/>
  <c r="BS409" i="16"/>
  <c r="BR409" i="16"/>
  <c r="BN409" i="16"/>
  <c r="BM409" i="16"/>
  <c r="BL409" i="16"/>
  <c r="BG409" i="16"/>
  <c r="BF409" i="16"/>
  <c r="BE409" i="16"/>
  <c r="BD409" i="16"/>
  <c r="BC409" i="16"/>
  <c r="BB409" i="16"/>
  <c r="BA409" i="16"/>
  <c r="AZ409" i="16"/>
  <c r="AY409" i="16"/>
  <c r="AX409" i="16"/>
  <c r="AW409" i="16"/>
  <c r="AV409" i="16"/>
  <c r="AU409" i="16"/>
  <c r="AT409" i="16"/>
  <c r="AR409" i="16"/>
  <c r="AQ409" i="16"/>
  <c r="AP409" i="16"/>
  <c r="BP409" i="16" s="1"/>
  <c r="AO409" i="16"/>
  <c r="BQ409" i="16" s="1"/>
  <c r="AN409" i="16"/>
  <c r="BK409" i="16" s="1"/>
  <c r="AM409" i="16"/>
  <c r="BJ409" i="16" s="1"/>
  <c r="AL409" i="16"/>
  <c r="BI409" i="16" s="1"/>
  <c r="AK409" i="16"/>
  <c r="CD408" i="16"/>
  <c r="CB408" i="16"/>
  <c r="CA408" i="16"/>
  <c r="BZ408" i="16"/>
  <c r="BY408" i="16"/>
  <c r="BX408" i="16"/>
  <c r="BW408" i="16"/>
  <c r="BV408" i="16"/>
  <c r="BT408" i="16"/>
  <c r="BS408" i="16"/>
  <c r="BR408" i="16"/>
  <c r="BN408" i="16"/>
  <c r="BM408" i="16"/>
  <c r="BL408" i="16"/>
  <c r="BG408" i="16"/>
  <c r="BF408" i="16"/>
  <c r="BE408" i="16"/>
  <c r="BD408" i="16"/>
  <c r="BC408" i="16"/>
  <c r="BB408" i="16"/>
  <c r="BA408" i="16"/>
  <c r="AZ408" i="16"/>
  <c r="AY408" i="16"/>
  <c r="AX408" i="16"/>
  <c r="AW408" i="16"/>
  <c r="AV408" i="16"/>
  <c r="AU408" i="16"/>
  <c r="AT408" i="16"/>
  <c r="AR408" i="16"/>
  <c r="AQ408" i="16"/>
  <c r="AP408" i="16"/>
  <c r="BP408" i="16" s="1"/>
  <c r="AO408" i="16"/>
  <c r="BQ408" i="16" s="1"/>
  <c r="AN408" i="16"/>
  <c r="BK408" i="16" s="1"/>
  <c r="AM408" i="16"/>
  <c r="BJ408" i="16" s="1"/>
  <c r="AL408" i="16"/>
  <c r="BI408" i="16" s="1"/>
  <c r="AK408" i="16"/>
  <c r="CD407" i="16"/>
  <c r="CB407" i="16"/>
  <c r="CA407" i="16"/>
  <c r="BZ407" i="16"/>
  <c r="BY407" i="16"/>
  <c r="BX407" i="16"/>
  <c r="BW407" i="16"/>
  <c r="BV407" i="16"/>
  <c r="BT407" i="16"/>
  <c r="BS407" i="16"/>
  <c r="BR407" i="16"/>
  <c r="BN407" i="16"/>
  <c r="BM407" i="16"/>
  <c r="BL407" i="16"/>
  <c r="BG407" i="16"/>
  <c r="BF407" i="16"/>
  <c r="BE407" i="16"/>
  <c r="BD407" i="16"/>
  <c r="BC407" i="16"/>
  <c r="BB407" i="16"/>
  <c r="BA407" i="16"/>
  <c r="AZ407" i="16"/>
  <c r="AY407" i="16"/>
  <c r="AX407" i="16"/>
  <c r="AW407" i="16"/>
  <c r="AV407" i="16"/>
  <c r="AU407" i="16"/>
  <c r="AT407" i="16"/>
  <c r="AR407" i="16"/>
  <c r="AQ407" i="16"/>
  <c r="AP407" i="16"/>
  <c r="BP407" i="16" s="1"/>
  <c r="AO407" i="16"/>
  <c r="BQ407" i="16" s="1"/>
  <c r="AN407" i="16"/>
  <c r="BK407" i="16" s="1"/>
  <c r="AM407" i="16"/>
  <c r="BJ407" i="16" s="1"/>
  <c r="AL407" i="16"/>
  <c r="BI407" i="16" s="1"/>
  <c r="AK407" i="16"/>
  <c r="CD406" i="16"/>
  <c r="CB406" i="16"/>
  <c r="CA406" i="16"/>
  <c r="BZ406" i="16"/>
  <c r="BY406" i="16"/>
  <c r="BX406" i="16"/>
  <c r="BW406" i="16"/>
  <c r="BV406" i="16"/>
  <c r="BT406" i="16"/>
  <c r="BS406" i="16"/>
  <c r="BR406" i="16"/>
  <c r="BN406" i="16"/>
  <c r="BM406" i="16"/>
  <c r="BL406" i="16"/>
  <c r="BG406" i="16"/>
  <c r="BF406" i="16"/>
  <c r="BE406" i="16"/>
  <c r="BD406" i="16"/>
  <c r="BC406" i="16"/>
  <c r="BB406" i="16"/>
  <c r="BA406" i="16"/>
  <c r="AZ406" i="16"/>
  <c r="AY406" i="16"/>
  <c r="AX406" i="16"/>
  <c r="AW406" i="16"/>
  <c r="AV406" i="16"/>
  <c r="AU406" i="16"/>
  <c r="AT406" i="16"/>
  <c r="AR406" i="16"/>
  <c r="AQ406" i="16"/>
  <c r="AP406" i="16"/>
  <c r="BP406" i="16" s="1"/>
  <c r="AO406" i="16"/>
  <c r="BQ406" i="16" s="1"/>
  <c r="AN406" i="16"/>
  <c r="BK406" i="16" s="1"/>
  <c r="AM406" i="16"/>
  <c r="BJ406" i="16" s="1"/>
  <c r="AL406" i="16"/>
  <c r="BI406" i="16" s="1"/>
  <c r="AK406" i="16"/>
  <c r="CD405" i="16"/>
  <c r="CB405" i="16"/>
  <c r="CA405" i="16"/>
  <c r="BZ405" i="16"/>
  <c r="BY405" i="16"/>
  <c r="BX405" i="16"/>
  <c r="BW405" i="16"/>
  <c r="BV405" i="16"/>
  <c r="BT405" i="16"/>
  <c r="BS405" i="16"/>
  <c r="BR405" i="16"/>
  <c r="BN405" i="16"/>
  <c r="BM405" i="16"/>
  <c r="BL405" i="16"/>
  <c r="BG405" i="16"/>
  <c r="BF405" i="16"/>
  <c r="BE405" i="16"/>
  <c r="BD405" i="16"/>
  <c r="BC405" i="16"/>
  <c r="BB405" i="16"/>
  <c r="BA405" i="16"/>
  <c r="AZ405" i="16"/>
  <c r="AY405" i="16"/>
  <c r="AX405" i="16"/>
  <c r="AW405" i="16"/>
  <c r="AV405" i="16"/>
  <c r="AU405" i="16"/>
  <c r="AT405" i="16"/>
  <c r="AR405" i="16"/>
  <c r="AQ405" i="16"/>
  <c r="AP405" i="16"/>
  <c r="BP405" i="16" s="1"/>
  <c r="AO405" i="16"/>
  <c r="BQ405" i="16" s="1"/>
  <c r="AN405" i="16"/>
  <c r="BK405" i="16" s="1"/>
  <c r="AM405" i="16"/>
  <c r="BJ405" i="16" s="1"/>
  <c r="AL405" i="16"/>
  <c r="BI405" i="16" s="1"/>
  <c r="AK405" i="16"/>
  <c r="CD404" i="16"/>
  <c r="CB404" i="16"/>
  <c r="CA404" i="16"/>
  <c r="BZ404" i="16"/>
  <c r="BY404" i="16"/>
  <c r="BX404" i="16"/>
  <c r="BW404" i="16"/>
  <c r="BV404" i="16"/>
  <c r="BT404" i="16"/>
  <c r="BS404" i="16"/>
  <c r="BR404" i="16"/>
  <c r="BN404" i="16"/>
  <c r="BM404" i="16"/>
  <c r="BL404" i="16"/>
  <c r="BG404" i="16"/>
  <c r="BF404" i="16"/>
  <c r="BE404" i="16"/>
  <c r="BD404" i="16"/>
  <c r="BC404" i="16"/>
  <c r="BB404" i="16"/>
  <c r="BA404" i="16"/>
  <c r="AZ404" i="16"/>
  <c r="AY404" i="16"/>
  <c r="AX404" i="16"/>
  <c r="AW404" i="16"/>
  <c r="AV404" i="16"/>
  <c r="AU404" i="16"/>
  <c r="AT404" i="16"/>
  <c r="AR404" i="16"/>
  <c r="AQ404" i="16"/>
  <c r="AP404" i="16"/>
  <c r="BP404" i="16" s="1"/>
  <c r="AO404" i="16"/>
  <c r="BQ404" i="16" s="1"/>
  <c r="AN404" i="16"/>
  <c r="BK404" i="16" s="1"/>
  <c r="AM404" i="16"/>
  <c r="BJ404" i="16" s="1"/>
  <c r="AL404" i="16"/>
  <c r="BI404" i="16" s="1"/>
  <c r="AK404" i="16"/>
  <c r="CD403" i="16"/>
  <c r="CB403" i="16"/>
  <c r="CA403" i="16"/>
  <c r="BZ403" i="16"/>
  <c r="BY403" i="16"/>
  <c r="BX403" i="16"/>
  <c r="BW403" i="16"/>
  <c r="BV403" i="16"/>
  <c r="BT403" i="16"/>
  <c r="BS403" i="16"/>
  <c r="BR403" i="16"/>
  <c r="BN403" i="16"/>
  <c r="BM403" i="16"/>
  <c r="BL403" i="16"/>
  <c r="BG403" i="16"/>
  <c r="BF403" i="16"/>
  <c r="BE403" i="16"/>
  <c r="BD403" i="16"/>
  <c r="BC403" i="16"/>
  <c r="BB403" i="16"/>
  <c r="BA403" i="16"/>
  <c r="AZ403" i="16"/>
  <c r="AY403" i="16"/>
  <c r="AX403" i="16"/>
  <c r="AW403" i="16"/>
  <c r="AV403" i="16"/>
  <c r="AU403" i="16"/>
  <c r="AT403" i="16"/>
  <c r="AR403" i="16"/>
  <c r="AQ403" i="16"/>
  <c r="AP403" i="16"/>
  <c r="BP403" i="16" s="1"/>
  <c r="AO403" i="16"/>
  <c r="BQ403" i="16" s="1"/>
  <c r="AN403" i="16"/>
  <c r="BK403" i="16" s="1"/>
  <c r="AM403" i="16"/>
  <c r="BJ403" i="16" s="1"/>
  <c r="AL403" i="16"/>
  <c r="BI403" i="16" s="1"/>
  <c r="AK403" i="16"/>
  <c r="CD402" i="16"/>
  <c r="CB402" i="16"/>
  <c r="CA402" i="16"/>
  <c r="BZ402" i="16"/>
  <c r="BY402" i="16"/>
  <c r="BX402" i="16"/>
  <c r="BW402" i="16"/>
  <c r="BV402" i="16"/>
  <c r="BT402" i="16"/>
  <c r="BS402" i="16"/>
  <c r="BR402" i="16"/>
  <c r="BN402" i="16"/>
  <c r="BM402" i="16"/>
  <c r="BL402" i="16"/>
  <c r="BG402" i="16"/>
  <c r="BF402" i="16"/>
  <c r="BE402" i="16"/>
  <c r="BD402" i="16"/>
  <c r="BC402" i="16"/>
  <c r="BB402" i="16"/>
  <c r="BA402" i="16"/>
  <c r="AZ402" i="16"/>
  <c r="AY402" i="16"/>
  <c r="AX402" i="16"/>
  <c r="AW402" i="16"/>
  <c r="AV402" i="16"/>
  <c r="AU402" i="16"/>
  <c r="AT402" i="16"/>
  <c r="AR402" i="16"/>
  <c r="AQ402" i="16"/>
  <c r="AP402" i="16"/>
  <c r="BP402" i="16" s="1"/>
  <c r="AO402" i="16"/>
  <c r="BQ402" i="16" s="1"/>
  <c r="AN402" i="16"/>
  <c r="BK402" i="16" s="1"/>
  <c r="AM402" i="16"/>
  <c r="BJ402" i="16" s="1"/>
  <c r="AL402" i="16"/>
  <c r="BI402" i="16" s="1"/>
  <c r="AK402" i="16"/>
  <c r="CD401" i="16"/>
  <c r="CB401" i="16"/>
  <c r="CA401" i="16"/>
  <c r="BZ401" i="16"/>
  <c r="BY401" i="16"/>
  <c r="BX401" i="16"/>
  <c r="BW401" i="16"/>
  <c r="BV401" i="16"/>
  <c r="BT401" i="16"/>
  <c r="BS401" i="16"/>
  <c r="BR401" i="16"/>
  <c r="BN401" i="16"/>
  <c r="BM401" i="16"/>
  <c r="BL401" i="16"/>
  <c r="BG401" i="16"/>
  <c r="BF401" i="16"/>
  <c r="BE401" i="16"/>
  <c r="BD401" i="16"/>
  <c r="BC401" i="16"/>
  <c r="BB401" i="16"/>
  <c r="BA401" i="16"/>
  <c r="AZ401" i="16"/>
  <c r="AY401" i="16"/>
  <c r="AX401" i="16"/>
  <c r="AW401" i="16"/>
  <c r="AV401" i="16"/>
  <c r="AU401" i="16"/>
  <c r="AT401" i="16"/>
  <c r="AR401" i="16"/>
  <c r="AQ401" i="16"/>
  <c r="AP401" i="16"/>
  <c r="BP401" i="16" s="1"/>
  <c r="AO401" i="16"/>
  <c r="BQ401" i="16" s="1"/>
  <c r="AN401" i="16"/>
  <c r="BK401" i="16" s="1"/>
  <c r="AM401" i="16"/>
  <c r="BJ401" i="16" s="1"/>
  <c r="AL401" i="16"/>
  <c r="BI401" i="16" s="1"/>
  <c r="AK401" i="16"/>
  <c r="CD400" i="16"/>
  <c r="CB400" i="16"/>
  <c r="CA400" i="16"/>
  <c r="BZ400" i="16"/>
  <c r="BY400" i="16"/>
  <c r="BX400" i="16"/>
  <c r="BW400" i="16"/>
  <c r="BV400" i="16"/>
  <c r="BT400" i="16"/>
  <c r="BS400" i="16"/>
  <c r="BR400" i="16"/>
  <c r="BN400" i="16"/>
  <c r="BM400" i="16"/>
  <c r="BL400" i="16"/>
  <c r="BG400" i="16"/>
  <c r="BF400" i="16"/>
  <c r="BE400" i="16"/>
  <c r="BD400" i="16"/>
  <c r="BC400" i="16"/>
  <c r="BB400" i="16"/>
  <c r="BA400" i="16"/>
  <c r="AZ400" i="16"/>
  <c r="AY400" i="16"/>
  <c r="AX400" i="16"/>
  <c r="AW400" i="16"/>
  <c r="AV400" i="16"/>
  <c r="AU400" i="16"/>
  <c r="AT400" i="16"/>
  <c r="AR400" i="16"/>
  <c r="AQ400" i="16"/>
  <c r="AP400" i="16"/>
  <c r="BP400" i="16" s="1"/>
  <c r="AO400" i="16"/>
  <c r="BQ400" i="16" s="1"/>
  <c r="AN400" i="16"/>
  <c r="BK400" i="16" s="1"/>
  <c r="AM400" i="16"/>
  <c r="BJ400" i="16" s="1"/>
  <c r="AL400" i="16"/>
  <c r="BI400" i="16" s="1"/>
  <c r="AK400" i="16"/>
  <c r="CD399" i="16"/>
  <c r="CB399" i="16"/>
  <c r="CA399" i="16"/>
  <c r="BZ399" i="16"/>
  <c r="BY399" i="16"/>
  <c r="BX399" i="16"/>
  <c r="BW399" i="16"/>
  <c r="BV399" i="16"/>
  <c r="BT399" i="16"/>
  <c r="BS399" i="16"/>
  <c r="BR399" i="16"/>
  <c r="BN399" i="16"/>
  <c r="BM399" i="16"/>
  <c r="BL399" i="16"/>
  <c r="BG399" i="16"/>
  <c r="BF399" i="16"/>
  <c r="BE399" i="16"/>
  <c r="BD399" i="16"/>
  <c r="BC399" i="16"/>
  <c r="BB399" i="16"/>
  <c r="BA399" i="16"/>
  <c r="AZ399" i="16"/>
  <c r="AY399" i="16"/>
  <c r="AX399" i="16"/>
  <c r="AW399" i="16"/>
  <c r="AV399" i="16"/>
  <c r="AU399" i="16"/>
  <c r="AT399" i="16"/>
  <c r="AR399" i="16"/>
  <c r="AQ399" i="16"/>
  <c r="AP399" i="16"/>
  <c r="BP399" i="16" s="1"/>
  <c r="AO399" i="16"/>
  <c r="BQ399" i="16" s="1"/>
  <c r="AN399" i="16"/>
  <c r="BK399" i="16" s="1"/>
  <c r="AM399" i="16"/>
  <c r="BJ399" i="16" s="1"/>
  <c r="AL399" i="16"/>
  <c r="BI399" i="16" s="1"/>
  <c r="AK399" i="16"/>
  <c r="CD398" i="16"/>
  <c r="CB398" i="16"/>
  <c r="CA398" i="16"/>
  <c r="BZ398" i="16"/>
  <c r="BY398" i="16"/>
  <c r="BX398" i="16"/>
  <c r="BW398" i="16"/>
  <c r="BV398" i="16"/>
  <c r="BT398" i="16"/>
  <c r="BS398" i="16"/>
  <c r="BR398" i="16"/>
  <c r="BN398" i="16"/>
  <c r="BM398" i="16"/>
  <c r="BL398" i="16"/>
  <c r="BG398" i="16"/>
  <c r="BF398" i="16"/>
  <c r="BE398" i="16"/>
  <c r="BD398" i="16"/>
  <c r="BC398" i="16"/>
  <c r="BB398" i="16"/>
  <c r="BA398" i="16"/>
  <c r="AZ398" i="16"/>
  <c r="AY398" i="16"/>
  <c r="AX398" i="16"/>
  <c r="AW398" i="16"/>
  <c r="AV398" i="16"/>
  <c r="AU398" i="16"/>
  <c r="AT398" i="16"/>
  <c r="AR398" i="16"/>
  <c r="AQ398" i="16"/>
  <c r="AP398" i="16"/>
  <c r="BP398" i="16" s="1"/>
  <c r="AO398" i="16"/>
  <c r="BQ398" i="16" s="1"/>
  <c r="AN398" i="16"/>
  <c r="BK398" i="16" s="1"/>
  <c r="AM398" i="16"/>
  <c r="BJ398" i="16" s="1"/>
  <c r="AL398" i="16"/>
  <c r="BI398" i="16" s="1"/>
  <c r="AK398" i="16"/>
  <c r="CD397" i="16"/>
  <c r="CB397" i="16"/>
  <c r="CA397" i="16"/>
  <c r="BZ397" i="16"/>
  <c r="BY397" i="16"/>
  <c r="BX397" i="16"/>
  <c r="BW397" i="16"/>
  <c r="BV397" i="16"/>
  <c r="BT397" i="16"/>
  <c r="BS397" i="16"/>
  <c r="BR397" i="16"/>
  <c r="BN397" i="16"/>
  <c r="BM397" i="16"/>
  <c r="BL397" i="16"/>
  <c r="BG397" i="16"/>
  <c r="BF397" i="16"/>
  <c r="BE397" i="16"/>
  <c r="BD397" i="16"/>
  <c r="BC397" i="16"/>
  <c r="BB397" i="16"/>
  <c r="BA397" i="16"/>
  <c r="AZ397" i="16"/>
  <c r="AY397" i="16"/>
  <c r="AX397" i="16"/>
  <c r="AW397" i="16"/>
  <c r="AV397" i="16"/>
  <c r="AU397" i="16"/>
  <c r="AT397" i="16"/>
  <c r="AR397" i="16"/>
  <c r="AQ397" i="16"/>
  <c r="AP397" i="16"/>
  <c r="BP397" i="16" s="1"/>
  <c r="AO397" i="16"/>
  <c r="BQ397" i="16" s="1"/>
  <c r="AN397" i="16"/>
  <c r="BK397" i="16" s="1"/>
  <c r="AM397" i="16"/>
  <c r="BJ397" i="16" s="1"/>
  <c r="AL397" i="16"/>
  <c r="BI397" i="16" s="1"/>
  <c r="AK397" i="16"/>
  <c r="CD396" i="16"/>
  <c r="CB396" i="16"/>
  <c r="CA396" i="16"/>
  <c r="BZ396" i="16"/>
  <c r="BY396" i="16"/>
  <c r="BX396" i="16"/>
  <c r="BW396" i="16"/>
  <c r="BV396" i="16"/>
  <c r="BT396" i="16"/>
  <c r="BS396" i="16"/>
  <c r="BR396" i="16"/>
  <c r="BN396" i="16"/>
  <c r="BM396" i="16"/>
  <c r="BL396" i="16"/>
  <c r="BG396" i="16"/>
  <c r="BF396" i="16"/>
  <c r="BE396" i="16"/>
  <c r="BD396" i="16"/>
  <c r="BC396" i="16"/>
  <c r="BB396" i="16"/>
  <c r="BA396" i="16"/>
  <c r="AZ396" i="16"/>
  <c r="AY396" i="16"/>
  <c r="AX396" i="16"/>
  <c r="AW396" i="16"/>
  <c r="AV396" i="16"/>
  <c r="AU396" i="16"/>
  <c r="AT396" i="16"/>
  <c r="AR396" i="16"/>
  <c r="AQ396" i="16"/>
  <c r="AP396" i="16"/>
  <c r="BP396" i="16" s="1"/>
  <c r="AO396" i="16"/>
  <c r="BQ396" i="16" s="1"/>
  <c r="AN396" i="16"/>
  <c r="BK396" i="16" s="1"/>
  <c r="AM396" i="16"/>
  <c r="BJ396" i="16" s="1"/>
  <c r="AL396" i="16"/>
  <c r="BI396" i="16" s="1"/>
  <c r="AK396" i="16"/>
  <c r="CD395" i="16"/>
  <c r="CB395" i="16"/>
  <c r="CA395" i="16"/>
  <c r="BZ395" i="16"/>
  <c r="BY395" i="16"/>
  <c r="BX395" i="16"/>
  <c r="BW395" i="16"/>
  <c r="BV395" i="16"/>
  <c r="BT395" i="16"/>
  <c r="BS395" i="16"/>
  <c r="BR395" i="16"/>
  <c r="BN395" i="16"/>
  <c r="BM395" i="16"/>
  <c r="BL395" i="16"/>
  <c r="BG395" i="16"/>
  <c r="BF395" i="16"/>
  <c r="BE395" i="16"/>
  <c r="BD395" i="16"/>
  <c r="BC395" i="16"/>
  <c r="BB395" i="16"/>
  <c r="BA395" i="16"/>
  <c r="AZ395" i="16"/>
  <c r="AY395" i="16"/>
  <c r="AX395" i="16"/>
  <c r="AW395" i="16"/>
  <c r="AV395" i="16"/>
  <c r="AU395" i="16"/>
  <c r="AT395" i="16"/>
  <c r="AR395" i="16"/>
  <c r="AQ395" i="16"/>
  <c r="AP395" i="16"/>
  <c r="BP395" i="16" s="1"/>
  <c r="AO395" i="16"/>
  <c r="BQ395" i="16" s="1"/>
  <c r="AN395" i="16"/>
  <c r="BK395" i="16" s="1"/>
  <c r="AM395" i="16"/>
  <c r="BJ395" i="16" s="1"/>
  <c r="AL395" i="16"/>
  <c r="BI395" i="16" s="1"/>
  <c r="AK395" i="16"/>
  <c r="CD394" i="16"/>
  <c r="CB394" i="16"/>
  <c r="CA394" i="16"/>
  <c r="BZ394" i="16"/>
  <c r="BY394" i="16"/>
  <c r="BX394" i="16"/>
  <c r="BW394" i="16"/>
  <c r="BV394" i="16"/>
  <c r="BT394" i="16"/>
  <c r="BS394" i="16"/>
  <c r="BR394" i="16"/>
  <c r="BN394" i="16"/>
  <c r="BM394" i="16"/>
  <c r="BL394" i="16"/>
  <c r="BG394" i="16"/>
  <c r="BF394" i="16"/>
  <c r="BE394" i="16"/>
  <c r="BD394" i="16"/>
  <c r="BC394" i="16"/>
  <c r="BB394" i="16"/>
  <c r="BA394" i="16"/>
  <c r="AZ394" i="16"/>
  <c r="AY394" i="16"/>
  <c r="AX394" i="16"/>
  <c r="AW394" i="16"/>
  <c r="AV394" i="16"/>
  <c r="AU394" i="16"/>
  <c r="AT394" i="16"/>
  <c r="AR394" i="16"/>
  <c r="AQ394" i="16"/>
  <c r="AP394" i="16"/>
  <c r="BP394" i="16" s="1"/>
  <c r="AO394" i="16"/>
  <c r="BQ394" i="16" s="1"/>
  <c r="AN394" i="16"/>
  <c r="BK394" i="16" s="1"/>
  <c r="AM394" i="16"/>
  <c r="BJ394" i="16" s="1"/>
  <c r="AL394" i="16"/>
  <c r="BI394" i="16" s="1"/>
  <c r="AK394" i="16"/>
  <c r="CD393" i="16"/>
  <c r="CB393" i="16"/>
  <c r="CA393" i="16"/>
  <c r="BZ393" i="16"/>
  <c r="BY393" i="16"/>
  <c r="BX393" i="16"/>
  <c r="BW393" i="16"/>
  <c r="BV393" i="16"/>
  <c r="BT393" i="16"/>
  <c r="BS393" i="16"/>
  <c r="BR393" i="16"/>
  <c r="BN393" i="16"/>
  <c r="BM393" i="16"/>
  <c r="BL393" i="16"/>
  <c r="BG393" i="16"/>
  <c r="BF393" i="16"/>
  <c r="BE393" i="16"/>
  <c r="BD393" i="16"/>
  <c r="BC393" i="16"/>
  <c r="BB393" i="16"/>
  <c r="BA393" i="16"/>
  <c r="AZ393" i="16"/>
  <c r="AY393" i="16"/>
  <c r="AX393" i="16"/>
  <c r="AW393" i="16"/>
  <c r="AV393" i="16"/>
  <c r="AU393" i="16"/>
  <c r="AT393" i="16"/>
  <c r="AR393" i="16"/>
  <c r="AQ393" i="16"/>
  <c r="AP393" i="16"/>
  <c r="BP393" i="16" s="1"/>
  <c r="AO393" i="16"/>
  <c r="BQ393" i="16" s="1"/>
  <c r="AN393" i="16"/>
  <c r="BK393" i="16" s="1"/>
  <c r="AM393" i="16"/>
  <c r="BJ393" i="16" s="1"/>
  <c r="AL393" i="16"/>
  <c r="BI393" i="16" s="1"/>
  <c r="AK393" i="16"/>
  <c r="CD392" i="16"/>
  <c r="CB392" i="16"/>
  <c r="CA392" i="16"/>
  <c r="BZ392" i="16"/>
  <c r="BY392" i="16"/>
  <c r="BX392" i="16"/>
  <c r="BW392" i="16"/>
  <c r="BV392" i="16"/>
  <c r="BT392" i="16"/>
  <c r="BS392" i="16"/>
  <c r="BR392" i="16"/>
  <c r="BN392" i="16"/>
  <c r="BM392" i="16"/>
  <c r="BL392" i="16"/>
  <c r="BG392" i="16"/>
  <c r="BF392" i="16"/>
  <c r="BE392" i="16"/>
  <c r="BD392" i="16"/>
  <c r="BC392" i="16"/>
  <c r="BB392" i="16"/>
  <c r="BA392" i="16"/>
  <c r="AZ392" i="16"/>
  <c r="AY392" i="16"/>
  <c r="AX392" i="16"/>
  <c r="AW392" i="16"/>
  <c r="AV392" i="16"/>
  <c r="AU392" i="16"/>
  <c r="AT392" i="16"/>
  <c r="AR392" i="16"/>
  <c r="AQ392" i="16"/>
  <c r="AP392" i="16"/>
  <c r="BP392" i="16" s="1"/>
  <c r="AO392" i="16"/>
  <c r="BQ392" i="16" s="1"/>
  <c r="AN392" i="16"/>
  <c r="BK392" i="16" s="1"/>
  <c r="AM392" i="16"/>
  <c r="BJ392" i="16" s="1"/>
  <c r="AL392" i="16"/>
  <c r="BI392" i="16" s="1"/>
  <c r="AK392" i="16"/>
  <c r="CD391" i="16"/>
  <c r="CB391" i="16"/>
  <c r="CA391" i="16"/>
  <c r="BZ391" i="16"/>
  <c r="BY391" i="16"/>
  <c r="BX391" i="16"/>
  <c r="BW391" i="16"/>
  <c r="BV391" i="16"/>
  <c r="BT391" i="16"/>
  <c r="BS391" i="16"/>
  <c r="BR391" i="16"/>
  <c r="BN391" i="16"/>
  <c r="BM391" i="16"/>
  <c r="BL391" i="16"/>
  <c r="BG391" i="16"/>
  <c r="BF391" i="16"/>
  <c r="BE391" i="16"/>
  <c r="BD391" i="16"/>
  <c r="BC391" i="16"/>
  <c r="BB391" i="16"/>
  <c r="BA391" i="16"/>
  <c r="AZ391" i="16"/>
  <c r="AY391" i="16"/>
  <c r="AX391" i="16"/>
  <c r="AW391" i="16"/>
  <c r="AV391" i="16"/>
  <c r="AU391" i="16"/>
  <c r="AT391" i="16"/>
  <c r="AR391" i="16"/>
  <c r="AQ391" i="16"/>
  <c r="AP391" i="16"/>
  <c r="BP391" i="16" s="1"/>
  <c r="AO391" i="16"/>
  <c r="BQ391" i="16" s="1"/>
  <c r="AN391" i="16"/>
  <c r="BK391" i="16" s="1"/>
  <c r="AM391" i="16"/>
  <c r="BJ391" i="16" s="1"/>
  <c r="AL391" i="16"/>
  <c r="BI391" i="16" s="1"/>
  <c r="AK391" i="16"/>
  <c r="CD390" i="16"/>
  <c r="CB390" i="16"/>
  <c r="CA390" i="16"/>
  <c r="BZ390" i="16"/>
  <c r="BY390" i="16"/>
  <c r="BX390" i="16"/>
  <c r="BW390" i="16"/>
  <c r="BV390" i="16"/>
  <c r="BT390" i="16"/>
  <c r="BS390" i="16"/>
  <c r="BR390" i="16"/>
  <c r="BN390" i="16"/>
  <c r="BM390" i="16"/>
  <c r="BL390" i="16"/>
  <c r="BG390" i="16"/>
  <c r="BF390" i="16"/>
  <c r="BE390" i="16"/>
  <c r="BD390" i="16"/>
  <c r="BC390" i="16"/>
  <c r="BB390" i="16"/>
  <c r="BA390" i="16"/>
  <c r="AZ390" i="16"/>
  <c r="AY390" i="16"/>
  <c r="AX390" i="16"/>
  <c r="AW390" i="16"/>
  <c r="AV390" i="16"/>
  <c r="AU390" i="16"/>
  <c r="AT390" i="16"/>
  <c r="AR390" i="16"/>
  <c r="AQ390" i="16"/>
  <c r="AP390" i="16"/>
  <c r="BP390" i="16" s="1"/>
  <c r="AO390" i="16"/>
  <c r="BQ390" i="16" s="1"/>
  <c r="AN390" i="16"/>
  <c r="BK390" i="16" s="1"/>
  <c r="AM390" i="16"/>
  <c r="BJ390" i="16" s="1"/>
  <c r="AL390" i="16"/>
  <c r="BI390" i="16" s="1"/>
  <c r="AK390" i="16"/>
  <c r="CD389" i="16"/>
  <c r="CB389" i="16"/>
  <c r="CA389" i="16"/>
  <c r="BZ389" i="16"/>
  <c r="BY389" i="16"/>
  <c r="BX389" i="16"/>
  <c r="BW389" i="16"/>
  <c r="BV389" i="16"/>
  <c r="BT389" i="16"/>
  <c r="BS389" i="16"/>
  <c r="BR389" i="16"/>
  <c r="BN389" i="16"/>
  <c r="BM389" i="16"/>
  <c r="BL389" i="16"/>
  <c r="BG389" i="16"/>
  <c r="BF389" i="16"/>
  <c r="BE389" i="16"/>
  <c r="BD389" i="16"/>
  <c r="BC389" i="16"/>
  <c r="BB389" i="16"/>
  <c r="BA389" i="16"/>
  <c r="AZ389" i="16"/>
  <c r="AY389" i="16"/>
  <c r="AX389" i="16"/>
  <c r="AW389" i="16"/>
  <c r="AV389" i="16"/>
  <c r="AU389" i="16"/>
  <c r="AT389" i="16"/>
  <c r="AR389" i="16"/>
  <c r="AQ389" i="16"/>
  <c r="AP389" i="16"/>
  <c r="BP389" i="16" s="1"/>
  <c r="AO389" i="16"/>
  <c r="BQ389" i="16" s="1"/>
  <c r="AN389" i="16"/>
  <c r="BK389" i="16" s="1"/>
  <c r="AM389" i="16"/>
  <c r="BJ389" i="16" s="1"/>
  <c r="AL389" i="16"/>
  <c r="BI389" i="16" s="1"/>
  <c r="AK389" i="16"/>
  <c r="CD388" i="16"/>
  <c r="CB388" i="16"/>
  <c r="CA388" i="16"/>
  <c r="BZ388" i="16"/>
  <c r="BY388" i="16"/>
  <c r="BX388" i="16"/>
  <c r="BW388" i="16"/>
  <c r="BV388" i="16"/>
  <c r="BT388" i="16"/>
  <c r="BS388" i="16"/>
  <c r="BR388" i="16"/>
  <c r="BN388" i="16"/>
  <c r="BM388" i="16"/>
  <c r="BL388" i="16"/>
  <c r="BG388" i="16"/>
  <c r="BF388" i="16"/>
  <c r="BE388" i="16"/>
  <c r="BD388" i="16"/>
  <c r="BC388" i="16"/>
  <c r="BB388" i="16"/>
  <c r="BA388" i="16"/>
  <c r="AZ388" i="16"/>
  <c r="AY388" i="16"/>
  <c r="AX388" i="16"/>
  <c r="AW388" i="16"/>
  <c r="AV388" i="16"/>
  <c r="AU388" i="16"/>
  <c r="AT388" i="16"/>
  <c r="AR388" i="16"/>
  <c r="AQ388" i="16"/>
  <c r="AP388" i="16"/>
  <c r="BP388" i="16" s="1"/>
  <c r="AO388" i="16"/>
  <c r="BQ388" i="16" s="1"/>
  <c r="AN388" i="16"/>
  <c r="BK388" i="16" s="1"/>
  <c r="AM388" i="16"/>
  <c r="BJ388" i="16" s="1"/>
  <c r="AL388" i="16"/>
  <c r="BI388" i="16" s="1"/>
  <c r="AK388" i="16"/>
  <c r="CD387" i="16"/>
  <c r="CB387" i="16"/>
  <c r="CA387" i="16"/>
  <c r="BZ387" i="16"/>
  <c r="BY387" i="16"/>
  <c r="BX387" i="16"/>
  <c r="BW387" i="16"/>
  <c r="BV387" i="16"/>
  <c r="BT387" i="16"/>
  <c r="BS387" i="16"/>
  <c r="BR387" i="16"/>
  <c r="BN387" i="16"/>
  <c r="BM387" i="16"/>
  <c r="BL387" i="16"/>
  <c r="BG387" i="16"/>
  <c r="BF387" i="16"/>
  <c r="BE387" i="16"/>
  <c r="BD387" i="16"/>
  <c r="BC387" i="16"/>
  <c r="BB387" i="16"/>
  <c r="BA387" i="16"/>
  <c r="AZ387" i="16"/>
  <c r="AY387" i="16"/>
  <c r="AX387" i="16"/>
  <c r="AW387" i="16"/>
  <c r="AV387" i="16"/>
  <c r="AU387" i="16"/>
  <c r="AT387" i="16"/>
  <c r="AR387" i="16"/>
  <c r="AQ387" i="16"/>
  <c r="AP387" i="16"/>
  <c r="BP387" i="16" s="1"/>
  <c r="AO387" i="16"/>
  <c r="BQ387" i="16" s="1"/>
  <c r="AN387" i="16"/>
  <c r="BK387" i="16" s="1"/>
  <c r="AM387" i="16"/>
  <c r="BJ387" i="16" s="1"/>
  <c r="AL387" i="16"/>
  <c r="BI387" i="16" s="1"/>
  <c r="AK387" i="16"/>
  <c r="CD386" i="16"/>
  <c r="CB386" i="16"/>
  <c r="CA386" i="16"/>
  <c r="BZ386" i="16"/>
  <c r="BY386" i="16"/>
  <c r="BX386" i="16"/>
  <c r="BW386" i="16"/>
  <c r="BV386" i="16"/>
  <c r="BT386" i="16"/>
  <c r="BS386" i="16"/>
  <c r="BR386" i="16"/>
  <c r="BN386" i="16"/>
  <c r="BM386" i="16"/>
  <c r="BL386" i="16"/>
  <c r="BG386" i="16"/>
  <c r="BF386" i="16"/>
  <c r="BE386" i="16"/>
  <c r="BD386" i="16"/>
  <c r="BC386" i="16"/>
  <c r="BB386" i="16"/>
  <c r="BA386" i="16"/>
  <c r="AZ386" i="16"/>
  <c r="AY386" i="16"/>
  <c r="AX386" i="16"/>
  <c r="AW386" i="16"/>
  <c r="AV386" i="16"/>
  <c r="AU386" i="16"/>
  <c r="AT386" i="16"/>
  <c r="AR386" i="16"/>
  <c r="AQ386" i="16"/>
  <c r="AP386" i="16"/>
  <c r="BP386" i="16" s="1"/>
  <c r="AO386" i="16"/>
  <c r="BQ386" i="16" s="1"/>
  <c r="AN386" i="16"/>
  <c r="BK386" i="16" s="1"/>
  <c r="AM386" i="16"/>
  <c r="BJ386" i="16" s="1"/>
  <c r="AL386" i="16"/>
  <c r="BI386" i="16" s="1"/>
  <c r="AK386" i="16"/>
  <c r="CD385" i="16"/>
  <c r="CB385" i="16"/>
  <c r="CA385" i="16"/>
  <c r="BZ385" i="16"/>
  <c r="BY385" i="16"/>
  <c r="BX385" i="16"/>
  <c r="BW385" i="16"/>
  <c r="BV385" i="16"/>
  <c r="BT385" i="16"/>
  <c r="BS385" i="16"/>
  <c r="BR385" i="16"/>
  <c r="BN385" i="16"/>
  <c r="BM385" i="16"/>
  <c r="BL385" i="16"/>
  <c r="BG385" i="16"/>
  <c r="BF385" i="16"/>
  <c r="BE385" i="16"/>
  <c r="BD385" i="16"/>
  <c r="BC385" i="16"/>
  <c r="BB385" i="16"/>
  <c r="BA385" i="16"/>
  <c r="AZ385" i="16"/>
  <c r="AY385" i="16"/>
  <c r="AX385" i="16"/>
  <c r="AW385" i="16"/>
  <c r="AV385" i="16"/>
  <c r="AU385" i="16"/>
  <c r="AT385" i="16"/>
  <c r="AR385" i="16"/>
  <c r="AQ385" i="16"/>
  <c r="AP385" i="16"/>
  <c r="BP385" i="16" s="1"/>
  <c r="AO385" i="16"/>
  <c r="BQ385" i="16" s="1"/>
  <c r="AN385" i="16"/>
  <c r="BK385" i="16" s="1"/>
  <c r="AM385" i="16"/>
  <c r="BJ385" i="16" s="1"/>
  <c r="AL385" i="16"/>
  <c r="BI385" i="16" s="1"/>
  <c r="AK385" i="16"/>
  <c r="CD384" i="16"/>
  <c r="CB384" i="16"/>
  <c r="CA384" i="16"/>
  <c r="BZ384" i="16"/>
  <c r="BY384" i="16"/>
  <c r="BX384" i="16"/>
  <c r="BW384" i="16"/>
  <c r="BV384" i="16"/>
  <c r="BT384" i="16"/>
  <c r="BS384" i="16"/>
  <c r="BR384" i="16"/>
  <c r="BN384" i="16"/>
  <c r="BM384" i="16"/>
  <c r="BL384" i="16"/>
  <c r="BG384" i="16"/>
  <c r="BF384" i="16"/>
  <c r="BE384" i="16"/>
  <c r="BD384" i="16"/>
  <c r="BC384" i="16"/>
  <c r="BB384" i="16"/>
  <c r="BA384" i="16"/>
  <c r="AZ384" i="16"/>
  <c r="AY384" i="16"/>
  <c r="AX384" i="16"/>
  <c r="AW384" i="16"/>
  <c r="AV384" i="16"/>
  <c r="AU384" i="16"/>
  <c r="AT384" i="16"/>
  <c r="AR384" i="16"/>
  <c r="AQ384" i="16"/>
  <c r="AP384" i="16"/>
  <c r="BP384" i="16" s="1"/>
  <c r="AO384" i="16"/>
  <c r="BQ384" i="16" s="1"/>
  <c r="AN384" i="16"/>
  <c r="BK384" i="16" s="1"/>
  <c r="AM384" i="16"/>
  <c r="BJ384" i="16" s="1"/>
  <c r="AL384" i="16"/>
  <c r="BI384" i="16" s="1"/>
  <c r="AK384" i="16"/>
  <c r="CD383" i="16"/>
  <c r="CB383" i="16"/>
  <c r="CA383" i="16"/>
  <c r="BZ383" i="16"/>
  <c r="BY383" i="16"/>
  <c r="BX383" i="16"/>
  <c r="BW383" i="16"/>
  <c r="BV383" i="16"/>
  <c r="BT383" i="16"/>
  <c r="BS383" i="16"/>
  <c r="BR383" i="16"/>
  <c r="BN383" i="16"/>
  <c r="BM383" i="16"/>
  <c r="BL383" i="16"/>
  <c r="BG383" i="16"/>
  <c r="BF383" i="16"/>
  <c r="BE383" i="16"/>
  <c r="BD383" i="16"/>
  <c r="BC383" i="16"/>
  <c r="BB383" i="16"/>
  <c r="BA383" i="16"/>
  <c r="AZ383" i="16"/>
  <c r="AY383" i="16"/>
  <c r="AX383" i="16"/>
  <c r="AW383" i="16"/>
  <c r="AV383" i="16"/>
  <c r="AU383" i="16"/>
  <c r="AT383" i="16"/>
  <c r="AR383" i="16"/>
  <c r="AQ383" i="16"/>
  <c r="AP383" i="16"/>
  <c r="BP383" i="16" s="1"/>
  <c r="AO383" i="16"/>
  <c r="BQ383" i="16" s="1"/>
  <c r="AN383" i="16"/>
  <c r="BK383" i="16" s="1"/>
  <c r="AM383" i="16"/>
  <c r="BJ383" i="16" s="1"/>
  <c r="AL383" i="16"/>
  <c r="BI383" i="16" s="1"/>
  <c r="AK383" i="16"/>
  <c r="CD382" i="16"/>
  <c r="CB382" i="16"/>
  <c r="CA382" i="16"/>
  <c r="BZ382" i="16"/>
  <c r="BY382" i="16"/>
  <c r="BX382" i="16"/>
  <c r="BW382" i="16"/>
  <c r="BV382" i="16"/>
  <c r="BT382" i="16"/>
  <c r="BS382" i="16"/>
  <c r="BR382" i="16"/>
  <c r="BN382" i="16"/>
  <c r="BM382" i="16"/>
  <c r="BL382" i="16"/>
  <c r="BG382" i="16"/>
  <c r="BF382" i="16"/>
  <c r="BE382" i="16"/>
  <c r="BD382" i="16"/>
  <c r="BC382" i="16"/>
  <c r="BB382" i="16"/>
  <c r="BA382" i="16"/>
  <c r="AZ382" i="16"/>
  <c r="AY382" i="16"/>
  <c r="AX382" i="16"/>
  <c r="AW382" i="16"/>
  <c r="AV382" i="16"/>
  <c r="AU382" i="16"/>
  <c r="AT382" i="16"/>
  <c r="AR382" i="16"/>
  <c r="AQ382" i="16"/>
  <c r="AP382" i="16"/>
  <c r="BP382" i="16" s="1"/>
  <c r="AO382" i="16"/>
  <c r="BQ382" i="16" s="1"/>
  <c r="AN382" i="16"/>
  <c r="BK382" i="16" s="1"/>
  <c r="AM382" i="16"/>
  <c r="BJ382" i="16" s="1"/>
  <c r="AL382" i="16"/>
  <c r="BI382" i="16" s="1"/>
  <c r="AK382" i="16"/>
  <c r="CD381" i="16"/>
  <c r="CB381" i="16"/>
  <c r="CA381" i="16"/>
  <c r="BZ381" i="16"/>
  <c r="BY381" i="16"/>
  <c r="BX381" i="16"/>
  <c r="BW381" i="16"/>
  <c r="BV381" i="16"/>
  <c r="BT381" i="16"/>
  <c r="BS381" i="16"/>
  <c r="BR381" i="16"/>
  <c r="BN381" i="16"/>
  <c r="BM381" i="16"/>
  <c r="BL381" i="16"/>
  <c r="BG381" i="16"/>
  <c r="BF381" i="16"/>
  <c r="BE381" i="16"/>
  <c r="BD381" i="16"/>
  <c r="BC381" i="16"/>
  <c r="BB381" i="16"/>
  <c r="BA381" i="16"/>
  <c r="AZ381" i="16"/>
  <c r="AY381" i="16"/>
  <c r="AX381" i="16"/>
  <c r="AW381" i="16"/>
  <c r="AV381" i="16"/>
  <c r="AU381" i="16"/>
  <c r="AT381" i="16"/>
  <c r="AR381" i="16"/>
  <c r="AQ381" i="16"/>
  <c r="AP381" i="16"/>
  <c r="BP381" i="16" s="1"/>
  <c r="AO381" i="16"/>
  <c r="BQ381" i="16" s="1"/>
  <c r="AN381" i="16"/>
  <c r="BK381" i="16" s="1"/>
  <c r="AM381" i="16"/>
  <c r="BJ381" i="16" s="1"/>
  <c r="AL381" i="16"/>
  <c r="BI381" i="16" s="1"/>
  <c r="AK381" i="16"/>
  <c r="CD380" i="16"/>
  <c r="CB380" i="16"/>
  <c r="CA380" i="16"/>
  <c r="BZ380" i="16"/>
  <c r="BY380" i="16"/>
  <c r="BX380" i="16"/>
  <c r="BW380" i="16"/>
  <c r="BV380" i="16"/>
  <c r="BT380" i="16"/>
  <c r="BS380" i="16"/>
  <c r="BR380" i="16"/>
  <c r="BN380" i="16"/>
  <c r="BM380" i="16"/>
  <c r="BL380" i="16"/>
  <c r="BG380" i="16"/>
  <c r="BF380" i="16"/>
  <c r="BE380" i="16"/>
  <c r="BD380" i="16"/>
  <c r="BC380" i="16"/>
  <c r="BB380" i="16"/>
  <c r="BA380" i="16"/>
  <c r="AZ380" i="16"/>
  <c r="AY380" i="16"/>
  <c r="AX380" i="16"/>
  <c r="AW380" i="16"/>
  <c r="AV380" i="16"/>
  <c r="AU380" i="16"/>
  <c r="AT380" i="16"/>
  <c r="AR380" i="16"/>
  <c r="AQ380" i="16"/>
  <c r="AP380" i="16"/>
  <c r="BP380" i="16" s="1"/>
  <c r="AO380" i="16"/>
  <c r="BQ380" i="16" s="1"/>
  <c r="AN380" i="16"/>
  <c r="BK380" i="16" s="1"/>
  <c r="AM380" i="16"/>
  <c r="BJ380" i="16" s="1"/>
  <c r="AL380" i="16"/>
  <c r="BI380" i="16" s="1"/>
  <c r="AK380" i="16"/>
  <c r="CD379" i="16"/>
  <c r="CB379" i="16"/>
  <c r="CA379" i="16"/>
  <c r="BZ379" i="16"/>
  <c r="BY379" i="16"/>
  <c r="BX379" i="16"/>
  <c r="BW379" i="16"/>
  <c r="BV379" i="16"/>
  <c r="BT379" i="16"/>
  <c r="BS379" i="16"/>
  <c r="BR379" i="16"/>
  <c r="BN379" i="16"/>
  <c r="BM379" i="16"/>
  <c r="BL379" i="16"/>
  <c r="BG379" i="16"/>
  <c r="BF379" i="16"/>
  <c r="BE379" i="16"/>
  <c r="BD379" i="16"/>
  <c r="BC379" i="16"/>
  <c r="BB379" i="16"/>
  <c r="BA379" i="16"/>
  <c r="AZ379" i="16"/>
  <c r="AY379" i="16"/>
  <c r="AX379" i="16"/>
  <c r="AW379" i="16"/>
  <c r="AV379" i="16"/>
  <c r="AU379" i="16"/>
  <c r="AT379" i="16"/>
  <c r="AR379" i="16"/>
  <c r="AQ379" i="16"/>
  <c r="AP379" i="16"/>
  <c r="BP379" i="16" s="1"/>
  <c r="AO379" i="16"/>
  <c r="BQ379" i="16" s="1"/>
  <c r="AN379" i="16"/>
  <c r="BK379" i="16" s="1"/>
  <c r="AM379" i="16"/>
  <c r="BJ379" i="16" s="1"/>
  <c r="AL379" i="16"/>
  <c r="BI379" i="16" s="1"/>
  <c r="AK379" i="16"/>
  <c r="CD378" i="16"/>
  <c r="CB378" i="16"/>
  <c r="CA378" i="16"/>
  <c r="BZ378" i="16"/>
  <c r="BY378" i="16"/>
  <c r="BX378" i="16"/>
  <c r="BW378" i="16"/>
  <c r="BV378" i="16"/>
  <c r="BT378" i="16"/>
  <c r="BS378" i="16"/>
  <c r="BR378" i="16"/>
  <c r="BN378" i="16"/>
  <c r="BM378" i="16"/>
  <c r="BL378" i="16"/>
  <c r="BG378" i="16"/>
  <c r="BF378" i="16"/>
  <c r="BE378" i="16"/>
  <c r="BD378" i="16"/>
  <c r="BC378" i="16"/>
  <c r="BB378" i="16"/>
  <c r="BA378" i="16"/>
  <c r="AZ378" i="16"/>
  <c r="AY378" i="16"/>
  <c r="AX378" i="16"/>
  <c r="AW378" i="16"/>
  <c r="AV378" i="16"/>
  <c r="AU378" i="16"/>
  <c r="AT378" i="16"/>
  <c r="AR378" i="16"/>
  <c r="AQ378" i="16"/>
  <c r="AP378" i="16"/>
  <c r="BP378" i="16" s="1"/>
  <c r="AO378" i="16"/>
  <c r="BQ378" i="16" s="1"/>
  <c r="AN378" i="16"/>
  <c r="BK378" i="16" s="1"/>
  <c r="AM378" i="16"/>
  <c r="BJ378" i="16" s="1"/>
  <c r="AL378" i="16"/>
  <c r="BI378" i="16" s="1"/>
  <c r="AK378" i="16"/>
  <c r="CD377" i="16"/>
  <c r="CB377" i="16"/>
  <c r="CA377" i="16"/>
  <c r="BZ377" i="16"/>
  <c r="BY377" i="16"/>
  <c r="BX377" i="16"/>
  <c r="BW377" i="16"/>
  <c r="BV377" i="16"/>
  <c r="BT377" i="16"/>
  <c r="BS377" i="16"/>
  <c r="BR377" i="16"/>
  <c r="BN377" i="16"/>
  <c r="BM377" i="16"/>
  <c r="BL377" i="16"/>
  <c r="BG377" i="16"/>
  <c r="BF377" i="16"/>
  <c r="BE377" i="16"/>
  <c r="BD377" i="16"/>
  <c r="BC377" i="16"/>
  <c r="BB377" i="16"/>
  <c r="BA377" i="16"/>
  <c r="AZ377" i="16"/>
  <c r="AY377" i="16"/>
  <c r="AX377" i="16"/>
  <c r="AW377" i="16"/>
  <c r="AV377" i="16"/>
  <c r="AU377" i="16"/>
  <c r="AT377" i="16"/>
  <c r="AR377" i="16"/>
  <c r="AQ377" i="16"/>
  <c r="AP377" i="16"/>
  <c r="BP377" i="16" s="1"/>
  <c r="AO377" i="16"/>
  <c r="BQ377" i="16" s="1"/>
  <c r="AN377" i="16"/>
  <c r="BK377" i="16" s="1"/>
  <c r="AM377" i="16"/>
  <c r="BJ377" i="16" s="1"/>
  <c r="AL377" i="16"/>
  <c r="BI377" i="16" s="1"/>
  <c r="AK377" i="16"/>
  <c r="CD376" i="16"/>
  <c r="CB376" i="16"/>
  <c r="CA376" i="16"/>
  <c r="BZ376" i="16"/>
  <c r="BY376" i="16"/>
  <c r="BX376" i="16"/>
  <c r="BW376" i="16"/>
  <c r="BV376" i="16"/>
  <c r="BT376" i="16"/>
  <c r="BS376" i="16"/>
  <c r="BR376" i="16"/>
  <c r="BN376" i="16"/>
  <c r="BM376" i="16"/>
  <c r="BL376" i="16"/>
  <c r="BG376" i="16"/>
  <c r="BF376" i="16"/>
  <c r="BE376" i="16"/>
  <c r="BD376" i="16"/>
  <c r="BC376" i="16"/>
  <c r="BB376" i="16"/>
  <c r="BA376" i="16"/>
  <c r="AZ376" i="16"/>
  <c r="AY376" i="16"/>
  <c r="AX376" i="16"/>
  <c r="AW376" i="16"/>
  <c r="AV376" i="16"/>
  <c r="AU376" i="16"/>
  <c r="AT376" i="16"/>
  <c r="AR376" i="16"/>
  <c r="AQ376" i="16"/>
  <c r="AP376" i="16"/>
  <c r="BP376" i="16" s="1"/>
  <c r="AO376" i="16"/>
  <c r="BQ376" i="16" s="1"/>
  <c r="AN376" i="16"/>
  <c r="BK376" i="16" s="1"/>
  <c r="AM376" i="16"/>
  <c r="BJ376" i="16" s="1"/>
  <c r="AL376" i="16"/>
  <c r="BI376" i="16" s="1"/>
  <c r="AK376" i="16"/>
  <c r="CD375" i="16"/>
  <c r="CB375" i="16"/>
  <c r="CA375" i="16"/>
  <c r="BZ375" i="16"/>
  <c r="BY375" i="16"/>
  <c r="BX375" i="16"/>
  <c r="BW375" i="16"/>
  <c r="BV375" i="16"/>
  <c r="BT375" i="16"/>
  <c r="BS375" i="16"/>
  <c r="BR375" i="16"/>
  <c r="BN375" i="16"/>
  <c r="BM375" i="16"/>
  <c r="BL375" i="16"/>
  <c r="BG375" i="16"/>
  <c r="BF375" i="16"/>
  <c r="BE375" i="16"/>
  <c r="BD375" i="16"/>
  <c r="BC375" i="16"/>
  <c r="BB375" i="16"/>
  <c r="BA375" i="16"/>
  <c r="AZ375" i="16"/>
  <c r="AY375" i="16"/>
  <c r="AX375" i="16"/>
  <c r="AW375" i="16"/>
  <c r="AV375" i="16"/>
  <c r="AU375" i="16"/>
  <c r="AT375" i="16"/>
  <c r="AR375" i="16"/>
  <c r="AQ375" i="16"/>
  <c r="AP375" i="16"/>
  <c r="BP375" i="16" s="1"/>
  <c r="AO375" i="16"/>
  <c r="BQ375" i="16" s="1"/>
  <c r="AN375" i="16"/>
  <c r="BK375" i="16" s="1"/>
  <c r="AM375" i="16"/>
  <c r="BJ375" i="16" s="1"/>
  <c r="AL375" i="16"/>
  <c r="BI375" i="16" s="1"/>
  <c r="AK375" i="16"/>
  <c r="CD374" i="16"/>
  <c r="CB374" i="16"/>
  <c r="CA374" i="16"/>
  <c r="BZ374" i="16"/>
  <c r="BY374" i="16"/>
  <c r="BX374" i="16"/>
  <c r="BW374" i="16"/>
  <c r="BV374" i="16"/>
  <c r="BT374" i="16"/>
  <c r="BS374" i="16"/>
  <c r="BR374" i="16"/>
  <c r="BN374" i="16"/>
  <c r="BM374" i="16"/>
  <c r="BL374" i="16"/>
  <c r="BG374" i="16"/>
  <c r="BF374" i="16"/>
  <c r="BE374" i="16"/>
  <c r="BD374" i="16"/>
  <c r="BC374" i="16"/>
  <c r="BB374" i="16"/>
  <c r="BA374" i="16"/>
  <c r="AZ374" i="16"/>
  <c r="AY374" i="16"/>
  <c r="AX374" i="16"/>
  <c r="AW374" i="16"/>
  <c r="AV374" i="16"/>
  <c r="AU374" i="16"/>
  <c r="AT374" i="16"/>
  <c r="AR374" i="16"/>
  <c r="AQ374" i="16"/>
  <c r="AP374" i="16"/>
  <c r="BP374" i="16" s="1"/>
  <c r="AO374" i="16"/>
  <c r="BQ374" i="16" s="1"/>
  <c r="AN374" i="16"/>
  <c r="BK374" i="16" s="1"/>
  <c r="AM374" i="16"/>
  <c r="BJ374" i="16" s="1"/>
  <c r="AL374" i="16"/>
  <c r="BI374" i="16" s="1"/>
  <c r="AK374" i="16"/>
  <c r="CD373" i="16"/>
  <c r="CB373" i="16"/>
  <c r="CA373" i="16"/>
  <c r="BZ373" i="16"/>
  <c r="BY373" i="16"/>
  <c r="BX373" i="16"/>
  <c r="BW373" i="16"/>
  <c r="BV373" i="16"/>
  <c r="BT373" i="16"/>
  <c r="BS373" i="16"/>
  <c r="BR373" i="16"/>
  <c r="BN373" i="16"/>
  <c r="BM373" i="16"/>
  <c r="BL373" i="16"/>
  <c r="BG373" i="16"/>
  <c r="BF373" i="16"/>
  <c r="BE373" i="16"/>
  <c r="BD373" i="16"/>
  <c r="BC373" i="16"/>
  <c r="BB373" i="16"/>
  <c r="BA373" i="16"/>
  <c r="AZ373" i="16"/>
  <c r="AY373" i="16"/>
  <c r="AX373" i="16"/>
  <c r="AW373" i="16"/>
  <c r="AV373" i="16"/>
  <c r="AU373" i="16"/>
  <c r="AT373" i="16"/>
  <c r="AR373" i="16"/>
  <c r="AQ373" i="16"/>
  <c r="AP373" i="16"/>
  <c r="BP373" i="16" s="1"/>
  <c r="AO373" i="16"/>
  <c r="BQ373" i="16" s="1"/>
  <c r="AN373" i="16"/>
  <c r="BK373" i="16" s="1"/>
  <c r="AM373" i="16"/>
  <c r="BJ373" i="16" s="1"/>
  <c r="AL373" i="16"/>
  <c r="BI373" i="16" s="1"/>
  <c r="AK373" i="16"/>
  <c r="CD372" i="16"/>
  <c r="CB372" i="16"/>
  <c r="CA372" i="16"/>
  <c r="BZ372" i="16"/>
  <c r="BY372" i="16"/>
  <c r="BX372" i="16"/>
  <c r="BW372" i="16"/>
  <c r="BV372" i="16"/>
  <c r="BT372" i="16"/>
  <c r="BS372" i="16"/>
  <c r="BR372" i="16"/>
  <c r="BN372" i="16"/>
  <c r="BM372" i="16"/>
  <c r="BL372" i="16"/>
  <c r="BG372" i="16"/>
  <c r="BF372" i="16"/>
  <c r="BE372" i="16"/>
  <c r="BD372" i="16"/>
  <c r="BC372" i="16"/>
  <c r="BB372" i="16"/>
  <c r="BA372" i="16"/>
  <c r="AZ372" i="16"/>
  <c r="AY372" i="16"/>
  <c r="AX372" i="16"/>
  <c r="AW372" i="16"/>
  <c r="AV372" i="16"/>
  <c r="AU372" i="16"/>
  <c r="AT372" i="16"/>
  <c r="AR372" i="16"/>
  <c r="AQ372" i="16"/>
  <c r="AP372" i="16"/>
  <c r="BP372" i="16" s="1"/>
  <c r="AO372" i="16"/>
  <c r="BQ372" i="16" s="1"/>
  <c r="AN372" i="16"/>
  <c r="BK372" i="16" s="1"/>
  <c r="AM372" i="16"/>
  <c r="BJ372" i="16" s="1"/>
  <c r="AL372" i="16"/>
  <c r="BI372" i="16" s="1"/>
  <c r="AK372" i="16"/>
  <c r="CD371" i="16"/>
  <c r="CB371" i="16"/>
  <c r="CA371" i="16"/>
  <c r="BZ371" i="16"/>
  <c r="BY371" i="16"/>
  <c r="BX371" i="16"/>
  <c r="BW371" i="16"/>
  <c r="BV371" i="16"/>
  <c r="BT371" i="16"/>
  <c r="BS371" i="16"/>
  <c r="BR371" i="16"/>
  <c r="BN371" i="16"/>
  <c r="BM371" i="16"/>
  <c r="BL371" i="16"/>
  <c r="BG371" i="16"/>
  <c r="BF371" i="16"/>
  <c r="BE371" i="16"/>
  <c r="BD371" i="16"/>
  <c r="BC371" i="16"/>
  <c r="BB371" i="16"/>
  <c r="BA371" i="16"/>
  <c r="AZ371" i="16"/>
  <c r="AY371" i="16"/>
  <c r="AX371" i="16"/>
  <c r="AW371" i="16"/>
  <c r="AV371" i="16"/>
  <c r="AU371" i="16"/>
  <c r="AT371" i="16"/>
  <c r="AR371" i="16"/>
  <c r="AQ371" i="16"/>
  <c r="AP371" i="16"/>
  <c r="BP371" i="16" s="1"/>
  <c r="AO371" i="16"/>
  <c r="BQ371" i="16" s="1"/>
  <c r="AN371" i="16"/>
  <c r="BK371" i="16" s="1"/>
  <c r="AM371" i="16"/>
  <c r="BJ371" i="16" s="1"/>
  <c r="AL371" i="16"/>
  <c r="BI371" i="16" s="1"/>
  <c r="AK371" i="16"/>
  <c r="CD370" i="16"/>
  <c r="CB370" i="16"/>
  <c r="CA370" i="16"/>
  <c r="BZ370" i="16"/>
  <c r="BY370" i="16"/>
  <c r="BX370" i="16"/>
  <c r="BW370" i="16"/>
  <c r="BV370" i="16"/>
  <c r="BT370" i="16"/>
  <c r="BS370" i="16"/>
  <c r="BR370" i="16"/>
  <c r="BN370" i="16"/>
  <c r="BM370" i="16"/>
  <c r="BL370" i="16"/>
  <c r="BG370" i="16"/>
  <c r="BF370" i="16"/>
  <c r="BE370" i="16"/>
  <c r="BD370" i="16"/>
  <c r="BC370" i="16"/>
  <c r="BB370" i="16"/>
  <c r="BA370" i="16"/>
  <c r="AZ370" i="16"/>
  <c r="AY370" i="16"/>
  <c r="AX370" i="16"/>
  <c r="AW370" i="16"/>
  <c r="AV370" i="16"/>
  <c r="AU370" i="16"/>
  <c r="AT370" i="16"/>
  <c r="AR370" i="16"/>
  <c r="AQ370" i="16"/>
  <c r="AP370" i="16"/>
  <c r="BP370" i="16" s="1"/>
  <c r="AO370" i="16"/>
  <c r="BQ370" i="16" s="1"/>
  <c r="AN370" i="16"/>
  <c r="BK370" i="16" s="1"/>
  <c r="AM370" i="16"/>
  <c r="BJ370" i="16" s="1"/>
  <c r="AL370" i="16"/>
  <c r="BI370" i="16" s="1"/>
  <c r="AK370" i="16"/>
  <c r="CD369" i="16"/>
  <c r="CB369" i="16"/>
  <c r="CA369" i="16"/>
  <c r="BZ369" i="16"/>
  <c r="BY369" i="16"/>
  <c r="BX369" i="16"/>
  <c r="BW369" i="16"/>
  <c r="BV369" i="16"/>
  <c r="BT369" i="16"/>
  <c r="BS369" i="16"/>
  <c r="BR369" i="16"/>
  <c r="BN369" i="16"/>
  <c r="BM369" i="16"/>
  <c r="BL369" i="16"/>
  <c r="BG369" i="16"/>
  <c r="BF369" i="16"/>
  <c r="BE369" i="16"/>
  <c r="BD369" i="16"/>
  <c r="BC369" i="16"/>
  <c r="BB369" i="16"/>
  <c r="BA369" i="16"/>
  <c r="AZ369" i="16"/>
  <c r="AY369" i="16"/>
  <c r="AX369" i="16"/>
  <c r="AW369" i="16"/>
  <c r="AV369" i="16"/>
  <c r="AU369" i="16"/>
  <c r="AT369" i="16"/>
  <c r="AR369" i="16"/>
  <c r="AQ369" i="16"/>
  <c r="AP369" i="16"/>
  <c r="BP369" i="16" s="1"/>
  <c r="AO369" i="16"/>
  <c r="BQ369" i="16" s="1"/>
  <c r="AN369" i="16"/>
  <c r="BK369" i="16" s="1"/>
  <c r="AM369" i="16"/>
  <c r="BJ369" i="16" s="1"/>
  <c r="AL369" i="16"/>
  <c r="BI369" i="16" s="1"/>
  <c r="AK369" i="16"/>
  <c r="CD368" i="16"/>
  <c r="CB368" i="16"/>
  <c r="CA368" i="16"/>
  <c r="BZ368" i="16"/>
  <c r="BY368" i="16"/>
  <c r="BX368" i="16"/>
  <c r="BW368" i="16"/>
  <c r="BV368" i="16"/>
  <c r="BT368" i="16"/>
  <c r="BS368" i="16"/>
  <c r="BR368" i="16"/>
  <c r="BN368" i="16"/>
  <c r="BM368" i="16"/>
  <c r="BL368" i="16"/>
  <c r="BG368" i="16"/>
  <c r="BF368" i="16"/>
  <c r="BE368" i="16"/>
  <c r="BD368" i="16"/>
  <c r="BC368" i="16"/>
  <c r="BB368" i="16"/>
  <c r="BA368" i="16"/>
  <c r="AZ368" i="16"/>
  <c r="AY368" i="16"/>
  <c r="AX368" i="16"/>
  <c r="AW368" i="16"/>
  <c r="AV368" i="16"/>
  <c r="AU368" i="16"/>
  <c r="AT368" i="16"/>
  <c r="AR368" i="16"/>
  <c r="AQ368" i="16"/>
  <c r="AP368" i="16"/>
  <c r="BP368" i="16" s="1"/>
  <c r="AO368" i="16"/>
  <c r="BQ368" i="16" s="1"/>
  <c r="AN368" i="16"/>
  <c r="BK368" i="16" s="1"/>
  <c r="AM368" i="16"/>
  <c r="BJ368" i="16" s="1"/>
  <c r="AL368" i="16"/>
  <c r="BI368" i="16" s="1"/>
  <c r="AK368" i="16"/>
  <c r="CD367" i="16"/>
  <c r="CB367" i="16"/>
  <c r="CA367" i="16"/>
  <c r="BZ367" i="16"/>
  <c r="BY367" i="16"/>
  <c r="BX367" i="16"/>
  <c r="BW367" i="16"/>
  <c r="BV367" i="16"/>
  <c r="BT367" i="16"/>
  <c r="BS367" i="16"/>
  <c r="BR367" i="16"/>
  <c r="BN367" i="16"/>
  <c r="BM367" i="16"/>
  <c r="BL367" i="16"/>
  <c r="BG367" i="16"/>
  <c r="BF367" i="16"/>
  <c r="BE367" i="16"/>
  <c r="BD367" i="16"/>
  <c r="BC367" i="16"/>
  <c r="BB367" i="16"/>
  <c r="BA367" i="16"/>
  <c r="AZ367" i="16"/>
  <c r="AY367" i="16"/>
  <c r="AX367" i="16"/>
  <c r="AW367" i="16"/>
  <c r="AV367" i="16"/>
  <c r="AU367" i="16"/>
  <c r="AT367" i="16"/>
  <c r="AR367" i="16"/>
  <c r="AQ367" i="16"/>
  <c r="AP367" i="16"/>
  <c r="BP367" i="16" s="1"/>
  <c r="AO367" i="16"/>
  <c r="BQ367" i="16" s="1"/>
  <c r="AN367" i="16"/>
  <c r="BK367" i="16" s="1"/>
  <c r="AM367" i="16"/>
  <c r="BJ367" i="16" s="1"/>
  <c r="AL367" i="16"/>
  <c r="BI367" i="16" s="1"/>
  <c r="AK367" i="16"/>
  <c r="CD366" i="16"/>
  <c r="CB366" i="16"/>
  <c r="CA366" i="16"/>
  <c r="BZ366" i="16"/>
  <c r="BY366" i="16"/>
  <c r="BX366" i="16"/>
  <c r="BW366" i="16"/>
  <c r="BV366" i="16"/>
  <c r="BT366" i="16"/>
  <c r="BS366" i="16"/>
  <c r="BR366" i="16"/>
  <c r="BN366" i="16"/>
  <c r="BM366" i="16"/>
  <c r="BL366" i="16"/>
  <c r="BG366" i="16"/>
  <c r="BF366" i="16"/>
  <c r="BE366" i="16"/>
  <c r="BD366" i="16"/>
  <c r="BC366" i="16"/>
  <c r="BB366" i="16"/>
  <c r="BA366" i="16"/>
  <c r="AZ366" i="16"/>
  <c r="AY366" i="16"/>
  <c r="AX366" i="16"/>
  <c r="AW366" i="16"/>
  <c r="AV366" i="16"/>
  <c r="AU366" i="16"/>
  <c r="AT366" i="16"/>
  <c r="AR366" i="16"/>
  <c r="AQ366" i="16"/>
  <c r="AP366" i="16"/>
  <c r="BP366" i="16" s="1"/>
  <c r="AO366" i="16"/>
  <c r="BQ366" i="16" s="1"/>
  <c r="AN366" i="16"/>
  <c r="BK366" i="16" s="1"/>
  <c r="AM366" i="16"/>
  <c r="BJ366" i="16" s="1"/>
  <c r="AL366" i="16"/>
  <c r="BI366" i="16" s="1"/>
  <c r="AK366" i="16"/>
  <c r="CD365" i="16"/>
  <c r="CB365" i="16"/>
  <c r="CA365" i="16"/>
  <c r="BZ365" i="16"/>
  <c r="BY365" i="16"/>
  <c r="BX365" i="16"/>
  <c r="BW365" i="16"/>
  <c r="BV365" i="16"/>
  <c r="BT365" i="16"/>
  <c r="BS365" i="16"/>
  <c r="BR365" i="16"/>
  <c r="BN365" i="16"/>
  <c r="BM365" i="16"/>
  <c r="BL365" i="16"/>
  <c r="BG365" i="16"/>
  <c r="BF365" i="16"/>
  <c r="BE365" i="16"/>
  <c r="BD365" i="16"/>
  <c r="BC365" i="16"/>
  <c r="BB365" i="16"/>
  <c r="BA365" i="16"/>
  <c r="AZ365" i="16"/>
  <c r="AY365" i="16"/>
  <c r="AX365" i="16"/>
  <c r="AW365" i="16"/>
  <c r="AV365" i="16"/>
  <c r="AU365" i="16"/>
  <c r="AT365" i="16"/>
  <c r="AR365" i="16"/>
  <c r="AQ365" i="16"/>
  <c r="AP365" i="16"/>
  <c r="BP365" i="16" s="1"/>
  <c r="AO365" i="16"/>
  <c r="BQ365" i="16" s="1"/>
  <c r="AN365" i="16"/>
  <c r="BK365" i="16" s="1"/>
  <c r="AM365" i="16"/>
  <c r="BJ365" i="16" s="1"/>
  <c r="AL365" i="16"/>
  <c r="BI365" i="16" s="1"/>
  <c r="AK365" i="16"/>
  <c r="CD364" i="16"/>
  <c r="CB364" i="16"/>
  <c r="CA364" i="16"/>
  <c r="BZ364" i="16"/>
  <c r="BY364" i="16"/>
  <c r="BX364" i="16"/>
  <c r="BW364" i="16"/>
  <c r="BV364" i="16"/>
  <c r="BT364" i="16"/>
  <c r="BS364" i="16"/>
  <c r="BR364" i="16"/>
  <c r="BN364" i="16"/>
  <c r="BM364" i="16"/>
  <c r="BL364" i="16"/>
  <c r="BG364" i="16"/>
  <c r="BF364" i="16"/>
  <c r="BE364" i="16"/>
  <c r="BD364" i="16"/>
  <c r="BC364" i="16"/>
  <c r="BB364" i="16"/>
  <c r="BA364" i="16"/>
  <c r="AZ364" i="16"/>
  <c r="AY364" i="16"/>
  <c r="AX364" i="16"/>
  <c r="AW364" i="16"/>
  <c r="AV364" i="16"/>
  <c r="AU364" i="16"/>
  <c r="AT364" i="16"/>
  <c r="AR364" i="16"/>
  <c r="AQ364" i="16"/>
  <c r="AP364" i="16"/>
  <c r="BP364" i="16" s="1"/>
  <c r="AO364" i="16"/>
  <c r="BQ364" i="16" s="1"/>
  <c r="AN364" i="16"/>
  <c r="BK364" i="16" s="1"/>
  <c r="AM364" i="16"/>
  <c r="BJ364" i="16" s="1"/>
  <c r="AL364" i="16"/>
  <c r="BI364" i="16" s="1"/>
  <c r="AK364" i="16"/>
  <c r="CD363" i="16"/>
  <c r="CB363" i="16"/>
  <c r="CA363" i="16"/>
  <c r="BZ363" i="16"/>
  <c r="BY363" i="16"/>
  <c r="BX363" i="16"/>
  <c r="BW363" i="16"/>
  <c r="BV363" i="16"/>
  <c r="BT363" i="16"/>
  <c r="BS363" i="16"/>
  <c r="BR363" i="16"/>
  <c r="BN363" i="16"/>
  <c r="BM363" i="16"/>
  <c r="BL363" i="16"/>
  <c r="BG363" i="16"/>
  <c r="BF363" i="16"/>
  <c r="BE363" i="16"/>
  <c r="BD363" i="16"/>
  <c r="BC363" i="16"/>
  <c r="BB363" i="16"/>
  <c r="BA363" i="16"/>
  <c r="AZ363" i="16"/>
  <c r="AY363" i="16"/>
  <c r="AX363" i="16"/>
  <c r="AW363" i="16"/>
  <c r="AV363" i="16"/>
  <c r="AU363" i="16"/>
  <c r="AT363" i="16"/>
  <c r="AR363" i="16"/>
  <c r="AQ363" i="16"/>
  <c r="AP363" i="16"/>
  <c r="BP363" i="16" s="1"/>
  <c r="AO363" i="16"/>
  <c r="BQ363" i="16" s="1"/>
  <c r="AN363" i="16"/>
  <c r="BK363" i="16" s="1"/>
  <c r="AM363" i="16"/>
  <c r="BJ363" i="16" s="1"/>
  <c r="AL363" i="16"/>
  <c r="BI363" i="16" s="1"/>
  <c r="AK363" i="16"/>
  <c r="CD362" i="16"/>
  <c r="CB362" i="16"/>
  <c r="CA362" i="16"/>
  <c r="BZ362" i="16"/>
  <c r="BY362" i="16"/>
  <c r="BX362" i="16"/>
  <c r="BW362" i="16"/>
  <c r="BV362" i="16"/>
  <c r="BT362" i="16"/>
  <c r="BS362" i="16"/>
  <c r="BR362" i="16"/>
  <c r="BN362" i="16"/>
  <c r="BM362" i="16"/>
  <c r="BL362" i="16"/>
  <c r="BG362" i="16"/>
  <c r="BF362" i="16"/>
  <c r="BE362" i="16"/>
  <c r="BD362" i="16"/>
  <c r="BC362" i="16"/>
  <c r="BB362" i="16"/>
  <c r="BA362" i="16"/>
  <c r="AZ362" i="16"/>
  <c r="AY362" i="16"/>
  <c r="AX362" i="16"/>
  <c r="AW362" i="16"/>
  <c r="AV362" i="16"/>
  <c r="AU362" i="16"/>
  <c r="AT362" i="16"/>
  <c r="AR362" i="16"/>
  <c r="AQ362" i="16"/>
  <c r="AP362" i="16"/>
  <c r="BP362" i="16" s="1"/>
  <c r="AO362" i="16"/>
  <c r="BQ362" i="16" s="1"/>
  <c r="AN362" i="16"/>
  <c r="BK362" i="16" s="1"/>
  <c r="AM362" i="16"/>
  <c r="BJ362" i="16" s="1"/>
  <c r="AL362" i="16"/>
  <c r="BI362" i="16" s="1"/>
  <c r="AK362" i="16"/>
  <c r="CD361" i="16"/>
  <c r="CB361" i="16"/>
  <c r="CA361" i="16"/>
  <c r="BZ361" i="16"/>
  <c r="BY361" i="16"/>
  <c r="BX361" i="16"/>
  <c r="BW361" i="16"/>
  <c r="BV361" i="16"/>
  <c r="BT361" i="16"/>
  <c r="BS361" i="16"/>
  <c r="BR361" i="16"/>
  <c r="BN361" i="16"/>
  <c r="BM361" i="16"/>
  <c r="BL361" i="16"/>
  <c r="BG361" i="16"/>
  <c r="BF361" i="16"/>
  <c r="BE361" i="16"/>
  <c r="BD361" i="16"/>
  <c r="BC361" i="16"/>
  <c r="BB361" i="16"/>
  <c r="BA361" i="16"/>
  <c r="AZ361" i="16"/>
  <c r="AY361" i="16"/>
  <c r="AX361" i="16"/>
  <c r="AW361" i="16"/>
  <c r="AV361" i="16"/>
  <c r="AU361" i="16"/>
  <c r="AT361" i="16"/>
  <c r="AR361" i="16"/>
  <c r="AQ361" i="16"/>
  <c r="AP361" i="16"/>
  <c r="BP361" i="16" s="1"/>
  <c r="AO361" i="16"/>
  <c r="BQ361" i="16" s="1"/>
  <c r="AN361" i="16"/>
  <c r="BK361" i="16" s="1"/>
  <c r="AM361" i="16"/>
  <c r="BJ361" i="16" s="1"/>
  <c r="AL361" i="16"/>
  <c r="BI361" i="16" s="1"/>
  <c r="AK361" i="16"/>
  <c r="CD360" i="16"/>
  <c r="CB360" i="16"/>
  <c r="CA360" i="16"/>
  <c r="BZ360" i="16"/>
  <c r="BY360" i="16"/>
  <c r="BX360" i="16"/>
  <c r="BW360" i="16"/>
  <c r="BV360" i="16"/>
  <c r="BT360" i="16"/>
  <c r="BS360" i="16"/>
  <c r="BR360" i="16"/>
  <c r="BN360" i="16"/>
  <c r="BM360" i="16"/>
  <c r="BL360" i="16"/>
  <c r="BG360" i="16"/>
  <c r="BF360" i="16"/>
  <c r="BE360" i="16"/>
  <c r="BD360" i="16"/>
  <c r="BC360" i="16"/>
  <c r="BB360" i="16"/>
  <c r="BA360" i="16"/>
  <c r="AZ360" i="16"/>
  <c r="AY360" i="16"/>
  <c r="AX360" i="16"/>
  <c r="AW360" i="16"/>
  <c r="AV360" i="16"/>
  <c r="AU360" i="16"/>
  <c r="AT360" i="16"/>
  <c r="AR360" i="16"/>
  <c r="AQ360" i="16"/>
  <c r="AP360" i="16"/>
  <c r="BP360" i="16" s="1"/>
  <c r="AO360" i="16"/>
  <c r="BQ360" i="16" s="1"/>
  <c r="AN360" i="16"/>
  <c r="BK360" i="16" s="1"/>
  <c r="AM360" i="16"/>
  <c r="BJ360" i="16" s="1"/>
  <c r="AL360" i="16"/>
  <c r="BI360" i="16" s="1"/>
  <c r="AK360" i="16"/>
  <c r="CD359" i="16"/>
  <c r="CB359" i="16"/>
  <c r="CA359" i="16"/>
  <c r="BZ359" i="16"/>
  <c r="BY359" i="16"/>
  <c r="BX359" i="16"/>
  <c r="BW359" i="16"/>
  <c r="BV359" i="16"/>
  <c r="BT359" i="16"/>
  <c r="BS359" i="16"/>
  <c r="BR359" i="16"/>
  <c r="BN359" i="16"/>
  <c r="BM359" i="16"/>
  <c r="BL359" i="16"/>
  <c r="BG359" i="16"/>
  <c r="BF359" i="16"/>
  <c r="BE359" i="16"/>
  <c r="BD359" i="16"/>
  <c r="BC359" i="16"/>
  <c r="BB359" i="16"/>
  <c r="BA359" i="16"/>
  <c r="AZ359" i="16"/>
  <c r="AY359" i="16"/>
  <c r="AX359" i="16"/>
  <c r="AW359" i="16"/>
  <c r="AV359" i="16"/>
  <c r="AU359" i="16"/>
  <c r="AT359" i="16"/>
  <c r="AR359" i="16"/>
  <c r="AQ359" i="16"/>
  <c r="AP359" i="16"/>
  <c r="BP359" i="16" s="1"/>
  <c r="AO359" i="16"/>
  <c r="BQ359" i="16" s="1"/>
  <c r="AN359" i="16"/>
  <c r="BK359" i="16" s="1"/>
  <c r="AM359" i="16"/>
  <c r="BJ359" i="16" s="1"/>
  <c r="AL359" i="16"/>
  <c r="BI359" i="16" s="1"/>
  <c r="AK359" i="16"/>
  <c r="CD358" i="16"/>
  <c r="CB358" i="16"/>
  <c r="CA358" i="16"/>
  <c r="BZ358" i="16"/>
  <c r="BY358" i="16"/>
  <c r="BX358" i="16"/>
  <c r="BW358" i="16"/>
  <c r="BV358" i="16"/>
  <c r="BT358" i="16"/>
  <c r="BS358" i="16"/>
  <c r="BR358" i="16"/>
  <c r="BN358" i="16"/>
  <c r="BM358" i="16"/>
  <c r="BL358" i="16"/>
  <c r="BG358" i="16"/>
  <c r="BF358" i="16"/>
  <c r="BE358" i="16"/>
  <c r="BD358" i="16"/>
  <c r="BC358" i="16"/>
  <c r="BB358" i="16"/>
  <c r="BA358" i="16"/>
  <c r="AZ358" i="16"/>
  <c r="AY358" i="16"/>
  <c r="AX358" i="16"/>
  <c r="AW358" i="16"/>
  <c r="AV358" i="16"/>
  <c r="AU358" i="16"/>
  <c r="AT358" i="16"/>
  <c r="AR358" i="16"/>
  <c r="AQ358" i="16"/>
  <c r="AP358" i="16"/>
  <c r="BP358" i="16" s="1"/>
  <c r="AO358" i="16"/>
  <c r="BQ358" i="16" s="1"/>
  <c r="AN358" i="16"/>
  <c r="BK358" i="16" s="1"/>
  <c r="AM358" i="16"/>
  <c r="BJ358" i="16" s="1"/>
  <c r="AL358" i="16"/>
  <c r="BI358" i="16" s="1"/>
  <c r="AK358" i="16"/>
  <c r="CD357" i="16"/>
  <c r="CB357" i="16"/>
  <c r="CA357" i="16"/>
  <c r="BZ357" i="16"/>
  <c r="BY357" i="16"/>
  <c r="BX357" i="16"/>
  <c r="BW357" i="16"/>
  <c r="BV357" i="16"/>
  <c r="BT357" i="16"/>
  <c r="BS357" i="16"/>
  <c r="BR357" i="16"/>
  <c r="BN357" i="16"/>
  <c r="BM357" i="16"/>
  <c r="BL357" i="16"/>
  <c r="BG357" i="16"/>
  <c r="BF357" i="16"/>
  <c r="BE357" i="16"/>
  <c r="BD357" i="16"/>
  <c r="BC357" i="16"/>
  <c r="BB357" i="16"/>
  <c r="BA357" i="16"/>
  <c r="AZ357" i="16"/>
  <c r="AY357" i="16"/>
  <c r="AX357" i="16"/>
  <c r="AW357" i="16"/>
  <c r="AV357" i="16"/>
  <c r="AU357" i="16"/>
  <c r="AT357" i="16"/>
  <c r="AR357" i="16"/>
  <c r="AQ357" i="16"/>
  <c r="AP357" i="16"/>
  <c r="BP357" i="16" s="1"/>
  <c r="AO357" i="16"/>
  <c r="BQ357" i="16" s="1"/>
  <c r="AN357" i="16"/>
  <c r="BK357" i="16" s="1"/>
  <c r="AM357" i="16"/>
  <c r="BJ357" i="16" s="1"/>
  <c r="AL357" i="16"/>
  <c r="BI357" i="16" s="1"/>
  <c r="AK357" i="16"/>
  <c r="CD356" i="16"/>
  <c r="CB356" i="16"/>
  <c r="CA356" i="16"/>
  <c r="BZ356" i="16"/>
  <c r="BY356" i="16"/>
  <c r="BX356" i="16"/>
  <c r="BW356" i="16"/>
  <c r="BV356" i="16"/>
  <c r="BT356" i="16"/>
  <c r="BS356" i="16"/>
  <c r="BR356" i="16"/>
  <c r="BN356" i="16"/>
  <c r="BM356" i="16"/>
  <c r="BL356" i="16"/>
  <c r="BG356" i="16"/>
  <c r="BF356" i="16"/>
  <c r="BE356" i="16"/>
  <c r="BD356" i="16"/>
  <c r="BC356" i="16"/>
  <c r="BB356" i="16"/>
  <c r="BA356" i="16"/>
  <c r="AZ356" i="16"/>
  <c r="AY356" i="16"/>
  <c r="AX356" i="16"/>
  <c r="AW356" i="16"/>
  <c r="AV356" i="16"/>
  <c r="AU356" i="16"/>
  <c r="AT356" i="16"/>
  <c r="AR356" i="16"/>
  <c r="AQ356" i="16"/>
  <c r="AP356" i="16"/>
  <c r="BP356" i="16" s="1"/>
  <c r="AO356" i="16"/>
  <c r="BQ356" i="16" s="1"/>
  <c r="AN356" i="16"/>
  <c r="BK356" i="16" s="1"/>
  <c r="AM356" i="16"/>
  <c r="BJ356" i="16" s="1"/>
  <c r="AL356" i="16"/>
  <c r="BI356" i="16" s="1"/>
  <c r="AK356" i="16"/>
  <c r="CD355" i="16"/>
  <c r="CB355" i="16"/>
  <c r="CA355" i="16"/>
  <c r="BZ355" i="16"/>
  <c r="BY355" i="16"/>
  <c r="BX355" i="16"/>
  <c r="BW355" i="16"/>
  <c r="BV355" i="16"/>
  <c r="BT355" i="16"/>
  <c r="BS355" i="16"/>
  <c r="BR355" i="16"/>
  <c r="BN355" i="16"/>
  <c r="BM355" i="16"/>
  <c r="BL355" i="16"/>
  <c r="BG355" i="16"/>
  <c r="BF355" i="16"/>
  <c r="BE355" i="16"/>
  <c r="BD355" i="16"/>
  <c r="BC355" i="16"/>
  <c r="BB355" i="16"/>
  <c r="BA355" i="16"/>
  <c r="AZ355" i="16"/>
  <c r="AY355" i="16"/>
  <c r="AX355" i="16"/>
  <c r="AW355" i="16"/>
  <c r="AV355" i="16"/>
  <c r="AU355" i="16"/>
  <c r="AT355" i="16"/>
  <c r="AR355" i="16"/>
  <c r="AQ355" i="16"/>
  <c r="AP355" i="16"/>
  <c r="BP355" i="16" s="1"/>
  <c r="AO355" i="16"/>
  <c r="BQ355" i="16" s="1"/>
  <c r="AN355" i="16"/>
  <c r="BK355" i="16" s="1"/>
  <c r="AM355" i="16"/>
  <c r="BJ355" i="16" s="1"/>
  <c r="AL355" i="16"/>
  <c r="BI355" i="16" s="1"/>
  <c r="AK355" i="16"/>
  <c r="CD354" i="16"/>
  <c r="CB354" i="16"/>
  <c r="CA354" i="16"/>
  <c r="BZ354" i="16"/>
  <c r="BY354" i="16"/>
  <c r="BX354" i="16"/>
  <c r="BW354" i="16"/>
  <c r="BV354" i="16"/>
  <c r="BT354" i="16"/>
  <c r="BS354" i="16"/>
  <c r="BR354" i="16"/>
  <c r="BN354" i="16"/>
  <c r="BM354" i="16"/>
  <c r="BL354" i="16"/>
  <c r="BG354" i="16"/>
  <c r="BF354" i="16"/>
  <c r="BE354" i="16"/>
  <c r="BD354" i="16"/>
  <c r="BC354" i="16"/>
  <c r="BB354" i="16"/>
  <c r="BA354" i="16"/>
  <c r="AZ354" i="16"/>
  <c r="AY354" i="16"/>
  <c r="AX354" i="16"/>
  <c r="AW354" i="16"/>
  <c r="AV354" i="16"/>
  <c r="AU354" i="16"/>
  <c r="AT354" i="16"/>
  <c r="AR354" i="16"/>
  <c r="AQ354" i="16"/>
  <c r="AP354" i="16"/>
  <c r="BP354" i="16" s="1"/>
  <c r="AO354" i="16"/>
  <c r="BQ354" i="16" s="1"/>
  <c r="AN354" i="16"/>
  <c r="BK354" i="16" s="1"/>
  <c r="AM354" i="16"/>
  <c r="BJ354" i="16" s="1"/>
  <c r="AL354" i="16"/>
  <c r="BI354" i="16" s="1"/>
  <c r="AK354" i="16"/>
  <c r="CD353" i="16"/>
  <c r="CB353" i="16"/>
  <c r="CA353" i="16"/>
  <c r="BZ353" i="16"/>
  <c r="BY353" i="16"/>
  <c r="BX353" i="16"/>
  <c r="BW353" i="16"/>
  <c r="BV353" i="16"/>
  <c r="BT353" i="16"/>
  <c r="BS353" i="16"/>
  <c r="BR353" i="16"/>
  <c r="BN353" i="16"/>
  <c r="BM353" i="16"/>
  <c r="BL353" i="16"/>
  <c r="BG353" i="16"/>
  <c r="BF353" i="16"/>
  <c r="BE353" i="16"/>
  <c r="BD353" i="16"/>
  <c r="BC353" i="16"/>
  <c r="BB353" i="16"/>
  <c r="BA353" i="16"/>
  <c r="AZ353" i="16"/>
  <c r="AY353" i="16"/>
  <c r="AX353" i="16"/>
  <c r="AW353" i="16"/>
  <c r="AV353" i="16"/>
  <c r="AU353" i="16"/>
  <c r="AT353" i="16"/>
  <c r="AR353" i="16"/>
  <c r="AQ353" i="16"/>
  <c r="AP353" i="16"/>
  <c r="BP353" i="16" s="1"/>
  <c r="AO353" i="16"/>
  <c r="BQ353" i="16" s="1"/>
  <c r="AN353" i="16"/>
  <c r="BK353" i="16" s="1"/>
  <c r="AM353" i="16"/>
  <c r="BJ353" i="16" s="1"/>
  <c r="AL353" i="16"/>
  <c r="BI353" i="16" s="1"/>
  <c r="AK353" i="16"/>
  <c r="CD352" i="16"/>
  <c r="CB352" i="16"/>
  <c r="CA352" i="16"/>
  <c r="BZ352" i="16"/>
  <c r="BY352" i="16"/>
  <c r="BX352" i="16"/>
  <c r="BW352" i="16"/>
  <c r="BV352" i="16"/>
  <c r="BT352" i="16"/>
  <c r="BS352" i="16"/>
  <c r="BR352" i="16"/>
  <c r="BN352" i="16"/>
  <c r="BM352" i="16"/>
  <c r="BL352" i="16"/>
  <c r="BG352" i="16"/>
  <c r="BF352" i="16"/>
  <c r="BE352" i="16"/>
  <c r="BD352" i="16"/>
  <c r="BC352" i="16"/>
  <c r="BB352" i="16"/>
  <c r="BA352" i="16"/>
  <c r="AZ352" i="16"/>
  <c r="AY352" i="16"/>
  <c r="AX352" i="16"/>
  <c r="AW352" i="16"/>
  <c r="AV352" i="16"/>
  <c r="AU352" i="16"/>
  <c r="AT352" i="16"/>
  <c r="AR352" i="16"/>
  <c r="AQ352" i="16"/>
  <c r="AP352" i="16"/>
  <c r="BP352" i="16" s="1"/>
  <c r="AO352" i="16"/>
  <c r="BQ352" i="16" s="1"/>
  <c r="AN352" i="16"/>
  <c r="BK352" i="16" s="1"/>
  <c r="AM352" i="16"/>
  <c r="BJ352" i="16" s="1"/>
  <c r="AL352" i="16"/>
  <c r="BI352" i="16" s="1"/>
  <c r="AK352" i="16"/>
  <c r="CD351" i="16"/>
  <c r="CB351" i="16"/>
  <c r="CA351" i="16"/>
  <c r="BZ351" i="16"/>
  <c r="BY351" i="16"/>
  <c r="BX351" i="16"/>
  <c r="BW351" i="16"/>
  <c r="BV351" i="16"/>
  <c r="BT351" i="16"/>
  <c r="BS351" i="16"/>
  <c r="BR351" i="16"/>
  <c r="BN351" i="16"/>
  <c r="BM351" i="16"/>
  <c r="BL351" i="16"/>
  <c r="BG351" i="16"/>
  <c r="BF351" i="16"/>
  <c r="BE351" i="16"/>
  <c r="BD351" i="16"/>
  <c r="BC351" i="16"/>
  <c r="BB351" i="16"/>
  <c r="BA351" i="16"/>
  <c r="AZ351" i="16"/>
  <c r="AY351" i="16"/>
  <c r="AX351" i="16"/>
  <c r="AW351" i="16"/>
  <c r="AV351" i="16"/>
  <c r="AU351" i="16"/>
  <c r="AT351" i="16"/>
  <c r="AR351" i="16"/>
  <c r="AQ351" i="16"/>
  <c r="AP351" i="16"/>
  <c r="BP351" i="16" s="1"/>
  <c r="AO351" i="16"/>
  <c r="BQ351" i="16" s="1"/>
  <c r="AN351" i="16"/>
  <c r="BK351" i="16" s="1"/>
  <c r="AM351" i="16"/>
  <c r="BJ351" i="16" s="1"/>
  <c r="AL351" i="16"/>
  <c r="BI351" i="16" s="1"/>
  <c r="AK351" i="16"/>
  <c r="CD350" i="16"/>
  <c r="CB350" i="16"/>
  <c r="CA350" i="16"/>
  <c r="BZ350" i="16"/>
  <c r="BY350" i="16"/>
  <c r="BX350" i="16"/>
  <c r="BW350" i="16"/>
  <c r="BV350" i="16"/>
  <c r="BT350" i="16"/>
  <c r="BS350" i="16"/>
  <c r="BR350" i="16"/>
  <c r="BN350" i="16"/>
  <c r="BM350" i="16"/>
  <c r="BL350" i="16"/>
  <c r="BG350" i="16"/>
  <c r="BF350" i="16"/>
  <c r="BE350" i="16"/>
  <c r="BD350" i="16"/>
  <c r="BC350" i="16"/>
  <c r="BB350" i="16"/>
  <c r="BA350" i="16"/>
  <c r="AZ350" i="16"/>
  <c r="AY350" i="16"/>
  <c r="AX350" i="16"/>
  <c r="AW350" i="16"/>
  <c r="AV350" i="16"/>
  <c r="AU350" i="16"/>
  <c r="AT350" i="16"/>
  <c r="AR350" i="16"/>
  <c r="AQ350" i="16"/>
  <c r="AP350" i="16"/>
  <c r="BP350" i="16" s="1"/>
  <c r="AO350" i="16"/>
  <c r="BQ350" i="16" s="1"/>
  <c r="AN350" i="16"/>
  <c r="BK350" i="16" s="1"/>
  <c r="AM350" i="16"/>
  <c r="BJ350" i="16" s="1"/>
  <c r="AL350" i="16"/>
  <c r="BI350" i="16" s="1"/>
  <c r="AK350" i="16"/>
  <c r="CD349" i="16"/>
  <c r="CB349" i="16"/>
  <c r="CA349" i="16"/>
  <c r="BZ349" i="16"/>
  <c r="BY349" i="16"/>
  <c r="BX349" i="16"/>
  <c r="BW349" i="16"/>
  <c r="BV349" i="16"/>
  <c r="BT349" i="16"/>
  <c r="BS349" i="16"/>
  <c r="BR349" i="16"/>
  <c r="BN349" i="16"/>
  <c r="BM349" i="16"/>
  <c r="BL349" i="16"/>
  <c r="BG349" i="16"/>
  <c r="BF349" i="16"/>
  <c r="BE349" i="16"/>
  <c r="BD349" i="16"/>
  <c r="BC349" i="16"/>
  <c r="BB349" i="16"/>
  <c r="BA349" i="16"/>
  <c r="AZ349" i="16"/>
  <c r="AY349" i="16"/>
  <c r="AX349" i="16"/>
  <c r="AW349" i="16"/>
  <c r="AV349" i="16"/>
  <c r="AU349" i="16"/>
  <c r="AT349" i="16"/>
  <c r="AR349" i="16"/>
  <c r="AQ349" i="16"/>
  <c r="AP349" i="16"/>
  <c r="BP349" i="16" s="1"/>
  <c r="AO349" i="16"/>
  <c r="BQ349" i="16" s="1"/>
  <c r="AN349" i="16"/>
  <c r="BK349" i="16" s="1"/>
  <c r="AM349" i="16"/>
  <c r="BJ349" i="16" s="1"/>
  <c r="AL349" i="16"/>
  <c r="BI349" i="16" s="1"/>
  <c r="AK349" i="16"/>
  <c r="CD348" i="16"/>
  <c r="CB348" i="16"/>
  <c r="CA348" i="16"/>
  <c r="BZ348" i="16"/>
  <c r="BY348" i="16"/>
  <c r="BX348" i="16"/>
  <c r="BW348" i="16"/>
  <c r="BV348" i="16"/>
  <c r="BT348" i="16"/>
  <c r="BS348" i="16"/>
  <c r="BR348" i="16"/>
  <c r="BN348" i="16"/>
  <c r="BM348" i="16"/>
  <c r="BL348" i="16"/>
  <c r="BG348" i="16"/>
  <c r="BF348" i="16"/>
  <c r="BE348" i="16"/>
  <c r="BD348" i="16"/>
  <c r="BC348" i="16"/>
  <c r="BB348" i="16"/>
  <c r="BA348" i="16"/>
  <c r="AZ348" i="16"/>
  <c r="AY348" i="16"/>
  <c r="AX348" i="16"/>
  <c r="AW348" i="16"/>
  <c r="AV348" i="16"/>
  <c r="AU348" i="16"/>
  <c r="AT348" i="16"/>
  <c r="AR348" i="16"/>
  <c r="AQ348" i="16"/>
  <c r="AP348" i="16"/>
  <c r="BP348" i="16" s="1"/>
  <c r="AO348" i="16"/>
  <c r="BQ348" i="16" s="1"/>
  <c r="AN348" i="16"/>
  <c r="BK348" i="16" s="1"/>
  <c r="AM348" i="16"/>
  <c r="BJ348" i="16" s="1"/>
  <c r="AL348" i="16"/>
  <c r="BI348" i="16" s="1"/>
  <c r="AK348" i="16"/>
  <c r="CD347" i="16"/>
  <c r="CB347" i="16"/>
  <c r="CA347" i="16"/>
  <c r="BZ347" i="16"/>
  <c r="BY347" i="16"/>
  <c r="BX347" i="16"/>
  <c r="BW347" i="16"/>
  <c r="BV347" i="16"/>
  <c r="BT347" i="16"/>
  <c r="BS347" i="16"/>
  <c r="BR347" i="16"/>
  <c r="BN347" i="16"/>
  <c r="BM347" i="16"/>
  <c r="BL347" i="16"/>
  <c r="BG347" i="16"/>
  <c r="BF347" i="16"/>
  <c r="BE347" i="16"/>
  <c r="BD347" i="16"/>
  <c r="BC347" i="16"/>
  <c r="BB347" i="16"/>
  <c r="BA347" i="16"/>
  <c r="AZ347" i="16"/>
  <c r="AY347" i="16"/>
  <c r="AX347" i="16"/>
  <c r="AW347" i="16"/>
  <c r="AV347" i="16"/>
  <c r="AU347" i="16"/>
  <c r="AT347" i="16"/>
  <c r="AR347" i="16"/>
  <c r="AQ347" i="16"/>
  <c r="AP347" i="16"/>
  <c r="BP347" i="16" s="1"/>
  <c r="AO347" i="16"/>
  <c r="BQ347" i="16" s="1"/>
  <c r="AN347" i="16"/>
  <c r="BK347" i="16" s="1"/>
  <c r="AM347" i="16"/>
  <c r="BJ347" i="16" s="1"/>
  <c r="AL347" i="16"/>
  <c r="BI347" i="16" s="1"/>
  <c r="AK347" i="16"/>
  <c r="CD346" i="16"/>
  <c r="CB346" i="16"/>
  <c r="CA346" i="16"/>
  <c r="BZ346" i="16"/>
  <c r="BY346" i="16"/>
  <c r="BX346" i="16"/>
  <c r="BW346" i="16"/>
  <c r="BV346" i="16"/>
  <c r="BT346" i="16"/>
  <c r="BS346" i="16"/>
  <c r="BR346" i="16"/>
  <c r="BN346" i="16"/>
  <c r="BM346" i="16"/>
  <c r="BL346" i="16"/>
  <c r="BG346" i="16"/>
  <c r="BF346" i="16"/>
  <c r="BE346" i="16"/>
  <c r="BD346" i="16"/>
  <c r="BC346" i="16"/>
  <c r="BB346" i="16"/>
  <c r="BA346" i="16"/>
  <c r="AZ346" i="16"/>
  <c r="AY346" i="16"/>
  <c r="AX346" i="16"/>
  <c r="AW346" i="16"/>
  <c r="AV346" i="16"/>
  <c r="AU346" i="16"/>
  <c r="AT346" i="16"/>
  <c r="AR346" i="16"/>
  <c r="AQ346" i="16"/>
  <c r="AP346" i="16"/>
  <c r="BP346" i="16" s="1"/>
  <c r="AO346" i="16"/>
  <c r="BQ346" i="16" s="1"/>
  <c r="AN346" i="16"/>
  <c r="BK346" i="16" s="1"/>
  <c r="AM346" i="16"/>
  <c r="BJ346" i="16" s="1"/>
  <c r="AL346" i="16"/>
  <c r="BI346" i="16" s="1"/>
  <c r="AK346" i="16"/>
  <c r="CD345" i="16"/>
  <c r="CB345" i="16"/>
  <c r="CA345" i="16"/>
  <c r="BZ345" i="16"/>
  <c r="BY345" i="16"/>
  <c r="BX345" i="16"/>
  <c r="BW345" i="16"/>
  <c r="BV345" i="16"/>
  <c r="BT345" i="16"/>
  <c r="BS345" i="16"/>
  <c r="BR345" i="16"/>
  <c r="BN345" i="16"/>
  <c r="BM345" i="16"/>
  <c r="BL345" i="16"/>
  <c r="BG345" i="16"/>
  <c r="BF345" i="16"/>
  <c r="BE345" i="16"/>
  <c r="BD345" i="16"/>
  <c r="BC345" i="16"/>
  <c r="BB345" i="16"/>
  <c r="BA345" i="16"/>
  <c r="AZ345" i="16"/>
  <c r="AY345" i="16"/>
  <c r="AX345" i="16"/>
  <c r="AW345" i="16"/>
  <c r="AV345" i="16"/>
  <c r="AU345" i="16"/>
  <c r="AT345" i="16"/>
  <c r="AR345" i="16"/>
  <c r="AQ345" i="16"/>
  <c r="AP345" i="16"/>
  <c r="BP345" i="16" s="1"/>
  <c r="AO345" i="16"/>
  <c r="BQ345" i="16" s="1"/>
  <c r="AN345" i="16"/>
  <c r="BK345" i="16" s="1"/>
  <c r="AM345" i="16"/>
  <c r="BJ345" i="16" s="1"/>
  <c r="AL345" i="16"/>
  <c r="BI345" i="16" s="1"/>
  <c r="AK345" i="16"/>
  <c r="CD344" i="16"/>
  <c r="CB344" i="16"/>
  <c r="CA344" i="16"/>
  <c r="BZ344" i="16"/>
  <c r="BY344" i="16"/>
  <c r="BX344" i="16"/>
  <c r="BW344" i="16"/>
  <c r="BV344" i="16"/>
  <c r="BT344" i="16"/>
  <c r="BS344" i="16"/>
  <c r="BR344" i="16"/>
  <c r="BN344" i="16"/>
  <c r="BM344" i="16"/>
  <c r="BL344" i="16"/>
  <c r="BG344" i="16"/>
  <c r="BF344" i="16"/>
  <c r="BE344" i="16"/>
  <c r="BD344" i="16"/>
  <c r="BC344" i="16"/>
  <c r="BB344" i="16"/>
  <c r="BA344" i="16"/>
  <c r="AZ344" i="16"/>
  <c r="AY344" i="16"/>
  <c r="AX344" i="16"/>
  <c r="AW344" i="16"/>
  <c r="AV344" i="16"/>
  <c r="AU344" i="16"/>
  <c r="AT344" i="16"/>
  <c r="AR344" i="16"/>
  <c r="AQ344" i="16"/>
  <c r="AP344" i="16"/>
  <c r="BP344" i="16" s="1"/>
  <c r="AO344" i="16"/>
  <c r="BQ344" i="16" s="1"/>
  <c r="AN344" i="16"/>
  <c r="BK344" i="16" s="1"/>
  <c r="AM344" i="16"/>
  <c r="BJ344" i="16" s="1"/>
  <c r="AL344" i="16"/>
  <c r="BI344" i="16" s="1"/>
  <c r="AK344" i="16"/>
  <c r="CD343" i="16"/>
  <c r="CB343" i="16"/>
  <c r="CA343" i="16"/>
  <c r="BZ343" i="16"/>
  <c r="BY343" i="16"/>
  <c r="BX343" i="16"/>
  <c r="BW343" i="16"/>
  <c r="BV343" i="16"/>
  <c r="BT343" i="16"/>
  <c r="BS343" i="16"/>
  <c r="BR343" i="16"/>
  <c r="BN343" i="16"/>
  <c r="BM343" i="16"/>
  <c r="BL343" i="16"/>
  <c r="BG343" i="16"/>
  <c r="BF343" i="16"/>
  <c r="BE343" i="16"/>
  <c r="BD343" i="16"/>
  <c r="BC343" i="16"/>
  <c r="BB343" i="16"/>
  <c r="BA343" i="16"/>
  <c r="AZ343" i="16"/>
  <c r="AY343" i="16"/>
  <c r="AX343" i="16"/>
  <c r="AW343" i="16"/>
  <c r="AV343" i="16"/>
  <c r="AU343" i="16"/>
  <c r="AT343" i="16"/>
  <c r="AR343" i="16"/>
  <c r="AQ343" i="16"/>
  <c r="AP343" i="16"/>
  <c r="BP343" i="16" s="1"/>
  <c r="AO343" i="16"/>
  <c r="BQ343" i="16" s="1"/>
  <c r="AN343" i="16"/>
  <c r="BK343" i="16" s="1"/>
  <c r="AM343" i="16"/>
  <c r="BJ343" i="16" s="1"/>
  <c r="AL343" i="16"/>
  <c r="BI343" i="16" s="1"/>
  <c r="AK343" i="16"/>
  <c r="CD342" i="16"/>
  <c r="CB342" i="16"/>
  <c r="CA342" i="16"/>
  <c r="BZ342" i="16"/>
  <c r="BY342" i="16"/>
  <c r="BX342" i="16"/>
  <c r="BW342" i="16"/>
  <c r="BV342" i="16"/>
  <c r="BT342" i="16"/>
  <c r="BS342" i="16"/>
  <c r="BR342" i="16"/>
  <c r="BN342" i="16"/>
  <c r="BM342" i="16"/>
  <c r="BL342" i="16"/>
  <c r="BG342" i="16"/>
  <c r="BF342" i="16"/>
  <c r="BE342" i="16"/>
  <c r="BD342" i="16"/>
  <c r="BC342" i="16"/>
  <c r="BB342" i="16"/>
  <c r="BA342" i="16"/>
  <c r="AZ342" i="16"/>
  <c r="AY342" i="16"/>
  <c r="AX342" i="16"/>
  <c r="AW342" i="16"/>
  <c r="AV342" i="16"/>
  <c r="AU342" i="16"/>
  <c r="AT342" i="16"/>
  <c r="AR342" i="16"/>
  <c r="AQ342" i="16"/>
  <c r="AP342" i="16"/>
  <c r="BP342" i="16" s="1"/>
  <c r="AO342" i="16"/>
  <c r="BQ342" i="16" s="1"/>
  <c r="AN342" i="16"/>
  <c r="BK342" i="16" s="1"/>
  <c r="AM342" i="16"/>
  <c r="BJ342" i="16" s="1"/>
  <c r="AL342" i="16"/>
  <c r="BI342" i="16" s="1"/>
  <c r="AK342" i="16"/>
  <c r="CD341" i="16"/>
  <c r="CB341" i="16"/>
  <c r="CA341" i="16"/>
  <c r="BZ341" i="16"/>
  <c r="BY341" i="16"/>
  <c r="BX341" i="16"/>
  <c r="BW341" i="16"/>
  <c r="BV341" i="16"/>
  <c r="BT341" i="16"/>
  <c r="BS341" i="16"/>
  <c r="BR341" i="16"/>
  <c r="BN341" i="16"/>
  <c r="BM341" i="16"/>
  <c r="BL341" i="16"/>
  <c r="BG341" i="16"/>
  <c r="BF341" i="16"/>
  <c r="BE341" i="16"/>
  <c r="BD341" i="16"/>
  <c r="BC341" i="16"/>
  <c r="BB341" i="16"/>
  <c r="BA341" i="16"/>
  <c r="AZ341" i="16"/>
  <c r="AY341" i="16"/>
  <c r="AX341" i="16"/>
  <c r="AW341" i="16"/>
  <c r="AV341" i="16"/>
  <c r="AU341" i="16"/>
  <c r="AT341" i="16"/>
  <c r="AR341" i="16"/>
  <c r="AQ341" i="16"/>
  <c r="AP341" i="16"/>
  <c r="BP341" i="16" s="1"/>
  <c r="AO341" i="16"/>
  <c r="BQ341" i="16" s="1"/>
  <c r="AN341" i="16"/>
  <c r="BK341" i="16" s="1"/>
  <c r="AM341" i="16"/>
  <c r="BJ341" i="16" s="1"/>
  <c r="AL341" i="16"/>
  <c r="BI341" i="16" s="1"/>
  <c r="AK341" i="16"/>
  <c r="CD340" i="16"/>
  <c r="CB340" i="16"/>
  <c r="CA340" i="16"/>
  <c r="BZ340" i="16"/>
  <c r="BY340" i="16"/>
  <c r="BX340" i="16"/>
  <c r="BW340" i="16"/>
  <c r="BV340" i="16"/>
  <c r="BT340" i="16"/>
  <c r="BS340" i="16"/>
  <c r="BR340" i="16"/>
  <c r="BN340" i="16"/>
  <c r="BM340" i="16"/>
  <c r="BL340" i="16"/>
  <c r="BG340" i="16"/>
  <c r="BF340" i="16"/>
  <c r="BE340" i="16"/>
  <c r="BD340" i="16"/>
  <c r="BC340" i="16"/>
  <c r="BB340" i="16"/>
  <c r="BA340" i="16"/>
  <c r="AZ340" i="16"/>
  <c r="AY340" i="16"/>
  <c r="AX340" i="16"/>
  <c r="AW340" i="16"/>
  <c r="AV340" i="16"/>
  <c r="AU340" i="16"/>
  <c r="AT340" i="16"/>
  <c r="AR340" i="16"/>
  <c r="AQ340" i="16"/>
  <c r="AP340" i="16"/>
  <c r="BP340" i="16" s="1"/>
  <c r="AO340" i="16"/>
  <c r="BQ340" i="16" s="1"/>
  <c r="AN340" i="16"/>
  <c r="BK340" i="16" s="1"/>
  <c r="AM340" i="16"/>
  <c r="BJ340" i="16" s="1"/>
  <c r="AL340" i="16"/>
  <c r="BI340" i="16" s="1"/>
  <c r="AK340" i="16"/>
  <c r="CD339" i="16"/>
  <c r="CB339" i="16"/>
  <c r="CA339" i="16"/>
  <c r="BZ339" i="16"/>
  <c r="BY339" i="16"/>
  <c r="BX339" i="16"/>
  <c r="BW339" i="16"/>
  <c r="BV339" i="16"/>
  <c r="BT339" i="16"/>
  <c r="BS339" i="16"/>
  <c r="BR339" i="16"/>
  <c r="BN339" i="16"/>
  <c r="BM339" i="16"/>
  <c r="BL339" i="16"/>
  <c r="BG339" i="16"/>
  <c r="BF339" i="16"/>
  <c r="BE339" i="16"/>
  <c r="BD339" i="16"/>
  <c r="BC339" i="16"/>
  <c r="BB339" i="16"/>
  <c r="BA339" i="16"/>
  <c r="AZ339" i="16"/>
  <c r="AY339" i="16"/>
  <c r="AX339" i="16"/>
  <c r="AW339" i="16"/>
  <c r="AV339" i="16"/>
  <c r="AU339" i="16"/>
  <c r="AT339" i="16"/>
  <c r="AR339" i="16"/>
  <c r="AQ339" i="16"/>
  <c r="AP339" i="16"/>
  <c r="BP339" i="16" s="1"/>
  <c r="AO339" i="16"/>
  <c r="BQ339" i="16" s="1"/>
  <c r="AN339" i="16"/>
  <c r="BK339" i="16" s="1"/>
  <c r="AM339" i="16"/>
  <c r="BJ339" i="16" s="1"/>
  <c r="AL339" i="16"/>
  <c r="BI339" i="16" s="1"/>
  <c r="AK339" i="16"/>
  <c r="CD338" i="16"/>
  <c r="CB338" i="16"/>
  <c r="CA338" i="16"/>
  <c r="BZ338" i="16"/>
  <c r="BY338" i="16"/>
  <c r="BX338" i="16"/>
  <c r="BW338" i="16"/>
  <c r="BV338" i="16"/>
  <c r="BT338" i="16"/>
  <c r="BS338" i="16"/>
  <c r="BR338" i="16"/>
  <c r="BN338" i="16"/>
  <c r="BM338" i="16"/>
  <c r="BL338" i="16"/>
  <c r="BG338" i="16"/>
  <c r="BF338" i="16"/>
  <c r="BE338" i="16"/>
  <c r="BD338" i="16"/>
  <c r="BC338" i="16"/>
  <c r="BB338" i="16"/>
  <c r="BA338" i="16"/>
  <c r="AZ338" i="16"/>
  <c r="AY338" i="16"/>
  <c r="AX338" i="16"/>
  <c r="AW338" i="16"/>
  <c r="AV338" i="16"/>
  <c r="AU338" i="16"/>
  <c r="AT338" i="16"/>
  <c r="AR338" i="16"/>
  <c r="AQ338" i="16"/>
  <c r="AP338" i="16"/>
  <c r="BP338" i="16" s="1"/>
  <c r="AO338" i="16"/>
  <c r="BQ338" i="16" s="1"/>
  <c r="AN338" i="16"/>
  <c r="BK338" i="16" s="1"/>
  <c r="AM338" i="16"/>
  <c r="BJ338" i="16" s="1"/>
  <c r="AL338" i="16"/>
  <c r="BI338" i="16" s="1"/>
  <c r="AK338" i="16"/>
  <c r="CD337" i="16"/>
  <c r="CB337" i="16"/>
  <c r="CA337" i="16"/>
  <c r="BZ337" i="16"/>
  <c r="BY337" i="16"/>
  <c r="BX337" i="16"/>
  <c r="BW337" i="16"/>
  <c r="BV337" i="16"/>
  <c r="BT337" i="16"/>
  <c r="BS337" i="16"/>
  <c r="BR337" i="16"/>
  <c r="BN337" i="16"/>
  <c r="BM337" i="16"/>
  <c r="BL337" i="16"/>
  <c r="BG337" i="16"/>
  <c r="BF337" i="16"/>
  <c r="BE337" i="16"/>
  <c r="BD337" i="16"/>
  <c r="BC337" i="16"/>
  <c r="BB337" i="16"/>
  <c r="BA337" i="16"/>
  <c r="AZ337" i="16"/>
  <c r="AY337" i="16"/>
  <c r="AX337" i="16"/>
  <c r="AW337" i="16"/>
  <c r="AV337" i="16"/>
  <c r="AU337" i="16"/>
  <c r="AT337" i="16"/>
  <c r="AR337" i="16"/>
  <c r="AQ337" i="16"/>
  <c r="AP337" i="16"/>
  <c r="BP337" i="16" s="1"/>
  <c r="AO337" i="16"/>
  <c r="BQ337" i="16" s="1"/>
  <c r="AN337" i="16"/>
  <c r="BK337" i="16" s="1"/>
  <c r="AM337" i="16"/>
  <c r="BJ337" i="16" s="1"/>
  <c r="AL337" i="16"/>
  <c r="BI337" i="16" s="1"/>
  <c r="AK337" i="16"/>
  <c r="CD336" i="16"/>
  <c r="CB336" i="16"/>
  <c r="CA336" i="16"/>
  <c r="BZ336" i="16"/>
  <c r="BY336" i="16"/>
  <c r="BX336" i="16"/>
  <c r="BW336" i="16"/>
  <c r="BV336" i="16"/>
  <c r="BT336" i="16"/>
  <c r="BS336" i="16"/>
  <c r="BR336" i="16"/>
  <c r="BN336" i="16"/>
  <c r="BM336" i="16"/>
  <c r="BL336" i="16"/>
  <c r="BG336" i="16"/>
  <c r="BF336" i="16"/>
  <c r="BE336" i="16"/>
  <c r="BD336" i="16"/>
  <c r="BC336" i="16"/>
  <c r="BB336" i="16"/>
  <c r="BA336" i="16"/>
  <c r="AZ336" i="16"/>
  <c r="AY336" i="16"/>
  <c r="AX336" i="16"/>
  <c r="AW336" i="16"/>
  <c r="AV336" i="16"/>
  <c r="AU336" i="16"/>
  <c r="AT336" i="16"/>
  <c r="AR336" i="16"/>
  <c r="AQ336" i="16"/>
  <c r="AP336" i="16"/>
  <c r="BP336" i="16" s="1"/>
  <c r="AO336" i="16"/>
  <c r="BQ336" i="16" s="1"/>
  <c r="AN336" i="16"/>
  <c r="BK336" i="16" s="1"/>
  <c r="AM336" i="16"/>
  <c r="BJ336" i="16" s="1"/>
  <c r="AL336" i="16"/>
  <c r="BI336" i="16" s="1"/>
  <c r="AK336" i="16"/>
  <c r="CD335" i="16"/>
  <c r="CB335" i="16"/>
  <c r="CA335" i="16"/>
  <c r="BZ335" i="16"/>
  <c r="BY335" i="16"/>
  <c r="BX335" i="16"/>
  <c r="BW335" i="16"/>
  <c r="BV335" i="16"/>
  <c r="BT335" i="16"/>
  <c r="BS335" i="16"/>
  <c r="BR335" i="16"/>
  <c r="BN335" i="16"/>
  <c r="BM335" i="16"/>
  <c r="BL335" i="16"/>
  <c r="BG335" i="16"/>
  <c r="BF335" i="16"/>
  <c r="BE335" i="16"/>
  <c r="BD335" i="16"/>
  <c r="BC335" i="16"/>
  <c r="BB335" i="16"/>
  <c r="BA335" i="16"/>
  <c r="AZ335" i="16"/>
  <c r="AY335" i="16"/>
  <c r="AX335" i="16"/>
  <c r="AW335" i="16"/>
  <c r="AV335" i="16"/>
  <c r="AU335" i="16"/>
  <c r="AT335" i="16"/>
  <c r="AR335" i="16"/>
  <c r="AQ335" i="16"/>
  <c r="AP335" i="16"/>
  <c r="BP335" i="16" s="1"/>
  <c r="AO335" i="16"/>
  <c r="BQ335" i="16" s="1"/>
  <c r="AN335" i="16"/>
  <c r="BK335" i="16" s="1"/>
  <c r="AM335" i="16"/>
  <c r="BJ335" i="16" s="1"/>
  <c r="AL335" i="16"/>
  <c r="BI335" i="16" s="1"/>
  <c r="AK335" i="16"/>
  <c r="CD334" i="16"/>
  <c r="CB334" i="16"/>
  <c r="CA334" i="16"/>
  <c r="BZ334" i="16"/>
  <c r="BY334" i="16"/>
  <c r="BX334" i="16"/>
  <c r="BW334" i="16"/>
  <c r="BV334" i="16"/>
  <c r="BT334" i="16"/>
  <c r="BS334" i="16"/>
  <c r="BR334" i="16"/>
  <c r="BN334" i="16"/>
  <c r="BM334" i="16"/>
  <c r="BL334" i="16"/>
  <c r="BG334" i="16"/>
  <c r="BF334" i="16"/>
  <c r="BE334" i="16"/>
  <c r="BD334" i="16"/>
  <c r="BC334" i="16"/>
  <c r="BB334" i="16"/>
  <c r="BA334" i="16"/>
  <c r="AZ334" i="16"/>
  <c r="AY334" i="16"/>
  <c r="AX334" i="16"/>
  <c r="AW334" i="16"/>
  <c r="AV334" i="16"/>
  <c r="AU334" i="16"/>
  <c r="AT334" i="16"/>
  <c r="AR334" i="16"/>
  <c r="AQ334" i="16"/>
  <c r="AP334" i="16"/>
  <c r="BP334" i="16" s="1"/>
  <c r="AO334" i="16"/>
  <c r="BQ334" i="16" s="1"/>
  <c r="AN334" i="16"/>
  <c r="BK334" i="16" s="1"/>
  <c r="AM334" i="16"/>
  <c r="BJ334" i="16" s="1"/>
  <c r="AL334" i="16"/>
  <c r="BI334" i="16" s="1"/>
  <c r="AK334" i="16"/>
  <c r="CD333" i="16"/>
  <c r="CB333" i="16"/>
  <c r="CA333" i="16"/>
  <c r="BZ333" i="16"/>
  <c r="BY333" i="16"/>
  <c r="BX333" i="16"/>
  <c r="BW333" i="16"/>
  <c r="BV333" i="16"/>
  <c r="BT333" i="16"/>
  <c r="BS333" i="16"/>
  <c r="BR333" i="16"/>
  <c r="BN333" i="16"/>
  <c r="BM333" i="16"/>
  <c r="BL333" i="16"/>
  <c r="BG333" i="16"/>
  <c r="BF333" i="16"/>
  <c r="BE333" i="16"/>
  <c r="BD333" i="16"/>
  <c r="BC333" i="16"/>
  <c r="BB333" i="16"/>
  <c r="BA333" i="16"/>
  <c r="AZ333" i="16"/>
  <c r="AY333" i="16"/>
  <c r="AX333" i="16"/>
  <c r="AW333" i="16"/>
  <c r="AV333" i="16"/>
  <c r="AU333" i="16"/>
  <c r="AT333" i="16"/>
  <c r="AR333" i="16"/>
  <c r="AQ333" i="16"/>
  <c r="AP333" i="16"/>
  <c r="BP333" i="16" s="1"/>
  <c r="AO333" i="16"/>
  <c r="BQ333" i="16" s="1"/>
  <c r="AN333" i="16"/>
  <c r="BK333" i="16" s="1"/>
  <c r="AM333" i="16"/>
  <c r="BJ333" i="16" s="1"/>
  <c r="AL333" i="16"/>
  <c r="BI333" i="16" s="1"/>
  <c r="AK333" i="16"/>
  <c r="CD332" i="16"/>
  <c r="CB332" i="16"/>
  <c r="CA332" i="16"/>
  <c r="BZ332" i="16"/>
  <c r="BY332" i="16"/>
  <c r="BX332" i="16"/>
  <c r="BW332" i="16"/>
  <c r="BV332" i="16"/>
  <c r="BT332" i="16"/>
  <c r="BS332" i="16"/>
  <c r="BR332" i="16"/>
  <c r="BN332" i="16"/>
  <c r="BM332" i="16"/>
  <c r="BL332" i="16"/>
  <c r="BG332" i="16"/>
  <c r="BF332" i="16"/>
  <c r="BE332" i="16"/>
  <c r="BD332" i="16"/>
  <c r="BC332" i="16"/>
  <c r="BB332" i="16"/>
  <c r="BA332" i="16"/>
  <c r="AZ332" i="16"/>
  <c r="AY332" i="16"/>
  <c r="AX332" i="16"/>
  <c r="AW332" i="16"/>
  <c r="AV332" i="16"/>
  <c r="AU332" i="16"/>
  <c r="AT332" i="16"/>
  <c r="AR332" i="16"/>
  <c r="AQ332" i="16"/>
  <c r="AP332" i="16"/>
  <c r="BP332" i="16" s="1"/>
  <c r="AO332" i="16"/>
  <c r="BQ332" i="16" s="1"/>
  <c r="AN332" i="16"/>
  <c r="BK332" i="16" s="1"/>
  <c r="AM332" i="16"/>
  <c r="BJ332" i="16" s="1"/>
  <c r="AL332" i="16"/>
  <c r="BI332" i="16" s="1"/>
  <c r="AK332" i="16"/>
  <c r="CD331" i="16"/>
  <c r="CB331" i="16"/>
  <c r="CA331" i="16"/>
  <c r="BZ331" i="16"/>
  <c r="BY331" i="16"/>
  <c r="BX331" i="16"/>
  <c r="BW331" i="16"/>
  <c r="BV331" i="16"/>
  <c r="BT331" i="16"/>
  <c r="BS331" i="16"/>
  <c r="BR331" i="16"/>
  <c r="BN331" i="16"/>
  <c r="BM331" i="16"/>
  <c r="BL331" i="16"/>
  <c r="BG331" i="16"/>
  <c r="BF331" i="16"/>
  <c r="BE331" i="16"/>
  <c r="BD331" i="16"/>
  <c r="BC331" i="16"/>
  <c r="BB331" i="16"/>
  <c r="BA331" i="16"/>
  <c r="AZ331" i="16"/>
  <c r="AY331" i="16"/>
  <c r="AX331" i="16"/>
  <c r="AW331" i="16"/>
  <c r="AV331" i="16"/>
  <c r="AU331" i="16"/>
  <c r="AT331" i="16"/>
  <c r="AR331" i="16"/>
  <c r="AQ331" i="16"/>
  <c r="AP331" i="16"/>
  <c r="BP331" i="16" s="1"/>
  <c r="AO331" i="16"/>
  <c r="BQ331" i="16" s="1"/>
  <c r="AN331" i="16"/>
  <c r="BK331" i="16" s="1"/>
  <c r="AM331" i="16"/>
  <c r="BJ331" i="16" s="1"/>
  <c r="AL331" i="16"/>
  <c r="BI331" i="16" s="1"/>
  <c r="AK331" i="16"/>
  <c r="CD330" i="16"/>
  <c r="CB330" i="16"/>
  <c r="CA330" i="16"/>
  <c r="BZ330" i="16"/>
  <c r="BY330" i="16"/>
  <c r="BX330" i="16"/>
  <c r="BW330" i="16"/>
  <c r="BV330" i="16"/>
  <c r="BT330" i="16"/>
  <c r="BS330" i="16"/>
  <c r="BR330" i="16"/>
  <c r="BN330" i="16"/>
  <c r="BM330" i="16"/>
  <c r="BL330" i="16"/>
  <c r="BG330" i="16"/>
  <c r="BF330" i="16"/>
  <c r="BE330" i="16"/>
  <c r="BD330" i="16"/>
  <c r="BC330" i="16"/>
  <c r="BB330" i="16"/>
  <c r="BA330" i="16"/>
  <c r="AZ330" i="16"/>
  <c r="AY330" i="16"/>
  <c r="AX330" i="16"/>
  <c r="AW330" i="16"/>
  <c r="AV330" i="16"/>
  <c r="AU330" i="16"/>
  <c r="AT330" i="16"/>
  <c r="AR330" i="16"/>
  <c r="AQ330" i="16"/>
  <c r="AP330" i="16"/>
  <c r="BP330" i="16" s="1"/>
  <c r="AO330" i="16"/>
  <c r="BQ330" i="16" s="1"/>
  <c r="AN330" i="16"/>
  <c r="BK330" i="16" s="1"/>
  <c r="AM330" i="16"/>
  <c r="BJ330" i="16" s="1"/>
  <c r="AL330" i="16"/>
  <c r="BI330" i="16" s="1"/>
  <c r="AK330" i="16"/>
  <c r="CD329" i="16"/>
  <c r="CB329" i="16"/>
  <c r="CA329" i="16"/>
  <c r="BZ329" i="16"/>
  <c r="BY329" i="16"/>
  <c r="BX329" i="16"/>
  <c r="BW329" i="16"/>
  <c r="BV329" i="16"/>
  <c r="BT329" i="16"/>
  <c r="BS329" i="16"/>
  <c r="BR329" i="16"/>
  <c r="BN329" i="16"/>
  <c r="BM329" i="16"/>
  <c r="BL329" i="16"/>
  <c r="BG329" i="16"/>
  <c r="BF329" i="16"/>
  <c r="BE329" i="16"/>
  <c r="BD329" i="16"/>
  <c r="BC329" i="16"/>
  <c r="BB329" i="16"/>
  <c r="BA329" i="16"/>
  <c r="AZ329" i="16"/>
  <c r="AY329" i="16"/>
  <c r="AX329" i="16"/>
  <c r="AW329" i="16"/>
  <c r="AV329" i="16"/>
  <c r="AU329" i="16"/>
  <c r="AT329" i="16"/>
  <c r="AR329" i="16"/>
  <c r="AQ329" i="16"/>
  <c r="AP329" i="16"/>
  <c r="BP329" i="16" s="1"/>
  <c r="AO329" i="16"/>
  <c r="BQ329" i="16" s="1"/>
  <c r="AN329" i="16"/>
  <c r="BK329" i="16" s="1"/>
  <c r="AM329" i="16"/>
  <c r="BJ329" i="16" s="1"/>
  <c r="AL329" i="16"/>
  <c r="BI329" i="16" s="1"/>
  <c r="AK329" i="16"/>
  <c r="CD328" i="16"/>
  <c r="CB328" i="16"/>
  <c r="CA328" i="16"/>
  <c r="BZ328" i="16"/>
  <c r="BY328" i="16"/>
  <c r="BX328" i="16"/>
  <c r="BW328" i="16"/>
  <c r="BV328" i="16"/>
  <c r="BT328" i="16"/>
  <c r="BS328" i="16"/>
  <c r="BR328" i="16"/>
  <c r="BN328" i="16"/>
  <c r="BM328" i="16"/>
  <c r="BL328" i="16"/>
  <c r="BG328" i="16"/>
  <c r="BF328" i="16"/>
  <c r="BE328" i="16"/>
  <c r="BD328" i="16"/>
  <c r="BC328" i="16"/>
  <c r="BB328" i="16"/>
  <c r="BA328" i="16"/>
  <c r="AZ328" i="16"/>
  <c r="AY328" i="16"/>
  <c r="AX328" i="16"/>
  <c r="AW328" i="16"/>
  <c r="AV328" i="16"/>
  <c r="AU328" i="16"/>
  <c r="AT328" i="16"/>
  <c r="AR328" i="16"/>
  <c r="AQ328" i="16"/>
  <c r="AP328" i="16"/>
  <c r="BP328" i="16" s="1"/>
  <c r="AO328" i="16"/>
  <c r="BQ328" i="16" s="1"/>
  <c r="AN328" i="16"/>
  <c r="BK328" i="16" s="1"/>
  <c r="AM328" i="16"/>
  <c r="BJ328" i="16" s="1"/>
  <c r="AL328" i="16"/>
  <c r="BI328" i="16" s="1"/>
  <c r="AK328" i="16"/>
  <c r="CD327" i="16"/>
  <c r="CB327" i="16"/>
  <c r="CA327" i="16"/>
  <c r="BZ327" i="16"/>
  <c r="BY327" i="16"/>
  <c r="BX327" i="16"/>
  <c r="BW327" i="16"/>
  <c r="BV327" i="16"/>
  <c r="BT327" i="16"/>
  <c r="BS327" i="16"/>
  <c r="BR327" i="16"/>
  <c r="BN327" i="16"/>
  <c r="BM327" i="16"/>
  <c r="BL327" i="16"/>
  <c r="BG327" i="16"/>
  <c r="BF327" i="16"/>
  <c r="BE327" i="16"/>
  <c r="BD327" i="16"/>
  <c r="BC327" i="16"/>
  <c r="BB327" i="16"/>
  <c r="BA327" i="16"/>
  <c r="AZ327" i="16"/>
  <c r="AY327" i="16"/>
  <c r="AX327" i="16"/>
  <c r="AW327" i="16"/>
  <c r="AV327" i="16"/>
  <c r="AU327" i="16"/>
  <c r="AT327" i="16"/>
  <c r="AR327" i="16"/>
  <c r="AQ327" i="16"/>
  <c r="AP327" i="16"/>
  <c r="BP327" i="16" s="1"/>
  <c r="AO327" i="16"/>
  <c r="BQ327" i="16" s="1"/>
  <c r="AN327" i="16"/>
  <c r="BK327" i="16" s="1"/>
  <c r="AM327" i="16"/>
  <c r="BJ327" i="16" s="1"/>
  <c r="AL327" i="16"/>
  <c r="BI327" i="16" s="1"/>
  <c r="AK327" i="16"/>
  <c r="CD326" i="16"/>
  <c r="CB326" i="16"/>
  <c r="CA326" i="16"/>
  <c r="BZ326" i="16"/>
  <c r="BY326" i="16"/>
  <c r="BX326" i="16"/>
  <c r="BW326" i="16"/>
  <c r="BV326" i="16"/>
  <c r="BT326" i="16"/>
  <c r="BS326" i="16"/>
  <c r="BR326" i="16"/>
  <c r="BN326" i="16"/>
  <c r="BM326" i="16"/>
  <c r="BL326" i="16"/>
  <c r="BG326" i="16"/>
  <c r="BF326" i="16"/>
  <c r="BE326" i="16"/>
  <c r="BD326" i="16"/>
  <c r="BC326" i="16"/>
  <c r="BB326" i="16"/>
  <c r="BA326" i="16"/>
  <c r="AZ326" i="16"/>
  <c r="AY326" i="16"/>
  <c r="AX326" i="16"/>
  <c r="AW326" i="16"/>
  <c r="AV326" i="16"/>
  <c r="AU326" i="16"/>
  <c r="AT326" i="16"/>
  <c r="AR326" i="16"/>
  <c r="AQ326" i="16"/>
  <c r="AP326" i="16"/>
  <c r="BP326" i="16" s="1"/>
  <c r="AO326" i="16"/>
  <c r="BQ326" i="16" s="1"/>
  <c r="AN326" i="16"/>
  <c r="BK326" i="16" s="1"/>
  <c r="AM326" i="16"/>
  <c r="BJ326" i="16" s="1"/>
  <c r="AL326" i="16"/>
  <c r="BI326" i="16" s="1"/>
  <c r="AK326" i="16"/>
  <c r="CD325" i="16"/>
  <c r="CB325" i="16"/>
  <c r="CA325" i="16"/>
  <c r="BZ325" i="16"/>
  <c r="BY325" i="16"/>
  <c r="BX325" i="16"/>
  <c r="BW325" i="16"/>
  <c r="BV325" i="16"/>
  <c r="BT325" i="16"/>
  <c r="BS325" i="16"/>
  <c r="BR325" i="16"/>
  <c r="BN325" i="16"/>
  <c r="BM325" i="16"/>
  <c r="BL325" i="16"/>
  <c r="BG325" i="16"/>
  <c r="BF325" i="16"/>
  <c r="BE325" i="16"/>
  <c r="BD325" i="16"/>
  <c r="BC325" i="16"/>
  <c r="BB325" i="16"/>
  <c r="BA325" i="16"/>
  <c r="AZ325" i="16"/>
  <c r="AY325" i="16"/>
  <c r="AX325" i="16"/>
  <c r="AW325" i="16"/>
  <c r="AV325" i="16"/>
  <c r="AU325" i="16"/>
  <c r="AT325" i="16"/>
  <c r="AR325" i="16"/>
  <c r="AQ325" i="16"/>
  <c r="AP325" i="16"/>
  <c r="BP325" i="16" s="1"/>
  <c r="AO325" i="16"/>
  <c r="BQ325" i="16" s="1"/>
  <c r="AN325" i="16"/>
  <c r="BK325" i="16" s="1"/>
  <c r="AM325" i="16"/>
  <c r="BJ325" i="16" s="1"/>
  <c r="AL325" i="16"/>
  <c r="BI325" i="16" s="1"/>
  <c r="AK325" i="16"/>
  <c r="CD324" i="16"/>
  <c r="CB324" i="16"/>
  <c r="CA324" i="16"/>
  <c r="BZ324" i="16"/>
  <c r="BY324" i="16"/>
  <c r="BX324" i="16"/>
  <c r="BW324" i="16"/>
  <c r="BV324" i="16"/>
  <c r="BT324" i="16"/>
  <c r="BS324" i="16"/>
  <c r="BR324" i="16"/>
  <c r="BN324" i="16"/>
  <c r="BM324" i="16"/>
  <c r="BL324" i="16"/>
  <c r="BG324" i="16"/>
  <c r="BF324" i="16"/>
  <c r="BE324" i="16"/>
  <c r="BD324" i="16"/>
  <c r="BC324" i="16"/>
  <c r="BB324" i="16"/>
  <c r="BA324" i="16"/>
  <c r="AZ324" i="16"/>
  <c r="AY324" i="16"/>
  <c r="AX324" i="16"/>
  <c r="AW324" i="16"/>
  <c r="AV324" i="16"/>
  <c r="AU324" i="16"/>
  <c r="AT324" i="16"/>
  <c r="AR324" i="16"/>
  <c r="AQ324" i="16"/>
  <c r="AP324" i="16"/>
  <c r="BP324" i="16" s="1"/>
  <c r="AO324" i="16"/>
  <c r="BQ324" i="16" s="1"/>
  <c r="AN324" i="16"/>
  <c r="BK324" i="16" s="1"/>
  <c r="AM324" i="16"/>
  <c r="BJ324" i="16" s="1"/>
  <c r="AL324" i="16"/>
  <c r="BI324" i="16" s="1"/>
  <c r="AK324" i="16"/>
  <c r="CD323" i="16"/>
  <c r="CB323" i="16"/>
  <c r="CA323" i="16"/>
  <c r="BZ323" i="16"/>
  <c r="BY323" i="16"/>
  <c r="BX323" i="16"/>
  <c r="BW323" i="16"/>
  <c r="BV323" i="16"/>
  <c r="BT323" i="16"/>
  <c r="BS323" i="16"/>
  <c r="BR323" i="16"/>
  <c r="BN323" i="16"/>
  <c r="BM323" i="16"/>
  <c r="BL323" i="16"/>
  <c r="BG323" i="16"/>
  <c r="BF323" i="16"/>
  <c r="BE323" i="16"/>
  <c r="BD323" i="16"/>
  <c r="BC323" i="16"/>
  <c r="BB323" i="16"/>
  <c r="BA323" i="16"/>
  <c r="AZ323" i="16"/>
  <c r="AY323" i="16"/>
  <c r="AX323" i="16"/>
  <c r="AW323" i="16"/>
  <c r="AV323" i="16"/>
  <c r="AU323" i="16"/>
  <c r="AT323" i="16"/>
  <c r="AR323" i="16"/>
  <c r="AQ323" i="16"/>
  <c r="AP323" i="16"/>
  <c r="BP323" i="16" s="1"/>
  <c r="AO323" i="16"/>
  <c r="BQ323" i="16" s="1"/>
  <c r="AN323" i="16"/>
  <c r="BK323" i="16" s="1"/>
  <c r="AM323" i="16"/>
  <c r="BJ323" i="16" s="1"/>
  <c r="AL323" i="16"/>
  <c r="BI323" i="16" s="1"/>
  <c r="AK323" i="16"/>
  <c r="CD322" i="16"/>
  <c r="CB322" i="16"/>
  <c r="CA322" i="16"/>
  <c r="BZ322" i="16"/>
  <c r="BY322" i="16"/>
  <c r="BX322" i="16"/>
  <c r="BW322" i="16"/>
  <c r="BV322" i="16"/>
  <c r="BT322" i="16"/>
  <c r="BS322" i="16"/>
  <c r="BR322" i="16"/>
  <c r="BN322" i="16"/>
  <c r="BM322" i="16"/>
  <c r="BL322" i="16"/>
  <c r="BG322" i="16"/>
  <c r="BF322" i="16"/>
  <c r="BE322" i="16"/>
  <c r="BD322" i="16"/>
  <c r="BC322" i="16"/>
  <c r="BB322" i="16"/>
  <c r="BA322" i="16"/>
  <c r="AZ322" i="16"/>
  <c r="AY322" i="16"/>
  <c r="AX322" i="16"/>
  <c r="AW322" i="16"/>
  <c r="AV322" i="16"/>
  <c r="AU322" i="16"/>
  <c r="AT322" i="16"/>
  <c r="AR322" i="16"/>
  <c r="AQ322" i="16"/>
  <c r="AP322" i="16"/>
  <c r="BP322" i="16" s="1"/>
  <c r="AO322" i="16"/>
  <c r="BQ322" i="16" s="1"/>
  <c r="AN322" i="16"/>
  <c r="BK322" i="16" s="1"/>
  <c r="AM322" i="16"/>
  <c r="BJ322" i="16" s="1"/>
  <c r="AL322" i="16"/>
  <c r="BI322" i="16" s="1"/>
  <c r="AK322" i="16"/>
  <c r="CD321" i="16"/>
  <c r="CB321" i="16"/>
  <c r="CA321" i="16"/>
  <c r="BZ321" i="16"/>
  <c r="BY321" i="16"/>
  <c r="BX321" i="16"/>
  <c r="BW321" i="16"/>
  <c r="BV321" i="16"/>
  <c r="BT321" i="16"/>
  <c r="BS321" i="16"/>
  <c r="BR321" i="16"/>
  <c r="BN321" i="16"/>
  <c r="BM321" i="16"/>
  <c r="BL321" i="16"/>
  <c r="BG321" i="16"/>
  <c r="BF321" i="16"/>
  <c r="BE321" i="16"/>
  <c r="BD321" i="16"/>
  <c r="BC321" i="16"/>
  <c r="BB321" i="16"/>
  <c r="BA321" i="16"/>
  <c r="AZ321" i="16"/>
  <c r="AY321" i="16"/>
  <c r="AX321" i="16"/>
  <c r="AW321" i="16"/>
  <c r="AV321" i="16"/>
  <c r="AU321" i="16"/>
  <c r="AT321" i="16"/>
  <c r="AR321" i="16"/>
  <c r="AQ321" i="16"/>
  <c r="AP321" i="16"/>
  <c r="BP321" i="16" s="1"/>
  <c r="AO321" i="16"/>
  <c r="BQ321" i="16" s="1"/>
  <c r="AN321" i="16"/>
  <c r="BK321" i="16" s="1"/>
  <c r="AM321" i="16"/>
  <c r="BJ321" i="16" s="1"/>
  <c r="AL321" i="16"/>
  <c r="BI321" i="16" s="1"/>
  <c r="AK321" i="16"/>
  <c r="CD320" i="16"/>
  <c r="CB320" i="16"/>
  <c r="CA320" i="16"/>
  <c r="BZ320" i="16"/>
  <c r="BY320" i="16"/>
  <c r="BX320" i="16"/>
  <c r="BW320" i="16"/>
  <c r="BV320" i="16"/>
  <c r="BT320" i="16"/>
  <c r="BS320" i="16"/>
  <c r="BR320" i="16"/>
  <c r="BN320" i="16"/>
  <c r="BM320" i="16"/>
  <c r="BL320" i="16"/>
  <c r="BG320" i="16"/>
  <c r="BF320" i="16"/>
  <c r="BE320" i="16"/>
  <c r="BD320" i="16"/>
  <c r="BC320" i="16"/>
  <c r="BB320" i="16"/>
  <c r="BA320" i="16"/>
  <c r="AZ320" i="16"/>
  <c r="AY320" i="16"/>
  <c r="AX320" i="16"/>
  <c r="AW320" i="16"/>
  <c r="AV320" i="16"/>
  <c r="AU320" i="16"/>
  <c r="AT320" i="16"/>
  <c r="AR320" i="16"/>
  <c r="AQ320" i="16"/>
  <c r="AP320" i="16"/>
  <c r="BP320" i="16" s="1"/>
  <c r="AO320" i="16"/>
  <c r="BQ320" i="16" s="1"/>
  <c r="AN320" i="16"/>
  <c r="BK320" i="16" s="1"/>
  <c r="AM320" i="16"/>
  <c r="BJ320" i="16" s="1"/>
  <c r="AL320" i="16"/>
  <c r="BI320" i="16" s="1"/>
  <c r="AK320" i="16"/>
  <c r="CD319" i="16"/>
  <c r="CB319" i="16"/>
  <c r="CA319" i="16"/>
  <c r="BZ319" i="16"/>
  <c r="BY319" i="16"/>
  <c r="BX319" i="16"/>
  <c r="BW319" i="16"/>
  <c r="BV319" i="16"/>
  <c r="BT319" i="16"/>
  <c r="BS319" i="16"/>
  <c r="BR319" i="16"/>
  <c r="BN319" i="16"/>
  <c r="BM319" i="16"/>
  <c r="BL319" i="16"/>
  <c r="BG319" i="16"/>
  <c r="BF319" i="16"/>
  <c r="BE319" i="16"/>
  <c r="BD319" i="16"/>
  <c r="BC319" i="16"/>
  <c r="BB319" i="16"/>
  <c r="BA319" i="16"/>
  <c r="AZ319" i="16"/>
  <c r="AY319" i="16"/>
  <c r="AX319" i="16"/>
  <c r="AW319" i="16"/>
  <c r="AV319" i="16"/>
  <c r="AU319" i="16"/>
  <c r="AT319" i="16"/>
  <c r="AR319" i="16"/>
  <c r="AQ319" i="16"/>
  <c r="AP319" i="16"/>
  <c r="BP319" i="16" s="1"/>
  <c r="AO319" i="16"/>
  <c r="BQ319" i="16" s="1"/>
  <c r="AN319" i="16"/>
  <c r="BK319" i="16" s="1"/>
  <c r="AM319" i="16"/>
  <c r="BJ319" i="16" s="1"/>
  <c r="AL319" i="16"/>
  <c r="BI319" i="16" s="1"/>
  <c r="AK319" i="16"/>
  <c r="CD318" i="16"/>
  <c r="CB318" i="16"/>
  <c r="CA318" i="16"/>
  <c r="BZ318" i="16"/>
  <c r="BY318" i="16"/>
  <c r="BX318" i="16"/>
  <c r="BW318" i="16"/>
  <c r="BV318" i="16"/>
  <c r="BT318" i="16"/>
  <c r="BS318" i="16"/>
  <c r="BR318" i="16"/>
  <c r="BN318" i="16"/>
  <c r="BM318" i="16"/>
  <c r="BL318" i="16"/>
  <c r="BG318" i="16"/>
  <c r="BF318" i="16"/>
  <c r="BE318" i="16"/>
  <c r="BD318" i="16"/>
  <c r="BC318" i="16"/>
  <c r="BB318" i="16"/>
  <c r="BA318" i="16"/>
  <c r="AZ318" i="16"/>
  <c r="AY318" i="16"/>
  <c r="AX318" i="16"/>
  <c r="AW318" i="16"/>
  <c r="AV318" i="16"/>
  <c r="AU318" i="16"/>
  <c r="AT318" i="16"/>
  <c r="AR318" i="16"/>
  <c r="AQ318" i="16"/>
  <c r="AP318" i="16"/>
  <c r="BP318" i="16" s="1"/>
  <c r="AO318" i="16"/>
  <c r="BQ318" i="16" s="1"/>
  <c r="AN318" i="16"/>
  <c r="BK318" i="16" s="1"/>
  <c r="AM318" i="16"/>
  <c r="BJ318" i="16" s="1"/>
  <c r="AL318" i="16"/>
  <c r="BI318" i="16" s="1"/>
  <c r="AK318" i="16"/>
  <c r="CD317" i="16"/>
  <c r="CB317" i="16"/>
  <c r="CA317" i="16"/>
  <c r="BZ317" i="16"/>
  <c r="BY317" i="16"/>
  <c r="BX317" i="16"/>
  <c r="BW317" i="16"/>
  <c r="BV317" i="16"/>
  <c r="BT317" i="16"/>
  <c r="BS317" i="16"/>
  <c r="BR317" i="16"/>
  <c r="BN317" i="16"/>
  <c r="BM317" i="16"/>
  <c r="BL317" i="16"/>
  <c r="BG317" i="16"/>
  <c r="BF317" i="16"/>
  <c r="BE317" i="16"/>
  <c r="BD317" i="16"/>
  <c r="BC317" i="16"/>
  <c r="BB317" i="16"/>
  <c r="BA317" i="16"/>
  <c r="AZ317" i="16"/>
  <c r="AY317" i="16"/>
  <c r="AX317" i="16"/>
  <c r="AW317" i="16"/>
  <c r="AV317" i="16"/>
  <c r="AU317" i="16"/>
  <c r="AT317" i="16"/>
  <c r="AR317" i="16"/>
  <c r="AQ317" i="16"/>
  <c r="AP317" i="16"/>
  <c r="BP317" i="16" s="1"/>
  <c r="AO317" i="16"/>
  <c r="BQ317" i="16" s="1"/>
  <c r="AN317" i="16"/>
  <c r="BK317" i="16" s="1"/>
  <c r="AM317" i="16"/>
  <c r="BJ317" i="16" s="1"/>
  <c r="AL317" i="16"/>
  <c r="BI317" i="16" s="1"/>
  <c r="AK317" i="16"/>
  <c r="CD316" i="16"/>
  <c r="CB316" i="16"/>
  <c r="CA316" i="16"/>
  <c r="BZ316" i="16"/>
  <c r="BY316" i="16"/>
  <c r="BX316" i="16"/>
  <c r="BW316" i="16"/>
  <c r="BV316" i="16"/>
  <c r="BT316" i="16"/>
  <c r="BS316" i="16"/>
  <c r="BR316" i="16"/>
  <c r="BN316" i="16"/>
  <c r="BM316" i="16"/>
  <c r="BL316" i="16"/>
  <c r="BG316" i="16"/>
  <c r="BF316" i="16"/>
  <c r="BE316" i="16"/>
  <c r="BD316" i="16"/>
  <c r="BC316" i="16"/>
  <c r="BB316" i="16"/>
  <c r="BA316" i="16"/>
  <c r="AZ316" i="16"/>
  <c r="AY316" i="16"/>
  <c r="AX316" i="16"/>
  <c r="AW316" i="16"/>
  <c r="AV316" i="16"/>
  <c r="AU316" i="16"/>
  <c r="AT316" i="16"/>
  <c r="AR316" i="16"/>
  <c r="AQ316" i="16"/>
  <c r="AP316" i="16"/>
  <c r="BP316" i="16" s="1"/>
  <c r="AO316" i="16"/>
  <c r="BQ316" i="16" s="1"/>
  <c r="AN316" i="16"/>
  <c r="BK316" i="16" s="1"/>
  <c r="AM316" i="16"/>
  <c r="BJ316" i="16" s="1"/>
  <c r="AL316" i="16"/>
  <c r="BI316" i="16" s="1"/>
  <c r="AK316" i="16"/>
  <c r="CD315" i="16"/>
  <c r="CB315" i="16"/>
  <c r="CA315" i="16"/>
  <c r="BZ315" i="16"/>
  <c r="BY315" i="16"/>
  <c r="BX315" i="16"/>
  <c r="BW315" i="16"/>
  <c r="BV315" i="16"/>
  <c r="BT315" i="16"/>
  <c r="BS315" i="16"/>
  <c r="BR315" i="16"/>
  <c r="BN315" i="16"/>
  <c r="BM315" i="16"/>
  <c r="BL315" i="16"/>
  <c r="BG315" i="16"/>
  <c r="BF315" i="16"/>
  <c r="BE315" i="16"/>
  <c r="BD315" i="16"/>
  <c r="BC315" i="16"/>
  <c r="BB315" i="16"/>
  <c r="BA315" i="16"/>
  <c r="AZ315" i="16"/>
  <c r="AY315" i="16"/>
  <c r="AX315" i="16"/>
  <c r="AW315" i="16"/>
  <c r="AV315" i="16"/>
  <c r="AU315" i="16"/>
  <c r="AT315" i="16"/>
  <c r="AR315" i="16"/>
  <c r="AQ315" i="16"/>
  <c r="AP315" i="16"/>
  <c r="BP315" i="16" s="1"/>
  <c r="AO315" i="16"/>
  <c r="BQ315" i="16" s="1"/>
  <c r="AN315" i="16"/>
  <c r="BK315" i="16" s="1"/>
  <c r="AM315" i="16"/>
  <c r="BJ315" i="16" s="1"/>
  <c r="AL315" i="16"/>
  <c r="BI315" i="16" s="1"/>
  <c r="AK315" i="16"/>
  <c r="CD314" i="16"/>
  <c r="CB314" i="16"/>
  <c r="CA314" i="16"/>
  <c r="BZ314" i="16"/>
  <c r="BY314" i="16"/>
  <c r="BX314" i="16"/>
  <c r="BW314" i="16"/>
  <c r="BV314" i="16"/>
  <c r="BT314" i="16"/>
  <c r="BS314" i="16"/>
  <c r="BR314" i="16"/>
  <c r="BN314" i="16"/>
  <c r="BM314" i="16"/>
  <c r="BL314" i="16"/>
  <c r="BG314" i="16"/>
  <c r="BF314" i="16"/>
  <c r="BE314" i="16"/>
  <c r="BD314" i="16"/>
  <c r="BC314" i="16"/>
  <c r="BB314" i="16"/>
  <c r="BA314" i="16"/>
  <c r="AZ314" i="16"/>
  <c r="AY314" i="16"/>
  <c r="AX314" i="16"/>
  <c r="AW314" i="16"/>
  <c r="AV314" i="16"/>
  <c r="AU314" i="16"/>
  <c r="AT314" i="16"/>
  <c r="AR314" i="16"/>
  <c r="AQ314" i="16"/>
  <c r="AP314" i="16"/>
  <c r="BP314" i="16" s="1"/>
  <c r="AO314" i="16"/>
  <c r="BQ314" i="16" s="1"/>
  <c r="AN314" i="16"/>
  <c r="BK314" i="16" s="1"/>
  <c r="AM314" i="16"/>
  <c r="BJ314" i="16" s="1"/>
  <c r="AL314" i="16"/>
  <c r="BI314" i="16" s="1"/>
  <c r="AK314" i="16"/>
  <c r="CD313" i="16"/>
  <c r="CB313" i="16"/>
  <c r="CA313" i="16"/>
  <c r="BZ313" i="16"/>
  <c r="BY313" i="16"/>
  <c r="BX313" i="16"/>
  <c r="BW313" i="16"/>
  <c r="BV313" i="16"/>
  <c r="BT313" i="16"/>
  <c r="BS313" i="16"/>
  <c r="BR313" i="16"/>
  <c r="BN313" i="16"/>
  <c r="BM313" i="16"/>
  <c r="BL313" i="16"/>
  <c r="BG313" i="16"/>
  <c r="BF313" i="16"/>
  <c r="BE313" i="16"/>
  <c r="BD313" i="16"/>
  <c r="BC313" i="16"/>
  <c r="BB313" i="16"/>
  <c r="BA313" i="16"/>
  <c r="AZ313" i="16"/>
  <c r="AY313" i="16"/>
  <c r="AX313" i="16"/>
  <c r="AW313" i="16"/>
  <c r="AV313" i="16"/>
  <c r="AU313" i="16"/>
  <c r="AT313" i="16"/>
  <c r="AR313" i="16"/>
  <c r="AQ313" i="16"/>
  <c r="AP313" i="16"/>
  <c r="BP313" i="16" s="1"/>
  <c r="AO313" i="16"/>
  <c r="BQ313" i="16" s="1"/>
  <c r="AN313" i="16"/>
  <c r="BK313" i="16" s="1"/>
  <c r="AM313" i="16"/>
  <c r="BJ313" i="16" s="1"/>
  <c r="AL313" i="16"/>
  <c r="BI313" i="16" s="1"/>
  <c r="AK313" i="16"/>
  <c r="CD312" i="16"/>
  <c r="CB312" i="16"/>
  <c r="CA312" i="16"/>
  <c r="BZ312" i="16"/>
  <c r="BY312" i="16"/>
  <c r="BX312" i="16"/>
  <c r="BW312" i="16"/>
  <c r="BV312" i="16"/>
  <c r="BT312" i="16"/>
  <c r="BS312" i="16"/>
  <c r="BR312" i="16"/>
  <c r="BN312" i="16"/>
  <c r="BM312" i="16"/>
  <c r="BL312" i="16"/>
  <c r="BG312" i="16"/>
  <c r="BF312" i="16"/>
  <c r="BE312" i="16"/>
  <c r="BD312" i="16"/>
  <c r="BC312" i="16"/>
  <c r="BB312" i="16"/>
  <c r="BA312" i="16"/>
  <c r="AZ312" i="16"/>
  <c r="AY312" i="16"/>
  <c r="AX312" i="16"/>
  <c r="AW312" i="16"/>
  <c r="AV312" i="16"/>
  <c r="AU312" i="16"/>
  <c r="AT312" i="16"/>
  <c r="AR312" i="16"/>
  <c r="AQ312" i="16"/>
  <c r="AP312" i="16"/>
  <c r="BP312" i="16" s="1"/>
  <c r="AO312" i="16"/>
  <c r="BQ312" i="16" s="1"/>
  <c r="AN312" i="16"/>
  <c r="BK312" i="16" s="1"/>
  <c r="AM312" i="16"/>
  <c r="BJ312" i="16" s="1"/>
  <c r="AL312" i="16"/>
  <c r="BI312" i="16" s="1"/>
  <c r="AK312" i="16"/>
  <c r="CD311" i="16"/>
  <c r="CB311" i="16"/>
  <c r="CA311" i="16"/>
  <c r="BZ311" i="16"/>
  <c r="BY311" i="16"/>
  <c r="BX311" i="16"/>
  <c r="BW311" i="16"/>
  <c r="BV311" i="16"/>
  <c r="BT311" i="16"/>
  <c r="BS311" i="16"/>
  <c r="BR311" i="16"/>
  <c r="BN311" i="16"/>
  <c r="BM311" i="16"/>
  <c r="BL311" i="16"/>
  <c r="BG311" i="16"/>
  <c r="BF311" i="16"/>
  <c r="BE311" i="16"/>
  <c r="BD311" i="16"/>
  <c r="BC311" i="16"/>
  <c r="BB311" i="16"/>
  <c r="BA311" i="16"/>
  <c r="AZ311" i="16"/>
  <c r="AY311" i="16"/>
  <c r="AX311" i="16"/>
  <c r="AW311" i="16"/>
  <c r="AV311" i="16"/>
  <c r="AU311" i="16"/>
  <c r="AT311" i="16"/>
  <c r="AR311" i="16"/>
  <c r="AQ311" i="16"/>
  <c r="AP311" i="16"/>
  <c r="BP311" i="16" s="1"/>
  <c r="AO311" i="16"/>
  <c r="BQ311" i="16" s="1"/>
  <c r="AN311" i="16"/>
  <c r="BK311" i="16" s="1"/>
  <c r="AM311" i="16"/>
  <c r="BJ311" i="16" s="1"/>
  <c r="AL311" i="16"/>
  <c r="BI311" i="16" s="1"/>
  <c r="AK311" i="16"/>
  <c r="CD310" i="16"/>
  <c r="CB310" i="16"/>
  <c r="CA310" i="16"/>
  <c r="BZ310" i="16"/>
  <c r="BY310" i="16"/>
  <c r="BX310" i="16"/>
  <c r="BW310" i="16"/>
  <c r="BV310" i="16"/>
  <c r="BT310" i="16"/>
  <c r="BS310" i="16"/>
  <c r="BR310" i="16"/>
  <c r="BN310" i="16"/>
  <c r="BM310" i="16"/>
  <c r="BL310" i="16"/>
  <c r="BG310" i="16"/>
  <c r="BF310" i="16"/>
  <c r="BE310" i="16"/>
  <c r="BD310" i="16"/>
  <c r="BC310" i="16"/>
  <c r="BB310" i="16"/>
  <c r="BA310" i="16"/>
  <c r="AZ310" i="16"/>
  <c r="AY310" i="16"/>
  <c r="AX310" i="16"/>
  <c r="AW310" i="16"/>
  <c r="AV310" i="16"/>
  <c r="AU310" i="16"/>
  <c r="AT310" i="16"/>
  <c r="AR310" i="16"/>
  <c r="AQ310" i="16"/>
  <c r="AP310" i="16"/>
  <c r="BP310" i="16" s="1"/>
  <c r="AO310" i="16"/>
  <c r="BQ310" i="16" s="1"/>
  <c r="AN310" i="16"/>
  <c r="BK310" i="16" s="1"/>
  <c r="AM310" i="16"/>
  <c r="BJ310" i="16" s="1"/>
  <c r="AL310" i="16"/>
  <c r="BI310" i="16" s="1"/>
  <c r="AK310" i="16"/>
  <c r="CD309" i="16"/>
  <c r="CB309" i="16"/>
  <c r="CA309" i="16"/>
  <c r="BZ309" i="16"/>
  <c r="BY309" i="16"/>
  <c r="BX309" i="16"/>
  <c r="BW309" i="16"/>
  <c r="BV309" i="16"/>
  <c r="BT309" i="16"/>
  <c r="BS309" i="16"/>
  <c r="BR309" i="16"/>
  <c r="BN309" i="16"/>
  <c r="BM309" i="16"/>
  <c r="BL309" i="16"/>
  <c r="BG309" i="16"/>
  <c r="BF309" i="16"/>
  <c r="BE309" i="16"/>
  <c r="BD309" i="16"/>
  <c r="BC309" i="16"/>
  <c r="BB309" i="16"/>
  <c r="BA309" i="16"/>
  <c r="AZ309" i="16"/>
  <c r="AY309" i="16"/>
  <c r="AX309" i="16"/>
  <c r="AW309" i="16"/>
  <c r="AV309" i="16"/>
  <c r="AU309" i="16"/>
  <c r="AT309" i="16"/>
  <c r="AR309" i="16"/>
  <c r="AQ309" i="16"/>
  <c r="AP309" i="16"/>
  <c r="BP309" i="16" s="1"/>
  <c r="AO309" i="16"/>
  <c r="BQ309" i="16" s="1"/>
  <c r="AN309" i="16"/>
  <c r="BK309" i="16" s="1"/>
  <c r="AM309" i="16"/>
  <c r="BJ309" i="16" s="1"/>
  <c r="AL309" i="16"/>
  <c r="BI309" i="16" s="1"/>
  <c r="AK309" i="16"/>
  <c r="CD308" i="16"/>
  <c r="CB308" i="16"/>
  <c r="CA308" i="16"/>
  <c r="BZ308" i="16"/>
  <c r="BY308" i="16"/>
  <c r="BX308" i="16"/>
  <c r="BW308" i="16"/>
  <c r="BV308" i="16"/>
  <c r="BT308" i="16"/>
  <c r="BS308" i="16"/>
  <c r="BR308" i="16"/>
  <c r="BN308" i="16"/>
  <c r="BM308" i="16"/>
  <c r="BL308" i="16"/>
  <c r="BG308" i="16"/>
  <c r="BF308" i="16"/>
  <c r="BE308" i="16"/>
  <c r="BD308" i="16"/>
  <c r="BC308" i="16"/>
  <c r="BB308" i="16"/>
  <c r="BA308" i="16"/>
  <c r="AZ308" i="16"/>
  <c r="AY308" i="16"/>
  <c r="AX308" i="16"/>
  <c r="AW308" i="16"/>
  <c r="AV308" i="16"/>
  <c r="AU308" i="16"/>
  <c r="AT308" i="16"/>
  <c r="AR308" i="16"/>
  <c r="AQ308" i="16"/>
  <c r="AP308" i="16"/>
  <c r="BP308" i="16" s="1"/>
  <c r="AO308" i="16"/>
  <c r="BQ308" i="16" s="1"/>
  <c r="AN308" i="16"/>
  <c r="BK308" i="16" s="1"/>
  <c r="AM308" i="16"/>
  <c r="BJ308" i="16" s="1"/>
  <c r="AL308" i="16"/>
  <c r="BI308" i="16" s="1"/>
  <c r="AK308" i="16"/>
  <c r="CD307" i="16"/>
  <c r="CB307" i="16"/>
  <c r="CA307" i="16"/>
  <c r="BZ307" i="16"/>
  <c r="BY307" i="16"/>
  <c r="BX307" i="16"/>
  <c r="BW307" i="16"/>
  <c r="BV307" i="16"/>
  <c r="BT307" i="16"/>
  <c r="BS307" i="16"/>
  <c r="BR307" i="16"/>
  <c r="BN307" i="16"/>
  <c r="BM307" i="16"/>
  <c r="BL307" i="16"/>
  <c r="BG307" i="16"/>
  <c r="BF307" i="16"/>
  <c r="BE307" i="16"/>
  <c r="BD307" i="16"/>
  <c r="BC307" i="16"/>
  <c r="BB307" i="16"/>
  <c r="BA307" i="16"/>
  <c r="AZ307" i="16"/>
  <c r="AY307" i="16"/>
  <c r="AX307" i="16"/>
  <c r="AW307" i="16"/>
  <c r="AV307" i="16"/>
  <c r="AU307" i="16"/>
  <c r="AT307" i="16"/>
  <c r="AR307" i="16"/>
  <c r="AQ307" i="16"/>
  <c r="AP307" i="16"/>
  <c r="BP307" i="16" s="1"/>
  <c r="AO307" i="16"/>
  <c r="BQ307" i="16" s="1"/>
  <c r="AN307" i="16"/>
  <c r="BK307" i="16" s="1"/>
  <c r="AM307" i="16"/>
  <c r="BJ307" i="16" s="1"/>
  <c r="AL307" i="16"/>
  <c r="BI307" i="16" s="1"/>
  <c r="AK307" i="16"/>
  <c r="CD306" i="16"/>
  <c r="CB306" i="16"/>
  <c r="CA306" i="16"/>
  <c r="BZ306" i="16"/>
  <c r="BY306" i="16"/>
  <c r="BX306" i="16"/>
  <c r="BW306" i="16"/>
  <c r="BV306" i="16"/>
  <c r="BT306" i="16"/>
  <c r="BS306" i="16"/>
  <c r="BR306" i="16"/>
  <c r="BN306" i="16"/>
  <c r="BM306" i="16"/>
  <c r="BL306" i="16"/>
  <c r="BG306" i="16"/>
  <c r="BF306" i="16"/>
  <c r="BE306" i="16"/>
  <c r="BD306" i="16"/>
  <c r="BC306" i="16"/>
  <c r="BB306" i="16"/>
  <c r="BA306" i="16"/>
  <c r="AZ306" i="16"/>
  <c r="AY306" i="16"/>
  <c r="AX306" i="16"/>
  <c r="AW306" i="16"/>
  <c r="AV306" i="16"/>
  <c r="AU306" i="16"/>
  <c r="AT306" i="16"/>
  <c r="AR306" i="16"/>
  <c r="AQ306" i="16"/>
  <c r="AP306" i="16"/>
  <c r="BP306" i="16" s="1"/>
  <c r="AO306" i="16"/>
  <c r="BQ306" i="16" s="1"/>
  <c r="AN306" i="16"/>
  <c r="BK306" i="16" s="1"/>
  <c r="AM306" i="16"/>
  <c r="BJ306" i="16" s="1"/>
  <c r="AL306" i="16"/>
  <c r="BI306" i="16" s="1"/>
  <c r="AK306" i="16"/>
  <c r="CD305" i="16"/>
  <c r="CB305" i="16"/>
  <c r="CA305" i="16"/>
  <c r="BZ305" i="16"/>
  <c r="BY305" i="16"/>
  <c r="BX305" i="16"/>
  <c r="BW305" i="16"/>
  <c r="BV305" i="16"/>
  <c r="BT305" i="16"/>
  <c r="BS305" i="16"/>
  <c r="BR305" i="16"/>
  <c r="BN305" i="16"/>
  <c r="BM305" i="16"/>
  <c r="BL305" i="16"/>
  <c r="BG305" i="16"/>
  <c r="BF305" i="16"/>
  <c r="BE305" i="16"/>
  <c r="BD305" i="16"/>
  <c r="BC305" i="16"/>
  <c r="BB305" i="16"/>
  <c r="BA305" i="16"/>
  <c r="AZ305" i="16"/>
  <c r="AY305" i="16"/>
  <c r="AX305" i="16"/>
  <c r="AW305" i="16"/>
  <c r="AV305" i="16"/>
  <c r="AU305" i="16"/>
  <c r="AT305" i="16"/>
  <c r="AR305" i="16"/>
  <c r="AQ305" i="16"/>
  <c r="AP305" i="16"/>
  <c r="BP305" i="16" s="1"/>
  <c r="AO305" i="16"/>
  <c r="BQ305" i="16" s="1"/>
  <c r="AN305" i="16"/>
  <c r="BK305" i="16" s="1"/>
  <c r="AM305" i="16"/>
  <c r="BJ305" i="16" s="1"/>
  <c r="AL305" i="16"/>
  <c r="BI305" i="16" s="1"/>
  <c r="AK305" i="16"/>
  <c r="CD304" i="16"/>
  <c r="CB304" i="16"/>
  <c r="CA304" i="16"/>
  <c r="BZ304" i="16"/>
  <c r="BY304" i="16"/>
  <c r="BX304" i="16"/>
  <c r="BW304" i="16"/>
  <c r="BV304" i="16"/>
  <c r="BT304" i="16"/>
  <c r="BS304" i="16"/>
  <c r="BR304" i="16"/>
  <c r="BN304" i="16"/>
  <c r="BM304" i="16"/>
  <c r="BL304" i="16"/>
  <c r="BG304" i="16"/>
  <c r="BF304" i="16"/>
  <c r="BE304" i="16"/>
  <c r="BD304" i="16"/>
  <c r="BC304" i="16"/>
  <c r="BB304" i="16"/>
  <c r="BA304" i="16"/>
  <c r="AZ304" i="16"/>
  <c r="AY304" i="16"/>
  <c r="AX304" i="16"/>
  <c r="AW304" i="16"/>
  <c r="AV304" i="16"/>
  <c r="AU304" i="16"/>
  <c r="AT304" i="16"/>
  <c r="AR304" i="16"/>
  <c r="AQ304" i="16"/>
  <c r="AP304" i="16"/>
  <c r="BP304" i="16" s="1"/>
  <c r="AO304" i="16"/>
  <c r="BQ304" i="16" s="1"/>
  <c r="AN304" i="16"/>
  <c r="BK304" i="16" s="1"/>
  <c r="AM304" i="16"/>
  <c r="BJ304" i="16" s="1"/>
  <c r="AL304" i="16"/>
  <c r="BI304" i="16" s="1"/>
  <c r="AK304" i="16"/>
  <c r="CD303" i="16"/>
  <c r="CB303" i="16"/>
  <c r="CA303" i="16"/>
  <c r="BZ303" i="16"/>
  <c r="BY303" i="16"/>
  <c r="BX303" i="16"/>
  <c r="BW303" i="16"/>
  <c r="BV303" i="16"/>
  <c r="BT303" i="16"/>
  <c r="BS303" i="16"/>
  <c r="BR303" i="16"/>
  <c r="BN303" i="16"/>
  <c r="BM303" i="16"/>
  <c r="BL303" i="16"/>
  <c r="BG303" i="16"/>
  <c r="BF303" i="16"/>
  <c r="BE303" i="16"/>
  <c r="BD303" i="16"/>
  <c r="BC303" i="16"/>
  <c r="BB303" i="16"/>
  <c r="BA303" i="16"/>
  <c r="AZ303" i="16"/>
  <c r="AY303" i="16"/>
  <c r="AX303" i="16"/>
  <c r="AW303" i="16"/>
  <c r="AV303" i="16"/>
  <c r="AU303" i="16"/>
  <c r="AT303" i="16"/>
  <c r="AR303" i="16"/>
  <c r="AQ303" i="16"/>
  <c r="AP303" i="16"/>
  <c r="BP303" i="16" s="1"/>
  <c r="AO303" i="16"/>
  <c r="BQ303" i="16" s="1"/>
  <c r="AN303" i="16"/>
  <c r="BK303" i="16" s="1"/>
  <c r="AM303" i="16"/>
  <c r="BJ303" i="16" s="1"/>
  <c r="AL303" i="16"/>
  <c r="BI303" i="16" s="1"/>
  <c r="AK303" i="16"/>
  <c r="CD302" i="16"/>
  <c r="CB302" i="16"/>
  <c r="CA302" i="16"/>
  <c r="BZ302" i="16"/>
  <c r="BY302" i="16"/>
  <c r="BX302" i="16"/>
  <c r="BW302" i="16"/>
  <c r="BV302" i="16"/>
  <c r="BT302" i="16"/>
  <c r="BS302" i="16"/>
  <c r="BR302" i="16"/>
  <c r="BN302" i="16"/>
  <c r="BM302" i="16"/>
  <c r="BL302" i="16"/>
  <c r="BG302" i="16"/>
  <c r="BF302" i="16"/>
  <c r="BE302" i="16"/>
  <c r="BD302" i="16"/>
  <c r="BC302" i="16"/>
  <c r="BB302" i="16"/>
  <c r="BA302" i="16"/>
  <c r="AZ302" i="16"/>
  <c r="AY302" i="16"/>
  <c r="AX302" i="16"/>
  <c r="AW302" i="16"/>
  <c r="AV302" i="16"/>
  <c r="AU302" i="16"/>
  <c r="AT302" i="16"/>
  <c r="AR302" i="16"/>
  <c r="AQ302" i="16"/>
  <c r="AP302" i="16"/>
  <c r="BP302" i="16" s="1"/>
  <c r="AO302" i="16"/>
  <c r="BQ302" i="16" s="1"/>
  <c r="AN302" i="16"/>
  <c r="BK302" i="16" s="1"/>
  <c r="AM302" i="16"/>
  <c r="BJ302" i="16" s="1"/>
  <c r="AL302" i="16"/>
  <c r="BI302" i="16" s="1"/>
  <c r="AK302" i="16"/>
  <c r="CD301" i="16"/>
  <c r="CB301" i="16"/>
  <c r="CA301" i="16"/>
  <c r="BZ301" i="16"/>
  <c r="BY301" i="16"/>
  <c r="BX301" i="16"/>
  <c r="BW301" i="16"/>
  <c r="BV301" i="16"/>
  <c r="BT301" i="16"/>
  <c r="BS301" i="16"/>
  <c r="BR301" i="16"/>
  <c r="BN301" i="16"/>
  <c r="BM301" i="16"/>
  <c r="BL301" i="16"/>
  <c r="BG301" i="16"/>
  <c r="BF301" i="16"/>
  <c r="BE301" i="16"/>
  <c r="BD301" i="16"/>
  <c r="BC301" i="16"/>
  <c r="BB301" i="16"/>
  <c r="BA301" i="16"/>
  <c r="AZ301" i="16"/>
  <c r="AY301" i="16"/>
  <c r="AX301" i="16"/>
  <c r="AW301" i="16"/>
  <c r="AV301" i="16"/>
  <c r="AU301" i="16"/>
  <c r="AT301" i="16"/>
  <c r="AR301" i="16"/>
  <c r="AQ301" i="16"/>
  <c r="AP301" i="16"/>
  <c r="BP301" i="16" s="1"/>
  <c r="AO301" i="16"/>
  <c r="BQ301" i="16" s="1"/>
  <c r="AN301" i="16"/>
  <c r="BK301" i="16" s="1"/>
  <c r="AM301" i="16"/>
  <c r="BJ301" i="16" s="1"/>
  <c r="AL301" i="16"/>
  <c r="BI301" i="16" s="1"/>
  <c r="AK301" i="16"/>
  <c r="CD300" i="16"/>
  <c r="CB300" i="16"/>
  <c r="CA300" i="16"/>
  <c r="BZ300" i="16"/>
  <c r="BY300" i="16"/>
  <c r="BX300" i="16"/>
  <c r="BW300" i="16"/>
  <c r="BV300" i="16"/>
  <c r="BT300" i="16"/>
  <c r="BS300" i="16"/>
  <c r="BR300" i="16"/>
  <c r="BN300" i="16"/>
  <c r="BM300" i="16"/>
  <c r="BL300" i="16"/>
  <c r="BG300" i="16"/>
  <c r="BF300" i="16"/>
  <c r="BE300" i="16"/>
  <c r="BD300" i="16"/>
  <c r="BC300" i="16"/>
  <c r="BB300" i="16"/>
  <c r="BA300" i="16"/>
  <c r="AZ300" i="16"/>
  <c r="AY300" i="16"/>
  <c r="AX300" i="16"/>
  <c r="AW300" i="16"/>
  <c r="AV300" i="16"/>
  <c r="AU300" i="16"/>
  <c r="AT300" i="16"/>
  <c r="AR300" i="16"/>
  <c r="AQ300" i="16"/>
  <c r="AP300" i="16"/>
  <c r="BP300" i="16" s="1"/>
  <c r="AO300" i="16"/>
  <c r="BQ300" i="16" s="1"/>
  <c r="AN300" i="16"/>
  <c r="BK300" i="16" s="1"/>
  <c r="AM300" i="16"/>
  <c r="BJ300" i="16" s="1"/>
  <c r="AL300" i="16"/>
  <c r="BI300" i="16" s="1"/>
  <c r="AK300" i="16"/>
  <c r="CD299" i="16"/>
  <c r="CB299" i="16"/>
  <c r="CA299" i="16"/>
  <c r="BZ299" i="16"/>
  <c r="BY299" i="16"/>
  <c r="BX299" i="16"/>
  <c r="BW299" i="16"/>
  <c r="BV299" i="16"/>
  <c r="BT299" i="16"/>
  <c r="BS299" i="16"/>
  <c r="BR299" i="16"/>
  <c r="BN299" i="16"/>
  <c r="BM299" i="16"/>
  <c r="BL299" i="16"/>
  <c r="BG299" i="16"/>
  <c r="BF299" i="16"/>
  <c r="BE299" i="16"/>
  <c r="BD299" i="16"/>
  <c r="BC299" i="16"/>
  <c r="BB299" i="16"/>
  <c r="BA299" i="16"/>
  <c r="AZ299" i="16"/>
  <c r="AY299" i="16"/>
  <c r="AX299" i="16"/>
  <c r="AW299" i="16"/>
  <c r="AV299" i="16"/>
  <c r="AU299" i="16"/>
  <c r="AT299" i="16"/>
  <c r="AR299" i="16"/>
  <c r="AQ299" i="16"/>
  <c r="AP299" i="16"/>
  <c r="BP299" i="16" s="1"/>
  <c r="AO299" i="16"/>
  <c r="BQ299" i="16" s="1"/>
  <c r="AN299" i="16"/>
  <c r="BK299" i="16" s="1"/>
  <c r="AM299" i="16"/>
  <c r="BJ299" i="16" s="1"/>
  <c r="AL299" i="16"/>
  <c r="BI299" i="16" s="1"/>
  <c r="AK299" i="16"/>
  <c r="CD298" i="16"/>
  <c r="CB298" i="16"/>
  <c r="CA298" i="16"/>
  <c r="BZ298" i="16"/>
  <c r="BY298" i="16"/>
  <c r="BX298" i="16"/>
  <c r="BW298" i="16"/>
  <c r="BV298" i="16"/>
  <c r="BT298" i="16"/>
  <c r="BS298" i="16"/>
  <c r="BR298" i="16"/>
  <c r="BN298" i="16"/>
  <c r="BM298" i="16"/>
  <c r="BL298" i="16"/>
  <c r="BG298" i="16"/>
  <c r="BF298" i="16"/>
  <c r="BE298" i="16"/>
  <c r="BD298" i="16"/>
  <c r="BC298" i="16"/>
  <c r="BB298" i="16"/>
  <c r="BA298" i="16"/>
  <c r="AZ298" i="16"/>
  <c r="AY298" i="16"/>
  <c r="AX298" i="16"/>
  <c r="AW298" i="16"/>
  <c r="AV298" i="16"/>
  <c r="AU298" i="16"/>
  <c r="AT298" i="16"/>
  <c r="AR298" i="16"/>
  <c r="AQ298" i="16"/>
  <c r="AP298" i="16"/>
  <c r="BP298" i="16" s="1"/>
  <c r="AO298" i="16"/>
  <c r="BQ298" i="16" s="1"/>
  <c r="AN298" i="16"/>
  <c r="BK298" i="16" s="1"/>
  <c r="AM298" i="16"/>
  <c r="BJ298" i="16" s="1"/>
  <c r="AL298" i="16"/>
  <c r="BI298" i="16" s="1"/>
  <c r="AK298" i="16"/>
  <c r="CD297" i="16"/>
  <c r="CB297" i="16"/>
  <c r="CA297" i="16"/>
  <c r="BZ297" i="16"/>
  <c r="BY297" i="16"/>
  <c r="BX297" i="16"/>
  <c r="BW297" i="16"/>
  <c r="BV297" i="16"/>
  <c r="BT297" i="16"/>
  <c r="BS297" i="16"/>
  <c r="BR297" i="16"/>
  <c r="BN297" i="16"/>
  <c r="BM297" i="16"/>
  <c r="BL297" i="16"/>
  <c r="BG297" i="16"/>
  <c r="BF297" i="16"/>
  <c r="BE297" i="16"/>
  <c r="BD297" i="16"/>
  <c r="BC297" i="16"/>
  <c r="BB297" i="16"/>
  <c r="BA297" i="16"/>
  <c r="AZ297" i="16"/>
  <c r="AY297" i="16"/>
  <c r="AX297" i="16"/>
  <c r="AW297" i="16"/>
  <c r="AV297" i="16"/>
  <c r="AU297" i="16"/>
  <c r="AT297" i="16"/>
  <c r="AR297" i="16"/>
  <c r="AQ297" i="16"/>
  <c r="AP297" i="16"/>
  <c r="BP297" i="16" s="1"/>
  <c r="AO297" i="16"/>
  <c r="BQ297" i="16" s="1"/>
  <c r="AN297" i="16"/>
  <c r="BK297" i="16" s="1"/>
  <c r="AM297" i="16"/>
  <c r="BJ297" i="16" s="1"/>
  <c r="AL297" i="16"/>
  <c r="BI297" i="16" s="1"/>
  <c r="AK297" i="16"/>
  <c r="CD296" i="16"/>
  <c r="CB296" i="16"/>
  <c r="CA296" i="16"/>
  <c r="BZ296" i="16"/>
  <c r="BY296" i="16"/>
  <c r="BX296" i="16"/>
  <c r="BW296" i="16"/>
  <c r="BV296" i="16"/>
  <c r="BT296" i="16"/>
  <c r="BS296" i="16"/>
  <c r="BR296" i="16"/>
  <c r="BN296" i="16"/>
  <c r="BM296" i="16"/>
  <c r="BL296" i="16"/>
  <c r="BG296" i="16"/>
  <c r="BF296" i="16"/>
  <c r="BE296" i="16"/>
  <c r="BD296" i="16"/>
  <c r="BC296" i="16"/>
  <c r="BB296" i="16"/>
  <c r="BA296" i="16"/>
  <c r="AZ296" i="16"/>
  <c r="AY296" i="16"/>
  <c r="AX296" i="16"/>
  <c r="AW296" i="16"/>
  <c r="AV296" i="16"/>
  <c r="AU296" i="16"/>
  <c r="AT296" i="16"/>
  <c r="AR296" i="16"/>
  <c r="AQ296" i="16"/>
  <c r="AP296" i="16"/>
  <c r="BP296" i="16" s="1"/>
  <c r="AO296" i="16"/>
  <c r="BQ296" i="16" s="1"/>
  <c r="AN296" i="16"/>
  <c r="BK296" i="16" s="1"/>
  <c r="AM296" i="16"/>
  <c r="BJ296" i="16" s="1"/>
  <c r="AL296" i="16"/>
  <c r="BI296" i="16" s="1"/>
  <c r="AK296" i="16"/>
  <c r="CD295" i="16"/>
  <c r="CB295" i="16"/>
  <c r="CA295" i="16"/>
  <c r="BZ295" i="16"/>
  <c r="BY295" i="16"/>
  <c r="BX295" i="16"/>
  <c r="BW295" i="16"/>
  <c r="BV295" i="16"/>
  <c r="BT295" i="16"/>
  <c r="BS295" i="16"/>
  <c r="BR295" i="16"/>
  <c r="BN295" i="16"/>
  <c r="BM295" i="16"/>
  <c r="BL295" i="16"/>
  <c r="BG295" i="16"/>
  <c r="BF295" i="16"/>
  <c r="BE295" i="16"/>
  <c r="BD295" i="16"/>
  <c r="BC295" i="16"/>
  <c r="BB295" i="16"/>
  <c r="BA295" i="16"/>
  <c r="AZ295" i="16"/>
  <c r="AY295" i="16"/>
  <c r="AX295" i="16"/>
  <c r="AW295" i="16"/>
  <c r="AV295" i="16"/>
  <c r="AU295" i="16"/>
  <c r="AT295" i="16"/>
  <c r="AR295" i="16"/>
  <c r="AQ295" i="16"/>
  <c r="AP295" i="16"/>
  <c r="BP295" i="16" s="1"/>
  <c r="AO295" i="16"/>
  <c r="BQ295" i="16" s="1"/>
  <c r="AN295" i="16"/>
  <c r="BK295" i="16" s="1"/>
  <c r="AM295" i="16"/>
  <c r="BJ295" i="16" s="1"/>
  <c r="AL295" i="16"/>
  <c r="BI295" i="16" s="1"/>
  <c r="AK295" i="16"/>
  <c r="CD294" i="16"/>
  <c r="CB294" i="16"/>
  <c r="CA294" i="16"/>
  <c r="BZ294" i="16"/>
  <c r="BY294" i="16"/>
  <c r="BX294" i="16"/>
  <c r="BW294" i="16"/>
  <c r="BV294" i="16"/>
  <c r="BT294" i="16"/>
  <c r="BS294" i="16"/>
  <c r="BR294" i="16"/>
  <c r="BN294" i="16"/>
  <c r="BM294" i="16"/>
  <c r="BL294" i="16"/>
  <c r="BG294" i="16"/>
  <c r="BF294" i="16"/>
  <c r="BE294" i="16"/>
  <c r="BD294" i="16"/>
  <c r="BC294" i="16"/>
  <c r="BB294" i="16"/>
  <c r="BA294" i="16"/>
  <c r="AZ294" i="16"/>
  <c r="AY294" i="16"/>
  <c r="AX294" i="16"/>
  <c r="AW294" i="16"/>
  <c r="AV294" i="16"/>
  <c r="AU294" i="16"/>
  <c r="AT294" i="16"/>
  <c r="AR294" i="16"/>
  <c r="AQ294" i="16"/>
  <c r="AP294" i="16"/>
  <c r="BP294" i="16" s="1"/>
  <c r="AO294" i="16"/>
  <c r="BQ294" i="16" s="1"/>
  <c r="AN294" i="16"/>
  <c r="BK294" i="16" s="1"/>
  <c r="AM294" i="16"/>
  <c r="BJ294" i="16" s="1"/>
  <c r="AL294" i="16"/>
  <c r="BI294" i="16" s="1"/>
  <c r="AK294" i="16"/>
  <c r="CD293" i="16"/>
  <c r="CB293" i="16"/>
  <c r="CA293" i="16"/>
  <c r="BZ293" i="16"/>
  <c r="BY293" i="16"/>
  <c r="BX293" i="16"/>
  <c r="BW293" i="16"/>
  <c r="BV293" i="16"/>
  <c r="BT293" i="16"/>
  <c r="BS293" i="16"/>
  <c r="BR293" i="16"/>
  <c r="BN293" i="16"/>
  <c r="BM293" i="16"/>
  <c r="BL293" i="16"/>
  <c r="BG293" i="16"/>
  <c r="BF293" i="16"/>
  <c r="BE293" i="16"/>
  <c r="BD293" i="16"/>
  <c r="BC293" i="16"/>
  <c r="BB293" i="16"/>
  <c r="BA293" i="16"/>
  <c r="AZ293" i="16"/>
  <c r="AY293" i="16"/>
  <c r="AX293" i="16"/>
  <c r="AW293" i="16"/>
  <c r="AV293" i="16"/>
  <c r="AU293" i="16"/>
  <c r="AT293" i="16"/>
  <c r="AR293" i="16"/>
  <c r="AQ293" i="16"/>
  <c r="AP293" i="16"/>
  <c r="BP293" i="16" s="1"/>
  <c r="AO293" i="16"/>
  <c r="BQ293" i="16" s="1"/>
  <c r="AN293" i="16"/>
  <c r="BK293" i="16" s="1"/>
  <c r="AM293" i="16"/>
  <c r="BJ293" i="16" s="1"/>
  <c r="AL293" i="16"/>
  <c r="BI293" i="16" s="1"/>
  <c r="AK293" i="16"/>
  <c r="CD292" i="16"/>
  <c r="CB292" i="16"/>
  <c r="CA292" i="16"/>
  <c r="BZ292" i="16"/>
  <c r="BY292" i="16"/>
  <c r="BX292" i="16"/>
  <c r="BW292" i="16"/>
  <c r="BV292" i="16"/>
  <c r="BT292" i="16"/>
  <c r="BS292" i="16"/>
  <c r="BR292" i="16"/>
  <c r="BN292" i="16"/>
  <c r="BM292" i="16"/>
  <c r="BL292" i="16"/>
  <c r="BG292" i="16"/>
  <c r="BF292" i="16"/>
  <c r="BE292" i="16"/>
  <c r="BD292" i="16"/>
  <c r="BC292" i="16"/>
  <c r="BB292" i="16"/>
  <c r="BA292" i="16"/>
  <c r="AZ292" i="16"/>
  <c r="AY292" i="16"/>
  <c r="AX292" i="16"/>
  <c r="AW292" i="16"/>
  <c r="AV292" i="16"/>
  <c r="AU292" i="16"/>
  <c r="AT292" i="16"/>
  <c r="AR292" i="16"/>
  <c r="AQ292" i="16"/>
  <c r="AP292" i="16"/>
  <c r="BP292" i="16" s="1"/>
  <c r="AO292" i="16"/>
  <c r="BQ292" i="16" s="1"/>
  <c r="AN292" i="16"/>
  <c r="BK292" i="16" s="1"/>
  <c r="AM292" i="16"/>
  <c r="BJ292" i="16" s="1"/>
  <c r="AL292" i="16"/>
  <c r="BI292" i="16" s="1"/>
  <c r="AK292" i="16"/>
  <c r="CD291" i="16"/>
  <c r="CB291" i="16"/>
  <c r="CA291" i="16"/>
  <c r="BZ291" i="16"/>
  <c r="BY291" i="16"/>
  <c r="BX291" i="16"/>
  <c r="BW291" i="16"/>
  <c r="BV291" i="16"/>
  <c r="BT291" i="16"/>
  <c r="BS291" i="16"/>
  <c r="BR291" i="16"/>
  <c r="BN291" i="16"/>
  <c r="BM291" i="16"/>
  <c r="BL291" i="16"/>
  <c r="BG291" i="16"/>
  <c r="BF291" i="16"/>
  <c r="BE291" i="16"/>
  <c r="BD291" i="16"/>
  <c r="BC291" i="16"/>
  <c r="BB291" i="16"/>
  <c r="BA291" i="16"/>
  <c r="AZ291" i="16"/>
  <c r="AY291" i="16"/>
  <c r="AX291" i="16"/>
  <c r="AW291" i="16"/>
  <c r="AV291" i="16"/>
  <c r="AU291" i="16"/>
  <c r="AT291" i="16"/>
  <c r="AR291" i="16"/>
  <c r="AQ291" i="16"/>
  <c r="AP291" i="16"/>
  <c r="BP291" i="16" s="1"/>
  <c r="AO291" i="16"/>
  <c r="BQ291" i="16" s="1"/>
  <c r="AN291" i="16"/>
  <c r="BK291" i="16" s="1"/>
  <c r="AM291" i="16"/>
  <c r="BJ291" i="16" s="1"/>
  <c r="AL291" i="16"/>
  <c r="BI291" i="16" s="1"/>
  <c r="AK291" i="16"/>
  <c r="CD290" i="16"/>
  <c r="CB290" i="16"/>
  <c r="CA290" i="16"/>
  <c r="BZ290" i="16"/>
  <c r="BY290" i="16"/>
  <c r="BX290" i="16"/>
  <c r="BW290" i="16"/>
  <c r="BV290" i="16"/>
  <c r="BT290" i="16"/>
  <c r="BS290" i="16"/>
  <c r="BR290" i="16"/>
  <c r="BN290" i="16"/>
  <c r="BM290" i="16"/>
  <c r="BL290" i="16"/>
  <c r="BG290" i="16"/>
  <c r="BF290" i="16"/>
  <c r="BE290" i="16"/>
  <c r="BD290" i="16"/>
  <c r="BC290" i="16"/>
  <c r="BB290" i="16"/>
  <c r="BA290" i="16"/>
  <c r="AZ290" i="16"/>
  <c r="AY290" i="16"/>
  <c r="AX290" i="16"/>
  <c r="AW290" i="16"/>
  <c r="AV290" i="16"/>
  <c r="AU290" i="16"/>
  <c r="AT290" i="16"/>
  <c r="AR290" i="16"/>
  <c r="AQ290" i="16"/>
  <c r="AP290" i="16"/>
  <c r="BP290" i="16" s="1"/>
  <c r="AO290" i="16"/>
  <c r="BQ290" i="16" s="1"/>
  <c r="AN290" i="16"/>
  <c r="BK290" i="16" s="1"/>
  <c r="AM290" i="16"/>
  <c r="BJ290" i="16" s="1"/>
  <c r="AL290" i="16"/>
  <c r="BI290" i="16" s="1"/>
  <c r="AK290" i="16"/>
  <c r="CD289" i="16"/>
  <c r="CB289" i="16"/>
  <c r="CA289" i="16"/>
  <c r="BZ289" i="16"/>
  <c r="BY289" i="16"/>
  <c r="BX289" i="16"/>
  <c r="BW289" i="16"/>
  <c r="BV289" i="16"/>
  <c r="BT289" i="16"/>
  <c r="BS289" i="16"/>
  <c r="BR289" i="16"/>
  <c r="BN289" i="16"/>
  <c r="BM289" i="16"/>
  <c r="BL289" i="16"/>
  <c r="BG289" i="16"/>
  <c r="BF289" i="16"/>
  <c r="BE289" i="16"/>
  <c r="BD289" i="16"/>
  <c r="BC289" i="16"/>
  <c r="BB289" i="16"/>
  <c r="BA289" i="16"/>
  <c r="AZ289" i="16"/>
  <c r="AY289" i="16"/>
  <c r="AX289" i="16"/>
  <c r="AW289" i="16"/>
  <c r="AV289" i="16"/>
  <c r="AU289" i="16"/>
  <c r="AT289" i="16"/>
  <c r="AR289" i="16"/>
  <c r="AQ289" i="16"/>
  <c r="AP289" i="16"/>
  <c r="BP289" i="16" s="1"/>
  <c r="AO289" i="16"/>
  <c r="BQ289" i="16" s="1"/>
  <c r="AN289" i="16"/>
  <c r="BK289" i="16" s="1"/>
  <c r="AM289" i="16"/>
  <c r="BJ289" i="16" s="1"/>
  <c r="AL289" i="16"/>
  <c r="BI289" i="16" s="1"/>
  <c r="AK289" i="16"/>
  <c r="CD288" i="16"/>
  <c r="CB288" i="16"/>
  <c r="CA288" i="16"/>
  <c r="BZ288" i="16"/>
  <c r="BY288" i="16"/>
  <c r="BX288" i="16"/>
  <c r="BW288" i="16"/>
  <c r="BV288" i="16"/>
  <c r="BT288" i="16"/>
  <c r="BS288" i="16"/>
  <c r="BR288" i="16"/>
  <c r="BN288" i="16"/>
  <c r="BM288" i="16"/>
  <c r="BL288" i="16"/>
  <c r="BG288" i="16"/>
  <c r="BF288" i="16"/>
  <c r="BE288" i="16"/>
  <c r="BD288" i="16"/>
  <c r="BC288" i="16"/>
  <c r="BB288" i="16"/>
  <c r="BA288" i="16"/>
  <c r="AZ288" i="16"/>
  <c r="AY288" i="16"/>
  <c r="AX288" i="16"/>
  <c r="AW288" i="16"/>
  <c r="AV288" i="16"/>
  <c r="AU288" i="16"/>
  <c r="AT288" i="16"/>
  <c r="AR288" i="16"/>
  <c r="AQ288" i="16"/>
  <c r="AP288" i="16"/>
  <c r="BP288" i="16" s="1"/>
  <c r="AO288" i="16"/>
  <c r="BQ288" i="16" s="1"/>
  <c r="AN288" i="16"/>
  <c r="BK288" i="16" s="1"/>
  <c r="AM288" i="16"/>
  <c r="BJ288" i="16" s="1"/>
  <c r="AL288" i="16"/>
  <c r="BI288" i="16" s="1"/>
  <c r="AK288" i="16"/>
  <c r="CD287" i="16"/>
  <c r="CB287" i="16"/>
  <c r="CA287" i="16"/>
  <c r="BZ287" i="16"/>
  <c r="BY287" i="16"/>
  <c r="BX287" i="16"/>
  <c r="BW287" i="16"/>
  <c r="BV287" i="16"/>
  <c r="BT287" i="16"/>
  <c r="BS287" i="16"/>
  <c r="BR287" i="16"/>
  <c r="BN287" i="16"/>
  <c r="BM287" i="16"/>
  <c r="BL287" i="16"/>
  <c r="BG287" i="16"/>
  <c r="BF287" i="16"/>
  <c r="BE287" i="16"/>
  <c r="BD287" i="16"/>
  <c r="BC287" i="16"/>
  <c r="BB287" i="16"/>
  <c r="BA287" i="16"/>
  <c r="AZ287" i="16"/>
  <c r="AY287" i="16"/>
  <c r="AX287" i="16"/>
  <c r="AW287" i="16"/>
  <c r="AV287" i="16"/>
  <c r="AU287" i="16"/>
  <c r="AT287" i="16"/>
  <c r="AR287" i="16"/>
  <c r="AQ287" i="16"/>
  <c r="AP287" i="16"/>
  <c r="BP287" i="16" s="1"/>
  <c r="AO287" i="16"/>
  <c r="BQ287" i="16" s="1"/>
  <c r="AN287" i="16"/>
  <c r="BK287" i="16" s="1"/>
  <c r="AM287" i="16"/>
  <c r="BJ287" i="16" s="1"/>
  <c r="AL287" i="16"/>
  <c r="BI287" i="16" s="1"/>
  <c r="AK287" i="16"/>
  <c r="CD286" i="16"/>
  <c r="CB286" i="16"/>
  <c r="CA286" i="16"/>
  <c r="BZ286" i="16"/>
  <c r="BY286" i="16"/>
  <c r="BX286" i="16"/>
  <c r="BW286" i="16"/>
  <c r="BV286" i="16"/>
  <c r="BT286" i="16"/>
  <c r="BS286" i="16"/>
  <c r="BR286" i="16"/>
  <c r="BN286" i="16"/>
  <c r="BM286" i="16"/>
  <c r="BL286" i="16"/>
  <c r="BG286" i="16"/>
  <c r="BF286" i="16"/>
  <c r="BE286" i="16"/>
  <c r="BD286" i="16"/>
  <c r="BC286" i="16"/>
  <c r="BB286" i="16"/>
  <c r="BA286" i="16"/>
  <c r="AZ286" i="16"/>
  <c r="AY286" i="16"/>
  <c r="AX286" i="16"/>
  <c r="AW286" i="16"/>
  <c r="AV286" i="16"/>
  <c r="AU286" i="16"/>
  <c r="AT286" i="16"/>
  <c r="AR286" i="16"/>
  <c r="AQ286" i="16"/>
  <c r="AP286" i="16"/>
  <c r="BP286" i="16" s="1"/>
  <c r="AO286" i="16"/>
  <c r="BQ286" i="16" s="1"/>
  <c r="AN286" i="16"/>
  <c r="BK286" i="16" s="1"/>
  <c r="AM286" i="16"/>
  <c r="BJ286" i="16" s="1"/>
  <c r="AL286" i="16"/>
  <c r="BI286" i="16" s="1"/>
  <c r="AK286" i="16"/>
  <c r="CD285" i="16"/>
  <c r="CB285" i="16"/>
  <c r="CA285" i="16"/>
  <c r="BZ285" i="16"/>
  <c r="BY285" i="16"/>
  <c r="BX285" i="16"/>
  <c r="BW285" i="16"/>
  <c r="BV285" i="16"/>
  <c r="BT285" i="16"/>
  <c r="BS285" i="16"/>
  <c r="BR285" i="16"/>
  <c r="BN285" i="16"/>
  <c r="BM285" i="16"/>
  <c r="BL285" i="16"/>
  <c r="BG285" i="16"/>
  <c r="BF285" i="16"/>
  <c r="BE285" i="16"/>
  <c r="BD285" i="16"/>
  <c r="BC285" i="16"/>
  <c r="BB285" i="16"/>
  <c r="BA285" i="16"/>
  <c r="AZ285" i="16"/>
  <c r="AY285" i="16"/>
  <c r="AX285" i="16"/>
  <c r="AW285" i="16"/>
  <c r="AV285" i="16"/>
  <c r="AU285" i="16"/>
  <c r="AT285" i="16"/>
  <c r="AR285" i="16"/>
  <c r="AQ285" i="16"/>
  <c r="AP285" i="16"/>
  <c r="BP285" i="16" s="1"/>
  <c r="AO285" i="16"/>
  <c r="BQ285" i="16" s="1"/>
  <c r="AN285" i="16"/>
  <c r="BK285" i="16" s="1"/>
  <c r="AM285" i="16"/>
  <c r="BJ285" i="16" s="1"/>
  <c r="AL285" i="16"/>
  <c r="BI285" i="16" s="1"/>
  <c r="AK285" i="16"/>
  <c r="CD284" i="16"/>
  <c r="CB284" i="16"/>
  <c r="CA284" i="16"/>
  <c r="BZ284" i="16"/>
  <c r="BY284" i="16"/>
  <c r="BX284" i="16"/>
  <c r="BW284" i="16"/>
  <c r="BV284" i="16"/>
  <c r="BT284" i="16"/>
  <c r="BS284" i="16"/>
  <c r="BR284" i="16"/>
  <c r="BN284" i="16"/>
  <c r="BM284" i="16"/>
  <c r="BL284" i="16"/>
  <c r="BG284" i="16"/>
  <c r="BF284" i="16"/>
  <c r="BE284" i="16"/>
  <c r="BD284" i="16"/>
  <c r="BC284" i="16"/>
  <c r="BB284" i="16"/>
  <c r="BA284" i="16"/>
  <c r="AZ284" i="16"/>
  <c r="AY284" i="16"/>
  <c r="AX284" i="16"/>
  <c r="AW284" i="16"/>
  <c r="AV284" i="16"/>
  <c r="AU284" i="16"/>
  <c r="AT284" i="16"/>
  <c r="AR284" i="16"/>
  <c r="AQ284" i="16"/>
  <c r="AP284" i="16"/>
  <c r="BP284" i="16" s="1"/>
  <c r="AO284" i="16"/>
  <c r="BQ284" i="16" s="1"/>
  <c r="AN284" i="16"/>
  <c r="BK284" i="16" s="1"/>
  <c r="AM284" i="16"/>
  <c r="BJ284" i="16" s="1"/>
  <c r="AL284" i="16"/>
  <c r="BI284" i="16" s="1"/>
  <c r="AK284" i="16"/>
  <c r="CD283" i="16"/>
  <c r="CB283" i="16"/>
  <c r="CA283" i="16"/>
  <c r="BZ283" i="16"/>
  <c r="BY283" i="16"/>
  <c r="BX283" i="16"/>
  <c r="BW283" i="16"/>
  <c r="BV283" i="16"/>
  <c r="BT283" i="16"/>
  <c r="BS283" i="16"/>
  <c r="BR283" i="16"/>
  <c r="BN283" i="16"/>
  <c r="BM283" i="16"/>
  <c r="BL283" i="16"/>
  <c r="BG283" i="16"/>
  <c r="BF283" i="16"/>
  <c r="BE283" i="16"/>
  <c r="BD283" i="16"/>
  <c r="BC283" i="16"/>
  <c r="BB283" i="16"/>
  <c r="BA283" i="16"/>
  <c r="AZ283" i="16"/>
  <c r="AY283" i="16"/>
  <c r="AX283" i="16"/>
  <c r="AW283" i="16"/>
  <c r="AV283" i="16"/>
  <c r="AU283" i="16"/>
  <c r="AT283" i="16"/>
  <c r="AR283" i="16"/>
  <c r="AQ283" i="16"/>
  <c r="AP283" i="16"/>
  <c r="BP283" i="16" s="1"/>
  <c r="AO283" i="16"/>
  <c r="BQ283" i="16" s="1"/>
  <c r="AN283" i="16"/>
  <c r="BK283" i="16" s="1"/>
  <c r="AM283" i="16"/>
  <c r="BJ283" i="16" s="1"/>
  <c r="AL283" i="16"/>
  <c r="BI283" i="16" s="1"/>
  <c r="AK283" i="16"/>
  <c r="CD282" i="16"/>
  <c r="CB282" i="16"/>
  <c r="CA282" i="16"/>
  <c r="BZ282" i="16"/>
  <c r="BY282" i="16"/>
  <c r="BX282" i="16"/>
  <c r="BW282" i="16"/>
  <c r="BV282" i="16"/>
  <c r="BT282" i="16"/>
  <c r="BS282" i="16"/>
  <c r="BR282" i="16"/>
  <c r="BN282" i="16"/>
  <c r="BM282" i="16"/>
  <c r="BL282" i="16"/>
  <c r="BG282" i="16"/>
  <c r="BF282" i="16"/>
  <c r="BE282" i="16"/>
  <c r="BD282" i="16"/>
  <c r="BC282" i="16"/>
  <c r="BB282" i="16"/>
  <c r="BA282" i="16"/>
  <c r="AZ282" i="16"/>
  <c r="AY282" i="16"/>
  <c r="AX282" i="16"/>
  <c r="AW282" i="16"/>
  <c r="AV282" i="16"/>
  <c r="AU282" i="16"/>
  <c r="AT282" i="16"/>
  <c r="AR282" i="16"/>
  <c r="AQ282" i="16"/>
  <c r="AP282" i="16"/>
  <c r="BP282" i="16" s="1"/>
  <c r="AO282" i="16"/>
  <c r="BQ282" i="16" s="1"/>
  <c r="AN282" i="16"/>
  <c r="BK282" i="16" s="1"/>
  <c r="AM282" i="16"/>
  <c r="BJ282" i="16" s="1"/>
  <c r="AL282" i="16"/>
  <c r="BI282" i="16" s="1"/>
  <c r="AK282" i="16"/>
  <c r="CD281" i="16"/>
  <c r="CB281" i="16"/>
  <c r="CA281" i="16"/>
  <c r="BZ281" i="16"/>
  <c r="BY281" i="16"/>
  <c r="BX281" i="16"/>
  <c r="BW281" i="16"/>
  <c r="BV281" i="16"/>
  <c r="BT281" i="16"/>
  <c r="BS281" i="16"/>
  <c r="BR281" i="16"/>
  <c r="BN281" i="16"/>
  <c r="BM281" i="16"/>
  <c r="BL281" i="16"/>
  <c r="BG281" i="16"/>
  <c r="BF281" i="16"/>
  <c r="BE281" i="16"/>
  <c r="BD281" i="16"/>
  <c r="BC281" i="16"/>
  <c r="BB281" i="16"/>
  <c r="BA281" i="16"/>
  <c r="AZ281" i="16"/>
  <c r="AY281" i="16"/>
  <c r="AX281" i="16"/>
  <c r="AW281" i="16"/>
  <c r="AV281" i="16"/>
  <c r="AU281" i="16"/>
  <c r="AT281" i="16"/>
  <c r="AR281" i="16"/>
  <c r="AQ281" i="16"/>
  <c r="AP281" i="16"/>
  <c r="BP281" i="16" s="1"/>
  <c r="AO281" i="16"/>
  <c r="BQ281" i="16" s="1"/>
  <c r="AN281" i="16"/>
  <c r="BK281" i="16" s="1"/>
  <c r="AM281" i="16"/>
  <c r="BJ281" i="16" s="1"/>
  <c r="AL281" i="16"/>
  <c r="BI281" i="16" s="1"/>
  <c r="AK281" i="16"/>
  <c r="CD280" i="16"/>
  <c r="CB280" i="16"/>
  <c r="CA280" i="16"/>
  <c r="BZ280" i="16"/>
  <c r="BY280" i="16"/>
  <c r="BX280" i="16"/>
  <c r="BW280" i="16"/>
  <c r="BV280" i="16"/>
  <c r="BT280" i="16"/>
  <c r="BS280" i="16"/>
  <c r="BR280" i="16"/>
  <c r="BN280" i="16"/>
  <c r="BM280" i="16"/>
  <c r="BL280" i="16"/>
  <c r="BG280" i="16"/>
  <c r="BF280" i="16"/>
  <c r="BE280" i="16"/>
  <c r="BD280" i="16"/>
  <c r="BC280" i="16"/>
  <c r="BB280" i="16"/>
  <c r="BA280" i="16"/>
  <c r="AZ280" i="16"/>
  <c r="AY280" i="16"/>
  <c r="AX280" i="16"/>
  <c r="AW280" i="16"/>
  <c r="AV280" i="16"/>
  <c r="AU280" i="16"/>
  <c r="AT280" i="16"/>
  <c r="AR280" i="16"/>
  <c r="AQ280" i="16"/>
  <c r="AP280" i="16"/>
  <c r="BP280" i="16" s="1"/>
  <c r="AO280" i="16"/>
  <c r="BQ280" i="16" s="1"/>
  <c r="AN280" i="16"/>
  <c r="BK280" i="16" s="1"/>
  <c r="AM280" i="16"/>
  <c r="BJ280" i="16" s="1"/>
  <c r="AL280" i="16"/>
  <c r="BI280" i="16" s="1"/>
  <c r="AK280" i="16"/>
  <c r="CD279" i="16"/>
  <c r="CB279" i="16"/>
  <c r="CA279" i="16"/>
  <c r="BZ279" i="16"/>
  <c r="BY279" i="16"/>
  <c r="BX279" i="16"/>
  <c r="BW279" i="16"/>
  <c r="BV279" i="16"/>
  <c r="BT279" i="16"/>
  <c r="BS279" i="16"/>
  <c r="BR279" i="16"/>
  <c r="BN279" i="16"/>
  <c r="BM279" i="16"/>
  <c r="BL279" i="16"/>
  <c r="BG279" i="16"/>
  <c r="BF279" i="16"/>
  <c r="BE279" i="16"/>
  <c r="BD279" i="16"/>
  <c r="BC279" i="16"/>
  <c r="BB279" i="16"/>
  <c r="BA279" i="16"/>
  <c r="AZ279" i="16"/>
  <c r="AY279" i="16"/>
  <c r="AX279" i="16"/>
  <c r="AW279" i="16"/>
  <c r="AV279" i="16"/>
  <c r="AU279" i="16"/>
  <c r="AT279" i="16"/>
  <c r="AR279" i="16"/>
  <c r="AQ279" i="16"/>
  <c r="AP279" i="16"/>
  <c r="BP279" i="16" s="1"/>
  <c r="AO279" i="16"/>
  <c r="BQ279" i="16" s="1"/>
  <c r="AN279" i="16"/>
  <c r="BK279" i="16" s="1"/>
  <c r="AM279" i="16"/>
  <c r="BJ279" i="16" s="1"/>
  <c r="AL279" i="16"/>
  <c r="BI279" i="16" s="1"/>
  <c r="AK279" i="16"/>
  <c r="CD278" i="16"/>
  <c r="CB278" i="16"/>
  <c r="CA278" i="16"/>
  <c r="BZ278" i="16"/>
  <c r="BY278" i="16"/>
  <c r="BX278" i="16"/>
  <c r="BW278" i="16"/>
  <c r="BV278" i="16"/>
  <c r="BT278" i="16"/>
  <c r="BS278" i="16"/>
  <c r="BR278" i="16"/>
  <c r="BN278" i="16"/>
  <c r="BM278" i="16"/>
  <c r="BL278" i="16"/>
  <c r="BG278" i="16"/>
  <c r="BF278" i="16"/>
  <c r="BE278" i="16"/>
  <c r="BD278" i="16"/>
  <c r="BC278" i="16"/>
  <c r="BB278" i="16"/>
  <c r="BA278" i="16"/>
  <c r="AZ278" i="16"/>
  <c r="AY278" i="16"/>
  <c r="AX278" i="16"/>
  <c r="AW278" i="16"/>
  <c r="AV278" i="16"/>
  <c r="AU278" i="16"/>
  <c r="AT278" i="16"/>
  <c r="AR278" i="16"/>
  <c r="AQ278" i="16"/>
  <c r="AP278" i="16"/>
  <c r="BP278" i="16" s="1"/>
  <c r="AO278" i="16"/>
  <c r="BQ278" i="16" s="1"/>
  <c r="AN278" i="16"/>
  <c r="BK278" i="16" s="1"/>
  <c r="AM278" i="16"/>
  <c r="BJ278" i="16" s="1"/>
  <c r="AL278" i="16"/>
  <c r="BI278" i="16" s="1"/>
  <c r="AK278" i="16"/>
  <c r="CD277" i="16"/>
  <c r="CB277" i="16"/>
  <c r="CA277" i="16"/>
  <c r="BZ277" i="16"/>
  <c r="BY277" i="16"/>
  <c r="BX277" i="16"/>
  <c r="BW277" i="16"/>
  <c r="BV277" i="16"/>
  <c r="BT277" i="16"/>
  <c r="BS277" i="16"/>
  <c r="BR277" i="16"/>
  <c r="BN277" i="16"/>
  <c r="BM277" i="16"/>
  <c r="BL277" i="16"/>
  <c r="BG277" i="16"/>
  <c r="BF277" i="16"/>
  <c r="BE277" i="16"/>
  <c r="BD277" i="16"/>
  <c r="BC277" i="16"/>
  <c r="BB277" i="16"/>
  <c r="BA277" i="16"/>
  <c r="AZ277" i="16"/>
  <c r="AY277" i="16"/>
  <c r="AX277" i="16"/>
  <c r="AW277" i="16"/>
  <c r="AV277" i="16"/>
  <c r="AU277" i="16"/>
  <c r="AT277" i="16"/>
  <c r="AR277" i="16"/>
  <c r="AQ277" i="16"/>
  <c r="AP277" i="16"/>
  <c r="BP277" i="16" s="1"/>
  <c r="AO277" i="16"/>
  <c r="BQ277" i="16" s="1"/>
  <c r="AN277" i="16"/>
  <c r="BK277" i="16" s="1"/>
  <c r="AM277" i="16"/>
  <c r="BJ277" i="16" s="1"/>
  <c r="AL277" i="16"/>
  <c r="BI277" i="16" s="1"/>
  <c r="AK277" i="16"/>
  <c r="CD276" i="16"/>
  <c r="CB276" i="16"/>
  <c r="CA276" i="16"/>
  <c r="BZ276" i="16"/>
  <c r="BY276" i="16"/>
  <c r="BX276" i="16"/>
  <c r="BW276" i="16"/>
  <c r="BV276" i="16"/>
  <c r="BT276" i="16"/>
  <c r="BS276" i="16"/>
  <c r="BR276" i="16"/>
  <c r="BN276" i="16"/>
  <c r="BM276" i="16"/>
  <c r="BL276" i="16"/>
  <c r="BG276" i="16"/>
  <c r="BF276" i="16"/>
  <c r="BE276" i="16"/>
  <c r="BD276" i="16"/>
  <c r="BC276" i="16"/>
  <c r="BB276" i="16"/>
  <c r="BA276" i="16"/>
  <c r="AZ276" i="16"/>
  <c r="AY276" i="16"/>
  <c r="AX276" i="16"/>
  <c r="AW276" i="16"/>
  <c r="AV276" i="16"/>
  <c r="AU276" i="16"/>
  <c r="AT276" i="16"/>
  <c r="AR276" i="16"/>
  <c r="AQ276" i="16"/>
  <c r="AP276" i="16"/>
  <c r="BP276" i="16" s="1"/>
  <c r="AO276" i="16"/>
  <c r="BQ276" i="16" s="1"/>
  <c r="AN276" i="16"/>
  <c r="BK276" i="16" s="1"/>
  <c r="AM276" i="16"/>
  <c r="BJ276" i="16" s="1"/>
  <c r="AL276" i="16"/>
  <c r="BI276" i="16" s="1"/>
  <c r="AK276" i="16"/>
  <c r="CD275" i="16"/>
  <c r="CB275" i="16"/>
  <c r="CA275" i="16"/>
  <c r="BZ275" i="16"/>
  <c r="BY275" i="16"/>
  <c r="BX275" i="16"/>
  <c r="BW275" i="16"/>
  <c r="BV275" i="16"/>
  <c r="BT275" i="16"/>
  <c r="BS275" i="16"/>
  <c r="BR275" i="16"/>
  <c r="BN275" i="16"/>
  <c r="BM275" i="16"/>
  <c r="BL275" i="16"/>
  <c r="BG275" i="16"/>
  <c r="BF275" i="16"/>
  <c r="BE275" i="16"/>
  <c r="BD275" i="16"/>
  <c r="BC275" i="16"/>
  <c r="BB275" i="16"/>
  <c r="BA275" i="16"/>
  <c r="AZ275" i="16"/>
  <c r="AY275" i="16"/>
  <c r="AX275" i="16"/>
  <c r="AW275" i="16"/>
  <c r="AV275" i="16"/>
  <c r="AU275" i="16"/>
  <c r="AT275" i="16"/>
  <c r="AR275" i="16"/>
  <c r="AQ275" i="16"/>
  <c r="AP275" i="16"/>
  <c r="BP275" i="16" s="1"/>
  <c r="AO275" i="16"/>
  <c r="BQ275" i="16" s="1"/>
  <c r="AN275" i="16"/>
  <c r="BK275" i="16" s="1"/>
  <c r="AM275" i="16"/>
  <c r="BJ275" i="16" s="1"/>
  <c r="AL275" i="16"/>
  <c r="BI275" i="16" s="1"/>
  <c r="AK275" i="16"/>
  <c r="CD274" i="16"/>
  <c r="CB274" i="16"/>
  <c r="CA274" i="16"/>
  <c r="BZ274" i="16"/>
  <c r="BY274" i="16"/>
  <c r="BX274" i="16"/>
  <c r="BW274" i="16"/>
  <c r="BV274" i="16"/>
  <c r="BT274" i="16"/>
  <c r="BS274" i="16"/>
  <c r="BR274" i="16"/>
  <c r="BN274" i="16"/>
  <c r="BM274" i="16"/>
  <c r="BL274" i="16"/>
  <c r="BG274" i="16"/>
  <c r="BF274" i="16"/>
  <c r="BE274" i="16"/>
  <c r="BD274" i="16"/>
  <c r="BC274" i="16"/>
  <c r="BB274" i="16"/>
  <c r="BA274" i="16"/>
  <c r="AZ274" i="16"/>
  <c r="AY274" i="16"/>
  <c r="AX274" i="16"/>
  <c r="AW274" i="16"/>
  <c r="AV274" i="16"/>
  <c r="AU274" i="16"/>
  <c r="AT274" i="16"/>
  <c r="AR274" i="16"/>
  <c r="AQ274" i="16"/>
  <c r="AP274" i="16"/>
  <c r="BP274" i="16" s="1"/>
  <c r="AO274" i="16"/>
  <c r="BQ274" i="16" s="1"/>
  <c r="AN274" i="16"/>
  <c r="BK274" i="16" s="1"/>
  <c r="AM274" i="16"/>
  <c r="BJ274" i="16" s="1"/>
  <c r="AL274" i="16"/>
  <c r="BI274" i="16" s="1"/>
  <c r="AK274" i="16"/>
  <c r="CD273" i="16"/>
  <c r="CB273" i="16"/>
  <c r="CA273" i="16"/>
  <c r="BZ273" i="16"/>
  <c r="BY273" i="16"/>
  <c r="BX273" i="16"/>
  <c r="BW273" i="16"/>
  <c r="BV273" i="16"/>
  <c r="BT273" i="16"/>
  <c r="BS273" i="16"/>
  <c r="BR273" i="16"/>
  <c r="BN273" i="16"/>
  <c r="BM273" i="16"/>
  <c r="BL273" i="16"/>
  <c r="BG273" i="16"/>
  <c r="BF273" i="16"/>
  <c r="BE273" i="16"/>
  <c r="BD273" i="16"/>
  <c r="BC273" i="16"/>
  <c r="BB273" i="16"/>
  <c r="BA273" i="16"/>
  <c r="AZ273" i="16"/>
  <c r="AY273" i="16"/>
  <c r="AX273" i="16"/>
  <c r="AW273" i="16"/>
  <c r="AV273" i="16"/>
  <c r="AU273" i="16"/>
  <c r="AT273" i="16"/>
  <c r="AR273" i="16"/>
  <c r="AQ273" i="16"/>
  <c r="AP273" i="16"/>
  <c r="BP273" i="16" s="1"/>
  <c r="AO273" i="16"/>
  <c r="BQ273" i="16" s="1"/>
  <c r="AN273" i="16"/>
  <c r="BK273" i="16" s="1"/>
  <c r="AM273" i="16"/>
  <c r="BJ273" i="16" s="1"/>
  <c r="AL273" i="16"/>
  <c r="BI273" i="16" s="1"/>
  <c r="AK273" i="16"/>
  <c r="CD272" i="16"/>
  <c r="CB272" i="16"/>
  <c r="CA272" i="16"/>
  <c r="BZ272" i="16"/>
  <c r="BY272" i="16"/>
  <c r="BX272" i="16"/>
  <c r="BW272" i="16"/>
  <c r="BV272" i="16"/>
  <c r="BT272" i="16"/>
  <c r="BS272" i="16"/>
  <c r="BR272" i="16"/>
  <c r="BN272" i="16"/>
  <c r="BM272" i="16"/>
  <c r="BL272" i="16"/>
  <c r="BG272" i="16"/>
  <c r="BF272" i="16"/>
  <c r="BE272" i="16"/>
  <c r="BD272" i="16"/>
  <c r="BC272" i="16"/>
  <c r="BB272" i="16"/>
  <c r="BA272" i="16"/>
  <c r="AZ272" i="16"/>
  <c r="AY272" i="16"/>
  <c r="AX272" i="16"/>
  <c r="AW272" i="16"/>
  <c r="AV272" i="16"/>
  <c r="AU272" i="16"/>
  <c r="AT272" i="16"/>
  <c r="AR272" i="16"/>
  <c r="AQ272" i="16"/>
  <c r="AP272" i="16"/>
  <c r="BP272" i="16" s="1"/>
  <c r="AO272" i="16"/>
  <c r="BQ272" i="16" s="1"/>
  <c r="AN272" i="16"/>
  <c r="BK272" i="16" s="1"/>
  <c r="AM272" i="16"/>
  <c r="BJ272" i="16" s="1"/>
  <c r="AL272" i="16"/>
  <c r="BI272" i="16" s="1"/>
  <c r="AK272" i="16"/>
  <c r="CD271" i="16"/>
  <c r="CB271" i="16"/>
  <c r="CA271" i="16"/>
  <c r="BZ271" i="16"/>
  <c r="BY271" i="16"/>
  <c r="BX271" i="16"/>
  <c r="BW271" i="16"/>
  <c r="BV271" i="16"/>
  <c r="BT271" i="16"/>
  <c r="BS271" i="16"/>
  <c r="BR271" i="16"/>
  <c r="BN271" i="16"/>
  <c r="BM271" i="16"/>
  <c r="BL271" i="16"/>
  <c r="BG271" i="16"/>
  <c r="BF271" i="16"/>
  <c r="BE271" i="16"/>
  <c r="BD271" i="16"/>
  <c r="BC271" i="16"/>
  <c r="BB271" i="16"/>
  <c r="BA271" i="16"/>
  <c r="AZ271" i="16"/>
  <c r="AY271" i="16"/>
  <c r="AX271" i="16"/>
  <c r="AW271" i="16"/>
  <c r="AV271" i="16"/>
  <c r="AU271" i="16"/>
  <c r="AT271" i="16"/>
  <c r="AR271" i="16"/>
  <c r="AQ271" i="16"/>
  <c r="AP271" i="16"/>
  <c r="BP271" i="16" s="1"/>
  <c r="AO271" i="16"/>
  <c r="BQ271" i="16" s="1"/>
  <c r="AN271" i="16"/>
  <c r="BK271" i="16" s="1"/>
  <c r="AM271" i="16"/>
  <c r="BJ271" i="16" s="1"/>
  <c r="AL271" i="16"/>
  <c r="BI271" i="16" s="1"/>
  <c r="AK271" i="16"/>
  <c r="CD270" i="16"/>
  <c r="CB270" i="16"/>
  <c r="CA270" i="16"/>
  <c r="BZ270" i="16"/>
  <c r="BY270" i="16"/>
  <c r="BX270" i="16"/>
  <c r="BW270" i="16"/>
  <c r="BV270" i="16"/>
  <c r="BT270" i="16"/>
  <c r="BS270" i="16"/>
  <c r="BR270" i="16"/>
  <c r="BN270" i="16"/>
  <c r="BM270" i="16"/>
  <c r="BL270" i="16"/>
  <c r="BG270" i="16"/>
  <c r="BF270" i="16"/>
  <c r="BE270" i="16"/>
  <c r="BD270" i="16"/>
  <c r="BC270" i="16"/>
  <c r="BB270" i="16"/>
  <c r="BA270" i="16"/>
  <c r="AZ270" i="16"/>
  <c r="AY270" i="16"/>
  <c r="AX270" i="16"/>
  <c r="AW270" i="16"/>
  <c r="AV270" i="16"/>
  <c r="AU270" i="16"/>
  <c r="AT270" i="16"/>
  <c r="AR270" i="16"/>
  <c r="AQ270" i="16"/>
  <c r="AP270" i="16"/>
  <c r="BP270" i="16" s="1"/>
  <c r="AO270" i="16"/>
  <c r="BQ270" i="16" s="1"/>
  <c r="AN270" i="16"/>
  <c r="BK270" i="16" s="1"/>
  <c r="AM270" i="16"/>
  <c r="BJ270" i="16" s="1"/>
  <c r="AL270" i="16"/>
  <c r="BI270" i="16" s="1"/>
  <c r="AK270" i="16"/>
  <c r="CD269" i="16"/>
  <c r="CB269" i="16"/>
  <c r="CA269" i="16"/>
  <c r="BZ269" i="16"/>
  <c r="BY269" i="16"/>
  <c r="BX269" i="16"/>
  <c r="BW269" i="16"/>
  <c r="BV269" i="16"/>
  <c r="BT269" i="16"/>
  <c r="BS269" i="16"/>
  <c r="BR269" i="16"/>
  <c r="BN269" i="16"/>
  <c r="BM269" i="16"/>
  <c r="BL269" i="16"/>
  <c r="BG269" i="16"/>
  <c r="BF269" i="16"/>
  <c r="BE269" i="16"/>
  <c r="BD269" i="16"/>
  <c r="BC269" i="16"/>
  <c r="BB269" i="16"/>
  <c r="BA269" i="16"/>
  <c r="AZ269" i="16"/>
  <c r="AY269" i="16"/>
  <c r="AX269" i="16"/>
  <c r="AW269" i="16"/>
  <c r="AV269" i="16"/>
  <c r="AU269" i="16"/>
  <c r="AT269" i="16"/>
  <c r="AR269" i="16"/>
  <c r="AQ269" i="16"/>
  <c r="AP269" i="16"/>
  <c r="BP269" i="16" s="1"/>
  <c r="AO269" i="16"/>
  <c r="BQ269" i="16" s="1"/>
  <c r="AN269" i="16"/>
  <c r="BK269" i="16" s="1"/>
  <c r="AM269" i="16"/>
  <c r="BJ269" i="16" s="1"/>
  <c r="AL269" i="16"/>
  <c r="BI269" i="16" s="1"/>
  <c r="AK269" i="16"/>
  <c r="CD268" i="16"/>
  <c r="CB268" i="16"/>
  <c r="CA268" i="16"/>
  <c r="BZ268" i="16"/>
  <c r="BY268" i="16"/>
  <c r="BX268" i="16"/>
  <c r="BW268" i="16"/>
  <c r="BV268" i="16"/>
  <c r="BT268" i="16"/>
  <c r="BS268" i="16"/>
  <c r="BR268" i="16"/>
  <c r="BN268" i="16"/>
  <c r="BM268" i="16"/>
  <c r="BL268" i="16"/>
  <c r="BG268" i="16"/>
  <c r="BF268" i="16"/>
  <c r="BE268" i="16"/>
  <c r="BD268" i="16"/>
  <c r="BC268" i="16"/>
  <c r="BB268" i="16"/>
  <c r="BA268" i="16"/>
  <c r="AZ268" i="16"/>
  <c r="AY268" i="16"/>
  <c r="AX268" i="16"/>
  <c r="AW268" i="16"/>
  <c r="AV268" i="16"/>
  <c r="AU268" i="16"/>
  <c r="AT268" i="16"/>
  <c r="AR268" i="16"/>
  <c r="AQ268" i="16"/>
  <c r="AP268" i="16"/>
  <c r="BP268" i="16" s="1"/>
  <c r="AO268" i="16"/>
  <c r="BQ268" i="16" s="1"/>
  <c r="AN268" i="16"/>
  <c r="BK268" i="16" s="1"/>
  <c r="AM268" i="16"/>
  <c r="BJ268" i="16" s="1"/>
  <c r="AL268" i="16"/>
  <c r="BI268" i="16" s="1"/>
  <c r="AK268" i="16"/>
  <c r="CD267" i="16"/>
  <c r="CB267" i="16"/>
  <c r="CA267" i="16"/>
  <c r="BZ267" i="16"/>
  <c r="BY267" i="16"/>
  <c r="BX267" i="16"/>
  <c r="BW267" i="16"/>
  <c r="BV267" i="16"/>
  <c r="BT267" i="16"/>
  <c r="BS267" i="16"/>
  <c r="BR267" i="16"/>
  <c r="BN267" i="16"/>
  <c r="BM267" i="16"/>
  <c r="BL267" i="16"/>
  <c r="BG267" i="16"/>
  <c r="BF267" i="16"/>
  <c r="BE267" i="16"/>
  <c r="BD267" i="16"/>
  <c r="BC267" i="16"/>
  <c r="BB267" i="16"/>
  <c r="BA267" i="16"/>
  <c r="AZ267" i="16"/>
  <c r="AY267" i="16"/>
  <c r="AX267" i="16"/>
  <c r="AW267" i="16"/>
  <c r="AV267" i="16"/>
  <c r="AU267" i="16"/>
  <c r="AT267" i="16"/>
  <c r="AR267" i="16"/>
  <c r="AQ267" i="16"/>
  <c r="AP267" i="16"/>
  <c r="BP267" i="16" s="1"/>
  <c r="AO267" i="16"/>
  <c r="BQ267" i="16" s="1"/>
  <c r="AN267" i="16"/>
  <c r="BK267" i="16" s="1"/>
  <c r="AM267" i="16"/>
  <c r="BJ267" i="16" s="1"/>
  <c r="AL267" i="16"/>
  <c r="BI267" i="16" s="1"/>
  <c r="AK267" i="16"/>
  <c r="CD266" i="16"/>
  <c r="CB266" i="16"/>
  <c r="CA266" i="16"/>
  <c r="BZ266" i="16"/>
  <c r="BY266" i="16"/>
  <c r="BX266" i="16"/>
  <c r="BW266" i="16"/>
  <c r="BV266" i="16"/>
  <c r="BT266" i="16"/>
  <c r="BS266" i="16"/>
  <c r="BR266" i="16"/>
  <c r="BN266" i="16"/>
  <c r="BM266" i="16"/>
  <c r="BL266" i="16"/>
  <c r="BG266" i="16"/>
  <c r="BF266" i="16"/>
  <c r="BE266" i="16"/>
  <c r="BD266" i="16"/>
  <c r="BC266" i="16"/>
  <c r="BB266" i="16"/>
  <c r="BA266" i="16"/>
  <c r="AZ266" i="16"/>
  <c r="AY266" i="16"/>
  <c r="AX266" i="16"/>
  <c r="AW266" i="16"/>
  <c r="AV266" i="16"/>
  <c r="AU266" i="16"/>
  <c r="AT266" i="16"/>
  <c r="AR266" i="16"/>
  <c r="AQ266" i="16"/>
  <c r="AP266" i="16"/>
  <c r="BP266" i="16" s="1"/>
  <c r="AO266" i="16"/>
  <c r="BQ266" i="16" s="1"/>
  <c r="AN266" i="16"/>
  <c r="BK266" i="16" s="1"/>
  <c r="AM266" i="16"/>
  <c r="BJ266" i="16" s="1"/>
  <c r="AL266" i="16"/>
  <c r="BI266" i="16" s="1"/>
  <c r="AK266" i="16"/>
  <c r="CD265" i="16"/>
  <c r="CB265" i="16"/>
  <c r="CA265" i="16"/>
  <c r="BZ265" i="16"/>
  <c r="BY265" i="16"/>
  <c r="BX265" i="16"/>
  <c r="BW265" i="16"/>
  <c r="BV265" i="16"/>
  <c r="BT265" i="16"/>
  <c r="BS265" i="16"/>
  <c r="BR265" i="16"/>
  <c r="BN265" i="16"/>
  <c r="BM265" i="16"/>
  <c r="BL265" i="16"/>
  <c r="BG265" i="16"/>
  <c r="BF265" i="16"/>
  <c r="BE265" i="16"/>
  <c r="BD265" i="16"/>
  <c r="BC265" i="16"/>
  <c r="BB265" i="16"/>
  <c r="BA265" i="16"/>
  <c r="AZ265" i="16"/>
  <c r="AY265" i="16"/>
  <c r="AX265" i="16"/>
  <c r="AW265" i="16"/>
  <c r="AV265" i="16"/>
  <c r="AU265" i="16"/>
  <c r="AT265" i="16"/>
  <c r="AR265" i="16"/>
  <c r="AQ265" i="16"/>
  <c r="AP265" i="16"/>
  <c r="BP265" i="16" s="1"/>
  <c r="AO265" i="16"/>
  <c r="BQ265" i="16" s="1"/>
  <c r="AN265" i="16"/>
  <c r="BK265" i="16" s="1"/>
  <c r="AM265" i="16"/>
  <c r="BJ265" i="16" s="1"/>
  <c r="AL265" i="16"/>
  <c r="BI265" i="16" s="1"/>
  <c r="AK265" i="16"/>
  <c r="CD264" i="16"/>
  <c r="CB264" i="16"/>
  <c r="CA264" i="16"/>
  <c r="BZ264" i="16"/>
  <c r="BY264" i="16"/>
  <c r="BX264" i="16"/>
  <c r="BW264" i="16"/>
  <c r="BV264" i="16"/>
  <c r="BT264" i="16"/>
  <c r="BS264" i="16"/>
  <c r="BR264" i="16"/>
  <c r="BN264" i="16"/>
  <c r="BM264" i="16"/>
  <c r="BL264" i="16"/>
  <c r="BG264" i="16"/>
  <c r="BF264" i="16"/>
  <c r="BE264" i="16"/>
  <c r="BD264" i="16"/>
  <c r="BC264" i="16"/>
  <c r="BB264" i="16"/>
  <c r="BA264" i="16"/>
  <c r="AZ264" i="16"/>
  <c r="AY264" i="16"/>
  <c r="AX264" i="16"/>
  <c r="AW264" i="16"/>
  <c r="AV264" i="16"/>
  <c r="AU264" i="16"/>
  <c r="AT264" i="16"/>
  <c r="AR264" i="16"/>
  <c r="AQ264" i="16"/>
  <c r="AP264" i="16"/>
  <c r="BP264" i="16" s="1"/>
  <c r="AO264" i="16"/>
  <c r="BQ264" i="16" s="1"/>
  <c r="AN264" i="16"/>
  <c r="BK264" i="16" s="1"/>
  <c r="AM264" i="16"/>
  <c r="BJ264" i="16" s="1"/>
  <c r="AL264" i="16"/>
  <c r="BI264" i="16" s="1"/>
  <c r="AK264" i="16"/>
  <c r="CD263" i="16"/>
  <c r="CB263" i="16"/>
  <c r="CA263" i="16"/>
  <c r="BZ263" i="16"/>
  <c r="BY263" i="16"/>
  <c r="BX263" i="16"/>
  <c r="BW263" i="16"/>
  <c r="BV263" i="16"/>
  <c r="BT263" i="16"/>
  <c r="BS263" i="16"/>
  <c r="BR263" i="16"/>
  <c r="BN263" i="16"/>
  <c r="BM263" i="16"/>
  <c r="BL263" i="16"/>
  <c r="BG263" i="16"/>
  <c r="BF263" i="16"/>
  <c r="BE263" i="16"/>
  <c r="BD263" i="16"/>
  <c r="BC263" i="16"/>
  <c r="BB263" i="16"/>
  <c r="BA263" i="16"/>
  <c r="AZ263" i="16"/>
  <c r="AY263" i="16"/>
  <c r="AX263" i="16"/>
  <c r="AW263" i="16"/>
  <c r="AV263" i="16"/>
  <c r="AU263" i="16"/>
  <c r="AT263" i="16"/>
  <c r="AR263" i="16"/>
  <c r="AQ263" i="16"/>
  <c r="AP263" i="16"/>
  <c r="BP263" i="16" s="1"/>
  <c r="AO263" i="16"/>
  <c r="BQ263" i="16" s="1"/>
  <c r="AN263" i="16"/>
  <c r="BK263" i="16" s="1"/>
  <c r="AM263" i="16"/>
  <c r="BJ263" i="16" s="1"/>
  <c r="AL263" i="16"/>
  <c r="BI263" i="16" s="1"/>
  <c r="AK263" i="16"/>
  <c r="CD262" i="16"/>
  <c r="CB262" i="16"/>
  <c r="CA262" i="16"/>
  <c r="BZ262" i="16"/>
  <c r="BY262" i="16"/>
  <c r="BX262" i="16"/>
  <c r="BW262" i="16"/>
  <c r="BV262" i="16"/>
  <c r="BT262" i="16"/>
  <c r="BS262" i="16"/>
  <c r="BR262" i="16"/>
  <c r="BN262" i="16"/>
  <c r="BM262" i="16"/>
  <c r="BL262" i="16"/>
  <c r="BG262" i="16"/>
  <c r="BF262" i="16"/>
  <c r="BE262" i="16"/>
  <c r="BD262" i="16"/>
  <c r="BC262" i="16"/>
  <c r="BB262" i="16"/>
  <c r="BA262" i="16"/>
  <c r="AZ262" i="16"/>
  <c r="AY262" i="16"/>
  <c r="AX262" i="16"/>
  <c r="AW262" i="16"/>
  <c r="AV262" i="16"/>
  <c r="AU262" i="16"/>
  <c r="AT262" i="16"/>
  <c r="AR262" i="16"/>
  <c r="AQ262" i="16"/>
  <c r="AP262" i="16"/>
  <c r="BP262" i="16" s="1"/>
  <c r="AO262" i="16"/>
  <c r="BQ262" i="16" s="1"/>
  <c r="AN262" i="16"/>
  <c r="BK262" i="16" s="1"/>
  <c r="AM262" i="16"/>
  <c r="BJ262" i="16" s="1"/>
  <c r="AL262" i="16"/>
  <c r="BI262" i="16" s="1"/>
  <c r="AK262" i="16"/>
  <c r="CD261" i="16"/>
  <c r="CB261" i="16"/>
  <c r="CA261" i="16"/>
  <c r="BZ261" i="16"/>
  <c r="BY261" i="16"/>
  <c r="BX261" i="16"/>
  <c r="BW261" i="16"/>
  <c r="BV261" i="16"/>
  <c r="BT261" i="16"/>
  <c r="BS261" i="16"/>
  <c r="BR261" i="16"/>
  <c r="BN261" i="16"/>
  <c r="BM261" i="16"/>
  <c r="BL261" i="16"/>
  <c r="BG261" i="16"/>
  <c r="BF261" i="16"/>
  <c r="BE261" i="16"/>
  <c r="BD261" i="16"/>
  <c r="BC261" i="16"/>
  <c r="BB261" i="16"/>
  <c r="BA261" i="16"/>
  <c r="AZ261" i="16"/>
  <c r="AY261" i="16"/>
  <c r="AX261" i="16"/>
  <c r="AW261" i="16"/>
  <c r="AV261" i="16"/>
  <c r="AU261" i="16"/>
  <c r="AT261" i="16"/>
  <c r="AR261" i="16"/>
  <c r="AQ261" i="16"/>
  <c r="AP261" i="16"/>
  <c r="BP261" i="16" s="1"/>
  <c r="AO261" i="16"/>
  <c r="BQ261" i="16" s="1"/>
  <c r="AN261" i="16"/>
  <c r="BK261" i="16" s="1"/>
  <c r="AM261" i="16"/>
  <c r="BJ261" i="16" s="1"/>
  <c r="AL261" i="16"/>
  <c r="BI261" i="16" s="1"/>
  <c r="AK261" i="16"/>
  <c r="CD260" i="16"/>
  <c r="CB260" i="16"/>
  <c r="CA260" i="16"/>
  <c r="BZ260" i="16"/>
  <c r="BY260" i="16"/>
  <c r="BX260" i="16"/>
  <c r="BW260" i="16"/>
  <c r="BV260" i="16"/>
  <c r="BT260" i="16"/>
  <c r="BS260" i="16"/>
  <c r="BR260" i="16"/>
  <c r="BN260" i="16"/>
  <c r="BM260" i="16"/>
  <c r="BL260" i="16"/>
  <c r="BG260" i="16"/>
  <c r="BF260" i="16"/>
  <c r="BE260" i="16"/>
  <c r="BD260" i="16"/>
  <c r="BC260" i="16"/>
  <c r="BB260" i="16"/>
  <c r="BA260" i="16"/>
  <c r="AZ260" i="16"/>
  <c r="AY260" i="16"/>
  <c r="AX260" i="16"/>
  <c r="AW260" i="16"/>
  <c r="AV260" i="16"/>
  <c r="AU260" i="16"/>
  <c r="AT260" i="16"/>
  <c r="AR260" i="16"/>
  <c r="AQ260" i="16"/>
  <c r="AP260" i="16"/>
  <c r="BP260" i="16" s="1"/>
  <c r="AO260" i="16"/>
  <c r="BQ260" i="16" s="1"/>
  <c r="AN260" i="16"/>
  <c r="BK260" i="16" s="1"/>
  <c r="AM260" i="16"/>
  <c r="BJ260" i="16" s="1"/>
  <c r="AL260" i="16"/>
  <c r="BI260" i="16" s="1"/>
  <c r="AK260" i="16"/>
  <c r="CD259" i="16"/>
  <c r="CB259" i="16"/>
  <c r="CA259" i="16"/>
  <c r="BZ259" i="16"/>
  <c r="BY259" i="16"/>
  <c r="BX259" i="16"/>
  <c r="BW259" i="16"/>
  <c r="BV259" i="16"/>
  <c r="BT259" i="16"/>
  <c r="BS259" i="16"/>
  <c r="BR259" i="16"/>
  <c r="BN259" i="16"/>
  <c r="BM259" i="16"/>
  <c r="BL259" i="16"/>
  <c r="BG259" i="16"/>
  <c r="BF259" i="16"/>
  <c r="BE259" i="16"/>
  <c r="BD259" i="16"/>
  <c r="BC259" i="16"/>
  <c r="BB259" i="16"/>
  <c r="BA259" i="16"/>
  <c r="AZ259" i="16"/>
  <c r="AY259" i="16"/>
  <c r="AX259" i="16"/>
  <c r="AW259" i="16"/>
  <c r="AV259" i="16"/>
  <c r="AU259" i="16"/>
  <c r="AT259" i="16"/>
  <c r="AR259" i="16"/>
  <c r="AQ259" i="16"/>
  <c r="AP259" i="16"/>
  <c r="BP259" i="16" s="1"/>
  <c r="AO259" i="16"/>
  <c r="BQ259" i="16" s="1"/>
  <c r="AN259" i="16"/>
  <c r="BK259" i="16" s="1"/>
  <c r="AM259" i="16"/>
  <c r="BJ259" i="16" s="1"/>
  <c r="AL259" i="16"/>
  <c r="BI259" i="16" s="1"/>
  <c r="AK259" i="16"/>
  <c r="CD258" i="16"/>
  <c r="CB258" i="16"/>
  <c r="CA258" i="16"/>
  <c r="BZ258" i="16"/>
  <c r="BY258" i="16"/>
  <c r="BX258" i="16"/>
  <c r="BW258" i="16"/>
  <c r="BV258" i="16"/>
  <c r="BT258" i="16"/>
  <c r="BS258" i="16"/>
  <c r="BR258" i="16"/>
  <c r="BN258" i="16"/>
  <c r="BM258" i="16"/>
  <c r="BL258" i="16"/>
  <c r="BG258" i="16"/>
  <c r="BF258" i="16"/>
  <c r="BE258" i="16"/>
  <c r="BD258" i="16"/>
  <c r="BC258" i="16"/>
  <c r="BB258" i="16"/>
  <c r="BA258" i="16"/>
  <c r="AZ258" i="16"/>
  <c r="AY258" i="16"/>
  <c r="AX258" i="16"/>
  <c r="AW258" i="16"/>
  <c r="AV258" i="16"/>
  <c r="AU258" i="16"/>
  <c r="AT258" i="16"/>
  <c r="AR258" i="16"/>
  <c r="AQ258" i="16"/>
  <c r="AP258" i="16"/>
  <c r="BP258" i="16" s="1"/>
  <c r="AO258" i="16"/>
  <c r="BQ258" i="16" s="1"/>
  <c r="AN258" i="16"/>
  <c r="BK258" i="16" s="1"/>
  <c r="AM258" i="16"/>
  <c r="BJ258" i="16" s="1"/>
  <c r="AL258" i="16"/>
  <c r="BI258" i="16" s="1"/>
  <c r="AK258" i="16"/>
  <c r="CD257" i="16"/>
  <c r="CB257" i="16"/>
  <c r="CA257" i="16"/>
  <c r="BZ257" i="16"/>
  <c r="BY257" i="16"/>
  <c r="BX257" i="16"/>
  <c r="BW257" i="16"/>
  <c r="BV257" i="16"/>
  <c r="BT257" i="16"/>
  <c r="BS257" i="16"/>
  <c r="BR257" i="16"/>
  <c r="BN257" i="16"/>
  <c r="BM257" i="16"/>
  <c r="BL257" i="16"/>
  <c r="BG257" i="16"/>
  <c r="BF257" i="16"/>
  <c r="BE257" i="16"/>
  <c r="BD257" i="16"/>
  <c r="BC257" i="16"/>
  <c r="BB257" i="16"/>
  <c r="BA257" i="16"/>
  <c r="AZ257" i="16"/>
  <c r="AY257" i="16"/>
  <c r="AX257" i="16"/>
  <c r="AW257" i="16"/>
  <c r="AV257" i="16"/>
  <c r="AU257" i="16"/>
  <c r="AT257" i="16"/>
  <c r="AR257" i="16"/>
  <c r="AQ257" i="16"/>
  <c r="AP257" i="16"/>
  <c r="BP257" i="16" s="1"/>
  <c r="AO257" i="16"/>
  <c r="BQ257" i="16" s="1"/>
  <c r="AN257" i="16"/>
  <c r="BK257" i="16" s="1"/>
  <c r="AM257" i="16"/>
  <c r="BJ257" i="16" s="1"/>
  <c r="AL257" i="16"/>
  <c r="BI257" i="16" s="1"/>
  <c r="AK257" i="16"/>
  <c r="CD256" i="16"/>
  <c r="CB256" i="16"/>
  <c r="CA256" i="16"/>
  <c r="BZ256" i="16"/>
  <c r="BY256" i="16"/>
  <c r="BX256" i="16"/>
  <c r="BW256" i="16"/>
  <c r="BV256" i="16"/>
  <c r="BT256" i="16"/>
  <c r="BS256" i="16"/>
  <c r="BR256" i="16"/>
  <c r="BN256" i="16"/>
  <c r="BM256" i="16"/>
  <c r="BL256" i="16"/>
  <c r="BG256" i="16"/>
  <c r="BF256" i="16"/>
  <c r="BE256" i="16"/>
  <c r="BD256" i="16"/>
  <c r="BC256" i="16"/>
  <c r="BB256" i="16"/>
  <c r="BA256" i="16"/>
  <c r="AZ256" i="16"/>
  <c r="AY256" i="16"/>
  <c r="AX256" i="16"/>
  <c r="AW256" i="16"/>
  <c r="AV256" i="16"/>
  <c r="AU256" i="16"/>
  <c r="AT256" i="16"/>
  <c r="AR256" i="16"/>
  <c r="AQ256" i="16"/>
  <c r="AP256" i="16"/>
  <c r="BP256" i="16" s="1"/>
  <c r="AO256" i="16"/>
  <c r="BQ256" i="16" s="1"/>
  <c r="AN256" i="16"/>
  <c r="BK256" i="16" s="1"/>
  <c r="AM256" i="16"/>
  <c r="BJ256" i="16" s="1"/>
  <c r="AL256" i="16"/>
  <c r="BI256" i="16" s="1"/>
  <c r="AK256" i="16"/>
  <c r="CD255" i="16"/>
  <c r="CB255" i="16"/>
  <c r="CA255" i="16"/>
  <c r="BZ255" i="16"/>
  <c r="BY255" i="16"/>
  <c r="BX255" i="16"/>
  <c r="BW255" i="16"/>
  <c r="BV255" i="16"/>
  <c r="BT255" i="16"/>
  <c r="BS255" i="16"/>
  <c r="BR255" i="16"/>
  <c r="BN255" i="16"/>
  <c r="BM255" i="16"/>
  <c r="BL255" i="16"/>
  <c r="BG255" i="16"/>
  <c r="BF255" i="16"/>
  <c r="BE255" i="16"/>
  <c r="BD255" i="16"/>
  <c r="BC255" i="16"/>
  <c r="BB255" i="16"/>
  <c r="BA255" i="16"/>
  <c r="AZ255" i="16"/>
  <c r="AY255" i="16"/>
  <c r="AX255" i="16"/>
  <c r="AW255" i="16"/>
  <c r="AV255" i="16"/>
  <c r="AU255" i="16"/>
  <c r="AT255" i="16"/>
  <c r="AR255" i="16"/>
  <c r="AQ255" i="16"/>
  <c r="AP255" i="16"/>
  <c r="BP255" i="16" s="1"/>
  <c r="AO255" i="16"/>
  <c r="BQ255" i="16" s="1"/>
  <c r="AN255" i="16"/>
  <c r="BK255" i="16" s="1"/>
  <c r="AM255" i="16"/>
  <c r="BJ255" i="16" s="1"/>
  <c r="AL255" i="16"/>
  <c r="BI255" i="16" s="1"/>
  <c r="AK255" i="16"/>
  <c r="CD254" i="16"/>
  <c r="CB254" i="16"/>
  <c r="CA254" i="16"/>
  <c r="BZ254" i="16"/>
  <c r="BY254" i="16"/>
  <c r="BX254" i="16"/>
  <c r="BW254" i="16"/>
  <c r="BV254" i="16"/>
  <c r="BT254" i="16"/>
  <c r="BS254" i="16"/>
  <c r="BR254" i="16"/>
  <c r="BN254" i="16"/>
  <c r="BM254" i="16"/>
  <c r="BL254" i="16"/>
  <c r="BG254" i="16"/>
  <c r="BF254" i="16"/>
  <c r="BE254" i="16"/>
  <c r="BD254" i="16"/>
  <c r="BC254" i="16"/>
  <c r="BB254" i="16"/>
  <c r="BA254" i="16"/>
  <c r="AZ254" i="16"/>
  <c r="AY254" i="16"/>
  <c r="AX254" i="16"/>
  <c r="AW254" i="16"/>
  <c r="AV254" i="16"/>
  <c r="AU254" i="16"/>
  <c r="AT254" i="16"/>
  <c r="AR254" i="16"/>
  <c r="AQ254" i="16"/>
  <c r="AP254" i="16"/>
  <c r="BP254" i="16" s="1"/>
  <c r="AO254" i="16"/>
  <c r="BQ254" i="16" s="1"/>
  <c r="AN254" i="16"/>
  <c r="BK254" i="16" s="1"/>
  <c r="AM254" i="16"/>
  <c r="BJ254" i="16" s="1"/>
  <c r="AL254" i="16"/>
  <c r="BI254" i="16" s="1"/>
  <c r="AK254" i="16"/>
  <c r="CD253" i="16"/>
  <c r="CB253" i="16"/>
  <c r="CA253" i="16"/>
  <c r="BZ253" i="16"/>
  <c r="BY253" i="16"/>
  <c r="BX253" i="16"/>
  <c r="BW253" i="16"/>
  <c r="BV253" i="16"/>
  <c r="BT253" i="16"/>
  <c r="BS253" i="16"/>
  <c r="BR253" i="16"/>
  <c r="BN253" i="16"/>
  <c r="BM253" i="16"/>
  <c r="BL253" i="16"/>
  <c r="BG253" i="16"/>
  <c r="BF253" i="16"/>
  <c r="BE253" i="16"/>
  <c r="BD253" i="16"/>
  <c r="BC253" i="16"/>
  <c r="BB253" i="16"/>
  <c r="BA253" i="16"/>
  <c r="AZ253" i="16"/>
  <c r="AY253" i="16"/>
  <c r="AX253" i="16"/>
  <c r="AW253" i="16"/>
  <c r="AV253" i="16"/>
  <c r="AU253" i="16"/>
  <c r="AT253" i="16"/>
  <c r="AR253" i="16"/>
  <c r="AQ253" i="16"/>
  <c r="AP253" i="16"/>
  <c r="BP253" i="16" s="1"/>
  <c r="AO253" i="16"/>
  <c r="BQ253" i="16" s="1"/>
  <c r="AN253" i="16"/>
  <c r="BK253" i="16" s="1"/>
  <c r="AM253" i="16"/>
  <c r="BJ253" i="16" s="1"/>
  <c r="AL253" i="16"/>
  <c r="BI253" i="16" s="1"/>
  <c r="AK253" i="16"/>
  <c r="CD252" i="16"/>
  <c r="CB252" i="16"/>
  <c r="CA252" i="16"/>
  <c r="BZ252" i="16"/>
  <c r="BY252" i="16"/>
  <c r="BX252" i="16"/>
  <c r="BW252" i="16"/>
  <c r="BV252" i="16"/>
  <c r="BT252" i="16"/>
  <c r="BS252" i="16"/>
  <c r="BR252" i="16"/>
  <c r="BN252" i="16"/>
  <c r="BM252" i="16"/>
  <c r="BL252" i="16"/>
  <c r="BG252" i="16"/>
  <c r="BF252" i="16"/>
  <c r="BE252" i="16"/>
  <c r="BD252" i="16"/>
  <c r="BC252" i="16"/>
  <c r="BB252" i="16"/>
  <c r="BA252" i="16"/>
  <c r="AZ252" i="16"/>
  <c r="AY252" i="16"/>
  <c r="AX252" i="16"/>
  <c r="AW252" i="16"/>
  <c r="AV252" i="16"/>
  <c r="AU252" i="16"/>
  <c r="AT252" i="16"/>
  <c r="AR252" i="16"/>
  <c r="AQ252" i="16"/>
  <c r="AP252" i="16"/>
  <c r="BP252" i="16" s="1"/>
  <c r="AO252" i="16"/>
  <c r="BQ252" i="16" s="1"/>
  <c r="AN252" i="16"/>
  <c r="BK252" i="16" s="1"/>
  <c r="AM252" i="16"/>
  <c r="BJ252" i="16" s="1"/>
  <c r="AL252" i="16"/>
  <c r="BI252" i="16" s="1"/>
  <c r="AK252" i="16"/>
  <c r="CD251" i="16"/>
  <c r="CB251" i="16"/>
  <c r="CA251" i="16"/>
  <c r="BZ251" i="16"/>
  <c r="BY251" i="16"/>
  <c r="BX251" i="16"/>
  <c r="BW251" i="16"/>
  <c r="BV251" i="16"/>
  <c r="BT251" i="16"/>
  <c r="BS251" i="16"/>
  <c r="BR251" i="16"/>
  <c r="BN251" i="16"/>
  <c r="BM251" i="16"/>
  <c r="BL251" i="16"/>
  <c r="BG251" i="16"/>
  <c r="BF251" i="16"/>
  <c r="BE251" i="16"/>
  <c r="BD251" i="16"/>
  <c r="BC251" i="16"/>
  <c r="BB251" i="16"/>
  <c r="BA251" i="16"/>
  <c r="AZ251" i="16"/>
  <c r="AY251" i="16"/>
  <c r="AX251" i="16"/>
  <c r="AW251" i="16"/>
  <c r="AV251" i="16"/>
  <c r="AU251" i="16"/>
  <c r="AT251" i="16"/>
  <c r="AR251" i="16"/>
  <c r="AQ251" i="16"/>
  <c r="AP251" i="16"/>
  <c r="BP251" i="16" s="1"/>
  <c r="AO251" i="16"/>
  <c r="BQ251" i="16" s="1"/>
  <c r="AN251" i="16"/>
  <c r="BK251" i="16" s="1"/>
  <c r="AM251" i="16"/>
  <c r="BJ251" i="16" s="1"/>
  <c r="AL251" i="16"/>
  <c r="BI251" i="16" s="1"/>
  <c r="AK251" i="16"/>
  <c r="CD250" i="16"/>
  <c r="CB250" i="16"/>
  <c r="CA250" i="16"/>
  <c r="BZ250" i="16"/>
  <c r="BY250" i="16"/>
  <c r="BX250" i="16"/>
  <c r="BW250" i="16"/>
  <c r="BV250" i="16"/>
  <c r="BT250" i="16"/>
  <c r="BS250" i="16"/>
  <c r="BR250" i="16"/>
  <c r="BN250" i="16"/>
  <c r="BM250" i="16"/>
  <c r="BL250" i="16"/>
  <c r="BG250" i="16"/>
  <c r="BF250" i="16"/>
  <c r="BE250" i="16"/>
  <c r="BD250" i="16"/>
  <c r="BC250" i="16"/>
  <c r="BB250" i="16"/>
  <c r="BA250" i="16"/>
  <c r="AZ250" i="16"/>
  <c r="AY250" i="16"/>
  <c r="AX250" i="16"/>
  <c r="AW250" i="16"/>
  <c r="AV250" i="16"/>
  <c r="AU250" i="16"/>
  <c r="AT250" i="16"/>
  <c r="AR250" i="16"/>
  <c r="AQ250" i="16"/>
  <c r="AP250" i="16"/>
  <c r="BP250" i="16" s="1"/>
  <c r="AO250" i="16"/>
  <c r="BQ250" i="16" s="1"/>
  <c r="AN250" i="16"/>
  <c r="BK250" i="16" s="1"/>
  <c r="AM250" i="16"/>
  <c r="BJ250" i="16" s="1"/>
  <c r="AL250" i="16"/>
  <c r="BI250" i="16" s="1"/>
  <c r="AK250" i="16"/>
  <c r="CD249" i="16"/>
  <c r="CB249" i="16"/>
  <c r="CA249" i="16"/>
  <c r="BZ249" i="16"/>
  <c r="BY249" i="16"/>
  <c r="BX249" i="16"/>
  <c r="BW249" i="16"/>
  <c r="BV249" i="16"/>
  <c r="BT249" i="16"/>
  <c r="BS249" i="16"/>
  <c r="BR249" i="16"/>
  <c r="BN249" i="16"/>
  <c r="BM249" i="16"/>
  <c r="BL249" i="16"/>
  <c r="BG249" i="16"/>
  <c r="BF249" i="16"/>
  <c r="BE249" i="16"/>
  <c r="BD249" i="16"/>
  <c r="BC249" i="16"/>
  <c r="BB249" i="16"/>
  <c r="BA249" i="16"/>
  <c r="AZ249" i="16"/>
  <c r="AY249" i="16"/>
  <c r="AX249" i="16"/>
  <c r="AW249" i="16"/>
  <c r="AV249" i="16"/>
  <c r="AU249" i="16"/>
  <c r="AT249" i="16"/>
  <c r="AR249" i="16"/>
  <c r="AQ249" i="16"/>
  <c r="AP249" i="16"/>
  <c r="BP249" i="16" s="1"/>
  <c r="AO249" i="16"/>
  <c r="BQ249" i="16" s="1"/>
  <c r="AN249" i="16"/>
  <c r="BK249" i="16" s="1"/>
  <c r="AM249" i="16"/>
  <c r="BJ249" i="16" s="1"/>
  <c r="AL249" i="16"/>
  <c r="BI249" i="16" s="1"/>
  <c r="AK249" i="16"/>
  <c r="CD248" i="16"/>
  <c r="CB248" i="16"/>
  <c r="CA248" i="16"/>
  <c r="BZ248" i="16"/>
  <c r="BY248" i="16"/>
  <c r="BX248" i="16"/>
  <c r="BW248" i="16"/>
  <c r="BV248" i="16"/>
  <c r="BT248" i="16"/>
  <c r="BS248" i="16"/>
  <c r="BR248" i="16"/>
  <c r="BN248" i="16"/>
  <c r="BM248" i="16"/>
  <c r="BL248" i="16"/>
  <c r="BG248" i="16"/>
  <c r="BF248" i="16"/>
  <c r="BE248" i="16"/>
  <c r="BD248" i="16"/>
  <c r="BC248" i="16"/>
  <c r="BB248" i="16"/>
  <c r="BA248" i="16"/>
  <c r="AZ248" i="16"/>
  <c r="AY248" i="16"/>
  <c r="AX248" i="16"/>
  <c r="AW248" i="16"/>
  <c r="AV248" i="16"/>
  <c r="AU248" i="16"/>
  <c r="AT248" i="16"/>
  <c r="AR248" i="16"/>
  <c r="AQ248" i="16"/>
  <c r="AP248" i="16"/>
  <c r="BP248" i="16" s="1"/>
  <c r="AO248" i="16"/>
  <c r="BQ248" i="16" s="1"/>
  <c r="AN248" i="16"/>
  <c r="BK248" i="16" s="1"/>
  <c r="AM248" i="16"/>
  <c r="BJ248" i="16" s="1"/>
  <c r="AL248" i="16"/>
  <c r="BI248" i="16" s="1"/>
  <c r="AK248" i="16"/>
  <c r="CD247" i="16"/>
  <c r="CB247" i="16"/>
  <c r="CA247" i="16"/>
  <c r="BZ247" i="16"/>
  <c r="BY247" i="16"/>
  <c r="BX247" i="16"/>
  <c r="BW247" i="16"/>
  <c r="BV247" i="16"/>
  <c r="BT247" i="16"/>
  <c r="BS247" i="16"/>
  <c r="BR247" i="16"/>
  <c r="BN247" i="16"/>
  <c r="BM247" i="16"/>
  <c r="BL247" i="16"/>
  <c r="BG247" i="16"/>
  <c r="BF247" i="16"/>
  <c r="BE247" i="16"/>
  <c r="BD247" i="16"/>
  <c r="BC247" i="16"/>
  <c r="BB247" i="16"/>
  <c r="BA247" i="16"/>
  <c r="AZ247" i="16"/>
  <c r="AY247" i="16"/>
  <c r="AX247" i="16"/>
  <c r="AW247" i="16"/>
  <c r="AV247" i="16"/>
  <c r="AU247" i="16"/>
  <c r="AT247" i="16"/>
  <c r="AR247" i="16"/>
  <c r="AQ247" i="16"/>
  <c r="AP247" i="16"/>
  <c r="BP247" i="16" s="1"/>
  <c r="AO247" i="16"/>
  <c r="BQ247" i="16" s="1"/>
  <c r="AN247" i="16"/>
  <c r="BK247" i="16" s="1"/>
  <c r="AM247" i="16"/>
  <c r="BJ247" i="16" s="1"/>
  <c r="AL247" i="16"/>
  <c r="BI247" i="16" s="1"/>
  <c r="AK247" i="16"/>
  <c r="CD246" i="16"/>
  <c r="CB246" i="16"/>
  <c r="CA246" i="16"/>
  <c r="BZ246" i="16"/>
  <c r="BY246" i="16"/>
  <c r="BX246" i="16"/>
  <c r="BW246" i="16"/>
  <c r="BV246" i="16"/>
  <c r="BT246" i="16"/>
  <c r="BS246" i="16"/>
  <c r="BR246" i="16"/>
  <c r="BN246" i="16"/>
  <c r="BM246" i="16"/>
  <c r="BL246" i="16"/>
  <c r="BG246" i="16"/>
  <c r="BF246" i="16"/>
  <c r="BE246" i="16"/>
  <c r="BD246" i="16"/>
  <c r="BC246" i="16"/>
  <c r="BB246" i="16"/>
  <c r="BA246" i="16"/>
  <c r="AZ246" i="16"/>
  <c r="AY246" i="16"/>
  <c r="AX246" i="16"/>
  <c r="AW246" i="16"/>
  <c r="AV246" i="16"/>
  <c r="AU246" i="16"/>
  <c r="AT246" i="16"/>
  <c r="AR246" i="16"/>
  <c r="AQ246" i="16"/>
  <c r="AP246" i="16"/>
  <c r="BP246" i="16" s="1"/>
  <c r="AO246" i="16"/>
  <c r="BQ246" i="16" s="1"/>
  <c r="AN246" i="16"/>
  <c r="BK246" i="16" s="1"/>
  <c r="AM246" i="16"/>
  <c r="BJ246" i="16" s="1"/>
  <c r="AL246" i="16"/>
  <c r="BI246" i="16" s="1"/>
  <c r="AK246" i="16"/>
  <c r="CD245" i="16"/>
  <c r="CB245" i="16"/>
  <c r="CA245" i="16"/>
  <c r="BZ245" i="16"/>
  <c r="BY245" i="16"/>
  <c r="BX245" i="16"/>
  <c r="BW245" i="16"/>
  <c r="BV245" i="16"/>
  <c r="BT245" i="16"/>
  <c r="BS245" i="16"/>
  <c r="BR245" i="16"/>
  <c r="BN245" i="16"/>
  <c r="BM245" i="16"/>
  <c r="BL245" i="16"/>
  <c r="BG245" i="16"/>
  <c r="BF245" i="16"/>
  <c r="BE245" i="16"/>
  <c r="BD245" i="16"/>
  <c r="BC245" i="16"/>
  <c r="BB245" i="16"/>
  <c r="BA245" i="16"/>
  <c r="AZ245" i="16"/>
  <c r="AY245" i="16"/>
  <c r="AX245" i="16"/>
  <c r="AW245" i="16"/>
  <c r="AV245" i="16"/>
  <c r="AU245" i="16"/>
  <c r="AT245" i="16"/>
  <c r="AR245" i="16"/>
  <c r="AQ245" i="16"/>
  <c r="AP245" i="16"/>
  <c r="BP245" i="16" s="1"/>
  <c r="AO245" i="16"/>
  <c r="BQ245" i="16" s="1"/>
  <c r="AN245" i="16"/>
  <c r="BK245" i="16" s="1"/>
  <c r="AM245" i="16"/>
  <c r="BJ245" i="16" s="1"/>
  <c r="AL245" i="16"/>
  <c r="BI245" i="16" s="1"/>
  <c r="AK245" i="16"/>
  <c r="CD244" i="16"/>
  <c r="CB244" i="16"/>
  <c r="CA244" i="16"/>
  <c r="BZ244" i="16"/>
  <c r="BY244" i="16"/>
  <c r="BX244" i="16"/>
  <c r="BW244" i="16"/>
  <c r="BV244" i="16"/>
  <c r="BT244" i="16"/>
  <c r="BS244" i="16"/>
  <c r="BR244" i="16"/>
  <c r="BN244" i="16"/>
  <c r="BM244" i="16"/>
  <c r="BL244" i="16"/>
  <c r="BG244" i="16"/>
  <c r="BF244" i="16"/>
  <c r="BE244" i="16"/>
  <c r="BD244" i="16"/>
  <c r="BC244" i="16"/>
  <c r="BB244" i="16"/>
  <c r="BA244" i="16"/>
  <c r="AZ244" i="16"/>
  <c r="AY244" i="16"/>
  <c r="AX244" i="16"/>
  <c r="AW244" i="16"/>
  <c r="AV244" i="16"/>
  <c r="AU244" i="16"/>
  <c r="AT244" i="16"/>
  <c r="AR244" i="16"/>
  <c r="AQ244" i="16"/>
  <c r="AP244" i="16"/>
  <c r="BP244" i="16" s="1"/>
  <c r="AO244" i="16"/>
  <c r="BQ244" i="16" s="1"/>
  <c r="AN244" i="16"/>
  <c r="BK244" i="16" s="1"/>
  <c r="AM244" i="16"/>
  <c r="BJ244" i="16" s="1"/>
  <c r="AL244" i="16"/>
  <c r="BI244" i="16" s="1"/>
  <c r="AK244" i="16"/>
  <c r="CD243" i="16"/>
  <c r="CB243" i="16"/>
  <c r="CA243" i="16"/>
  <c r="BZ243" i="16"/>
  <c r="BY243" i="16"/>
  <c r="BX243" i="16"/>
  <c r="BW243" i="16"/>
  <c r="BV243" i="16"/>
  <c r="BT243" i="16"/>
  <c r="BS243" i="16"/>
  <c r="BR243" i="16"/>
  <c r="BN243" i="16"/>
  <c r="BM243" i="16"/>
  <c r="BL243" i="16"/>
  <c r="BG243" i="16"/>
  <c r="BF243" i="16"/>
  <c r="BE243" i="16"/>
  <c r="BD243" i="16"/>
  <c r="BC243" i="16"/>
  <c r="BB243" i="16"/>
  <c r="BA243" i="16"/>
  <c r="AZ243" i="16"/>
  <c r="AY243" i="16"/>
  <c r="AX243" i="16"/>
  <c r="AW243" i="16"/>
  <c r="AV243" i="16"/>
  <c r="AU243" i="16"/>
  <c r="AT243" i="16"/>
  <c r="AR243" i="16"/>
  <c r="AQ243" i="16"/>
  <c r="AP243" i="16"/>
  <c r="BP243" i="16" s="1"/>
  <c r="AO243" i="16"/>
  <c r="BQ243" i="16" s="1"/>
  <c r="AN243" i="16"/>
  <c r="BK243" i="16" s="1"/>
  <c r="AM243" i="16"/>
  <c r="BJ243" i="16" s="1"/>
  <c r="AL243" i="16"/>
  <c r="BI243" i="16" s="1"/>
  <c r="AK243" i="16"/>
  <c r="CD242" i="16"/>
  <c r="CB242" i="16"/>
  <c r="CA242" i="16"/>
  <c r="BZ242" i="16"/>
  <c r="BY242" i="16"/>
  <c r="BX242" i="16"/>
  <c r="BW242" i="16"/>
  <c r="BV242" i="16"/>
  <c r="BT242" i="16"/>
  <c r="BS242" i="16"/>
  <c r="BR242" i="16"/>
  <c r="BN242" i="16"/>
  <c r="BM242" i="16"/>
  <c r="BL242" i="16"/>
  <c r="BG242" i="16"/>
  <c r="BF242" i="16"/>
  <c r="BE242" i="16"/>
  <c r="BD242" i="16"/>
  <c r="BC242" i="16"/>
  <c r="BB242" i="16"/>
  <c r="BA242" i="16"/>
  <c r="AZ242" i="16"/>
  <c r="AY242" i="16"/>
  <c r="AX242" i="16"/>
  <c r="AW242" i="16"/>
  <c r="AV242" i="16"/>
  <c r="AU242" i="16"/>
  <c r="AT242" i="16"/>
  <c r="AR242" i="16"/>
  <c r="AQ242" i="16"/>
  <c r="AP242" i="16"/>
  <c r="BP242" i="16" s="1"/>
  <c r="AO242" i="16"/>
  <c r="BQ242" i="16" s="1"/>
  <c r="AN242" i="16"/>
  <c r="BK242" i="16" s="1"/>
  <c r="AM242" i="16"/>
  <c r="BJ242" i="16" s="1"/>
  <c r="AL242" i="16"/>
  <c r="BI242" i="16" s="1"/>
  <c r="AK242" i="16"/>
  <c r="CD241" i="16"/>
  <c r="CB241" i="16"/>
  <c r="CA241" i="16"/>
  <c r="BZ241" i="16"/>
  <c r="BY241" i="16"/>
  <c r="BX241" i="16"/>
  <c r="BW241" i="16"/>
  <c r="BV241" i="16"/>
  <c r="BT241" i="16"/>
  <c r="BS241" i="16"/>
  <c r="BR241" i="16"/>
  <c r="BN241" i="16"/>
  <c r="BM241" i="16"/>
  <c r="BL241" i="16"/>
  <c r="BG241" i="16"/>
  <c r="BF241" i="16"/>
  <c r="BE241" i="16"/>
  <c r="BD241" i="16"/>
  <c r="BC241" i="16"/>
  <c r="BB241" i="16"/>
  <c r="BA241" i="16"/>
  <c r="AZ241" i="16"/>
  <c r="AY241" i="16"/>
  <c r="AX241" i="16"/>
  <c r="AW241" i="16"/>
  <c r="AV241" i="16"/>
  <c r="AU241" i="16"/>
  <c r="AT241" i="16"/>
  <c r="AR241" i="16"/>
  <c r="AQ241" i="16"/>
  <c r="AP241" i="16"/>
  <c r="BP241" i="16" s="1"/>
  <c r="AO241" i="16"/>
  <c r="BQ241" i="16" s="1"/>
  <c r="AN241" i="16"/>
  <c r="BK241" i="16" s="1"/>
  <c r="AM241" i="16"/>
  <c r="BJ241" i="16" s="1"/>
  <c r="AL241" i="16"/>
  <c r="BI241" i="16" s="1"/>
  <c r="AK241" i="16"/>
  <c r="CD240" i="16"/>
  <c r="CB240" i="16"/>
  <c r="CA240" i="16"/>
  <c r="BZ240" i="16"/>
  <c r="BY240" i="16"/>
  <c r="BX240" i="16"/>
  <c r="BW240" i="16"/>
  <c r="BV240" i="16"/>
  <c r="BT240" i="16"/>
  <c r="BS240" i="16"/>
  <c r="BR240" i="16"/>
  <c r="BN240" i="16"/>
  <c r="BM240" i="16"/>
  <c r="BL240" i="16"/>
  <c r="BG240" i="16"/>
  <c r="BF240" i="16"/>
  <c r="BE240" i="16"/>
  <c r="BD240" i="16"/>
  <c r="BC240" i="16"/>
  <c r="BB240" i="16"/>
  <c r="BA240" i="16"/>
  <c r="AZ240" i="16"/>
  <c r="AY240" i="16"/>
  <c r="AX240" i="16"/>
  <c r="AW240" i="16"/>
  <c r="AV240" i="16"/>
  <c r="AU240" i="16"/>
  <c r="AT240" i="16"/>
  <c r="AR240" i="16"/>
  <c r="AQ240" i="16"/>
  <c r="AP240" i="16"/>
  <c r="BP240" i="16" s="1"/>
  <c r="AO240" i="16"/>
  <c r="BQ240" i="16" s="1"/>
  <c r="AN240" i="16"/>
  <c r="BK240" i="16" s="1"/>
  <c r="AM240" i="16"/>
  <c r="BJ240" i="16" s="1"/>
  <c r="AL240" i="16"/>
  <c r="BI240" i="16" s="1"/>
  <c r="AK240" i="16"/>
  <c r="CD239" i="16"/>
  <c r="CB239" i="16"/>
  <c r="CA239" i="16"/>
  <c r="BZ239" i="16"/>
  <c r="BY239" i="16"/>
  <c r="BX239" i="16"/>
  <c r="BW239" i="16"/>
  <c r="BV239" i="16"/>
  <c r="BT239" i="16"/>
  <c r="BS239" i="16"/>
  <c r="BR239" i="16"/>
  <c r="BN239" i="16"/>
  <c r="BM239" i="16"/>
  <c r="BL239" i="16"/>
  <c r="BG239" i="16"/>
  <c r="BF239" i="16"/>
  <c r="BE239" i="16"/>
  <c r="BD239" i="16"/>
  <c r="BC239" i="16"/>
  <c r="BB239" i="16"/>
  <c r="BA239" i="16"/>
  <c r="AZ239" i="16"/>
  <c r="AY239" i="16"/>
  <c r="AX239" i="16"/>
  <c r="AW239" i="16"/>
  <c r="AV239" i="16"/>
  <c r="AU239" i="16"/>
  <c r="AT239" i="16"/>
  <c r="AR239" i="16"/>
  <c r="AQ239" i="16"/>
  <c r="AP239" i="16"/>
  <c r="BP239" i="16" s="1"/>
  <c r="AO239" i="16"/>
  <c r="BQ239" i="16" s="1"/>
  <c r="AN239" i="16"/>
  <c r="BK239" i="16" s="1"/>
  <c r="AM239" i="16"/>
  <c r="BJ239" i="16" s="1"/>
  <c r="AL239" i="16"/>
  <c r="BI239" i="16" s="1"/>
  <c r="AK239" i="16"/>
  <c r="CD238" i="16"/>
  <c r="CB238" i="16"/>
  <c r="CA238" i="16"/>
  <c r="BZ238" i="16"/>
  <c r="BY238" i="16"/>
  <c r="BX238" i="16"/>
  <c r="BW238" i="16"/>
  <c r="BV238" i="16"/>
  <c r="BT238" i="16"/>
  <c r="BS238" i="16"/>
  <c r="BR238" i="16"/>
  <c r="BN238" i="16"/>
  <c r="BM238" i="16"/>
  <c r="BL238" i="16"/>
  <c r="BG238" i="16"/>
  <c r="BF238" i="16"/>
  <c r="BE238" i="16"/>
  <c r="BD238" i="16"/>
  <c r="BC238" i="16"/>
  <c r="BB238" i="16"/>
  <c r="BA238" i="16"/>
  <c r="AZ238" i="16"/>
  <c r="AY238" i="16"/>
  <c r="AX238" i="16"/>
  <c r="AW238" i="16"/>
  <c r="AV238" i="16"/>
  <c r="AU238" i="16"/>
  <c r="AT238" i="16"/>
  <c r="AR238" i="16"/>
  <c r="AQ238" i="16"/>
  <c r="AP238" i="16"/>
  <c r="BP238" i="16" s="1"/>
  <c r="AO238" i="16"/>
  <c r="BQ238" i="16" s="1"/>
  <c r="AN238" i="16"/>
  <c r="BK238" i="16" s="1"/>
  <c r="AM238" i="16"/>
  <c r="BJ238" i="16" s="1"/>
  <c r="AL238" i="16"/>
  <c r="BI238" i="16" s="1"/>
  <c r="AK238" i="16"/>
  <c r="CD237" i="16"/>
  <c r="CB237" i="16"/>
  <c r="CA237" i="16"/>
  <c r="BZ237" i="16"/>
  <c r="BY237" i="16"/>
  <c r="BX237" i="16"/>
  <c r="BW237" i="16"/>
  <c r="BV237" i="16"/>
  <c r="BT237" i="16"/>
  <c r="BS237" i="16"/>
  <c r="BR237" i="16"/>
  <c r="BN237" i="16"/>
  <c r="BM237" i="16"/>
  <c r="BL237" i="16"/>
  <c r="BG237" i="16"/>
  <c r="BF237" i="16"/>
  <c r="BE237" i="16"/>
  <c r="BD237" i="16"/>
  <c r="BC237" i="16"/>
  <c r="BB237" i="16"/>
  <c r="BA237" i="16"/>
  <c r="AZ237" i="16"/>
  <c r="AY237" i="16"/>
  <c r="AX237" i="16"/>
  <c r="AW237" i="16"/>
  <c r="AV237" i="16"/>
  <c r="AU237" i="16"/>
  <c r="AT237" i="16"/>
  <c r="AR237" i="16"/>
  <c r="AQ237" i="16"/>
  <c r="AP237" i="16"/>
  <c r="BP237" i="16" s="1"/>
  <c r="AO237" i="16"/>
  <c r="BQ237" i="16" s="1"/>
  <c r="AN237" i="16"/>
  <c r="BK237" i="16" s="1"/>
  <c r="AM237" i="16"/>
  <c r="BJ237" i="16" s="1"/>
  <c r="AL237" i="16"/>
  <c r="BI237" i="16" s="1"/>
  <c r="AK237" i="16"/>
  <c r="CD236" i="16"/>
  <c r="CB236" i="16"/>
  <c r="CA236" i="16"/>
  <c r="BZ236" i="16"/>
  <c r="BY236" i="16"/>
  <c r="BX236" i="16"/>
  <c r="BW236" i="16"/>
  <c r="BV236" i="16"/>
  <c r="BT236" i="16"/>
  <c r="BS236" i="16"/>
  <c r="BR236" i="16"/>
  <c r="BN236" i="16"/>
  <c r="BM236" i="16"/>
  <c r="BL236" i="16"/>
  <c r="BG236" i="16"/>
  <c r="BF236" i="16"/>
  <c r="BE236" i="16"/>
  <c r="BD236" i="16"/>
  <c r="BC236" i="16"/>
  <c r="BB236" i="16"/>
  <c r="BA236" i="16"/>
  <c r="AZ236" i="16"/>
  <c r="AY236" i="16"/>
  <c r="AX236" i="16"/>
  <c r="AW236" i="16"/>
  <c r="AV236" i="16"/>
  <c r="AU236" i="16"/>
  <c r="AT236" i="16"/>
  <c r="AR236" i="16"/>
  <c r="AQ236" i="16"/>
  <c r="AP236" i="16"/>
  <c r="BP236" i="16" s="1"/>
  <c r="AO236" i="16"/>
  <c r="BQ236" i="16" s="1"/>
  <c r="AN236" i="16"/>
  <c r="BK236" i="16" s="1"/>
  <c r="AM236" i="16"/>
  <c r="BJ236" i="16" s="1"/>
  <c r="AL236" i="16"/>
  <c r="BI236" i="16" s="1"/>
  <c r="AK236" i="16"/>
  <c r="CD235" i="16"/>
  <c r="CB235" i="16"/>
  <c r="CA235" i="16"/>
  <c r="BZ235" i="16"/>
  <c r="BY235" i="16"/>
  <c r="BX235" i="16"/>
  <c r="BW235" i="16"/>
  <c r="BV235" i="16"/>
  <c r="BT235" i="16"/>
  <c r="BS235" i="16"/>
  <c r="BR235" i="16"/>
  <c r="BN235" i="16"/>
  <c r="BM235" i="16"/>
  <c r="BL235" i="16"/>
  <c r="BG235" i="16"/>
  <c r="BF235" i="16"/>
  <c r="BE235" i="16"/>
  <c r="BD235" i="16"/>
  <c r="BC235" i="16"/>
  <c r="BB235" i="16"/>
  <c r="BA235" i="16"/>
  <c r="AZ235" i="16"/>
  <c r="AY235" i="16"/>
  <c r="AX235" i="16"/>
  <c r="AW235" i="16"/>
  <c r="AV235" i="16"/>
  <c r="AU235" i="16"/>
  <c r="AT235" i="16"/>
  <c r="AR235" i="16"/>
  <c r="AQ235" i="16"/>
  <c r="AP235" i="16"/>
  <c r="BP235" i="16" s="1"/>
  <c r="AO235" i="16"/>
  <c r="BQ235" i="16" s="1"/>
  <c r="AN235" i="16"/>
  <c r="BK235" i="16" s="1"/>
  <c r="AM235" i="16"/>
  <c r="BJ235" i="16" s="1"/>
  <c r="AL235" i="16"/>
  <c r="BI235" i="16" s="1"/>
  <c r="AK235" i="16"/>
  <c r="CD234" i="16"/>
  <c r="CB234" i="16"/>
  <c r="CA234" i="16"/>
  <c r="BZ234" i="16"/>
  <c r="BY234" i="16"/>
  <c r="BX234" i="16"/>
  <c r="BW234" i="16"/>
  <c r="BV234" i="16"/>
  <c r="BT234" i="16"/>
  <c r="BS234" i="16"/>
  <c r="BR234" i="16"/>
  <c r="BN234" i="16"/>
  <c r="BM234" i="16"/>
  <c r="BL234" i="16"/>
  <c r="BG234" i="16"/>
  <c r="BF234" i="16"/>
  <c r="BE234" i="16"/>
  <c r="BD234" i="16"/>
  <c r="BC234" i="16"/>
  <c r="BB234" i="16"/>
  <c r="BA234" i="16"/>
  <c r="AZ234" i="16"/>
  <c r="AY234" i="16"/>
  <c r="AX234" i="16"/>
  <c r="AW234" i="16"/>
  <c r="AV234" i="16"/>
  <c r="AU234" i="16"/>
  <c r="AT234" i="16"/>
  <c r="AR234" i="16"/>
  <c r="AQ234" i="16"/>
  <c r="AP234" i="16"/>
  <c r="BP234" i="16" s="1"/>
  <c r="AO234" i="16"/>
  <c r="BQ234" i="16" s="1"/>
  <c r="AN234" i="16"/>
  <c r="BK234" i="16" s="1"/>
  <c r="AM234" i="16"/>
  <c r="BJ234" i="16" s="1"/>
  <c r="AL234" i="16"/>
  <c r="BI234" i="16" s="1"/>
  <c r="AK234" i="16"/>
  <c r="CD233" i="16"/>
  <c r="CB233" i="16"/>
  <c r="CA233" i="16"/>
  <c r="BZ233" i="16"/>
  <c r="BY233" i="16"/>
  <c r="BX233" i="16"/>
  <c r="BW233" i="16"/>
  <c r="BV233" i="16"/>
  <c r="BT233" i="16"/>
  <c r="BS233" i="16"/>
  <c r="BR233" i="16"/>
  <c r="BN233" i="16"/>
  <c r="BM233" i="16"/>
  <c r="BL233" i="16"/>
  <c r="BG233" i="16"/>
  <c r="BF233" i="16"/>
  <c r="BE233" i="16"/>
  <c r="BD233" i="16"/>
  <c r="BC233" i="16"/>
  <c r="BB233" i="16"/>
  <c r="BA233" i="16"/>
  <c r="AZ233" i="16"/>
  <c r="AY233" i="16"/>
  <c r="AX233" i="16"/>
  <c r="AW233" i="16"/>
  <c r="AV233" i="16"/>
  <c r="AU233" i="16"/>
  <c r="AT233" i="16"/>
  <c r="AR233" i="16"/>
  <c r="AQ233" i="16"/>
  <c r="AP233" i="16"/>
  <c r="BP233" i="16" s="1"/>
  <c r="AO233" i="16"/>
  <c r="BQ233" i="16" s="1"/>
  <c r="AN233" i="16"/>
  <c r="BK233" i="16" s="1"/>
  <c r="AM233" i="16"/>
  <c r="BJ233" i="16" s="1"/>
  <c r="AL233" i="16"/>
  <c r="BI233" i="16" s="1"/>
  <c r="AK233" i="16"/>
  <c r="CD232" i="16"/>
  <c r="CB232" i="16"/>
  <c r="CA232" i="16"/>
  <c r="BZ232" i="16"/>
  <c r="BY232" i="16"/>
  <c r="BX232" i="16"/>
  <c r="BW232" i="16"/>
  <c r="BV232" i="16"/>
  <c r="BT232" i="16"/>
  <c r="BS232" i="16"/>
  <c r="BR232" i="16"/>
  <c r="BN232" i="16"/>
  <c r="BM232" i="16"/>
  <c r="BL232" i="16"/>
  <c r="BG232" i="16"/>
  <c r="BF232" i="16"/>
  <c r="BE232" i="16"/>
  <c r="BD232" i="16"/>
  <c r="BC232" i="16"/>
  <c r="BB232" i="16"/>
  <c r="BA232" i="16"/>
  <c r="AZ232" i="16"/>
  <c r="AY232" i="16"/>
  <c r="AX232" i="16"/>
  <c r="AW232" i="16"/>
  <c r="AV232" i="16"/>
  <c r="AU232" i="16"/>
  <c r="AT232" i="16"/>
  <c r="AR232" i="16"/>
  <c r="AQ232" i="16"/>
  <c r="AP232" i="16"/>
  <c r="BP232" i="16" s="1"/>
  <c r="AO232" i="16"/>
  <c r="BQ232" i="16" s="1"/>
  <c r="AN232" i="16"/>
  <c r="BK232" i="16" s="1"/>
  <c r="AM232" i="16"/>
  <c r="BJ232" i="16" s="1"/>
  <c r="AL232" i="16"/>
  <c r="BI232" i="16" s="1"/>
  <c r="AK232" i="16"/>
  <c r="CD231" i="16"/>
  <c r="CB231" i="16"/>
  <c r="CA231" i="16"/>
  <c r="BZ231" i="16"/>
  <c r="BY231" i="16"/>
  <c r="BX231" i="16"/>
  <c r="BW231" i="16"/>
  <c r="BV231" i="16"/>
  <c r="BT231" i="16"/>
  <c r="BS231" i="16"/>
  <c r="BR231" i="16"/>
  <c r="BN231" i="16"/>
  <c r="BM231" i="16"/>
  <c r="BL231" i="16"/>
  <c r="BG231" i="16"/>
  <c r="BF231" i="16"/>
  <c r="BE231" i="16"/>
  <c r="BD231" i="16"/>
  <c r="BC231" i="16"/>
  <c r="BB231" i="16"/>
  <c r="BA231" i="16"/>
  <c r="AZ231" i="16"/>
  <c r="AY231" i="16"/>
  <c r="AX231" i="16"/>
  <c r="AW231" i="16"/>
  <c r="AV231" i="16"/>
  <c r="AU231" i="16"/>
  <c r="AT231" i="16"/>
  <c r="AR231" i="16"/>
  <c r="AQ231" i="16"/>
  <c r="AP231" i="16"/>
  <c r="BP231" i="16" s="1"/>
  <c r="AO231" i="16"/>
  <c r="BQ231" i="16" s="1"/>
  <c r="AN231" i="16"/>
  <c r="BK231" i="16" s="1"/>
  <c r="AM231" i="16"/>
  <c r="BJ231" i="16" s="1"/>
  <c r="AL231" i="16"/>
  <c r="BI231" i="16" s="1"/>
  <c r="AK231" i="16"/>
  <c r="CD230" i="16"/>
  <c r="CB230" i="16"/>
  <c r="CA230" i="16"/>
  <c r="BZ230" i="16"/>
  <c r="BY230" i="16"/>
  <c r="BX230" i="16"/>
  <c r="BW230" i="16"/>
  <c r="BV230" i="16"/>
  <c r="BT230" i="16"/>
  <c r="BS230" i="16"/>
  <c r="BR230" i="16"/>
  <c r="BN230" i="16"/>
  <c r="BM230" i="16"/>
  <c r="BL230" i="16"/>
  <c r="BG230" i="16"/>
  <c r="BF230" i="16"/>
  <c r="BE230" i="16"/>
  <c r="BD230" i="16"/>
  <c r="BC230" i="16"/>
  <c r="BB230" i="16"/>
  <c r="BA230" i="16"/>
  <c r="AZ230" i="16"/>
  <c r="AY230" i="16"/>
  <c r="AX230" i="16"/>
  <c r="AW230" i="16"/>
  <c r="AV230" i="16"/>
  <c r="AU230" i="16"/>
  <c r="AT230" i="16"/>
  <c r="AR230" i="16"/>
  <c r="AQ230" i="16"/>
  <c r="AP230" i="16"/>
  <c r="BP230" i="16" s="1"/>
  <c r="AO230" i="16"/>
  <c r="BQ230" i="16" s="1"/>
  <c r="AN230" i="16"/>
  <c r="BK230" i="16" s="1"/>
  <c r="AM230" i="16"/>
  <c r="BJ230" i="16" s="1"/>
  <c r="AL230" i="16"/>
  <c r="BI230" i="16" s="1"/>
  <c r="AK230" i="16"/>
  <c r="CD229" i="16"/>
  <c r="CB229" i="16"/>
  <c r="CA229" i="16"/>
  <c r="BZ229" i="16"/>
  <c r="BY229" i="16"/>
  <c r="BX229" i="16"/>
  <c r="BW229" i="16"/>
  <c r="BV229" i="16"/>
  <c r="BT229" i="16"/>
  <c r="BS229" i="16"/>
  <c r="BR229" i="16"/>
  <c r="BN229" i="16"/>
  <c r="BM229" i="16"/>
  <c r="BL229" i="16"/>
  <c r="BG229" i="16"/>
  <c r="BF229" i="16"/>
  <c r="BE229" i="16"/>
  <c r="BD229" i="16"/>
  <c r="BC229" i="16"/>
  <c r="BB229" i="16"/>
  <c r="BA229" i="16"/>
  <c r="AZ229" i="16"/>
  <c r="AY229" i="16"/>
  <c r="AX229" i="16"/>
  <c r="AW229" i="16"/>
  <c r="AV229" i="16"/>
  <c r="AU229" i="16"/>
  <c r="AT229" i="16"/>
  <c r="AR229" i="16"/>
  <c r="AQ229" i="16"/>
  <c r="AP229" i="16"/>
  <c r="BP229" i="16" s="1"/>
  <c r="AO229" i="16"/>
  <c r="BQ229" i="16" s="1"/>
  <c r="AN229" i="16"/>
  <c r="BK229" i="16" s="1"/>
  <c r="AM229" i="16"/>
  <c r="BJ229" i="16" s="1"/>
  <c r="AL229" i="16"/>
  <c r="BI229" i="16" s="1"/>
  <c r="AK229" i="16"/>
  <c r="CD228" i="16"/>
  <c r="CB228" i="16"/>
  <c r="CA228" i="16"/>
  <c r="BZ228" i="16"/>
  <c r="BY228" i="16"/>
  <c r="BX228" i="16"/>
  <c r="BW228" i="16"/>
  <c r="BV228" i="16"/>
  <c r="BT228" i="16"/>
  <c r="BS228" i="16"/>
  <c r="BR228" i="16"/>
  <c r="BN228" i="16"/>
  <c r="BM228" i="16"/>
  <c r="BL228" i="16"/>
  <c r="BG228" i="16"/>
  <c r="BF228" i="16"/>
  <c r="BE228" i="16"/>
  <c r="BD228" i="16"/>
  <c r="BC228" i="16"/>
  <c r="BB228" i="16"/>
  <c r="BA228" i="16"/>
  <c r="AZ228" i="16"/>
  <c r="AY228" i="16"/>
  <c r="AX228" i="16"/>
  <c r="AW228" i="16"/>
  <c r="AV228" i="16"/>
  <c r="AU228" i="16"/>
  <c r="AT228" i="16"/>
  <c r="AR228" i="16"/>
  <c r="AQ228" i="16"/>
  <c r="AP228" i="16"/>
  <c r="BP228" i="16" s="1"/>
  <c r="AO228" i="16"/>
  <c r="BQ228" i="16" s="1"/>
  <c r="AN228" i="16"/>
  <c r="BK228" i="16" s="1"/>
  <c r="AM228" i="16"/>
  <c r="BJ228" i="16" s="1"/>
  <c r="AL228" i="16"/>
  <c r="BI228" i="16" s="1"/>
  <c r="AK228" i="16"/>
  <c r="CD227" i="16"/>
  <c r="CB227" i="16"/>
  <c r="CA227" i="16"/>
  <c r="BZ227" i="16"/>
  <c r="BY227" i="16"/>
  <c r="BX227" i="16"/>
  <c r="BW227" i="16"/>
  <c r="BV227" i="16"/>
  <c r="BT227" i="16"/>
  <c r="BS227" i="16"/>
  <c r="BR227" i="16"/>
  <c r="BN227" i="16"/>
  <c r="BM227" i="16"/>
  <c r="BL227" i="16"/>
  <c r="BG227" i="16"/>
  <c r="BF227" i="16"/>
  <c r="BE227" i="16"/>
  <c r="BD227" i="16"/>
  <c r="BC227" i="16"/>
  <c r="BB227" i="16"/>
  <c r="BA227" i="16"/>
  <c r="AZ227" i="16"/>
  <c r="AY227" i="16"/>
  <c r="AX227" i="16"/>
  <c r="AW227" i="16"/>
  <c r="AV227" i="16"/>
  <c r="AU227" i="16"/>
  <c r="AT227" i="16"/>
  <c r="AR227" i="16"/>
  <c r="AQ227" i="16"/>
  <c r="AP227" i="16"/>
  <c r="BP227" i="16" s="1"/>
  <c r="AO227" i="16"/>
  <c r="BQ227" i="16" s="1"/>
  <c r="AN227" i="16"/>
  <c r="BK227" i="16" s="1"/>
  <c r="AM227" i="16"/>
  <c r="BJ227" i="16" s="1"/>
  <c r="AL227" i="16"/>
  <c r="BI227" i="16" s="1"/>
  <c r="AK227" i="16"/>
  <c r="CD226" i="16"/>
  <c r="CB226" i="16"/>
  <c r="CA226" i="16"/>
  <c r="BZ226" i="16"/>
  <c r="BY226" i="16"/>
  <c r="BX226" i="16"/>
  <c r="BW226" i="16"/>
  <c r="BV226" i="16"/>
  <c r="BT226" i="16"/>
  <c r="BS226" i="16"/>
  <c r="BR226" i="16"/>
  <c r="BN226" i="16"/>
  <c r="BM226" i="16"/>
  <c r="BL226" i="16"/>
  <c r="BG226" i="16"/>
  <c r="BF226" i="16"/>
  <c r="BE226" i="16"/>
  <c r="BD226" i="16"/>
  <c r="BC226" i="16"/>
  <c r="BB226" i="16"/>
  <c r="BA226" i="16"/>
  <c r="AZ226" i="16"/>
  <c r="AY226" i="16"/>
  <c r="AX226" i="16"/>
  <c r="AW226" i="16"/>
  <c r="AV226" i="16"/>
  <c r="AU226" i="16"/>
  <c r="AT226" i="16"/>
  <c r="AR226" i="16"/>
  <c r="AQ226" i="16"/>
  <c r="AP226" i="16"/>
  <c r="BP226" i="16" s="1"/>
  <c r="AO226" i="16"/>
  <c r="BQ226" i="16" s="1"/>
  <c r="AN226" i="16"/>
  <c r="BK226" i="16" s="1"/>
  <c r="AM226" i="16"/>
  <c r="BJ226" i="16" s="1"/>
  <c r="AL226" i="16"/>
  <c r="BI226" i="16" s="1"/>
  <c r="AK226" i="16"/>
  <c r="CD225" i="16"/>
  <c r="CB225" i="16"/>
  <c r="CA225" i="16"/>
  <c r="BZ225" i="16"/>
  <c r="BY225" i="16"/>
  <c r="BX225" i="16"/>
  <c r="BW225" i="16"/>
  <c r="BV225" i="16"/>
  <c r="BT225" i="16"/>
  <c r="BS225" i="16"/>
  <c r="BR225" i="16"/>
  <c r="BN225" i="16"/>
  <c r="BM225" i="16"/>
  <c r="BL225" i="16"/>
  <c r="BG225" i="16"/>
  <c r="BF225" i="16"/>
  <c r="BE225" i="16"/>
  <c r="BD225" i="16"/>
  <c r="BC225" i="16"/>
  <c r="BB225" i="16"/>
  <c r="BA225" i="16"/>
  <c r="AZ225" i="16"/>
  <c r="AY225" i="16"/>
  <c r="AX225" i="16"/>
  <c r="AW225" i="16"/>
  <c r="AV225" i="16"/>
  <c r="AU225" i="16"/>
  <c r="AT225" i="16"/>
  <c r="AR225" i="16"/>
  <c r="AQ225" i="16"/>
  <c r="AP225" i="16"/>
  <c r="BP225" i="16" s="1"/>
  <c r="AO225" i="16"/>
  <c r="BQ225" i="16" s="1"/>
  <c r="AN225" i="16"/>
  <c r="BK225" i="16" s="1"/>
  <c r="AM225" i="16"/>
  <c r="BJ225" i="16" s="1"/>
  <c r="AL225" i="16"/>
  <c r="BI225" i="16" s="1"/>
  <c r="AK225" i="16"/>
  <c r="CD224" i="16"/>
  <c r="CB224" i="16"/>
  <c r="CA224" i="16"/>
  <c r="BZ224" i="16"/>
  <c r="BY224" i="16"/>
  <c r="BX224" i="16"/>
  <c r="BW224" i="16"/>
  <c r="BV224" i="16"/>
  <c r="BT224" i="16"/>
  <c r="BS224" i="16"/>
  <c r="BR224" i="16"/>
  <c r="BN224" i="16"/>
  <c r="BM224" i="16"/>
  <c r="BL224" i="16"/>
  <c r="BG224" i="16"/>
  <c r="BF224" i="16"/>
  <c r="BE224" i="16"/>
  <c r="BD224" i="16"/>
  <c r="BC224" i="16"/>
  <c r="BB224" i="16"/>
  <c r="BA224" i="16"/>
  <c r="AZ224" i="16"/>
  <c r="AY224" i="16"/>
  <c r="AX224" i="16"/>
  <c r="AW224" i="16"/>
  <c r="AV224" i="16"/>
  <c r="AU224" i="16"/>
  <c r="AT224" i="16"/>
  <c r="AR224" i="16"/>
  <c r="AQ224" i="16"/>
  <c r="AP224" i="16"/>
  <c r="BP224" i="16" s="1"/>
  <c r="AO224" i="16"/>
  <c r="BQ224" i="16" s="1"/>
  <c r="AN224" i="16"/>
  <c r="BK224" i="16" s="1"/>
  <c r="AM224" i="16"/>
  <c r="BJ224" i="16" s="1"/>
  <c r="AL224" i="16"/>
  <c r="BI224" i="16" s="1"/>
  <c r="AK224" i="16"/>
  <c r="CD223" i="16"/>
  <c r="CB223" i="16"/>
  <c r="CA223" i="16"/>
  <c r="BZ223" i="16"/>
  <c r="BY223" i="16"/>
  <c r="BX223" i="16"/>
  <c r="BW223" i="16"/>
  <c r="BV223" i="16"/>
  <c r="BT223" i="16"/>
  <c r="BS223" i="16"/>
  <c r="BR223" i="16"/>
  <c r="BN223" i="16"/>
  <c r="BM223" i="16"/>
  <c r="BL223" i="16"/>
  <c r="BG223" i="16"/>
  <c r="BF223" i="16"/>
  <c r="BE223" i="16"/>
  <c r="BD223" i="16"/>
  <c r="BC223" i="16"/>
  <c r="BB223" i="16"/>
  <c r="BA223" i="16"/>
  <c r="AZ223" i="16"/>
  <c r="AY223" i="16"/>
  <c r="AX223" i="16"/>
  <c r="AW223" i="16"/>
  <c r="AV223" i="16"/>
  <c r="AU223" i="16"/>
  <c r="AT223" i="16"/>
  <c r="AR223" i="16"/>
  <c r="AQ223" i="16"/>
  <c r="AP223" i="16"/>
  <c r="BP223" i="16" s="1"/>
  <c r="AO223" i="16"/>
  <c r="BQ223" i="16" s="1"/>
  <c r="AN223" i="16"/>
  <c r="BK223" i="16" s="1"/>
  <c r="AM223" i="16"/>
  <c r="BJ223" i="16" s="1"/>
  <c r="AL223" i="16"/>
  <c r="BI223" i="16" s="1"/>
  <c r="AK223" i="16"/>
  <c r="CD222" i="16"/>
  <c r="CB222" i="16"/>
  <c r="CA222" i="16"/>
  <c r="BZ222" i="16"/>
  <c r="BY222" i="16"/>
  <c r="BX222" i="16"/>
  <c r="BW222" i="16"/>
  <c r="BV222" i="16"/>
  <c r="BT222" i="16"/>
  <c r="BS222" i="16"/>
  <c r="BR222" i="16"/>
  <c r="BN222" i="16"/>
  <c r="BM222" i="16"/>
  <c r="BL222" i="16"/>
  <c r="BG222" i="16"/>
  <c r="BF222" i="16"/>
  <c r="BE222" i="16"/>
  <c r="BD222" i="16"/>
  <c r="BC222" i="16"/>
  <c r="BB222" i="16"/>
  <c r="BA222" i="16"/>
  <c r="AZ222" i="16"/>
  <c r="AY222" i="16"/>
  <c r="AX222" i="16"/>
  <c r="AW222" i="16"/>
  <c r="AV222" i="16"/>
  <c r="AU222" i="16"/>
  <c r="AT222" i="16"/>
  <c r="AR222" i="16"/>
  <c r="AQ222" i="16"/>
  <c r="AP222" i="16"/>
  <c r="BP222" i="16" s="1"/>
  <c r="AO222" i="16"/>
  <c r="BQ222" i="16" s="1"/>
  <c r="AN222" i="16"/>
  <c r="BK222" i="16" s="1"/>
  <c r="AM222" i="16"/>
  <c r="BJ222" i="16" s="1"/>
  <c r="AL222" i="16"/>
  <c r="BI222" i="16" s="1"/>
  <c r="AK222" i="16"/>
  <c r="CD221" i="16"/>
  <c r="CB221" i="16"/>
  <c r="CA221" i="16"/>
  <c r="BZ221" i="16"/>
  <c r="BY221" i="16"/>
  <c r="BX221" i="16"/>
  <c r="BW221" i="16"/>
  <c r="BV221" i="16"/>
  <c r="BT221" i="16"/>
  <c r="BS221" i="16"/>
  <c r="BR221" i="16"/>
  <c r="BN221" i="16"/>
  <c r="BM221" i="16"/>
  <c r="BL221" i="16"/>
  <c r="BG221" i="16"/>
  <c r="BF221" i="16"/>
  <c r="BE221" i="16"/>
  <c r="BD221" i="16"/>
  <c r="BC221" i="16"/>
  <c r="BB221" i="16"/>
  <c r="BA221" i="16"/>
  <c r="AZ221" i="16"/>
  <c r="AY221" i="16"/>
  <c r="AX221" i="16"/>
  <c r="AW221" i="16"/>
  <c r="AV221" i="16"/>
  <c r="AU221" i="16"/>
  <c r="AT221" i="16"/>
  <c r="AR221" i="16"/>
  <c r="AQ221" i="16"/>
  <c r="AP221" i="16"/>
  <c r="BP221" i="16" s="1"/>
  <c r="AO221" i="16"/>
  <c r="BQ221" i="16" s="1"/>
  <c r="AN221" i="16"/>
  <c r="BK221" i="16" s="1"/>
  <c r="AM221" i="16"/>
  <c r="BJ221" i="16" s="1"/>
  <c r="AL221" i="16"/>
  <c r="BI221" i="16" s="1"/>
  <c r="AK221" i="16"/>
  <c r="CD220" i="16"/>
  <c r="CB220" i="16"/>
  <c r="CA220" i="16"/>
  <c r="BZ220" i="16"/>
  <c r="BY220" i="16"/>
  <c r="BX220" i="16"/>
  <c r="BW220" i="16"/>
  <c r="BV220" i="16"/>
  <c r="BT220" i="16"/>
  <c r="BS220" i="16"/>
  <c r="BR220" i="16"/>
  <c r="BN220" i="16"/>
  <c r="BM220" i="16"/>
  <c r="BL220" i="16"/>
  <c r="BG220" i="16"/>
  <c r="BF220" i="16"/>
  <c r="BE220" i="16"/>
  <c r="BD220" i="16"/>
  <c r="BC220" i="16"/>
  <c r="BB220" i="16"/>
  <c r="BA220" i="16"/>
  <c r="AZ220" i="16"/>
  <c r="AY220" i="16"/>
  <c r="AX220" i="16"/>
  <c r="AW220" i="16"/>
  <c r="AV220" i="16"/>
  <c r="AU220" i="16"/>
  <c r="AT220" i="16"/>
  <c r="AR220" i="16"/>
  <c r="AQ220" i="16"/>
  <c r="AP220" i="16"/>
  <c r="BP220" i="16" s="1"/>
  <c r="AO220" i="16"/>
  <c r="BQ220" i="16" s="1"/>
  <c r="AN220" i="16"/>
  <c r="BK220" i="16" s="1"/>
  <c r="AM220" i="16"/>
  <c r="BJ220" i="16" s="1"/>
  <c r="AL220" i="16"/>
  <c r="BI220" i="16" s="1"/>
  <c r="AK220" i="16"/>
  <c r="CD219" i="16"/>
  <c r="CB219" i="16"/>
  <c r="CA219" i="16"/>
  <c r="BZ219" i="16"/>
  <c r="BY219" i="16"/>
  <c r="BX219" i="16"/>
  <c r="BW219" i="16"/>
  <c r="BV219" i="16"/>
  <c r="BT219" i="16"/>
  <c r="BS219" i="16"/>
  <c r="BR219" i="16"/>
  <c r="BN219" i="16"/>
  <c r="BM219" i="16"/>
  <c r="BL219" i="16"/>
  <c r="BG219" i="16"/>
  <c r="BF219" i="16"/>
  <c r="BE219" i="16"/>
  <c r="BD219" i="16"/>
  <c r="BC219" i="16"/>
  <c r="BB219" i="16"/>
  <c r="BA219" i="16"/>
  <c r="AZ219" i="16"/>
  <c r="AY219" i="16"/>
  <c r="AX219" i="16"/>
  <c r="AW219" i="16"/>
  <c r="AV219" i="16"/>
  <c r="AU219" i="16"/>
  <c r="AT219" i="16"/>
  <c r="AR219" i="16"/>
  <c r="AQ219" i="16"/>
  <c r="AP219" i="16"/>
  <c r="BP219" i="16" s="1"/>
  <c r="AO219" i="16"/>
  <c r="BQ219" i="16" s="1"/>
  <c r="AN219" i="16"/>
  <c r="BK219" i="16" s="1"/>
  <c r="AM219" i="16"/>
  <c r="BJ219" i="16" s="1"/>
  <c r="AL219" i="16"/>
  <c r="BI219" i="16" s="1"/>
  <c r="AK219" i="16"/>
  <c r="CD218" i="16"/>
  <c r="CB218" i="16"/>
  <c r="CA218" i="16"/>
  <c r="BZ218" i="16"/>
  <c r="BY218" i="16"/>
  <c r="BX218" i="16"/>
  <c r="BW218" i="16"/>
  <c r="BV218" i="16"/>
  <c r="BT218" i="16"/>
  <c r="BS218" i="16"/>
  <c r="BR218" i="16"/>
  <c r="BN218" i="16"/>
  <c r="BM218" i="16"/>
  <c r="BL218" i="16"/>
  <c r="BG218" i="16"/>
  <c r="BF218" i="16"/>
  <c r="BE218" i="16"/>
  <c r="BD218" i="16"/>
  <c r="BC218" i="16"/>
  <c r="BB218" i="16"/>
  <c r="BA218" i="16"/>
  <c r="AZ218" i="16"/>
  <c r="AY218" i="16"/>
  <c r="AX218" i="16"/>
  <c r="AW218" i="16"/>
  <c r="AV218" i="16"/>
  <c r="AU218" i="16"/>
  <c r="AT218" i="16"/>
  <c r="AR218" i="16"/>
  <c r="AQ218" i="16"/>
  <c r="AP218" i="16"/>
  <c r="BP218" i="16" s="1"/>
  <c r="AO218" i="16"/>
  <c r="BQ218" i="16" s="1"/>
  <c r="AN218" i="16"/>
  <c r="BK218" i="16" s="1"/>
  <c r="AM218" i="16"/>
  <c r="BJ218" i="16" s="1"/>
  <c r="AL218" i="16"/>
  <c r="BI218" i="16" s="1"/>
  <c r="AK218" i="16"/>
  <c r="CD217" i="16"/>
  <c r="CB217" i="16"/>
  <c r="CA217" i="16"/>
  <c r="BZ217" i="16"/>
  <c r="BY217" i="16"/>
  <c r="BX217" i="16"/>
  <c r="BW217" i="16"/>
  <c r="BV217" i="16"/>
  <c r="BT217" i="16"/>
  <c r="BS217" i="16"/>
  <c r="BR217" i="16"/>
  <c r="BN217" i="16"/>
  <c r="BM217" i="16"/>
  <c r="BL217" i="16"/>
  <c r="BG217" i="16"/>
  <c r="BF217" i="16"/>
  <c r="BE217" i="16"/>
  <c r="BD217" i="16"/>
  <c r="BC217" i="16"/>
  <c r="BB217" i="16"/>
  <c r="BA217" i="16"/>
  <c r="AZ217" i="16"/>
  <c r="AY217" i="16"/>
  <c r="AX217" i="16"/>
  <c r="AW217" i="16"/>
  <c r="AV217" i="16"/>
  <c r="AU217" i="16"/>
  <c r="AT217" i="16"/>
  <c r="AR217" i="16"/>
  <c r="AQ217" i="16"/>
  <c r="AP217" i="16"/>
  <c r="BP217" i="16" s="1"/>
  <c r="AO217" i="16"/>
  <c r="BQ217" i="16" s="1"/>
  <c r="AN217" i="16"/>
  <c r="BK217" i="16" s="1"/>
  <c r="AM217" i="16"/>
  <c r="BJ217" i="16" s="1"/>
  <c r="AL217" i="16"/>
  <c r="BI217" i="16" s="1"/>
  <c r="AK217" i="16"/>
  <c r="CD216" i="16"/>
  <c r="CB216" i="16"/>
  <c r="CA216" i="16"/>
  <c r="BZ216" i="16"/>
  <c r="BY216" i="16"/>
  <c r="BX216" i="16"/>
  <c r="BW216" i="16"/>
  <c r="BV216" i="16"/>
  <c r="BT216" i="16"/>
  <c r="BS216" i="16"/>
  <c r="BR216" i="16"/>
  <c r="BN216" i="16"/>
  <c r="BM216" i="16"/>
  <c r="BL216" i="16"/>
  <c r="BG216" i="16"/>
  <c r="BF216" i="16"/>
  <c r="BE216" i="16"/>
  <c r="BD216" i="16"/>
  <c r="BC216" i="16"/>
  <c r="BB216" i="16"/>
  <c r="BA216" i="16"/>
  <c r="AZ216" i="16"/>
  <c r="AY216" i="16"/>
  <c r="AX216" i="16"/>
  <c r="AW216" i="16"/>
  <c r="AV216" i="16"/>
  <c r="AU216" i="16"/>
  <c r="AT216" i="16"/>
  <c r="AR216" i="16"/>
  <c r="AQ216" i="16"/>
  <c r="AP216" i="16"/>
  <c r="BP216" i="16" s="1"/>
  <c r="AO216" i="16"/>
  <c r="BQ216" i="16" s="1"/>
  <c r="AN216" i="16"/>
  <c r="BK216" i="16" s="1"/>
  <c r="AM216" i="16"/>
  <c r="BJ216" i="16" s="1"/>
  <c r="AL216" i="16"/>
  <c r="BI216" i="16" s="1"/>
  <c r="AK216" i="16"/>
  <c r="CD215" i="16"/>
  <c r="CB215" i="16"/>
  <c r="CA215" i="16"/>
  <c r="BZ215" i="16"/>
  <c r="BY215" i="16"/>
  <c r="BX215" i="16"/>
  <c r="BW215" i="16"/>
  <c r="BV215" i="16"/>
  <c r="BT215" i="16"/>
  <c r="BS215" i="16"/>
  <c r="BR215" i="16"/>
  <c r="BN215" i="16"/>
  <c r="BM215" i="16"/>
  <c r="BL215" i="16"/>
  <c r="BG215" i="16"/>
  <c r="BF215" i="16"/>
  <c r="BE215" i="16"/>
  <c r="BD215" i="16"/>
  <c r="BC215" i="16"/>
  <c r="BB215" i="16"/>
  <c r="BA215" i="16"/>
  <c r="AZ215" i="16"/>
  <c r="AY215" i="16"/>
  <c r="AX215" i="16"/>
  <c r="AW215" i="16"/>
  <c r="AV215" i="16"/>
  <c r="AU215" i="16"/>
  <c r="AT215" i="16"/>
  <c r="AR215" i="16"/>
  <c r="AQ215" i="16"/>
  <c r="AP215" i="16"/>
  <c r="BP215" i="16" s="1"/>
  <c r="AO215" i="16"/>
  <c r="BQ215" i="16" s="1"/>
  <c r="AN215" i="16"/>
  <c r="BK215" i="16" s="1"/>
  <c r="AM215" i="16"/>
  <c r="BJ215" i="16" s="1"/>
  <c r="AL215" i="16"/>
  <c r="BI215" i="16" s="1"/>
  <c r="AK215" i="16"/>
  <c r="CD214" i="16"/>
  <c r="CB214" i="16"/>
  <c r="CA214" i="16"/>
  <c r="BZ214" i="16"/>
  <c r="BY214" i="16"/>
  <c r="BX214" i="16"/>
  <c r="BW214" i="16"/>
  <c r="BV214" i="16"/>
  <c r="BT214" i="16"/>
  <c r="BS214" i="16"/>
  <c r="BR214" i="16"/>
  <c r="BN214" i="16"/>
  <c r="BM214" i="16"/>
  <c r="BL214" i="16"/>
  <c r="BG214" i="16"/>
  <c r="BF214" i="16"/>
  <c r="BE214" i="16"/>
  <c r="BD214" i="16"/>
  <c r="BC214" i="16"/>
  <c r="BB214" i="16"/>
  <c r="BA214" i="16"/>
  <c r="AZ214" i="16"/>
  <c r="AY214" i="16"/>
  <c r="AX214" i="16"/>
  <c r="AW214" i="16"/>
  <c r="AV214" i="16"/>
  <c r="AU214" i="16"/>
  <c r="AT214" i="16"/>
  <c r="AR214" i="16"/>
  <c r="AQ214" i="16"/>
  <c r="AP214" i="16"/>
  <c r="BP214" i="16" s="1"/>
  <c r="AO214" i="16"/>
  <c r="BQ214" i="16" s="1"/>
  <c r="AN214" i="16"/>
  <c r="BK214" i="16" s="1"/>
  <c r="AM214" i="16"/>
  <c r="BJ214" i="16" s="1"/>
  <c r="AL214" i="16"/>
  <c r="BI214" i="16" s="1"/>
  <c r="AK214" i="16"/>
  <c r="CD213" i="16"/>
  <c r="CB213" i="16"/>
  <c r="CA213" i="16"/>
  <c r="BZ213" i="16"/>
  <c r="BY213" i="16"/>
  <c r="BX213" i="16"/>
  <c r="BW213" i="16"/>
  <c r="BV213" i="16"/>
  <c r="BT213" i="16"/>
  <c r="BS213" i="16"/>
  <c r="BR213" i="16"/>
  <c r="BN213" i="16"/>
  <c r="BM213" i="16"/>
  <c r="BL213" i="16"/>
  <c r="BG213" i="16"/>
  <c r="BF213" i="16"/>
  <c r="BE213" i="16"/>
  <c r="BD213" i="16"/>
  <c r="BC213" i="16"/>
  <c r="BB213" i="16"/>
  <c r="BA213" i="16"/>
  <c r="AZ213" i="16"/>
  <c r="AY213" i="16"/>
  <c r="AX213" i="16"/>
  <c r="AW213" i="16"/>
  <c r="AV213" i="16"/>
  <c r="AU213" i="16"/>
  <c r="AT213" i="16"/>
  <c r="AR213" i="16"/>
  <c r="AQ213" i="16"/>
  <c r="AP213" i="16"/>
  <c r="BP213" i="16" s="1"/>
  <c r="AO213" i="16"/>
  <c r="BQ213" i="16" s="1"/>
  <c r="AN213" i="16"/>
  <c r="BK213" i="16" s="1"/>
  <c r="AM213" i="16"/>
  <c r="BJ213" i="16" s="1"/>
  <c r="AL213" i="16"/>
  <c r="BI213" i="16" s="1"/>
  <c r="AK213" i="16"/>
  <c r="CD212" i="16"/>
  <c r="CB212" i="16"/>
  <c r="CA212" i="16"/>
  <c r="BZ212" i="16"/>
  <c r="BY212" i="16"/>
  <c r="BX212" i="16"/>
  <c r="BW212" i="16"/>
  <c r="BV212" i="16"/>
  <c r="BT212" i="16"/>
  <c r="BS212" i="16"/>
  <c r="BR212" i="16"/>
  <c r="BN212" i="16"/>
  <c r="BM212" i="16"/>
  <c r="BL212" i="16"/>
  <c r="BG212" i="16"/>
  <c r="BF212" i="16"/>
  <c r="BE212" i="16"/>
  <c r="BD212" i="16"/>
  <c r="BC212" i="16"/>
  <c r="BB212" i="16"/>
  <c r="BA212" i="16"/>
  <c r="AZ212" i="16"/>
  <c r="AY212" i="16"/>
  <c r="AX212" i="16"/>
  <c r="AW212" i="16"/>
  <c r="AV212" i="16"/>
  <c r="AU212" i="16"/>
  <c r="AT212" i="16"/>
  <c r="AR212" i="16"/>
  <c r="AQ212" i="16"/>
  <c r="AP212" i="16"/>
  <c r="BP212" i="16" s="1"/>
  <c r="AO212" i="16"/>
  <c r="BQ212" i="16" s="1"/>
  <c r="AN212" i="16"/>
  <c r="BK212" i="16" s="1"/>
  <c r="AM212" i="16"/>
  <c r="BJ212" i="16" s="1"/>
  <c r="AL212" i="16"/>
  <c r="BI212" i="16" s="1"/>
  <c r="AK212" i="16"/>
  <c r="CD211" i="16"/>
  <c r="CB211" i="16"/>
  <c r="CA211" i="16"/>
  <c r="BZ211" i="16"/>
  <c r="BY211" i="16"/>
  <c r="BX211" i="16"/>
  <c r="BW211" i="16"/>
  <c r="BV211" i="16"/>
  <c r="BT211" i="16"/>
  <c r="BS211" i="16"/>
  <c r="BR211" i="16"/>
  <c r="BN211" i="16"/>
  <c r="BM211" i="16"/>
  <c r="BL211" i="16"/>
  <c r="BG211" i="16"/>
  <c r="BF211" i="16"/>
  <c r="BE211" i="16"/>
  <c r="BD211" i="16"/>
  <c r="BC211" i="16"/>
  <c r="BB211" i="16"/>
  <c r="BA211" i="16"/>
  <c r="AZ211" i="16"/>
  <c r="AY211" i="16"/>
  <c r="AX211" i="16"/>
  <c r="AW211" i="16"/>
  <c r="AV211" i="16"/>
  <c r="AU211" i="16"/>
  <c r="AT211" i="16"/>
  <c r="AR211" i="16"/>
  <c r="AQ211" i="16"/>
  <c r="AP211" i="16"/>
  <c r="BP211" i="16" s="1"/>
  <c r="AO211" i="16"/>
  <c r="BQ211" i="16" s="1"/>
  <c r="AN211" i="16"/>
  <c r="BK211" i="16" s="1"/>
  <c r="AM211" i="16"/>
  <c r="BJ211" i="16" s="1"/>
  <c r="AL211" i="16"/>
  <c r="BI211" i="16" s="1"/>
  <c r="AK211" i="16"/>
  <c r="CD210" i="16"/>
  <c r="CB210" i="16"/>
  <c r="CA210" i="16"/>
  <c r="BZ210" i="16"/>
  <c r="BY210" i="16"/>
  <c r="BX210" i="16"/>
  <c r="BW210" i="16"/>
  <c r="BV210" i="16"/>
  <c r="BT210" i="16"/>
  <c r="BS210" i="16"/>
  <c r="BR210" i="16"/>
  <c r="BN210" i="16"/>
  <c r="BM210" i="16"/>
  <c r="BL210" i="16"/>
  <c r="BG210" i="16"/>
  <c r="BF210" i="16"/>
  <c r="BE210" i="16"/>
  <c r="BD210" i="16"/>
  <c r="BC210" i="16"/>
  <c r="BB210" i="16"/>
  <c r="BA210" i="16"/>
  <c r="AZ210" i="16"/>
  <c r="AY210" i="16"/>
  <c r="AX210" i="16"/>
  <c r="AW210" i="16"/>
  <c r="AV210" i="16"/>
  <c r="AU210" i="16"/>
  <c r="AT210" i="16"/>
  <c r="AR210" i="16"/>
  <c r="AQ210" i="16"/>
  <c r="AP210" i="16"/>
  <c r="BP210" i="16" s="1"/>
  <c r="AO210" i="16"/>
  <c r="BQ210" i="16" s="1"/>
  <c r="AN210" i="16"/>
  <c r="BK210" i="16" s="1"/>
  <c r="AM210" i="16"/>
  <c r="BJ210" i="16" s="1"/>
  <c r="AL210" i="16"/>
  <c r="BI210" i="16" s="1"/>
  <c r="AK210" i="16"/>
  <c r="CD209" i="16"/>
  <c r="CB209" i="16"/>
  <c r="CA209" i="16"/>
  <c r="BZ209" i="16"/>
  <c r="BY209" i="16"/>
  <c r="BX209" i="16"/>
  <c r="BW209" i="16"/>
  <c r="BV209" i="16"/>
  <c r="BT209" i="16"/>
  <c r="BS209" i="16"/>
  <c r="BR209" i="16"/>
  <c r="BN209" i="16"/>
  <c r="BM209" i="16"/>
  <c r="BL209" i="16"/>
  <c r="BG209" i="16"/>
  <c r="BF209" i="16"/>
  <c r="BE209" i="16"/>
  <c r="BD209" i="16"/>
  <c r="BC209" i="16"/>
  <c r="BB209" i="16"/>
  <c r="BA209" i="16"/>
  <c r="AZ209" i="16"/>
  <c r="AY209" i="16"/>
  <c r="AX209" i="16"/>
  <c r="AW209" i="16"/>
  <c r="AV209" i="16"/>
  <c r="AU209" i="16"/>
  <c r="AT209" i="16"/>
  <c r="AR209" i="16"/>
  <c r="AQ209" i="16"/>
  <c r="AP209" i="16"/>
  <c r="BP209" i="16" s="1"/>
  <c r="AO209" i="16"/>
  <c r="BQ209" i="16" s="1"/>
  <c r="AN209" i="16"/>
  <c r="BK209" i="16" s="1"/>
  <c r="AM209" i="16"/>
  <c r="BJ209" i="16" s="1"/>
  <c r="AL209" i="16"/>
  <c r="BI209" i="16" s="1"/>
  <c r="AK209" i="16"/>
  <c r="CD208" i="16"/>
  <c r="CB208" i="16"/>
  <c r="CA208" i="16"/>
  <c r="BZ208" i="16"/>
  <c r="BY208" i="16"/>
  <c r="BX208" i="16"/>
  <c r="BW208" i="16"/>
  <c r="BV208" i="16"/>
  <c r="BT208" i="16"/>
  <c r="BS208" i="16"/>
  <c r="BR208" i="16"/>
  <c r="BN208" i="16"/>
  <c r="BM208" i="16"/>
  <c r="BL208" i="16"/>
  <c r="BG208" i="16"/>
  <c r="BF208" i="16"/>
  <c r="BE208" i="16"/>
  <c r="BD208" i="16"/>
  <c r="BC208" i="16"/>
  <c r="BB208" i="16"/>
  <c r="BA208" i="16"/>
  <c r="AZ208" i="16"/>
  <c r="AY208" i="16"/>
  <c r="AX208" i="16"/>
  <c r="AW208" i="16"/>
  <c r="AV208" i="16"/>
  <c r="AU208" i="16"/>
  <c r="AT208" i="16"/>
  <c r="AR208" i="16"/>
  <c r="AQ208" i="16"/>
  <c r="AP208" i="16"/>
  <c r="BP208" i="16" s="1"/>
  <c r="AO208" i="16"/>
  <c r="BQ208" i="16" s="1"/>
  <c r="AN208" i="16"/>
  <c r="BK208" i="16" s="1"/>
  <c r="AM208" i="16"/>
  <c r="BJ208" i="16" s="1"/>
  <c r="AL208" i="16"/>
  <c r="BI208" i="16" s="1"/>
  <c r="AK208" i="16"/>
  <c r="CD207" i="16"/>
  <c r="CB207" i="16"/>
  <c r="CA207" i="16"/>
  <c r="BZ207" i="16"/>
  <c r="BY207" i="16"/>
  <c r="BX207" i="16"/>
  <c r="BW207" i="16"/>
  <c r="BV207" i="16"/>
  <c r="BT207" i="16"/>
  <c r="BS207" i="16"/>
  <c r="BR207" i="16"/>
  <c r="BN207" i="16"/>
  <c r="BM207" i="16"/>
  <c r="BL207" i="16"/>
  <c r="BG207" i="16"/>
  <c r="BF207" i="16"/>
  <c r="BE207" i="16"/>
  <c r="BD207" i="16"/>
  <c r="BC207" i="16"/>
  <c r="BB207" i="16"/>
  <c r="BA207" i="16"/>
  <c r="AZ207" i="16"/>
  <c r="AY207" i="16"/>
  <c r="AX207" i="16"/>
  <c r="AW207" i="16"/>
  <c r="AV207" i="16"/>
  <c r="AU207" i="16"/>
  <c r="AT207" i="16"/>
  <c r="AR207" i="16"/>
  <c r="AQ207" i="16"/>
  <c r="AP207" i="16"/>
  <c r="BP207" i="16" s="1"/>
  <c r="AO207" i="16"/>
  <c r="BQ207" i="16" s="1"/>
  <c r="AN207" i="16"/>
  <c r="BK207" i="16" s="1"/>
  <c r="AM207" i="16"/>
  <c r="BJ207" i="16" s="1"/>
  <c r="AL207" i="16"/>
  <c r="BI207" i="16" s="1"/>
  <c r="AK207" i="16"/>
  <c r="CD206" i="16"/>
  <c r="CB206" i="16"/>
  <c r="CA206" i="16"/>
  <c r="BZ206" i="16"/>
  <c r="BY206" i="16"/>
  <c r="BX206" i="16"/>
  <c r="BW206" i="16"/>
  <c r="BV206" i="16"/>
  <c r="BT206" i="16"/>
  <c r="BS206" i="16"/>
  <c r="BR206" i="16"/>
  <c r="BN206" i="16"/>
  <c r="BM206" i="16"/>
  <c r="BL206" i="16"/>
  <c r="BG206" i="16"/>
  <c r="BF206" i="16"/>
  <c r="BE206" i="16"/>
  <c r="BD206" i="16"/>
  <c r="BC206" i="16"/>
  <c r="BB206" i="16"/>
  <c r="BA206" i="16"/>
  <c r="AZ206" i="16"/>
  <c r="AY206" i="16"/>
  <c r="AX206" i="16"/>
  <c r="AW206" i="16"/>
  <c r="AV206" i="16"/>
  <c r="AU206" i="16"/>
  <c r="AT206" i="16"/>
  <c r="AR206" i="16"/>
  <c r="AQ206" i="16"/>
  <c r="AP206" i="16"/>
  <c r="BP206" i="16" s="1"/>
  <c r="AO206" i="16"/>
  <c r="BQ206" i="16" s="1"/>
  <c r="AN206" i="16"/>
  <c r="BK206" i="16" s="1"/>
  <c r="AM206" i="16"/>
  <c r="BJ206" i="16" s="1"/>
  <c r="AL206" i="16"/>
  <c r="BI206" i="16" s="1"/>
  <c r="AK206" i="16"/>
  <c r="CD205" i="16"/>
  <c r="CB205" i="16"/>
  <c r="CA205" i="16"/>
  <c r="BZ205" i="16"/>
  <c r="BY205" i="16"/>
  <c r="BX205" i="16"/>
  <c r="BW205" i="16"/>
  <c r="BV205" i="16"/>
  <c r="BT205" i="16"/>
  <c r="BS205" i="16"/>
  <c r="BR205" i="16"/>
  <c r="BN205" i="16"/>
  <c r="BM205" i="16"/>
  <c r="BL205" i="16"/>
  <c r="BG205" i="16"/>
  <c r="BF205" i="16"/>
  <c r="BE205" i="16"/>
  <c r="BD205" i="16"/>
  <c r="BC205" i="16"/>
  <c r="BB205" i="16"/>
  <c r="BA205" i="16"/>
  <c r="AZ205" i="16"/>
  <c r="AY205" i="16"/>
  <c r="AX205" i="16"/>
  <c r="AW205" i="16"/>
  <c r="AV205" i="16"/>
  <c r="AU205" i="16"/>
  <c r="AT205" i="16"/>
  <c r="AR205" i="16"/>
  <c r="AQ205" i="16"/>
  <c r="AP205" i="16"/>
  <c r="BP205" i="16" s="1"/>
  <c r="AO205" i="16"/>
  <c r="BQ205" i="16" s="1"/>
  <c r="AN205" i="16"/>
  <c r="BK205" i="16" s="1"/>
  <c r="AM205" i="16"/>
  <c r="BJ205" i="16" s="1"/>
  <c r="AL205" i="16"/>
  <c r="BI205" i="16" s="1"/>
  <c r="AK205" i="16"/>
  <c r="CD204" i="16"/>
  <c r="CB204" i="16"/>
  <c r="CA204" i="16"/>
  <c r="BZ204" i="16"/>
  <c r="BY204" i="16"/>
  <c r="BX204" i="16"/>
  <c r="BW204" i="16"/>
  <c r="BV204" i="16"/>
  <c r="BT204" i="16"/>
  <c r="BS204" i="16"/>
  <c r="BR204" i="16"/>
  <c r="BN204" i="16"/>
  <c r="BM204" i="16"/>
  <c r="BL204" i="16"/>
  <c r="BG204" i="16"/>
  <c r="BF204" i="16"/>
  <c r="BE204" i="16"/>
  <c r="BD204" i="16"/>
  <c r="BC204" i="16"/>
  <c r="BB204" i="16"/>
  <c r="BA204" i="16"/>
  <c r="AZ204" i="16"/>
  <c r="AY204" i="16"/>
  <c r="AX204" i="16"/>
  <c r="AW204" i="16"/>
  <c r="AV204" i="16"/>
  <c r="AU204" i="16"/>
  <c r="AT204" i="16"/>
  <c r="AR204" i="16"/>
  <c r="AQ204" i="16"/>
  <c r="AP204" i="16"/>
  <c r="BP204" i="16" s="1"/>
  <c r="AO204" i="16"/>
  <c r="BQ204" i="16" s="1"/>
  <c r="AN204" i="16"/>
  <c r="BK204" i="16" s="1"/>
  <c r="AM204" i="16"/>
  <c r="BJ204" i="16" s="1"/>
  <c r="AL204" i="16"/>
  <c r="BI204" i="16" s="1"/>
  <c r="AK204" i="16"/>
  <c r="CD203" i="16"/>
  <c r="CB203" i="16"/>
  <c r="CA203" i="16"/>
  <c r="BZ203" i="16"/>
  <c r="BY203" i="16"/>
  <c r="BX203" i="16"/>
  <c r="BW203" i="16"/>
  <c r="BV203" i="16"/>
  <c r="BT203" i="16"/>
  <c r="BS203" i="16"/>
  <c r="BR203" i="16"/>
  <c r="BN203" i="16"/>
  <c r="BM203" i="16"/>
  <c r="BL203" i="16"/>
  <c r="BG203" i="16"/>
  <c r="BF203" i="16"/>
  <c r="BE203" i="16"/>
  <c r="BD203" i="16"/>
  <c r="BC203" i="16"/>
  <c r="BB203" i="16"/>
  <c r="BA203" i="16"/>
  <c r="AZ203" i="16"/>
  <c r="AY203" i="16"/>
  <c r="AX203" i="16"/>
  <c r="AW203" i="16"/>
  <c r="AV203" i="16"/>
  <c r="AU203" i="16"/>
  <c r="AT203" i="16"/>
  <c r="AR203" i="16"/>
  <c r="AQ203" i="16"/>
  <c r="AP203" i="16"/>
  <c r="BP203" i="16" s="1"/>
  <c r="AO203" i="16"/>
  <c r="BQ203" i="16" s="1"/>
  <c r="AN203" i="16"/>
  <c r="BK203" i="16" s="1"/>
  <c r="AM203" i="16"/>
  <c r="BJ203" i="16" s="1"/>
  <c r="AL203" i="16"/>
  <c r="BI203" i="16" s="1"/>
  <c r="AK203" i="16"/>
  <c r="CD202" i="16"/>
  <c r="CB202" i="16"/>
  <c r="CA202" i="16"/>
  <c r="BZ202" i="16"/>
  <c r="BY202" i="16"/>
  <c r="BX202" i="16"/>
  <c r="BW202" i="16"/>
  <c r="BV202" i="16"/>
  <c r="BT202" i="16"/>
  <c r="BS202" i="16"/>
  <c r="BR202" i="16"/>
  <c r="BN202" i="16"/>
  <c r="BM202" i="16"/>
  <c r="BL202" i="16"/>
  <c r="BG202" i="16"/>
  <c r="BF202" i="16"/>
  <c r="BE202" i="16"/>
  <c r="BD202" i="16"/>
  <c r="BC202" i="16"/>
  <c r="BB202" i="16"/>
  <c r="BA202" i="16"/>
  <c r="AZ202" i="16"/>
  <c r="AY202" i="16"/>
  <c r="AX202" i="16"/>
  <c r="AW202" i="16"/>
  <c r="AV202" i="16"/>
  <c r="AU202" i="16"/>
  <c r="AT202" i="16"/>
  <c r="AR202" i="16"/>
  <c r="AQ202" i="16"/>
  <c r="AP202" i="16"/>
  <c r="BP202" i="16" s="1"/>
  <c r="AO202" i="16"/>
  <c r="BQ202" i="16" s="1"/>
  <c r="AN202" i="16"/>
  <c r="BK202" i="16" s="1"/>
  <c r="AM202" i="16"/>
  <c r="BJ202" i="16" s="1"/>
  <c r="AL202" i="16"/>
  <c r="BI202" i="16" s="1"/>
  <c r="AK202" i="16"/>
  <c r="CD201" i="16"/>
  <c r="CB201" i="16"/>
  <c r="CA201" i="16"/>
  <c r="BZ201" i="16"/>
  <c r="BY201" i="16"/>
  <c r="BX201" i="16"/>
  <c r="BW201" i="16"/>
  <c r="BV201" i="16"/>
  <c r="BT201" i="16"/>
  <c r="BS201" i="16"/>
  <c r="BR201" i="16"/>
  <c r="BN201" i="16"/>
  <c r="BM201" i="16"/>
  <c r="BL201" i="16"/>
  <c r="BG201" i="16"/>
  <c r="BF201" i="16"/>
  <c r="BE201" i="16"/>
  <c r="BD201" i="16"/>
  <c r="BC201" i="16"/>
  <c r="BB201" i="16"/>
  <c r="BA201" i="16"/>
  <c r="AZ201" i="16"/>
  <c r="AY201" i="16"/>
  <c r="AX201" i="16"/>
  <c r="AW201" i="16"/>
  <c r="AV201" i="16"/>
  <c r="AU201" i="16"/>
  <c r="AT201" i="16"/>
  <c r="AR201" i="16"/>
  <c r="AQ201" i="16"/>
  <c r="AP201" i="16"/>
  <c r="BP201" i="16" s="1"/>
  <c r="AO201" i="16"/>
  <c r="BQ201" i="16" s="1"/>
  <c r="AN201" i="16"/>
  <c r="BK201" i="16" s="1"/>
  <c r="AM201" i="16"/>
  <c r="BJ201" i="16" s="1"/>
  <c r="AL201" i="16"/>
  <c r="BI201" i="16" s="1"/>
  <c r="AK201" i="16"/>
  <c r="CD200" i="16"/>
  <c r="CB200" i="16"/>
  <c r="CA200" i="16"/>
  <c r="BZ200" i="16"/>
  <c r="BY200" i="16"/>
  <c r="BX200" i="16"/>
  <c r="BW200" i="16"/>
  <c r="BV200" i="16"/>
  <c r="BT200" i="16"/>
  <c r="BS200" i="16"/>
  <c r="BR200" i="16"/>
  <c r="BN200" i="16"/>
  <c r="BM200" i="16"/>
  <c r="BL200" i="16"/>
  <c r="BG200" i="16"/>
  <c r="BF200" i="16"/>
  <c r="BE200" i="16"/>
  <c r="BD200" i="16"/>
  <c r="BC200" i="16"/>
  <c r="BB200" i="16"/>
  <c r="BA200" i="16"/>
  <c r="AZ200" i="16"/>
  <c r="AY200" i="16"/>
  <c r="AX200" i="16"/>
  <c r="AW200" i="16"/>
  <c r="AV200" i="16"/>
  <c r="AU200" i="16"/>
  <c r="AT200" i="16"/>
  <c r="AR200" i="16"/>
  <c r="AQ200" i="16"/>
  <c r="AP200" i="16"/>
  <c r="BP200" i="16" s="1"/>
  <c r="AO200" i="16"/>
  <c r="BQ200" i="16" s="1"/>
  <c r="AN200" i="16"/>
  <c r="BK200" i="16" s="1"/>
  <c r="AM200" i="16"/>
  <c r="BJ200" i="16" s="1"/>
  <c r="AL200" i="16"/>
  <c r="BI200" i="16" s="1"/>
  <c r="AK200" i="16"/>
  <c r="CD199" i="16"/>
  <c r="CB199" i="16"/>
  <c r="CA199" i="16"/>
  <c r="BZ199" i="16"/>
  <c r="BY199" i="16"/>
  <c r="BX199" i="16"/>
  <c r="BW199" i="16"/>
  <c r="BV199" i="16"/>
  <c r="BT199" i="16"/>
  <c r="BS199" i="16"/>
  <c r="BR199" i="16"/>
  <c r="BN199" i="16"/>
  <c r="BM199" i="16"/>
  <c r="BL199" i="16"/>
  <c r="BG199" i="16"/>
  <c r="BF199" i="16"/>
  <c r="BE199" i="16"/>
  <c r="BD199" i="16"/>
  <c r="BC199" i="16"/>
  <c r="BB199" i="16"/>
  <c r="BA199" i="16"/>
  <c r="AZ199" i="16"/>
  <c r="AY199" i="16"/>
  <c r="AX199" i="16"/>
  <c r="AW199" i="16"/>
  <c r="AV199" i="16"/>
  <c r="AU199" i="16"/>
  <c r="AT199" i="16"/>
  <c r="AR199" i="16"/>
  <c r="AQ199" i="16"/>
  <c r="AP199" i="16"/>
  <c r="BP199" i="16" s="1"/>
  <c r="AO199" i="16"/>
  <c r="BQ199" i="16" s="1"/>
  <c r="AN199" i="16"/>
  <c r="BK199" i="16" s="1"/>
  <c r="AM199" i="16"/>
  <c r="BJ199" i="16" s="1"/>
  <c r="AL199" i="16"/>
  <c r="BI199" i="16" s="1"/>
  <c r="AK199" i="16"/>
  <c r="CD198" i="16"/>
  <c r="CB198" i="16"/>
  <c r="CA198" i="16"/>
  <c r="BZ198" i="16"/>
  <c r="BY198" i="16"/>
  <c r="BX198" i="16"/>
  <c r="BW198" i="16"/>
  <c r="BV198" i="16"/>
  <c r="BT198" i="16"/>
  <c r="BS198" i="16"/>
  <c r="BR198" i="16"/>
  <c r="BN198" i="16"/>
  <c r="BM198" i="16"/>
  <c r="BL198" i="16"/>
  <c r="BG198" i="16"/>
  <c r="BF198" i="16"/>
  <c r="BE198" i="16"/>
  <c r="BD198" i="16"/>
  <c r="BC198" i="16"/>
  <c r="BB198" i="16"/>
  <c r="BA198" i="16"/>
  <c r="AZ198" i="16"/>
  <c r="AY198" i="16"/>
  <c r="AX198" i="16"/>
  <c r="AW198" i="16"/>
  <c r="AV198" i="16"/>
  <c r="AU198" i="16"/>
  <c r="AT198" i="16"/>
  <c r="AR198" i="16"/>
  <c r="AQ198" i="16"/>
  <c r="AP198" i="16"/>
  <c r="BP198" i="16" s="1"/>
  <c r="AO198" i="16"/>
  <c r="BQ198" i="16" s="1"/>
  <c r="AN198" i="16"/>
  <c r="BK198" i="16" s="1"/>
  <c r="AM198" i="16"/>
  <c r="BJ198" i="16" s="1"/>
  <c r="AL198" i="16"/>
  <c r="BI198" i="16" s="1"/>
  <c r="AK198" i="16"/>
  <c r="CD197" i="16"/>
  <c r="CB197" i="16"/>
  <c r="CA197" i="16"/>
  <c r="BZ197" i="16"/>
  <c r="BY197" i="16"/>
  <c r="BX197" i="16"/>
  <c r="BW197" i="16"/>
  <c r="BV197" i="16"/>
  <c r="BT197" i="16"/>
  <c r="BS197" i="16"/>
  <c r="BR197" i="16"/>
  <c r="BN197" i="16"/>
  <c r="BM197" i="16"/>
  <c r="BL197" i="16"/>
  <c r="BG197" i="16"/>
  <c r="BF197" i="16"/>
  <c r="BE197" i="16"/>
  <c r="BD197" i="16"/>
  <c r="BC197" i="16"/>
  <c r="BB197" i="16"/>
  <c r="BA197" i="16"/>
  <c r="AZ197" i="16"/>
  <c r="AY197" i="16"/>
  <c r="AX197" i="16"/>
  <c r="AW197" i="16"/>
  <c r="AV197" i="16"/>
  <c r="AU197" i="16"/>
  <c r="AT197" i="16"/>
  <c r="AR197" i="16"/>
  <c r="AQ197" i="16"/>
  <c r="AP197" i="16"/>
  <c r="BP197" i="16" s="1"/>
  <c r="AO197" i="16"/>
  <c r="BQ197" i="16" s="1"/>
  <c r="AN197" i="16"/>
  <c r="BK197" i="16" s="1"/>
  <c r="AM197" i="16"/>
  <c r="BJ197" i="16" s="1"/>
  <c r="AL197" i="16"/>
  <c r="BI197" i="16" s="1"/>
  <c r="AK197" i="16"/>
  <c r="CD196" i="16"/>
  <c r="CB196" i="16"/>
  <c r="CA196" i="16"/>
  <c r="BZ196" i="16"/>
  <c r="BY196" i="16"/>
  <c r="BX196" i="16"/>
  <c r="BW196" i="16"/>
  <c r="BV196" i="16"/>
  <c r="BT196" i="16"/>
  <c r="BS196" i="16"/>
  <c r="BR196" i="16"/>
  <c r="BN196" i="16"/>
  <c r="BM196" i="16"/>
  <c r="BL196" i="16"/>
  <c r="BG196" i="16"/>
  <c r="BF196" i="16"/>
  <c r="BE196" i="16"/>
  <c r="BD196" i="16"/>
  <c r="BC196" i="16"/>
  <c r="BB196" i="16"/>
  <c r="BA196" i="16"/>
  <c r="AZ196" i="16"/>
  <c r="AY196" i="16"/>
  <c r="AX196" i="16"/>
  <c r="AW196" i="16"/>
  <c r="AV196" i="16"/>
  <c r="AU196" i="16"/>
  <c r="AT196" i="16"/>
  <c r="AR196" i="16"/>
  <c r="AQ196" i="16"/>
  <c r="AP196" i="16"/>
  <c r="BP196" i="16" s="1"/>
  <c r="AO196" i="16"/>
  <c r="BQ196" i="16" s="1"/>
  <c r="AN196" i="16"/>
  <c r="BK196" i="16" s="1"/>
  <c r="AM196" i="16"/>
  <c r="BJ196" i="16" s="1"/>
  <c r="AL196" i="16"/>
  <c r="BI196" i="16" s="1"/>
  <c r="AK196" i="16"/>
  <c r="CD195" i="16"/>
  <c r="CB195" i="16"/>
  <c r="CA195" i="16"/>
  <c r="BZ195" i="16"/>
  <c r="BY195" i="16"/>
  <c r="BX195" i="16"/>
  <c r="BW195" i="16"/>
  <c r="BV195" i="16"/>
  <c r="BT195" i="16"/>
  <c r="BS195" i="16"/>
  <c r="BR195" i="16"/>
  <c r="BN195" i="16"/>
  <c r="BM195" i="16"/>
  <c r="BL195" i="16"/>
  <c r="BG195" i="16"/>
  <c r="BF195" i="16"/>
  <c r="BE195" i="16"/>
  <c r="BD195" i="16"/>
  <c r="BC195" i="16"/>
  <c r="BB195" i="16"/>
  <c r="BA195" i="16"/>
  <c r="AZ195" i="16"/>
  <c r="AY195" i="16"/>
  <c r="AX195" i="16"/>
  <c r="AW195" i="16"/>
  <c r="AV195" i="16"/>
  <c r="AU195" i="16"/>
  <c r="AT195" i="16"/>
  <c r="AR195" i="16"/>
  <c r="AQ195" i="16"/>
  <c r="AP195" i="16"/>
  <c r="BP195" i="16" s="1"/>
  <c r="AO195" i="16"/>
  <c r="BQ195" i="16" s="1"/>
  <c r="AN195" i="16"/>
  <c r="BK195" i="16" s="1"/>
  <c r="AM195" i="16"/>
  <c r="BJ195" i="16" s="1"/>
  <c r="AL195" i="16"/>
  <c r="BI195" i="16" s="1"/>
  <c r="AK195" i="16"/>
  <c r="CD194" i="16"/>
  <c r="CB194" i="16"/>
  <c r="CA194" i="16"/>
  <c r="BZ194" i="16"/>
  <c r="BY194" i="16"/>
  <c r="BX194" i="16"/>
  <c r="BW194" i="16"/>
  <c r="BV194" i="16"/>
  <c r="BT194" i="16"/>
  <c r="BS194" i="16"/>
  <c r="BR194" i="16"/>
  <c r="BN194" i="16"/>
  <c r="BM194" i="16"/>
  <c r="BL194" i="16"/>
  <c r="BG194" i="16"/>
  <c r="BF194" i="16"/>
  <c r="BE194" i="16"/>
  <c r="BD194" i="16"/>
  <c r="BC194" i="16"/>
  <c r="BB194" i="16"/>
  <c r="BA194" i="16"/>
  <c r="AZ194" i="16"/>
  <c r="AY194" i="16"/>
  <c r="AX194" i="16"/>
  <c r="AW194" i="16"/>
  <c r="AV194" i="16"/>
  <c r="AU194" i="16"/>
  <c r="AT194" i="16"/>
  <c r="AR194" i="16"/>
  <c r="AQ194" i="16"/>
  <c r="AP194" i="16"/>
  <c r="BP194" i="16" s="1"/>
  <c r="AO194" i="16"/>
  <c r="BQ194" i="16" s="1"/>
  <c r="AN194" i="16"/>
  <c r="BK194" i="16" s="1"/>
  <c r="AM194" i="16"/>
  <c r="BJ194" i="16" s="1"/>
  <c r="AL194" i="16"/>
  <c r="BI194" i="16" s="1"/>
  <c r="AK194" i="16"/>
  <c r="CD193" i="16"/>
  <c r="CB193" i="16"/>
  <c r="CA193" i="16"/>
  <c r="BZ193" i="16"/>
  <c r="BY193" i="16"/>
  <c r="BX193" i="16"/>
  <c r="BW193" i="16"/>
  <c r="BV193" i="16"/>
  <c r="BT193" i="16"/>
  <c r="BS193" i="16"/>
  <c r="BR193" i="16"/>
  <c r="BN193" i="16"/>
  <c r="BM193" i="16"/>
  <c r="BL193" i="16"/>
  <c r="BG193" i="16"/>
  <c r="BF193" i="16"/>
  <c r="BE193" i="16"/>
  <c r="BD193" i="16"/>
  <c r="BC193" i="16"/>
  <c r="BB193" i="16"/>
  <c r="BA193" i="16"/>
  <c r="AZ193" i="16"/>
  <c r="AY193" i="16"/>
  <c r="AX193" i="16"/>
  <c r="AW193" i="16"/>
  <c r="AV193" i="16"/>
  <c r="AU193" i="16"/>
  <c r="AT193" i="16"/>
  <c r="AR193" i="16"/>
  <c r="AQ193" i="16"/>
  <c r="AP193" i="16"/>
  <c r="BP193" i="16" s="1"/>
  <c r="AO193" i="16"/>
  <c r="BQ193" i="16" s="1"/>
  <c r="AN193" i="16"/>
  <c r="BK193" i="16" s="1"/>
  <c r="AM193" i="16"/>
  <c r="BJ193" i="16" s="1"/>
  <c r="AL193" i="16"/>
  <c r="BI193" i="16" s="1"/>
  <c r="AK193" i="16"/>
  <c r="CD192" i="16"/>
  <c r="CB192" i="16"/>
  <c r="CA192" i="16"/>
  <c r="BZ192" i="16"/>
  <c r="BY192" i="16"/>
  <c r="BX192" i="16"/>
  <c r="BW192" i="16"/>
  <c r="BV192" i="16"/>
  <c r="BT192" i="16"/>
  <c r="BS192" i="16"/>
  <c r="BR192" i="16"/>
  <c r="BN192" i="16"/>
  <c r="BM192" i="16"/>
  <c r="BL192" i="16"/>
  <c r="BG192" i="16"/>
  <c r="BF192" i="16"/>
  <c r="BE192" i="16"/>
  <c r="BD192" i="16"/>
  <c r="BC192" i="16"/>
  <c r="BB192" i="16"/>
  <c r="BA192" i="16"/>
  <c r="AZ192" i="16"/>
  <c r="AY192" i="16"/>
  <c r="AX192" i="16"/>
  <c r="AW192" i="16"/>
  <c r="AV192" i="16"/>
  <c r="AU192" i="16"/>
  <c r="AT192" i="16"/>
  <c r="AR192" i="16"/>
  <c r="AQ192" i="16"/>
  <c r="AP192" i="16"/>
  <c r="BP192" i="16" s="1"/>
  <c r="AO192" i="16"/>
  <c r="BQ192" i="16" s="1"/>
  <c r="AN192" i="16"/>
  <c r="BK192" i="16" s="1"/>
  <c r="AM192" i="16"/>
  <c r="BJ192" i="16" s="1"/>
  <c r="AL192" i="16"/>
  <c r="BI192" i="16" s="1"/>
  <c r="AK192" i="16"/>
  <c r="CD191" i="16"/>
  <c r="CB191" i="16"/>
  <c r="CA191" i="16"/>
  <c r="BZ191" i="16"/>
  <c r="BY191" i="16"/>
  <c r="BX191" i="16"/>
  <c r="BW191" i="16"/>
  <c r="BV191" i="16"/>
  <c r="BT191" i="16"/>
  <c r="BS191" i="16"/>
  <c r="BR191" i="16"/>
  <c r="BN191" i="16"/>
  <c r="BM191" i="16"/>
  <c r="BL191" i="16"/>
  <c r="BG191" i="16"/>
  <c r="BF191" i="16"/>
  <c r="BE191" i="16"/>
  <c r="BD191" i="16"/>
  <c r="BC191" i="16"/>
  <c r="BB191" i="16"/>
  <c r="BA191" i="16"/>
  <c r="AZ191" i="16"/>
  <c r="AY191" i="16"/>
  <c r="AX191" i="16"/>
  <c r="AW191" i="16"/>
  <c r="AV191" i="16"/>
  <c r="AU191" i="16"/>
  <c r="AT191" i="16"/>
  <c r="AR191" i="16"/>
  <c r="AQ191" i="16"/>
  <c r="AP191" i="16"/>
  <c r="BP191" i="16" s="1"/>
  <c r="AO191" i="16"/>
  <c r="BQ191" i="16" s="1"/>
  <c r="AN191" i="16"/>
  <c r="BK191" i="16" s="1"/>
  <c r="AM191" i="16"/>
  <c r="BJ191" i="16" s="1"/>
  <c r="AL191" i="16"/>
  <c r="BI191" i="16" s="1"/>
  <c r="AK191" i="16"/>
  <c r="CD190" i="16"/>
  <c r="CB190" i="16"/>
  <c r="CA190" i="16"/>
  <c r="BZ190" i="16"/>
  <c r="BY190" i="16"/>
  <c r="BX190" i="16"/>
  <c r="BW190" i="16"/>
  <c r="BV190" i="16"/>
  <c r="BT190" i="16"/>
  <c r="BS190" i="16"/>
  <c r="BR190" i="16"/>
  <c r="BN190" i="16"/>
  <c r="BM190" i="16"/>
  <c r="BL190" i="16"/>
  <c r="BG190" i="16"/>
  <c r="BF190" i="16"/>
  <c r="BE190" i="16"/>
  <c r="BD190" i="16"/>
  <c r="BC190" i="16"/>
  <c r="BB190" i="16"/>
  <c r="BA190" i="16"/>
  <c r="AZ190" i="16"/>
  <c r="AY190" i="16"/>
  <c r="AX190" i="16"/>
  <c r="AW190" i="16"/>
  <c r="AV190" i="16"/>
  <c r="AU190" i="16"/>
  <c r="AT190" i="16"/>
  <c r="AR190" i="16"/>
  <c r="AQ190" i="16"/>
  <c r="AP190" i="16"/>
  <c r="BP190" i="16" s="1"/>
  <c r="AO190" i="16"/>
  <c r="BQ190" i="16" s="1"/>
  <c r="AN190" i="16"/>
  <c r="BK190" i="16" s="1"/>
  <c r="AM190" i="16"/>
  <c r="BJ190" i="16" s="1"/>
  <c r="AL190" i="16"/>
  <c r="BI190" i="16" s="1"/>
  <c r="AK190" i="16"/>
  <c r="CD189" i="16"/>
  <c r="CB189" i="16"/>
  <c r="CA189" i="16"/>
  <c r="BZ189" i="16"/>
  <c r="BY189" i="16"/>
  <c r="BX189" i="16"/>
  <c r="BW189" i="16"/>
  <c r="BV189" i="16"/>
  <c r="BT189" i="16"/>
  <c r="BS189" i="16"/>
  <c r="BR189" i="16"/>
  <c r="BN189" i="16"/>
  <c r="BM189" i="16"/>
  <c r="BL189" i="16"/>
  <c r="BG189" i="16"/>
  <c r="BF189" i="16"/>
  <c r="BE189" i="16"/>
  <c r="BD189" i="16"/>
  <c r="BC189" i="16"/>
  <c r="BB189" i="16"/>
  <c r="BA189" i="16"/>
  <c r="AZ189" i="16"/>
  <c r="AY189" i="16"/>
  <c r="AX189" i="16"/>
  <c r="AW189" i="16"/>
  <c r="AV189" i="16"/>
  <c r="AU189" i="16"/>
  <c r="AT189" i="16"/>
  <c r="AR189" i="16"/>
  <c r="AQ189" i="16"/>
  <c r="AP189" i="16"/>
  <c r="BP189" i="16" s="1"/>
  <c r="AO189" i="16"/>
  <c r="BQ189" i="16" s="1"/>
  <c r="AN189" i="16"/>
  <c r="BK189" i="16" s="1"/>
  <c r="AM189" i="16"/>
  <c r="BJ189" i="16" s="1"/>
  <c r="AL189" i="16"/>
  <c r="BI189" i="16" s="1"/>
  <c r="AK189" i="16"/>
  <c r="CD188" i="16"/>
  <c r="CB188" i="16"/>
  <c r="CA188" i="16"/>
  <c r="BZ188" i="16"/>
  <c r="BY188" i="16"/>
  <c r="BX188" i="16"/>
  <c r="BW188" i="16"/>
  <c r="BV188" i="16"/>
  <c r="BT188" i="16"/>
  <c r="BS188" i="16"/>
  <c r="BR188" i="16"/>
  <c r="BN188" i="16"/>
  <c r="BM188" i="16"/>
  <c r="BL188" i="16"/>
  <c r="BG188" i="16"/>
  <c r="BF188" i="16"/>
  <c r="BE188" i="16"/>
  <c r="BD188" i="16"/>
  <c r="BC188" i="16"/>
  <c r="BB188" i="16"/>
  <c r="BA188" i="16"/>
  <c r="AZ188" i="16"/>
  <c r="AY188" i="16"/>
  <c r="AX188" i="16"/>
  <c r="AW188" i="16"/>
  <c r="AV188" i="16"/>
  <c r="AU188" i="16"/>
  <c r="AT188" i="16"/>
  <c r="AR188" i="16"/>
  <c r="AQ188" i="16"/>
  <c r="AP188" i="16"/>
  <c r="BP188" i="16" s="1"/>
  <c r="AO188" i="16"/>
  <c r="BQ188" i="16" s="1"/>
  <c r="AN188" i="16"/>
  <c r="BK188" i="16" s="1"/>
  <c r="AM188" i="16"/>
  <c r="BJ188" i="16" s="1"/>
  <c r="AL188" i="16"/>
  <c r="BI188" i="16" s="1"/>
  <c r="AK188" i="16"/>
  <c r="CD187" i="16"/>
  <c r="CB187" i="16"/>
  <c r="CA187" i="16"/>
  <c r="BZ187" i="16"/>
  <c r="BY187" i="16"/>
  <c r="BX187" i="16"/>
  <c r="BW187" i="16"/>
  <c r="BV187" i="16"/>
  <c r="BT187" i="16"/>
  <c r="BS187" i="16"/>
  <c r="BR187" i="16"/>
  <c r="BN187" i="16"/>
  <c r="BM187" i="16"/>
  <c r="BL187" i="16"/>
  <c r="BG187" i="16"/>
  <c r="BF187" i="16"/>
  <c r="BE187" i="16"/>
  <c r="BD187" i="16"/>
  <c r="BC187" i="16"/>
  <c r="BB187" i="16"/>
  <c r="BA187" i="16"/>
  <c r="AZ187" i="16"/>
  <c r="AY187" i="16"/>
  <c r="AX187" i="16"/>
  <c r="AW187" i="16"/>
  <c r="AV187" i="16"/>
  <c r="AU187" i="16"/>
  <c r="AT187" i="16"/>
  <c r="AR187" i="16"/>
  <c r="AQ187" i="16"/>
  <c r="AP187" i="16"/>
  <c r="BP187" i="16" s="1"/>
  <c r="AO187" i="16"/>
  <c r="BQ187" i="16" s="1"/>
  <c r="AN187" i="16"/>
  <c r="BK187" i="16" s="1"/>
  <c r="AM187" i="16"/>
  <c r="BJ187" i="16" s="1"/>
  <c r="AL187" i="16"/>
  <c r="BI187" i="16" s="1"/>
  <c r="AK187" i="16"/>
  <c r="CD186" i="16"/>
  <c r="CB186" i="16"/>
  <c r="CA186" i="16"/>
  <c r="BZ186" i="16"/>
  <c r="BY186" i="16"/>
  <c r="BX186" i="16"/>
  <c r="BW186" i="16"/>
  <c r="BV186" i="16"/>
  <c r="BT186" i="16"/>
  <c r="BS186" i="16"/>
  <c r="BR186" i="16"/>
  <c r="BN186" i="16"/>
  <c r="BM186" i="16"/>
  <c r="BL186" i="16"/>
  <c r="BG186" i="16"/>
  <c r="BF186" i="16"/>
  <c r="BE186" i="16"/>
  <c r="BD186" i="16"/>
  <c r="BC186" i="16"/>
  <c r="BB186" i="16"/>
  <c r="BA186" i="16"/>
  <c r="AZ186" i="16"/>
  <c r="AY186" i="16"/>
  <c r="AX186" i="16"/>
  <c r="AW186" i="16"/>
  <c r="AV186" i="16"/>
  <c r="AU186" i="16"/>
  <c r="AT186" i="16"/>
  <c r="AR186" i="16"/>
  <c r="AQ186" i="16"/>
  <c r="AP186" i="16"/>
  <c r="BP186" i="16" s="1"/>
  <c r="AO186" i="16"/>
  <c r="BQ186" i="16" s="1"/>
  <c r="AN186" i="16"/>
  <c r="BK186" i="16" s="1"/>
  <c r="AM186" i="16"/>
  <c r="BJ186" i="16" s="1"/>
  <c r="AL186" i="16"/>
  <c r="BI186" i="16" s="1"/>
  <c r="AK186" i="16"/>
  <c r="CD185" i="16"/>
  <c r="CB185" i="16"/>
  <c r="CA185" i="16"/>
  <c r="BZ185" i="16"/>
  <c r="BY185" i="16"/>
  <c r="BX185" i="16"/>
  <c r="BW185" i="16"/>
  <c r="BV185" i="16"/>
  <c r="BT185" i="16"/>
  <c r="BS185" i="16"/>
  <c r="BR185" i="16"/>
  <c r="BN185" i="16"/>
  <c r="BM185" i="16"/>
  <c r="BL185" i="16"/>
  <c r="BG185" i="16"/>
  <c r="BF185" i="16"/>
  <c r="BE185" i="16"/>
  <c r="BD185" i="16"/>
  <c r="BC185" i="16"/>
  <c r="BB185" i="16"/>
  <c r="BA185" i="16"/>
  <c r="AZ185" i="16"/>
  <c r="AY185" i="16"/>
  <c r="AX185" i="16"/>
  <c r="AW185" i="16"/>
  <c r="AV185" i="16"/>
  <c r="AU185" i="16"/>
  <c r="AT185" i="16"/>
  <c r="AR185" i="16"/>
  <c r="AQ185" i="16"/>
  <c r="AP185" i="16"/>
  <c r="BP185" i="16" s="1"/>
  <c r="AO185" i="16"/>
  <c r="BQ185" i="16" s="1"/>
  <c r="AN185" i="16"/>
  <c r="BK185" i="16" s="1"/>
  <c r="AM185" i="16"/>
  <c r="BJ185" i="16" s="1"/>
  <c r="AL185" i="16"/>
  <c r="BI185" i="16" s="1"/>
  <c r="AK185" i="16"/>
  <c r="CD184" i="16"/>
  <c r="CB184" i="16"/>
  <c r="CA184" i="16"/>
  <c r="BZ184" i="16"/>
  <c r="BY184" i="16"/>
  <c r="BX184" i="16"/>
  <c r="BW184" i="16"/>
  <c r="BV184" i="16"/>
  <c r="BT184" i="16"/>
  <c r="BS184" i="16"/>
  <c r="BR184" i="16"/>
  <c r="BN184" i="16"/>
  <c r="BM184" i="16"/>
  <c r="BL184" i="16"/>
  <c r="BG184" i="16"/>
  <c r="BF184" i="16"/>
  <c r="BE184" i="16"/>
  <c r="BD184" i="16"/>
  <c r="BC184" i="16"/>
  <c r="BB184" i="16"/>
  <c r="BA184" i="16"/>
  <c r="AZ184" i="16"/>
  <c r="AY184" i="16"/>
  <c r="AX184" i="16"/>
  <c r="AW184" i="16"/>
  <c r="AV184" i="16"/>
  <c r="AU184" i="16"/>
  <c r="AT184" i="16"/>
  <c r="AR184" i="16"/>
  <c r="AQ184" i="16"/>
  <c r="AP184" i="16"/>
  <c r="BP184" i="16" s="1"/>
  <c r="AO184" i="16"/>
  <c r="BQ184" i="16" s="1"/>
  <c r="AN184" i="16"/>
  <c r="BK184" i="16" s="1"/>
  <c r="AM184" i="16"/>
  <c r="BJ184" i="16" s="1"/>
  <c r="AL184" i="16"/>
  <c r="BI184" i="16" s="1"/>
  <c r="AK184" i="16"/>
  <c r="CD183" i="16"/>
  <c r="CB183" i="16"/>
  <c r="CA183" i="16"/>
  <c r="BZ183" i="16"/>
  <c r="BY183" i="16"/>
  <c r="BX183" i="16"/>
  <c r="BW183" i="16"/>
  <c r="BV183" i="16"/>
  <c r="BT183" i="16"/>
  <c r="BS183" i="16"/>
  <c r="BR183" i="16"/>
  <c r="BN183" i="16"/>
  <c r="BM183" i="16"/>
  <c r="BL183" i="16"/>
  <c r="BG183" i="16"/>
  <c r="BF183" i="16"/>
  <c r="BE183" i="16"/>
  <c r="BD183" i="16"/>
  <c r="BC183" i="16"/>
  <c r="BB183" i="16"/>
  <c r="BA183" i="16"/>
  <c r="AZ183" i="16"/>
  <c r="AY183" i="16"/>
  <c r="AX183" i="16"/>
  <c r="AW183" i="16"/>
  <c r="AV183" i="16"/>
  <c r="AU183" i="16"/>
  <c r="AT183" i="16"/>
  <c r="AR183" i="16"/>
  <c r="AQ183" i="16"/>
  <c r="AP183" i="16"/>
  <c r="BP183" i="16" s="1"/>
  <c r="AO183" i="16"/>
  <c r="BQ183" i="16" s="1"/>
  <c r="AN183" i="16"/>
  <c r="BK183" i="16" s="1"/>
  <c r="AM183" i="16"/>
  <c r="BJ183" i="16" s="1"/>
  <c r="AL183" i="16"/>
  <c r="BI183" i="16" s="1"/>
  <c r="AK183" i="16"/>
  <c r="CD182" i="16"/>
  <c r="CB182" i="16"/>
  <c r="CA182" i="16"/>
  <c r="BZ182" i="16"/>
  <c r="BY182" i="16"/>
  <c r="BX182" i="16"/>
  <c r="BW182" i="16"/>
  <c r="BV182" i="16"/>
  <c r="BT182" i="16"/>
  <c r="BS182" i="16"/>
  <c r="BR182" i="16"/>
  <c r="BN182" i="16"/>
  <c r="BM182" i="16"/>
  <c r="BL182" i="16"/>
  <c r="BG182" i="16"/>
  <c r="BF182" i="16"/>
  <c r="BE182" i="16"/>
  <c r="BD182" i="16"/>
  <c r="BC182" i="16"/>
  <c r="BB182" i="16"/>
  <c r="BA182" i="16"/>
  <c r="AZ182" i="16"/>
  <c r="AY182" i="16"/>
  <c r="AX182" i="16"/>
  <c r="AW182" i="16"/>
  <c r="AV182" i="16"/>
  <c r="AU182" i="16"/>
  <c r="AT182" i="16"/>
  <c r="AR182" i="16"/>
  <c r="AQ182" i="16"/>
  <c r="AP182" i="16"/>
  <c r="BP182" i="16" s="1"/>
  <c r="AO182" i="16"/>
  <c r="BQ182" i="16" s="1"/>
  <c r="AN182" i="16"/>
  <c r="BK182" i="16" s="1"/>
  <c r="AM182" i="16"/>
  <c r="BJ182" i="16" s="1"/>
  <c r="AL182" i="16"/>
  <c r="BI182" i="16" s="1"/>
  <c r="AK182" i="16"/>
  <c r="CD181" i="16"/>
  <c r="CB181" i="16"/>
  <c r="CA181" i="16"/>
  <c r="BZ181" i="16"/>
  <c r="BY181" i="16"/>
  <c r="BX181" i="16"/>
  <c r="BW181" i="16"/>
  <c r="BV181" i="16"/>
  <c r="BT181" i="16"/>
  <c r="BS181" i="16"/>
  <c r="BR181" i="16"/>
  <c r="BN181" i="16"/>
  <c r="BM181" i="16"/>
  <c r="BL181" i="16"/>
  <c r="BG181" i="16"/>
  <c r="BF181" i="16"/>
  <c r="BE181" i="16"/>
  <c r="BD181" i="16"/>
  <c r="BC181" i="16"/>
  <c r="BB181" i="16"/>
  <c r="BA181" i="16"/>
  <c r="AZ181" i="16"/>
  <c r="AY181" i="16"/>
  <c r="AX181" i="16"/>
  <c r="AW181" i="16"/>
  <c r="AV181" i="16"/>
  <c r="AU181" i="16"/>
  <c r="AT181" i="16"/>
  <c r="AR181" i="16"/>
  <c r="AQ181" i="16"/>
  <c r="AP181" i="16"/>
  <c r="BP181" i="16" s="1"/>
  <c r="AO181" i="16"/>
  <c r="BQ181" i="16" s="1"/>
  <c r="AN181" i="16"/>
  <c r="BK181" i="16" s="1"/>
  <c r="AM181" i="16"/>
  <c r="BJ181" i="16" s="1"/>
  <c r="AL181" i="16"/>
  <c r="BI181" i="16" s="1"/>
  <c r="AK181" i="16"/>
  <c r="CD180" i="16"/>
  <c r="CB180" i="16"/>
  <c r="CA180" i="16"/>
  <c r="BZ180" i="16"/>
  <c r="BY180" i="16"/>
  <c r="BX180" i="16"/>
  <c r="BW180" i="16"/>
  <c r="BV180" i="16"/>
  <c r="BT180" i="16"/>
  <c r="BS180" i="16"/>
  <c r="BR180" i="16"/>
  <c r="BN180" i="16"/>
  <c r="BM180" i="16"/>
  <c r="BL180" i="16"/>
  <c r="BG180" i="16"/>
  <c r="BF180" i="16"/>
  <c r="BE180" i="16"/>
  <c r="BD180" i="16"/>
  <c r="BC180" i="16"/>
  <c r="BB180" i="16"/>
  <c r="BA180" i="16"/>
  <c r="AZ180" i="16"/>
  <c r="AY180" i="16"/>
  <c r="AX180" i="16"/>
  <c r="AW180" i="16"/>
  <c r="AV180" i="16"/>
  <c r="AU180" i="16"/>
  <c r="AT180" i="16"/>
  <c r="AR180" i="16"/>
  <c r="AQ180" i="16"/>
  <c r="AP180" i="16"/>
  <c r="BP180" i="16" s="1"/>
  <c r="AO180" i="16"/>
  <c r="BQ180" i="16" s="1"/>
  <c r="AN180" i="16"/>
  <c r="BK180" i="16" s="1"/>
  <c r="AM180" i="16"/>
  <c r="BJ180" i="16" s="1"/>
  <c r="AL180" i="16"/>
  <c r="BI180" i="16" s="1"/>
  <c r="AK180" i="16"/>
  <c r="CD179" i="16"/>
  <c r="CB179" i="16"/>
  <c r="CA179" i="16"/>
  <c r="BZ179" i="16"/>
  <c r="BY179" i="16"/>
  <c r="BX179" i="16"/>
  <c r="BW179" i="16"/>
  <c r="BV179" i="16"/>
  <c r="BT179" i="16"/>
  <c r="BS179" i="16"/>
  <c r="BR179" i="16"/>
  <c r="BN179" i="16"/>
  <c r="BM179" i="16"/>
  <c r="BL179" i="16"/>
  <c r="BG179" i="16"/>
  <c r="BF179" i="16"/>
  <c r="BE179" i="16"/>
  <c r="BD179" i="16"/>
  <c r="BC179" i="16"/>
  <c r="BB179" i="16"/>
  <c r="BA179" i="16"/>
  <c r="AZ179" i="16"/>
  <c r="AY179" i="16"/>
  <c r="AX179" i="16"/>
  <c r="AW179" i="16"/>
  <c r="AV179" i="16"/>
  <c r="AU179" i="16"/>
  <c r="AT179" i="16"/>
  <c r="AR179" i="16"/>
  <c r="AQ179" i="16"/>
  <c r="AP179" i="16"/>
  <c r="BP179" i="16" s="1"/>
  <c r="AO179" i="16"/>
  <c r="BQ179" i="16" s="1"/>
  <c r="AN179" i="16"/>
  <c r="BK179" i="16" s="1"/>
  <c r="AM179" i="16"/>
  <c r="BJ179" i="16" s="1"/>
  <c r="AL179" i="16"/>
  <c r="BI179" i="16" s="1"/>
  <c r="AK179" i="16"/>
  <c r="CD178" i="16"/>
  <c r="CB178" i="16"/>
  <c r="CA178" i="16"/>
  <c r="BZ178" i="16"/>
  <c r="BY178" i="16"/>
  <c r="BX178" i="16"/>
  <c r="BW178" i="16"/>
  <c r="BV178" i="16"/>
  <c r="BT178" i="16"/>
  <c r="BS178" i="16"/>
  <c r="BR178" i="16"/>
  <c r="BN178" i="16"/>
  <c r="BM178" i="16"/>
  <c r="BL178" i="16"/>
  <c r="BG178" i="16"/>
  <c r="BF178" i="16"/>
  <c r="BE178" i="16"/>
  <c r="BD178" i="16"/>
  <c r="BC178" i="16"/>
  <c r="BB178" i="16"/>
  <c r="BA178" i="16"/>
  <c r="AZ178" i="16"/>
  <c r="AY178" i="16"/>
  <c r="AX178" i="16"/>
  <c r="AW178" i="16"/>
  <c r="AV178" i="16"/>
  <c r="AU178" i="16"/>
  <c r="AT178" i="16"/>
  <c r="AR178" i="16"/>
  <c r="AQ178" i="16"/>
  <c r="AP178" i="16"/>
  <c r="BP178" i="16" s="1"/>
  <c r="AO178" i="16"/>
  <c r="BQ178" i="16" s="1"/>
  <c r="AN178" i="16"/>
  <c r="BK178" i="16" s="1"/>
  <c r="AM178" i="16"/>
  <c r="BJ178" i="16" s="1"/>
  <c r="AL178" i="16"/>
  <c r="BI178" i="16" s="1"/>
  <c r="AK178" i="16"/>
  <c r="CD177" i="16"/>
  <c r="CB177" i="16"/>
  <c r="CA177" i="16"/>
  <c r="BZ177" i="16"/>
  <c r="BY177" i="16"/>
  <c r="BX177" i="16"/>
  <c r="BW177" i="16"/>
  <c r="BV177" i="16"/>
  <c r="BT177" i="16"/>
  <c r="BS177" i="16"/>
  <c r="BR177" i="16"/>
  <c r="BN177" i="16"/>
  <c r="BM177" i="16"/>
  <c r="BL177" i="16"/>
  <c r="BG177" i="16"/>
  <c r="BF177" i="16"/>
  <c r="BE177" i="16"/>
  <c r="BD177" i="16"/>
  <c r="BC177" i="16"/>
  <c r="BB177" i="16"/>
  <c r="BA177" i="16"/>
  <c r="AZ177" i="16"/>
  <c r="AY177" i="16"/>
  <c r="AX177" i="16"/>
  <c r="AW177" i="16"/>
  <c r="AV177" i="16"/>
  <c r="AU177" i="16"/>
  <c r="AT177" i="16"/>
  <c r="AR177" i="16"/>
  <c r="AQ177" i="16"/>
  <c r="AP177" i="16"/>
  <c r="BP177" i="16" s="1"/>
  <c r="AO177" i="16"/>
  <c r="BQ177" i="16" s="1"/>
  <c r="AN177" i="16"/>
  <c r="BK177" i="16" s="1"/>
  <c r="AM177" i="16"/>
  <c r="BJ177" i="16" s="1"/>
  <c r="AL177" i="16"/>
  <c r="BI177" i="16" s="1"/>
  <c r="AK177" i="16"/>
  <c r="CD176" i="16"/>
  <c r="CB176" i="16"/>
  <c r="CA176" i="16"/>
  <c r="BZ176" i="16"/>
  <c r="BY176" i="16"/>
  <c r="BX176" i="16"/>
  <c r="BW176" i="16"/>
  <c r="BV176" i="16"/>
  <c r="BT176" i="16"/>
  <c r="BS176" i="16"/>
  <c r="BR176" i="16"/>
  <c r="BN176" i="16"/>
  <c r="BM176" i="16"/>
  <c r="BL176" i="16"/>
  <c r="BG176" i="16"/>
  <c r="BF176" i="16"/>
  <c r="BE176" i="16"/>
  <c r="BD176" i="16"/>
  <c r="BC176" i="16"/>
  <c r="BB176" i="16"/>
  <c r="BA176" i="16"/>
  <c r="AZ176" i="16"/>
  <c r="AY176" i="16"/>
  <c r="AX176" i="16"/>
  <c r="AW176" i="16"/>
  <c r="AV176" i="16"/>
  <c r="AU176" i="16"/>
  <c r="AT176" i="16"/>
  <c r="AR176" i="16"/>
  <c r="AQ176" i="16"/>
  <c r="AP176" i="16"/>
  <c r="BP176" i="16" s="1"/>
  <c r="AO176" i="16"/>
  <c r="BQ176" i="16" s="1"/>
  <c r="AN176" i="16"/>
  <c r="BK176" i="16" s="1"/>
  <c r="AM176" i="16"/>
  <c r="BJ176" i="16" s="1"/>
  <c r="AL176" i="16"/>
  <c r="BI176" i="16" s="1"/>
  <c r="AK176" i="16"/>
  <c r="CD175" i="16"/>
  <c r="CB175" i="16"/>
  <c r="CA175" i="16"/>
  <c r="BZ175" i="16"/>
  <c r="BY175" i="16"/>
  <c r="BX175" i="16"/>
  <c r="BW175" i="16"/>
  <c r="BV175" i="16"/>
  <c r="BT175" i="16"/>
  <c r="BS175" i="16"/>
  <c r="BR175" i="16"/>
  <c r="BN175" i="16"/>
  <c r="BM175" i="16"/>
  <c r="BL175" i="16"/>
  <c r="BG175" i="16"/>
  <c r="BF175" i="16"/>
  <c r="BE175" i="16"/>
  <c r="BD175" i="16"/>
  <c r="BC175" i="16"/>
  <c r="BB175" i="16"/>
  <c r="BA175" i="16"/>
  <c r="AZ175" i="16"/>
  <c r="AY175" i="16"/>
  <c r="AX175" i="16"/>
  <c r="AW175" i="16"/>
  <c r="AV175" i="16"/>
  <c r="AU175" i="16"/>
  <c r="AT175" i="16"/>
  <c r="AR175" i="16"/>
  <c r="AQ175" i="16"/>
  <c r="AP175" i="16"/>
  <c r="BP175" i="16" s="1"/>
  <c r="AO175" i="16"/>
  <c r="BQ175" i="16" s="1"/>
  <c r="AN175" i="16"/>
  <c r="BK175" i="16" s="1"/>
  <c r="AM175" i="16"/>
  <c r="BJ175" i="16" s="1"/>
  <c r="AL175" i="16"/>
  <c r="BI175" i="16" s="1"/>
  <c r="AK175" i="16"/>
  <c r="CD174" i="16"/>
  <c r="CB174" i="16"/>
  <c r="CA174" i="16"/>
  <c r="BZ174" i="16"/>
  <c r="BY174" i="16"/>
  <c r="BX174" i="16"/>
  <c r="BW174" i="16"/>
  <c r="BV174" i="16"/>
  <c r="BT174" i="16"/>
  <c r="BS174" i="16"/>
  <c r="BR174" i="16"/>
  <c r="BN174" i="16"/>
  <c r="BM174" i="16"/>
  <c r="BL174" i="16"/>
  <c r="BG174" i="16"/>
  <c r="BF174" i="16"/>
  <c r="BE174" i="16"/>
  <c r="BD174" i="16"/>
  <c r="BC174" i="16"/>
  <c r="BB174" i="16"/>
  <c r="BA174" i="16"/>
  <c r="AZ174" i="16"/>
  <c r="AY174" i="16"/>
  <c r="AX174" i="16"/>
  <c r="AW174" i="16"/>
  <c r="AV174" i="16"/>
  <c r="AU174" i="16"/>
  <c r="AT174" i="16"/>
  <c r="AR174" i="16"/>
  <c r="AQ174" i="16"/>
  <c r="AP174" i="16"/>
  <c r="BP174" i="16" s="1"/>
  <c r="AO174" i="16"/>
  <c r="BQ174" i="16" s="1"/>
  <c r="AN174" i="16"/>
  <c r="BK174" i="16" s="1"/>
  <c r="AM174" i="16"/>
  <c r="BJ174" i="16" s="1"/>
  <c r="AL174" i="16"/>
  <c r="BI174" i="16" s="1"/>
  <c r="AK174" i="16"/>
  <c r="CD173" i="16"/>
  <c r="CB173" i="16"/>
  <c r="CA173" i="16"/>
  <c r="BZ173" i="16"/>
  <c r="BY173" i="16"/>
  <c r="BX173" i="16"/>
  <c r="BW173" i="16"/>
  <c r="BV173" i="16"/>
  <c r="BT173" i="16"/>
  <c r="BS173" i="16"/>
  <c r="BR173" i="16"/>
  <c r="BN173" i="16"/>
  <c r="BM173" i="16"/>
  <c r="BL173" i="16"/>
  <c r="BG173" i="16"/>
  <c r="BF173" i="16"/>
  <c r="BE173" i="16"/>
  <c r="BD173" i="16"/>
  <c r="BC173" i="16"/>
  <c r="BB173" i="16"/>
  <c r="BA173" i="16"/>
  <c r="AZ173" i="16"/>
  <c r="AY173" i="16"/>
  <c r="AX173" i="16"/>
  <c r="AW173" i="16"/>
  <c r="AV173" i="16"/>
  <c r="AU173" i="16"/>
  <c r="AT173" i="16"/>
  <c r="AR173" i="16"/>
  <c r="AQ173" i="16"/>
  <c r="AP173" i="16"/>
  <c r="BP173" i="16" s="1"/>
  <c r="AO173" i="16"/>
  <c r="BQ173" i="16" s="1"/>
  <c r="AN173" i="16"/>
  <c r="BK173" i="16" s="1"/>
  <c r="AM173" i="16"/>
  <c r="BJ173" i="16" s="1"/>
  <c r="AL173" i="16"/>
  <c r="BI173" i="16" s="1"/>
  <c r="AK173" i="16"/>
  <c r="CD172" i="16"/>
  <c r="CB172" i="16"/>
  <c r="CA172" i="16"/>
  <c r="BZ172" i="16"/>
  <c r="BY172" i="16"/>
  <c r="BX172" i="16"/>
  <c r="BW172" i="16"/>
  <c r="BV172" i="16"/>
  <c r="BT172" i="16"/>
  <c r="BS172" i="16"/>
  <c r="BR172" i="16"/>
  <c r="BN172" i="16"/>
  <c r="BM172" i="16"/>
  <c r="BL172" i="16"/>
  <c r="BG172" i="16"/>
  <c r="BF172" i="16"/>
  <c r="BE172" i="16"/>
  <c r="BD172" i="16"/>
  <c r="BC172" i="16"/>
  <c r="BB172" i="16"/>
  <c r="BA172" i="16"/>
  <c r="AZ172" i="16"/>
  <c r="AY172" i="16"/>
  <c r="AX172" i="16"/>
  <c r="AW172" i="16"/>
  <c r="AV172" i="16"/>
  <c r="AU172" i="16"/>
  <c r="AT172" i="16"/>
  <c r="AR172" i="16"/>
  <c r="AQ172" i="16"/>
  <c r="AP172" i="16"/>
  <c r="BP172" i="16" s="1"/>
  <c r="AO172" i="16"/>
  <c r="BQ172" i="16" s="1"/>
  <c r="AN172" i="16"/>
  <c r="BK172" i="16" s="1"/>
  <c r="AM172" i="16"/>
  <c r="BJ172" i="16" s="1"/>
  <c r="AL172" i="16"/>
  <c r="BI172" i="16" s="1"/>
  <c r="AK172" i="16"/>
  <c r="CD171" i="16"/>
  <c r="CB171" i="16"/>
  <c r="CA171" i="16"/>
  <c r="BZ171" i="16"/>
  <c r="BY171" i="16"/>
  <c r="BX171" i="16"/>
  <c r="BW171" i="16"/>
  <c r="BV171" i="16"/>
  <c r="BT171" i="16"/>
  <c r="BS171" i="16"/>
  <c r="BR171" i="16"/>
  <c r="BN171" i="16"/>
  <c r="BM171" i="16"/>
  <c r="BL171" i="16"/>
  <c r="BG171" i="16"/>
  <c r="BF171" i="16"/>
  <c r="BE171" i="16"/>
  <c r="BD171" i="16"/>
  <c r="BC171" i="16"/>
  <c r="BB171" i="16"/>
  <c r="BA171" i="16"/>
  <c r="AZ171" i="16"/>
  <c r="AY171" i="16"/>
  <c r="AX171" i="16"/>
  <c r="AW171" i="16"/>
  <c r="AV171" i="16"/>
  <c r="AU171" i="16"/>
  <c r="AT171" i="16"/>
  <c r="AR171" i="16"/>
  <c r="AQ171" i="16"/>
  <c r="AP171" i="16"/>
  <c r="BP171" i="16" s="1"/>
  <c r="AO171" i="16"/>
  <c r="BQ171" i="16" s="1"/>
  <c r="AN171" i="16"/>
  <c r="BK171" i="16" s="1"/>
  <c r="AM171" i="16"/>
  <c r="BJ171" i="16" s="1"/>
  <c r="AL171" i="16"/>
  <c r="BI171" i="16" s="1"/>
  <c r="AK171" i="16"/>
  <c r="CD170" i="16"/>
  <c r="CB170" i="16"/>
  <c r="CA170" i="16"/>
  <c r="BZ170" i="16"/>
  <c r="BY170" i="16"/>
  <c r="BX170" i="16"/>
  <c r="BW170" i="16"/>
  <c r="BV170" i="16"/>
  <c r="BT170" i="16"/>
  <c r="BS170" i="16"/>
  <c r="BR170" i="16"/>
  <c r="BN170" i="16"/>
  <c r="BM170" i="16"/>
  <c r="BL170" i="16"/>
  <c r="BG170" i="16"/>
  <c r="BF170" i="16"/>
  <c r="BE170" i="16"/>
  <c r="BD170" i="16"/>
  <c r="BC170" i="16"/>
  <c r="BB170" i="16"/>
  <c r="BA170" i="16"/>
  <c r="AZ170" i="16"/>
  <c r="AY170" i="16"/>
  <c r="AX170" i="16"/>
  <c r="AW170" i="16"/>
  <c r="AV170" i="16"/>
  <c r="AU170" i="16"/>
  <c r="AT170" i="16"/>
  <c r="AR170" i="16"/>
  <c r="AQ170" i="16"/>
  <c r="AP170" i="16"/>
  <c r="BP170" i="16" s="1"/>
  <c r="AO170" i="16"/>
  <c r="BQ170" i="16" s="1"/>
  <c r="AN170" i="16"/>
  <c r="BK170" i="16" s="1"/>
  <c r="AM170" i="16"/>
  <c r="BJ170" i="16" s="1"/>
  <c r="AL170" i="16"/>
  <c r="BI170" i="16" s="1"/>
  <c r="AK170" i="16"/>
  <c r="CD169" i="16"/>
  <c r="CB169" i="16"/>
  <c r="CA169" i="16"/>
  <c r="BZ169" i="16"/>
  <c r="BY169" i="16"/>
  <c r="BX169" i="16"/>
  <c r="BW169" i="16"/>
  <c r="BV169" i="16"/>
  <c r="BT169" i="16"/>
  <c r="BS169" i="16"/>
  <c r="BR169" i="16"/>
  <c r="BN169" i="16"/>
  <c r="BM169" i="16"/>
  <c r="BL169" i="16"/>
  <c r="BG169" i="16"/>
  <c r="BF169" i="16"/>
  <c r="BE169" i="16"/>
  <c r="BD169" i="16"/>
  <c r="BC169" i="16"/>
  <c r="BB169" i="16"/>
  <c r="BA169" i="16"/>
  <c r="AZ169" i="16"/>
  <c r="AY169" i="16"/>
  <c r="AX169" i="16"/>
  <c r="AW169" i="16"/>
  <c r="AV169" i="16"/>
  <c r="AU169" i="16"/>
  <c r="AT169" i="16"/>
  <c r="AR169" i="16"/>
  <c r="AQ169" i="16"/>
  <c r="AP169" i="16"/>
  <c r="BP169" i="16" s="1"/>
  <c r="AO169" i="16"/>
  <c r="BQ169" i="16" s="1"/>
  <c r="AN169" i="16"/>
  <c r="BK169" i="16" s="1"/>
  <c r="AM169" i="16"/>
  <c r="BJ169" i="16" s="1"/>
  <c r="AL169" i="16"/>
  <c r="BI169" i="16" s="1"/>
  <c r="AK169" i="16"/>
  <c r="CD168" i="16"/>
  <c r="CB168" i="16"/>
  <c r="CA168" i="16"/>
  <c r="BZ168" i="16"/>
  <c r="BY168" i="16"/>
  <c r="BX168" i="16"/>
  <c r="BW168" i="16"/>
  <c r="BV168" i="16"/>
  <c r="BT168" i="16"/>
  <c r="BS168" i="16"/>
  <c r="BR168" i="16"/>
  <c r="BN168" i="16"/>
  <c r="BM168" i="16"/>
  <c r="BL168" i="16"/>
  <c r="BG168" i="16"/>
  <c r="BF168" i="16"/>
  <c r="BE168" i="16"/>
  <c r="BD168" i="16"/>
  <c r="BC168" i="16"/>
  <c r="BB168" i="16"/>
  <c r="BA168" i="16"/>
  <c r="AZ168" i="16"/>
  <c r="AY168" i="16"/>
  <c r="AX168" i="16"/>
  <c r="AW168" i="16"/>
  <c r="AV168" i="16"/>
  <c r="AU168" i="16"/>
  <c r="AT168" i="16"/>
  <c r="AR168" i="16"/>
  <c r="AQ168" i="16"/>
  <c r="AP168" i="16"/>
  <c r="BP168" i="16" s="1"/>
  <c r="AO168" i="16"/>
  <c r="BQ168" i="16" s="1"/>
  <c r="AN168" i="16"/>
  <c r="BK168" i="16" s="1"/>
  <c r="AM168" i="16"/>
  <c r="BJ168" i="16" s="1"/>
  <c r="AL168" i="16"/>
  <c r="BI168" i="16" s="1"/>
  <c r="AK168" i="16"/>
  <c r="CD167" i="16"/>
  <c r="CB167" i="16"/>
  <c r="CA167" i="16"/>
  <c r="BZ167" i="16"/>
  <c r="BY167" i="16"/>
  <c r="BX167" i="16"/>
  <c r="BW167" i="16"/>
  <c r="BV167" i="16"/>
  <c r="BT167" i="16"/>
  <c r="BS167" i="16"/>
  <c r="BR167" i="16"/>
  <c r="BN167" i="16"/>
  <c r="BM167" i="16"/>
  <c r="BL167" i="16"/>
  <c r="BG167" i="16"/>
  <c r="BF167" i="16"/>
  <c r="BE167" i="16"/>
  <c r="BD167" i="16"/>
  <c r="BC167" i="16"/>
  <c r="BB167" i="16"/>
  <c r="BA167" i="16"/>
  <c r="AZ167" i="16"/>
  <c r="AY167" i="16"/>
  <c r="AX167" i="16"/>
  <c r="AW167" i="16"/>
  <c r="AV167" i="16"/>
  <c r="AU167" i="16"/>
  <c r="AT167" i="16"/>
  <c r="AR167" i="16"/>
  <c r="AQ167" i="16"/>
  <c r="AP167" i="16"/>
  <c r="BP167" i="16" s="1"/>
  <c r="AO167" i="16"/>
  <c r="BQ167" i="16" s="1"/>
  <c r="AN167" i="16"/>
  <c r="BK167" i="16" s="1"/>
  <c r="AM167" i="16"/>
  <c r="BJ167" i="16" s="1"/>
  <c r="AL167" i="16"/>
  <c r="BI167" i="16" s="1"/>
  <c r="AK167" i="16"/>
  <c r="CD166" i="16"/>
  <c r="CB166" i="16"/>
  <c r="CA166" i="16"/>
  <c r="BZ166" i="16"/>
  <c r="BY166" i="16"/>
  <c r="BX166" i="16"/>
  <c r="BW166" i="16"/>
  <c r="BV166" i="16"/>
  <c r="BT166" i="16"/>
  <c r="BS166" i="16"/>
  <c r="BR166" i="16"/>
  <c r="BN166" i="16"/>
  <c r="BM166" i="16"/>
  <c r="BL166" i="16"/>
  <c r="BG166" i="16"/>
  <c r="BF166" i="16"/>
  <c r="BE166" i="16"/>
  <c r="BD166" i="16"/>
  <c r="BC166" i="16"/>
  <c r="BB166" i="16"/>
  <c r="BA166" i="16"/>
  <c r="AZ166" i="16"/>
  <c r="AY166" i="16"/>
  <c r="AX166" i="16"/>
  <c r="AW166" i="16"/>
  <c r="AV166" i="16"/>
  <c r="AU166" i="16"/>
  <c r="AT166" i="16"/>
  <c r="AR166" i="16"/>
  <c r="AQ166" i="16"/>
  <c r="AP166" i="16"/>
  <c r="BP166" i="16" s="1"/>
  <c r="AO166" i="16"/>
  <c r="BQ166" i="16" s="1"/>
  <c r="AN166" i="16"/>
  <c r="BK166" i="16" s="1"/>
  <c r="AM166" i="16"/>
  <c r="BJ166" i="16" s="1"/>
  <c r="AL166" i="16"/>
  <c r="BI166" i="16" s="1"/>
  <c r="AK166" i="16"/>
  <c r="CD165" i="16"/>
  <c r="CB165" i="16"/>
  <c r="CA165" i="16"/>
  <c r="BZ165" i="16"/>
  <c r="BY165" i="16"/>
  <c r="BX165" i="16"/>
  <c r="BW165" i="16"/>
  <c r="BV165" i="16"/>
  <c r="BT165" i="16"/>
  <c r="BS165" i="16"/>
  <c r="BR165" i="16"/>
  <c r="BN165" i="16"/>
  <c r="BM165" i="16"/>
  <c r="BL165" i="16"/>
  <c r="BG165" i="16"/>
  <c r="BF165" i="16"/>
  <c r="BE165" i="16"/>
  <c r="BD165" i="16"/>
  <c r="BC165" i="16"/>
  <c r="BB165" i="16"/>
  <c r="BA165" i="16"/>
  <c r="AZ165" i="16"/>
  <c r="AY165" i="16"/>
  <c r="AX165" i="16"/>
  <c r="AW165" i="16"/>
  <c r="AV165" i="16"/>
  <c r="AU165" i="16"/>
  <c r="AT165" i="16"/>
  <c r="AR165" i="16"/>
  <c r="AQ165" i="16"/>
  <c r="AP165" i="16"/>
  <c r="BP165" i="16" s="1"/>
  <c r="AO165" i="16"/>
  <c r="BQ165" i="16" s="1"/>
  <c r="AN165" i="16"/>
  <c r="BK165" i="16" s="1"/>
  <c r="AM165" i="16"/>
  <c r="BJ165" i="16" s="1"/>
  <c r="AL165" i="16"/>
  <c r="BI165" i="16" s="1"/>
  <c r="AK165" i="16"/>
  <c r="CD164" i="16"/>
  <c r="CB164" i="16"/>
  <c r="CA164" i="16"/>
  <c r="BZ164" i="16"/>
  <c r="BY164" i="16"/>
  <c r="BX164" i="16"/>
  <c r="BW164" i="16"/>
  <c r="BV164" i="16"/>
  <c r="BT164" i="16"/>
  <c r="BS164" i="16"/>
  <c r="BR164" i="16"/>
  <c r="BN164" i="16"/>
  <c r="BM164" i="16"/>
  <c r="BL164" i="16"/>
  <c r="BG164" i="16"/>
  <c r="BF164" i="16"/>
  <c r="BE164" i="16"/>
  <c r="BD164" i="16"/>
  <c r="BC164" i="16"/>
  <c r="BB164" i="16"/>
  <c r="BA164" i="16"/>
  <c r="AZ164" i="16"/>
  <c r="AY164" i="16"/>
  <c r="AX164" i="16"/>
  <c r="AW164" i="16"/>
  <c r="AV164" i="16"/>
  <c r="AU164" i="16"/>
  <c r="AT164" i="16"/>
  <c r="AR164" i="16"/>
  <c r="AQ164" i="16"/>
  <c r="AP164" i="16"/>
  <c r="BP164" i="16" s="1"/>
  <c r="AO164" i="16"/>
  <c r="BQ164" i="16" s="1"/>
  <c r="AN164" i="16"/>
  <c r="BK164" i="16" s="1"/>
  <c r="AM164" i="16"/>
  <c r="BJ164" i="16" s="1"/>
  <c r="AL164" i="16"/>
  <c r="BI164" i="16" s="1"/>
  <c r="AK164" i="16"/>
  <c r="CD163" i="16"/>
  <c r="CB163" i="16"/>
  <c r="CA163" i="16"/>
  <c r="BZ163" i="16"/>
  <c r="BY163" i="16"/>
  <c r="BX163" i="16"/>
  <c r="BW163" i="16"/>
  <c r="BV163" i="16"/>
  <c r="BT163" i="16"/>
  <c r="BS163" i="16"/>
  <c r="BR163" i="16"/>
  <c r="BN163" i="16"/>
  <c r="BM163" i="16"/>
  <c r="BL163" i="16"/>
  <c r="BG163" i="16"/>
  <c r="BF163" i="16"/>
  <c r="BE163" i="16"/>
  <c r="BD163" i="16"/>
  <c r="BC163" i="16"/>
  <c r="BB163" i="16"/>
  <c r="BA163" i="16"/>
  <c r="AZ163" i="16"/>
  <c r="AY163" i="16"/>
  <c r="AX163" i="16"/>
  <c r="AW163" i="16"/>
  <c r="AV163" i="16"/>
  <c r="AU163" i="16"/>
  <c r="AT163" i="16"/>
  <c r="AR163" i="16"/>
  <c r="AQ163" i="16"/>
  <c r="AP163" i="16"/>
  <c r="BP163" i="16" s="1"/>
  <c r="AO163" i="16"/>
  <c r="BQ163" i="16" s="1"/>
  <c r="AN163" i="16"/>
  <c r="BK163" i="16" s="1"/>
  <c r="AM163" i="16"/>
  <c r="BJ163" i="16" s="1"/>
  <c r="AL163" i="16"/>
  <c r="BI163" i="16" s="1"/>
  <c r="AK163" i="16"/>
  <c r="CD162" i="16"/>
  <c r="CB162" i="16"/>
  <c r="CA162" i="16"/>
  <c r="BZ162" i="16"/>
  <c r="BY162" i="16"/>
  <c r="BX162" i="16"/>
  <c r="BW162" i="16"/>
  <c r="BV162" i="16"/>
  <c r="BT162" i="16"/>
  <c r="BS162" i="16"/>
  <c r="BR162" i="16"/>
  <c r="BN162" i="16"/>
  <c r="BM162" i="16"/>
  <c r="BL162" i="16"/>
  <c r="BG162" i="16"/>
  <c r="BF162" i="16"/>
  <c r="BE162" i="16"/>
  <c r="BD162" i="16"/>
  <c r="BC162" i="16"/>
  <c r="BB162" i="16"/>
  <c r="BA162" i="16"/>
  <c r="AZ162" i="16"/>
  <c r="AY162" i="16"/>
  <c r="AX162" i="16"/>
  <c r="AW162" i="16"/>
  <c r="AV162" i="16"/>
  <c r="AU162" i="16"/>
  <c r="AT162" i="16"/>
  <c r="AR162" i="16"/>
  <c r="AQ162" i="16"/>
  <c r="AP162" i="16"/>
  <c r="BP162" i="16" s="1"/>
  <c r="AO162" i="16"/>
  <c r="BQ162" i="16" s="1"/>
  <c r="AN162" i="16"/>
  <c r="BK162" i="16" s="1"/>
  <c r="AM162" i="16"/>
  <c r="BJ162" i="16" s="1"/>
  <c r="AL162" i="16"/>
  <c r="BI162" i="16" s="1"/>
  <c r="AK162" i="16"/>
  <c r="CD161" i="16"/>
  <c r="CB161" i="16"/>
  <c r="CA161" i="16"/>
  <c r="BZ161" i="16"/>
  <c r="BY161" i="16"/>
  <c r="BX161" i="16"/>
  <c r="BW161" i="16"/>
  <c r="BV161" i="16"/>
  <c r="BT161" i="16"/>
  <c r="BS161" i="16"/>
  <c r="BR161" i="16"/>
  <c r="BN161" i="16"/>
  <c r="BM161" i="16"/>
  <c r="BL161" i="16"/>
  <c r="BG161" i="16"/>
  <c r="BF161" i="16"/>
  <c r="BE161" i="16"/>
  <c r="BD161" i="16"/>
  <c r="BC161" i="16"/>
  <c r="BB161" i="16"/>
  <c r="BA161" i="16"/>
  <c r="AZ161" i="16"/>
  <c r="AY161" i="16"/>
  <c r="AX161" i="16"/>
  <c r="AW161" i="16"/>
  <c r="AV161" i="16"/>
  <c r="AU161" i="16"/>
  <c r="AT161" i="16"/>
  <c r="AR161" i="16"/>
  <c r="AQ161" i="16"/>
  <c r="AP161" i="16"/>
  <c r="BP161" i="16" s="1"/>
  <c r="AO161" i="16"/>
  <c r="BQ161" i="16" s="1"/>
  <c r="AN161" i="16"/>
  <c r="BK161" i="16" s="1"/>
  <c r="AM161" i="16"/>
  <c r="BJ161" i="16" s="1"/>
  <c r="AL161" i="16"/>
  <c r="BI161" i="16" s="1"/>
  <c r="AK161" i="16"/>
  <c r="CD160" i="16"/>
  <c r="CB160" i="16"/>
  <c r="CA160" i="16"/>
  <c r="BZ160" i="16"/>
  <c r="BY160" i="16"/>
  <c r="BX160" i="16"/>
  <c r="BW160" i="16"/>
  <c r="BV160" i="16"/>
  <c r="BT160" i="16"/>
  <c r="BS160" i="16"/>
  <c r="BR160" i="16"/>
  <c r="BN160" i="16"/>
  <c r="BM160" i="16"/>
  <c r="BL160" i="16"/>
  <c r="BG160" i="16"/>
  <c r="BF160" i="16"/>
  <c r="BE160" i="16"/>
  <c r="BD160" i="16"/>
  <c r="BC160" i="16"/>
  <c r="BB160" i="16"/>
  <c r="BA160" i="16"/>
  <c r="AZ160" i="16"/>
  <c r="AY160" i="16"/>
  <c r="AX160" i="16"/>
  <c r="AW160" i="16"/>
  <c r="AV160" i="16"/>
  <c r="AU160" i="16"/>
  <c r="AT160" i="16"/>
  <c r="AR160" i="16"/>
  <c r="AQ160" i="16"/>
  <c r="AP160" i="16"/>
  <c r="BP160" i="16" s="1"/>
  <c r="AO160" i="16"/>
  <c r="BQ160" i="16" s="1"/>
  <c r="AN160" i="16"/>
  <c r="BK160" i="16" s="1"/>
  <c r="AM160" i="16"/>
  <c r="BJ160" i="16" s="1"/>
  <c r="AL160" i="16"/>
  <c r="BI160" i="16" s="1"/>
  <c r="AK160" i="16"/>
  <c r="CD159" i="16"/>
  <c r="CB159" i="16"/>
  <c r="CA159" i="16"/>
  <c r="BZ159" i="16"/>
  <c r="BY159" i="16"/>
  <c r="BX159" i="16"/>
  <c r="BW159" i="16"/>
  <c r="BV159" i="16"/>
  <c r="BT159" i="16"/>
  <c r="BS159" i="16"/>
  <c r="BR159" i="16"/>
  <c r="BN159" i="16"/>
  <c r="BM159" i="16"/>
  <c r="BL159" i="16"/>
  <c r="BG159" i="16"/>
  <c r="BF159" i="16"/>
  <c r="BE159" i="16"/>
  <c r="BD159" i="16"/>
  <c r="BC159" i="16"/>
  <c r="BB159" i="16"/>
  <c r="BA159" i="16"/>
  <c r="AZ159" i="16"/>
  <c r="AY159" i="16"/>
  <c r="AX159" i="16"/>
  <c r="AW159" i="16"/>
  <c r="AV159" i="16"/>
  <c r="AU159" i="16"/>
  <c r="AT159" i="16"/>
  <c r="AR159" i="16"/>
  <c r="AQ159" i="16"/>
  <c r="AP159" i="16"/>
  <c r="BP159" i="16" s="1"/>
  <c r="AO159" i="16"/>
  <c r="BQ159" i="16" s="1"/>
  <c r="AN159" i="16"/>
  <c r="BK159" i="16" s="1"/>
  <c r="AM159" i="16"/>
  <c r="BJ159" i="16" s="1"/>
  <c r="AL159" i="16"/>
  <c r="BI159" i="16" s="1"/>
  <c r="AK159" i="16"/>
  <c r="CD158" i="16"/>
  <c r="CB158" i="16"/>
  <c r="CA158" i="16"/>
  <c r="BZ158" i="16"/>
  <c r="BY158" i="16"/>
  <c r="BX158" i="16"/>
  <c r="BW158" i="16"/>
  <c r="BV158" i="16"/>
  <c r="BT158" i="16"/>
  <c r="BS158" i="16"/>
  <c r="BR158" i="16"/>
  <c r="BN158" i="16"/>
  <c r="BM158" i="16"/>
  <c r="BL158" i="16"/>
  <c r="BG158" i="16"/>
  <c r="BF158" i="16"/>
  <c r="BE158" i="16"/>
  <c r="BD158" i="16"/>
  <c r="BC158" i="16"/>
  <c r="BB158" i="16"/>
  <c r="BA158" i="16"/>
  <c r="AZ158" i="16"/>
  <c r="AY158" i="16"/>
  <c r="AX158" i="16"/>
  <c r="AW158" i="16"/>
  <c r="AV158" i="16"/>
  <c r="AU158" i="16"/>
  <c r="AT158" i="16"/>
  <c r="AR158" i="16"/>
  <c r="AQ158" i="16"/>
  <c r="AP158" i="16"/>
  <c r="BP158" i="16" s="1"/>
  <c r="AO158" i="16"/>
  <c r="BQ158" i="16" s="1"/>
  <c r="AN158" i="16"/>
  <c r="BK158" i="16" s="1"/>
  <c r="AM158" i="16"/>
  <c r="BJ158" i="16" s="1"/>
  <c r="AL158" i="16"/>
  <c r="BI158" i="16" s="1"/>
  <c r="AK158" i="16"/>
  <c r="CD157" i="16"/>
  <c r="CB157" i="16"/>
  <c r="CA157" i="16"/>
  <c r="BZ157" i="16"/>
  <c r="BY157" i="16"/>
  <c r="BX157" i="16"/>
  <c r="BW157" i="16"/>
  <c r="BV157" i="16"/>
  <c r="BT157" i="16"/>
  <c r="BS157" i="16"/>
  <c r="BR157" i="16"/>
  <c r="BN157" i="16"/>
  <c r="BM157" i="16"/>
  <c r="BL157" i="16"/>
  <c r="BG157" i="16"/>
  <c r="BF157" i="16"/>
  <c r="BE157" i="16"/>
  <c r="BD157" i="16"/>
  <c r="BC157" i="16"/>
  <c r="BB157" i="16"/>
  <c r="BA157" i="16"/>
  <c r="AZ157" i="16"/>
  <c r="AY157" i="16"/>
  <c r="AX157" i="16"/>
  <c r="AW157" i="16"/>
  <c r="AV157" i="16"/>
  <c r="AU157" i="16"/>
  <c r="AT157" i="16"/>
  <c r="AR157" i="16"/>
  <c r="AQ157" i="16"/>
  <c r="AP157" i="16"/>
  <c r="BP157" i="16" s="1"/>
  <c r="AO157" i="16"/>
  <c r="BQ157" i="16" s="1"/>
  <c r="AN157" i="16"/>
  <c r="BK157" i="16" s="1"/>
  <c r="AM157" i="16"/>
  <c r="BJ157" i="16" s="1"/>
  <c r="AL157" i="16"/>
  <c r="BI157" i="16" s="1"/>
  <c r="AK157" i="16"/>
  <c r="CD156" i="16"/>
  <c r="CB156" i="16"/>
  <c r="CA156" i="16"/>
  <c r="BZ156" i="16"/>
  <c r="BY156" i="16"/>
  <c r="BX156" i="16"/>
  <c r="BW156" i="16"/>
  <c r="BV156" i="16"/>
  <c r="BT156" i="16"/>
  <c r="BS156" i="16"/>
  <c r="BR156" i="16"/>
  <c r="BN156" i="16"/>
  <c r="BM156" i="16"/>
  <c r="BL156" i="16"/>
  <c r="BG156" i="16"/>
  <c r="BF156" i="16"/>
  <c r="BE156" i="16"/>
  <c r="BD156" i="16"/>
  <c r="BC156" i="16"/>
  <c r="BB156" i="16"/>
  <c r="BA156" i="16"/>
  <c r="AZ156" i="16"/>
  <c r="AY156" i="16"/>
  <c r="AX156" i="16"/>
  <c r="AW156" i="16"/>
  <c r="AV156" i="16"/>
  <c r="AU156" i="16"/>
  <c r="AT156" i="16"/>
  <c r="AR156" i="16"/>
  <c r="AQ156" i="16"/>
  <c r="AP156" i="16"/>
  <c r="BP156" i="16" s="1"/>
  <c r="AO156" i="16"/>
  <c r="BQ156" i="16" s="1"/>
  <c r="AN156" i="16"/>
  <c r="BK156" i="16" s="1"/>
  <c r="AM156" i="16"/>
  <c r="BJ156" i="16" s="1"/>
  <c r="AL156" i="16"/>
  <c r="BI156" i="16" s="1"/>
  <c r="AK156" i="16"/>
  <c r="CD155" i="16"/>
  <c r="CB155" i="16"/>
  <c r="CA155" i="16"/>
  <c r="BZ155" i="16"/>
  <c r="BY155" i="16"/>
  <c r="BX155" i="16"/>
  <c r="BW155" i="16"/>
  <c r="BV155" i="16"/>
  <c r="BT155" i="16"/>
  <c r="BS155" i="16"/>
  <c r="BR155" i="16"/>
  <c r="BN155" i="16"/>
  <c r="BM155" i="16"/>
  <c r="BL155" i="16"/>
  <c r="BG155" i="16"/>
  <c r="BF155" i="16"/>
  <c r="BE155" i="16"/>
  <c r="BD155" i="16"/>
  <c r="BC155" i="16"/>
  <c r="BB155" i="16"/>
  <c r="BA155" i="16"/>
  <c r="AZ155" i="16"/>
  <c r="AY155" i="16"/>
  <c r="AX155" i="16"/>
  <c r="AW155" i="16"/>
  <c r="AV155" i="16"/>
  <c r="AU155" i="16"/>
  <c r="AT155" i="16"/>
  <c r="AR155" i="16"/>
  <c r="AQ155" i="16"/>
  <c r="AP155" i="16"/>
  <c r="BP155" i="16" s="1"/>
  <c r="AO155" i="16"/>
  <c r="BQ155" i="16" s="1"/>
  <c r="AN155" i="16"/>
  <c r="BK155" i="16" s="1"/>
  <c r="AM155" i="16"/>
  <c r="BJ155" i="16" s="1"/>
  <c r="AL155" i="16"/>
  <c r="BI155" i="16" s="1"/>
  <c r="AK155" i="16"/>
  <c r="CD154" i="16"/>
  <c r="CB154" i="16"/>
  <c r="CA154" i="16"/>
  <c r="BZ154" i="16"/>
  <c r="BY154" i="16"/>
  <c r="BX154" i="16"/>
  <c r="BW154" i="16"/>
  <c r="BV154" i="16"/>
  <c r="BT154" i="16"/>
  <c r="BS154" i="16"/>
  <c r="BR154" i="16"/>
  <c r="BN154" i="16"/>
  <c r="BM154" i="16"/>
  <c r="BL154" i="16"/>
  <c r="BG154" i="16"/>
  <c r="BF154" i="16"/>
  <c r="BE154" i="16"/>
  <c r="BD154" i="16"/>
  <c r="BC154" i="16"/>
  <c r="BB154" i="16"/>
  <c r="BA154" i="16"/>
  <c r="AZ154" i="16"/>
  <c r="AY154" i="16"/>
  <c r="AX154" i="16"/>
  <c r="AW154" i="16"/>
  <c r="AV154" i="16"/>
  <c r="AU154" i="16"/>
  <c r="AT154" i="16"/>
  <c r="AR154" i="16"/>
  <c r="AQ154" i="16"/>
  <c r="AP154" i="16"/>
  <c r="BP154" i="16" s="1"/>
  <c r="AO154" i="16"/>
  <c r="BQ154" i="16" s="1"/>
  <c r="AN154" i="16"/>
  <c r="BK154" i="16" s="1"/>
  <c r="AM154" i="16"/>
  <c r="BJ154" i="16" s="1"/>
  <c r="AL154" i="16"/>
  <c r="BI154" i="16" s="1"/>
  <c r="AK154" i="16"/>
  <c r="CD153" i="16"/>
  <c r="CB153" i="16"/>
  <c r="CA153" i="16"/>
  <c r="BZ153" i="16"/>
  <c r="BY153" i="16"/>
  <c r="BX153" i="16"/>
  <c r="BW153" i="16"/>
  <c r="BV153" i="16"/>
  <c r="BT153" i="16"/>
  <c r="BS153" i="16"/>
  <c r="BR153" i="16"/>
  <c r="BN153" i="16"/>
  <c r="BM153" i="16"/>
  <c r="BL153" i="16"/>
  <c r="BG153" i="16"/>
  <c r="BF153" i="16"/>
  <c r="BE153" i="16"/>
  <c r="BD153" i="16"/>
  <c r="BC153" i="16"/>
  <c r="BB153" i="16"/>
  <c r="BA153" i="16"/>
  <c r="AZ153" i="16"/>
  <c r="AY153" i="16"/>
  <c r="AX153" i="16"/>
  <c r="AW153" i="16"/>
  <c r="AV153" i="16"/>
  <c r="AU153" i="16"/>
  <c r="AT153" i="16"/>
  <c r="AR153" i="16"/>
  <c r="AQ153" i="16"/>
  <c r="AP153" i="16"/>
  <c r="BP153" i="16" s="1"/>
  <c r="AO153" i="16"/>
  <c r="BQ153" i="16" s="1"/>
  <c r="AN153" i="16"/>
  <c r="BK153" i="16" s="1"/>
  <c r="AM153" i="16"/>
  <c r="BJ153" i="16" s="1"/>
  <c r="AL153" i="16"/>
  <c r="BI153" i="16" s="1"/>
  <c r="AK153" i="16"/>
  <c r="CD152" i="16"/>
  <c r="CB152" i="16"/>
  <c r="CA152" i="16"/>
  <c r="BZ152" i="16"/>
  <c r="BY152" i="16"/>
  <c r="BX152" i="16"/>
  <c r="BW152" i="16"/>
  <c r="BV152" i="16"/>
  <c r="BT152" i="16"/>
  <c r="BS152" i="16"/>
  <c r="BR152" i="16"/>
  <c r="BN152" i="16"/>
  <c r="BM152" i="16"/>
  <c r="BL152" i="16"/>
  <c r="BG152" i="16"/>
  <c r="BF152" i="16"/>
  <c r="BE152" i="16"/>
  <c r="BD152" i="16"/>
  <c r="BC152" i="16"/>
  <c r="BB152" i="16"/>
  <c r="BA152" i="16"/>
  <c r="AZ152" i="16"/>
  <c r="AY152" i="16"/>
  <c r="AX152" i="16"/>
  <c r="AW152" i="16"/>
  <c r="AV152" i="16"/>
  <c r="AU152" i="16"/>
  <c r="AT152" i="16"/>
  <c r="AR152" i="16"/>
  <c r="AQ152" i="16"/>
  <c r="AP152" i="16"/>
  <c r="BP152" i="16" s="1"/>
  <c r="AO152" i="16"/>
  <c r="BQ152" i="16" s="1"/>
  <c r="AN152" i="16"/>
  <c r="BK152" i="16" s="1"/>
  <c r="AM152" i="16"/>
  <c r="BJ152" i="16" s="1"/>
  <c r="AL152" i="16"/>
  <c r="BI152" i="16" s="1"/>
  <c r="AK152" i="16"/>
  <c r="CD151" i="16"/>
  <c r="CB151" i="16"/>
  <c r="CA151" i="16"/>
  <c r="BZ151" i="16"/>
  <c r="BY151" i="16"/>
  <c r="BX151" i="16"/>
  <c r="BW151" i="16"/>
  <c r="BV151" i="16"/>
  <c r="BT151" i="16"/>
  <c r="BS151" i="16"/>
  <c r="BR151" i="16"/>
  <c r="BN151" i="16"/>
  <c r="BM151" i="16"/>
  <c r="BL151" i="16"/>
  <c r="BG151" i="16"/>
  <c r="BF151" i="16"/>
  <c r="BE151" i="16"/>
  <c r="BD151" i="16"/>
  <c r="BC151" i="16"/>
  <c r="BB151" i="16"/>
  <c r="BA151" i="16"/>
  <c r="AZ151" i="16"/>
  <c r="AY151" i="16"/>
  <c r="AX151" i="16"/>
  <c r="AW151" i="16"/>
  <c r="AV151" i="16"/>
  <c r="AU151" i="16"/>
  <c r="AT151" i="16"/>
  <c r="AR151" i="16"/>
  <c r="AQ151" i="16"/>
  <c r="AP151" i="16"/>
  <c r="BP151" i="16" s="1"/>
  <c r="AO151" i="16"/>
  <c r="BQ151" i="16" s="1"/>
  <c r="AN151" i="16"/>
  <c r="BK151" i="16" s="1"/>
  <c r="AM151" i="16"/>
  <c r="BJ151" i="16" s="1"/>
  <c r="AL151" i="16"/>
  <c r="BI151" i="16" s="1"/>
  <c r="AK151" i="16"/>
  <c r="CD150" i="16"/>
  <c r="CB150" i="16"/>
  <c r="CA150" i="16"/>
  <c r="BZ150" i="16"/>
  <c r="BY150" i="16"/>
  <c r="BX150" i="16"/>
  <c r="BW150" i="16"/>
  <c r="BV150" i="16"/>
  <c r="BT150" i="16"/>
  <c r="BS150" i="16"/>
  <c r="BR150" i="16"/>
  <c r="BN150" i="16"/>
  <c r="BM150" i="16"/>
  <c r="BL150" i="16"/>
  <c r="BG150" i="16"/>
  <c r="BF150" i="16"/>
  <c r="BE150" i="16"/>
  <c r="BD150" i="16"/>
  <c r="BC150" i="16"/>
  <c r="BB150" i="16"/>
  <c r="BA150" i="16"/>
  <c r="AZ150" i="16"/>
  <c r="AY150" i="16"/>
  <c r="AX150" i="16"/>
  <c r="AW150" i="16"/>
  <c r="AV150" i="16"/>
  <c r="AU150" i="16"/>
  <c r="AT150" i="16"/>
  <c r="AR150" i="16"/>
  <c r="AQ150" i="16"/>
  <c r="AP150" i="16"/>
  <c r="BP150" i="16" s="1"/>
  <c r="AO150" i="16"/>
  <c r="BQ150" i="16" s="1"/>
  <c r="AN150" i="16"/>
  <c r="BK150" i="16" s="1"/>
  <c r="AM150" i="16"/>
  <c r="BJ150" i="16" s="1"/>
  <c r="AL150" i="16"/>
  <c r="BI150" i="16" s="1"/>
  <c r="AK150" i="16"/>
  <c r="CD149" i="16"/>
  <c r="CB149" i="16"/>
  <c r="CA149" i="16"/>
  <c r="BZ149" i="16"/>
  <c r="BY149" i="16"/>
  <c r="BX149" i="16"/>
  <c r="BW149" i="16"/>
  <c r="BV149" i="16"/>
  <c r="BT149" i="16"/>
  <c r="BS149" i="16"/>
  <c r="BR149" i="16"/>
  <c r="BN149" i="16"/>
  <c r="BM149" i="16"/>
  <c r="BL149" i="16"/>
  <c r="BG149" i="16"/>
  <c r="BF149" i="16"/>
  <c r="BE149" i="16"/>
  <c r="BD149" i="16"/>
  <c r="BC149" i="16"/>
  <c r="BB149" i="16"/>
  <c r="BA149" i="16"/>
  <c r="AZ149" i="16"/>
  <c r="AY149" i="16"/>
  <c r="AX149" i="16"/>
  <c r="AW149" i="16"/>
  <c r="AV149" i="16"/>
  <c r="AU149" i="16"/>
  <c r="AT149" i="16"/>
  <c r="AR149" i="16"/>
  <c r="AQ149" i="16"/>
  <c r="AP149" i="16"/>
  <c r="BP149" i="16" s="1"/>
  <c r="AO149" i="16"/>
  <c r="BQ149" i="16" s="1"/>
  <c r="AN149" i="16"/>
  <c r="BK149" i="16" s="1"/>
  <c r="AM149" i="16"/>
  <c r="BJ149" i="16" s="1"/>
  <c r="AL149" i="16"/>
  <c r="BI149" i="16" s="1"/>
  <c r="AK149" i="16"/>
  <c r="CD148" i="16"/>
  <c r="CB148" i="16"/>
  <c r="CA148" i="16"/>
  <c r="BZ148" i="16"/>
  <c r="BY148" i="16"/>
  <c r="BX148" i="16"/>
  <c r="BW148" i="16"/>
  <c r="BV148" i="16"/>
  <c r="BT148" i="16"/>
  <c r="BS148" i="16"/>
  <c r="BR148" i="16"/>
  <c r="BN148" i="16"/>
  <c r="BM148" i="16"/>
  <c r="BL148" i="16"/>
  <c r="BG148" i="16"/>
  <c r="BF148" i="16"/>
  <c r="BE148" i="16"/>
  <c r="BD148" i="16"/>
  <c r="BC148" i="16"/>
  <c r="BB148" i="16"/>
  <c r="BA148" i="16"/>
  <c r="AZ148" i="16"/>
  <c r="AY148" i="16"/>
  <c r="AX148" i="16"/>
  <c r="AW148" i="16"/>
  <c r="AV148" i="16"/>
  <c r="AU148" i="16"/>
  <c r="AT148" i="16"/>
  <c r="AR148" i="16"/>
  <c r="AQ148" i="16"/>
  <c r="AP148" i="16"/>
  <c r="BP148" i="16" s="1"/>
  <c r="AO148" i="16"/>
  <c r="BQ148" i="16" s="1"/>
  <c r="AN148" i="16"/>
  <c r="BK148" i="16" s="1"/>
  <c r="AM148" i="16"/>
  <c r="BJ148" i="16" s="1"/>
  <c r="AL148" i="16"/>
  <c r="BI148" i="16" s="1"/>
  <c r="AK148" i="16"/>
  <c r="CD147" i="16"/>
  <c r="CB147" i="16"/>
  <c r="CA147" i="16"/>
  <c r="BZ147" i="16"/>
  <c r="BY147" i="16"/>
  <c r="BX147" i="16"/>
  <c r="BW147" i="16"/>
  <c r="BV147" i="16"/>
  <c r="BT147" i="16"/>
  <c r="BS147" i="16"/>
  <c r="BR147" i="16"/>
  <c r="BN147" i="16"/>
  <c r="BM147" i="16"/>
  <c r="BL147" i="16"/>
  <c r="BG147" i="16"/>
  <c r="BF147" i="16"/>
  <c r="BE147" i="16"/>
  <c r="BD147" i="16"/>
  <c r="BC147" i="16"/>
  <c r="BB147" i="16"/>
  <c r="BA147" i="16"/>
  <c r="AZ147" i="16"/>
  <c r="AY147" i="16"/>
  <c r="AX147" i="16"/>
  <c r="AW147" i="16"/>
  <c r="AV147" i="16"/>
  <c r="AU147" i="16"/>
  <c r="AT147" i="16"/>
  <c r="AR147" i="16"/>
  <c r="AQ147" i="16"/>
  <c r="AP147" i="16"/>
  <c r="BP147" i="16" s="1"/>
  <c r="AO147" i="16"/>
  <c r="BQ147" i="16" s="1"/>
  <c r="AN147" i="16"/>
  <c r="BK147" i="16" s="1"/>
  <c r="AM147" i="16"/>
  <c r="BJ147" i="16" s="1"/>
  <c r="AL147" i="16"/>
  <c r="BI147" i="16" s="1"/>
  <c r="AK147" i="16"/>
  <c r="CD146" i="16"/>
  <c r="CB146" i="16"/>
  <c r="CA146" i="16"/>
  <c r="BZ146" i="16"/>
  <c r="BY146" i="16"/>
  <c r="BX146" i="16"/>
  <c r="BW146" i="16"/>
  <c r="BV146" i="16"/>
  <c r="BT146" i="16"/>
  <c r="BS146" i="16"/>
  <c r="BR146" i="16"/>
  <c r="BN146" i="16"/>
  <c r="BM146" i="16"/>
  <c r="BL146" i="16"/>
  <c r="BG146" i="16"/>
  <c r="BF146" i="16"/>
  <c r="BE146" i="16"/>
  <c r="BD146" i="16"/>
  <c r="BC146" i="16"/>
  <c r="BB146" i="16"/>
  <c r="BA146" i="16"/>
  <c r="AZ146" i="16"/>
  <c r="AY146" i="16"/>
  <c r="AX146" i="16"/>
  <c r="AW146" i="16"/>
  <c r="AV146" i="16"/>
  <c r="AU146" i="16"/>
  <c r="AT146" i="16"/>
  <c r="AR146" i="16"/>
  <c r="AQ146" i="16"/>
  <c r="AP146" i="16"/>
  <c r="BP146" i="16" s="1"/>
  <c r="AO146" i="16"/>
  <c r="BQ146" i="16" s="1"/>
  <c r="AN146" i="16"/>
  <c r="BK146" i="16" s="1"/>
  <c r="AM146" i="16"/>
  <c r="BJ146" i="16" s="1"/>
  <c r="AL146" i="16"/>
  <c r="BI146" i="16" s="1"/>
  <c r="AK146" i="16"/>
  <c r="CD145" i="16"/>
  <c r="CB145" i="16"/>
  <c r="CA145" i="16"/>
  <c r="BZ145" i="16"/>
  <c r="BY145" i="16"/>
  <c r="BX145" i="16"/>
  <c r="BW145" i="16"/>
  <c r="BV145" i="16"/>
  <c r="BT145" i="16"/>
  <c r="BS145" i="16"/>
  <c r="BR145" i="16"/>
  <c r="BN145" i="16"/>
  <c r="BM145" i="16"/>
  <c r="BL145" i="16"/>
  <c r="BG145" i="16"/>
  <c r="BF145" i="16"/>
  <c r="BE145" i="16"/>
  <c r="BD145" i="16"/>
  <c r="BC145" i="16"/>
  <c r="BB145" i="16"/>
  <c r="BA145" i="16"/>
  <c r="AZ145" i="16"/>
  <c r="AY145" i="16"/>
  <c r="AX145" i="16"/>
  <c r="AW145" i="16"/>
  <c r="AV145" i="16"/>
  <c r="AU145" i="16"/>
  <c r="AT145" i="16"/>
  <c r="AR145" i="16"/>
  <c r="AQ145" i="16"/>
  <c r="AP145" i="16"/>
  <c r="BP145" i="16" s="1"/>
  <c r="AO145" i="16"/>
  <c r="BQ145" i="16" s="1"/>
  <c r="AN145" i="16"/>
  <c r="BK145" i="16" s="1"/>
  <c r="AM145" i="16"/>
  <c r="BJ145" i="16" s="1"/>
  <c r="AL145" i="16"/>
  <c r="BI145" i="16" s="1"/>
  <c r="AK145" i="16"/>
  <c r="CD144" i="16"/>
  <c r="CB144" i="16"/>
  <c r="CA144" i="16"/>
  <c r="BZ144" i="16"/>
  <c r="BY144" i="16"/>
  <c r="BX144" i="16"/>
  <c r="BW144" i="16"/>
  <c r="BV144" i="16"/>
  <c r="BT144" i="16"/>
  <c r="BS144" i="16"/>
  <c r="BR144" i="16"/>
  <c r="BN144" i="16"/>
  <c r="BM144" i="16"/>
  <c r="BL144" i="16"/>
  <c r="BG144" i="16"/>
  <c r="BF144" i="16"/>
  <c r="BE144" i="16"/>
  <c r="BD144" i="16"/>
  <c r="BC144" i="16"/>
  <c r="BB144" i="16"/>
  <c r="BA144" i="16"/>
  <c r="AZ144" i="16"/>
  <c r="AY144" i="16"/>
  <c r="AX144" i="16"/>
  <c r="AW144" i="16"/>
  <c r="AV144" i="16"/>
  <c r="AU144" i="16"/>
  <c r="AT144" i="16"/>
  <c r="AR144" i="16"/>
  <c r="AQ144" i="16"/>
  <c r="AP144" i="16"/>
  <c r="BP144" i="16" s="1"/>
  <c r="AO144" i="16"/>
  <c r="BQ144" i="16" s="1"/>
  <c r="AN144" i="16"/>
  <c r="BK144" i="16" s="1"/>
  <c r="AM144" i="16"/>
  <c r="BJ144" i="16" s="1"/>
  <c r="AL144" i="16"/>
  <c r="BI144" i="16" s="1"/>
  <c r="AK144" i="16"/>
  <c r="CD143" i="16"/>
  <c r="CB143" i="16"/>
  <c r="CA143" i="16"/>
  <c r="BZ143" i="16"/>
  <c r="BY143" i="16"/>
  <c r="BX143" i="16"/>
  <c r="BW143" i="16"/>
  <c r="BV143" i="16"/>
  <c r="BT143" i="16"/>
  <c r="BS143" i="16"/>
  <c r="BR143" i="16"/>
  <c r="BN143" i="16"/>
  <c r="BM143" i="16"/>
  <c r="BL143" i="16"/>
  <c r="BG143" i="16"/>
  <c r="BF143" i="16"/>
  <c r="BE143" i="16"/>
  <c r="BD143" i="16"/>
  <c r="BC143" i="16"/>
  <c r="BB143" i="16"/>
  <c r="BA143" i="16"/>
  <c r="AZ143" i="16"/>
  <c r="AY143" i="16"/>
  <c r="AX143" i="16"/>
  <c r="AW143" i="16"/>
  <c r="AV143" i="16"/>
  <c r="AU143" i="16"/>
  <c r="AT143" i="16"/>
  <c r="AR143" i="16"/>
  <c r="AQ143" i="16"/>
  <c r="AP143" i="16"/>
  <c r="BP143" i="16" s="1"/>
  <c r="AO143" i="16"/>
  <c r="BQ143" i="16" s="1"/>
  <c r="AN143" i="16"/>
  <c r="BK143" i="16" s="1"/>
  <c r="AM143" i="16"/>
  <c r="BJ143" i="16" s="1"/>
  <c r="AL143" i="16"/>
  <c r="BI143" i="16" s="1"/>
  <c r="AK143" i="16"/>
  <c r="CD142" i="16"/>
  <c r="CB142" i="16"/>
  <c r="CA142" i="16"/>
  <c r="BZ142" i="16"/>
  <c r="BY142" i="16"/>
  <c r="BX142" i="16"/>
  <c r="BW142" i="16"/>
  <c r="BV142" i="16"/>
  <c r="BT142" i="16"/>
  <c r="BS142" i="16"/>
  <c r="BR142" i="16"/>
  <c r="BN142" i="16"/>
  <c r="BM142" i="16"/>
  <c r="BL142" i="16"/>
  <c r="BG142" i="16"/>
  <c r="BF142" i="16"/>
  <c r="BE142" i="16"/>
  <c r="BD142" i="16"/>
  <c r="BC142" i="16"/>
  <c r="BB142" i="16"/>
  <c r="BA142" i="16"/>
  <c r="AZ142" i="16"/>
  <c r="AY142" i="16"/>
  <c r="AX142" i="16"/>
  <c r="AW142" i="16"/>
  <c r="AV142" i="16"/>
  <c r="AU142" i="16"/>
  <c r="AT142" i="16"/>
  <c r="AR142" i="16"/>
  <c r="AQ142" i="16"/>
  <c r="AP142" i="16"/>
  <c r="BP142" i="16" s="1"/>
  <c r="AO142" i="16"/>
  <c r="BQ142" i="16" s="1"/>
  <c r="AN142" i="16"/>
  <c r="BK142" i="16" s="1"/>
  <c r="AM142" i="16"/>
  <c r="BJ142" i="16" s="1"/>
  <c r="AL142" i="16"/>
  <c r="BI142" i="16" s="1"/>
  <c r="AK142" i="16"/>
  <c r="CD141" i="16"/>
  <c r="CB141" i="16"/>
  <c r="CA141" i="16"/>
  <c r="BZ141" i="16"/>
  <c r="BY141" i="16"/>
  <c r="BX141" i="16"/>
  <c r="BW141" i="16"/>
  <c r="BV141" i="16"/>
  <c r="BT141" i="16"/>
  <c r="BS141" i="16"/>
  <c r="BR141" i="16"/>
  <c r="BN141" i="16"/>
  <c r="BM141" i="16"/>
  <c r="BL141" i="16"/>
  <c r="BG141" i="16"/>
  <c r="BF141" i="16"/>
  <c r="BE141" i="16"/>
  <c r="BD141" i="16"/>
  <c r="BC141" i="16"/>
  <c r="BB141" i="16"/>
  <c r="BA141" i="16"/>
  <c r="AZ141" i="16"/>
  <c r="AY141" i="16"/>
  <c r="AX141" i="16"/>
  <c r="AW141" i="16"/>
  <c r="AV141" i="16"/>
  <c r="AU141" i="16"/>
  <c r="AT141" i="16"/>
  <c r="AR141" i="16"/>
  <c r="AQ141" i="16"/>
  <c r="AP141" i="16"/>
  <c r="BP141" i="16" s="1"/>
  <c r="AO141" i="16"/>
  <c r="BQ141" i="16" s="1"/>
  <c r="AN141" i="16"/>
  <c r="BK141" i="16" s="1"/>
  <c r="AM141" i="16"/>
  <c r="BJ141" i="16" s="1"/>
  <c r="AL141" i="16"/>
  <c r="BI141" i="16" s="1"/>
  <c r="AK141" i="16"/>
  <c r="CD140" i="16"/>
  <c r="CB140" i="16"/>
  <c r="CA140" i="16"/>
  <c r="BZ140" i="16"/>
  <c r="BY140" i="16"/>
  <c r="BX140" i="16"/>
  <c r="BW140" i="16"/>
  <c r="BV140" i="16"/>
  <c r="BT140" i="16"/>
  <c r="BS140" i="16"/>
  <c r="BR140" i="16"/>
  <c r="BN140" i="16"/>
  <c r="BM140" i="16"/>
  <c r="BL140" i="16"/>
  <c r="BG140" i="16"/>
  <c r="BF140" i="16"/>
  <c r="BE140" i="16"/>
  <c r="BD140" i="16"/>
  <c r="BC140" i="16"/>
  <c r="BB140" i="16"/>
  <c r="BA140" i="16"/>
  <c r="AZ140" i="16"/>
  <c r="AY140" i="16"/>
  <c r="AX140" i="16"/>
  <c r="AW140" i="16"/>
  <c r="AV140" i="16"/>
  <c r="AU140" i="16"/>
  <c r="AT140" i="16"/>
  <c r="AR140" i="16"/>
  <c r="AQ140" i="16"/>
  <c r="AP140" i="16"/>
  <c r="BP140" i="16" s="1"/>
  <c r="AO140" i="16"/>
  <c r="BQ140" i="16" s="1"/>
  <c r="AN140" i="16"/>
  <c r="BK140" i="16" s="1"/>
  <c r="AM140" i="16"/>
  <c r="BJ140" i="16" s="1"/>
  <c r="AL140" i="16"/>
  <c r="BI140" i="16" s="1"/>
  <c r="AK140" i="16"/>
  <c r="CD139" i="16"/>
  <c r="CB139" i="16"/>
  <c r="CA139" i="16"/>
  <c r="BZ139" i="16"/>
  <c r="BY139" i="16"/>
  <c r="BX139" i="16"/>
  <c r="BW139" i="16"/>
  <c r="BV139" i="16"/>
  <c r="BT139" i="16"/>
  <c r="BS139" i="16"/>
  <c r="BR139" i="16"/>
  <c r="BN139" i="16"/>
  <c r="BM139" i="16"/>
  <c r="BL139" i="16"/>
  <c r="BG139" i="16"/>
  <c r="BF139" i="16"/>
  <c r="BE139" i="16"/>
  <c r="BD139" i="16"/>
  <c r="BC139" i="16"/>
  <c r="BB139" i="16"/>
  <c r="BA139" i="16"/>
  <c r="AZ139" i="16"/>
  <c r="AY139" i="16"/>
  <c r="AX139" i="16"/>
  <c r="AW139" i="16"/>
  <c r="AV139" i="16"/>
  <c r="AU139" i="16"/>
  <c r="AT139" i="16"/>
  <c r="AR139" i="16"/>
  <c r="AQ139" i="16"/>
  <c r="AP139" i="16"/>
  <c r="BP139" i="16" s="1"/>
  <c r="AO139" i="16"/>
  <c r="BQ139" i="16" s="1"/>
  <c r="AN139" i="16"/>
  <c r="BK139" i="16" s="1"/>
  <c r="AM139" i="16"/>
  <c r="BJ139" i="16" s="1"/>
  <c r="AL139" i="16"/>
  <c r="BI139" i="16" s="1"/>
  <c r="AK139" i="16"/>
  <c r="CD138" i="16"/>
  <c r="CB138" i="16"/>
  <c r="CA138" i="16"/>
  <c r="BZ138" i="16"/>
  <c r="BY138" i="16"/>
  <c r="BX138" i="16"/>
  <c r="BW138" i="16"/>
  <c r="BV138" i="16"/>
  <c r="BT138" i="16"/>
  <c r="BS138" i="16"/>
  <c r="BR138" i="16"/>
  <c r="BN138" i="16"/>
  <c r="BM138" i="16"/>
  <c r="BL138" i="16"/>
  <c r="BG138" i="16"/>
  <c r="BF138" i="16"/>
  <c r="BE138" i="16"/>
  <c r="BD138" i="16"/>
  <c r="BC138" i="16"/>
  <c r="BB138" i="16"/>
  <c r="BA138" i="16"/>
  <c r="AZ138" i="16"/>
  <c r="AY138" i="16"/>
  <c r="AX138" i="16"/>
  <c r="AW138" i="16"/>
  <c r="AV138" i="16"/>
  <c r="AU138" i="16"/>
  <c r="AT138" i="16"/>
  <c r="AR138" i="16"/>
  <c r="AQ138" i="16"/>
  <c r="AP138" i="16"/>
  <c r="BP138" i="16" s="1"/>
  <c r="AO138" i="16"/>
  <c r="BQ138" i="16" s="1"/>
  <c r="AN138" i="16"/>
  <c r="BK138" i="16" s="1"/>
  <c r="AM138" i="16"/>
  <c r="BJ138" i="16" s="1"/>
  <c r="AL138" i="16"/>
  <c r="BI138" i="16" s="1"/>
  <c r="AK138" i="16"/>
  <c r="CD137" i="16"/>
  <c r="CB137" i="16"/>
  <c r="CA137" i="16"/>
  <c r="BZ137" i="16"/>
  <c r="BY137" i="16"/>
  <c r="BX137" i="16"/>
  <c r="BW137" i="16"/>
  <c r="BV137" i="16"/>
  <c r="BT137" i="16"/>
  <c r="BS137" i="16"/>
  <c r="BR137" i="16"/>
  <c r="BN137" i="16"/>
  <c r="BM137" i="16"/>
  <c r="BL137" i="16"/>
  <c r="BG137" i="16"/>
  <c r="BF137" i="16"/>
  <c r="BE137" i="16"/>
  <c r="BD137" i="16"/>
  <c r="BC137" i="16"/>
  <c r="BB137" i="16"/>
  <c r="BA137" i="16"/>
  <c r="AZ137" i="16"/>
  <c r="AY137" i="16"/>
  <c r="AX137" i="16"/>
  <c r="AW137" i="16"/>
  <c r="AV137" i="16"/>
  <c r="AU137" i="16"/>
  <c r="AT137" i="16"/>
  <c r="AR137" i="16"/>
  <c r="AQ137" i="16"/>
  <c r="AP137" i="16"/>
  <c r="BP137" i="16" s="1"/>
  <c r="AO137" i="16"/>
  <c r="BQ137" i="16" s="1"/>
  <c r="AN137" i="16"/>
  <c r="BK137" i="16" s="1"/>
  <c r="AM137" i="16"/>
  <c r="BJ137" i="16" s="1"/>
  <c r="AL137" i="16"/>
  <c r="BI137" i="16" s="1"/>
  <c r="AK137" i="16"/>
  <c r="CD136" i="16"/>
  <c r="CB136" i="16"/>
  <c r="CA136" i="16"/>
  <c r="BZ136" i="16"/>
  <c r="BY136" i="16"/>
  <c r="BX136" i="16"/>
  <c r="BW136" i="16"/>
  <c r="BV136" i="16"/>
  <c r="BT136" i="16"/>
  <c r="BS136" i="16"/>
  <c r="BR136" i="16"/>
  <c r="BN136" i="16"/>
  <c r="BM136" i="16"/>
  <c r="BL136" i="16"/>
  <c r="BG136" i="16"/>
  <c r="BF136" i="16"/>
  <c r="BE136" i="16"/>
  <c r="BD136" i="16"/>
  <c r="BC136" i="16"/>
  <c r="BB136" i="16"/>
  <c r="BA136" i="16"/>
  <c r="AZ136" i="16"/>
  <c r="AY136" i="16"/>
  <c r="AX136" i="16"/>
  <c r="AW136" i="16"/>
  <c r="AV136" i="16"/>
  <c r="AU136" i="16"/>
  <c r="AT136" i="16"/>
  <c r="AR136" i="16"/>
  <c r="AQ136" i="16"/>
  <c r="AP136" i="16"/>
  <c r="BP136" i="16" s="1"/>
  <c r="AO136" i="16"/>
  <c r="BQ136" i="16" s="1"/>
  <c r="AN136" i="16"/>
  <c r="BK136" i="16" s="1"/>
  <c r="AM136" i="16"/>
  <c r="BJ136" i="16" s="1"/>
  <c r="AL136" i="16"/>
  <c r="BI136" i="16" s="1"/>
  <c r="AK136" i="16"/>
  <c r="CD135" i="16"/>
  <c r="CB135" i="16"/>
  <c r="CA135" i="16"/>
  <c r="BZ135" i="16"/>
  <c r="BY135" i="16"/>
  <c r="BX135" i="16"/>
  <c r="BW135" i="16"/>
  <c r="BV135" i="16"/>
  <c r="BT135" i="16"/>
  <c r="BS135" i="16"/>
  <c r="BR135" i="16"/>
  <c r="BN135" i="16"/>
  <c r="BM135" i="16"/>
  <c r="BL135" i="16"/>
  <c r="BG135" i="16"/>
  <c r="BF135" i="16"/>
  <c r="BE135" i="16"/>
  <c r="BD135" i="16"/>
  <c r="BC135" i="16"/>
  <c r="BB135" i="16"/>
  <c r="BA135" i="16"/>
  <c r="AZ135" i="16"/>
  <c r="AY135" i="16"/>
  <c r="AX135" i="16"/>
  <c r="AW135" i="16"/>
  <c r="AV135" i="16"/>
  <c r="AU135" i="16"/>
  <c r="AT135" i="16"/>
  <c r="AR135" i="16"/>
  <c r="AQ135" i="16"/>
  <c r="AP135" i="16"/>
  <c r="BP135" i="16" s="1"/>
  <c r="AO135" i="16"/>
  <c r="BQ135" i="16" s="1"/>
  <c r="AN135" i="16"/>
  <c r="BK135" i="16" s="1"/>
  <c r="AM135" i="16"/>
  <c r="BJ135" i="16" s="1"/>
  <c r="AL135" i="16"/>
  <c r="BI135" i="16" s="1"/>
  <c r="AK135" i="16"/>
  <c r="CD134" i="16"/>
  <c r="CB134" i="16"/>
  <c r="CA134" i="16"/>
  <c r="BZ134" i="16"/>
  <c r="BY134" i="16"/>
  <c r="BX134" i="16"/>
  <c r="BW134" i="16"/>
  <c r="BV134" i="16"/>
  <c r="BT134" i="16"/>
  <c r="BS134" i="16"/>
  <c r="BR134" i="16"/>
  <c r="BN134" i="16"/>
  <c r="BM134" i="16"/>
  <c r="BL134" i="16"/>
  <c r="BG134" i="16"/>
  <c r="BF134" i="16"/>
  <c r="BE134" i="16"/>
  <c r="BD134" i="16"/>
  <c r="BC134" i="16"/>
  <c r="BB134" i="16"/>
  <c r="BA134" i="16"/>
  <c r="AZ134" i="16"/>
  <c r="AY134" i="16"/>
  <c r="AX134" i="16"/>
  <c r="AW134" i="16"/>
  <c r="AV134" i="16"/>
  <c r="AU134" i="16"/>
  <c r="AT134" i="16"/>
  <c r="AR134" i="16"/>
  <c r="AQ134" i="16"/>
  <c r="AP134" i="16"/>
  <c r="BP134" i="16" s="1"/>
  <c r="AO134" i="16"/>
  <c r="BQ134" i="16" s="1"/>
  <c r="AN134" i="16"/>
  <c r="BK134" i="16" s="1"/>
  <c r="AM134" i="16"/>
  <c r="BJ134" i="16" s="1"/>
  <c r="AL134" i="16"/>
  <c r="BI134" i="16" s="1"/>
  <c r="AK134" i="16"/>
  <c r="CD133" i="16"/>
  <c r="CB133" i="16"/>
  <c r="CA133" i="16"/>
  <c r="BZ133" i="16"/>
  <c r="BY133" i="16"/>
  <c r="BX133" i="16"/>
  <c r="BW133" i="16"/>
  <c r="BV133" i="16"/>
  <c r="BT133" i="16"/>
  <c r="BS133" i="16"/>
  <c r="BR133" i="16"/>
  <c r="BN133" i="16"/>
  <c r="BM133" i="16"/>
  <c r="BL133" i="16"/>
  <c r="BG133" i="16"/>
  <c r="BF133" i="16"/>
  <c r="BE133" i="16"/>
  <c r="BD133" i="16"/>
  <c r="BC133" i="16"/>
  <c r="BB133" i="16"/>
  <c r="BA133" i="16"/>
  <c r="AZ133" i="16"/>
  <c r="AY133" i="16"/>
  <c r="AX133" i="16"/>
  <c r="AW133" i="16"/>
  <c r="AV133" i="16"/>
  <c r="AU133" i="16"/>
  <c r="AT133" i="16"/>
  <c r="AR133" i="16"/>
  <c r="AQ133" i="16"/>
  <c r="AP133" i="16"/>
  <c r="BP133" i="16" s="1"/>
  <c r="AO133" i="16"/>
  <c r="BQ133" i="16" s="1"/>
  <c r="AN133" i="16"/>
  <c r="BK133" i="16" s="1"/>
  <c r="AM133" i="16"/>
  <c r="BJ133" i="16" s="1"/>
  <c r="AL133" i="16"/>
  <c r="BI133" i="16" s="1"/>
  <c r="AK133" i="16"/>
  <c r="CD132" i="16"/>
  <c r="CB132" i="16"/>
  <c r="CA132" i="16"/>
  <c r="BZ132" i="16"/>
  <c r="BY132" i="16"/>
  <c r="BX132" i="16"/>
  <c r="BW132" i="16"/>
  <c r="BV132" i="16"/>
  <c r="BT132" i="16"/>
  <c r="BS132" i="16"/>
  <c r="BR132" i="16"/>
  <c r="BN132" i="16"/>
  <c r="BM132" i="16"/>
  <c r="BL132" i="16"/>
  <c r="BG132" i="16"/>
  <c r="BF132" i="16"/>
  <c r="BE132" i="16"/>
  <c r="BD132" i="16"/>
  <c r="BC132" i="16"/>
  <c r="BB132" i="16"/>
  <c r="BA132" i="16"/>
  <c r="AZ132" i="16"/>
  <c r="AY132" i="16"/>
  <c r="AX132" i="16"/>
  <c r="AW132" i="16"/>
  <c r="AV132" i="16"/>
  <c r="AU132" i="16"/>
  <c r="AT132" i="16"/>
  <c r="AR132" i="16"/>
  <c r="AQ132" i="16"/>
  <c r="AP132" i="16"/>
  <c r="BP132" i="16" s="1"/>
  <c r="AO132" i="16"/>
  <c r="BQ132" i="16" s="1"/>
  <c r="AN132" i="16"/>
  <c r="BK132" i="16" s="1"/>
  <c r="AM132" i="16"/>
  <c r="BJ132" i="16" s="1"/>
  <c r="AL132" i="16"/>
  <c r="BI132" i="16" s="1"/>
  <c r="AK132" i="16"/>
  <c r="CD131" i="16"/>
  <c r="CB131" i="16"/>
  <c r="CA131" i="16"/>
  <c r="BZ131" i="16"/>
  <c r="BY131" i="16"/>
  <c r="BX131" i="16"/>
  <c r="BW131" i="16"/>
  <c r="BV131" i="16"/>
  <c r="BT131" i="16"/>
  <c r="BS131" i="16"/>
  <c r="BR131" i="16"/>
  <c r="BN131" i="16"/>
  <c r="BM131" i="16"/>
  <c r="BL131" i="16"/>
  <c r="BG131" i="16"/>
  <c r="BF131" i="16"/>
  <c r="BE131" i="16"/>
  <c r="BD131" i="16"/>
  <c r="BC131" i="16"/>
  <c r="BB131" i="16"/>
  <c r="BA131" i="16"/>
  <c r="AZ131" i="16"/>
  <c r="AY131" i="16"/>
  <c r="AX131" i="16"/>
  <c r="AW131" i="16"/>
  <c r="AV131" i="16"/>
  <c r="AU131" i="16"/>
  <c r="AT131" i="16"/>
  <c r="AR131" i="16"/>
  <c r="AQ131" i="16"/>
  <c r="AP131" i="16"/>
  <c r="BP131" i="16" s="1"/>
  <c r="AO131" i="16"/>
  <c r="BQ131" i="16" s="1"/>
  <c r="AN131" i="16"/>
  <c r="BK131" i="16" s="1"/>
  <c r="AM131" i="16"/>
  <c r="BJ131" i="16" s="1"/>
  <c r="AL131" i="16"/>
  <c r="BI131" i="16" s="1"/>
  <c r="AK131" i="16"/>
  <c r="CD130" i="16"/>
  <c r="CB130" i="16"/>
  <c r="CA130" i="16"/>
  <c r="BZ130" i="16"/>
  <c r="BY130" i="16"/>
  <c r="BX130" i="16"/>
  <c r="BW130" i="16"/>
  <c r="BV130" i="16"/>
  <c r="BT130" i="16"/>
  <c r="BS130" i="16"/>
  <c r="BR130" i="16"/>
  <c r="BN130" i="16"/>
  <c r="BM130" i="16"/>
  <c r="BL130" i="16"/>
  <c r="BG130" i="16"/>
  <c r="BF130" i="16"/>
  <c r="BE130" i="16"/>
  <c r="BD130" i="16"/>
  <c r="BC130" i="16"/>
  <c r="BB130" i="16"/>
  <c r="BA130" i="16"/>
  <c r="AZ130" i="16"/>
  <c r="AY130" i="16"/>
  <c r="AX130" i="16"/>
  <c r="AW130" i="16"/>
  <c r="AV130" i="16"/>
  <c r="AU130" i="16"/>
  <c r="AT130" i="16"/>
  <c r="AR130" i="16"/>
  <c r="AQ130" i="16"/>
  <c r="AP130" i="16"/>
  <c r="BP130" i="16" s="1"/>
  <c r="AO130" i="16"/>
  <c r="BQ130" i="16" s="1"/>
  <c r="AN130" i="16"/>
  <c r="BK130" i="16" s="1"/>
  <c r="AM130" i="16"/>
  <c r="BJ130" i="16" s="1"/>
  <c r="AL130" i="16"/>
  <c r="BI130" i="16" s="1"/>
  <c r="AK130" i="16"/>
  <c r="CD129" i="16"/>
  <c r="CB129" i="16"/>
  <c r="CA129" i="16"/>
  <c r="BZ129" i="16"/>
  <c r="BY129" i="16"/>
  <c r="BX129" i="16"/>
  <c r="BW129" i="16"/>
  <c r="BV129" i="16"/>
  <c r="BT129" i="16"/>
  <c r="BS129" i="16"/>
  <c r="BR129" i="16"/>
  <c r="BN129" i="16"/>
  <c r="BM129" i="16"/>
  <c r="BL129" i="16"/>
  <c r="BG129" i="16"/>
  <c r="BF129" i="16"/>
  <c r="BE129" i="16"/>
  <c r="BD129" i="16"/>
  <c r="BC129" i="16"/>
  <c r="BB129" i="16"/>
  <c r="BA129" i="16"/>
  <c r="AZ129" i="16"/>
  <c r="AY129" i="16"/>
  <c r="AX129" i="16"/>
  <c r="AW129" i="16"/>
  <c r="AV129" i="16"/>
  <c r="AU129" i="16"/>
  <c r="AT129" i="16"/>
  <c r="AR129" i="16"/>
  <c r="AQ129" i="16"/>
  <c r="AP129" i="16"/>
  <c r="BP129" i="16" s="1"/>
  <c r="AO129" i="16"/>
  <c r="BQ129" i="16" s="1"/>
  <c r="AN129" i="16"/>
  <c r="BK129" i="16" s="1"/>
  <c r="AM129" i="16"/>
  <c r="BJ129" i="16" s="1"/>
  <c r="AL129" i="16"/>
  <c r="BI129" i="16" s="1"/>
  <c r="AK129" i="16"/>
  <c r="CD128" i="16"/>
  <c r="CB128" i="16"/>
  <c r="CA128" i="16"/>
  <c r="BZ128" i="16"/>
  <c r="BY128" i="16"/>
  <c r="BX128" i="16"/>
  <c r="BW128" i="16"/>
  <c r="BV128" i="16"/>
  <c r="BT128" i="16"/>
  <c r="BS128" i="16"/>
  <c r="BR128" i="16"/>
  <c r="BN128" i="16"/>
  <c r="BM128" i="16"/>
  <c r="BL128" i="16"/>
  <c r="BG128" i="16"/>
  <c r="BF128" i="16"/>
  <c r="BE128" i="16"/>
  <c r="BD128" i="16"/>
  <c r="BC128" i="16"/>
  <c r="BB128" i="16"/>
  <c r="BA128" i="16"/>
  <c r="AZ128" i="16"/>
  <c r="AY128" i="16"/>
  <c r="AX128" i="16"/>
  <c r="AW128" i="16"/>
  <c r="AV128" i="16"/>
  <c r="AU128" i="16"/>
  <c r="AT128" i="16"/>
  <c r="AR128" i="16"/>
  <c r="AQ128" i="16"/>
  <c r="AP128" i="16"/>
  <c r="BP128" i="16" s="1"/>
  <c r="AO128" i="16"/>
  <c r="BQ128" i="16" s="1"/>
  <c r="AN128" i="16"/>
  <c r="BK128" i="16" s="1"/>
  <c r="AM128" i="16"/>
  <c r="BJ128" i="16" s="1"/>
  <c r="AL128" i="16"/>
  <c r="BI128" i="16" s="1"/>
  <c r="AK128" i="16"/>
  <c r="CD127" i="16"/>
  <c r="CB127" i="16"/>
  <c r="CA127" i="16"/>
  <c r="BZ127" i="16"/>
  <c r="BY127" i="16"/>
  <c r="BX127" i="16"/>
  <c r="BW127" i="16"/>
  <c r="BV127" i="16"/>
  <c r="BT127" i="16"/>
  <c r="BS127" i="16"/>
  <c r="BR127" i="16"/>
  <c r="BN127" i="16"/>
  <c r="BM127" i="16"/>
  <c r="BL127" i="16"/>
  <c r="BG127" i="16"/>
  <c r="BF127" i="16"/>
  <c r="BE127" i="16"/>
  <c r="BD127" i="16"/>
  <c r="BC127" i="16"/>
  <c r="BB127" i="16"/>
  <c r="BA127" i="16"/>
  <c r="AZ127" i="16"/>
  <c r="AY127" i="16"/>
  <c r="AX127" i="16"/>
  <c r="AW127" i="16"/>
  <c r="AV127" i="16"/>
  <c r="AU127" i="16"/>
  <c r="AT127" i="16"/>
  <c r="AR127" i="16"/>
  <c r="AQ127" i="16"/>
  <c r="AP127" i="16"/>
  <c r="BP127" i="16" s="1"/>
  <c r="AO127" i="16"/>
  <c r="BQ127" i="16" s="1"/>
  <c r="AN127" i="16"/>
  <c r="BK127" i="16" s="1"/>
  <c r="AM127" i="16"/>
  <c r="BJ127" i="16" s="1"/>
  <c r="AL127" i="16"/>
  <c r="BI127" i="16" s="1"/>
  <c r="AK127" i="16"/>
  <c r="CD126" i="16"/>
  <c r="CB126" i="16"/>
  <c r="CA126" i="16"/>
  <c r="BZ126" i="16"/>
  <c r="BY126" i="16"/>
  <c r="BX126" i="16"/>
  <c r="BW126" i="16"/>
  <c r="BV126" i="16"/>
  <c r="BT126" i="16"/>
  <c r="BS126" i="16"/>
  <c r="BR126" i="16"/>
  <c r="BN126" i="16"/>
  <c r="BM126" i="16"/>
  <c r="BL126" i="16"/>
  <c r="BG126" i="16"/>
  <c r="BF126" i="16"/>
  <c r="BE126" i="16"/>
  <c r="BD126" i="16"/>
  <c r="BC126" i="16"/>
  <c r="BB126" i="16"/>
  <c r="BA126" i="16"/>
  <c r="AZ126" i="16"/>
  <c r="AY126" i="16"/>
  <c r="AX126" i="16"/>
  <c r="AW126" i="16"/>
  <c r="AV126" i="16"/>
  <c r="AU126" i="16"/>
  <c r="AT126" i="16"/>
  <c r="AR126" i="16"/>
  <c r="AQ126" i="16"/>
  <c r="AP126" i="16"/>
  <c r="BP126" i="16" s="1"/>
  <c r="AO126" i="16"/>
  <c r="BQ126" i="16" s="1"/>
  <c r="AN126" i="16"/>
  <c r="BK126" i="16" s="1"/>
  <c r="AM126" i="16"/>
  <c r="BJ126" i="16" s="1"/>
  <c r="AL126" i="16"/>
  <c r="BI126" i="16" s="1"/>
  <c r="AK126" i="16"/>
  <c r="CD125" i="16"/>
  <c r="CB125" i="16"/>
  <c r="CA125" i="16"/>
  <c r="BZ125" i="16"/>
  <c r="BY125" i="16"/>
  <c r="BX125" i="16"/>
  <c r="BW125" i="16"/>
  <c r="BV125" i="16"/>
  <c r="BT125" i="16"/>
  <c r="BS125" i="16"/>
  <c r="BR125" i="16"/>
  <c r="BN125" i="16"/>
  <c r="BM125" i="16"/>
  <c r="BL125" i="16"/>
  <c r="BG125" i="16"/>
  <c r="BF125" i="16"/>
  <c r="BE125" i="16"/>
  <c r="BD125" i="16"/>
  <c r="BC125" i="16"/>
  <c r="BB125" i="16"/>
  <c r="BA125" i="16"/>
  <c r="AZ125" i="16"/>
  <c r="AY125" i="16"/>
  <c r="AX125" i="16"/>
  <c r="AW125" i="16"/>
  <c r="AV125" i="16"/>
  <c r="AU125" i="16"/>
  <c r="AT125" i="16"/>
  <c r="AR125" i="16"/>
  <c r="AQ125" i="16"/>
  <c r="AP125" i="16"/>
  <c r="BP125" i="16" s="1"/>
  <c r="AO125" i="16"/>
  <c r="BQ125" i="16" s="1"/>
  <c r="AN125" i="16"/>
  <c r="BK125" i="16" s="1"/>
  <c r="AM125" i="16"/>
  <c r="BJ125" i="16" s="1"/>
  <c r="AL125" i="16"/>
  <c r="BI125" i="16" s="1"/>
  <c r="AK125" i="16"/>
  <c r="CD124" i="16"/>
  <c r="CB124" i="16"/>
  <c r="CA124" i="16"/>
  <c r="BZ124" i="16"/>
  <c r="BY124" i="16"/>
  <c r="BX124" i="16"/>
  <c r="BW124" i="16"/>
  <c r="BV124" i="16"/>
  <c r="BT124" i="16"/>
  <c r="BS124" i="16"/>
  <c r="BR124" i="16"/>
  <c r="BN124" i="16"/>
  <c r="BM124" i="16"/>
  <c r="BL124" i="16"/>
  <c r="BG124" i="16"/>
  <c r="BF124" i="16"/>
  <c r="BE124" i="16"/>
  <c r="BD124" i="16"/>
  <c r="BC124" i="16"/>
  <c r="BB124" i="16"/>
  <c r="BA124" i="16"/>
  <c r="AZ124" i="16"/>
  <c r="AY124" i="16"/>
  <c r="AX124" i="16"/>
  <c r="AW124" i="16"/>
  <c r="AV124" i="16"/>
  <c r="AU124" i="16"/>
  <c r="AT124" i="16"/>
  <c r="AR124" i="16"/>
  <c r="AQ124" i="16"/>
  <c r="AP124" i="16"/>
  <c r="BP124" i="16" s="1"/>
  <c r="AO124" i="16"/>
  <c r="BQ124" i="16" s="1"/>
  <c r="AN124" i="16"/>
  <c r="BK124" i="16" s="1"/>
  <c r="AM124" i="16"/>
  <c r="BJ124" i="16" s="1"/>
  <c r="AL124" i="16"/>
  <c r="BI124" i="16" s="1"/>
  <c r="AK124" i="16"/>
  <c r="CD123" i="16"/>
  <c r="CB123" i="16"/>
  <c r="CA123" i="16"/>
  <c r="BZ123" i="16"/>
  <c r="BY123" i="16"/>
  <c r="BX123" i="16"/>
  <c r="BW123" i="16"/>
  <c r="BV123" i="16"/>
  <c r="BT123" i="16"/>
  <c r="BS123" i="16"/>
  <c r="BR123" i="16"/>
  <c r="BN123" i="16"/>
  <c r="BM123" i="16"/>
  <c r="BL123" i="16"/>
  <c r="BG123" i="16"/>
  <c r="BF123" i="16"/>
  <c r="BE123" i="16"/>
  <c r="BD123" i="16"/>
  <c r="BC123" i="16"/>
  <c r="BB123" i="16"/>
  <c r="BA123" i="16"/>
  <c r="AZ123" i="16"/>
  <c r="AY123" i="16"/>
  <c r="AX123" i="16"/>
  <c r="AW123" i="16"/>
  <c r="AV123" i="16"/>
  <c r="AU123" i="16"/>
  <c r="AT123" i="16"/>
  <c r="AR123" i="16"/>
  <c r="AQ123" i="16"/>
  <c r="AP123" i="16"/>
  <c r="BP123" i="16" s="1"/>
  <c r="AO123" i="16"/>
  <c r="BQ123" i="16" s="1"/>
  <c r="AN123" i="16"/>
  <c r="BK123" i="16" s="1"/>
  <c r="AM123" i="16"/>
  <c r="BJ123" i="16" s="1"/>
  <c r="AL123" i="16"/>
  <c r="BI123" i="16" s="1"/>
  <c r="AK123" i="16"/>
  <c r="CD122" i="16"/>
  <c r="CB122" i="16"/>
  <c r="CA122" i="16"/>
  <c r="BZ122" i="16"/>
  <c r="BY122" i="16"/>
  <c r="BX122" i="16"/>
  <c r="BW122" i="16"/>
  <c r="BV122" i="16"/>
  <c r="BT122" i="16"/>
  <c r="BS122" i="16"/>
  <c r="BR122" i="16"/>
  <c r="BN122" i="16"/>
  <c r="BM122" i="16"/>
  <c r="BL122" i="16"/>
  <c r="BG122" i="16"/>
  <c r="BF122" i="16"/>
  <c r="BE122" i="16"/>
  <c r="BD122" i="16"/>
  <c r="BC122" i="16"/>
  <c r="BB122" i="16"/>
  <c r="BA122" i="16"/>
  <c r="AZ122" i="16"/>
  <c r="AY122" i="16"/>
  <c r="AX122" i="16"/>
  <c r="AW122" i="16"/>
  <c r="AV122" i="16"/>
  <c r="AU122" i="16"/>
  <c r="AT122" i="16"/>
  <c r="AR122" i="16"/>
  <c r="AQ122" i="16"/>
  <c r="AP122" i="16"/>
  <c r="BP122" i="16" s="1"/>
  <c r="AO122" i="16"/>
  <c r="BQ122" i="16" s="1"/>
  <c r="AN122" i="16"/>
  <c r="BK122" i="16" s="1"/>
  <c r="AM122" i="16"/>
  <c r="BJ122" i="16" s="1"/>
  <c r="AL122" i="16"/>
  <c r="BI122" i="16" s="1"/>
  <c r="AK122" i="16"/>
  <c r="CD121" i="16"/>
  <c r="CB121" i="16"/>
  <c r="CA121" i="16"/>
  <c r="BZ121" i="16"/>
  <c r="BY121" i="16"/>
  <c r="BX121" i="16"/>
  <c r="BW121" i="16"/>
  <c r="BV121" i="16"/>
  <c r="BT121" i="16"/>
  <c r="BS121" i="16"/>
  <c r="BR121" i="16"/>
  <c r="BN121" i="16"/>
  <c r="BM121" i="16"/>
  <c r="BL121" i="16"/>
  <c r="BG121" i="16"/>
  <c r="BF121" i="16"/>
  <c r="BE121" i="16"/>
  <c r="BD121" i="16"/>
  <c r="BC121" i="16"/>
  <c r="BB121" i="16"/>
  <c r="BA121" i="16"/>
  <c r="AZ121" i="16"/>
  <c r="AY121" i="16"/>
  <c r="AX121" i="16"/>
  <c r="AW121" i="16"/>
  <c r="AV121" i="16"/>
  <c r="AU121" i="16"/>
  <c r="AT121" i="16"/>
  <c r="AR121" i="16"/>
  <c r="AQ121" i="16"/>
  <c r="AP121" i="16"/>
  <c r="BP121" i="16" s="1"/>
  <c r="AO121" i="16"/>
  <c r="BQ121" i="16" s="1"/>
  <c r="AN121" i="16"/>
  <c r="BK121" i="16" s="1"/>
  <c r="AM121" i="16"/>
  <c r="BJ121" i="16" s="1"/>
  <c r="AL121" i="16"/>
  <c r="BI121" i="16" s="1"/>
  <c r="AK121" i="16"/>
  <c r="CD120" i="16"/>
  <c r="CB120" i="16"/>
  <c r="CA120" i="16"/>
  <c r="BZ120" i="16"/>
  <c r="BY120" i="16"/>
  <c r="BX120" i="16"/>
  <c r="BW120" i="16"/>
  <c r="BV120" i="16"/>
  <c r="BT120" i="16"/>
  <c r="BS120" i="16"/>
  <c r="BR120" i="16"/>
  <c r="BN120" i="16"/>
  <c r="BM120" i="16"/>
  <c r="BL120" i="16"/>
  <c r="BG120" i="16"/>
  <c r="BF120" i="16"/>
  <c r="BE120" i="16"/>
  <c r="BD120" i="16"/>
  <c r="BC120" i="16"/>
  <c r="BB120" i="16"/>
  <c r="BA120" i="16"/>
  <c r="AZ120" i="16"/>
  <c r="AY120" i="16"/>
  <c r="AX120" i="16"/>
  <c r="AW120" i="16"/>
  <c r="AV120" i="16"/>
  <c r="AU120" i="16"/>
  <c r="AT120" i="16"/>
  <c r="AR120" i="16"/>
  <c r="AQ120" i="16"/>
  <c r="AP120" i="16"/>
  <c r="BP120" i="16" s="1"/>
  <c r="AO120" i="16"/>
  <c r="BQ120" i="16" s="1"/>
  <c r="AN120" i="16"/>
  <c r="BK120" i="16" s="1"/>
  <c r="AM120" i="16"/>
  <c r="BJ120" i="16" s="1"/>
  <c r="AL120" i="16"/>
  <c r="BI120" i="16" s="1"/>
  <c r="AK120" i="16"/>
  <c r="CD119" i="16"/>
  <c r="CB119" i="16"/>
  <c r="CA119" i="16"/>
  <c r="BZ119" i="16"/>
  <c r="BY119" i="16"/>
  <c r="BX119" i="16"/>
  <c r="BW119" i="16"/>
  <c r="BV119" i="16"/>
  <c r="BT119" i="16"/>
  <c r="BS119" i="16"/>
  <c r="BR119" i="16"/>
  <c r="BN119" i="16"/>
  <c r="BM119" i="16"/>
  <c r="BL119" i="16"/>
  <c r="BG119" i="16"/>
  <c r="BF119" i="16"/>
  <c r="BE119" i="16"/>
  <c r="BD119" i="16"/>
  <c r="BC119" i="16"/>
  <c r="BB119" i="16"/>
  <c r="BA119" i="16"/>
  <c r="AZ119" i="16"/>
  <c r="AY119" i="16"/>
  <c r="AX119" i="16"/>
  <c r="AW119" i="16"/>
  <c r="AV119" i="16"/>
  <c r="AU119" i="16"/>
  <c r="AT119" i="16"/>
  <c r="AR119" i="16"/>
  <c r="AQ119" i="16"/>
  <c r="AP119" i="16"/>
  <c r="BP119" i="16" s="1"/>
  <c r="AO119" i="16"/>
  <c r="BQ119" i="16" s="1"/>
  <c r="AN119" i="16"/>
  <c r="BK119" i="16" s="1"/>
  <c r="AM119" i="16"/>
  <c r="BJ119" i="16" s="1"/>
  <c r="AL119" i="16"/>
  <c r="BI119" i="16" s="1"/>
  <c r="AK119" i="16"/>
  <c r="CD118" i="16"/>
  <c r="CB118" i="16"/>
  <c r="CA118" i="16"/>
  <c r="BZ118" i="16"/>
  <c r="BY118" i="16"/>
  <c r="BX118" i="16"/>
  <c r="BW118" i="16"/>
  <c r="BV118" i="16"/>
  <c r="BT118" i="16"/>
  <c r="BS118" i="16"/>
  <c r="BR118" i="16"/>
  <c r="BN118" i="16"/>
  <c r="BM118" i="16"/>
  <c r="BL118" i="16"/>
  <c r="BG118" i="16"/>
  <c r="BF118" i="16"/>
  <c r="BE118" i="16"/>
  <c r="BD118" i="16"/>
  <c r="BC118" i="16"/>
  <c r="BB118" i="16"/>
  <c r="BA118" i="16"/>
  <c r="AZ118" i="16"/>
  <c r="AY118" i="16"/>
  <c r="AX118" i="16"/>
  <c r="AW118" i="16"/>
  <c r="AV118" i="16"/>
  <c r="AU118" i="16"/>
  <c r="AT118" i="16"/>
  <c r="AR118" i="16"/>
  <c r="AQ118" i="16"/>
  <c r="AP118" i="16"/>
  <c r="BP118" i="16" s="1"/>
  <c r="AO118" i="16"/>
  <c r="BQ118" i="16" s="1"/>
  <c r="AN118" i="16"/>
  <c r="BK118" i="16" s="1"/>
  <c r="AM118" i="16"/>
  <c r="BJ118" i="16" s="1"/>
  <c r="AL118" i="16"/>
  <c r="BI118" i="16" s="1"/>
  <c r="AK118" i="16"/>
  <c r="CD117" i="16"/>
  <c r="CB117" i="16"/>
  <c r="CA117" i="16"/>
  <c r="BZ117" i="16"/>
  <c r="BY117" i="16"/>
  <c r="BX117" i="16"/>
  <c r="BW117" i="16"/>
  <c r="BV117" i="16"/>
  <c r="BT117" i="16"/>
  <c r="BS117" i="16"/>
  <c r="BR117" i="16"/>
  <c r="BN117" i="16"/>
  <c r="BM117" i="16"/>
  <c r="BL117" i="16"/>
  <c r="BG117" i="16"/>
  <c r="BF117" i="16"/>
  <c r="BE117" i="16"/>
  <c r="BD117" i="16"/>
  <c r="BC117" i="16"/>
  <c r="BB117" i="16"/>
  <c r="BA117" i="16"/>
  <c r="AZ117" i="16"/>
  <c r="AY117" i="16"/>
  <c r="AX117" i="16"/>
  <c r="AW117" i="16"/>
  <c r="AV117" i="16"/>
  <c r="AU117" i="16"/>
  <c r="AT117" i="16"/>
  <c r="AR117" i="16"/>
  <c r="AQ117" i="16"/>
  <c r="AP117" i="16"/>
  <c r="BP117" i="16" s="1"/>
  <c r="AO117" i="16"/>
  <c r="BQ117" i="16" s="1"/>
  <c r="AN117" i="16"/>
  <c r="BK117" i="16" s="1"/>
  <c r="AM117" i="16"/>
  <c r="BJ117" i="16" s="1"/>
  <c r="AL117" i="16"/>
  <c r="BI117" i="16" s="1"/>
  <c r="AK117" i="16"/>
  <c r="CD116" i="16"/>
  <c r="CB116" i="16"/>
  <c r="CA116" i="16"/>
  <c r="BZ116" i="16"/>
  <c r="BY116" i="16"/>
  <c r="BX116" i="16"/>
  <c r="BW116" i="16"/>
  <c r="BV116" i="16"/>
  <c r="BT116" i="16"/>
  <c r="BS116" i="16"/>
  <c r="BR116" i="16"/>
  <c r="BN116" i="16"/>
  <c r="BM116" i="16"/>
  <c r="BL116" i="16"/>
  <c r="BG116" i="16"/>
  <c r="BF116" i="16"/>
  <c r="BE116" i="16"/>
  <c r="BD116" i="16"/>
  <c r="BC116" i="16"/>
  <c r="BB116" i="16"/>
  <c r="BA116" i="16"/>
  <c r="AZ116" i="16"/>
  <c r="AY116" i="16"/>
  <c r="AX116" i="16"/>
  <c r="AW116" i="16"/>
  <c r="AV116" i="16"/>
  <c r="AU116" i="16"/>
  <c r="AT116" i="16"/>
  <c r="AR116" i="16"/>
  <c r="AQ116" i="16"/>
  <c r="AP116" i="16"/>
  <c r="BP116" i="16" s="1"/>
  <c r="AO116" i="16"/>
  <c r="BQ116" i="16" s="1"/>
  <c r="AN116" i="16"/>
  <c r="BK116" i="16" s="1"/>
  <c r="AM116" i="16"/>
  <c r="BJ116" i="16" s="1"/>
  <c r="AL116" i="16"/>
  <c r="BI116" i="16" s="1"/>
  <c r="AK116" i="16"/>
  <c r="CD115" i="16"/>
  <c r="CB115" i="16"/>
  <c r="CA115" i="16"/>
  <c r="BZ115" i="16"/>
  <c r="BY115" i="16"/>
  <c r="BX115" i="16"/>
  <c r="BW115" i="16"/>
  <c r="BV115" i="16"/>
  <c r="BT115" i="16"/>
  <c r="BS115" i="16"/>
  <c r="BR115" i="16"/>
  <c r="BN115" i="16"/>
  <c r="BM115" i="16"/>
  <c r="BL115" i="16"/>
  <c r="BG115" i="16"/>
  <c r="BF115" i="16"/>
  <c r="BE115" i="16"/>
  <c r="BD115" i="16"/>
  <c r="BC115" i="16"/>
  <c r="BB115" i="16"/>
  <c r="BA115" i="16"/>
  <c r="AZ115" i="16"/>
  <c r="AY115" i="16"/>
  <c r="AX115" i="16"/>
  <c r="AW115" i="16"/>
  <c r="AV115" i="16"/>
  <c r="AU115" i="16"/>
  <c r="AT115" i="16"/>
  <c r="AR115" i="16"/>
  <c r="AQ115" i="16"/>
  <c r="AP115" i="16"/>
  <c r="BP115" i="16" s="1"/>
  <c r="AO115" i="16"/>
  <c r="BQ115" i="16" s="1"/>
  <c r="AN115" i="16"/>
  <c r="BK115" i="16" s="1"/>
  <c r="AM115" i="16"/>
  <c r="BJ115" i="16" s="1"/>
  <c r="AL115" i="16"/>
  <c r="BI115" i="16" s="1"/>
  <c r="AK115" i="16"/>
  <c r="CD114" i="16"/>
  <c r="CB114" i="16"/>
  <c r="CA114" i="16"/>
  <c r="BZ114" i="16"/>
  <c r="BY114" i="16"/>
  <c r="BX114" i="16"/>
  <c r="BW114" i="16"/>
  <c r="BV114" i="16"/>
  <c r="BT114" i="16"/>
  <c r="BS114" i="16"/>
  <c r="BR114" i="16"/>
  <c r="BN114" i="16"/>
  <c r="BM114" i="16"/>
  <c r="BL114" i="16"/>
  <c r="BG114" i="16"/>
  <c r="BF114" i="16"/>
  <c r="BE114" i="16"/>
  <c r="BD114" i="16"/>
  <c r="BC114" i="16"/>
  <c r="BB114" i="16"/>
  <c r="BA114" i="16"/>
  <c r="AZ114" i="16"/>
  <c r="AY114" i="16"/>
  <c r="AX114" i="16"/>
  <c r="AW114" i="16"/>
  <c r="AV114" i="16"/>
  <c r="AU114" i="16"/>
  <c r="AT114" i="16"/>
  <c r="AR114" i="16"/>
  <c r="AQ114" i="16"/>
  <c r="AP114" i="16"/>
  <c r="BP114" i="16" s="1"/>
  <c r="AO114" i="16"/>
  <c r="BQ114" i="16" s="1"/>
  <c r="AN114" i="16"/>
  <c r="BK114" i="16" s="1"/>
  <c r="AM114" i="16"/>
  <c r="BJ114" i="16" s="1"/>
  <c r="AL114" i="16"/>
  <c r="BI114" i="16" s="1"/>
  <c r="AK114" i="16"/>
  <c r="CD113" i="16"/>
  <c r="CB113" i="16"/>
  <c r="CA113" i="16"/>
  <c r="BZ113" i="16"/>
  <c r="BY113" i="16"/>
  <c r="BX113" i="16"/>
  <c r="BW113" i="16"/>
  <c r="BV113" i="16"/>
  <c r="BT113" i="16"/>
  <c r="BS113" i="16"/>
  <c r="BR113" i="16"/>
  <c r="BN113" i="16"/>
  <c r="BM113" i="16"/>
  <c r="BL113" i="16"/>
  <c r="BG113" i="16"/>
  <c r="BF113" i="16"/>
  <c r="BE113" i="16"/>
  <c r="BD113" i="16"/>
  <c r="BC113" i="16"/>
  <c r="BB113" i="16"/>
  <c r="BA113" i="16"/>
  <c r="AZ113" i="16"/>
  <c r="AY113" i="16"/>
  <c r="AX113" i="16"/>
  <c r="AW113" i="16"/>
  <c r="AV113" i="16"/>
  <c r="AU113" i="16"/>
  <c r="AT113" i="16"/>
  <c r="AR113" i="16"/>
  <c r="AQ113" i="16"/>
  <c r="AP113" i="16"/>
  <c r="BP113" i="16" s="1"/>
  <c r="AO113" i="16"/>
  <c r="BQ113" i="16" s="1"/>
  <c r="AN113" i="16"/>
  <c r="BK113" i="16" s="1"/>
  <c r="AM113" i="16"/>
  <c r="BJ113" i="16" s="1"/>
  <c r="AL113" i="16"/>
  <c r="BI113" i="16" s="1"/>
  <c r="AK113" i="16"/>
  <c r="CD112" i="16"/>
  <c r="CB112" i="16"/>
  <c r="CA112" i="16"/>
  <c r="BZ112" i="16"/>
  <c r="BY112" i="16"/>
  <c r="BX112" i="16"/>
  <c r="BW112" i="16"/>
  <c r="BV112" i="16"/>
  <c r="BT112" i="16"/>
  <c r="BS112" i="16"/>
  <c r="BR112" i="16"/>
  <c r="BN112" i="16"/>
  <c r="BM112" i="16"/>
  <c r="BL112" i="16"/>
  <c r="BG112" i="16"/>
  <c r="BF112" i="16"/>
  <c r="BE112" i="16"/>
  <c r="BD112" i="16"/>
  <c r="BC112" i="16"/>
  <c r="BB112" i="16"/>
  <c r="BA112" i="16"/>
  <c r="AZ112" i="16"/>
  <c r="AY112" i="16"/>
  <c r="AX112" i="16"/>
  <c r="AW112" i="16"/>
  <c r="AV112" i="16"/>
  <c r="AU112" i="16"/>
  <c r="AT112" i="16"/>
  <c r="AR112" i="16"/>
  <c r="AQ112" i="16"/>
  <c r="AP112" i="16"/>
  <c r="BP112" i="16" s="1"/>
  <c r="AO112" i="16"/>
  <c r="BQ112" i="16" s="1"/>
  <c r="AN112" i="16"/>
  <c r="BK112" i="16" s="1"/>
  <c r="AM112" i="16"/>
  <c r="BJ112" i="16" s="1"/>
  <c r="AL112" i="16"/>
  <c r="BI112" i="16" s="1"/>
  <c r="AK112" i="16"/>
  <c r="CD111" i="16"/>
  <c r="CB111" i="16"/>
  <c r="CA111" i="16"/>
  <c r="BZ111" i="16"/>
  <c r="BY111" i="16"/>
  <c r="BX111" i="16"/>
  <c r="BW111" i="16"/>
  <c r="BV111" i="16"/>
  <c r="BT111" i="16"/>
  <c r="BS111" i="16"/>
  <c r="BR111" i="16"/>
  <c r="BN111" i="16"/>
  <c r="BM111" i="16"/>
  <c r="BL111" i="16"/>
  <c r="BG111" i="16"/>
  <c r="BF111" i="16"/>
  <c r="BE111" i="16"/>
  <c r="BD111" i="16"/>
  <c r="BC111" i="16"/>
  <c r="BB111" i="16"/>
  <c r="BA111" i="16"/>
  <c r="AZ111" i="16"/>
  <c r="AY111" i="16"/>
  <c r="AX111" i="16"/>
  <c r="AW111" i="16"/>
  <c r="AV111" i="16"/>
  <c r="AU111" i="16"/>
  <c r="AT111" i="16"/>
  <c r="AR111" i="16"/>
  <c r="AQ111" i="16"/>
  <c r="AP111" i="16"/>
  <c r="BP111" i="16" s="1"/>
  <c r="AO111" i="16"/>
  <c r="BQ111" i="16" s="1"/>
  <c r="AN111" i="16"/>
  <c r="BK111" i="16" s="1"/>
  <c r="AM111" i="16"/>
  <c r="BJ111" i="16" s="1"/>
  <c r="AL111" i="16"/>
  <c r="BI111" i="16" s="1"/>
  <c r="AK111" i="16"/>
  <c r="CD110" i="16"/>
  <c r="CB110" i="16"/>
  <c r="CA110" i="16"/>
  <c r="BZ110" i="16"/>
  <c r="BY110" i="16"/>
  <c r="BX110" i="16"/>
  <c r="BW110" i="16"/>
  <c r="BV110" i="16"/>
  <c r="BT110" i="16"/>
  <c r="BS110" i="16"/>
  <c r="BR110" i="16"/>
  <c r="BN110" i="16"/>
  <c r="BM110" i="16"/>
  <c r="BL110" i="16"/>
  <c r="BG110" i="16"/>
  <c r="BF110" i="16"/>
  <c r="BE110" i="16"/>
  <c r="BD110" i="16"/>
  <c r="BC110" i="16"/>
  <c r="BB110" i="16"/>
  <c r="BA110" i="16"/>
  <c r="AZ110" i="16"/>
  <c r="AY110" i="16"/>
  <c r="AX110" i="16"/>
  <c r="AW110" i="16"/>
  <c r="AV110" i="16"/>
  <c r="AU110" i="16"/>
  <c r="AT110" i="16"/>
  <c r="AR110" i="16"/>
  <c r="AQ110" i="16"/>
  <c r="AP110" i="16"/>
  <c r="BP110" i="16" s="1"/>
  <c r="AO110" i="16"/>
  <c r="BQ110" i="16" s="1"/>
  <c r="AN110" i="16"/>
  <c r="BK110" i="16" s="1"/>
  <c r="AM110" i="16"/>
  <c r="BJ110" i="16" s="1"/>
  <c r="AL110" i="16"/>
  <c r="BI110" i="16" s="1"/>
  <c r="AK110" i="16"/>
  <c r="CD109" i="16"/>
  <c r="CB109" i="16"/>
  <c r="CA109" i="16"/>
  <c r="BZ109" i="16"/>
  <c r="BY109" i="16"/>
  <c r="BX109" i="16"/>
  <c r="BW109" i="16"/>
  <c r="BV109" i="16"/>
  <c r="BT109" i="16"/>
  <c r="BS109" i="16"/>
  <c r="BR109" i="16"/>
  <c r="BN109" i="16"/>
  <c r="BM109" i="16"/>
  <c r="BL109" i="16"/>
  <c r="BG109" i="16"/>
  <c r="BF109" i="16"/>
  <c r="BE109" i="16"/>
  <c r="BD109" i="16"/>
  <c r="BC109" i="16"/>
  <c r="BB109" i="16"/>
  <c r="BA109" i="16"/>
  <c r="AZ109" i="16"/>
  <c r="AY109" i="16"/>
  <c r="AX109" i="16"/>
  <c r="AW109" i="16"/>
  <c r="AV109" i="16"/>
  <c r="AU109" i="16"/>
  <c r="AT109" i="16"/>
  <c r="AR109" i="16"/>
  <c r="AQ109" i="16"/>
  <c r="AP109" i="16"/>
  <c r="BP109" i="16" s="1"/>
  <c r="AO109" i="16"/>
  <c r="BQ109" i="16" s="1"/>
  <c r="AN109" i="16"/>
  <c r="BK109" i="16" s="1"/>
  <c r="AM109" i="16"/>
  <c r="BJ109" i="16" s="1"/>
  <c r="AL109" i="16"/>
  <c r="BI109" i="16" s="1"/>
  <c r="AK109" i="16"/>
  <c r="CD108" i="16"/>
  <c r="CB108" i="16"/>
  <c r="CA108" i="16"/>
  <c r="BZ108" i="16"/>
  <c r="BY108" i="16"/>
  <c r="BX108" i="16"/>
  <c r="BW108" i="16"/>
  <c r="BV108" i="16"/>
  <c r="BT108" i="16"/>
  <c r="BS108" i="16"/>
  <c r="BR108" i="16"/>
  <c r="BN108" i="16"/>
  <c r="BM108" i="16"/>
  <c r="BL108" i="16"/>
  <c r="BG108" i="16"/>
  <c r="BF108" i="16"/>
  <c r="BE108" i="16"/>
  <c r="BD108" i="16"/>
  <c r="BC108" i="16"/>
  <c r="BB108" i="16"/>
  <c r="BA108" i="16"/>
  <c r="AZ108" i="16"/>
  <c r="AY108" i="16"/>
  <c r="AX108" i="16"/>
  <c r="AW108" i="16"/>
  <c r="AV108" i="16"/>
  <c r="AU108" i="16"/>
  <c r="AT108" i="16"/>
  <c r="AR108" i="16"/>
  <c r="AQ108" i="16"/>
  <c r="AP108" i="16"/>
  <c r="BP108" i="16" s="1"/>
  <c r="AO108" i="16"/>
  <c r="BQ108" i="16" s="1"/>
  <c r="AN108" i="16"/>
  <c r="BK108" i="16" s="1"/>
  <c r="AM108" i="16"/>
  <c r="BJ108" i="16" s="1"/>
  <c r="AL108" i="16"/>
  <c r="BI108" i="16" s="1"/>
  <c r="AK108" i="16"/>
  <c r="CD107" i="16"/>
  <c r="CB107" i="16"/>
  <c r="CA107" i="16"/>
  <c r="BZ107" i="16"/>
  <c r="BY107" i="16"/>
  <c r="BX107" i="16"/>
  <c r="BW107" i="16"/>
  <c r="BV107" i="16"/>
  <c r="BT107" i="16"/>
  <c r="BS107" i="16"/>
  <c r="BR107" i="16"/>
  <c r="BN107" i="16"/>
  <c r="BM107" i="16"/>
  <c r="BL107" i="16"/>
  <c r="BG107" i="16"/>
  <c r="BF107" i="16"/>
  <c r="BE107" i="16"/>
  <c r="BD107" i="16"/>
  <c r="BC107" i="16"/>
  <c r="BB107" i="16"/>
  <c r="BA107" i="16"/>
  <c r="AZ107" i="16"/>
  <c r="AY107" i="16"/>
  <c r="AX107" i="16"/>
  <c r="AW107" i="16"/>
  <c r="AV107" i="16"/>
  <c r="AU107" i="16"/>
  <c r="AT107" i="16"/>
  <c r="AR107" i="16"/>
  <c r="AQ107" i="16"/>
  <c r="AP107" i="16"/>
  <c r="BP107" i="16" s="1"/>
  <c r="AO107" i="16"/>
  <c r="BQ107" i="16" s="1"/>
  <c r="AN107" i="16"/>
  <c r="BK107" i="16" s="1"/>
  <c r="AM107" i="16"/>
  <c r="BJ107" i="16" s="1"/>
  <c r="AL107" i="16"/>
  <c r="BI107" i="16" s="1"/>
  <c r="AK107" i="16"/>
  <c r="CD106" i="16"/>
  <c r="CB106" i="16"/>
  <c r="CA106" i="16"/>
  <c r="BZ106" i="16"/>
  <c r="BY106" i="16"/>
  <c r="BX106" i="16"/>
  <c r="BW106" i="16"/>
  <c r="BV106" i="16"/>
  <c r="BT106" i="16"/>
  <c r="BS106" i="16"/>
  <c r="BR106" i="16"/>
  <c r="BN106" i="16"/>
  <c r="BM106" i="16"/>
  <c r="BL106" i="16"/>
  <c r="BG106" i="16"/>
  <c r="BF106" i="16"/>
  <c r="BE106" i="16"/>
  <c r="BD106" i="16"/>
  <c r="BC106" i="16"/>
  <c r="BB106" i="16"/>
  <c r="BA106" i="16"/>
  <c r="AZ106" i="16"/>
  <c r="AY106" i="16"/>
  <c r="AX106" i="16"/>
  <c r="AW106" i="16"/>
  <c r="AV106" i="16"/>
  <c r="AU106" i="16"/>
  <c r="AT106" i="16"/>
  <c r="AR106" i="16"/>
  <c r="AQ106" i="16"/>
  <c r="AP106" i="16"/>
  <c r="BP106" i="16" s="1"/>
  <c r="AO106" i="16"/>
  <c r="BQ106" i="16" s="1"/>
  <c r="AN106" i="16"/>
  <c r="BK106" i="16" s="1"/>
  <c r="AM106" i="16"/>
  <c r="BJ106" i="16" s="1"/>
  <c r="AL106" i="16"/>
  <c r="BI106" i="16" s="1"/>
  <c r="AK106" i="16"/>
  <c r="CD105" i="16"/>
  <c r="CB105" i="16"/>
  <c r="CA105" i="16"/>
  <c r="BZ105" i="16"/>
  <c r="BY105" i="16"/>
  <c r="BX105" i="16"/>
  <c r="BW105" i="16"/>
  <c r="BV105" i="16"/>
  <c r="BT105" i="16"/>
  <c r="BS105" i="16"/>
  <c r="BR105" i="16"/>
  <c r="BN105" i="16"/>
  <c r="BM105" i="16"/>
  <c r="BL105" i="16"/>
  <c r="BG105" i="16"/>
  <c r="BF105" i="16"/>
  <c r="BE105" i="16"/>
  <c r="BD105" i="16"/>
  <c r="BC105" i="16"/>
  <c r="BB105" i="16"/>
  <c r="BA105" i="16"/>
  <c r="AZ105" i="16"/>
  <c r="AY105" i="16"/>
  <c r="AX105" i="16"/>
  <c r="AW105" i="16"/>
  <c r="AV105" i="16"/>
  <c r="AU105" i="16"/>
  <c r="AT105" i="16"/>
  <c r="AR105" i="16"/>
  <c r="AQ105" i="16"/>
  <c r="AP105" i="16"/>
  <c r="BP105" i="16" s="1"/>
  <c r="AO105" i="16"/>
  <c r="BQ105" i="16" s="1"/>
  <c r="AN105" i="16"/>
  <c r="BK105" i="16" s="1"/>
  <c r="AM105" i="16"/>
  <c r="BJ105" i="16" s="1"/>
  <c r="AL105" i="16"/>
  <c r="BI105" i="16" s="1"/>
  <c r="AK105" i="16"/>
  <c r="CD104" i="16"/>
  <c r="CB104" i="16"/>
  <c r="CA104" i="16"/>
  <c r="BZ104" i="16"/>
  <c r="BY104" i="16"/>
  <c r="BX104" i="16"/>
  <c r="BW104" i="16"/>
  <c r="BV104" i="16"/>
  <c r="BT104" i="16"/>
  <c r="BS104" i="16"/>
  <c r="BR104" i="16"/>
  <c r="BN104" i="16"/>
  <c r="BM104" i="16"/>
  <c r="BL104" i="16"/>
  <c r="BG104" i="16"/>
  <c r="BF104" i="16"/>
  <c r="BE104" i="16"/>
  <c r="BD104" i="16"/>
  <c r="BC104" i="16"/>
  <c r="BB104" i="16"/>
  <c r="BA104" i="16"/>
  <c r="AZ104" i="16"/>
  <c r="AY104" i="16"/>
  <c r="AX104" i="16"/>
  <c r="AW104" i="16"/>
  <c r="AV104" i="16"/>
  <c r="AU104" i="16"/>
  <c r="AT104" i="16"/>
  <c r="AR104" i="16"/>
  <c r="AQ104" i="16"/>
  <c r="AP104" i="16"/>
  <c r="BP104" i="16" s="1"/>
  <c r="AO104" i="16"/>
  <c r="BQ104" i="16" s="1"/>
  <c r="AN104" i="16"/>
  <c r="BK104" i="16" s="1"/>
  <c r="AM104" i="16"/>
  <c r="BJ104" i="16" s="1"/>
  <c r="AL104" i="16"/>
  <c r="BI104" i="16" s="1"/>
  <c r="AK104" i="16"/>
  <c r="CD103" i="16"/>
  <c r="CB103" i="16"/>
  <c r="CA103" i="16"/>
  <c r="BZ103" i="16"/>
  <c r="BY103" i="16"/>
  <c r="BX103" i="16"/>
  <c r="BW103" i="16"/>
  <c r="BV103" i="16"/>
  <c r="BT103" i="16"/>
  <c r="BS103" i="16"/>
  <c r="BR103" i="16"/>
  <c r="BN103" i="16"/>
  <c r="BM103" i="16"/>
  <c r="BL103" i="16"/>
  <c r="BG103" i="16"/>
  <c r="BF103" i="16"/>
  <c r="BE103" i="16"/>
  <c r="BD103" i="16"/>
  <c r="BC103" i="16"/>
  <c r="BB103" i="16"/>
  <c r="BA103" i="16"/>
  <c r="AZ103" i="16"/>
  <c r="AY103" i="16"/>
  <c r="AX103" i="16"/>
  <c r="AW103" i="16"/>
  <c r="AV103" i="16"/>
  <c r="AU103" i="16"/>
  <c r="AT103" i="16"/>
  <c r="AR103" i="16"/>
  <c r="AQ103" i="16"/>
  <c r="AP103" i="16"/>
  <c r="BP103" i="16" s="1"/>
  <c r="AO103" i="16"/>
  <c r="BQ103" i="16" s="1"/>
  <c r="AN103" i="16"/>
  <c r="BK103" i="16" s="1"/>
  <c r="AM103" i="16"/>
  <c r="BJ103" i="16" s="1"/>
  <c r="AL103" i="16"/>
  <c r="BI103" i="16" s="1"/>
  <c r="AK103" i="16"/>
  <c r="CD102" i="16"/>
  <c r="CB102" i="16"/>
  <c r="CA102" i="16"/>
  <c r="BZ102" i="16"/>
  <c r="BY102" i="16"/>
  <c r="BX102" i="16"/>
  <c r="BW102" i="16"/>
  <c r="BV102" i="16"/>
  <c r="BT102" i="16"/>
  <c r="BS102" i="16"/>
  <c r="BR102" i="16"/>
  <c r="BN102" i="16"/>
  <c r="BM102" i="16"/>
  <c r="BL102" i="16"/>
  <c r="BG102" i="16"/>
  <c r="BF102" i="16"/>
  <c r="BE102" i="16"/>
  <c r="BD102" i="16"/>
  <c r="BC102" i="16"/>
  <c r="BB102" i="16"/>
  <c r="BA102" i="16"/>
  <c r="AZ102" i="16"/>
  <c r="AY102" i="16"/>
  <c r="AX102" i="16"/>
  <c r="AW102" i="16"/>
  <c r="AV102" i="16"/>
  <c r="AU102" i="16"/>
  <c r="AT102" i="16"/>
  <c r="AR102" i="16"/>
  <c r="AQ102" i="16"/>
  <c r="AP102" i="16"/>
  <c r="BP102" i="16" s="1"/>
  <c r="AO102" i="16"/>
  <c r="BQ102" i="16" s="1"/>
  <c r="AN102" i="16"/>
  <c r="BK102" i="16" s="1"/>
  <c r="AM102" i="16"/>
  <c r="BJ102" i="16" s="1"/>
  <c r="AL102" i="16"/>
  <c r="BI102" i="16" s="1"/>
  <c r="AK102" i="16"/>
  <c r="CD101" i="16"/>
  <c r="CB101" i="16"/>
  <c r="CA101" i="16"/>
  <c r="BZ101" i="16"/>
  <c r="BY101" i="16"/>
  <c r="BX101" i="16"/>
  <c r="BW101" i="16"/>
  <c r="BV101" i="16"/>
  <c r="BT101" i="16"/>
  <c r="BS101" i="16"/>
  <c r="BR101" i="16"/>
  <c r="BN101" i="16"/>
  <c r="BM101" i="16"/>
  <c r="BL101" i="16"/>
  <c r="BG101" i="16"/>
  <c r="BF101" i="16"/>
  <c r="BE101" i="16"/>
  <c r="BD101" i="16"/>
  <c r="BC101" i="16"/>
  <c r="BB101" i="16"/>
  <c r="BA101" i="16"/>
  <c r="AZ101" i="16"/>
  <c r="AY101" i="16"/>
  <c r="AX101" i="16"/>
  <c r="AW101" i="16"/>
  <c r="AV101" i="16"/>
  <c r="AU101" i="16"/>
  <c r="AT101" i="16"/>
  <c r="AR101" i="16"/>
  <c r="AQ101" i="16"/>
  <c r="AP101" i="16"/>
  <c r="BP101" i="16" s="1"/>
  <c r="AO101" i="16"/>
  <c r="BQ101" i="16" s="1"/>
  <c r="AN101" i="16"/>
  <c r="BK101" i="16" s="1"/>
  <c r="AM101" i="16"/>
  <c r="BJ101" i="16" s="1"/>
  <c r="AL101" i="16"/>
  <c r="BI101" i="16" s="1"/>
  <c r="AK101" i="16"/>
  <c r="CD100" i="16"/>
  <c r="CB100" i="16"/>
  <c r="CA100" i="16"/>
  <c r="BZ100" i="16"/>
  <c r="BY100" i="16"/>
  <c r="BX100" i="16"/>
  <c r="BW100" i="16"/>
  <c r="BV100" i="16"/>
  <c r="BT100" i="16"/>
  <c r="BS100" i="16"/>
  <c r="BR100" i="16"/>
  <c r="BN100" i="16"/>
  <c r="BM100" i="16"/>
  <c r="BL100" i="16"/>
  <c r="BG100" i="16"/>
  <c r="BF100" i="16"/>
  <c r="BE100" i="16"/>
  <c r="BD100" i="16"/>
  <c r="BC100" i="16"/>
  <c r="BB100" i="16"/>
  <c r="BA100" i="16"/>
  <c r="AZ100" i="16"/>
  <c r="AY100" i="16"/>
  <c r="AX100" i="16"/>
  <c r="AW100" i="16"/>
  <c r="AV100" i="16"/>
  <c r="AU100" i="16"/>
  <c r="AT100" i="16"/>
  <c r="AR100" i="16"/>
  <c r="AQ100" i="16"/>
  <c r="AP100" i="16"/>
  <c r="BP100" i="16" s="1"/>
  <c r="AO100" i="16"/>
  <c r="BQ100" i="16" s="1"/>
  <c r="AN100" i="16"/>
  <c r="BK100" i="16" s="1"/>
  <c r="AM100" i="16"/>
  <c r="BJ100" i="16" s="1"/>
  <c r="AL100" i="16"/>
  <c r="BI100" i="16" s="1"/>
  <c r="AK100" i="16"/>
  <c r="CD99" i="16"/>
  <c r="CB99" i="16"/>
  <c r="CA99" i="16"/>
  <c r="BZ99" i="16"/>
  <c r="BY99" i="16"/>
  <c r="BX99" i="16"/>
  <c r="BW99" i="16"/>
  <c r="BV99" i="16"/>
  <c r="BT99" i="16"/>
  <c r="BS99" i="16"/>
  <c r="BR99" i="16"/>
  <c r="BN99" i="16"/>
  <c r="BM99" i="16"/>
  <c r="BL99" i="16"/>
  <c r="BG99" i="16"/>
  <c r="BF99" i="16"/>
  <c r="BE99" i="16"/>
  <c r="BD99" i="16"/>
  <c r="BC99" i="16"/>
  <c r="BB99" i="16"/>
  <c r="BA99" i="16"/>
  <c r="AZ99" i="16"/>
  <c r="AY99" i="16"/>
  <c r="AX99" i="16"/>
  <c r="AW99" i="16"/>
  <c r="AV99" i="16"/>
  <c r="AU99" i="16"/>
  <c r="AT99" i="16"/>
  <c r="AR99" i="16"/>
  <c r="AQ99" i="16"/>
  <c r="AP99" i="16"/>
  <c r="BP99" i="16" s="1"/>
  <c r="AO99" i="16"/>
  <c r="BQ99" i="16" s="1"/>
  <c r="AN99" i="16"/>
  <c r="BK99" i="16" s="1"/>
  <c r="AM99" i="16"/>
  <c r="BJ99" i="16" s="1"/>
  <c r="AL99" i="16"/>
  <c r="BI99" i="16" s="1"/>
  <c r="AK99" i="16"/>
  <c r="CD98" i="16"/>
  <c r="CB98" i="16"/>
  <c r="CA98" i="16"/>
  <c r="BZ98" i="16"/>
  <c r="BY98" i="16"/>
  <c r="BX98" i="16"/>
  <c r="BW98" i="16"/>
  <c r="BV98" i="16"/>
  <c r="BT98" i="16"/>
  <c r="BS98" i="16"/>
  <c r="BR98" i="16"/>
  <c r="BN98" i="16"/>
  <c r="BM98" i="16"/>
  <c r="BL98" i="16"/>
  <c r="BG98" i="16"/>
  <c r="BF98" i="16"/>
  <c r="BE98" i="16"/>
  <c r="BD98" i="16"/>
  <c r="BC98" i="16"/>
  <c r="BB98" i="16"/>
  <c r="BA98" i="16"/>
  <c r="AZ98" i="16"/>
  <c r="AY98" i="16"/>
  <c r="AX98" i="16"/>
  <c r="AW98" i="16"/>
  <c r="AV98" i="16"/>
  <c r="AU98" i="16"/>
  <c r="AT98" i="16"/>
  <c r="AR98" i="16"/>
  <c r="AQ98" i="16"/>
  <c r="AP98" i="16"/>
  <c r="BP98" i="16" s="1"/>
  <c r="AO98" i="16"/>
  <c r="BQ98" i="16" s="1"/>
  <c r="AN98" i="16"/>
  <c r="BK98" i="16" s="1"/>
  <c r="AM98" i="16"/>
  <c r="BJ98" i="16" s="1"/>
  <c r="AL98" i="16"/>
  <c r="BI98" i="16" s="1"/>
  <c r="AK98" i="16"/>
  <c r="CD97" i="16"/>
  <c r="CB97" i="16"/>
  <c r="CA97" i="16"/>
  <c r="BZ97" i="16"/>
  <c r="BY97" i="16"/>
  <c r="BX97" i="16"/>
  <c r="BW97" i="16"/>
  <c r="BV97" i="16"/>
  <c r="BT97" i="16"/>
  <c r="BS97" i="16"/>
  <c r="BR97" i="16"/>
  <c r="BN97" i="16"/>
  <c r="BM97" i="16"/>
  <c r="BL97" i="16"/>
  <c r="BG97" i="16"/>
  <c r="BF97" i="16"/>
  <c r="BE97" i="16"/>
  <c r="BD97" i="16"/>
  <c r="BC97" i="16"/>
  <c r="BB97" i="16"/>
  <c r="BA97" i="16"/>
  <c r="AZ97" i="16"/>
  <c r="AY97" i="16"/>
  <c r="AX97" i="16"/>
  <c r="AW97" i="16"/>
  <c r="AV97" i="16"/>
  <c r="AU97" i="16"/>
  <c r="AT97" i="16"/>
  <c r="AR97" i="16"/>
  <c r="AQ97" i="16"/>
  <c r="AP97" i="16"/>
  <c r="BP97" i="16" s="1"/>
  <c r="AO97" i="16"/>
  <c r="BQ97" i="16" s="1"/>
  <c r="AN97" i="16"/>
  <c r="BK97" i="16" s="1"/>
  <c r="AM97" i="16"/>
  <c r="BJ97" i="16" s="1"/>
  <c r="AL97" i="16"/>
  <c r="BI97" i="16" s="1"/>
  <c r="AK97" i="16"/>
  <c r="CD96" i="16"/>
  <c r="CB96" i="16"/>
  <c r="CA96" i="16"/>
  <c r="BZ96" i="16"/>
  <c r="BY96" i="16"/>
  <c r="BX96" i="16"/>
  <c r="BW96" i="16"/>
  <c r="BV96" i="16"/>
  <c r="BT96" i="16"/>
  <c r="BS96" i="16"/>
  <c r="BR96" i="16"/>
  <c r="BN96" i="16"/>
  <c r="BM96" i="16"/>
  <c r="BL96" i="16"/>
  <c r="BG96" i="16"/>
  <c r="BF96" i="16"/>
  <c r="BE96" i="16"/>
  <c r="BD96" i="16"/>
  <c r="BC96" i="16"/>
  <c r="BB96" i="16"/>
  <c r="BA96" i="16"/>
  <c r="AZ96" i="16"/>
  <c r="AY96" i="16"/>
  <c r="AX96" i="16"/>
  <c r="AW96" i="16"/>
  <c r="AV96" i="16"/>
  <c r="AU96" i="16"/>
  <c r="AT96" i="16"/>
  <c r="AR96" i="16"/>
  <c r="AQ96" i="16"/>
  <c r="AP96" i="16"/>
  <c r="BP96" i="16" s="1"/>
  <c r="AO96" i="16"/>
  <c r="BQ96" i="16" s="1"/>
  <c r="AN96" i="16"/>
  <c r="BK96" i="16" s="1"/>
  <c r="AM96" i="16"/>
  <c r="BJ96" i="16" s="1"/>
  <c r="AL96" i="16"/>
  <c r="BI96" i="16" s="1"/>
  <c r="AK96" i="16"/>
  <c r="CD95" i="16"/>
  <c r="CB95" i="16"/>
  <c r="CA95" i="16"/>
  <c r="BZ95" i="16"/>
  <c r="BY95" i="16"/>
  <c r="BX95" i="16"/>
  <c r="BW95" i="16"/>
  <c r="BV95" i="16"/>
  <c r="BT95" i="16"/>
  <c r="BS95" i="16"/>
  <c r="BR95" i="16"/>
  <c r="BN95" i="16"/>
  <c r="BM95" i="16"/>
  <c r="BL95" i="16"/>
  <c r="BG95" i="16"/>
  <c r="BF95" i="16"/>
  <c r="BE95" i="16"/>
  <c r="BD95" i="16"/>
  <c r="BC95" i="16"/>
  <c r="BB95" i="16"/>
  <c r="BA95" i="16"/>
  <c r="AZ95" i="16"/>
  <c r="AY95" i="16"/>
  <c r="AX95" i="16"/>
  <c r="AW95" i="16"/>
  <c r="AV95" i="16"/>
  <c r="AU95" i="16"/>
  <c r="AT95" i="16"/>
  <c r="AR95" i="16"/>
  <c r="AQ95" i="16"/>
  <c r="AP95" i="16"/>
  <c r="BP95" i="16" s="1"/>
  <c r="AO95" i="16"/>
  <c r="BQ95" i="16" s="1"/>
  <c r="AN95" i="16"/>
  <c r="BK95" i="16" s="1"/>
  <c r="AM95" i="16"/>
  <c r="BJ95" i="16" s="1"/>
  <c r="AL95" i="16"/>
  <c r="BI95" i="16" s="1"/>
  <c r="AK95" i="16"/>
  <c r="CD94" i="16"/>
  <c r="CB94" i="16"/>
  <c r="CA94" i="16"/>
  <c r="BZ94" i="16"/>
  <c r="BY94" i="16"/>
  <c r="BX94" i="16"/>
  <c r="BW94" i="16"/>
  <c r="BV94" i="16"/>
  <c r="BT94" i="16"/>
  <c r="BS94" i="16"/>
  <c r="BR94" i="16"/>
  <c r="BN94" i="16"/>
  <c r="BM94" i="16"/>
  <c r="BL94" i="16"/>
  <c r="BG94" i="16"/>
  <c r="BF94" i="16"/>
  <c r="BE94" i="16"/>
  <c r="BD94" i="16"/>
  <c r="BC94" i="16"/>
  <c r="BB94" i="16"/>
  <c r="BA94" i="16"/>
  <c r="AZ94" i="16"/>
  <c r="AY94" i="16"/>
  <c r="AX94" i="16"/>
  <c r="AW94" i="16"/>
  <c r="AV94" i="16"/>
  <c r="AU94" i="16"/>
  <c r="AT94" i="16"/>
  <c r="AR94" i="16"/>
  <c r="AQ94" i="16"/>
  <c r="AP94" i="16"/>
  <c r="BP94" i="16" s="1"/>
  <c r="AO94" i="16"/>
  <c r="BQ94" i="16" s="1"/>
  <c r="AN94" i="16"/>
  <c r="BK94" i="16" s="1"/>
  <c r="AM94" i="16"/>
  <c r="BJ94" i="16" s="1"/>
  <c r="AL94" i="16"/>
  <c r="BI94" i="16" s="1"/>
  <c r="AK94" i="16"/>
  <c r="CD93" i="16"/>
  <c r="CB93" i="16"/>
  <c r="CA93" i="16"/>
  <c r="BZ93" i="16"/>
  <c r="BY93" i="16"/>
  <c r="BX93" i="16"/>
  <c r="BW93" i="16"/>
  <c r="BV93" i="16"/>
  <c r="BT93" i="16"/>
  <c r="BS93" i="16"/>
  <c r="BR93" i="16"/>
  <c r="BN93" i="16"/>
  <c r="BM93" i="16"/>
  <c r="BL93" i="16"/>
  <c r="BG93" i="16"/>
  <c r="BF93" i="16"/>
  <c r="BE93" i="16"/>
  <c r="BD93" i="16"/>
  <c r="BC93" i="16"/>
  <c r="BB93" i="16"/>
  <c r="BA93" i="16"/>
  <c r="AZ93" i="16"/>
  <c r="AY93" i="16"/>
  <c r="AX93" i="16"/>
  <c r="AW93" i="16"/>
  <c r="AV93" i="16"/>
  <c r="AU93" i="16"/>
  <c r="AT93" i="16"/>
  <c r="AR93" i="16"/>
  <c r="AQ93" i="16"/>
  <c r="AP93" i="16"/>
  <c r="BP93" i="16" s="1"/>
  <c r="AO93" i="16"/>
  <c r="BQ93" i="16" s="1"/>
  <c r="AN93" i="16"/>
  <c r="BK93" i="16" s="1"/>
  <c r="AM93" i="16"/>
  <c r="BJ93" i="16" s="1"/>
  <c r="AL93" i="16"/>
  <c r="BI93" i="16" s="1"/>
  <c r="AK93" i="16"/>
  <c r="CD92" i="16"/>
  <c r="CB92" i="16"/>
  <c r="CA92" i="16"/>
  <c r="BZ92" i="16"/>
  <c r="BY92" i="16"/>
  <c r="BX92" i="16"/>
  <c r="BW92" i="16"/>
  <c r="BV92" i="16"/>
  <c r="BT92" i="16"/>
  <c r="BS92" i="16"/>
  <c r="BR92" i="16"/>
  <c r="BN92" i="16"/>
  <c r="BM92" i="16"/>
  <c r="BL92" i="16"/>
  <c r="BG92" i="16"/>
  <c r="BF92" i="16"/>
  <c r="BE92" i="16"/>
  <c r="BD92" i="16"/>
  <c r="BC92" i="16"/>
  <c r="BB92" i="16"/>
  <c r="BA92" i="16"/>
  <c r="AZ92" i="16"/>
  <c r="AY92" i="16"/>
  <c r="AX92" i="16"/>
  <c r="AW92" i="16"/>
  <c r="AV92" i="16"/>
  <c r="AU92" i="16"/>
  <c r="AT92" i="16"/>
  <c r="AR92" i="16"/>
  <c r="AQ92" i="16"/>
  <c r="AP92" i="16"/>
  <c r="BP92" i="16" s="1"/>
  <c r="AO92" i="16"/>
  <c r="BQ92" i="16" s="1"/>
  <c r="AN92" i="16"/>
  <c r="BK92" i="16" s="1"/>
  <c r="AM92" i="16"/>
  <c r="BJ92" i="16" s="1"/>
  <c r="AL92" i="16"/>
  <c r="BI92" i="16" s="1"/>
  <c r="AK92" i="16"/>
  <c r="CD91" i="16"/>
  <c r="CB91" i="16"/>
  <c r="CA91" i="16"/>
  <c r="BZ91" i="16"/>
  <c r="BY91" i="16"/>
  <c r="BX91" i="16"/>
  <c r="BW91" i="16"/>
  <c r="BV91" i="16"/>
  <c r="BT91" i="16"/>
  <c r="BS91" i="16"/>
  <c r="BR91" i="16"/>
  <c r="BN91" i="16"/>
  <c r="BM91" i="16"/>
  <c r="BL91" i="16"/>
  <c r="BG91" i="16"/>
  <c r="BF91" i="16"/>
  <c r="BE91" i="16"/>
  <c r="BD91" i="16"/>
  <c r="BC91" i="16"/>
  <c r="BB91" i="16"/>
  <c r="BA91" i="16"/>
  <c r="AZ91" i="16"/>
  <c r="AY91" i="16"/>
  <c r="AX91" i="16"/>
  <c r="AW91" i="16"/>
  <c r="AV91" i="16"/>
  <c r="AU91" i="16"/>
  <c r="AT91" i="16"/>
  <c r="AR91" i="16"/>
  <c r="AQ91" i="16"/>
  <c r="AP91" i="16"/>
  <c r="BP91" i="16" s="1"/>
  <c r="AO91" i="16"/>
  <c r="BQ91" i="16" s="1"/>
  <c r="AN91" i="16"/>
  <c r="BK91" i="16" s="1"/>
  <c r="AM91" i="16"/>
  <c r="BJ91" i="16" s="1"/>
  <c r="AL91" i="16"/>
  <c r="BI91" i="16" s="1"/>
  <c r="AK91" i="16"/>
  <c r="CD90" i="16"/>
  <c r="CB90" i="16"/>
  <c r="CA90" i="16"/>
  <c r="BZ90" i="16"/>
  <c r="BY90" i="16"/>
  <c r="BX90" i="16"/>
  <c r="BW90" i="16"/>
  <c r="BV90" i="16"/>
  <c r="BT90" i="16"/>
  <c r="BS90" i="16"/>
  <c r="BR90" i="16"/>
  <c r="BN90" i="16"/>
  <c r="BM90" i="16"/>
  <c r="BL90" i="16"/>
  <c r="BG90" i="16"/>
  <c r="BF90" i="16"/>
  <c r="BE90" i="16"/>
  <c r="BD90" i="16"/>
  <c r="BC90" i="16"/>
  <c r="BB90" i="16"/>
  <c r="BA90" i="16"/>
  <c r="AZ90" i="16"/>
  <c r="AY90" i="16"/>
  <c r="AX90" i="16"/>
  <c r="AW90" i="16"/>
  <c r="AV90" i="16"/>
  <c r="AU90" i="16"/>
  <c r="AT90" i="16"/>
  <c r="AR90" i="16"/>
  <c r="AQ90" i="16"/>
  <c r="AP90" i="16"/>
  <c r="BP90" i="16" s="1"/>
  <c r="AO90" i="16"/>
  <c r="BQ90" i="16" s="1"/>
  <c r="AN90" i="16"/>
  <c r="BK90" i="16" s="1"/>
  <c r="AM90" i="16"/>
  <c r="BJ90" i="16" s="1"/>
  <c r="AL90" i="16"/>
  <c r="BI90" i="16" s="1"/>
  <c r="AK90" i="16"/>
  <c r="CD89" i="16"/>
  <c r="CB89" i="16"/>
  <c r="CA89" i="16"/>
  <c r="BZ89" i="16"/>
  <c r="BY89" i="16"/>
  <c r="BX89" i="16"/>
  <c r="BW89" i="16"/>
  <c r="BV89" i="16"/>
  <c r="BT89" i="16"/>
  <c r="BS89" i="16"/>
  <c r="BR89" i="16"/>
  <c r="BN89" i="16"/>
  <c r="BM89" i="16"/>
  <c r="BL89" i="16"/>
  <c r="BG89" i="16"/>
  <c r="BF89" i="16"/>
  <c r="BE89" i="16"/>
  <c r="BD89" i="16"/>
  <c r="BC89" i="16"/>
  <c r="BB89" i="16"/>
  <c r="BA89" i="16"/>
  <c r="AZ89" i="16"/>
  <c r="AY89" i="16"/>
  <c r="AX89" i="16"/>
  <c r="AW89" i="16"/>
  <c r="AV89" i="16"/>
  <c r="AU89" i="16"/>
  <c r="AT89" i="16"/>
  <c r="AR89" i="16"/>
  <c r="AQ89" i="16"/>
  <c r="AP89" i="16"/>
  <c r="BP89" i="16" s="1"/>
  <c r="AO89" i="16"/>
  <c r="BQ89" i="16" s="1"/>
  <c r="AN89" i="16"/>
  <c r="BK89" i="16" s="1"/>
  <c r="AM89" i="16"/>
  <c r="BJ89" i="16" s="1"/>
  <c r="AL89" i="16"/>
  <c r="BI89" i="16" s="1"/>
  <c r="AK89" i="16"/>
  <c r="CD88" i="16"/>
  <c r="CB88" i="16"/>
  <c r="CA88" i="16"/>
  <c r="BZ88" i="16"/>
  <c r="BY88" i="16"/>
  <c r="BX88" i="16"/>
  <c r="BW88" i="16"/>
  <c r="BV88" i="16"/>
  <c r="BT88" i="16"/>
  <c r="BS88" i="16"/>
  <c r="BR88" i="16"/>
  <c r="BN88" i="16"/>
  <c r="BM88" i="16"/>
  <c r="BL88" i="16"/>
  <c r="BG88" i="16"/>
  <c r="BF88" i="16"/>
  <c r="BE88" i="16"/>
  <c r="BD88" i="16"/>
  <c r="BC88" i="16"/>
  <c r="BB88" i="16"/>
  <c r="BA88" i="16"/>
  <c r="AZ88" i="16"/>
  <c r="AY88" i="16"/>
  <c r="AX88" i="16"/>
  <c r="AW88" i="16"/>
  <c r="AV88" i="16"/>
  <c r="AU88" i="16"/>
  <c r="AT88" i="16"/>
  <c r="AR88" i="16"/>
  <c r="AQ88" i="16"/>
  <c r="AP88" i="16"/>
  <c r="BP88" i="16" s="1"/>
  <c r="AO88" i="16"/>
  <c r="BQ88" i="16" s="1"/>
  <c r="AN88" i="16"/>
  <c r="BK88" i="16" s="1"/>
  <c r="AM88" i="16"/>
  <c r="BJ88" i="16" s="1"/>
  <c r="AL88" i="16"/>
  <c r="BI88" i="16" s="1"/>
  <c r="AK88" i="16"/>
  <c r="CD87" i="16"/>
  <c r="CB87" i="16"/>
  <c r="CA87" i="16"/>
  <c r="BZ87" i="16"/>
  <c r="BY87" i="16"/>
  <c r="BX87" i="16"/>
  <c r="BW87" i="16"/>
  <c r="BV87" i="16"/>
  <c r="BT87" i="16"/>
  <c r="BS87" i="16"/>
  <c r="BR87" i="16"/>
  <c r="BN87" i="16"/>
  <c r="BM87" i="16"/>
  <c r="BL87" i="16"/>
  <c r="BG87" i="16"/>
  <c r="BF87" i="16"/>
  <c r="BE87" i="16"/>
  <c r="BD87" i="16"/>
  <c r="BC87" i="16"/>
  <c r="BB87" i="16"/>
  <c r="BA87" i="16"/>
  <c r="AZ87" i="16"/>
  <c r="AY87" i="16"/>
  <c r="AX87" i="16"/>
  <c r="AW87" i="16"/>
  <c r="AV87" i="16"/>
  <c r="AU87" i="16"/>
  <c r="AT87" i="16"/>
  <c r="AR87" i="16"/>
  <c r="AQ87" i="16"/>
  <c r="AP87" i="16"/>
  <c r="BP87" i="16" s="1"/>
  <c r="AO87" i="16"/>
  <c r="BQ87" i="16" s="1"/>
  <c r="AN87" i="16"/>
  <c r="BK87" i="16" s="1"/>
  <c r="AM87" i="16"/>
  <c r="BJ87" i="16" s="1"/>
  <c r="AL87" i="16"/>
  <c r="BI87" i="16" s="1"/>
  <c r="AK87" i="16"/>
  <c r="CD86" i="16"/>
  <c r="CB86" i="16"/>
  <c r="CA86" i="16"/>
  <c r="BZ86" i="16"/>
  <c r="BY86" i="16"/>
  <c r="BX86" i="16"/>
  <c r="BW86" i="16"/>
  <c r="BV86" i="16"/>
  <c r="BT86" i="16"/>
  <c r="BS86" i="16"/>
  <c r="BR86" i="16"/>
  <c r="BN86" i="16"/>
  <c r="BM86" i="16"/>
  <c r="BL86" i="16"/>
  <c r="BG86" i="16"/>
  <c r="BF86" i="16"/>
  <c r="BE86" i="16"/>
  <c r="BD86" i="16"/>
  <c r="BC86" i="16"/>
  <c r="BB86" i="16"/>
  <c r="BA86" i="16"/>
  <c r="AZ86" i="16"/>
  <c r="AY86" i="16"/>
  <c r="AX86" i="16"/>
  <c r="AW86" i="16"/>
  <c r="AV86" i="16"/>
  <c r="AU86" i="16"/>
  <c r="AT86" i="16"/>
  <c r="AR86" i="16"/>
  <c r="AQ86" i="16"/>
  <c r="AP86" i="16"/>
  <c r="BP86" i="16" s="1"/>
  <c r="AO86" i="16"/>
  <c r="BQ86" i="16" s="1"/>
  <c r="AN86" i="16"/>
  <c r="BK86" i="16" s="1"/>
  <c r="AM86" i="16"/>
  <c r="BJ86" i="16" s="1"/>
  <c r="AL86" i="16"/>
  <c r="BI86" i="16" s="1"/>
  <c r="AK86" i="16"/>
  <c r="CD85" i="16"/>
  <c r="CB85" i="16"/>
  <c r="CA85" i="16"/>
  <c r="BZ85" i="16"/>
  <c r="BY85" i="16"/>
  <c r="BX85" i="16"/>
  <c r="BW85" i="16"/>
  <c r="BV85" i="16"/>
  <c r="BT85" i="16"/>
  <c r="BS85" i="16"/>
  <c r="BR85" i="16"/>
  <c r="BN85" i="16"/>
  <c r="BM85" i="16"/>
  <c r="BL85" i="16"/>
  <c r="BG85" i="16"/>
  <c r="BF85" i="16"/>
  <c r="BE85" i="16"/>
  <c r="BD85" i="16"/>
  <c r="BC85" i="16"/>
  <c r="BB85" i="16"/>
  <c r="BA85" i="16"/>
  <c r="AZ85" i="16"/>
  <c r="AY85" i="16"/>
  <c r="AX85" i="16"/>
  <c r="AW85" i="16"/>
  <c r="AV85" i="16"/>
  <c r="AU85" i="16"/>
  <c r="AT85" i="16"/>
  <c r="AR85" i="16"/>
  <c r="AQ85" i="16"/>
  <c r="AP85" i="16"/>
  <c r="BP85" i="16" s="1"/>
  <c r="AO85" i="16"/>
  <c r="BQ85" i="16" s="1"/>
  <c r="AN85" i="16"/>
  <c r="BK85" i="16" s="1"/>
  <c r="AM85" i="16"/>
  <c r="BJ85" i="16" s="1"/>
  <c r="AL85" i="16"/>
  <c r="BI85" i="16" s="1"/>
  <c r="AK85" i="16"/>
  <c r="CD84" i="16"/>
  <c r="CB84" i="16"/>
  <c r="CA84" i="16"/>
  <c r="BZ84" i="16"/>
  <c r="BY84" i="16"/>
  <c r="BX84" i="16"/>
  <c r="BW84" i="16"/>
  <c r="BV84" i="16"/>
  <c r="BT84" i="16"/>
  <c r="BS84" i="16"/>
  <c r="BR84" i="16"/>
  <c r="BN84" i="16"/>
  <c r="BM84" i="16"/>
  <c r="BL84" i="16"/>
  <c r="BG84" i="16"/>
  <c r="BF84" i="16"/>
  <c r="BE84" i="16"/>
  <c r="BD84" i="16"/>
  <c r="BC84" i="16"/>
  <c r="BB84" i="16"/>
  <c r="BA84" i="16"/>
  <c r="AZ84" i="16"/>
  <c r="AY84" i="16"/>
  <c r="AX84" i="16"/>
  <c r="AW84" i="16"/>
  <c r="AV84" i="16"/>
  <c r="AU84" i="16"/>
  <c r="AT84" i="16"/>
  <c r="AR84" i="16"/>
  <c r="AQ84" i="16"/>
  <c r="AP84" i="16"/>
  <c r="BP84" i="16" s="1"/>
  <c r="AO84" i="16"/>
  <c r="BQ84" i="16" s="1"/>
  <c r="AN84" i="16"/>
  <c r="BK84" i="16" s="1"/>
  <c r="AM84" i="16"/>
  <c r="BJ84" i="16" s="1"/>
  <c r="AL84" i="16"/>
  <c r="BI84" i="16" s="1"/>
  <c r="AK84" i="16"/>
  <c r="CD83" i="16"/>
  <c r="CB83" i="16"/>
  <c r="CA83" i="16"/>
  <c r="BZ83" i="16"/>
  <c r="BY83" i="16"/>
  <c r="BX83" i="16"/>
  <c r="BW83" i="16"/>
  <c r="BV83" i="16"/>
  <c r="BT83" i="16"/>
  <c r="BS83" i="16"/>
  <c r="BR83" i="16"/>
  <c r="BN83" i="16"/>
  <c r="BM83" i="16"/>
  <c r="BL83" i="16"/>
  <c r="BG83" i="16"/>
  <c r="BF83" i="16"/>
  <c r="BE83" i="16"/>
  <c r="BD83" i="16"/>
  <c r="BC83" i="16"/>
  <c r="BB83" i="16"/>
  <c r="BA83" i="16"/>
  <c r="AZ83" i="16"/>
  <c r="AY83" i="16"/>
  <c r="AX83" i="16"/>
  <c r="AW83" i="16"/>
  <c r="AV83" i="16"/>
  <c r="AU83" i="16"/>
  <c r="AT83" i="16"/>
  <c r="AR83" i="16"/>
  <c r="AQ83" i="16"/>
  <c r="AP83" i="16"/>
  <c r="BP83" i="16" s="1"/>
  <c r="AO83" i="16"/>
  <c r="BQ83" i="16" s="1"/>
  <c r="AN83" i="16"/>
  <c r="BK83" i="16" s="1"/>
  <c r="AM83" i="16"/>
  <c r="BJ83" i="16" s="1"/>
  <c r="AL83" i="16"/>
  <c r="BI83" i="16" s="1"/>
  <c r="AK83" i="16"/>
  <c r="CD82" i="16"/>
  <c r="CB82" i="16"/>
  <c r="CA82" i="16"/>
  <c r="BZ82" i="16"/>
  <c r="BY82" i="16"/>
  <c r="BX82" i="16"/>
  <c r="BW82" i="16"/>
  <c r="BV82" i="16"/>
  <c r="BT82" i="16"/>
  <c r="BS82" i="16"/>
  <c r="BR82" i="16"/>
  <c r="BN82" i="16"/>
  <c r="BM82" i="16"/>
  <c r="BL82" i="16"/>
  <c r="BG82" i="16"/>
  <c r="BF82" i="16"/>
  <c r="BE82" i="16"/>
  <c r="BD82" i="16"/>
  <c r="BC82" i="16"/>
  <c r="BB82" i="16"/>
  <c r="BA82" i="16"/>
  <c r="AZ82" i="16"/>
  <c r="AY82" i="16"/>
  <c r="AX82" i="16"/>
  <c r="AW82" i="16"/>
  <c r="AV82" i="16"/>
  <c r="AU82" i="16"/>
  <c r="AT82" i="16"/>
  <c r="AR82" i="16"/>
  <c r="AQ82" i="16"/>
  <c r="AP82" i="16"/>
  <c r="BP82" i="16" s="1"/>
  <c r="AO82" i="16"/>
  <c r="BQ82" i="16" s="1"/>
  <c r="AN82" i="16"/>
  <c r="BK82" i="16" s="1"/>
  <c r="AM82" i="16"/>
  <c r="BJ82" i="16" s="1"/>
  <c r="AL82" i="16"/>
  <c r="BI82" i="16" s="1"/>
  <c r="AK82" i="16"/>
  <c r="CD81" i="16"/>
  <c r="CB81" i="16"/>
  <c r="CA81" i="16"/>
  <c r="BZ81" i="16"/>
  <c r="BY81" i="16"/>
  <c r="BX81" i="16"/>
  <c r="BW81" i="16"/>
  <c r="BV81" i="16"/>
  <c r="BT81" i="16"/>
  <c r="BS81" i="16"/>
  <c r="BR81" i="16"/>
  <c r="BN81" i="16"/>
  <c r="BM81" i="16"/>
  <c r="BL81" i="16"/>
  <c r="BG81" i="16"/>
  <c r="BF81" i="16"/>
  <c r="BE81" i="16"/>
  <c r="BD81" i="16"/>
  <c r="BC81" i="16"/>
  <c r="BB81" i="16"/>
  <c r="BA81" i="16"/>
  <c r="AZ81" i="16"/>
  <c r="AY81" i="16"/>
  <c r="AX81" i="16"/>
  <c r="AW81" i="16"/>
  <c r="AV81" i="16"/>
  <c r="AU81" i="16"/>
  <c r="AT81" i="16"/>
  <c r="AR81" i="16"/>
  <c r="AQ81" i="16"/>
  <c r="AP81" i="16"/>
  <c r="BP81" i="16" s="1"/>
  <c r="AO81" i="16"/>
  <c r="BQ81" i="16" s="1"/>
  <c r="AN81" i="16"/>
  <c r="BK81" i="16" s="1"/>
  <c r="AM81" i="16"/>
  <c r="BJ81" i="16" s="1"/>
  <c r="AL81" i="16"/>
  <c r="BI81" i="16" s="1"/>
  <c r="AK81" i="16"/>
  <c r="CD80" i="16"/>
  <c r="CB80" i="16"/>
  <c r="CA80" i="16"/>
  <c r="BZ80" i="16"/>
  <c r="BY80" i="16"/>
  <c r="BX80" i="16"/>
  <c r="BW80" i="16"/>
  <c r="BV80" i="16"/>
  <c r="BT80" i="16"/>
  <c r="BS80" i="16"/>
  <c r="BR80" i="16"/>
  <c r="BN80" i="16"/>
  <c r="BM80" i="16"/>
  <c r="BL80" i="16"/>
  <c r="BG80" i="16"/>
  <c r="BF80" i="16"/>
  <c r="BE80" i="16"/>
  <c r="BD80" i="16"/>
  <c r="BC80" i="16"/>
  <c r="BB80" i="16"/>
  <c r="BA80" i="16"/>
  <c r="AZ80" i="16"/>
  <c r="AY80" i="16"/>
  <c r="AX80" i="16"/>
  <c r="AW80" i="16"/>
  <c r="AV80" i="16"/>
  <c r="AU80" i="16"/>
  <c r="AT80" i="16"/>
  <c r="AR80" i="16"/>
  <c r="AQ80" i="16"/>
  <c r="AP80" i="16"/>
  <c r="BP80" i="16" s="1"/>
  <c r="AO80" i="16"/>
  <c r="BQ80" i="16" s="1"/>
  <c r="AN80" i="16"/>
  <c r="BK80" i="16" s="1"/>
  <c r="AM80" i="16"/>
  <c r="BJ80" i="16" s="1"/>
  <c r="AL80" i="16"/>
  <c r="BI80" i="16" s="1"/>
  <c r="AK80" i="16"/>
  <c r="CD79" i="16"/>
  <c r="CB79" i="16"/>
  <c r="CA79" i="16"/>
  <c r="BZ79" i="16"/>
  <c r="BY79" i="16"/>
  <c r="BX79" i="16"/>
  <c r="BW79" i="16"/>
  <c r="BV79" i="16"/>
  <c r="BT79" i="16"/>
  <c r="BS79" i="16"/>
  <c r="BR79" i="16"/>
  <c r="BN79" i="16"/>
  <c r="BM79" i="16"/>
  <c r="BL79" i="16"/>
  <c r="BG79" i="16"/>
  <c r="BF79" i="16"/>
  <c r="BE79" i="16"/>
  <c r="BD79" i="16"/>
  <c r="BC79" i="16"/>
  <c r="BB79" i="16"/>
  <c r="BA79" i="16"/>
  <c r="AZ79" i="16"/>
  <c r="AY79" i="16"/>
  <c r="AX79" i="16"/>
  <c r="AW79" i="16"/>
  <c r="AV79" i="16"/>
  <c r="AU79" i="16"/>
  <c r="AT79" i="16"/>
  <c r="AR79" i="16"/>
  <c r="AQ79" i="16"/>
  <c r="AP79" i="16"/>
  <c r="BP79" i="16" s="1"/>
  <c r="AO79" i="16"/>
  <c r="BQ79" i="16" s="1"/>
  <c r="AN79" i="16"/>
  <c r="BK79" i="16" s="1"/>
  <c r="AM79" i="16"/>
  <c r="BJ79" i="16" s="1"/>
  <c r="AL79" i="16"/>
  <c r="BI79" i="16" s="1"/>
  <c r="AK79" i="16"/>
  <c r="CD78" i="16"/>
  <c r="CB78" i="16"/>
  <c r="CA78" i="16"/>
  <c r="BZ78" i="16"/>
  <c r="BY78" i="16"/>
  <c r="BX78" i="16"/>
  <c r="BW78" i="16"/>
  <c r="BV78" i="16"/>
  <c r="BT78" i="16"/>
  <c r="BS78" i="16"/>
  <c r="BR78" i="16"/>
  <c r="BN78" i="16"/>
  <c r="BM78" i="16"/>
  <c r="BL78" i="16"/>
  <c r="BG78" i="16"/>
  <c r="BF78" i="16"/>
  <c r="BE78" i="16"/>
  <c r="BD78" i="16"/>
  <c r="BC78" i="16"/>
  <c r="BB78" i="16"/>
  <c r="BA78" i="16"/>
  <c r="AZ78" i="16"/>
  <c r="AY78" i="16"/>
  <c r="AX78" i="16"/>
  <c r="AW78" i="16"/>
  <c r="AV78" i="16"/>
  <c r="AU78" i="16"/>
  <c r="AT78" i="16"/>
  <c r="AR78" i="16"/>
  <c r="AQ78" i="16"/>
  <c r="AP78" i="16"/>
  <c r="BP78" i="16" s="1"/>
  <c r="AO78" i="16"/>
  <c r="BQ78" i="16" s="1"/>
  <c r="AN78" i="16"/>
  <c r="BK78" i="16" s="1"/>
  <c r="AM78" i="16"/>
  <c r="BJ78" i="16" s="1"/>
  <c r="AL78" i="16"/>
  <c r="BI78" i="16" s="1"/>
  <c r="AK78" i="16"/>
  <c r="CD77" i="16"/>
  <c r="CB77" i="16"/>
  <c r="CA77" i="16"/>
  <c r="BZ77" i="16"/>
  <c r="BY77" i="16"/>
  <c r="BX77" i="16"/>
  <c r="BW77" i="16"/>
  <c r="BV77" i="16"/>
  <c r="BT77" i="16"/>
  <c r="BS77" i="16"/>
  <c r="BR77" i="16"/>
  <c r="BN77" i="16"/>
  <c r="BM77" i="16"/>
  <c r="BL77" i="16"/>
  <c r="BG77" i="16"/>
  <c r="BF77" i="16"/>
  <c r="BE77" i="16"/>
  <c r="BD77" i="16"/>
  <c r="BC77" i="16"/>
  <c r="BB77" i="16"/>
  <c r="BA77" i="16"/>
  <c r="AZ77" i="16"/>
  <c r="AY77" i="16"/>
  <c r="AX77" i="16"/>
  <c r="AW77" i="16"/>
  <c r="AV77" i="16"/>
  <c r="AU77" i="16"/>
  <c r="AT77" i="16"/>
  <c r="AR77" i="16"/>
  <c r="AQ77" i="16"/>
  <c r="AP77" i="16"/>
  <c r="BP77" i="16" s="1"/>
  <c r="AO77" i="16"/>
  <c r="BQ77" i="16" s="1"/>
  <c r="AN77" i="16"/>
  <c r="BK77" i="16" s="1"/>
  <c r="AM77" i="16"/>
  <c r="BJ77" i="16" s="1"/>
  <c r="AL77" i="16"/>
  <c r="BI77" i="16" s="1"/>
  <c r="AK77" i="16"/>
  <c r="CD76" i="16"/>
  <c r="CB76" i="16"/>
  <c r="CA76" i="16"/>
  <c r="BZ76" i="16"/>
  <c r="BY76" i="16"/>
  <c r="BX76" i="16"/>
  <c r="BW76" i="16"/>
  <c r="BV76" i="16"/>
  <c r="BT76" i="16"/>
  <c r="BS76" i="16"/>
  <c r="BR76" i="16"/>
  <c r="BN76" i="16"/>
  <c r="BM76" i="16"/>
  <c r="BL76" i="16"/>
  <c r="BG76" i="16"/>
  <c r="BF76" i="16"/>
  <c r="BE76" i="16"/>
  <c r="BD76" i="16"/>
  <c r="BC76" i="16"/>
  <c r="BB76" i="16"/>
  <c r="BA76" i="16"/>
  <c r="AZ76" i="16"/>
  <c r="AY76" i="16"/>
  <c r="AX76" i="16"/>
  <c r="AW76" i="16"/>
  <c r="AV76" i="16"/>
  <c r="AU76" i="16"/>
  <c r="AT76" i="16"/>
  <c r="AR76" i="16"/>
  <c r="AQ76" i="16"/>
  <c r="AP76" i="16"/>
  <c r="BP76" i="16" s="1"/>
  <c r="AO76" i="16"/>
  <c r="BQ76" i="16" s="1"/>
  <c r="AN76" i="16"/>
  <c r="BK76" i="16" s="1"/>
  <c r="AM76" i="16"/>
  <c r="BJ76" i="16" s="1"/>
  <c r="AL76" i="16"/>
  <c r="BI76" i="16" s="1"/>
  <c r="AK76" i="16"/>
  <c r="CD75" i="16"/>
  <c r="CB75" i="16"/>
  <c r="CA75" i="16"/>
  <c r="BZ75" i="16"/>
  <c r="BY75" i="16"/>
  <c r="BX75" i="16"/>
  <c r="BW75" i="16"/>
  <c r="BV75" i="16"/>
  <c r="BT75" i="16"/>
  <c r="BS75" i="16"/>
  <c r="BR75" i="16"/>
  <c r="BN75" i="16"/>
  <c r="BM75" i="16"/>
  <c r="BL75" i="16"/>
  <c r="BG75" i="16"/>
  <c r="BF75" i="16"/>
  <c r="BE75" i="16"/>
  <c r="BD75" i="16"/>
  <c r="BC75" i="16"/>
  <c r="BB75" i="16"/>
  <c r="BA75" i="16"/>
  <c r="AZ75" i="16"/>
  <c r="AY75" i="16"/>
  <c r="AX75" i="16"/>
  <c r="AW75" i="16"/>
  <c r="AV75" i="16"/>
  <c r="AU75" i="16"/>
  <c r="AT75" i="16"/>
  <c r="AR75" i="16"/>
  <c r="AQ75" i="16"/>
  <c r="AP75" i="16"/>
  <c r="BP75" i="16" s="1"/>
  <c r="AO75" i="16"/>
  <c r="BQ75" i="16" s="1"/>
  <c r="AN75" i="16"/>
  <c r="BK75" i="16" s="1"/>
  <c r="AM75" i="16"/>
  <c r="BJ75" i="16" s="1"/>
  <c r="AL75" i="16"/>
  <c r="BI75" i="16" s="1"/>
  <c r="AK75" i="16"/>
  <c r="CD74" i="16"/>
  <c r="CB74" i="16"/>
  <c r="CA74" i="16"/>
  <c r="BZ74" i="16"/>
  <c r="BY74" i="16"/>
  <c r="BX74" i="16"/>
  <c r="BW74" i="16"/>
  <c r="BV74" i="16"/>
  <c r="BT74" i="16"/>
  <c r="BS74" i="16"/>
  <c r="BR74" i="16"/>
  <c r="BN74" i="16"/>
  <c r="BM74" i="16"/>
  <c r="BL74" i="16"/>
  <c r="BG74" i="16"/>
  <c r="BF74" i="16"/>
  <c r="BE74" i="16"/>
  <c r="BD74" i="16"/>
  <c r="BC74" i="16"/>
  <c r="BB74" i="16"/>
  <c r="BA74" i="16"/>
  <c r="AZ74" i="16"/>
  <c r="AY74" i="16"/>
  <c r="AX74" i="16"/>
  <c r="AW74" i="16"/>
  <c r="AV74" i="16"/>
  <c r="AU74" i="16"/>
  <c r="AT74" i="16"/>
  <c r="AR74" i="16"/>
  <c r="AQ74" i="16"/>
  <c r="AP74" i="16"/>
  <c r="BP74" i="16" s="1"/>
  <c r="AO74" i="16"/>
  <c r="BQ74" i="16" s="1"/>
  <c r="AN74" i="16"/>
  <c r="BK74" i="16" s="1"/>
  <c r="AM74" i="16"/>
  <c r="BJ74" i="16" s="1"/>
  <c r="AL74" i="16"/>
  <c r="BI74" i="16" s="1"/>
  <c r="AK74" i="16"/>
  <c r="CD73" i="16"/>
  <c r="CB73" i="16"/>
  <c r="CA73" i="16"/>
  <c r="BZ73" i="16"/>
  <c r="BY73" i="16"/>
  <c r="BX73" i="16"/>
  <c r="BW73" i="16"/>
  <c r="BV73" i="16"/>
  <c r="BT73" i="16"/>
  <c r="BS73" i="16"/>
  <c r="BR73" i="16"/>
  <c r="BN73" i="16"/>
  <c r="BM73" i="16"/>
  <c r="BL73" i="16"/>
  <c r="BG73" i="16"/>
  <c r="BF73" i="16"/>
  <c r="BE73" i="16"/>
  <c r="BD73" i="16"/>
  <c r="BC73" i="16"/>
  <c r="BB73" i="16"/>
  <c r="BA73" i="16"/>
  <c r="AZ73" i="16"/>
  <c r="AY73" i="16"/>
  <c r="AX73" i="16"/>
  <c r="AW73" i="16"/>
  <c r="AV73" i="16"/>
  <c r="AU73" i="16"/>
  <c r="AT73" i="16"/>
  <c r="AR73" i="16"/>
  <c r="AQ73" i="16"/>
  <c r="AP73" i="16"/>
  <c r="BP73" i="16" s="1"/>
  <c r="AO73" i="16"/>
  <c r="BQ73" i="16" s="1"/>
  <c r="AN73" i="16"/>
  <c r="BK73" i="16" s="1"/>
  <c r="AM73" i="16"/>
  <c r="BJ73" i="16" s="1"/>
  <c r="AL73" i="16"/>
  <c r="BI73" i="16" s="1"/>
  <c r="AK73" i="16"/>
  <c r="CD72" i="16"/>
  <c r="CB72" i="16"/>
  <c r="CA72" i="16"/>
  <c r="BZ72" i="16"/>
  <c r="BY72" i="16"/>
  <c r="BX72" i="16"/>
  <c r="BW72" i="16"/>
  <c r="BV72" i="16"/>
  <c r="BT72" i="16"/>
  <c r="BS72" i="16"/>
  <c r="BR72" i="16"/>
  <c r="BN72" i="16"/>
  <c r="BM72" i="16"/>
  <c r="BL72" i="16"/>
  <c r="BG72" i="16"/>
  <c r="BF72" i="16"/>
  <c r="BE72" i="16"/>
  <c r="BD72" i="16"/>
  <c r="BC72" i="16"/>
  <c r="BB72" i="16"/>
  <c r="BA72" i="16"/>
  <c r="AZ72" i="16"/>
  <c r="AY72" i="16"/>
  <c r="AX72" i="16"/>
  <c r="AW72" i="16"/>
  <c r="AV72" i="16"/>
  <c r="AU72" i="16"/>
  <c r="AT72" i="16"/>
  <c r="AR72" i="16"/>
  <c r="AQ72" i="16"/>
  <c r="AP72" i="16"/>
  <c r="BP72" i="16" s="1"/>
  <c r="AO72" i="16"/>
  <c r="BQ72" i="16" s="1"/>
  <c r="AN72" i="16"/>
  <c r="BK72" i="16" s="1"/>
  <c r="AM72" i="16"/>
  <c r="BJ72" i="16" s="1"/>
  <c r="AL72" i="16"/>
  <c r="BI72" i="16" s="1"/>
  <c r="AK72" i="16"/>
  <c r="CD71" i="16"/>
  <c r="CB71" i="16"/>
  <c r="CA71" i="16"/>
  <c r="BZ71" i="16"/>
  <c r="BY71" i="16"/>
  <c r="BX71" i="16"/>
  <c r="BW71" i="16"/>
  <c r="BV71" i="16"/>
  <c r="BT71" i="16"/>
  <c r="BS71" i="16"/>
  <c r="BR71" i="16"/>
  <c r="BN71" i="16"/>
  <c r="BM71" i="16"/>
  <c r="BL71" i="16"/>
  <c r="BG71" i="16"/>
  <c r="BF71" i="16"/>
  <c r="BE71" i="16"/>
  <c r="BD71" i="16"/>
  <c r="BC71" i="16"/>
  <c r="BB71" i="16"/>
  <c r="BA71" i="16"/>
  <c r="AZ71" i="16"/>
  <c r="AY71" i="16"/>
  <c r="AX71" i="16"/>
  <c r="AW71" i="16"/>
  <c r="AV71" i="16"/>
  <c r="AU71" i="16"/>
  <c r="AT71" i="16"/>
  <c r="AR71" i="16"/>
  <c r="AQ71" i="16"/>
  <c r="AP71" i="16"/>
  <c r="BP71" i="16" s="1"/>
  <c r="AO71" i="16"/>
  <c r="BQ71" i="16" s="1"/>
  <c r="AN71" i="16"/>
  <c r="BK71" i="16" s="1"/>
  <c r="AM71" i="16"/>
  <c r="BJ71" i="16" s="1"/>
  <c r="AL71" i="16"/>
  <c r="BI71" i="16" s="1"/>
  <c r="AK71" i="16"/>
  <c r="CD70" i="16"/>
  <c r="CB70" i="16"/>
  <c r="CA70" i="16"/>
  <c r="BZ70" i="16"/>
  <c r="BY70" i="16"/>
  <c r="BX70" i="16"/>
  <c r="BW70" i="16"/>
  <c r="BV70" i="16"/>
  <c r="BT70" i="16"/>
  <c r="BS70" i="16"/>
  <c r="BR70" i="16"/>
  <c r="BN70" i="16"/>
  <c r="BM70" i="16"/>
  <c r="BL70" i="16"/>
  <c r="BG70" i="16"/>
  <c r="BF70" i="16"/>
  <c r="BE70" i="16"/>
  <c r="BD70" i="16"/>
  <c r="BC70" i="16"/>
  <c r="BB70" i="16"/>
  <c r="BA70" i="16"/>
  <c r="AZ70" i="16"/>
  <c r="AY70" i="16"/>
  <c r="AX70" i="16"/>
  <c r="AW70" i="16"/>
  <c r="AV70" i="16"/>
  <c r="AU70" i="16"/>
  <c r="AT70" i="16"/>
  <c r="AR70" i="16"/>
  <c r="AQ70" i="16"/>
  <c r="AP70" i="16"/>
  <c r="BP70" i="16" s="1"/>
  <c r="AO70" i="16"/>
  <c r="BQ70" i="16" s="1"/>
  <c r="AN70" i="16"/>
  <c r="BK70" i="16" s="1"/>
  <c r="AM70" i="16"/>
  <c r="BJ70" i="16" s="1"/>
  <c r="AL70" i="16"/>
  <c r="BI70" i="16" s="1"/>
  <c r="AK70" i="16"/>
  <c r="CD69" i="16"/>
  <c r="CB69" i="16"/>
  <c r="CA69" i="16"/>
  <c r="BZ69" i="16"/>
  <c r="BY69" i="16"/>
  <c r="BX69" i="16"/>
  <c r="BW69" i="16"/>
  <c r="BV69" i="16"/>
  <c r="BT69" i="16"/>
  <c r="BS69" i="16"/>
  <c r="BR69" i="16"/>
  <c r="BN69" i="16"/>
  <c r="BM69" i="16"/>
  <c r="BL69" i="16"/>
  <c r="BG69" i="16"/>
  <c r="BF69" i="16"/>
  <c r="BE69" i="16"/>
  <c r="BD69" i="16"/>
  <c r="BC69" i="16"/>
  <c r="BB69" i="16"/>
  <c r="BA69" i="16"/>
  <c r="AZ69" i="16"/>
  <c r="AY69" i="16"/>
  <c r="AX69" i="16"/>
  <c r="AW69" i="16"/>
  <c r="AV69" i="16"/>
  <c r="AU69" i="16"/>
  <c r="AT69" i="16"/>
  <c r="AR69" i="16"/>
  <c r="AQ69" i="16"/>
  <c r="AP69" i="16"/>
  <c r="BP69" i="16" s="1"/>
  <c r="AO69" i="16"/>
  <c r="BQ69" i="16" s="1"/>
  <c r="AN69" i="16"/>
  <c r="BK69" i="16" s="1"/>
  <c r="AM69" i="16"/>
  <c r="BJ69" i="16" s="1"/>
  <c r="AL69" i="16"/>
  <c r="BI69" i="16" s="1"/>
  <c r="AK69" i="16"/>
  <c r="CD68" i="16"/>
  <c r="CB68" i="16"/>
  <c r="CA68" i="16"/>
  <c r="BZ68" i="16"/>
  <c r="BY68" i="16"/>
  <c r="BX68" i="16"/>
  <c r="BW68" i="16"/>
  <c r="BV68" i="16"/>
  <c r="BT68" i="16"/>
  <c r="BS68" i="16"/>
  <c r="BR68" i="16"/>
  <c r="BN68" i="16"/>
  <c r="BM68" i="16"/>
  <c r="BL68" i="16"/>
  <c r="BG68" i="16"/>
  <c r="BF68" i="16"/>
  <c r="BE68" i="16"/>
  <c r="BD68" i="16"/>
  <c r="BC68" i="16"/>
  <c r="BB68" i="16"/>
  <c r="BA68" i="16"/>
  <c r="AZ68" i="16"/>
  <c r="AY68" i="16"/>
  <c r="AX68" i="16"/>
  <c r="AW68" i="16"/>
  <c r="AV68" i="16"/>
  <c r="AU68" i="16"/>
  <c r="AT68" i="16"/>
  <c r="AR68" i="16"/>
  <c r="AQ68" i="16"/>
  <c r="AP68" i="16"/>
  <c r="BP68" i="16" s="1"/>
  <c r="AO68" i="16"/>
  <c r="BQ68" i="16" s="1"/>
  <c r="AN68" i="16"/>
  <c r="BK68" i="16" s="1"/>
  <c r="AM68" i="16"/>
  <c r="BJ68" i="16" s="1"/>
  <c r="AL68" i="16"/>
  <c r="BI68" i="16" s="1"/>
  <c r="AK68" i="16"/>
  <c r="CD67" i="16"/>
  <c r="CB67" i="16"/>
  <c r="CA67" i="16"/>
  <c r="BZ67" i="16"/>
  <c r="BY67" i="16"/>
  <c r="BX67" i="16"/>
  <c r="BW67" i="16"/>
  <c r="BV67" i="16"/>
  <c r="BT67" i="16"/>
  <c r="BS67" i="16"/>
  <c r="BR67" i="16"/>
  <c r="BN67" i="16"/>
  <c r="BM67" i="16"/>
  <c r="BL67" i="16"/>
  <c r="BG67" i="16"/>
  <c r="BF67" i="16"/>
  <c r="BE67" i="16"/>
  <c r="BD67" i="16"/>
  <c r="BC67" i="16"/>
  <c r="BB67" i="16"/>
  <c r="BA67" i="16"/>
  <c r="AZ67" i="16"/>
  <c r="AY67" i="16"/>
  <c r="AX67" i="16"/>
  <c r="AW67" i="16"/>
  <c r="AV67" i="16"/>
  <c r="AU67" i="16"/>
  <c r="AT67" i="16"/>
  <c r="AR67" i="16"/>
  <c r="AQ67" i="16"/>
  <c r="AP67" i="16"/>
  <c r="BP67" i="16" s="1"/>
  <c r="AO67" i="16"/>
  <c r="BQ67" i="16" s="1"/>
  <c r="AN67" i="16"/>
  <c r="BK67" i="16" s="1"/>
  <c r="AM67" i="16"/>
  <c r="BJ67" i="16" s="1"/>
  <c r="AL67" i="16"/>
  <c r="BI67" i="16" s="1"/>
  <c r="AK67" i="16"/>
  <c r="CD66" i="16"/>
  <c r="CB66" i="16"/>
  <c r="CA66" i="16"/>
  <c r="BZ66" i="16"/>
  <c r="BY66" i="16"/>
  <c r="BX66" i="16"/>
  <c r="BW66" i="16"/>
  <c r="BV66" i="16"/>
  <c r="BT66" i="16"/>
  <c r="BS66" i="16"/>
  <c r="BR66" i="16"/>
  <c r="BN66" i="16"/>
  <c r="BM66" i="16"/>
  <c r="BL66" i="16"/>
  <c r="BG66" i="16"/>
  <c r="BF66" i="16"/>
  <c r="BE66" i="16"/>
  <c r="BD66" i="16"/>
  <c r="BC66" i="16"/>
  <c r="BB66" i="16"/>
  <c r="BA66" i="16"/>
  <c r="AZ66" i="16"/>
  <c r="AY66" i="16"/>
  <c r="AX66" i="16"/>
  <c r="AW66" i="16"/>
  <c r="AV66" i="16"/>
  <c r="AU66" i="16"/>
  <c r="AT66" i="16"/>
  <c r="AR66" i="16"/>
  <c r="AQ66" i="16"/>
  <c r="AP66" i="16"/>
  <c r="BP66" i="16" s="1"/>
  <c r="AO66" i="16"/>
  <c r="BQ66" i="16" s="1"/>
  <c r="AN66" i="16"/>
  <c r="BK66" i="16" s="1"/>
  <c r="AM66" i="16"/>
  <c r="BJ66" i="16" s="1"/>
  <c r="AL66" i="16"/>
  <c r="BI66" i="16" s="1"/>
  <c r="AK66" i="16"/>
  <c r="CD65" i="16"/>
  <c r="CB65" i="16"/>
  <c r="CA65" i="16"/>
  <c r="BZ65" i="16"/>
  <c r="BY65" i="16"/>
  <c r="BX65" i="16"/>
  <c r="BW65" i="16"/>
  <c r="BV65" i="16"/>
  <c r="BT65" i="16"/>
  <c r="BS65" i="16"/>
  <c r="BR65" i="16"/>
  <c r="BN65" i="16"/>
  <c r="BM65" i="16"/>
  <c r="BL65" i="16"/>
  <c r="BG65" i="16"/>
  <c r="BF65" i="16"/>
  <c r="BE65" i="16"/>
  <c r="BD65" i="16"/>
  <c r="BC65" i="16"/>
  <c r="BB65" i="16"/>
  <c r="BA65" i="16"/>
  <c r="AZ65" i="16"/>
  <c r="AY65" i="16"/>
  <c r="AX65" i="16"/>
  <c r="AW65" i="16"/>
  <c r="AV65" i="16"/>
  <c r="AU65" i="16"/>
  <c r="AT65" i="16"/>
  <c r="AR65" i="16"/>
  <c r="AQ65" i="16"/>
  <c r="AP65" i="16"/>
  <c r="BP65" i="16" s="1"/>
  <c r="AO65" i="16"/>
  <c r="BQ65" i="16" s="1"/>
  <c r="AN65" i="16"/>
  <c r="BK65" i="16" s="1"/>
  <c r="AM65" i="16"/>
  <c r="BJ65" i="16" s="1"/>
  <c r="AL65" i="16"/>
  <c r="BI65" i="16" s="1"/>
  <c r="AK65" i="16"/>
  <c r="CD64" i="16"/>
  <c r="CB64" i="16"/>
  <c r="CA64" i="16"/>
  <c r="BZ64" i="16"/>
  <c r="BY64" i="16"/>
  <c r="BX64" i="16"/>
  <c r="BW64" i="16"/>
  <c r="BV64" i="16"/>
  <c r="BT64" i="16"/>
  <c r="BS64" i="16"/>
  <c r="BR64" i="16"/>
  <c r="BN64" i="16"/>
  <c r="BM64" i="16"/>
  <c r="BL64" i="16"/>
  <c r="BG64" i="16"/>
  <c r="BF64" i="16"/>
  <c r="BE64" i="16"/>
  <c r="BD64" i="16"/>
  <c r="BC64" i="16"/>
  <c r="BB64" i="16"/>
  <c r="BA64" i="16"/>
  <c r="AZ64" i="16"/>
  <c r="AY64" i="16"/>
  <c r="AX64" i="16"/>
  <c r="AW64" i="16"/>
  <c r="AV64" i="16"/>
  <c r="AU64" i="16"/>
  <c r="AT64" i="16"/>
  <c r="AR64" i="16"/>
  <c r="AQ64" i="16"/>
  <c r="AP64" i="16"/>
  <c r="BP64" i="16" s="1"/>
  <c r="AO64" i="16"/>
  <c r="BQ64" i="16" s="1"/>
  <c r="AN64" i="16"/>
  <c r="BK64" i="16" s="1"/>
  <c r="AM64" i="16"/>
  <c r="BJ64" i="16" s="1"/>
  <c r="AL64" i="16"/>
  <c r="BI64" i="16" s="1"/>
  <c r="AK64" i="16"/>
  <c r="CD63" i="16"/>
  <c r="CB63" i="16"/>
  <c r="CA63" i="16"/>
  <c r="BZ63" i="16"/>
  <c r="BY63" i="16"/>
  <c r="BX63" i="16"/>
  <c r="BW63" i="16"/>
  <c r="BV63" i="16"/>
  <c r="BT63" i="16"/>
  <c r="BS63" i="16"/>
  <c r="BR63" i="16"/>
  <c r="BN63" i="16"/>
  <c r="BM63" i="16"/>
  <c r="BL63" i="16"/>
  <c r="BG63" i="16"/>
  <c r="BF63" i="16"/>
  <c r="BE63" i="16"/>
  <c r="BD63" i="16"/>
  <c r="BC63" i="16"/>
  <c r="BB63" i="16"/>
  <c r="BA63" i="16"/>
  <c r="AZ63" i="16"/>
  <c r="AY63" i="16"/>
  <c r="AX63" i="16"/>
  <c r="AW63" i="16"/>
  <c r="AV63" i="16"/>
  <c r="AU63" i="16"/>
  <c r="AT63" i="16"/>
  <c r="AR63" i="16"/>
  <c r="AQ63" i="16"/>
  <c r="AP63" i="16"/>
  <c r="BP63" i="16" s="1"/>
  <c r="AO63" i="16"/>
  <c r="BQ63" i="16" s="1"/>
  <c r="AN63" i="16"/>
  <c r="BK63" i="16" s="1"/>
  <c r="AM63" i="16"/>
  <c r="BJ63" i="16" s="1"/>
  <c r="AL63" i="16"/>
  <c r="BI63" i="16" s="1"/>
  <c r="AK63" i="16"/>
  <c r="CD62" i="16"/>
  <c r="CB62" i="16"/>
  <c r="CA62" i="16"/>
  <c r="BZ62" i="16"/>
  <c r="BY62" i="16"/>
  <c r="BX62" i="16"/>
  <c r="BW62" i="16"/>
  <c r="BV62" i="16"/>
  <c r="BT62" i="16"/>
  <c r="BS62" i="16"/>
  <c r="BR62" i="16"/>
  <c r="BN62" i="16"/>
  <c r="BM62" i="16"/>
  <c r="BL62" i="16"/>
  <c r="BG62" i="16"/>
  <c r="BF62" i="16"/>
  <c r="BE62" i="16"/>
  <c r="BD62" i="16"/>
  <c r="BC62" i="16"/>
  <c r="BB62" i="16"/>
  <c r="BA62" i="16"/>
  <c r="AZ62" i="16"/>
  <c r="AY62" i="16"/>
  <c r="AX62" i="16"/>
  <c r="AW62" i="16"/>
  <c r="AV62" i="16"/>
  <c r="AU62" i="16"/>
  <c r="AT62" i="16"/>
  <c r="AR62" i="16"/>
  <c r="AQ62" i="16"/>
  <c r="AP62" i="16"/>
  <c r="BP62" i="16" s="1"/>
  <c r="AO62" i="16"/>
  <c r="BQ62" i="16" s="1"/>
  <c r="AN62" i="16"/>
  <c r="BK62" i="16" s="1"/>
  <c r="AM62" i="16"/>
  <c r="BJ62" i="16" s="1"/>
  <c r="AL62" i="16"/>
  <c r="BI62" i="16" s="1"/>
  <c r="AK62" i="16"/>
  <c r="CD61" i="16"/>
  <c r="CB61" i="16"/>
  <c r="CA61" i="16"/>
  <c r="BZ61" i="16"/>
  <c r="BY61" i="16"/>
  <c r="BX61" i="16"/>
  <c r="BW61" i="16"/>
  <c r="BV61" i="16"/>
  <c r="BT61" i="16"/>
  <c r="BS61" i="16"/>
  <c r="BR61" i="16"/>
  <c r="BN61" i="16"/>
  <c r="BM61" i="16"/>
  <c r="BL61" i="16"/>
  <c r="BG61" i="16"/>
  <c r="BF61" i="16"/>
  <c r="BE61" i="16"/>
  <c r="BD61" i="16"/>
  <c r="BC61" i="16"/>
  <c r="BB61" i="16"/>
  <c r="BA61" i="16"/>
  <c r="AZ61" i="16"/>
  <c r="AY61" i="16"/>
  <c r="AX61" i="16"/>
  <c r="AW61" i="16"/>
  <c r="AV61" i="16"/>
  <c r="AU61" i="16"/>
  <c r="AT61" i="16"/>
  <c r="AR61" i="16"/>
  <c r="AQ61" i="16"/>
  <c r="AP61" i="16"/>
  <c r="BP61" i="16" s="1"/>
  <c r="AO61" i="16"/>
  <c r="BQ61" i="16" s="1"/>
  <c r="AN61" i="16"/>
  <c r="BK61" i="16" s="1"/>
  <c r="AM61" i="16"/>
  <c r="BJ61" i="16" s="1"/>
  <c r="AL61" i="16"/>
  <c r="BI61" i="16" s="1"/>
  <c r="AK61" i="16"/>
  <c r="CD60" i="16"/>
  <c r="CB60" i="16"/>
  <c r="CA60" i="16"/>
  <c r="BZ60" i="16"/>
  <c r="BY60" i="16"/>
  <c r="BX60" i="16"/>
  <c r="BW60" i="16"/>
  <c r="BV60" i="16"/>
  <c r="BT60" i="16"/>
  <c r="BS60" i="16"/>
  <c r="BR60" i="16"/>
  <c r="BN60" i="16"/>
  <c r="BM60" i="16"/>
  <c r="BL60" i="16"/>
  <c r="BG60" i="16"/>
  <c r="BF60" i="16"/>
  <c r="BE60" i="16"/>
  <c r="BD60" i="16"/>
  <c r="BC60" i="16"/>
  <c r="BB60" i="16"/>
  <c r="BA60" i="16"/>
  <c r="AZ60" i="16"/>
  <c r="AY60" i="16"/>
  <c r="AX60" i="16"/>
  <c r="AW60" i="16"/>
  <c r="AV60" i="16"/>
  <c r="AU60" i="16"/>
  <c r="AT60" i="16"/>
  <c r="AR60" i="16"/>
  <c r="AQ60" i="16"/>
  <c r="AP60" i="16"/>
  <c r="BP60" i="16" s="1"/>
  <c r="AO60" i="16"/>
  <c r="BQ60" i="16" s="1"/>
  <c r="AN60" i="16"/>
  <c r="BK60" i="16" s="1"/>
  <c r="AM60" i="16"/>
  <c r="BJ60" i="16" s="1"/>
  <c r="AL60" i="16"/>
  <c r="BI60" i="16" s="1"/>
  <c r="AK60" i="16"/>
  <c r="CD59" i="16"/>
  <c r="CB59" i="16"/>
  <c r="CA59" i="16"/>
  <c r="BZ59" i="16"/>
  <c r="BY59" i="16"/>
  <c r="BX59" i="16"/>
  <c r="BW59" i="16"/>
  <c r="BV59" i="16"/>
  <c r="BT59" i="16"/>
  <c r="BS59" i="16"/>
  <c r="BR59" i="16"/>
  <c r="BN59" i="16"/>
  <c r="BM59" i="16"/>
  <c r="BL59" i="16"/>
  <c r="BG59" i="16"/>
  <c r="BF59" i="16"/>
  <c r="BE59" i="16"/>
  <c r="BD59" i="16"/>
  <c r="BC59" i="16"/>
  <c r="BB59" i="16"/>
  <c r="BA59" i="16"/>
  <c r="AZ59" i="16"/>
  <c r="AY59" i="16"/>
  <c r="AX59" i="16"/>
  <c r="AW59" i="16"/>
  <c r="AV59" i="16"/>
  <c r="AU59" i="16"/>
  <c r="AT59" i="16"/>
  <c r="AR59" i="16"/>
  <c r="AQ59" i="16"/>
  <c r="AP59" i="16"/>
  <c r="BP59" i="16" s="1"/>
  <c r="AO59" i="16"/>
  <c r="BQ59" i="16" s="1"/>
  <c r="AN59" i="16"/>
  <c r="BK59" i="16" s="1"/>
  <c r="AM59" i="16"/>
  <c r="BJ59" i="16" s="1"/>
  <c r="AL59" i="16"/>
  <c r="BI59" i="16" s="1"/>
  <c r="AK59" i="16"/>
  <c r="CD58" i="16"/>
  <c r="CB58" i="16"/>
  <c r="CA58" i="16"/>
  <c r="BZ58" i="16"/>
  <c r="BY58" i="16"/>
  <c r="BX58" i="16"/>
  <c r="BW58" i="16"/>
  <c r="BV58" i="16"/>
  <c r="BT58" i="16"/>
  <c r="BS58" i="16"/>
  <c r="BR58" i="16"/>
  <c r="BN58" i="16"/>
  <c r="BM58" i="16"/>
  <c r="BL58" i="16"/>
  <c r="BG58" i="16"/>
  <c r="BF58" i="16"/>
  <c r="BE58" i="16"/>
  <c r="BD58" i="16"/>
  <c r="BC58" i="16"/>
  <c r="BB58" i="16"/>
  <c r="BA58" i="16"/>
  <c r="AZ58" i="16"/>
  <c r="AY58" i="16"/>
  <c r="AX58" i="16"/>
  <c r="AW58" i="16"/>
  <c r="AV58" i="16"/>
  <c r="AU58" i="16"/>
  <c r="AT58" i="16"/>
  <c r="AR58" i="16"/>
  <c r="AQ58" i="16"/>
  <c r="AP58" i="16"/>
  <c r="BP58" i="16" s="1"/>
  <c r="AO58" i="16"/>
  <c r="BQ58" i="16" s="1"/>
  <c r="AN58" i="16"/>
  <c r="BK58" i="16" s="1"/>
  <c r="AM58" i="16"/>
  <c r="BJ58" i="16" s="1"/>
  <c r="AL58" i="16"/>
  <c r="BI58" i="16" s="1"/>
  <c r="AK58" i="16"/>
  <c r="CD57" i="16"/>
  <c r="CB57" i="16"/>
  <c r="CA57" i="16"/>
  <c r="BZ57" i="16"/>
  <c r="BY57" i="16"/>
  <c r="BX57" i="16"/>
  <c r="BW57" i="16"/>
  <c r="BV57" i="16"/>
  <c r="BT57" i="16"/>
  <c r="BS57" i="16"/>
  <c r="BR57" i="16"/>
  <c r="BN57" i="16"/>
  <c r="BM57" i="16"/>
  <c r="BL57" i="16"/>
  <c r="BG57" i="16"/>
  <c r="BF57" i="16"/>
  <c r="BE57" i="16"/>
  <c r="BD57" i="16"/>
  <c r="BC57" i="16"/>
  <c r="BB57" i="16"/>
  <c r="BA57" i="16"/>
  <c r="AZ57" i="16"/>
  <c r="AY57" i="16"/>
  <c r="AX57" i="16"/>
  <c r="AW57" i="16"/>
  <c r="AV57" i="16"/>
  <c r="AU57" i="16"/>
  <c r="AT57" i="16"/>
  <c r="AR57" i="16"/>
  <c r="AQ57" i="16"/>
  <c r="AP57" i="16"/>
  <c r="BP57" i="16" s="1"/>
  <c r="AO57" i="16"/>
  <c r="BQ57" i="16" s="1"/>
  <c r="AN57" i="16"/>
  <c r="BK57" i="16" s="1"/>
  <c r="AM57" i="16"/>
  <c r="BJ57" i="16" s="1"/>
  <c r="AL57" i="16"/>
  <c r="BI57" i="16" s="1"/>
  <c r="AK57" i="16"/>
  <c r="CD56" i="16"/>
  <c r="CB56" i="16"/>
  <c r="CA56" i="16"/>
  <c r="BZ56" i="16"/>
  <c r="BY56" i="16"/>
  <c r="BX56" i="16"/>
  <c r="BW56" i="16"/>
  <c r="BV56" i="16"/>
  <c r="BT56" i="16"/>
  <c r="BS56" i="16"/>
  <c r="BR56" i="16"/>
  <c r="BN56" i="16"/>
  <c r="BM56" i="16"/>
  <c r="BL56" i="16"/>
  <c r="BG56" i="16"/>
  <c r="BF56" i="16"/>
  <c r="BE56" i="16"/>
  <c r="BD56" i="16"/>
  <c r="BC56" i="16"/>
  <c r="BB56" i="16"/>
  <c r="BA56" i="16"/>
  <c r="AZ56" i="16"/>
  <c r="AY56" i="16"/>
  <c r="AX56" i="16"/>
  <c r="AW56" i="16"/>
  <c r="AV56" i="16"/>
  <c r="AU56" i="16"/>
  <c r="AT56" i="16"/>
  <c r="AR56" i="16"/>
  <c r="AQ56" i="16"/>
  <c r="AP56" i="16"/>
  <c r="BP56" i="16" s="1"/>
  <c r="AO56" i="16"/>
  <c r="BQ56" i="16" s="1"/>
  <c r="AN56" i="16"/>
  <c r="BK56" i="16" s="1"/>
  <c r="AM56" i="16"/>
  <c r="BJ56" i="16" s="1"/>
  <c r="AL56" i="16"/>
  <c r="BI56" i="16" s="1"/>
  <c r="AK56" i="16"/>
  <c r="CD55" i="16"/>
  <c r="CB55" i="16"/>
  <c r="CA55" i="16"/>
  <c r="BZ55" i="16"/>
  <c r="BY55" i="16"/>
  <c r="BX55" i="16"/>
  <c r="BW55" i="16"/>
  <c r="BV55" i="16"/>
  <c r="BT55" i="16"/>
  <c r="BS55" i="16"/>
  <c r="BR55" i="16"/>
  <c r="BN55" i="16"/>
  <c r="BM55" i="16"/>
  <c r="BL55" i="16"/>
  <c r="BG55" i="16"/>
  <c r="BF55" i="16"/>
  <c r="BE55" i="16"/>
  <c r="BD55" i="16"/>
  <c r="BC55" i="16"/>
  <c r="BB55" i="16"/>
  <c r="BA55" i="16"/>
  <c r="AZ55" i="16"/>
  <c r="AY55" i="16"/>
  <c r="AX55" i="16"/>
  <c r="AW55" i="16"/>
  <c r="AV55" i="16"/>
  <c r="AU55" i="16"/>
  <c r="AT55" i="16"/>
  <c r="AR55" i="16"/>
  <c r="AQ55" i="16"/>
  <c r="AP55" i="16"/>
  <c r="BP55" i="16" s="1"/>
  <c r="AO55" i="16"/>
  <c r="BQ55" i="16" s="1"/>
  <c r="AN55" i="16"/>
  <c r="BK55" i="16" s="1"/>
  <c r="AM55" i="16"/>
  <c r="BJ55" i="16" s="1"/>
  <c r="AL55" i="16"/>
  <c r="BI55" i="16" s="1"/>
  <c r="AK55" i="16"/>
  <c r="CD54" i="16"/>
  <c r="CB54" i="16"/>
  <c r="CA54" i="16"/>
  <c r="BZ54" i="16"/>
  <c r="BY54" i="16"/>
  <c r="BX54" i="16"/>
  <c r="BW54" i="16"/>
  <c r="BV54" i="16"/>
  <c r="BT54" i="16"/>
  <c r="BS54" i="16"/>
  <c r="BR54" i="16"/>
  <c r="BN54" i="16"/>
  <c r="BM54" i="16"/>
  <c r="BL54" i="16"/>
  <c r="BG54" i="16"/>
  <c r="BF54" i="16"/>
  <c r="BE54" i="16"/>
  <c r="BD54" i="16"/>
  <c r="BC54" i="16"/>
  <c r="BB54" i="16"/>
  <c r="BA54" i="16"/>
  <c r="AZ54" i="16"/>
  <c r="AY54" i="16"/>
  <c r="AX54" i="16"/>
  <c r="AW54" i="16"/>
  <c r="AV54" i="16"/>
  <c r="AU54" i="16"/>
  <c r="AT54" i="16"/>
  <c r="AR54" i="16"/>
  <c r="AQ54" i="16"/>
  <c r="AP54" i="16"/>
  <c r="BP54" i="16" s="1"/>
  <c r="AO54" i="16"/>
  <c r="BQ54" i="16" s="1"/>
  <c r="AN54" i="16"/>
  <c r="BK54" i="16" s="1"/>
  <c r="AM54" i="16"/>
  <c r="BJ54" i="16" s="1"/>
  <c r="AL54" i="16"/>
  <c r="BI54" i="16" s="1"/>
  <c r="AK54" i="16"/>
  <c r="CD53" i="16"/>
  <c r="CB53" i="16"/>
  <c r="CA53" i="16"/>
  <c r="BZ53" i="16"/>
  <c r="BY53" i="16"/>
  <c r="BX53" i="16"/>
  <c r="BW53" i="16"/>
  <c r="BV53" i="16"/>
  <c r="BT53" i="16"/>
  <c r="BS53" i="16"/>
  <c r="BR53" i="16"/>
  <c r="BN53" i="16"/>
  <c r="BM53" i="16"/>
  <c r="BL53" i="16"/>
  <c r="BG53" i="16"/>
  <c r="BF53" i="16"/>
  <c r="BE53" i="16"/>
  <c r="BD53" i="16"/>
  <c r="BC53" i="16"/>
  <c r="BB53" i="16"/>
  <c r="BA53" i="16"/>
  <c r="AZ53" i="16"/>
  <c r="AY53" i="16"/>
  <c r="AX53" i="16"/>
  <c r="AW53" i="16"/>
  <c r="AV53" i="16"/>
  <c r="AU53" i="16"/>
  <c r="AT53" i="16"/>
  <c r="AR53" i="16"/>
  <c r="AQ53" i="16"/>
  <c r="AP53" i="16"/>
  <c r="BP53" i="16" s="1"/>
  <c r="AO53" i="16"/>
  <c r="BQ53" i="16" s="1"/>
  <c r="AN53" i="16"/>
  <c r="BK53" i="16" s="1"/>
  <c r="AM53" i="16"/>
  <c r="BJ53" i="16" s="1"/>
  <c r="AL53" i="16"/>
  <c r="BI53" i="16" s="1"/>
  <c r="AK53" i="16"/>
  <c r="CD52" i="16"/>
  <c r="CB52" i="16"/>
  <c r="CA52" i="16"/>
  <c r="BZ52" i="16"/>
  <c r="BY52" i="16"/>
  <c r="BX52" i="16"/>
  <c r="BW52" i="16"/>
  <c r="BV52" i="16"/>
  <c r="BT52" i="16"/>
  <c r="BS52" i="16"/>
  <c r="BR52" i="16"/>
  <c r="BN52" i="16"/>
  <c r="BM52" i="16"/>
  <c r="BL52" i="16"/>
  <c r="BG52" i="16"/>
  <c r="BF52" i="16"/>
  <c r="BE52" i="16"/>
  <c r="BD52" i="16"/>
  <c r="BC52" i="16"/>
  <c r="BB52" i="16"/>
  <c r="BA52" i="16"/>
  <c r="AZ52" i="16"/>
  <c r="AY52" i="16"/>
  <c r="AX52" i="16"/>
  <c r="AW52" i="16"/>
  <c r="AV52" i="16"/>
  <c r="AU52" i="16"/>
  <c r="AT52" i="16"/>
  <c r="AR52" i="16"/>
  <c r="AQ52" i="16"/>
  <c r="AP52" i="16"/>
  <c r="BP52" i="16" s="1"/>
  <c r="AO52" i="16"/>
  <c r="BQ52" i="16" s="1"/>
  <c r="AN52" i="16"/>
  <c r="BK52" i="16" s="1"/>
  <c r="AM52" i="16"/>
  <c r="BJ52" i="16" s="1"/>
  <c r="AL52" i="16"/>
  <c r="BI52" i="16" s="1"/>
  <c r="AK52" i="16"/>
  <c r="CD51" i="16"/>
  <c r="CB51" i="16"/>
  <c r="CA51" i="16"/>
  <c r="BZ51" i="16"/>
  <c r="BY51" i="16"/>
  <c r="BX51" i="16"/>
  <c r="BW51" i="16"/>
  <c r="BV51" i="16"/>
  <c r="BT51" i="16"/>
  <c r="BS51" i="16"/>
  <c r="BR51" i="16"/>
  <c r="BN51" i="16"/>
  <c r="BM51" i="16"/>
  <c r="BL51" i="16"/>
  <c r="BG51" i="16"/>
  <c r="BF51" i="16"/>
  <c r="BE51" i="16"/>
  <c r="BD51" i="16"/>
  <c r="BC51" i="16"/>
  <c r="BB51" i="16"/>
  <c r="BA51" i="16"/>
  <c r="AZ51" i="16"/>
  <c r="AY51" i="16"/>
  <c r="AX51" i="16"/>
  <c r="AW51" i="16"/>
  <c r="AV51" i="16"/>
  <c r="AU51" i="16"/>
  <c r="AT51" i="16"/>
  <c r="AR51" i="16"/>
  <c r="AQ51" i="16"/>
  <c r="AP51" i="16"/>
  <c r="BP51" i="16" s="1"/>
  <c r="AO51" i="16"/>
  <c r="BQ51" i="16" s="1"/>
  <c r="AN51" i="16"/>
  <c r="BK51" i="16" s="1"/>
  <c r="AM51" i="16"/>
  <c r="BJ51" i="16" s="1"/>
  <c r="AL51" i="16"/>
  <c r="BI51" i="16" s="1"/>
  <c r="AK51" i="16"/>
  <c r="CD50" i="16"/>
  <c r="CB50" i="16"/>
  <c r="CA50" i="16"/>
  <c r="BZ50" i="16"/>
  <c r="BY50" i="16"/>
  <c r="BX50" i="16"/>
  <c r="BW50" i="16"/>
  <c r="BV50" i="16"/>
  <c r="BT50" i="16"/>
  <c r="BS50" i="16"/>
  <c r="BR50" i="16"/>
  <c r="BN50" i="16"/>
  <c r="BM50" i="16"/>
  <c r="BL50" i="16"/>
  <c r="BG50" i="16"/>
  <c r="BF50" i="16"/>
  <c r="BE50" i="16"/>
  <c r="BD50" i="16"/>
  <c r="BC50" i="16"/>
  <c r="BB50" i="16"/>
  <c r="BA50" i="16"/>
  <c r="AZ50" i="16"/>
  <c r="AY50" i="16"/>
  <c r="AX50" i="16"/>
  <c r="AW50" i="16"/>
  <c r="AV50" i="16"/>
  <c r="AU50" i="16"/>
  <c r="AT50" i="16"/>
  <c r="AR50" i="16"/>
  <c r="AQ50" i="16"/>
  <c r="AP50" i="16"/>
  <c r="BP50" i="16" s="1"/>
  <c r="AO50" i="16"/>
  <c r="BQ50" i="16" s="1"/>
  <c r="AN50" i="16"/>
  <c r="BK50" i="16" s="1"/>
  <c r="AM50" i="16"/>
  <c r="BJ50" i="16" s="1"/>
  <c r="AL50" i="16"/>
  <c r="BI50" i="16" s="1"/>
  <c r="AK50" i="16"/>
  <c r="CD49" i="16"/>
  <c r="CB49" i="16"/>
  <c r="CA49" i="16"/>
  <c r="BZ49" i="16"/>
  <c r="BY49" i="16"/>
  <c r="BX49" i="16"/>
  <c r="BW49" i="16"/>
  <c r="BV49" i="16"/>
  <c r="BT49" i="16"/>
  <c r="BS49" i="16"/>
  <c r="BR49" i="16"/>
  <c r="BN49" i="16"/>
  <c r="BM49" i="16"/>
  <c r="BL49" i="16"/>
  <c r="BG49" i="16"/>
  <c r="BF49" i="16"/>
  <c r="BE49" i="16"/>
  <c r="BD49" i="16"/>
  <c r="BC49" i="16"/>
  <c r="BB49" i="16"/>
  <c r="BA49" i="16"/>
  <c r="AZ49" i="16"/>
  <c r="AY49" i="16"/>
  <c r="AX49" i="16"/>
  <c r="AW49" i="16"/>
  <c r="AV49" i="16"/>
  <c r="AU49" i="16"/>
  <c r="AT49" i="16"/>
  <c r="AR49" i="16"/>
  <c r="AQ49" i="16"/>
  <c r="AP49" i="16"/>
  <c r="BP49" i="16" s="1"/>
  <c r="AO49" i="16"/>
  <c r="BQ49" i="16" s="1"/>
  <c r="AN49" i="16"/>
  <c r="BK49" i="16" s="1"/>
  <c r="AM49" i="16"/>
  <c r="BJ49" i="16" s="1"/>
  <c r="AL49" i="16"/>
  <c r="BI49" i="16" s="1"/>
  <c r="AK49" i="16"/>
  <c r="CD48" i="16"/>
  <c r="CB48" i="16"/>
  <c r="CA48" i="16"/>
  <c r="BZ48" i="16"/>
  <c r="BY48" i="16"/>
  <c r="BX48" i="16"/>
  <c r="BW48" i="16"/>
  <c r="BV48" i="16"/>
  <c r="BT48" i="16"/>
  <c r="BS48" i="16"/>
  <c r="BR48" i="16"/>
  <c r="BN48" i="16"/>
  <c r="BM48" i="16"/>
  <c r="BL48" i="16"/>
  <c r="BG48" i="16"/>
  <c r="BF48" i="16"/>
  <c r="BE48" i="16"/>
  <c r="BD48" i="16"/>
  <c r="BC48" i="16"/>
  <c r="BB48" i="16"/>
  <c r="BA48" i="16"/>
  <c r="AZ48" i="16"/>
  <c r="AY48" i="16"/>
  <c r="AX48" i="16"/>
  <c r="AW48" i="16"/>
  <c r="AV48" i="16"/>
  <c r="AU48" i="16"/>
  <c r="AT48" i="16"/>
  <c r="AR48" i="16"/>
  <c r="AQ48" i="16"/>
  <c r="AP48" i="16"/>
  <c r="BP48" i="16" s="1"/>
  <c r="AO48" i="16"/>
  <c r="BQ48" i="16" s="1"/>
  <c r="AN48" i="16"/>
  <c r="BK48" i="16" s="1"/>
  <c r="AM48" i="16"/>
  <c r="BJ48" i="16" s="1"/>
  <c r="AL48" i="16"/>
  <c r="BI48" i="16" s="1"/>
  <c r="AK48" i="16"/>
  <c r="CD47" i="16"/>
  <c r="CB47" i="16"/>
  <c r="CA47" i="16"/>
  <c r="BZ47" i="16"/>
  <c r="BY47" i="16"/>
  <c r="BX47" i="16"/>
  <c r="BW47" i="16"/>
  <c r="BV47" i="16"/>
  <c r="BT47" i="16"/>
  <c r="BS47" i="16"/>
  <c r="BR47" i="16"/>
  <c r="BN47" i="16"/>
  <c r="BM47" i="16"/>
  <c r="BL47" i="16"/>
  <c r="BG47" i="16"/>
  <c r="BF47" i="16"/>
  <c r="BE47" i="16"/>
  <c r="BD47" i="16"/>
  <c r="BC47" i="16"/>
  <c r="BB47" i="16"/>
  <c r="BA47" i="16"/>
  <c r="AZ47" i="16"/>
  <c r="AY47" i="16"/>
  <c r="AX47" i="16"/>
  <c r="AW47" i="16"/>
  <c r="AV47" i="16"/>
  <c r="AU47" i="16"/>
  <c r="AT47" i="16"/>
  <c r="AR47" i="16"/>
  <c r="AQ47" i="16"/>
  <c r="AP47" i="16"/>
  <c r="BP47" i="16" s="1"/>
  <c r="AO47" i="16"/>
  <c r="BQ47" i="16" s="1"/>
  <c r="AN47" i="16"/>
  <c r="BK47" i="16" s="1"/>
  <c r="AM47" i="16"/>
  <c r="BJ47" i="16" s="1"/>
  <c r="AL47" i="16"/>
  <c r="BI47" i="16" s="1"/>
  <c r="AK47" i="16"/>
  <c r="CD46" i="16"/>
  <c r="CB46" i="16"/>
  <c r="CA46" i="16"/>
  <c r="BZ46" i="16"/>
  <c r="BY46" i="16"/>
  <c r="BX46" i="16"/>
  <c r="BW46" i="16"/>
  <c r="BV46" i="16"/>
  <c r="BT46" i="16"/>
  <c r="BS46" i="16"/>
  <c r="BR46" i="16"/>
  <c r="BN46" i="16"/>
  <c r="BM46" i="16"/>
  <c r="BL46" i="16"/>
  <c r="BG46" i="16"/>
  <c r="BF46" i="16"/>
  <c r="BE46" i="16"/>
  <c r="BD46" i="16"/>
  <c r="BC46" i="16"/>
  <c r="BB46" i="16"/>
  <c r="BA46" i="16"/>
  <c r="AZ46" i="16"/>
  <c r="AY46" i="16"/>
  <c r="AX46" i="16"/>
  <c r="AW46" i="16"/>
  <c r="AV46" i="16"/>
  <c r="AU46" i="16"/>
  <c r="AT46" i="16"/>
  <c r="AR46" i="16"/>
  <c r="AQ46" i="16"/>
  <c r="AP46" i="16"/>
  <c r="BP46" i="16" s="1"/>
  <c r="AO46" i="16"/>
  <c r="BQ46" i="16" s="1"/>
  <c r="AN46" i="16"/>
  <c r="BK46" i="16" s="1"/>
  <c r="AM46" i="16"/>
  <c r="BJ46" i="16" s="1"/>
  <c r="AL46" i="16"/>
  <c r="BI46" i="16" s="1"/>
  <c r="AK46" i="16"/>
  <c r="CD45" i="16"/>
  <c r="CB45" i="16"/>
  <c r="CA45" i="16"/>
  <c r="BZ45" i="16"/>
  <c r="BY45" i="16"/>
  <c r="BX45" i="16"/>
  <c r="BW45" i="16"/>
  <c r="BV45" i="16"/>
  <c r="BT45" i="16"/>
  <c r="BS45" i="16"/>
  <c r="BR45" i="16"/>
  <c r="BN45" i="16"/>
  <c r="BM45" i="16"/>
  <c r="BL45" i="16"/>
  <c r="BG45" i="16"/>
  <c r="BF45" i="16"/>
  <c r="BE45" i="16"/>
  <c r="BD45" i="16"/>
  <c r="BC45" i="16"/>
  <c r="BB45" i="16"/>
  <c r="BA45" i="16"/>
  <c r="AZ45" i="16"/>
  <c r="AY45" i="16"/>
  <c r="AX45" i="16"/>
  <c r="AW45" i="16"/>
  <c r="AV45" i="16"/>
  <c r="AU45" i="16"/>
  <c r="AT45" i="16"/>
  <c r="AR45" i="16"/>
  <c r="AQ45" i="16"/>
  <c r="AP45" i="16"/>
  <c r="BP45" i="16" s="1"/>
  <c r="AO45" i="16"/>
  <c r="BQ45" i="16" s="1"/>
  <c r="AN45" i="16"/>
  <c r="BK45" i="16" s="1"/>
  <c r="AM45" i="16"/>
  <c r="BJ45" i="16" s="1"/>
  <c r="AL45" i="16"/>
  <c r="BI45" i="16" s="1"/>
  <c r="AK45" i="16"/>
  <c r="CD44" i="16"/>
  <c r="CB44" i="16"/>
  <c r="CA44" i="16"/>
  <c r="BZ44" i="16"/>
  <c r="BY44" i="16"/>
  <c r="BX44" i="16"/>
  <c r="BW44" i="16"/>
  <c r="BV44" i="16"/>
  <c r="BT44" i="16"/>
  <c r="BS44" i="16"/>
  <c r="BR44" i="16"/>
  <c r="BN44" i="16"/>
  <c r="BM44" i="16"/>
  <c r="BL44" i="16"/>
  <c r="BG44" i="16"/>
  <c r="BF44" i="16"/>
  <c r="BE44" i="16"/>
  <c r="BD44" i="16"/>
  <c r="BC44" i="16"/>
  <c r="BB44" i="16"/>
  <c r="BA44" i="16"/>
  <c r="AZ44" i="16"/>
  <c r="AY44" i="16"/>
  <c r="AX44" i="16"/>
  <c r="AW44" i="16"/>
  <c r="AV44" i="16"/>
  <c r="AU44" i="16"/>
  <c r="AT44" i="16"/>
  <c r="AR44" i="16"/>
  <c r="AQ44" i="16"/>
  <c r="AP44" i="16"/>
  <c r="BP44" i="16" s="1"/>
  <c r="AO44" i="16"/>
  <c r="BQ44" i="16" s="1"/>
  <c r="AN44" i="16"/>
  <c r="BK44" i="16" s="1"/>
  <c r="AM44" i="16"/>
  <c r="BJ44" i="16" s="1"/>
  <c r="AL44" i="16"/>
  <c r="BI44" i="16" s="1"/>
  <c r="AK44" i="16"/>
  <c r="CD43" i="16"/>
  <c r="CB43" i="16"/>
  <c r="CA43" i="16"/>
  <c r="BZ43" i="16"/>
  <c r="BY43" i="16"/>
  <c r="BX43" i="16"/>
  <c r="BW43" i="16"/>
  <c r="BV43" i="16"/>
  <c r="BT43" i="16"/>
  <c r="BS43" i="16"/>
  <c r="BR43" i="16"/>
  <c r="BN43" i="16"/>
  <c r="BM43" i="16"/>
  <c r="BL43" i="16"/>
  <c r="BG43" i="16"/>
  <c r="BF43" i="16"/>
  <c r="BE43" i="16"/>
  <c r="BD43" i="16"/>
  <c r="BC43" i="16"/>
  <c r="BB43" i="16"/>
  <c r="BA43" i="16"/>
  <c r="AZ43" i="16"/>
  <c r="AY43" i="16"/>
  <c r="AX43" i="16"/>
  <c r="AW43" i="16"/>
  <c r="AV43" i="16"/>
  <c r="AU43" i="16"/>
  <c r="AT43" i="16"/>
  <c r="AR43" i="16"/>
  <c r="AQ43" i="16"/>
  <c r="AP43" i="16"/>
  <c r="BP43" i="16" s="1"/>
  <c r="AO43" i="16"/>
  <c r="BQ43" i="16" s="1"/>
  <c r="AN43" i="16"/>
  <c r="BK43" i="16" s="1"/>
  <c r="AM43" i="16"/>
  <c r="BJ43" i="16" s="1"/>
  <c r="AL43" i="16"/>
  <c r="BI43" i="16" s="1"/>
  <c r="AK43" i="16"/>
  <c r="CD42" i="16"/>
  <c r="CB42" i="16"/>
  <c r="CA42" i="16"/>
  <c r="BZ42" i="16"/>
  <c r="BY42" i="16"/>
  <c r="BX42" i="16"/>
  <c r="BW42" i="16"/>
  <c r="BV42" i="16"/>
  <c r="BT42" i="16"/>
  <c r="BS42" i="16"/>
  <c r="BR42" i="16"/>
  <c r="BN42" i="16"/>
  <c r="BM42" i="16"/>
  <c r="BL42" i="16"/>
  <c r="BG42" i="16"/>
  <c r="BF42" i="16"/>
  <c r="BE42" i="16"/>
  <c r="BD42" i="16"/>
  <c r="BC42" i="16"/>
  <c r="BB42" i="16"/>
  <c r="BA42" i="16"/>
  <c r="AZ42" i="16"/>
  <c r="AY42" i="16"/>
  <c r="AX42" i="16"/>
  <c r="AW42" i="16"/>
  <c r="AV42" i="16"/>
  <c r="AU42" i="16"/>
  <c r="AT42" i="16"/>
  <c r="AR42" i="16"/>
  <c r="AQ42" i="16"/>
  <c r="AP42" i="16"/>
  <c r="BP42" i="16" s="1"/>
  <c r="AO42" i="16"/>
  <c r="BQ42" i="16" s="1"/>
  <c r="AN42" i="16"/>
  <c r="BK42" i="16" s="1"/>
  <c r="AM42" i="16"/>
  <c r="BJ42" i="16" s="1"/>
  <c r="AL42" i="16"/>
  <c r="BI42" i="16" s="1"/>
  <c r="AK42" i="16"/>
  <c r="CD41" i="16"/>
  <c r="CB41" i="16"/>
  <c r="CA41" i="16"/>
  <c r="BZ41" i="16"/>
  <c r="BY41" i="16"/>
  <c r="BX41" i="16"/>
  <c r="BW41" i="16"/>
  <c r="BV41" i="16"/>
  <c r="BT41" i="16"/>
  <c r="BS41" i="16"/>
  <c r="BR41" i="16"/>
  <c r="BN41" i="16"/>
  <c r="BM41" i="16"/>
  <c r="BL41" i="16"/>
  <c r="BG41" i="16"/>
  <c r="BF41" i="16"/>
  <c r="BE41" i="16"/>
  <c r="BD41" i="16"/>
  <c r="BC41" i="16"/>
  <c r="BB41" i="16"/>
  <c r="BA41" i="16"/>
  <c r="AZ41" i="16"/>
  <c r="AY41" i="16"/>
  <c r="AX41" i="16"/>
  <c r="AW41" i="16"/>
  <c r="AV41" i="16"/>
  <c r="AU41" i="16"/>
  <c r="AT41" i="16"/>
  <c r="AR41" i="16"/>
  <c r="AQ41" i="16"/>
  <c r="AP41" i="16"/>
  <c r="BP41" i="16" s="1"/>
  <c r="AO41" i="16"/>
  <c r="BQ41" i="16" s="1"/>
  <c r="AN41" i="16"/>
  <c r="BK41" i="16" s="1"/>
  <c r="AM41" i="16"/>
  <c r="BJ41" i="16" s="1"/>
  <c r="AL41" i="16"/>
  <c r="BI41" i="16" s="1"/>
  <c r="AK41" i="16"/>
  <c r="CD40" i="16"/>
  <c r="CB40" i="16"/>
  <c r="CA40" i="16"/>
  <c r="BZ40" i="16"/>
  <c r="BY40" i="16"/>
  <c r="BX40" i="16"/>
  <c r="BW40" i="16"/>
  <c r="BV40" i="16"/>
  <c r="BT40" i="16"/>
  <c r="BS40" i="16"/>
  <c r="BR40" i="16"/>
  <c r="BN40" i="16"/>
  <c r="BM40" i="16"/>
  <c r="BL40" i="16"/>
  <c r="BG40" i="16"/>
  <c r="BF40" i="16"/>
  <c r="BE40" i="16"/>
  <c r="BD40" i="16"/>
  <c r="BC40" i="16"/>
  <c r="BB40" i="16"/>
  <c r="BA40" i="16"/>
  <c r="AZ40" i="16"/>
  <c r="AY40" i="16"/>
  <c r="AX40" i="16"/>
  <c r="AW40" i="16"/>
  <c r="AV40" i="16"/>
  <c r="AU40" i="16"/>
  <c r="AT40" i="16"/>
  <c r="AR40" i="16"/>
  <c r="AQ40" i="16"/>
  <c r="AP40" i="16"/>
  <c r="BP40" i="16" s="1"/>
  <c r="AO40" i="16"/>
  <c r="BQ40" i="16" s="1"/>
  <c r="AN40" i="16"/>
  <c r="BK40" i="16" s="1"/>
  <c r="AM40" i="16"/>
  <c r="BJ40" i="16" s="1"/>
  <c r="AL40" i="16"/>
  <c r="BI40" i="16" s="1"/>
  <c r="AK40" i="16"/>
  <c r="CD39" i="16"/>
  <c r="CB39" i="16"/>
  <c r="CA39" i="16"/>
  <c r="BZ39" i="16"/>
  <c r="BY39" i="16"/>
  <c r="BX39" i="16"/>
  <c r="BW39" i="16"/>
  <c r="BV39" i="16"/>
  <c r="BT39" i="16"/>
  <c r="BS39" i="16"/>
  <c r="BR39" i="16"/>
  <c r="BN39" i="16"/>
  <c r="BM39" i="16"/>
  <c r="BL39" i="16"/>
  <c r="BG39" i="16"/>
  <c r="BF39" i="16"/>
  <c r="BE39" i="16"/>
  <c r="BD39" i="16"/>
  <c r="BC39" i="16"/>
  <c r="BB39" i="16"/>
  <c r="BA39" i="16"/>
  <c r="AZ39" i="16"/>
  <c r="AY39" i="16"/>
  <c r="AX39" i="16"/>
  <c r="AW39" i="16"/>
  <c r="AV39" i="16"/>
  <c r="AU39" i="16"/>
  <c r="AT39" i="16"/>
  <c r="AR39" i="16"/>
  <c r="AQ39" i="16"/>
  <c r="AP39" i="16"/>
  <c r="BP39" i="16" s="1"/>
  <c r="AO39" i="16"/>
  <c r="BQ39" i="16" s="1"/>
  <c r="AN39" i="16"/>
  <c r="BK39" i="16" s="1"/>
  <c r="AM39" i="16"/>
  <c r="BJ39" i="16" s="1"/>
  <c r="AL39" i="16"/>
  <c r="BI39" i="16" s="1"/>
  <c r="AK39" i="16"/>
  <c r="CD38" i="16"/>
  <c r="CB38" i="16"/>
  <c r="CA38" i="16"/>
  <c r="BZ38" i="16"/>
  <c r="BY38" i="16"/>
  <c r="BX38" i="16"/>
  <c r="BW38" i="16"/>
  <c r="BV38" i="16"/>
  <c r="BT38" i="16"/>
  <c r="BS38" i="16"/>
  <c r="BR38" i="16"/>
  <c r="BN38" i="16"/>
  <c r="BM38" i="16"/>
  <c r="BL38" i="16"/>
  <c r="BG38" i="16"/>
  <c r="BF38" i="16"/>
  <c r="BE38" i="16"/>
  <c r="BD38" i="16"/>
  <c r="BC38" i="16"/>
  <c r="BB38" i="16"/>
  <c r="BA38" i="16"/>
  <c r="AZ38" i="16"/>
  <c r="AY38" i="16"/>
  <c r="AX38" i="16"/>
  <c r="AW38" i="16"/>
  <c r="AV38" i="16"/>
  <c r="AU38" i="16"/>
  <c r="AT38" i="16"/>
  <c r="AR38" i="16"/>
  <c r="AQ38" i="16"/>
  <c r="AP38" i="16"/>
  <c r="BP38" i="16" s="1"/>
  <c r="AO38" i="16"/>
  <c r="BQ38" i="16" s="1"/>
  <c r="AN38" i="16"/>
  <c r="BK38" i="16" s="1"/>
  <c r="AM38" i="16"/>
  <c r="BJ38" i="16" s="1"/>
  <c r="AL38" i="16"/>
  <c r="BI38" i="16" s="1"/>
  <c r="AK38" i="16"/>
  <c r="CD37" i="16"/>
  <c r="CB37" i="16"/>
  <c r="CA37" i="16"/>
  <c r="BZ37" i="16"/>
  <c r="BY37" i="16"/>
  <c r="BX37" i="16"/>
  <c r="BW37" i="16"/>
  <c r="BV37" i="16"/>
  <c r="BT37" i="16"/>
  <c r="BS37" i="16"/>
  <c r="BR37" i="16"/>
  <c r="BN37" i="16"/>
  <c r="BM37" i="16"/>
  <c r="BL37" i="16"/>
  <c r="BG37" i="16"/>
  <c r="BF37" i="16"/>
  <c r="BE37" i="16"/>
  <c r="BD37" i="16"/>
  <c r="BC37" i="16"/>
  <c r="BB37" i="16"/>
  <c r="BA37" i="16"/>
  <c r="AZ37" i="16"/>
  <c r="AY37" i="16"/>
  <c r="AX37" i="16"/>
  <c r="AW37" i="16"/>
  <c r="AV37" i="16"/>
  <c r="AU37" i="16"/>
  <c r="AT37" i="16"/>
  <c r="AR37" i="16"/>
  <c r="AQ37" i="16"/>
  <c r="AP37" i="16"/>
  <c r="BP37" i="16" s="1"/>
  <c r="AO37" i="16"/>
  <c r="BQ37" i="16" s="1"/>
  <c r="AN37" i="16"/>
  <c r="BK37" i="16" s="1"/>
  <c r="AM37" i="16"/>
  <c r="BJ37" i="16" s="1"/>
  <c r="AL37" i="16"/>
  <c r="BI37" i="16" s="1"/>
  <c r="AK37" i="16"/>
  <c r="CD36" i="16"/>
  <c r="CB36" i="16"/>
  <c r="CA36" i="16"/>
  <c r="BZ36" i="16"/>
  <c r="BY36" i="16"/>
  <c r="BX36" i="16"/>
  <c r="BW36" i="16"/>
  <c r="BV36" i="16"/>
  <c r="BT36" i="16"/>
  <c r="BS36" i="16"/>
  <c r="BR36" i="16"/>
  <c r="BN36" i="16"/>
  <c r="BM36" i="16"/>
  <c r="BL36" i="16"/>
  <c r="BG36" i="16"/>
  <c r="BF36" i="16"/>
  <c r="BE36" i="16"/>
  <c r="BD36" i="16"/>
  <c r="BC36" i="16"/>
  <c r="BB36" i="16"/>
  <c r="BA36" i="16"/>
  <c r="AZ36" i="16"/>
  <c r="AY36" i="16"/>
  <c r="AX36" i="16"/>
  <c r="AW36" i="16"/>
  <c r="AV36" i="16"/>
  <c r="AU36" i="16"/>
  <c r="AT36" i="16"/>
  <c r="AR36" i="16"/>
  <c r="AQ36" i="16"/>
  <c r="AP36" i="16"/>
  <c r="BP36" i="16" s="1"/>
  <c r="AO36" i="16"/>
  <c r="BQ36" i="16" s="1"/>
  <c r="AN36" i="16"/>
  <c r="BK36" i="16" s="1"/>
  <c r="AM36" i="16"/>
  <c r="BJ36" i="16" s="1"/>
  <c r="AL36" i="16"/>
  <c r="BI36" i="16" s="1"/>
  <c r="AK36" i="16"/>
  <c r="CD35" i="16"/>
  <c r="CB35" i="16"/>
  <c r="CA35" i="16"/>
  <c r="BZ35" i="16"/>
  <c r="BY35" i="16"/>
  <c r="BX35" i="16"/>
  <c r="BW35" i="16"/>
  <c r="BV35" i="16"/>
  <c r="BT35" i="16"/>
  <c r="BS35" i="16"/>
  <c r="BR35" i="16"/>
  <c r="BN35" i="16"/>
  <c r="BM35" i="16"/>
  <c r="BL35" i="16"/>
  <c r="BG35" i="16"/>
  <c r="BF35" i="16"/>
  <c r="BE35" i="16"/>
  <c r="BD35" i="16"/>
  <c r="BC35" i="16"/>
  <c r="BB35" i="16"/>
  <c r="BA35" i="16"/>
  <c r="AZ35" i="16"/>
  <c r="AY35" i="16"/>
  <c r="AX35" i="16"/>
  <c r="AW35" i="16"/>
  <c r="AV35" i="16"/>
  <c r="AU35" i="16"/>
  <c r="AT35" i="16"/>
  <c r="AR35" i="16"/>
  <c r="AQ35" i="16"/>
  <c r="AP35" i="16"/>
  <c r="BP35" i="16" s="1"/>
  <c r="AO35" i="16"/>
  <c r="BQ35" i="16" s="1"/>
  <c r="AN35" i="16"/>
  <c r="BK35" i="16" s="1"/>
  <c r="AM35" i="16"/>
  <c r="BJ35" i="16" s="1"/>
  <c r="AL35" i="16"/>
  <c r="BI35" i="16" s="1"/>
  <c r="AK35" i="16"/>
  <c r="CD34" i="16"/>
  <c r="CB34" i="16"/>
  <c r="CA34" i="16"/>
  <c r="BZ34" i="16"/>
  <c r="BY34" i="16"/>
  <c r="BX34" i="16"/>
  <c r="BW34" i="16"/>
  <c r="BV34" i="16"/>
  <c r="BT34" i="16"/>
  <c r="BS34" i="16"/>
  <c r="BR34" i="16"/>
  <c r="BN34" i="16"/>
  <c r="BM34" i="16"/>
  <c r="BL34" i="16"/>
  <c r="BG34" i="16"/>
  <c r="BF34" i="16"/>
  <c r="BE34" i="16"/>
  <c r="BD34" i="16"/>
  <c r="BC34" i="16"/>
  <c r="BB34" i="16"/>
  <c r="BA34" i="16"/>
  <c r="AZ34" i="16"/>
  <c r="AY34" i="16"/>
  <c r="AX34" i="16"/>
  <c r="AW34" i="16"/>
  <c r="AV34" i="16"/>
  <c r="AU34" i="16"/>
  <c r="AT34" i="16"/>
  <c r="AR34" i="16"/>
  <c r="AQ34" i="16"/>
  <c r="AP34" i="16"/>
  <c r="BP34" i="16" s="1"/>
  <c r="AO34" i="16"/>
  <c r="BQ34" i="16" s="1"/>
  <c r="AN34" i="16"/>
  <c r="BK34" i="16" s="1"/>
  <c r="AM34" i="16"/>
  <c r="BJ34" i="16" s="1"/>
  <c r="AL34" i="16"/>
  <c r="BI34" i="16" s="1"/>
  <c r="AK34" i="16"/>
  <c r="CD33" i="16"/>
  <c r="CB33" i="16"/>
  <c r="CA33" i="16"/>
  <c r="BZ33" i="16"/>
  <c r="BY33" i="16"/>
  <c r="BX33" i="16"/>
  <c r="BW33" i="16"/>
  <c r="BV33" i="16"/>
  <c r="BT33" i="16"/>
  <c r="BS33" i="16"/>
  <c r="BR33" i="16"/>
  <c r="BN33" i="16"/>
  <c r="BM33" i="16"/>
  <c r="BL33" i="16"/>
  <c r="BG33" i="16"/>
  <c r="BF33" i="16"/>
  <c r="BE33" i="16"/>
  <c r="BD33" i="16"/>
  <c r="BC33" i="16"/>
  <c r="BB33" i="16"/>
  <c r="BA33" i="16"/>
  <c r="AZ33" i="16"/>
  <c r="AY33" i="16"/>
  <c r="AX33" i="16"/>
  <c r="AW33" i="16"/>
  <c r="AV33" i="16"/>
  <c r="AU33" i="16"/>
  <c r="AT33" i="16"/>
  <c r="AR33" i="16"/>
  <c r="AQ33" i="16"/>
  <c r="AP33" i="16"/>
  <c r="BP33" i="16" s="1"/>
  <c r="AO33" i="16"/>
  <c r="BQ33" i="16" s="1"/>
  <c r="AN33" i="16"/>
  <c r="BK33" i="16" s="1"/>
  <c r="AM33" i="16"/>
  <c r="BJ33" i="16" s="1"/>
  <c r="AL33" i="16"/>
  <c r="BI33" i="16" s="1"/>
  <c r="AK33" i="16"/>
  <c r="CD32" i="16"/>
  <c r="CB32" i="16"/>
  <c r="CA32" i="16"/>
  <c r="BZ32" i="16"/>
  <c r="BY32" i="16"/>
  <c r="BX32" i="16"/>
  <c r="BW32" i="16"/>
  <c r="BV32" i="16"/>
  <c r="BT32" i="16"/>
  <c r="BS32" i="16"/>
  <c r="BR32" i="16"/>
  <c r="BN32" i="16"/>
  <c r="BM32" i="16"/>
  <c r="BL32" i="16"/>
  <c r="BG32" i="16"/>
  <c r="BF32" i="16"/>
  <c r="BE32" i="16"/>
  <c r="BD32" i="16"/>
  <c r="BC32" i="16"/>
  <c r="BB32" i="16"/>
  <c r="BA32" i="16"/>
  <c r="AZ32" i="16"/>
  <c r="AY32" i="16"/>
  <c r="AX32" i="16"/>
  <c r="AW32" i="16"/>
  <c r="AV32" i="16"/>
  <c r="AU32" i="16"/>
  <c r="AT32" i="16"/>
  <c r="AR32" i="16"/>
  <c r="AQ32" i="16"/>
  <c r="AP32" i="16"/>
  <c r="BP32" i="16" s="1"/>
  <c r="AO32" i="16"/>
  <c r="BQ32" i="16" s="1"/>
  <c r="AN32" i="16"/>
  <c r="BK32" i="16" s="1"/>
  <c r="AM32" i="16"/>
  <c r="BJ32" i="16" s="1"/>
  <c r="AL32" i="16"/>
  <c r="BI32" i="16" s="1"/>
  <c r="AK32" i="16"/>
  <c r="CD31" i="16"/>
  <c r="CB31" i="16"/>
  <c r="CA31" i="16"/>
  <c r="BZ31" i="16"/>
  <c r="BY31" i="16"/>
  <c r="BX31" i="16"/>
  <c r="BW31" i="16"/>
  <c r="BV31" i="16"/>
  <c r="BT31" i="16"/>
  <c r="BS31" i="16"/>
  <c r="BR31" i="16"/>
  <c r="BN31" i="16"/>
  <c r="BM31" i="16"/>
  <c r="BL31" i="16"/>
  <c r="BG31" i="16"/>
  <c r="BF31" i="16"/>
  <c r="BE31" i="16"/>
  <c r="BD31" i="16"/>
  <c r="BC31" i="16"/>
  <c r="BB31" i="16"/>
  <c r="BA31" i="16"/>
  <c r="AZ31" i="16"/>
  <c r="AY31" i="16"/>
  <c r="AX31" i="16"/>
  <c r="AW31" i="16"/>
  <c r="AV31" i="16"/>
  <c r="AU31" i="16"/>
  <c r="AT31" i="16"/>
  <c r="AR31" i="16"/>
  <c r="AQ31" i="16"/>
  <c r="AP31" i="16"/>
  <c r="BP31" i="16" s="1"/>
  <c r="AO31" i="16"/>
  <c r="BQ31" i="16" s="1"/>
  <c r="AN31" i="16"/>
  <c r="BK31" i="16" s="1"/>
  <c r="AM31" i="16"/>
  <c r="BJ31" i="16" s="1"/>
  <c r="AL31" i="16"/>
  <c r="BI31" i="16" s="1"/>
  <c r="AK31" i="16"/>
  <c r="CD30" i="16"/>
  <c r="CB30" i="16"/>
  <c r="CA30" i="16"/>
  <c r="BZ30" i="16"/>
  <c r="BY30" i="16"/>
  <c r="BX30" i="16"/>
  <c r="BW30" i="16"/>
  <c r="BV30" i="16"/>
  <c r="BT30" i="16"/>
  <c r="BS30" i="16"/>
  <c r="BR30" i="16"/>
  <c r="BN30" i="16"/>
  <c r="BM30" i="16"/>
  <c r="BL30" i="16"/>
  <c r="BG30" i="16"/>
  <c r="BF30" i="16"/>
  <c r="BE30" i="16"/>
  <c r="BD30" i="16"/>
  <c r="BC30" i="16"/>
  <c r="BB30" i="16"/>
  <c r="BA30" i="16"/>
  <c r="AZ30" i="16"/>
  <c r="AY30" i="16"/>
  <c r="AX30" i="16"/>
  <c r="AW30" i="16"/>
  <c r="AV30" i="16"/>
  <c r="AU30" i="16"/>
  <c r="AT30" i="16"/>
  <c r="AR30" i="16"/>
  <c r="AQ30" i="16"/>
  <c r="AP30" i="16"/>
  <c r="BP30" i="16" s="1"/>
  <c r="AO30" i="16"/>
  <c r="BQ30" i="16" s="1"/>
  <c r="AN30" i="16"/>
  <c r="BK30" i="16" s="1"/>
  <c r="AM30" i="16"/>
  <c r="BJ30" i="16" s="1"/>
  <c r="AL30" i="16"/>
  <c r="BI30" i="16" s="1"/>
  <c r="AK30" i="16"/>
  <c r="CD29" i="16"/>
  <c r="CB29" i="16"/>
  <c r="CA29" i="16"/>
  <c r="BZ29" i="16"/>
  <c r="BY29" i="16"/>
  <c r="BX29" i="16"/>
  <c r="BW29" i="16"/>
  <c r="BV29" i="16"/>
  <c r="BT29" i="16"/>
  <c r="BS29" i="16"/>
  <c r="BR29" i="16"/>
  <c r="BN29" i="16"/>
  <c r="BM29" i="16"/>
  <c r="BL29" i="16"/>
  <c r="BG29" i="16"/>
  <c r="BF29" i="16"/>
  <c r="BE29" i="16"/>
  <c r="BD29" i="16"/>
  <c r="BC29" i="16"/>
  <c r="BB29" i="16"/>
  <c r="BA29" i="16"/>
  <c r="AZ29" i="16"/>
  <c r="AY29" i="16"/>
  <c r="AX29" i="16"/>
  <c r="AW29" i="16"/>
  <c r="AV29" i="16"/>
  <c r="AU29" i="16"/>
  <c r="AT29" i="16"/>
  <c r="AR29" i="16"/>
  <c r="AQ29" i="16"/>
  <c r="AP29" i="16"/>
  <c r="BP29" i="16" s="1"/>
  <c r="AO29" i="16"/>
  <c r="BQ29" i="16" s="1"/>
  <c r="AN29" i="16"/>
  <c r="BK29" i="16" s="1"/>
  <c r="AM29" i="16"/>
  <c r="BJ29" i="16" s="1"/>
  <c r="AL29" i="16"/>
  <c r="BI29" i="16" s="1"/>
  <c r="AK29" i="16"/>
  <c r="CD28" i="16"/>
  <c r="CB28" i="16"/>
  <c r="CA28" i="16"/>
  <c r="BZ28" i="16"/>
  <c r="BY28" i="16"/>
  <c r="BX28" i="16"/>
  <c r="BW28" i="16"/>
  <c r="BV28" i="16"/>
  <c r="BT28" i="16"/>
  <c r="BS28" i="16"/>
  <c r="BR28" i="16"/>
  <c r="BN28" i="16"/>
  <c r="BM28" i="16"/>
  <c r="BL28" i="16"/>
  <c r="BG28" i="16"/>
  <c r="BF28" i="16"/>
  <c r="BE28" i="16"/>
  <c r="BD28" i="16"/>
  <c r="BC28" i="16"/>
  <c r="BB28" i="16"/>
  <c r="BA28" i="16"/>
  <c r="AZ28" i="16"/>
  <c r="AY28" i="16"/>
  <c r="AX28" i="16"/>
  <c r="AW28" i="16"/>
  <c r="AV28" i="16"/>
  <c r="AU28" i="16"/>
  <c r="AT28" i="16"/>
  <c r="AR28" i="16"/>
  <c r="AQ28" i="16"/>
  <c r="AP28" i="16"/>
  <c r="BP28" i="16" s="1"/>
  <c r="AO28" i="16"/>
  <c r="BQ28" i="16" s="1"/>
  <c r="AN28" i="16"/>
  <c r="BK28" i="16" s="1"/>
  <c r="AM28" i="16"/>
  <c r="BJ28" i="16" s="1"/>
  <c r="AL28" i="16"/>
  <c r="BI28" i="16" s="1"/>
  <c r="AK28" i="16"/>
  <c r="CD27" i="16"/>
  <c r="CB27" i="16"/>
  <c r="CA27" i="16"/>
  <c r="BZ27" i="16"/>
  <c r="BY27" i="16"/>
  <c r="BX27" i="16"/>
  <c r="BW27" i="16"/>
  <c r="BV27" i="16"/>
  <c r="BT27" i="16"/>
  <c r="BS27" i="16"/>
  <c r="BR27" i="16"/>
  <c r="BN27" i="16"/>
  <c r="BM27" i="16"/>
  <c r="BL27" i="16"/>
  <c r="BG27" i="16"/>
  <c r="BF27" i="16"/>
  <c r="BE27" i="16"/>
  <c r="BD27" i="16"/>
  <c r="BC27" i="16"/>
  <c r="BB27" i="16"/>
  <c r="BA27" i="16"/>
  <c r="AZ27" i="16"/>
  <c r="AY27" i="16"/>
  <c r="AX27" i="16"/>
  <c r="AW27" i="16"/>
  <c r="AV27" i="16"/>
  <c r="AU27" i="16"/>
  <c r="AT27" i="16"/>
  <c r="AR27" i="16"/>
  <c r="AQ27" i="16"/>
  <c r="AP27" i="16"/>
  <c r="BP27" i="16" s="1"/>
  <c r="AO27" i="16"/>
  <c r="BQ27" i="16" s="1"/>
  <c r="AN27" i="16"/>
  <c r="BK27" i="16" s="1"/>
  <c r="AM27" i="16"/>
  <c r="BJ27" i="16" s="1"/>
  <c r="AL27" i="16"/>
  <c r="BI27" i="16" s="1"/>
  <c r="AK27" i="16"/>
  <c r="CD26" i="16"/>
  <c r="CB26" i="16"/>
  <c r="CA26" i="16"/>
  <c r="BZ26" i="16"/>
  <c r="BY26" i="16"/>
  <c r="BX26" i="16"/>
  <c r="BW26" i="16"/>
  <c r="BV26" i="16"/>
  <c r="BT26" i="16"/>
  <c r="BS26" i="16"/>
  <c r="BR26" i="16"/>
  <c r="BN26" i="16"/>
  <c r="BM26" i="16"/>
  <c r="BL26" i="16"/>
  <c r="BG26" i="16"/>
  <c r="BF26" i="16"/>
  <c r="BE26" i="16"/>
  <c r="BD26" i="16"/>
  <c r="BC26" i="16"/>
  <c r="BB26" i="16"/>
  <c r="BA26" i="16"/>
  <c r="AZ26" i="16"/>
  <c r="AY26" i="16"/>
  <c r="AX26" i="16"/>
  <c r="AW26" i="16"/>
  <c r="AV26" i="16"/>
  <c r="AU26" i="16"/>
  <c r="AT26" i="16"/>
  <c r="AR26" i="16"/>
  <c r="AQ26" i="16"/>
  <c r="AP26" i="16"/>
  <c r="BP26" i="16" s="1"/>
  <c r="AO26" i="16"/>
  <c r="BQ26" i="16" s="1"/>
  <c r="AN26" i="16"/>
  <c r="BK26" i="16" s="1"/>
  <c r="AM26" i="16"/>
  <c r="BJ26" i="16" s="1"/>
  <c r="AL26" i="16"/>
  <c r="BI26" i="16" s="1"/>
  <c r="AK26" i="16"/>
  <c r="CD25" i="16"/>
  <c r="CB25" i="16"/>
  <c r="CA25" i="16"/>
  <c r="BZ25" i="16"/>
  <c r="BY25" i="16"/>
  <c r="BX25" i="16"/>
  <c r="BW25" i="16"/>
  <c r="BV25" i="16"/>
  <c r="BT25" i="16"/>
  <c r="BS25" i="16"/>
  <c r="BR25" i="16"/>
  <c r="BN25" i="16"/>
  <c r="BM25" i="16"/>
  <c r="BL25" i="16"/>
  <c r="BG25" i="16"/>
  <c r="BF25" i="16"/>
  <c r="BE25" i="16"/>
  <c r="BD25" i="16"/>
  <c r="BC25" i="16"/>
  <c r="BB25" i="16"/>
  <c r="BA25" i="16"/>
  <c r="AZ25" i="16"/>
  <c r="AY25" i="16"/>
  <c r="AX25" i="16"/>
  <c r="AW25" i="16"/>
  <c r="AV25" i="16"/>
  <c r="AU25" i="16"/>
  <c r="AT25" i="16"/>
  <c r="AR25" i="16"/>
  <c r="AQ25" i="16"/>
  <c r="AP25" i="16"/>
  <c r="BP25" i="16" s="1"/>
  <c r="AO25" i="16"/>
  <c r="BQ25" i="16" s="1"/>
  <c r="AN25" i="16"/>
  <c r="BK25" i="16" s="1"/>
  <c r="AM25" i="16"/>
  <c r="BJ25" i="16" s="1"/>
  <c r="AL25" i="16"/>
  <c r="BI25" i="16" s="1"/>
  <c r="AK25" i="16"/>
  <c r="CD24" i="16"/>
  <c r="CB24" i="16"/>
  <c r="CA24" i="16"/>
  <c r="BZ24" i="16"/>
  <c r="BY24" i="16"/>
  <c r="BX24" i="16"/>
  <c r="BW24" i="16"/>
  <c r="BV24" i="16"/>
  <c r="BT24" i="16"/>
  <c r="BS24" i="16"/>
  <c r="BR24" i="16"/>
  <c r="BN24" i="16"/>
  <c r="BM24" i="16"/>
  <c r="BL24" i="16"/>
  <c r="BG24" i="16"/>
  <c r="BF24" i="16"/>
  <c r="BE24" i="16"/>
  <c r="BD24" i="16"/>
  <c r="BC24" i="16"/>
  <c r="BB24" i="16"/>
  <c r="BA24" i="16"/>
  <c r="AZ24" i="16"/>
  <c r="AY24" i="16"/>
  <c r="AX24" i="16"/>
  <c r="AW24" i="16"/>
  <c r="AV24" i="16"/>
  <c r="AU24" i="16"/>
  <c r="AT24" i="16"/>
  <c r="AR24" i="16"/>
  <c r="AQ24" i="16"/>
  <c r="AP24" i="16"/>
  <c r="BP24" i="16" s="1"/>
  <c r="AO24" i="16"/>
  <c r="BQ24" i="16" s="1"/>
  <c r="AN24" i="16"/>
  <c r="BK24" i="16" s="1"/>
  <c r="AM24" i="16"/>
  <c r="BJ24" i="16" s="1"/>
  <c r="AL24" i="16"/>
  <c r="BI24" i="16" s="1"/>
  <c r="AK24" i="16"/>
  <c r="CD23" i="16"/>
  <c r="CB23" i="16"/>
  <c r="CA23" i="16"/>
  <c r="BZ23" i="16"/>
  <c r="BY23" i="16"/>
  <c r="BX23" i="16"/>
  <c r="BW23" i="16"/>
  <c r="BV23" i="16"/>
  <c r="BT23" i="16"/>
  <c r="BS23" i="16"/>
  <c r="BR23" i="16"/>
  <c r="BN23" i="16"/>
  <c r="BM23" i="16"/>
  <c r="BL23" i="16"/>
  <c r="BG23" i="16"/>
  <c r="BF23" i="16"/>
  <c r="BE23" i="16"/>
  <c r="BD23" i="16"/>
  <c r="BC23" i="16"/>
  <c r="BB23" i="16"/>
  <c r="BA23" i="16"/>
  <c r="AZ23" i="16"/>
  <c r="AY23" i="16"/>
  <c r="AX23" i="16"/>
  <c r="AW23" i="16"/>
  <c r="AV23" i="16"/>
  <c r="AU23" i="16"/>
  <c r="AT23" i="16"/>
  <c r="AR23" i="16"/>
  <c r="AQ23" i="16"/>
  <c r="AP23" i="16"/>
  <c r="BP23" i="16" s="1"/>
  <c r="AO23" i="16"/>
  <c r="BQ23" i="16" s="1"/>
  <c r="AN23" i="16"/>
  <c r="BK23" i="16" s="1"/>
  <c r="AM23" i="16"/>
  <c r="BJ23" i="16" s="1"/>
  <c r="AL23" i="16"/>
  <c r="BI23" i="16" s="1"/>
  <c r="AK23" i="16"/>
  <c r="CD22" i="16"/>
  <c r="CB22" i="16"/>
  <c r="CA22" i="16"/>
  <c r="BZ22" i="16"/>
  <c r="BY22" i="16"/>
  <c r="BX22" i="16"/>
  <c r="BW22" i="16"/>
  <c r="BV22" i="16"/>
  <c r="BT22" i="16"/>
  <c r="BS22" i="16"/>
  <c r="BR22" i="16"/>
  <c r="BN22" i="16"/>
  <c r="BM22" i="16"/>
  <c r="BL22" i="16"/>
  <c r="BG22" i="16"/>
  <c r="BF22" i="16"/>
  <c r="BE22" i="16"/>
  <c r="BD22" i="16"/>
  <c r="BC22" i="16"/>
  <c r="BB22" i="16"/>
  <c r="BA22" i="16"/>
  <c r="AZ22" i="16"/>
  <c r="AY22" i="16"/>
  <c r="AX22" i="16"/>
  <c r="AW22" i="16"/>
  <c r="AV22" i="16"/>
  <c r="AU22" i="16"/>
  <c r="AT22" i="16"/>
  <c r="AR22" i="16"/>
  <c r="AQ22" i="16"/>
  <c r="AP22" i="16"/>
  <c r="BP22" i="16" s="1"/>
  <c r="AO22" i="16"/>
  <c r="BQ22" i="16" s="1"/>
  <c r="AN22" i="16"/>
  <c r="BK22" i="16" s="1"/>
  <c r="AM22" i="16"/>
  <c r="BJ22" i="16" s="1"/>
  <c r="AL22" i="16"/>
  <c r="BI22" i="16" s="1"/>
  <c r="AK22" i="16"/>
  <c r="CD21" i="16"/>
  <c r="CB21" i="16"/>
  <c r="CA21" i="16"/>
  <c r="BZ21" i="16"/>
  <c r="BY21" i="16"/>
  <c r="BX21" i="16"/>
  <c r="BW21" i="16"/>
  <c r="BV21" i="16"/>
  <c r="BT21" i="16"/>
  <c r="BS21" i="16"/>
  <c r="BR21" i="16"/>
  <c r="BN21" i="16"/>
  <c r="BM21" i="16"/>
  <c r="BL21" i="16"/>
  <c r="BG21" i="16"/>
  <c r="BF21" i="16"/>
  <c r="BE21" i="16"/>
  <c r="BD21" i="16"/>
  <c r="BC21" i="16"/>
  <c r="BB21" i="16"/>
  <c r="BA21" i="16"/>
  <c r="AZ21" i="16"/>
  <c r="AY21" i="16"/>
  <c r="AX21" i="16"/>
  <c r="AW21" i="16"/>
  <c r="AV21" i="16"/>
  <c r="AU21" i="16"/>
  <c r="AT21" i="16"/>
  <c r="AR21" i="16"/>
  <c r="AQ21" i="16"/>
  <c r="AP21" i="16"/>
  <c r="BP21" i="16" s="1"/>
  <c r="AO21" i="16"/>
  <c r="BQ21" i="16" s="1"/>
  <c r="AN21" i="16"/>
  <c r="BK21" i="16" s="1"/>
  <c r="AM21" i="16"/>
  <c r="BJ21" i="16" s="1"/>
  <c r="AL21" i="16"/>
  <c r="BI21" i="16" s="1"/>
  <c r="AK21" i="16"/>
  <c r="CD20" i="16"/>
  <c r="CB20" i="16"/>
  <c r="CA20" i="16"/>
  <c r="BZ20" i="16"/>
  <c r="BY20" i="16"/>
  <c r="BX20" i="16"/>
  <c r="BW20" i="16"/>
  <c r="BV20" i="16"/>
  <c r="BT20" i="16"/>
  <c r="BS20" i="16"/>
  <c r="BR20" i="16"/>
  <c r="BN20" i="16"/>
  <c r="BM20" i="16"/>
  <c r="BL20" i="16"/>
  <c r="BG20" i="16"/>
  <c r="BF20" i="16"/>
  <c r="BE20" i="16"/>
  <c r="BD20" i="16"/>
  <c r="BC20" i="16"/>
  <c r="BB20" i="16"/>
  <c r="BA20" i="16"/>
  <c r="AZ20" i="16"/>
  <c r="AY20" i="16"/>
  <c r="AX20" i="16"/>
  <c r="AW20" i="16"/>
  <c r="AV20" i="16"/>
  <c r="AU20" i="16"/>
  <c r="AT20" i="16"/>
  <c r="AR20" i="16"/>
  <c r="AQ20" i="16"/>
  <c r="AP20" i="16"/>
  <c r="BP20" i="16" s="1"/>
  <c r="AO20" i="16"/>
  <c r="BQ20" i="16" s="1"/>
  <c r="AN20" i="16"/>
  <c r="BK20" i="16" s="1"/>
  <c r="AM20" i="16"/>
  <c r="BJ20" i="16" s="1"/>
  <c r="AL20" i="16"/>
  <c r="BI20" i="16" s="1"/>
  <c r="AK20" i="16"/>
  <c r="CD19" i="16"/>
  <c r="CB19" i="16"/>
  <c r="CA19" i="16"/>
  <c r="BZ19" i="16"/>
  <c r="BY19" i="16"/>
  <c r="BX19" i="16"/>
  <c r="BW19" i="16"/>
  <c r="BV19" i="16"/>
  <c r="BT19" i="16"/>
  <c r="BS19" i="16"/>
  <c r="BR19" i="16"/>
  <c r="BN19" i="16"/>
  <c r="BM19" i="16"/>
  <c r="BL19" i="16"/>
  <c r="BG19" i="16"/>
  <c r="BF19" i="16"/>
  <c r="BE19" i="16"/>
  <c r="BD19" i="16"/>
  <c r="BC19" i="16"/>
  <c r="BB19" i="16"/>
  <c r="BA19" i="16"/>
  <c r="AZ19" i="16"/>
  <c r="AY19" i="16"/>
  <c r="AX19" i="16"/>
  <c r="AW19" i="16"/>
  <c r="AV19" i="16"/>
  <c r="AU19" i="16"/>
  <c r="AT19" i="16"/>
  <c r="AR19" i="16"/>
  <c r="AQ19" i="16"/>
  <c r="AP19" i="16"/>
  <c r="BP19" i="16" s="1"/>
  <c r="AO19" i="16"/>
  <c r="BQ19" i="16" s="1"/>
  <c r="AN19" i="16"/>
  <c r="BK19" i="16" s="1"/>
  <c r="AM19" i="16"/>
  <c r="BJ19" i="16" s="1"/>
  <c r="AL19" i="16"/>
  <c r="BI19" i="16" s="1"/>
  <c r="AK19" i="16"/>
  <c r="CD18" i="16"/>
  <c r="CB18" i="16"/>
  <c r="CA18" i="16"/>
  <c r="BZ18" i="16"/>
  <c r="BY18" i="16"/>
  <c r="BX18" i="16"/>
  <c r="BW18" i="16"/>
  <c r="BV18" i="16"/>
  <c r="BT18" i="16"/>
  <c r="BS18" i="16"/>
  <c r="BR18" i="16"/>
  <c r="BN18" i="16"/>
  <c r="BM18" i="16"/>
  <c r="BL18" i="16"/>
  <c r="BG18" i="16"/>
  <c r="BF18" i="16"/>
  <c r="BE18" i="16"/>
  <c r="BD18" i="16"/>
  <c r="BC18" i="16"/>
  <c r="BB18" i="16"/>
  <c r="BA18" i="16"/>
  <c r="AZ18" i="16"/>
  <c r="AY18" i="16"/>
  <c r="AX18" i="16"/>
  <c r="AW18" i="16"/>
  <c r="AV18" i="16"/>
  <c r="AU18" i="16"/>
  <c r="AT18" i="16"/>
  <c r="AR18" i="16"/>
  <c r="AQ18" i="16"/>
  <c r="AP18" i="16"/>
  <c r="BP18" i="16" s="1"/>
  <c r="AO18" i="16"/>
  <c r="BQ18" i="16" s="1"/>
  <c r="AN18" i="16"/>
  <c r="BK18" i="16" s="1"/>
  <c r="AM18" i="16"/>
  <c r="BJ18" i="16" s="1"/>
  <c r="AL18" i="16"/>
  <c r="BI18" i="16" s="1"/>
  <c r="AK18" i="16"/>
  <c r="CD17" i="16"/>
  <c r="CB17" i="16"/>
  <c r="CA17" i="16"/>
  <c r="BZ17" i="16"/>
  <c r="BY17" i="16"/>
  <c r="BX17" i="16"/>
  <c r="BW17" i="16"/>
  <c r="BV17" i="16"/>
  <c r="BT17" i="16"/>
  <c r="BS17" i="16"/>
  <c r="BR17" i="16"/>
  <c r="BN17" i="16"/>
  <c r="BM17" i="16"/>
  <c r="BL17" i="16"/>
  <c r="BG17" i="16"/>
  <c r="BF17" i="16"/>
  <c r="BE17" i="16"/>
  <c r="BD17" i="16"/>
  <c r="BC17" i="16"/>
  <c r="BB17" i="16"/>
  <c r="BA17" i="16"/>
  <c r="AZ17" i="16"/>
  <c r="AY17" i="16"/>
  <c r="AX17" i="16"/>
  <c r="AW17" i="16"/>
  <c r="AV17" i="16"/>
  <c r="AU17" i="16"/>
  <c r="AT17" i="16"/>
  <c r="AR17" i="16"/>
  <c r="AQ17" i="16"/>
  <c r="AP17" i="16"/>
  <c r="BP17" i="16" s="1"/>
  <c r="AO17" i="16"/>
  <c r="BQ17" i="16" s="1"/>
  <c r="AN17" i="16"/>
  <c r="BK17" i="16" s="1"/>
  <c r="AM17" i="16"/>
  <c r="BJ17" i="16" s="1"/>
  <c r="AL17" i="16"/>
  <c r="BI17" i="16" s="1"/>
  <c r="AK17" i="16"/>
  <c r="CD16" i="16"/>
  <c r="CB16" i="16"/>
  <c r="CA16" i="16"/>
  <c r="BZ16" i="16"/>
  <c r="BY16" i="16"/>
  <c r="BX16" i="16"/>
  <c r="BW16" i="16"/>
  <c r="BV16" i="16"/>
  <c r="BT16" i="16"/>
  <c r="BS16" i="16"/>
  <c r="BR16" i="16"/>
  <c r="BN16" i="16"/>
  <c r="BM16" i="16"/>
  <c r="BL16" i="16"/>
  <c r="BG16" i="16"/>
  <c r="BF16" i="16"/>
  <c r="BE16" i="16"/>
  <c r="BD16" i="16"/>
  <c r="BC16" i="16"/>
  <c r="BB16" i="16"/>
  <c r="BA16" i="16"/>
  <c r="AZ16" i="16"/>
  <c r="AY16" i="16"/>
  <c r="AX16" i="16"/>
  <c r="AW16" i="16"/>
  <c r="AV16" i="16"/>
  <c r="AU16" i="16"/>
  <c r="AT16" i="16"/>
  <c r="AR16" i="16"/>
  <c r="AQ16" i="16"/>
  <c r="AP16" i="16"/>
  <c r="BP16" i="16" s="1"/>
  <c r="AO16" i="16"/>
  <c r="BQ16" i="16" s="1"/>
  <c r="AN16" i="16"/>
  <c r="BK16" i="16" s="1"/>
  <c r="AM16" i="16"/>
  <c r="BJ16" i="16" s="1"/>
  <c r="AL16" i="16"/>
  <c r="BI16" i="16" s="1"/>
  <c r="AK16" i="16"/>
  <c r="CD15" i="16"/>
  <c r="CB15" i="16"/>
  <c r="CA15" i="16"/>
  <c r="BZ15" i="16"/>
  <c r="BY15" i="16"/>
  <c r="BX15" i="16"/>
  <c r="BW15" i="16"/>
  <c r="BV15" i="16"/>
  <c r="BT15" i="16"/>
  <c r="BS15" i="16"/>
  <c r="BR15" i="16"/>
  <c r="BN15" i="16"/>
  <c r="BM15" i="16"/>
  <c r="BL15" i="16"/>
  <c r="BG15" i="16"/>
  <c r="BF15" i="16"/>
  <c r="BE15" i="16"/>
  <c r="BD15" i="16"/>
  <c r="BC15" i="16"/>
  <c r="BB15" i="16"/>
  <c r="BA15" i="16"/>
  <c r="AZ15" i="16"/>
  <c r="AY15" i="16"/>
  <c r="AX15" i="16"/>
  <c r="AW15" i="16"/>
  <c r="AV15" i="16"/>
  <c r="AU15" i="16"/>
  <c r="AT15" i="16"/>
  <c r="AR15" i="16"/>
  <c r="AQ15" i="16"/>
  <c r="AP15" i="16"/>
  <c r="BP15" i="16" s="1"/>
  <c r="AO15" i="16"/>
  <c r="BQ15" i="16" s="1"/>
  <c r="AN15" i="16"/>
  <c r="BK15" i="16" s="1"/>
  <c r="AM15" i="16"/>
  <c r="BJ15" i="16" s="1"/>
  <c r="AL15" i="16"/>
  <c r="BI15" i="16" s="1"/>
  <c r="AK15" i="16"/>
  <c r="CD14" i="16"/>
  <c r="CB14" i="16"/>
  <c r="CA14" i="16"/>
  <c r="BZ14" i="16"/>
  <c r="BY14" i="16"/>
  <c r="BX14" i="16"/>
  <c r="BW14" i="16"/>
  <c r="BV14" i="16"/>
  <c r="BT14" i="16"/>
  <c r="BS14" i="16"/>
  <c r="BR14" i="16"/>
  <c r="BN14" i="16"/>
  <c r="BM14" i="16"/>
  <c r="BL14" i="16"/>
  <c r="BG14" i="16"/>
  <c r="BF14" i="16"/>
  <c r="BE14" i="16"/>
  <c r="BD14" i="16"/>
  <c r="BC14" i="16"/>
  <c r="BB14" i="16"/>
  <c r="BA14" i="16"/>
  <c r="AZ14" i="16"/>
  <c r="AY14" i="16"/>
  <c r="AX14" i="16"/>
  <c r="AW14" i="16"/>
  <c r="AV14" i="16"/>
  <c r="AU14" i="16"/>
  <c r="AT14" i="16"/>
  <c r="AR14" i="16"/>
  <c r="AQ14" i="16"/>
  <c r="AP14" i="16"/>
  <c r="BP14" i="16" s="1"/>
  <c r="AO14" i="16"/>
  <c r="BQ14" i="16" s="1"/>
  <c r="AN14" i="16"/>
  <c r="BK14" i="16" s="1"/>
  <c r="AM14" i="16"/>
  <c r="BJ14" i="16" s="1"/>
  <c r="AL14" i="16"/>
  <c r="BI14" i="16" s="1"/>
  <c r="AK14" i="16"/>
  <c r="CD13" i="16"/>
  <c r="CB13" i="16"/>
  <c r="CA13" i="16"/>
  <c r="BZ13" i="16"/>
  <c r="BY13" i="16"/>
  <c r="BX13" i="16"/>
  <c r="BW13" i="16"/>
  <c r="BV13" i="16"/>
  <c r="BT13" i="16"/>
  <c r="BS13" i="16"/>
  <c r="BR13" i="16"/>
  <c r="BN13" i="16"/>
  <c r="BM13" i="16"/>
  <c r="BL13" i="16"/>
  <c r="BG13" i="16"/>
  <c r="BF13" i="16"/>
  <c r="BE13" i="16"/>
  <c r="BD13" i="16"/>
  <c r="BC13" i="16"/>
  <c r="BB13" i="16"/>
  <c r="BA13" i="16"/>
  <c r="AZ13" i="16"/>
  <c r="AY13" i="16"/>
  <c r="AX13" i="16"/>
  <c r="AW13" i="16"/>
  <c r="AV13" i="16"/>
  <c r="AU13" i="16"/>
  <c r="AT13" i="16"/>
  <c r="AR13" i="16"/>
  <c r="AQ13" i="16"/>
  <c r="AP13" i="16"/>
  <c r="BP13" i="16" s="1"/>
  <c r="AO13" i="16"/>
  <c r="BQ13" i="16" s="1"/>
  <c r="AN13" i="16"/>
  <c r="BK13" i="16" s="1"/>
  <c r="AM13" i="16"/>
  <c r="BJ13" i="16" s="1"/>
  <c r="AL13" i="16"/>
  <c r="BI13" i="16" s="1"/>
  <c r="AK13" i="16"/>
  <c r="CD12" i="16"/>
  <c r="CB12" i="16"/>
  <c r="CA12" i="16"/>
  <c r="BZ12" i="16"/>
  <c r="BY12" i="16"/>
  <c r="BX12" i="16"/>
  <c r="BW12" i="16"/>
  <c r="BV12" i="16"/>
  <c r="BT12" i="16"/>
  <c r="BS12" i="16"/>
  <c r="BR12" i="16"/>
  <c r="BN12" i="16"/>
  <c r="BM12" i="16"/>
  <c r="BL12" i="16"/>
  <c r="BG12" i="16"/>
  <c r="BF12" i="16"/>
  <c r="BE12" i="16"/>
  <c r="BD12" i="16"/>
  <c r="BC12" i="16"/>
  <c r="BB12" i="16"/>
  <c r="BA12" i="16"/>
  <c r="AZ12" i="16"/>
  <c r="AY12" i="16"/>
  <c r="AX12" i="16"/>
  <c r="AW12" i="16"/>
  <c r="AV12" i="16"/>
  <c r="AU12" i="16"/>
  <c r="AT12" i="16"/>
  <c r="AR12" i="16"/>
  <c r="AQ12" i="16"/>
  <c r="AP12" i="16"/>
  <c r="BP12" i="16" s="1"/>
  <c r="AO12" i="16"/>
  <c r="BQ12" i="16" s="1"/>
  <c r="AN12" i="16"/>
  <c r="BK12" i="16" s="1"/>
  <c r="AM12" i="16"/>
  <c r="BJ12" i="16" s="1"/>
  <c r="AL12" i="16"/>
  <c r="BI12" i="16" s="1"/>
  <c r="AK12" i="16"/>
  <c r="CD11" i="16"/>
  <c r="CB11" i="16"/>
  <c r="CA11" i="16"/>
  <c r="BZ11" i="16"/>
  <c r="BY11" i="16"/>
  <c r="BX11" i="16"/>
  <c r="BW11" i="16"/>
  <c r="BV11" i="16"/>
  <c r="BT11" i="16"/>
  <c r="BS11" i="16"/>
  <c r="BR11" i="16"/>
  <c r="BN11" i="16"/>
  <c r="BM11" i="16"/>
  <c r="BL11" i="16"/>
  <c r="BG11" i="16"/>
  <c r="BF11" i="16"/>
  <c r="BE11" i="16"/>
  <c r="BD11" i="16"/>
  <c r="BC11" i="16"/>
  <c r="BB11" i="16"/>
  <c r="BA11" i="16"/>
  <c r="AZ11" i="16"/>
  <c r="AY11" i="16"/>
  <c r="AX11" i="16"/>
  <c r="AW11" i="16"/>
  <c r="AV11" i="16"/>
  <c r="AU11" i="16"/>
  <c r="AT11" i="16"/>
  <c r="AR11" i="16"/>
  <c r="AQ11" i="16"/>
  <c r="AP11" i="16"/>
  <c r="BP11" i="16" s="1"/>
  <c r="AO11" i="16"/>
  <c r="BQ11" i="16" s="1"/>
  <c r="AN11" i="16"/>
  <c r="BK11" i="16" s="1"/>
  <c r="AM11" i="16"/>
  <c r="BJ11" i="16" s="1"/>
  <c r="AL11" i="16"/>
  <c r="BI11" i="16" s="1"/>
  <c r="AK11" i="16"/>
  <c r="CD10" i="16"/>
  <c r="CB10" i="16"/>
  <c r="CA10" i="16"/>
  <c r="BZ10" i="16"/>
  <c r="BY10" i="16"/>
  <c r="BX10" i="16"/>
  <c r="BW10" i="16"/>
  <c r="BV10" i="16"/>
  <c r="BT10" i="16"/>
  <c r="BS10" i="16"/>
  <c r="BR10" i="16"/>
  <c r="BN10" i="16"/>
  <c r="BM10" i="16"/>
  <c r="BL10" i="16"/>
  <c r="BG10" i="16"/>
  <c r="BF10" i="16"/>
  <c r="BE10" i="16"/>
  <c r="BD10" i="16"/>
  <c r="BC10" i="16"/>
  <c r="BB10" i="16"/>
  <c r="BA10" i="16"/>
  <c r="AZ10" i="16"/>
  <c r="AY10" i="16"/>
  <c r="AX10" i="16"/>
  <c r="AW10" i="16"/>
  <c r="AV10" i="16"/>
  <c r="AU10" i="16"/>
  <c r="AT10" i="16"/>
  <c r="AR10" i="16"/>
  <c r="AQ10" i="16"/>
  <c r="AP10" i="16"/>
  <c r="BP10" i="16" s="1"/>
  <c r="AO10" i="16"/>
  <c r="BQ10" i="16" s="1"/>
  <c r="AN10" i="16"/>
  <c r="BK10" i="16" s="1"/>
  <c r="AM10" i="16"/>
  <c r="BJ10" i="16" s="1"/>
  <c r="AL10" i="16"/>
  <c r="BI10" i="16" s="1"/>
  <c r="AK10" i="16"/>
  <c r="CD9" i="16"/>
  <c r="CB9" i="16"/>
  <c r="CA9" i="16"/>
  <c r="BZ9" i="16"/>
  <c r="BY9" i="16"/>
  <c r="BX9" i="16"/>
  <c r="BW9" i="16"/>
  <c r="BV9" i="16"/>
  <c r="BT9" i="16"/>
  <c r="BS9" i="16"/>
  <c r="BR9" i="16"/>
  <c r="BN9" i="16"/>
  <c r="BM9" i="16"/>
  <c r="BL9" i="16"/>
  <c r="BG9" i="16"/>
  <c r="BF9" i="16"/>
  <c r="BE9" i="16"/>
  <c r="BD9" i="16"/>
  <c r="BC9" i="16"/>
  <c r="BB9" i="16"/>
  <c r="BA9" i="16"/>
  <c r="AZ9" i="16"/>
  <c r="AY9" i="16"/>
  <c r="AX9" i="16"/>
  <c r="AW9" i="16"/>
  <c r="AV9" i="16"/>
  <c r="AU9" i="16"/>
  <c r="AT9" i="16"/>
  <c r="AR9" i="16"/>
  <c r="AQ9" i="16"/>
  <c r="AP9" i="16"/>
  <c r="BP9" i="16" s="1"/>
  <c r="AO9" i="16"/>
  <c r="BQ9" i="16" s="1"/>
  <c r="AN9" i="16"/>
  <c r="BK9" i="16" s="1"/>
  <c r="AM9" i="16"/>
  <c r="BJ9" i="16" s="1"/>
  <c r="AL9" i="16"/>
  <c r="BI9" i="16" s="1"/>
  <c r="AK9" i="16"/>
  <c r="CD8" i="16"/>
  <c r="CB8" i="16"/>
  <c r="CA8" i="16"/>
  <c r="BZ8" i="16"/>
  <c r="BY8" i="16"/>
  <c r="BX8" i="16"/>
  <c r="BW8" i="16"/>
  <c r="BV8" i="16"/>
  <c r="BT8" i="16"/>
  <c r="BS8" i="16"/>
  <c r="BR8" i="16"/>
  <c r="BN8" i="16"/>
  <c r="BM8" i="16"/>
  <c r="BL8" i="16"/>
  <c r="BG8" i="16"/>
  <c r="BF8" i="16"/>
  <c r="BE8" i="16"/>
  <c r="BD8" i="16"/>
  <c r="BC8" i="16"/>
  <c r="BB8" i="16"/>
  <c r="BA8" i="16"/>
  <c r="AZ8" i="16"/>
  <c r="AY8" i="16"/>
  <c r="AX8" i="16"/>
  <c r="AW8" i="16"/>
  <c r="AV8" i="16"/>
  <c r="AU8" i="16"/>
  <c r="AT8" i="16"/>
  <c r="AR8" i="16"/>
  <c r="AQ8" i="16"/>
  <c r="AP8" i="16"/>
  <c r="BP8" i="16" s="1"/>
  <c r="AO8" i="16"/>
  <c r="BQ8" i="16" s="1"/>
  <c r="AN8" i="16"/>
  <c r="BK8" i="16" s="1"/>
  <c r="AM8" i="16"/>
  <c r="BJ8" i="16" s="1"/>
  <c r="AL8" i="16"/>
  <c r="BI8" i="16" s="1"/>
  <c r="AK8" i="16"/>
  <c r="CD7" i="16"/>
  <c r="CB7" i="16"/>
  <c r="CA7" i="16"/>
  <c r="BZ7" i="16"/>
  <c r="BY7" i="16"/>
  <c r="BX7" i="16"/>
  <c r="BW7" i="16"/>
  <c r="BV7" i="16"/>
  <c r="BT7" i="16"/>
  <c r="BS7" i="16"/>
  <c r="BR7" i="16"/>
  <c r="BN7" i="16"/>
  <c r="BM7" i="16"/>
  <c r="BL7" i="16"/>
  <c r="BG7" i="16"/>
  <c r="BF7" i="16"/>
  <c r="BE7" i="16"/>
  <c r="BD7" i="16"/>
  <c r="BC7" i="16"/>
  <c r="BB7" i="16"/>
  <c r="BA7" i="16"/>
  <c r="AZ7" i="16"/>
  <c r="AY7" i="16"/>
  <c r="AX7" i="16"/>
  <c r="AW7" i="16"/>
  <c r="AV7" i="16"/>
  <c r="AU7" i="16"/>
  <c r="AT7" i="16"/>
  <c r="AR7" i="16"/>
  <c r="AQ7" i="16"/>
  <c r="AP7" i="16"/>
  <c r="BP7" i="16" s="1"/>
  <c r="AO7" i="16"/>
  <c r="BQ7" i="16" s="1"/>
  <c r="AN7" i="16"/>
  <c r="BK7" i="16" s="1"/>
  <c r="AM7" i="16"/>
  <c r="BJ7" i="16" s="1"/>
  <c r="AL7" i="16"/>
  <c r="BI7" i="16" s="1"/>
  <c r="AK7" i="16"/>
  <c r="CD6" i="16"/>
  <c r="CB6" i="16"/>
  <c r="CA6" i="16"/>
  <c r="BZ6" i="16"/>
  <c r="BY6" i="16"/>
  <c r="BX6" i="16"/>
  <c r="BW6" i="16"/>
  <c r="BV6" i="16"/>
  <c r="BT6" i="16"/>
  <c r="BS6" i="16"/>
  <c r="BR6" i="16"/>
  <c r="BN6" i="16"/>
  <c r="BM6" i="16"/>
  <c r="BL6" i="16"/>
  <c r="BG6" i="16"/>
  <c r="BF6" i="16"/>
  <c r="BE6" i="16"/>
  <c r="BD6" i="16"/>
  <c r="BC6" i="16"/>
  <c r="BB6" i="16"/>
  <c r="BA6" i="16"/>
  <c r="AZ6" i="16"/>
  <c r="AY6" i="16"/>
  <c r="AX6" i="16"/>
  <c r="AW6" i="16"/>
  <c r="AV6" i="16"/>
  <c r="AU6" i="16"/>
  <c r="AT6" i="16"/>
  <c r="AR6" i="16"/>
  <c r="AQ6" i="16"/>
  <c r="AP6" i="16"/>
  <c r="BP6" i="16" s="1"/>
  <c r="AO6" i="16"/>
  <c r="BQ6" i="16" s="1"/>
  <c r="AN6" i="16"/>
  <c r="BK6" i="16" s="1"/>
  <c r="AM6" i="16"/>
  <c r="BJ6" i="16" s="1"/>
  <c r="AL6" i="16"/>
  <c r="BI6" i="16" s="1"/>
  <c r="AK6" i="16"/>
  <c r="CD5" i="16"/>
  <c r="CB5" i="16"/>
  <c r="CA5" i="16"/>
  <c r="BZ5" i="16"/>
  <c r="BY5" i="16"/>
  <c r="BX5" i="16"/>
  <c r="BW5" i="16"/>
  <c r="BV5" i="16"/>
  <c r="BT5" i="16"/>
  <c r="BS5" i="16"/>
  <c r="BR5" i="16"/>
  <c r="BN5" i="16"/>
  <c r="BM5" i="16"/>
  <c r="BL5" i="16"/>
  <c r="BG5" i="16"/>
  <c r="BF5" i="16"/>
  <c r="BE5" i="16"/>
  <c r="BD5" i="16"/>
  <c r="BC5" i="16"/>
  <c r="BB5" i="16"/>
  <c r="BA5" i="16"/>
  <c r="AZ5" i="16"/>
  <c r="AY5" i="16"/>
  <c r="AX5" i="16"/>
  <c r="AW5" i="16"/>
  <c r="AV5" i="16"/>
  <c r="AU5" i="16"/>
  <c r="AT5" i="16"/>
  <c r="AR5" i="16"/>
  <c r="AQ5" i="16"/>
  <c r="AP5" i="16"/>
  <c r="BP5" i="16" s="1"/>
  <c r="AO5" i="16"/>
  <c r="BQ5" i="16" s="1"/>
  <c r="AN5" i="16"/>
  <c r="BK5" i="16" s="1"/>
  <c r="AM5" i="16"/>
  <c r="BJ5" i="16" s="1"/>
  <c r="AL5" i="16"/>
  <c r="BI5" i="16" s="1"/>
  <c r="AK5" i="16"/>
  <c r="CD4" i="16"/>
  <c r="CB4" i="16"/>
  <c r="CA4" i="16"/>
  <c r="BZ4" i="16"/>
  <c r="BY4" i="16"/>
  <c r="BX4" i="16"/>
  <c r="BW4" i="16"/>
  <c r="BV4" i="16"/>
  <c r="BT4" i="16"/>
  <c r="BS4" i="16"/>
  <c r="BR4" i="16"/>
  <c r="BN4" i="16"/>
  <c r="BM4" i="16"/>
  <c r="BL4" i="16"/>
  <c r="BG4" i="16"/>
  <c r="BF4" i="16"/>
  <c r="BE4" i="16"/>
  <c r="BD4" i="16"/>
  <c r="BC4" i="16"/>
  <c r="BB4" i="16"/>
  <c r="BA4" i="16"/>
  <c r="AZ4" i="16"/>
  <c r="AY4" i="16"/>
  <c r="AX4" i="16"/>
  <c r="AW4" i="16"/>
  <c r="AV4" i="16"/>
  <c r="AU4" i="16"/>
  <c r="AT4" i="16"/>
  <c r="AR4" i="16"/>
  <c r="AQ4" i="16"/>
  <c r="AP4" i="16"/>
  <c r="BP4" i="16" s="1"/>
  <c r="AO4" i="16"/>
  <c r="BQ4" i="16" s="1"/>
  <c r="AN4" i="16"/>
  <c r="BK4" i="16" s="1"/>
  <c r="AM4" i="16"/>
  <c r="BJ4" i="16" s="1"/>
  <c r="AL4" i="16"/>
  <c r="BI4" i="16" s="1"/>
  <c r="AK4" i="16"/>
  <c r="CD3" i="16"/>
  <c r="CB3" i="16"/>
  <c r="CA3" i="16"/>
  <c r="BZ3" i="16"/>
  <c r="BY3" i="16"/>
  <c r="BX3" i="16"/>
  <c r="BW3" i="16"/>
  <c r="BV3" i="16"/>
  <c r="BT3" i="16"/>
  <c r="BS3" i="16"/>
  <c r="BR3" i="16"/>
  <c r="BN3" i="16"/>
  <c r="BM3" i="16"/>
  <c r="BL3" i="16"/>
  <c r="BG3" i="16"/>
  <c r="BF3" i="16"/>
  <c r="BE3" i="16"/>
  <c r="BD3" i="16"/>
  <c r="BC3" i="16"/>
  <c r="BB3" i="16"/>
  <c r="BA3" i="16"/>
  <c r="AZ3" i="16"/>
  <c r="AY3" i="16"/>
  <c r="AX3" i="16"/>
  <c r="AW3" i="16"/>
  <c r="AV3" i="16"/>
  <c r="AU3" i="16"/>
  <c r="AT3" i="16"/>
  <c r="AR3" i="16"/>
  <c r="AQ3" i="16"/>
  <c r="AP3" i="16"/>
  <c r="BP3" i="16" s="1"/>
  <c r="AO3" i="16"/>
  <c r="AN3" i="16"/>
  <c r="AM3" i="16"/>
  <c r="BJ3" i="16" s="1"/>
  <c r="AL3" i="16"/>
  <c r="BI3" i="16" s="1"/>
  <c r="AK3" i="16"/>
  <c r="A15" i="15"/>
  <c r="D3" i="14"/>
  <c r="D4" i="14"/>
  <c r="D5" i="14"/>
  <c r="D6" i="14"/>
  <c r="D7" i="14"/>
  <c r="D8" i="14"/>
  <c r="D9" i="14"/>
  <c r="D10" i="14"/>
  <c r="D11" i="14"/>
  <c r="D12" i="14"/>
  <c r="D2" i="14"/>
  <c r="O275" i="10"/>
  <c r="P275" i="10"/>
  <c r="Q275" i="10"/>
  <c r="R275" i="10"/>
  <c r="T186" i="10"/>
  <c r="X186" i="10"/>
  <c r="B81" i="10"/>
  <c r="O90" i="10"/>
  <c r="P90" i="10"/>
  <c r="Q90" i="10"/>
  <c r="R90" i="10"/>
  <c r="O91" i="10"/>
  <c r="P91" i="10"/>
  <c r="Q91" i="10"/>
  <c r="R91" i="10"/>
  <c r="O92" i="10"/>
  <c r="P92" i="10"/>
  <c r="Q92" i="10"/>
  <c r="R92" i="10"/>
  <c r="O93" i="10"/>
  <c r="P93" i="10"/>
  <c r="Q93" i="10"/>
  <c r="R93" i="10"/>
  <c r="O94" i="10"/>
  <c r="P94" i="10"/>
  <c r="Q94" i="10"/>
  <c r="R94" i="10"/>
  <c r="O95" i="10"/>
  <c r="P95" i="10"/>
  <c r="Q95" i="10"/>
  <c r="R95" i="10"/>
  <c r="O96" i="10"/>
  <c r="P96" i="10"/>
  <c r="Q96" i="10"/>
  <c r="R96" i="10"/>
  <c r="O97" i="10"/>
  <c r="P97" i="10"/>
  <c r="Q97" i="10"/>
  <c r="R97" i="10"/>
  <c r="O98" i="10"/>
  <c r="P98" i="10"/>
  <c r="Q98" i="10"/>
  <c r="R98" i="10"/>
  <c r="O99" i="10"/>
  <c r="P99" i="10"/>
  <c r="Q99" i="10"/>
  <c r="R99" i="10"/>
  <c r="O100" i="10"/>
  <c r="P100" i="10"/>
  <c r="Q100" i="10"/>
  <c r="R100" i="10"/>
  <c r="O101" i="10"/>
  <c r="P101" i="10"/>
  <c r="Q101" i="10"/>
  <c r="R101" i="10"/>
  <c r="O102" i="10"/>
  <c r="P102" i="10"/>
  <c r="Q102" i="10"/>
  <c r="R102" i="10"/>
  <c r="O103" i="10"/>
  <c r="P103" i="10"/>
  <c r="Q103" i="10"/>
  <c r="R103" i="10"/>
  <c r="O104" i="10"/>
  <c r="P104" i="10"/>
  <c r="Q104" i="10"/>
  <c r="R104" i="10"/>
  <c r="O105" i="10"/>
  <c r="P105" i="10"/>
  <c r="Q105" i="10"/>
  <c r="R105" i="10"/>
  <c r="O106" i="10"/>
  <c r="P106" i="10"/>
  <c r="Q106" i="10"/>
  <c r="R106" i="10"/>
  <c r="O107" i="10"/>
  <c r="P107" i="10"/>
  <c r="Q107" i="10"/>
  <c r="R107" i="10"/>
  <c r="O108" i="10"/>
  <c r="P108" i="10"/>
  <c r="Q108" i="10"/>
  <c r="R108" i="10"/>
  <c r="O109" i="10"/>
  <c r="P109" i="10"/>
  <c r="Q109" i="10"/>
  <c r="R109" i="10"/>
  <c r="O110" i="10"/>
  <c r="P110" i="10"/>
  <c r="Q110" i="10"/>
  <c r="R110" i="10"/>
  <c r="O111" i="10"/>
  <c r="P111" i="10"/>
  <c r="Q111" i="10"/>
  <c r="R111" i="10"/>
  <c r="O112" i="10"/>
  <c r="P112" i="10"/>
  <c r="Q112" i="10"/>
  <c r="R112" i="10"/>
  <c r="O113" i="10"/>
  <c r="P113" i="10"/>
  <c r="Q113" i="10"/>
  <c r="R113" i="10"/>
  <c r="O114" i="10"/>
  <c r="P114" i="10"/>
  <c r="Q114" i="10"/>
  <c r="R114" i="10"/>
  <c r="O115" i="10"/>
  <c r="P115" i="10"/>
  <c r="Q115" i="10"/>
  <c r="R115" i="10"/>
  <c r="O116" i="10"/>
  <c r="P116" i="10"/>
  <c r="Q116" i="10"/>
  <c r="R116" i="10"/>
  <c r="O117" i="10"/>
  <c r="P117" i="10"/>
  <c r="Q117" i="10"/>
  <c r="R117" i="10"/>
  <c r="O118" i="10"/>
  <c r="P118" i="10"/>
  <c r="Q118" i="10"/>
  <c r="R118" i="10"/>
  <c r="O119" i="10"/>
  <c r="P119" i="10"/>
  <c r="Q119" i="10"/>
  <c r="R119" i="10"/>
  <c r="O120" i="10"/>
  <c r="P120" i="10"/>
  <c r="Q120" i="10"/>
  <c r="R120" i="10"/>
  <c r="O121" i="10"/>
  <c r="P121" i="10"/>
  <c r="Q121" i="10"/>
  <c r="R121" i="10"/>
  <c r="O122" i="10"/>
  <c r="P122" i="10"/>
  <c r="Q122" i="10"/>
  <c r="R122" i="10"/>
  <c r="O123" i="10"/>
  <c r="P123" i="10"/>
  <c r="Q123" i="10"/>
  <c r="R123" i="10"/>
  <c r="O124" i="10"/>
  <c r="P124" i="10"/>
  <c r="Q124" i="10"/>
  <c r="R124" i="10"/>
  <c r="O125" i="10"/>
  <c r="P125" i="10"/>
  <c r="Q125" i="10"/>
  <c r="R125" i="10"/>
  <c r="O126" i="10"/>
  <c r="P126" i="10"/>
  <c r="Q126" i="10"/>
  <c r="R126" i="10"/>
  <c r="O127" i="10"/>
  <c r="P127" i="10"/>
  <c r="Q127" i="10"/>
  <c r="R127" i="10"/>
  <c r="O128" i="10"/>
  <c r="P128" i="10"/>
  <c r="Q128" i="10"/>
  <c r="R128" i="10"/>
  <c r="O129" i="10"/>
  <c r="P129" i="10"/>
  <c r="Q129" i="10"/>
  <c r="R129" i="10"/>
  <c r="O130" i="10"/>
  <c r="P130" i="10"/>
  <c r="Q130" i="10"/>
  <c r="R130" i="10"/>
  <c r="O131" i="10"/>
  <c r="P131" i="10"/>
  <c r="Q131" i="10"/>
  <c r="R131" i="10"/>
  <c r="O132" i="10"/>
  <c r="P132" i="10"/>
  <c r="Q132" i="10"/>
  <c r="R132" i="10"/>
  <c r="O133" i="10"/>
  <c r="P133" i="10"/>
  <c r="Q133" i="10"/>
  <c r="R133" i="10"/>
  <c r="O134" i="10"/>
  <c r="P134" i="10"/>
  <c r="Q134" i="10"/>
  <c r="R134" i="10"/>
  <c r="O135" i="10"/>
  <c r="P135" i="10"/>
  <c r="Q135" i="10"/>
  <c r="R135" i="10"/>
  <c r="O136" i="10"/>
  <c r="P136" i="10"/>
  <c r="Q136" i="10"/>
  <c r="R136" i="10"/>
  <c r="O137" i="10"/>
  <c r="P137" i="10"/>
  <c r="Q137" i="10"/>
  <c r="R137" i="10"/>
  <c r="O138" i="10"/>
  <c r="P138" i="10"/>
  <c r="Q138" i="10"/>
  <c r="R138" i="10"/>
  <c r="O139" i="10"/>
  <c r="P139" i="10"/>
  <c r="Q139" i="10"/>
  <c r="R139" i="10"/>
  <c r="O140" i="10"/>
  <c r="P140" i="10"/>
  <c r="Q140" i="10"/>
  <c r="R140" i="10"/>
  <c r="O141" i="10"/>
  <c r="P141" i="10"/>
  <c r="Q141" i="10"/>
  <c r="R141" i="10"/>
  <c r="O142" i="10"/>
  <c r="P142" i="10"/>
  <c r="Q142" i="10"/>
  <c r="R142" i="10"/>
  <c r="O143" i="10"/>
  <c r="P143" i="10"/>
  <c r="Q143" i="10"/>
  <c r="R143" i="10"/>
  <c r="O144" i="10"/>
  <c r="P144" i="10"/>
  <c r="Q144" i="10"/>
  <c r="R144" i="10"/>
  <c r="O145" i="10"/>
  <c r="P145" i="10"/>
  <c r="Q145" i="10"/>
  <c r="R145" i="10"/>
  <c r="O146" i="10"/>
  <c r="P146" i="10"/>
  <c r="Q146" i="10"/>
  <c r="R146" i="10"/>
  <c r="O147" i="10"/>
  <c r="P147" i="10"/>
  <c r="Q147" i="10"/>
  <c r="R147" i="10"/>
  <c r="O148" i="10"/>
  <c r="P148" i="10"/>
  <c r="Q148" i="10"/>
  <c r="R148" i="10"/>
  <c r="O149" i="10"/>
  <c r="P149" i="10"/>
  <c r="Q149" i="10"/>
  <c r="R149" i="10"/>
  <c r="O150" i="10"/>
  <c r="P150" i="10"/>
  <c r="Q150" i="10"/>
  <c r="R150" i="10"/>
  <c r="O151" i="10"/>
  <c r="P151" i="10"/>
  <c r="Q151" i="10"/>
  <c r="R151" i="10"/>
  <c r="O152" i="10"/>
  <c r="P152" i="10"/>
  <c r="Q152" i="10"/>
  <c r="R152" i="10"/>
  <c r="O153" i="10"/>
  <c r="P153" i="10"/>
  <c r="Q153" i="10"/>
  <c r="R153" i="10"/>
  <c r="O154" i="10"/>
  <c r="P154" i="10"/>
  <c r="Q154" i="10"/>
  <c r="R154" i="10"/>
  <c r="O155" i="10"/>
  <c r="P155" i="10"/>
  <c r="Q155" i="10"/>
  <c r="R155" i="10"/>
  <c r="O156" i="10"/>
  <c r="P156" i="10"/>
  <c r="Q156" i="10"/>
  <c r="R156" i="10"/>
  <c r="O157" i="10"/>
  <c r="P157" i="10"/>
  <c r="Q157" i="10"/>
  <c r="R157" i="10"/>
  <c r="O158" i="10"/>
  <c r="P158" i="10"/>
  <c r="Q158" i="10"/>
  <c r="R158" i="10"/>
  <c r="O159" i="10"/>
  <c r="P159" i="10"/>
  <c r="Q159" i="10"/>
  <c r="R159" i="10"/>
  <c r="O160" i="10"/>
  <c r="P160" i="10"/>
  <c r="Q160" i="10"/>
  <c r="R160" i="10"/>
  <c r="O161" i="10"/>
  <c r="P161" i="10"/>
  <c r="Q161" i="10"/>
  <c r="R161" i="10"/>
  <c r="O162" i="10"/>
  <c r="P162" i="10"/>
  <c r="Q162" i="10"/>
  <c r="R162" i="10"/>
  <c r="O163" i="10"/>
  <c r="P163" i="10"/>
  <c r="Q163" i="10"/>
  <c r="R163" i="10"/>
  <c r="O164" i="10"/>
  <c r="P164" i="10"/>
  <c r="Q164" i="10"/>
  <c r="R164" i="10"/>
  <c r="O165" i="10"/>
  <c r="P165" i="10"/>
  <c r="Q165" i="10"/>
  <c r="R165" i="10"/>
  <c r="O166" i="10"/>
  <c r="P166" i="10"/>
  <c r="Q166" i="10"/>
  <c r="R166" i="10"/>
  <c r="O167" i="10"/>
  <c r="P167" i="10"/>
  <c r="Q167" i="10"/>
  <c r="R167" i="10"/>
  <c r="O168" i="10"/>
  <c r="P168" i="10"/>
  <c r="Q168" i="10"/>
  <c r="R168" i="10"/>
  <c r="O169" i="10"/>
  <c r="P169" i="10"/>
  <c r="Q169" i="10"/>
  <c r="R169" i="10"/>
  <c r="O170" i="10"/>
  <c r="P170" i="10"/>
  <c r="Q170" i="10"/>
  <c r="R170" i="10"/>
  <c r="O171" i="10"/>
  <c r="P171" i="10"/>
  <c r="Q171" i="10"/>
  <c r="R171" i="10"/>
  <c r="O172" i="10"/>
  <c r="P172" i="10"/>
  <c r="Q172" i="10"/>
  <c r="R172" i="10"/>
  <c r="O173" i="10"/>
  <c r="P173" i="10"/>
  <c r="Q173" i="10"/>
  <c r="R173" i="10"/>
  <c r="O174" i="10"/>
  <c r="P174" i="10"/>
  <c r="Q174" i="10"/>
  <c r="R174" i="10"/>
  <c r="O175" i="10"/>
  <c r="P175" i="10"/>
  <c r="Q175" i="10"/>
  <c r="R175" i="10"/>
  <c r="O176" i="10"/>
  <c r="P176" i="10"/>
  <c r="Q176" i="10"/>
  <c r="R176" i="10"/>
  <c r="O177" i="10"/>
  <c r="P177" i="10"/>
  <c r="Q177" i="10"/>
  <c r="R177" i="10"/>
  <c r="O178" i="10"/>
  <c r="P178" i="10"/>
  <c r="Q178" i="10"/>
  <c r="R178" i="10"/>
  <c r="O179" i="10"/>
  <c r="P179" i="10"/>
  <c r="Q179" i="10"/>
  <c r="R179" i="10"/>
  <c r="O180" i="10"/>
  <c r="P180" i="10"/>
  <c r="Q180" i="10"/>
  <c r="R180" i="10"/>
  <c r="O181" i="10"/>
  <c r="P181" i="10"/>
  <c r="Q181" i="10"/>
  <c r="R181" i="10"/>
  <c r="O182" i="10"/>
  <c r="P182" i="10"/>
  <c r="Q182" i="10"/>
  <c r="R182" i="10"/>
  <c r="O183" i="10"/>
  <c r="P183" i="10"/>
  <c r="Q183" i="10"/>
  <c r="R183" i="10"/>
  <c r="O184" i="10"/>
  <c r="P184" i="10"/>
  <c r="Q184" i="10"/>
  <c r="R184" i="10"/>
  <c r="O185" i="10"/>
  <c r="P185" i="10"/>
  <c r="Q185" i="10"/>
  <c r="R185" i="10"/>
  <c r="O186" i="10"/>
  <c r="P186" i="10"/>
  <c r="Q186" i="10"/>
  <c r="R186" i="10"/>
  <c r="O187" i="10"/>
  <c r="P187" i="10"/>
  <c r="Q187" i="10"/>
  <c r="R187" i="10"/>
  <c r="O188" i="10"/>
  <c r="P188" i="10"/>
  <c r="Q188" i="10"/>
  <c r="R188" i="10"/>
  <c r="O189" i="10"/>
  <c r="P189" i="10"/>
  <c r="Q189" i="10"/>
  <c r="R189" i="10"/>
  <c r="O190" i="10"/>
  <c r="P190" i="10"/>
  <c r="Q190" i="10"/>
  <c r="R190" i="10"/>
  <c r="O191" i="10"/>
  <c r="P191" i="10"/>
  <c r="Q191" i="10"/>
  <c r="R191" i="10"/>
  <c r="O192" i="10"/>
  <c r="P192" i="10"/>
  <c r="Q192" i="10"/>
  <c r="R192" i="10"/>
  <c r="O193" i="10"/>
  <c r="P193" i="10"/>
  <c r="Q193" i="10"/>
  <c r="R193" i="10"/>
  <c r="O194" i="10"/>
  <c r="P194" i="10"/>
  <c r="Q194" i="10"/>
  <c r="R194" i="10"/>
  <c r="O195" i="10"/>
  <c r="P195" i="10"/>
  <c r="Q195" i="10"/>
  <c r="R195" i="10"/>
  <c r="O196" i="10"/>
  <c r="P196" i="10"/>
  <c r="Q196" i="10"/>
  <c r="R196" i="10"/>
  <c r="O197" i="10"/>
  <c r="P197" i="10"/>
  <c r="Q197" i="10"/>
  <c r="R197" i="10"/>
  <c r="O198" i="10"/>
  <c r="P198" i="10"/>
  <c r="Q198" i="10"/>
  <c r="R198" i="10"/>
  <c r="O199" i="10"/>
  <c r="P199" i="10"/>
  <c r="Q199" i="10"/>
  <c r="R199" i="10"/>
  <c r="O200" i="10"/>
  <c r="P200" i="10"/>
  <c r="Q200" i="10"/>
  <c r="R200" i="10"/>
  <c r="O201" i="10"/>
  <c r="P201" i="10"/>
  <c r="Q201" i="10"/>
  <c r="R201" i="10"/>
  <c r="O202" i="10"/>
  <c r="P202" i="10"/>
  <c r="Q202" i="10"/>
  <c r="R202" i="10"/>
  <c r="O203" i="10"/>
  <c r="P203" i="10"/>
  <c r="Q203" i="10"/>
  <c r="R203" i="10"/>
  <c r="O204" i="10"/>
  <c r="P204" i="10"/>
  <c r="Q204" i="10"/>
  <c r="R204" i="10"/>
  <c r="O205" i="10"/>
  <c r="P205" i="10"/>
  <c r="Q205" i="10"/>
  <c r="R205" i="10"/>
  <c r="O206" i="10"/>
  <c r="P206" i="10"/>
  <c r="Q206" i="10"/>
  <c r="R206" i="10"/>
  <c r="O207" i="10"/>
  <c r="P207" i="10"/>
  <c r="Q207" i="10"/>
  <c r="R207" i="10"/>
  <c r="O208" i="10"/>
  <c r="P208" i="10"/>
  <c r="Q208" i="10"/>
  <c r="R208" i="10"/>
  <c r="O209" i="10"/>
  <c r="P209" i="10"/>
  <c r="Q209" i="10"/>
  <c r="R209" i="10"/>
  <c r="O210" i="10"/>
  <c r="P210" i="10"/>
  <c r="Q210" i="10"/>
  <c r="R210" i="10"/>
  <c r="O211" i="10"/>
  <c r="P211" i="10"/>
  <c r="Q211" i="10"/>
  <c r="R211" i="10"/>
  <c r="O212" i="10"/>
  <c r="P212" i="10"/>
  <c r="Q212" i="10"/>
  <c r="R212" i="10"/>
  <c r="O213" i="10"/>
  <c r="P213" i="10"/>
  <c r="Q213" i="10"/>
  <c r="R213" i="10"/>
  <c r="O214" i="10"/>
  <c r="P214" i="10"/>
  <c r="Q214" i="10"/>
  <c r="R214" i="10"/>
  <c r="O215" i="10"/>
  <c r="P215" i="10"/>
  <c r="Q215" i="10"/>
  <c r="R215" i="10"/>
  <c r="O216" i="10"/>
  <c r="P216" i="10"/>
  <c r="Q216" i="10"/>
  <c r="R216" i="10"/>
  <c r="O217" i="10"/>
  <c r="P217" i="10"/>
  <c r="Q217" i="10"/>
  <c r="R217" i="10"/>
  <c r="O218" i="10"/>
  <c r="P218" i="10"/>
  <c r="Q218" i="10"/>
  <c r="R218" i="10"/>
  <c r="O219" i="10"/>
  <c r="P219" i="10"/>
  <c r="Q219" i="10"/>
  <c r="R219" i="10"/>
  <c r="O220" i="10"/>
  <c r="P220" i="10"/>
  <c r="Q220" i="10"/>
  <c r="R220" i="10"/>
  <c r="O221" i="10"/>
  <c r="P221" i="10"/>
  <c r="Q221" i="10"/>
  <c r="R221" i="10"/>
  <c r="O222" i="10"/>
  <c r="P222" i="10"/>
  <c r="Q222" i="10"/>
  <c r="R222" i="10"/>
  <c r="O223" i="10"/>
  <c r="P223" i="10"/>
  <c r="Q223" i="10"/>
  <c r="R223" i="10"/>
  <c r="O224" i="10"/>
  <c r="P224" i="10"/>
  <c r="Q224" i="10"/>
  <c r="R224" i="10"/>
  <c r="O225" i="10"/>
  <c r="P225" i="10"/>
  <c r="Q225" i="10"/>
  <c r="R225" i="10"/>
  <c r="O226" i="10"/>
  <c r="P226" i="10"/>
  <c r="Q226" i="10"/>
  <c r="R226" i="10"/>
  <c r="O227" i="10"/>
  <c r="P227" i="10"/>
  <c r="Q227" i="10"/>
  <c r="R227" i="10"/>
  <c r="O228" i="10"/>
  <c r="P228" i="10"/>
  <c r="Q228" i="10"/>
  <c r="R228" i="10"/>
  <c r="O229" i="10"/>
  <c r="P229" i="10"/>
  <c r="Q229" i="10"/>
  <c r="R229" i="10"/>
  <c r="O230" i="10"/>
  <c r="P230" i="10"/>
  <c r="Q230" i="10"/>
  <c r="R230" i="10"/>
  <c r="O231" i="10"/>
  <c r="P231" i="10"/>
  <c r="Q231" i="10"/>
  <c r="R231" i="10"/>
  <c r="O232" i="10"/>
  <c r="P232" i="10"/>
  <c r="Q232" i="10"/>
  <c r="R232" i="10"/>
  <c r="O233" i="10"/>
  <c r="P233" i="10"/>
  <c r="Q233" i="10"/>
  <c r="R233" i="10"/>
  <c r="O234" i="10"/>
  <c r="P234" i="10"/>
  <c r="Q234" i="10"/>
  <c r="R234" i="10"/>
  <c r="O235" i="10"/>
  <c r="P235" i="10"/>
  <c r="Q235" i="10"/>
  <c r="R235" i="10"/>
  <c r="O236" i="10"/>
  <c r="P236" i="10"/>
  <c r="Q236" i="10"/>
  <c r="R236" i="10"/>
  <c r="O237" i="10"/>
  <c r="P237" i="10"/>
  <c r="Q237" i="10"/>
  <c r="R237" i="10"/>
  <c r="O238" i="10"/>
  <c r="P238" i="10"/>
  <c r="Q238" i="10"/>
  <c r="R238" i="10"/>
  <c r="O239" i="10"/>
  <c r="P239" i="10"/>
  <c r="Q239" i="10"/>
  <c r="R239" i="10"/>
  <c r="O240" i="10"/>
  <c r="P240" i="10"/>
  <c r="Q240" i="10"/>
  <c r="R240" i="10"/>
  <c r="O241" i="10"/>
  <c r="P241" i="10"/>
  <c r="Q241" i="10"/>
  <c r="R241" i="10"/>
  <c r="O242" i="10"/>
  <c r="P242" i="10"/>
  <c r="Q242" i="10"/>
  <c r="R242" i="10"/>
  <c r="O243" i="10"/>
  <c r="P243" i="10"/>
  <c r="Q243" i="10"/>
  <c r="R243" i="10"/>
  <c r="O244" i="10"/>
  <c r="P244" i="10"/>
  <c r="Q244" i="10"/>
  <c r="R244" i="10"/>
  <c r="O245" i="10"/>
  <c r="P245" i="10"/>
  <c r="Q245" i="10"/>
  <c r="R245" i="10"/>
  <c r="O246" i="10"/>
  <c r="P246" i="10"/>
  <c r="Q246" i="10"/>
  <c r="R246" i="10"/>
  <c r="O247" i="10"/>
  <c r="P247" i="10"/>
  <c r="Q247" i="10"/>
  <c r="R247" i="10"/>
  <c r="O248" i="10"/>
  <c r="P248" i="10"/>
  <c r="Q248" i="10"/>
  <c r="R248" i="10"/>
  <c r="O249" i="10"/>
  <c r="P249" i="10"/>
  <c r="Q249" i="10"/>
  <c r="R249" i="10"/>
  <c r="O250" i="10"/>
  <c r="P250" i="10"/>
  <c r="Q250" i="10"/>
  <c r="R250" i="10"/>
  <c r="O251" i="10"/>
  <c r="P251" i="10"/>
  <c r="Q251" i="10"/>
  <c r="R251" i="10"/>
  <c r="O252" i="10"/>
  <c r="P252" i="10"/>
  <c r="Q252" i="10"/>
  <c r="R252" i="10"/>
  <c r="O253" i="10"/>
  <c r="P253" i="10"/>
  <c r="Q253" i="10"/>
  <c r="R253" i="10"/>
  <c r="O254" i="10"/>
  <c r="P254" i="10"/>
  <c r="Q254" i="10"/>
  <c r="R254" i="10"/>
  <c r="O255" i="10"/>
  <c r="P255" i="10"/>
  <c r="Q255" i="10"/>
  <c r="R255" i="10"/>
  <c r="O256" i="10"/>
  <c r="P256" i="10"/>
  <c r="Q256" i="10"/>
  <c r="R256" i="10"/>
  <c r="O257" i="10"/>
  <c r="P257" i="10"/>
  <c r="Q257" i="10"/>
  <c r="R257" i="10"/>
  <c r="O258" i="10"/>
  <c r="P258" i="10"/>
  <c r="Q258" i="10"/>
  <c r="R258" i="10"/>
  <c r="O259" i="10"/>
  <c r="P259" i="10"/>
  <c r="Q259" i="10"/>
  <c r="R259" i="10"/>
  <c r="O260" i="10"/>
  <c r="P260" i="10"/>
  <c r="Q260" i="10"/>
  <c r="R260" i="10"/>
  <c r="O261" i="10"/>
  <c r="P261" i="10"/>
  <c r="Q261" i="10"/>
  <c r="R261" i="10"/>
  <c r="O262" i="10"/>
  <c r="P262" i="10"/>
  <c r="Q262" i="10"/>
  <c r="R262" i="10"/>
  <c r="O263" i="10"/>
  <c r="P263" i="10"/>
  <c r="Q263" i="10"/>
  <c r="R263" i="10"/>
  <c r="O264" i="10"/>
  <c r="P264" i="10"/>
  <c r="Q264" i="10"/>
  <c r="R264" i="10"/>
  <c r="O265" i="10"/>
  <c r="P265" i="10"/>
  <c r="Q265" i="10"/>
  <c r="R265" i="10"/>
  <c r="O266" i="10"/>
  <c r="P266" i="10"/>
  <c r="Q266" i="10"/>
  <c r="R266" i="10"/>
  <c r="O267" i="10"/>
  <c r="P267" i="10"/>
  <c r="Q267" i="10"/>
  <c r="R267" i="10"/>
  <c r="O268" i="10"/>
  <c r="P268" i="10"/>
  <c r="Q268" i="10"/>
  <c r="R268" i="10"/>
  <c r="O269" i="10"/>
  <c r="P269" i="10"/>
  <c r="Q269" i="10"/>
  <c r="R269" i="10"/>
  <c r="O270" i="10"/>
  <c r="P270" i="10"/>
  <c r="Q270" i="10"/>
  <c r="R270" i="10"/>
  <c r="O271" i="10"/>
  <c r="P271" i="10"/>
  <c r="Q271" i="10"/>
  <c r="R271" i="10"/>
  <c r="O272" i="10"/>
  <c r="P272" i="10"/>
  <c r="Q272" i="10"/>
  <c r="R272" i="10"/>
  <c r="O273" i="10"/>
  <c r="P273" i="10"/>
  <c r="Q273" i="10"/>
  <c r="R273" i="10"/>
  <c r="R3" i="10"/>
  <c r="R4" i="10"/>
  <c r="R5" i="10"/>
  <c r="R6" i="10"/>
  <c r="R7" i="10"/>
  <c r="R8" i="10"/>
  <c r="R9" i="10"/>
  <c r="R10" i="10"/>
  <c r="R11" i="10"/>
  <c r="R12" i="10"/>
  <c r="R13" i="10"/>
  <c r="R14" i="10"/>
  <c r="R15" i="10"/>
  <c r="R16" i="10"/>
  <c r="R17" i="10"/>
  <c r="R18" i="10"/>
  <c r="R19" i="10"/>
  <c r="R20" i="10"/>
  <c r="R21" i="10"/>
  <c r="R22"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Q3" i="10"/>
  <c r="Q4" i="10"/>
  <c r="Q5" i="10"/>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P3" i="10"/>
  <c r="P4" i="10"/>
  <c r="P5" i="10"/>
  <c r="P6" i="10"/>
  <c r="P7" i="10"/>
  <c r="P8" i="10"/>
  <c r="P9" i="10"/>
  <c r="P10" i="10"/>
  <c r="P11" i="10"/>
  <c r="P12" i="10"/>
  <c r="P13" i="10"/>
  <c r="P14" i="10"/>
  <c r="P15" i="10"/>
  <c r="P16" i="10"/>
  <c r="P17" i="10"/>
  <c r="P18" i="10"/>
  <c r="P19" i="10"/>
  <c r="P20" i="10"/>
  <c r="P21" i="10"/>
  <c r="P22" i="10"/>
  <c r="P23" i="10"/>
  <c r="P24" i="10"/>
  <c r="P25" i="10"/>
  <c r="P26" i="10"/>
  <c r="P27" i="10"/>
  <c r="P28" i="10"/>
  <c r="P29" i="10"/>
  <c r="P30" i="10"/>
  <c r="P31" i="10"/>
  <c r="P32" i="10"/>
  <c r="P33" i="10"/>
  <c r="P34" i="10"/>
  <c r="P35" i="10"/>
  <c r="P36" i="10"/>
  <c r="P37" i="10"/>
  <c r="P38" i="10"/>
  <c r="P39" i="10"/>
  <c r="P40" i="10"/>
  <c r="P41" i="10"/>
  <c r="P42" i="10"/>
  <c r="P43" i="10"/>
  <c r="P44" i="10"/>
  <c r="P45" i="10"/>
  <c r="P46" i="10"/>
  <c r="P47" i="10"/>
  <c r="P48" i="10"/>
  <c r="P49" i="10"/>
  <c r="P50" i="10"/>
  <c r="P51" i="10"/>
  <c r="P52" i="10"/>
  <c r="P53" i="10"/>
  <c r="P54" i="10"/>
  <c r="P55" i="10"/>
  <c r="P56" i="10"/>
  <c r="P57" i="10"/>
  <c r="P58" i="10"/>
  <c r="P59" i="10"/>
  <c r="P60" i="10"/>
  <c r="P61" i="10"/>
  <c r="P62" i="10"/>
  <c r="P63" i="10"/>
  <c r="P64" i="10"/>
  <c r="P65" i="10"/>
  <c r="P66" i="10"/>
  <c r="P67" i="10"/>
  <c r="P68" i="10"/>
  <c r="P69" i="10"/>
  <c r="P70" i="10"/>
  <c r="P71" i="10"/>
  <c r="P72" i="10"/>
  <c r="P73" i="10"/>
  <c r="P74" i="10"/>
  <c r="P75" i="10"/>
  <c r="P76" i="10"/>
  <c r="P77" i="10"/>
  <c r="P78" i="10"/>
  <c r="P79" i="10"/>
  <c r="P80" i="10"/>
  <c r="P81" i="10"/>
  <c r="P82" i="10"/>
  <c r="P83" i="10"/>
  <c r="P84" i="10"/>
  <c r="P85" i="10"/>
  <c r="P86" i="10"/>
  <c r="P87" i="10"/>
  <c r="P88" i="10"/>
  <c r="P89" i="10"/>
  <c r="O3" i="10"/>
  <c r="O4" i="10"/>
  <c r="O5" i="10"/>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R2" i="10"/>
  <c r="Q2" i="10"/>
  <c r="P2" i="10"/>
  <c r="O2" i="10"/>
  <c r="O274" i="10"/>
  <c r="C140" i="10"/>
  <c r="N345" i="4"/>
  <c r="O345" i="4"/>
  <c r="P345" i="4"/>
  <c r="N346" i="4"/>
  <c r="O346" i="4"/>
  <c r="P346" i="4"/>
  <c r="G346" i="4"/>
  <c r="H346" i="4"/>
  <c r="I346" i="4"/>
  <c r="J346" i="4"/>
  <c r="K346" i="4"/>
  <c r="L346" i="4"/>
  <c r="G345" i="4"/>
  <c r="H345" i="4"/>
  <c r="I345" i="4"/>
  <c r="J345" i="4"/>
  <c r="K345" i="4"/>
  <c r="L345" i="4"/>
  <c r="O334" i="5"/>
  <c r="P334" i="5"/>
  <c r="Q334" i="5"/>
  <c r="R334" i="5"/>
  <c r="S334" i="5"/>
  <c r="O335" i="5"/>
  <c r="P335" i="5"/>
  <c r="Q335" i="5"/>
  <c r="R335" i="5"/>
  <c r="S335" i="5"/>
  <c r="E334" i="5"/>
  <c r="F334" i="5"/>
  <c r="G334" i="5"/>
  <c r="H334" i="5"/>
  <c r="I334" i="5"/>
  <c r="J334" i="5"/>
  <c r="K334" i="5"/>
  <c r="L334" i="5"/>
  <c r="M334" i="5"/>
  <c r="N334" i="5"/>
  <c r="E335" i="5"/>
  <c r="F335" i="5"/>
  <c r="G335" i="5"/>
  <c r="H335" i="5"/>
  <c r="I335" i="5"/>
  <c r="J335" i="5"/>
  <c r="K335" i="5"/>
  <c r="L335" i="5"/>
  <c r="M335" i="5"/>
  <c r="N335" i="5"/>
  <c r="D335" i="5"/>
  <c r="D334" i="5"/>
  <c r="BY1280" i="16" l="1"/>
  <c r="AX1280" i="16"/>
  <c r="BF1280" i="16"/>
  <c r="AO1280" i="16"/>
  <c r="CB1280" i="16"/>
  <c r="AL1280" i="16"/>
  <c r="BC1280" i="16"/>
  <c r="BL1280" i="16"/>
  <c r="BV1280" i="16"/>
  <c r="AR1280" i="16"/>
  <c r="BW1280" i="16"/>
  <c r="BJ1280" i="16"/>
  <c r="AM1280" i="16"/>
  <c r="AV1280" i="16"/>
  <c r="BD1280" i="16"/>
  <c r="BM1280" i="16"/>
  <c r="AN1280" i="16"/>
  <c r="AW1280" i="16"/>
  <c r="BE1280" i="16"/>
  <c r="BN1280" i="16"/>
  <c r="BX1280" i="16"/>
  <c r="BP1280" i="16"/>
  <c r="AP1280" i="16"/>
  <c r="AY1280" i="16"/>
  <c r="BG1280" i="16"/>
  <c r="BQ3" i="16"/>
  <c r="BQ1280" i="16" s="1"/>
  <c r="BZ1280" i="16"/>
  <c r="AQ1280" i="16"/>
  <c r="AZ1280" i="16"/>
  <c r="BI1280" i="16"/>
  <c r="BR1280" i="16"/>
  <c r="CA1280" i="16"/>
  <c r="BA1280" i="16"/>
  <c r="BS1280" i="16"/>
  <c r="AK1280" i="16"/>
  <c r="AT1280" i="16"/>
  <c r="BB1280" i="16"/>
  <c r="BK3" i="16"/>
  <c r="BK1280" i="16" s="1"/>
  <c r="BT1280" i="16"/>
  <c r="CD1280" i="16"/>
  <c r="AU1140" i="16"/>
  <c r="AU1280" i="16" s="1"/>
  <c r="R274" i="10"/>
  <c r="Q274" i="10"/>
  <c r="P274" i="10"/>
  <c r="W191" i="9"/>
  <c r="W186" i="9"/>
  <c r="W183" i="9"/>
  <c r="F2" i="12"/>
  <c r="G2" i="12"/>
  <c r="F3" i="12"/>
  <c r="G3" i="12"/>
  <c r="F4" i="12"/>
  <c r="G4" i="12"/>
  <c r="F5" i="12"/>
  <c r="G5" i="12"/>
  <c r="F6" i="12"/>
  <c r="G6" i="12"/>
  <c r="F7" i="12"/>
  <c r="G7" i="12"/>
  <c r="F8" i="12"/>
  <c r="G8" i="12"/>
  <c r="F9" i="12"/>
  <c r="G9" i="12"/>
  <c r="F10" i="12"/>
  <c r="G10" i="12"/>
  <c r="F11" i="12"/>
  <c r="G11" i="12"/>
  <c r="F12" i="12"/>
  <c r="G12" i="12"/>
  <c r="F13" i="12"/>
  <c r="G13" i="12"/>
  <c r="F14" i="12"/>
  <c r="G14" i="12"/>
  <c r="F15" i="12"/>
  <c r="G15" i="12"/>
  <c r="F16" i="12"/>
  <c r="G16" i="12"/>
  <c r="F17" i="12"/>
  <c r="G17" i="12"/>
  <c r="F18" i="12"/>
  <c r="G18" i="12"/>
  <c r="F19" i="12"/>
  <c r="G19" i="12"/>
  <c r="F20" i="12"/>
  <c r="G20" i="12"/>
  <c r="F21" i="12"/>
  <c r="G21" i="12"/>
  <c r="F22" i="12"/>
  <c r="G22" i="12"/>
  <c r="F23" i="12"/>
  <c r="G23" i="12"/>
  <c r="F24" i="12"/>
  <c r="G24" i="12"/>
  <c r="F25" i="12"/>
  <c r="G25" i="12"/>
  <c r="F26" i="12"/>
  <c r="G26" i="12"/>
  <c r="F27" i="12"/>
  <c r="G27" i="12"/>
  <c r="F28" i="12"/>
  <c r="G28" i="12"/>
  <c r="F29" i="12"/>
  <c r="G29" i="12"/>
  <c r="F30" i="12"/>
  <c r="G30" i="12"/>
  <c r="F31" i="12"/>
  <c r="G31" i="12"/>
  <c r="F32" i="12"/>
  <c r="G32" i="12"/>
  <c r="F33" i="12"/>
  <c r="G33" i="12"/>
  <c r="F34" i="12"/>
  <c r="G34" i="12"/>
  <c r="F35" i="12"/>
  <c r="G35" i="12"/>
  <c r="F36" i="12"/>
  <c r="G36" i="12"/>
  <c r="F37" i="12"/>
  <c r="G37" i="12"/>
  <c r="F38" i="12"/>
  <c r="G38" i="12"/>
  <c r="F39" i="12"/>
  <c r="G39" i="12"/>
  <c r="F40" i="12"/>
  <c r="G40" i="12"/>
  <c r="F41" i="12"/>
  <c r="G41" i="12"/>
  <c r="F42" i="12"/>
  <c r="G42" i="12"/>
  <c r="F43" i="12"/>
  <c r="G43" i="12"/>
  <c r="F44" i="12"/>
  <c r="G44" i="12"/>
  <c r="F45" i="12"/>
  <c r="G45" i="12"/>
  <c r="F46" i="12"/>
  <c r="G46" i="12"/>
  <c r="F47" i="12"/>
  <c r="G47" i="12"/>
  <c r="F48" i="12"/>
  <c r="G48" i="12"/>
  <c r="F49" i="12"/>
  <c r="G49" i="12"/>
  <c r="F50" i="12"/>
  <c r="G50" i="12"/>
  <c r="F51" i="12"/>
  <c r="G51" i="12"/>
  <c r="F52" i="12"/>
  <c r="G52" i="12"/>
  <c r="F53" i="12"/>
  <c r="G53" i="12"/>
  <c r="F54" i="12"/>
  <c r="G54" i="12"/>
  <c r="F55" i="12"/>
  <c r="G55" i="12"/>
  <c r="F56" i="12"/>
  <c r="G56" i="12"/>
  <c r="F57" i="12"/>
  <c r="G57" i="12"/>
  <c r="F58" i="12"/>
  <c r="G58" i="12"/>
  <c r="F59" i="12"/>
  <c r="G59" i="12"/>
  <c r="F60" i="12"/>
  <c r="G60" i="12"/>
  <c r="F61" i="12"/>
  <c r="G61" i="12"/>
  <c r="F62" i="12"/>
  <c r="G62" i="12"/>
  <c r="F63" i="12"/>
  <c r="G63" i="12"/>
  <c r="F64" i="12"/>
  <c r="G64" i="12"/>
  <c r="F65" i="12"/>
  <c r="G65" i="12"/>
  <c r="F66" i="12"/>
  <c r="G66" i="12"/>
  <c r="F67" i="12"/>
  <c r="G67" i="12"/>
  <c r="F68" i="12"/>
  <c r="G68" i="12"/>
  <c r="F69" i="12"/>
  <c r="G69" i="12"/>
  <c r="F70" i="12"/>
  <c r="G70" i="12"/>
  <c r="F71" i="12"/>
  <c r="G71" i="12"/>
  <c r="F72" i="12"/>
  <c r="G72" i="12"/>
  <c r="F73" i="12"/>
  <c r="G73" i="12"/>
  <c r="F74" i="12"/>
  <c r="G74" i="12"/>
  <c r="F75" i="12"/>
  <c r="G75" i="12"/>
  <c r="F76" i="12"/>
  <c r="G76" i="12"/>
  <c r="F77" i="12"/>
  <c r="G77" i="12"/>
  <c r="F78" i="12"/>
  <c r="G78" i="12"/>
  <c r="F79" i="12"/>
  <c r="G79" i="12"/>
  <c r="F80" i="12"/>
  <c r="G80" i="12"/>
  <c r="F81" i="12"/>
  <c r="G81" i="12"/>
  <c r="F82" i="12"/>
  <c r="G82" i="12"/>
  <c r="F83" i="12"/>
  <c r="G83" i="12"/>
  <c r="F84" i="12"/>
  <c r="G84" i="12"/>
  <c r="F85" i="12"/>
  <c r="G85" i="12"/>
  <c r="F86" i="12"/>
  <c r="G86" i="12"/>
  <c r="F87" i="12"/>
  <c r="G87" i="12"/>
  <c r="F88" i="12"/>
  <c r="G88" i="12"/>
  <c r="F89" i="12"/>
  <c r="G89" i="12"/>
  <c r="F90" i="12"/>
  <c r="G90" i="12"/>
  <c r="F91" i="12"/>
  <c r="G91" i="12"/>
  <c r="F92" i="12"/>
  <c r="G92" i="12"/>
  <c r="F93" i="12"/>
  <c r="G93" i="12"/>
  <c r="F94" i="12"/>
  <c r="G94" i="12"/>
  <c r="F95" i="12"/>
  <c r="G95" i="12"/>
  <c r="F96" i="12"/>
  <c r="G96" i="12"/>
  <c r="F97" i="12"/>
  <c r="G97" i="12"/>
  <c r="F98" i="12"/>
  <c r="G98" i="12"/>
  <c r="F99" i="12"/>
  <c r="G99" i="12"/>
  <c r="F100" i="12"/>
  <c r="G100" i="12"/>
  <c r="F101" i="12"/>
  <c r="G101" i="12"/>
  <c r="F102" i="12"/>
  <c r="G102" i="12"/>
  <c r="F103" i="12"/>
  <c r="G103" i="12"/>
  <c r="F104" i="12"/>
  <c r="G104" i="12"/>
  <c r="F105" i="12"/>
  <c r="G105" i="12"/>
  <c r="F106" i="12"/>
  <c r="G106" i="12"/>
  <c r="F107" i="12"/>
  <c r="G107" i="12"/>
  <c r="F108" i="12"/>
  <c r="G108" i="12"/>
  <c r="F109" i="12"/>
  <c r="G109" i="12"/>
  <c r="F110" i="12"/>
  <c r="G110" i="12"/>
  <c r="F111" i="12"/>
  <c r="G111" i="12"/>
  <c r="F112" i="12"/>
  <c r="G112" i="12"/>
  <c r="F113" i="12"/>
  <c r="G113" i="12"/>
  <c r="F114" i="12"/>
  <c r="G114" i="12"/>
  <c r="F115" i="12"/>
  <c r="G115" i="12"/>
  <c r="F116" i="12"/>
  <c r="G116" i="12"/>
  <c r="F117" i="12"/>
  <c r="G117" i="12"/>
  <c r="F118" i="12"/>
  <c r="G118" i="12"/>
  <c r="F119" i="12"/>
  <c r="G119" i="12"/>
  <c r="F120" i="12"/>
  <c r="G120" i="12"/>
  <c r="F121" i="12"/>
  <c r="G121" i="12"/>
  <c r="F122" i="12"/>
  <c r="G122" i="12"/>
  <c r="F123" i="12"/>
  <c r="G123" i="12"/>
  <c r="F124" i="12"/>
  <c r="G124" i="12"/>
  <c r="F125" i="12"/>
  <c r="G125" i="12"/>
  <c r="F126" i="12"/>
  <c r="G126" i="12"/>
  <c r="F127" i="12"/>
  <c r="G127" i="12"/>
  <c r="F128" i="12"/>
  <c r="G128" i="12"/>
  <c r="F129" i="12"/>
  <c r="G129" i="12"/>
  <c r="F130" i="12"/>
  <c r="G130" i="12"/>
  <c r="F131" i="12"/>
  <c r="G131" i="12"/>
  <c r="F132" i="12"/>
  <c r="G132" i="12"/>
  <c r="F133" i="12"/>
  <c r="G133" i="12"/>
  <c r="F134" i="12"/>
  <c r="G134" i="12"/>
  <c r="F135" i="12"/>
  <c r="G135" i="12"/>
  <c r="F136" i="12"/>
  <c r="G136" i="12"/>
  <c r="F137" i="12"/>
  <c r="G137" i="12"/>
  <c r="F138" i="12"/>
  <c r="G138" i="12"/>
  <c r="F139" i="12"/>
  <c r="G139" i="12"/>
  <c r="F140" i="12"/>
  <c r="G140" i="12"/>
  <c r="F141" i="12"/>
  <c r="G141" i="12"/>
  <c r="F142" i="12"/>
  <c r="G142" i="12"/>
  <c r="F143" i="12"/>
  <c r="G143" i="12"/>
  <c r="F144" i="12"/>
  <c r="G144" i="12"/>
  <c r="F145" i="12"/>
  <c r="G145" i="12"/>
  <c r="F146" i="12"/>
  <c r="G146" i="12"/>
  <c r="F147" i="12"/>
  <c r="G147" i="12"/>
  <c r="F148" i="12"/>
  <c r="G148" i="12"/>
  <c r="F149" i="12"/>
  <c r="G149" i="12"/>
  <c r="F150" i="12"/>
  <c r="G150" i="12"/>
  <c r="F151" i="12"/>
  <c r="G151" i="12"/>
  <c r="F152" i="12"/>
  <c r="G152" i="12"/>
  <c r="F153" i="12"/>
  <c r="G153" i="12"/>
  <c r="F154" i="12"/>
  <c r="G154" i="12"/>
  <c r="F155" i="12"/>
  <c r="G155" i="12"/>
  <c r="F156" i="12"/>
  <c r="G156" i="12"/>
  <c r="F157" i="12"/>
  <c r="G157" i="12"/>
  <c r="F158" i="12"/>
  <c r="G158" i="12"/>
  <c r="F159" i="12"/>
  <c r="G159" i="12"/>
  <c r="F160" i="12"/>
  <c r="G160" i="12"/>
  <c r="F161" i="12"/>
  <c r="G161" i="12"/>
  <c r="F162" i="12"/>
  <c r="G162" i="12"/>
  <c r="F163" i="12"/>
  <c r="G163" i="12"/>
  <c r="F164" i="12"/>
  <c r="G164" i="12"/>
  <c r="F165" i="12"/>
  <c r="G165" i="12"/>
  <c r="F166" i="12"/>
  <c r="G166" i="12"/>
  <c r="F167" i="12"/>
  <c r="G167" i="12"/>
  <c r="F168" i="12"/>
  <c r="G168" i="12"/>
  <c r="F169" i="12"/>
  <c r="G169" i="12"/>
  <c r="F170" i="12"/>
  <c r="G170" i="12"/>
  <c r="F171" i="12"/>
  <c r="G171" i="12"/>
  <c r="F172" i="12"/>
  <c r="G172" i="12"/>
  <c r="F173" i="12"/>
  <c r="G173" i="12"/>
  <c r="F174" i="12"/>
  <c r="G174" i="12"/>
  <c r="F175" i="12"/>
  <c r="G175" i="12"/>
  <c r="F176" i="12"/>
  <c r="G176" i="12"/>
  <c r="F177" i="12"/>
  <c r="G177" i="12"/>
  <c r="F178" i="12"/>
  <c r="G178" i="12"/>
  <c r="F179" i="12"/>
  <c r="G179" i="12"/>
  <c r="F180" i="12"/>
  <c r="G180" i="12"/>
  <c r="F181" i="12"/>
  <c r="G181" i="12"/>
  <c r="F182" i="12"/>
  <c r="G182" i="12"/>
  <c r="F183" i="12"/>
  <c r="G183" i="12"/>
  <c r="F184" i="12"/>
  <c r="G184" i="12"/>
  <c r="F185" i="12"/>
  <c r="G185" i="12"/>
  <c r="F186" i="12"/>
  <c r="G186" i="12"/>
  <c r="F187" i="12"/>
  <c r="G187" i="12"/>
  <c r="F188" i="12"/>
  <c r="G188" i="12"/>
  <c r="F189" i="12"/>
  <c r="G189" i="12"/>
  <c r="F190" i="12"/>
  <c r="G190" i="12"/>
  <c r="F191" i="12"/>
  <c r="G191" i="12"/>
  <c r="F192" i="12"/>
  <c r="G192" i="12"/>
  <c r="F193" i="12"/>
  <c r="G193" i="12"/>
  <c r="F194" i="12"/>
  <c r="G194" i="12"/>
  <c r="F195" i="12"/>
  <c r="G195" i="12"/>
  <c r="F196" i="12"/>
  <c r="G196" i="12"/>
  <c r="F197" i="12"/>
  <c r="G197" i="12"/>
  <c r="F198" i="12"/>
  <c r="G198" i="12"/>
  <c r="F199" i="12"/>
  <c r="G199" i="12"/>
  <c r="F200" i="12"/>
  <c r="G200" i="12"/>
  <c r="F201" i="12"/>
  <c r="G201" i="12"/>
  <c r="F202" i="12"/>
  <c r="G202" i="12"/>
  <c r="F203" i="12"/>
  <c r="G203" i="12"/>
  <c r="F204" i="12"/>
  <c r="G204" i="12"/>
  <c r="F205" i="12"/>
  <c r="G205" i="12"/>
  <c r="F206" i="12"/>
  <c r="G206" i="12"/>
  <c r="F207" i="12"/>
  <c r="G207" i="12"/>
  <c r="F208" i="12"/>
  <c r="G208" i="12"/>
  <c r="F209" i="12"/>
  <c r="G209" i="12"/>
  <c r="F210" i="12"/>
  <c r="G210" i="12"/>
  <c r="F211" i="12"/>
  <c r="G211" i="12"/>
  <c r="F212" i="12"/>
  <c r="G212" i="12"/>
  <c r="F213" i="12"/>
  <c r="G213" i="12"/>
  <c r="F214" i="12"/>
  <c r="G214" i="12"/>
  <c r="F215" i="12"/>
  <c r="G215" i="12"/>
  <c r="F216" i="12"/>
  <c r="G216" i="12"/>
  <c r="F217" i="12"/>
  <c r="G217" i="12"/>
  <c r="F218" i="12"/>
  <c r="G218" i="12"/>
  <c r="F219" i="12"/>
  <c r="G219" i="12"/>
  <c r="F220" i="12"/>
  <c r="G220" i="12"/>
  <c r="F221" i="12"/>
  <c r="G221" i="12"/>
  <c r="F222" i="12"/>
  <c r="G222" i="12"/>
  <c r="F223" i="12"/>
  <c r="G223" i="12"/>
  <c r="F224" i="12"/>
  <c r="G224" i="12"/>
  <c r="F225" i="12"/>
  <c r="G225" i="12"/>
  <c r="F226" i="12"/>
  <c r="G226" i="12"/>
  <c r="F227" i="12"/>
  <c r="G227" i="12"/>
  <c r="F228" i="12"/>
  <c r="G228" i="12"/>
  <c r="F229" i="12"/>
  <c r="G229" i="12"/>
  <c r="F230" i="12"/>
  <c r="G230" i="12"/>
  <c r="F231" i="12"/>
  <c r="G231" i="12"/>
  <c r="F232" i="12"/>
  <c r="G232" i="12"/>
  <c r="F233" i="12"/>
  <c r="G233" i="12"/>
  <c r="F234" i="12"/>
  <c r="G234" i="12"/>
  <c r="F235" i="12"/>
  <c r="G235" i="12"/>
  <c r="F236" i="12"/>
  <c r="G236" i="12"/>
  <c r="F237" i="12"/>
  <c r="G237" i="12"/>
  <c r="F238" i="12"/>
  <c r="G238" i="12"/>
  <c r="F239" i="12"/>
  <c r="G239" i="12"/>
  <c r="F240" i="12"/>
  <c r="G240" i="12"/>
  <c r="F241" i="12"/>
  <c r="G241" i="12"/>
  <c r="F242" i="12"/>
  <c r="G242" i="12"/>
  <c r="F243" i="12"/>
  <c r="G243" i="12"/>
  <c r="F244" i="12"/>
  <c r="G244" i="12"/>
  <c r="F245" i="12"/>
  <c r="G245" i="12"/>
  <c r="F246" i="12"/>
  <c r="G246" i="12"/>
  <c r="F247" i="12"/>
  <c r="G247" i="12"/>
  <c r="F248" i="12"/>
  <c r="G248" i="12"/>
  <c r="F249" i="12"/>
  <c r="G249" i="12"/>
  <c r="F250" i="12"/>
  <c r="G250" i="12"/>
  <c r="F251" i="12"/>
  <c r="G251" i="12"/>
  <c r="F252" i="12"/>
  <c r="G252" i="12"/>
  <c r="F253" i="12"/>
  <c r="G253" i="12"/>
  <c r="F254" i="12"/>
  <c r="G254" i="12"/>
  <c r="W182" i="9"/>
  <c r="W184" i="9"/>
  <c r="W185" i="9"/>
  <c r="W187" i="9"/>
  <c r="W188" i="9"/>
  <c r="W189" i="9"/>
  <c r="W190" i="9"/>
  <c r="T2" i="10" l="1"/>
  <c r="S3" i="9"/>
  <c r="S4"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8" i="9"/>
  <c r="S89" i="9"/>
  <c r="S90" i="9"/>
  <c r="S91" i="9"/>
  <c r="S92" i="9"/>
  <c r="S94" i="9"/>
  <c r="S95" i="9"/>
  <c r="S96" i="9"/>
  <c r="S97" i="9"/>
  <c r="S98" i="9"/>
  <c r="S99" i="9"/>
  <c r="S100" i="9"/>
  <c r="S101"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 i="9"/>
  <c r="B251" i="9" l="1"/>
  <c r="A251" i="9" s="1"/>
  <c r="B252" i="9"/>
  <c r="A252" i="9" s="1"/>
  <c r="B253" i="9"/>
  <c r="A253" i="9" s="1"/>
  <c r="B254" i="9"/>
  <c r="A254" i="9" s="1"/>
  <c r="B193" i="9"/>
  <c r="A193" i="9" s="1"/>
  <c r="B194" i="9"/>
  <c r="A194" i="9" s="1"/>
  <c r="B195" i="9"/>
  <c r="A195" i="9" s="1"/>
  <c r="B196" i="9"/>
  <c r="A196" i="9" s="1"/>
  <c r="B197" i="9"/>
  <c r="A197" i="9" s="1"/>
  <c r="B198" i="9"/>
  <c r="A198" i="9" s="1"/>
  <c r="B199" i="9"/>
  <c r="A199" i="9" s="1"/>
  <c r="B200" i="9"/>
  <c r="A200" i="9" s="1"/>
  <c r="B201" i="9"/>
  <c r="A201" i="9" s="1"/>
  <c r="B202" i="9"/>
  <c r="A202" i="9" s="1"/>
  <c r="B203" i="9"/>
  <c r="A203" i="9" s="1"/>
  <c r="B204" i="9"/>
  <c r="A204" i="9" s="1"/>
  <c r="B205" i="9"/>
  <c r="A205" i="9" s="1"/>
  <c r="B206" i="9"/>
  <c r="A206" i="9" s="1"/>
  <c r="B207" i="9"/>
  <c r="A207" i="9" s="1"/>
  <c r="B208" i="9"/>
  <c r="A208" i="9" s="1"/>
  <c r="B209" i="9"/>
  <c r="A209" i="9" s="1"/>
  <c r="B210" i="9"/>
  <c r="A210" i="9" s="1"/>
  <c r="B211" i="9"/>
  <c r="A211" i="9" s="1"/>
  <c r="B212" i="9"/>
  <c r="A212" i="9" s="1"/>
  <c r="B213" i="9"/>
  <c r="A213" i="9" s="1"/>
  <c r="B214" i="9"/>
  <c r="A214" i="9" s="1"/>
  <c r="B215" i="9"/>
  <c r="A215" i="9" s="1"/>
  <c r="B216" i="9"/>
  <c r="A216" i="9" s="1"/>
  <c r="B217" i="9"/>
  <c r="A217" i="9" s="1"/>
  <c r="B218" i="9"/>
  <c r="A218" i="9" s="1"/>
  <c r="B219" i="9"/>
  <c r="A219" i="9" s="1"/>
  <c r="B220" i="9"/>
  <c r="A220" i="9" s="1"/>
  <c r="B221" i="9"/>
  <c r="A221" i="9" s="1"/>
  <c r="B222" i="9"/>
  <c r="A222" i="9" s="1"/>
  <c r="B223" i="9"/>
  <c r="A223" i="9" s="1"/>
  <c r="B224" i="9"/>
  <c r="A224" i="9" s="1"/>
  <c r="B225" i="9"/>
  <c r="A225" i="9" s="1"/>
  <c r="B226" i="9"/>
  <c r="A226" i="9" s="1"/>
  <c r="B227" i="9"/>
  <c r="A227" i="9" s="1"/>
  <c r="B228" i="9"/>
  <c r="A228" i="9" s="1"/>
  <c r="B229" i="9"/>
  <c r="A229" i="9" s="1"/>
  <c r="B230" i="9"/>
  <c r="A230" i="9" s="1"/>
  <c r="B231" i="9"/>
  <c r="A231" i="9" s="1"/>
  <c r="B232" i="9"/>
  <c r="A232" i="9" s="1"/>
  <c r="B233" i="9"/>
  <c r="A233" i="9" s="1"/>
  <c r="B234" i="9"/>
  <c r="A234" i="9" s="1"/>
  <c r="B235" i="9"/>
  <c r="A235" i="9" s="1"/>
  <c r="B236" i="9"/>
  <c r="A236" i="9" s="1"/>
  <c r="B237" i="9"/>
  <c r="A237" i="9" s="1"/>
  <c r="B238" i="9"/>
  <c r="A238" i="9" s="1"/>
  <c r="B239" i="9"/>
  <c r="A239" i="9" s="1"/>
  <c r="B240" i="9"/>
  <c r="A240" i="9" s="1"/>
  <c r="B241" i="9"/>
  <c r="A241" i="9" s="1"/>
  <c r="B242" i="9"/>
  <c r="A242" i="9" s="1"/>
  <c r="B243" i="9"/>
  <c r="A243" i="9" s="1"/>
  <c r="B244" i="9"/>
  <c r="A244" i="9" s="1"/>
  <c r="B245" i="9"/>
  <c r="A245" i="9" s="1"/>
  <c r="B246" i="9"/>
  <c r="A246" i="9" s="1"/>
  <c r="B247" i="9"/>
  <c r="A247" i="9" s="1"/>
  <c r="B248" i="9"/>
  <c r="A248" i="9" s="1"/>
  <c r="B249" i="9"/>
  <c r="A249" i="9" s="1"/>
  <c r="B185" i="9"/>
  <c r="A185" i="9" s="1"/>
  <c r="B186" i="9"/>
  <c r="A186" i="9" s="1"/>
  <c r="B187" i="9"/>
  <c r="A187" i="9" s="1"/>
  <c r="B188" i="9"/>
  <c r="A188" i="9" s="1"/>
  <c r="B189" i="9"/>
  <c r="A189" i="9" s="1"/>
  <c r="B190" i="9"/>
  <c r="A190" i="9" s="1"/>
  <c r="B191" i="9"/>
  <c r="A191" i="9" s="1"/>
  <c r="B156" i="9"/>
  <c r="A156" i="9" s="1"/>
  <c r="B157" i="9"/>
  <c r="A157" i="9" s="1"/>
  <c r="B158" i="9"/>
  <c r="A158" i="9" s="1"/>
  <c r="B159" i="9"/>
  <c r="A159" i="9" s="1"/>
  <c r="B160" i="9"/>
  <c r="A160" i="9" s="1"/>
  <c r="B161" i="9"/>
  <c r="A161" i="9" s="1"/>
  <c r="B162" i="9"/>
  <c r="A162" i="9" s="1"/>
  <c r="B163" i="9"/>
  <c r="A163" i="9" s="1"/>
  <c r="B164" i="9"/>
  <c r="A164" i="9" s="1"/>
  <c r="B165" i="9"/>
  <c r="A165" i="9" s="1"/>
  <c r="B166" i="9"/>
  <c r="A166" i="9" s="1"/>
  <c r="B167" i="9"/>
  <c r="A167" i="9" s="1"/>
  <c r="B168" i="9"/>
  <c r="A168" i="9" s="1"/>
  <c r="B169" i="9"/>
  <c r="A169" i="9" s="1"/>
  <c r="B170" i="9"/>
  <c r="A170" i="9" s="1"/>
  <c r="B171" i="9"/>
  <c r="A171" i="9" s="1"/>
  <c r="B172" i="9"/>
  <c r="A172" i="9" s="1"/>
  <c r="B173" i="9"/>
  <c r="A173" i="9" s="1"/>
  <c r="B174" i="9"/>
  <c r="A174" i="9" s="1"/>
  <c r="B175" i="9"/>
  <c r="A175" i="9" s="1"/>
  <c r="B176" i="9"/>
  <c r="A176" i="9" s="1"/>
  <c r="B177" i="9"/>
  <c r="A177" i="9" s="1"/>
  <c r="B178" i="9"/>
  <c r="A178" i="9" s="1"/>
  <c r="B179" i="9"/>
  <c r="A179" i="9" s="1"/>
  <c r="B180" i="9"/>
  <c r="A180" i="9" s="1"/>
  <c r="B181" i="9"/>
  <c r="A181" i="9" s="1"/>
  <c r="B182" i="9"/>
  <c r="A182" i="9" s="1"/>
  <c r="B183" i="9"/>
  <c r="A183" i="9" s="1"/>
  <c r="B124" i="9"/>
  <c r="A124" i="9" s="1"/>
  <c r="B125" i="9"/>
  <c r="A125" i="9" s="1"/>
  <c r="B126" i="9"/>
  <c r="A126" i="9" s="1"/>
  <c r="B127" i="9"/>
  <c r="A127" i="9" s="1"/>
  <c r="B128" i="9"/>
  <c r="A128" i="9" s="1"/>
  <c r="B129" i="9"/>
  <c r="A129" i="9" s="1"/>
  <c r="B130" i="9"/>
  <c r="A130" i="9" s="1"/>
  <c r="B131" i="9"/>
  <c r="A131" i="9" s="1"/>
  <c r="B132" i="9"/>
  <c r="A132" i="9" s="1"/>
  <c r="B133" i="9"/>
  <c r="A133" i="9" s="1"/>
  <c r="B134" i="9"/>
  <c r="A134" i="9" s="1"/>
  <c r="B135" i="9"/>
  <c r="A135" i="9" s="1"/>
  <c r="B136" i="9"/>
  <c r="A136" i="9" s="1"/>
  <c r="B137" i="9"/>
  <c r="A137" i="9" s="1"/>
  <c r="B138" i="9"/>
  <c r="A138" i="9" s="1"/>
  <c r="B139" i="9"/>
  <c r="A139" i="9" s="1"/>
  <c r="B140" i="9"/>
  <c r="A140" i="9" s="1"/>
  <c r="B141" i="9"/>
  <c r="A141" i="9" s="1"/>
  <c r="B142" i="9"/>
  <c r="A142" i="9" s="1"/>
  <c r="B143" i="9"/>
  <c r="A143" i="9" s="1"/>
  <c r="B144" i="9"/>
  <c r="A144" i="9" s="1"/>
  <c r="B145" i="9"/>
  <c r="A145" i="9" s="1"/>
  <c r="B146" i="9"/>
  <c r="A146" i="9" s="1"/>
  <c r="B147" i="9"/>
  <c r="A147" i="9" s="1"/>
  <c r="B148" i="9"/>
  <c r="A148" i="9" s="1"/>
  <c r="B149" i="9"/>
  <c r="A149" i="9" s="1"/>
  <c r="B150" i="9"/>
  <c r="A150" i="9" s="1"/>
  <c r="B151" i="9"/>
  <c r="A151" i="9" s="1"/>
  <c r="B152" i="9"/>
  <c r="A152" i="9" s="1"/>
  <c r="B153" i="9"/>
  <c r="A153" i="9" s="1"/>
  <c r="B154" i="9"/>
  <c r="A154" i="9" s="1"/>
  <c r="B120" i="9"/>
  <c r="A120" i="9" s="1"/>
  <c r="B121" i="9"/>
  <c r="A121" i="9" s="1"/>
  <c r="B122" i="9"/>
  <c r="A122" i="9" s="1"/>
  <c r="B83" i="9"/>
  <c r="A83" i="9" s="1"/>
  <c r="B84" i="9"/>
  <c r="A84" i="9" s="1"/>
  <c r="B85" i="9"/>
  <c r="A85" i="9" s="1"/>
  <c r="B86" i="9"/>
  <c r="A86" i="9" s="1"/>
  <c r="B87" i="9"/>
  <c r="A87" i="9" s="1"/>
  <c r="B88" i="9"/>
  <c r="A88" i="9" s="1"/>
  <c r="B89" i="9"/>
  <c r="A89" i="9" s="1"/>
  <c r="B90" i="9"/>
  <c r="A90" i="9" s="1"/>
  <c r="B91" i="9"/>
  <c r="A91" i="9" s="1"/>
  <c r="B92" i="9"/>
  <c r="A92" i="9" s="1"/>
  <c r="B93" i="9"/>
  <c r="A93" i="9" s="1"/>
  <c r="B94" i="9"/>
  <c r="A94" i="9" s="1"/>
  <c r="B95" i="9"/>
  <c r="A95" i="9" s="1"/>
  <c r="B96" i="9"/>
  <c r="A96" i="9" s="1"/>
  <c r="B97" i="9"/>
  <c r="A97" i="9" s="1"/>
  <c r="B98" i="9"/>
  <c r="A98" i="9" s="1"/>
  <c r="B99" i="9"/>
  <c r="A99" i="9" s="1"/>
  <c r="B100" i="9"/>
  <c r="A100" i="9" s="1"/>
  <c r="B101" i="9"/>
  <c r="A101" i="9" s="1"/>
  <c r="B102" i="9"/>
  <c r="A102" i="9" s="1"/>
  <c r="B103" i="9"/>
  <c r="A103" i="9" s="1"/>
  <c r="B104" i="9"/>
  <c r="A104" i="9" s="1"/>
  <c r="B105" i="9"/>
  <c r="A105" i="9" s="1"/>
  <c r="B106" i="9"/>
  <c r="A106" i="9" s="1"/>
  <c r="B107" i="9"/>
  <c r="A107" i="9" s="1"/>
  <c r="B108" i="9"/>
  <c r="A108" i="9" s="1"/>
  <c r="B109" i="9"/>
  <c r="A109" i="9" s="1"/>
  <c r="B110" i="9"/>
  <c r="A110" i="9" s="1"/>
  <c r="B111" i="9"/>
  <c r="A111" i="9" s="1"/>
  <c r="B112" i="9"/>
  <c r="A112" i="9" s="1"/>
  <c r="B113" i="9"/>
  <c r="A113" i="9" s="1"/>
  <c r="B114" i="9"/>
  <c r="A114" i="9" s="1"/>
  <c r="B115" i="9"/>
  <c r="A115" i="9" s="1"/>
  <c r="B116" i="9"/>
  <c r="A116" i="9" s="1"/>
  <c r="B117" i="9"/>
  <c r="A117" i="9" s="1"/>
  <c r="B118" i="9"/>
  <c r="A118" i="9" s="1"/>
  <c r="B70" i="9"/>
  <c r="A70" i="9" s="1"/>
  <c r="B71" i="9"/>
  <c r="A71" i="9" s="1"/>
  <c r="B72" i="9"/>
  <c r="A72" i="9" s="1"/>
  <c r="B73" i="9"/>
  <c r="A73" i="9" s="1"/>
  <c r="B74" i="9"/>
  <c r="A74" i="9" s="1"/>
  <c r="B75" i="9"/>
  <c r="A75" i="9" s="1"/>
  <c r="B76" i="9"/>
  <c r="A76" i="9" s="1"/>
  <c r="B77" i="9"/>
  <c r="A77" i="9" s="1"/>
  <c r="B78" i="9"/>
  <c r="A78" i="9" s="1"/>
  <c r="B79" i="9"/>
  <c r="A79" i="9" s="1"/>
  <c r="B80" i="9"/>
  <c r="A80" i="9" s="1"/>
  <c r="B81" i="9"/>
  <c r="A81" i="9" s="1"/>
  <c r="B50" i="9"/>
  <c r="A50" i="9" s="1"/>
  <c r="B51" i="9"/>
  <c r="A51" i="9" s="1"/>
  <c r="B52" i="9"/>
  <c r="A52" i="9" s="1"/>
  <c r="B53" i="9"/>
  <c r="A53" i="9" s="1"/>
  <c r="B54" i="9"/>
  <c r="A54" i="9" s="1"/>
  <c r="B55" i="9"/>
  <c r="A55" i="9" s="1"/>
  <c r="B56" i="9"/>
  <c r="A56" i="9" s="1"/>
  <c r="B57" i="9"/>
  <c r="A57" i="9" s="1"/>
  <c r="B58" i="9"/>
  <c r="A58" i="9" s="1"/>
  <c r="B59" i="9"/>
  <c r="A59" i="9" s="1"/>
  <c r="B60" i="9"/>
  <c r="A60" i="9" s="1"/>
  <c r="B61" i="9"/>
  <c r="A61" i="9" s="1"/>
  <c r="B62" i="9"/>
  <c r="A62" i="9" s="1"/>
  <c r="B63" i="9"/>
  <c r="A63" i="9" s="1"/>
  <c r="B64" i="9"/>
  <c r="A64" i="9" s="1"/>
  <c r="B65" i="9"/>
  <c r="A65" i="9" s="1"/>
  <c r="B66" i="9"/>
  <c r="A66" i="9" s="1"/>
  <c r="B67" i="9"/>
  <c r="A67" i="9" s="1"/>
  <c r="B68" i="9"/>
  <c r="A68" i="9" s="1"/>
  <c r="B250" i="9"/>
  <c r="A250" i="9" s="1"/>
  <c r="B192" i="9"/>
  <c r="A192" i="9" s="1"/>
  <c r="B184" i="9"/>
  <c r="A184" i="9" s="1"/>
  <c r="B155" i="9"/>
  <c r="A155" i="9" s="1"/>
  <c r="B123" i="9"/>
  <c r="A123" i="9" s="1"/>
  <c r="B119" i="9"/>
  <c r="A119" i="9" s="1"/>
  <c r="B82" i="9"/>
  <c r="A82" i="9" s="1"/>
  <c r="B49" i="9"/>
  <c r="A49" i="9" s="1"/>
  <c r="B69" i="9"/>
  <c r="A69" i="9" s="1"/>
  <c r="B3" i="9"/>
  <c r="A3" i="9" s="1"/>
  <c r="B4" i="9"/>
  <c r="A4" i="9" s="1"/>
  <c r="B5" i="9"/>
  <c r="A5" i="9" s="1"/>
  <c r="B6" i="9"/>
  <c r="A6" i="9" s="1"/>
  <c r="B7" i="9"/>
  <c r="A7" i="9" s="1"/>
  <c r="B8" i="9"/>
  <c r="A8" i="9" s="1"/>
  <c r="B9" i="9"/>
  <c r="A9" i="9" s="1"/>
  <c r="B10" i="9"/>
  <c r="A10" i="9" s="1"/>
  <c r="B11" i="9"/>
  <c r="A11" i="9" s="1"/>
  <c r="B12" i="9"/>
  <c r="A12" i="9" s="1"/>
  <c r="B13" i="9"/>
  <c r="A13" i="9" s="1"/>
  <c r="B14" i="9"/>
  <c r="A14" i="9" s="1"/>
  <c r="B15" i="9"/>
  <c r="A15" i="9" s="1"/>
  <c r="B16" i="9"/>
  <c r="A16" i="9" s="1"/>
  <c r="B17" i="9"/>
  <c r="A17" i="9" s="1"/>
  <c r="B18" i="9"/>
  <c r="A18" i="9" s="1"/>
  <c r="B19" i="9"/>
  <c r="A19" i="9" s="1"/>
  <c r="B20" i="9"/>
  <c r="A20" i="9" s="1"/>
  <c r="B21" i="9"/>
  <c r="A21" i="9" s="1"/>
  <c r="B22" i="9"/>
  <c r="A22" i="9" s="1"/>
  <c r="B23" i="9"/>
  <c r="A23" i="9" s="1"/>
  <c r="B24" i="9"/>
  <c r="A24" i="9" s="1"/>
  <c r="B25" i="9"/>
  <c r="A25" i="9" s="1"/>
  <c r="B26" i="9"/>
  <c r="A26" i="9" s="1"/>
  <c r="B27" i="9"/>
  <c r="A27" i="9" s="1"/>
  <c r="B28" i="9"/>
  <c r="A28" i="9" s="1"/>
  <c r="B29" i="9"/>
  <c r="A29" i="9" s="1"/>
  <c r="B30" i="9"/>
  <c r="A30" i="9" s="1"/>
  <c r="B31" i="9"/>
  <c r="A31" i="9" s="1"/>
  <c r="B32" i="9"/>
  <c r="A32" i="9" s="1"/>
  <c r="B33" i="9"/>
  <c r="A33" i="9" s="1"/>
  <c r="B34" i="9"/>
  <c r="A34" i="9" s="1"/>
  <c r="B35" i="9"/>
  <c r="A35" i="9" s="1"/>
  <c r="B36" i="9"/>
  <c r="A36" i="9" s="1"/>
  <c r="B37" i="9"/>
  <c r="A37" i="9" s="1"/>
  <c r="B38" i="9"/>
  <c r="A38" i="9" s="1"/>
  <c r="B39" i="9"/>
  <c r="A39" i="9" s="1"/>
  <c r="B40" i="9"/>
  <c r="A40" i="9" s="1"/>
  <c r="B41" i="9"/>
  <c r="A41" i="9" s="1"/>
  <c r="B42" i="9"/>
  <c r="A42" i="9" s="1"/>
  <c r="B43" i="9"/>
  <c r="A43" i="9" s="1"/>
  <c r="B44" i="9"/>
  <c r="A44" i="9" s="1"/>
  <c r="B45" i="9"/>
  <c r="A45" i="9" s="1"/>
  <c r="B46" i="9"/>
  <c r="A46" i="9" s="1"/>
  <c r="B47" i="9"/>
  <c r="A47" i="9" s="1"/>
  <c r="B48" i="9"/>
  <c r="A48" i="9" s="1"/>
  <c r="B2" i="9"/>
  <c r="A2" i="9" s="1"/>
  <c r="T245" i="10" l="1"/>
  <c r="T246" i="10"/>
  <c r="T247" i="10"/>
  <c r="T248" i="10"/>
  <c r="T249" i="10"/>
  <c r="T250" i="10"/>
  <c r="T251" i="10"/>
  <c r="T252" i="10"/>
  <c r="T253" i="10"/>
  <c r="T254" i="10"/>
  <c r="T255" i="10"/>
  <c r="T256" i="10"/>
  <c r="T257" i="10"/>
  <c r="T258" i="10"/>
  <c r="T259" i="10"/>
  <c r="T260" i="10"/>
  <c r="T261" i="10"/>
  <c r="T262" i="10"/>
  <c r="T263" i="10"/>
  <c r="T264" i="10"/>
  <c r="T265" i="10"/>
  <c r="T266" i="10"/>
  <c r="T267" i="10"/>
  <c r="T268" i="10"/>
  <c r="T269" i="10"/>
  <c r="T270" i="10"/>
  <c r="T271" i="10"/>
  <c r="T272" i="10"/>
  <c r="T273" i="10"/>
  <c r="T274" i="10"/>
  <c r="T275" i="10"/>
  <c r="T276" i="10"/>
  <c r="T277" i="10"/>
  <c r="T278" i="10"/>
  <c r="T279" i="10"/>
  <c r="T280" i="10"/>
  <c r="T281" i="10"/>
  <c r="T244" i="10"/>
  <c r="T184" i="10"/>
  <c r="T185" i="10"/>
  <c r="T187" i="10"/>
  <c r="T188" i="10"/>
  <c r="T189" i="10"/>
  <c r="T294" i="10"/>
  <c r="T190" i="10"/>
  <c r="T191" i="10"/>
  <c r="T192" i="10"/>
  <c r="T193" i="10"/>
  <c r="T194" i="10"/>
  <c r="T195" i="10"/>
  <c r="T196" i="10"/>
  <c r="T197" i="10"/>
  <c r="T198" i="10"/>
  <c r="T199" i="10"/>
  <c r="T200" i="10"/>
  <c r="T201" i="10"/>
  <c r="T202" i="10"/>
  <c r="T203" i="10"/>
  <c r="T204" i="10"/>
  <c r="T205" i="10"/>
  <c r="T206" i="10"/>
  <c r="T207" i="10"/>
  <c r="T208" i="10"/>
  <c r="T209" i="10"/>
  <c r="T210" i="10"/>
  <c r="T211" i="10"/>
  <c r="T212" i="10"/>
  <c r="T213" i="10"/>
  <c r="T214" i="10"/>
  <c r="T215" i="10"/>
  <c r="T216" i="10"/>
  <c r="T217" i="10"/>
  <c r="T218" i="10"/>
  <c r="T219" i="10"/>
  <c r="T220" i="10"/>
  <c r="T221" i="10"/>
  <c r="T222" i="10"/>
  <c r="T223" i="10"/>
  <c r="T224" i="10"/>
  <c r="T225" i="10"/>
  <c r="T226" i="10"/>
  <c r="T227" i="10"/>
  <c r="T228" i="10"/>
  <c r="T229" i="10"/>
  <c r="T230" i="10"/>
  <c r="T231" i="10"/>
  <c r="T232" i="10"/>
  <c r="T233" i="10"/>
  <c r="T234" i="10"/>
  <c r="T235" i="10"/>
  <c r="T236" i="10"/>
  <c r="T237" i="10"/>
  <c r="T238" i="10"/>
  <c r="T239" i="10"/>
  <c r="T240" i="10"/>
  <c r="T241" i="10"/>
  <c r="T242" i="10"/>
  <c r="T243" i="10"/>
  <c r="T183"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147" i="10"/>
  <c r="T148" i="10"/>
  <c r="T149" i="10"/>
  <c r="T150" i="10"/>
  <c r="T151" i="10"/>
  <c r="T152" i="10"/>
  <c r="T153" i="10"/>
  <c r="T154" i="10"/>
  <c r="T155" i="10"/>
  <c r="T156" i="10"/>
  <c r="T157" i="10"/>
  <c r="T158" i="10"/>
  <c r="T159" i="10"/>
  <c r="T160" i="10"/>
  <c r="T161" i="10"/>
  <c r="T162" i="10"/>
  <c r="T163" i="10"/>
  <c r="T164" i="10"/>
  <c r="T165" i="10"/>
  <c r="T166" i="10"/>
  <c r="T167" i="10"/>
  <c r="T168" i="10"/>
  <c r="T169" i="10"/>
  <c r="T170" i="10"/>
  <c r="T171" i="10"/>
  <c r="T172" i="10"/>
  <c r="T173" i="10"/>
  <c r="T174" i="10"/>
  <c r="T175" i="10"/>
  <c r="T176" i="10"/>
  <c r="T177" i="10"/>
  <c r="T178" i="10"/>
  <c r="T179" i="10"/>
  <c r="T180" i="10"/>
  <c r="T181" i="10"/>
  <c r="T182" i="10"/>
  <c r="T101" i="10"/>
  <c r="T94" i="10"/>
  <c r="T95" i="10"/>
  <c r="T96" i="10"/>
  <c r="T97" i="10"/>
  <c r="T98" i="10"/>
  <c r="T99" i="10"/>
  <c r="T100" i="10"/>
  <c r="T93" i="10"/>
  <c r="T89" i="10"/>
  <c r="T90" i="10"/>
  <c r="T91" i="10"/>
  <c r="T92" i="10"/>
  <c r="T88" i="10"/>
  <c r="T87" i="10"/>
  <c r="T58" i="10"/>
  <c r="T59" i="10"/>
  <c r="T60" i="10"/>
  <c r="T61" i="10"/>
  <c r="T62" i="10"/>
  <c r="T63" i="10"/>
  <c r="T64" i="10"/>
  <c r="T65" i="10"/>
  <c r="T66" i="10"/>
  <c r="T67" i="10"/>
  <c r="T68" i="10"/>
  <c r="T69" i="10"/>
  <c r="T70" i="10"/>
  <c r="T71" i="10"/>
  <c r="T72" i="10"/>
  <c r="T73" i="10"/>
  <c r="T74" i="10"/>
  <c r="T75" i="10"/>
  <c r="T76" i="10"/>
  <c r="T77" i="10"/>
  <c r="T78" i="10"/>
  <c r="T79" i="10"/>
  <c r="T296" i="10"/>
  <c r="T80" i="10"/>
  <c r="T81" i="10"/>
  <c r="T82" i="10"/>
  <c r="T83" i="10"/>
  <c r="T84" i="10"/>
  <c r="T85" i="10"/>
  <c r="T86" i="10"/>
  <c r="T49" i="10"/>
  <c r="T50" i="10"/>
  <c r="T51" i="10"/>
  <c r="T52" i="10"/>
  <c r="T53" i="10"/>
  <c r="T54" i="10"/>
  <c r="T55" i="10"/>
  <c r="T56" i="10"/>
  <c r="T57" i="10"/>
  <c r="T3" i="10"/>
  <c r="T4" i="10"/>
  <c r="T5" i="10"/>
  <c r="T6" i="10"/>
  <c r="T7" i="10"/>
  <c r="T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M8" i="4"/>
  <c r="B278" i="10"/>
  <c r="B279" i="10"/>
  <c r="B280" i="10"/>
  <c r="B281" i="10"/>
  <c r="B277" i="10"/>
  <c r="A277" i="10"/>
  <c r="B276" i="10"/>
  <c r="A276" i="10"/>
  <c r="B271" i="10"/>
  <c r="B272" i="10"/>
  <c r="B273" i="10"/>
  <c r="B274" i="10"/>
  <c r="B275" i="10"/>
  <c r="B270" i="10"/>
  <c r="A270" i="10"/>
  <c r="B268" i="10"/>
  <c r="B269" i="10"/>
  <c r="B267" i="10"/>
  <c r="A267" i="10"/>
  <c r="B265" i="10"/>
  <c r="B266" i="10"/>
  <c r="B264" i="10"/>
  <c r="A264" i="10"/>
  <c r="B260" i="10"/>
  <c r="B261" i="10"/>
  <c r="B262" i="10"/>
  <c r="B263" i="10"/>
  <c r="B259" i="10"/>
  <c r="A259" i="10"/>
  <c r="B258" i="10"/>
  <c r="A258" i="10"/>
  <c r="B253" i="10"/>
  <c r="B254" i="10"/>
  <c r="B255" i="10"/>
  <c r="B256" i="10"/>
  <c r="B257" i="10"/>
  <c r="B252" i="10"/>
  <c r="A252" i="10"/>
  <c r="B246" i="10"/>
  <c r="B247" i="10"/>
  <c r="B248" i="10"/>
  <c r="B249" i="10"/>
  <c r="B250" i="10"/>
  <c r="B251" i="10"/>
  <c r="B245" i="10"/>
  <c r="A245" i="10"/>
  <c r="B295" i="10"/>
  <c r="B244" i="10"/>
  <c r="A244" i="10"/>
  <c r="A295" i="10"/>
  <c r="B187" i="10"/>
  <c r="B188" i="10"/>
  <c r="B189" i="10"/>
  <c r="B294"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186" i="10"/>
  <c r="A186" i="10"/>
  <c r="B288" i="10"/>
  <c r="B289" i="10"/>
  <c r="B290" i="10"/>
  <c r="B291" i="10"/>
  <c r="B292" i="10"/>
  <c r="B293" i="10"/>
  <c r="B183" i="10"/>
  <c r="B184" i="10"/>
  <c r="B185" i="10"/>
  <c r="B287" i="10"/>
  <c r="A287" i="10"/>
  <c r="A278" i="10"/>
  <c r="A279" i="10"/>
  <c r="A280" i="10"/>
  <c r="A281" i="10"/>
  <c r="A271" i="10"/>
  <c r="A272" i="10"/>
  <c r="A273" i="10"/>
  <c r="A274" i="10"/>
  <c r="A275" i="10"/>
  <c r="A268" i="10"/>
  <c r="A269" i="10"/>
  <c r="A265" i="10"/>
  <c r="A266" i="10"/>
  <c r="A260" i="10"/>
  <c r="A261" i="10"/>
  <c r="A262" i="10"/>
  <c r="A263"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54" i="10"/>
  <c r="A154"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21" i="10"/>
  <c r="A121" i="10"/>
  <c r="B120" i="10"/>
  <c r="A120" i="10"/>
  <c r="B117" i="10"/>
  <c r="B118" i="10"/>
  <c r="B119" i="10"/>
  <c r="B116" i="10"/>
  <c r="A116" i="10"/>
  <c r="B85" i="10"/>
  <c r="B86" i="10"/>
  <c r="B87" i="10"/>
  <c r="B282" i="10"/>
  <c r="B283" i="10"/>
  <c r="B88" i="10"/>
  <c r="B89" i="10"/>
  <c r="B90" i="10"/>
  <c r="B91" i="10"/>
  <c r="B92" i="10"/>
  <c r="B284" i="10"/>
  <c r="B93" i="10"/>
  <c r="B94" i="10"/>
  <c r="B95" i="10"/>
  <c r="B96" i="10"/>
  <c r="B97" i="10"/>
  <c r="B98" i="10"/>
  <c r="B99" i="10"/>
  <c r="B100" i="10"/>
  <c r="B285" i="10"/>
  <c r="B286" i="10"/>
  <c r="B101" i="10"/>
  <c r="B102" i="10"/>
  <c r="B103" i="10"/>
  <c r="B104" i="10"/>
  <c r="B105" i="10"/>
  <c r="B106" i="10"/>
  <c r="B107" i="10"/>
  <c r="B108" i="10"/>
  <c r="B109" i="10"/>
  <c r="B110" i="10"/>
  <c r="B111" i="10"/>
  <c r="B112" i="10"/>
  <c r="B113" i="10"/>
  <c r="B114" i="10"/>
  <c r="B115" i="10"/>
  <c r="B84" i="10"/>
  <c r="A84" i="10"/>
  <c r="B72" i="10"/>
  <c r="B73" i="10"/>
  <c r="B74" i="10"/>
  <c r="B75" i="10"/>
  <c r="B76" i="10"/>
  <c r="B77" i="10"/>
  <c r="B78" i="10"/>
  <c r="B79" i="10"/>
  <c r="B296" i="10"/>
  <c r="B80" i="10"/>
  <c r="B82" i="10"/>
  <c r="B83" i="10"/>
  <c r="B71" i="10"/>
  <c r="A71" i="10"/>
  <c r="B51" i="10"/>
  <c r="B52" i="10"/>
  <c r="B53" i="10"/>
  <c r="B54" i="10"/>
  <c r="B55" i="10"/>
  <c r="B56" i="10"/>
  <c r="B57" i="10"/>
  <c r="B58" i="10"/>
  <c r="B59" i="10"/>
  <c r="B60" i="10"/>
  <c r="B61" i="10"/>
  <c r="B62" i="10"/>
  <c r="B63" i="10"/>
  <c r="B64" i="10"/>
  <c r="B65" i="10"/>
  <c r="B66" i="10"/>
  <c r="B67" i="10"/>
  <c r="B68" i="10"/>
  <c r="B69" i="10"/>
  <c r="B70" i="10"/>
  <c r="B50" i="10"/>
  <c r="A50" i="10"/>
  <c r="B49" i="10"/>
  <c r="A4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 i="10"/>
  <c r="B5" i="10"/>
  <c r="B6" i="10"/>
  <c r="B7" i="10"/>
  <c r="B8" i="10"/>
  <c r="B9" i="10"/>
  <c r="B3" i="10"/>
  <c r="A3" i="10"/>
  <c r="B2" i="10"/>
  <c r="A253" i="10"/>
  <c r="A254" i="10"/>
  <c r="A255" i="10"/>
  <c r="A256" i="10"/>
  <c r="A257" i="10"/>
  <c r="A246" i="10"/>
  <c r="A247" i="10"/>
  <c r="A248" i="10"/>
  <c r="A249" i="10"/>
  <c r="A250" i="10"/>
  <c r="A251" i="10"/>
  <c r="A187" i="10"/>
  <c r="A188" i="10"/>
  <c r="A189" i="10"/>
  <c r="A294" i="10"/>
  <c r="A190" i="10"/>
  <c r="A191" i="10"/>
  <c r="A192" i="10"/>
  <c r="A193" i="10"/>
  <c r="A194" i="10"/>
  <c r="A195" i="10"/>
  <c r="A196" i="10"/>
  <c r="A197" i="10"/>
  <c r="A198" i="10"/>
  <c r="A199" i="10"/>
  <c r="A200" i="10"/>
  <c r="A201" i="10"/>
  <c r="A202" i="10"/>
  <c r="A203" i="10"/>
  <c r="A204" i="10"/>
  <c r="A205" i="10"/>
  <c r="A206" i="10"/>
  <c r="A207" i="10"/>
  <c r="A208" i="10"/>
  <c r="A209" i="10"/>
  <c r="A210" i="10"/>
  <c r="A211" i="10"/>
  <c r="A212" i="10"/>
  <c r="A213" i="10"/>
  <c r="A214" i="10"/>
  <c r="A215" i="10"/>
  <c r="A216" i="10"/>
  <c r="A217" i="10"/>
  <c r="A218" i="10"/>
  <c r="A219" i="10"/>
  <c r="A220" i="10"/>
  <c r="A221" i="10"/>
  <c r="A222" i="10"/>
  <c r="A223" i="10"/>
  <c r="A224" i="10"/>
  <c r="A225" i="10"/>
  <c r="A226" i="10"/>
  <c r="A227" i="10"/>
  <c r="A228" i="10"/>
  <c r="A229" i="10"/>
  <c r="A230" i="10"/>
  <c r="A231" i="10"/>
  <c r="A232" i="10"/>
  <c r="A233" i="10"/>
  <c r="A234" i="10"/>
  <c r="A235" i="10"/>
  <c r="A236" i="10"/>
  <c r="A237" i="10"/>
  <c r="A238" i="10"/>
  <c r="A239" i="10"/>
  <c r="A240" i="10"/>
  <c r="A241" i="10"/>
  <c r="A242" i="10"/>
  <c r="A243" i="10"/>
  <c r="A288" i="10"/>
  <c r="A289" i="10"/>
  <c r="A290" i="10"/>
  <c r="A291" i="10"/>
  <c r="A292" i="10"/>
  <c r="A293" i="10"/>
  <c r="A183" i="10"/>
  <c r="A184" i="10"/>
  <c r="A185" i="10"/>
  <c r="A155" i="10"/>
  <c r="A156" i="10"/>
  <c r="A157" i="10"/>
  <c r="A158" i="10"/>
  <c r="A159" i="10"/>
  <c r="A160" i="10"/>
  <c r="A161" i="10"/>
  <c r="A162" i="10"/>
  <c r="A163" i="10"/>
  <c r="A164" i="10"/>
  <c r="A165" i="10"/>
  <c r="A166" i="10"/>
  <c r="A167" i="10"/>
  <c r="A168" i="10"/>
  <c r="A169" i="10"/>
  <c r="A170" i="10"/>
  <c r="A171" i="10"/>
  <c r="A172" i="10"/>
  <c r="A173" i="10"/>
  <c r="A174" i="10"/>
  <c r="A175" i="10"/>
  <c r="A176" i="10"/>
  <c r="A177" i="10"/>
  <c r="A178" i="10"/>
  <c r="A179" i="10"/>
  <c r="A180" i="10"/>
  <c r="A181" i="10"/>
  <c r="A182" i="10"/>
  <c r="A122" i="10"/>
  <c r="A123" i="10"/>
  <c r="A124" i="10"/>
  <c r="A125" i="10"/>
  <c r="A126" i="10"/>
  <c r="A127" i="10"/>
  <c r="A128" i="10"/>
  <c r="A129" i="10"/>
  <c r="A130" i="10"/>
  <c r="A131" i="10"/>
  <c r="A132" i="10"/>
  <c r="A133" i="10"/>
  <c r="A134" i="10"/>
  <c r="A135" i="10"/>
  <c r="A136" i="10"/>
  <c r="A137" i="10"/>
  <c r="A138" i="10"/>
  <c r="A139" i="10"/>
  <c r="A140" i="10"/>
  <c r="A141" i="10"/>
  <c r="A142" i="10"/>
  <c r="A143" i="10"/>
  <c r="A144" i="10"/>
  <c r="A145" i="10"/>
  <c r="A146" i="10"/>
  <c r="A147" i="10"/>
  <c r="A148" i="10"/>
  <c r="A149" i="10"/>
  <c r="A150" i="10"/>
  <c r="A151" i="10"/>
  <c r="A152" i="10"/>
  <c r="A153" i="10"/>
  <c r="A117" i="10"/>
  <c r="A118" i="10"/>
  <c r="A119" i="10"/>
  <c r="A85" i="10"/>
  <c r="A86" i="10"/>
  <c r="A87" i="10"/>
  <c r="A282" i="10"/>
  <c r="A283" i="10"/>
  <c r="A88" i="10"/>
  <c r="A89" i="10"/>
  <c r="A90" i="10"/>
  <c r="A91" i="10"/>
  <c r="A92" i="10"/>
  <c r="A284" i="10"/>
  <c r="A93" i="10"/>
  <c r="A94" i="10"/>
  <c r="A95" i="10"/>
  <c r="A96" i="10"/>
  <c r="A97" i="10"/>
  <c r="A98" i="10"/>
  <c r="A99" i="10"/>
  <c r="A100" i="10"/>
  <c r="A285" i="10"/>
  <c r="A286" i="10"/>
  <c r="A101" i="10"/>
  <c r="A102" i="10"/>
  <c r="A103" i="10"/>
  <c r="A104" i="10"/>
  <c r="A105" i="10"/>
  <c r="A106" i="10"/>
  <c r="A107" i="10"/>
  <c r="A108" i="10"/>
  <c r="A109" i="10"/>
  <c r="A110" i="10"/>
  <c r="A111" i="10"/>
  <c r="A112" i="10"/>
  <c r="A113" i="10"/>
  <c r="A114" i="10"/>
  <c r="A115" i="10"/>
  <c r="A72" i="10"/>
  <c r="A73" i="10"/>
  <c r="A74" i="10"/>
  <c r="A75" i="10"/>
  <c r="A76" i="10"/>
  <c r="A77" i="10"/>
  <c r="A78" i="10"/>
  <c r="A79" i="10"/>
  <c r="A296" i="10"/>
  <c r="A80" i="10"/>
  <c r="A81" i="10"/>
  <c r="A82" i="10"/>
  <c r="A83" i="10"/>
  <c r="A51" i="10"/>
  <c r="A52" i="10"/>
  <c r="A53" i="10"/>
  <c r="A54" i="10"/>
  <c r="A55" i="10"/>
  <c r="A56" i="10"/>
  <c r="A57" i="10"/>
  <c r="A58" i="10"/>
  <c r="A59" i="10"/>
  <c r="A60" i="10"/>
  <c r="A61" i="10"/>
  <c r="A62" i="10"/>
  <c r="A63" i="10"/>
  <c r="A64" i="10"/>
  <c r="A65" i="10"/>
  <c r="A66" i="10"/>
  <c r="A67" i="10"/>
  <c r="A68" i="10"/>
  <c r="A69" i="10"/>
  <c r="A70" i="10"/>
  <c r="A4" i="10"/>
  <c r="A5" i="10"/>
  <c r="A6" i="10"/>
  <c r="A7" i="10"/>
  <c r="A8"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2" i="10"/>
  <c r="X281" i="10" l="1"/>
  <c r="X280" i="10"/>
  <c r="X279" i="10"/>
  <c r="X278" i="10"/>
  <c r="X277" i="10"/>
  <c r="X276" i="10"/>
  <c r="X275" i="10"/>
  <c r="X274" i="10"/>
  <c r="X273" i="10"/>
  <c r="X272" i="10"/>
  <c r="X271" i="10"/>
  <c r="X270" i="10"/>
  <c r="X269" i="10"/>
  <c r="X268" i="10"/>
  <c r="X267" i="10"/>
  <c r="X266" i="10"/>
  <c r="X265" i="10"/>
  <c r="X264" i="10"/>
  <c r="X263" i="10"/>
  <c r="X262" i="10"/>
  <c r="X261" i="10"/>
  <c r="X260" i="10"/>
  <c r="X259" i="10"/>
  <c r="X258" i="10"/>
  <c r="X257" i="10"/>
  <c r="X256" i="10"/>
  <c r="X255" i="10"/>
  <c r="X254" i="10"/>
  <c r="X253" i="10"/>
  <c r="X252" i="10"/>
  <c r="X251" i="10"/>
  <c r="X250" i="10"/>
  <c r="X249" i="10"/>
  <c r="X248" i="10"/>
  <c r="X247" i="10"/>
  <c r="X246" i="10"/>
  <c r="X245" i="10"/>
  <c r="X244" i="10"/>
  <c r="X243" i="10"/>
  <c r="C243" i="10"/>
  <c r="X242" i="10"/>
  <c r="C242" i="10"/>
  <c r="X241" i="10"/>
  <c r="C241" i="10"/>
  <c r="X240" i="10"/>
  <c r="C240" i="10"/>
  <c r="X239" i="10"/>
  <c r="C239" i="10"/>
  <c r="X238" i="10"/>
  <c r="C238" i="10"/>
  <c r="X237" i="10"/>
  <c r="C237" i="10"/>
  <c r="X236" i="10"/>
  <c r="C236" i="10"/>
  <c r="X235" i="10"/>
  <c r="C235" i="10"/>
  <c r="X234" i="10"/>
  <c r="C234" i="10"/>
  <c r="X233" i="10"/>
  <c r="C233" i="10"/>
  <c r="X232" i="10"/>
  <c r="C232" i="10"/>
  <c r="X231" i="10"/>
  <c r="C231" i="10"/>
  <c r="X230" i="10"/>
  <c r="C230" i="10"/>
  <c r="X229" i="10"/>
  <c r="C229" i="10"/>
  <c r="X228" i="10"/>
  <c r="C228" i="10"/>
  <c r="X227" i="10"/>
  <c r="C227" i="10"/>
  <c r="X226" i="10"/>
  <c r="C226" i="10"/>
  <c r="X225" i="10"/>
  <c r="C225" i="10"/>
  <c r="X224" i="10"/>
  <c r="X223" i="10"/>
  <c r="C223" i="10"/>
  <c r="X222" i="10"/>
  <c r="C222" i="10"/>
  <c r="X221" i="10"/>
  <c r="C221" i="10"/>
  <c r="X220" i="10"/>
  <c r="C220" i="10"/>
  <c r="X219" i="10"/>
  <c r="C219" i="10"/>
  <c r="X218" i="10"/>
  <c r="C218" i="10"/>
  <c r="X217" i="10"/>
  <c r="C217" i="10"/>
  <c r="X216" i="10"/>
  <c r="C216" i="10"/>
  <c r="X215" i="10"/>
  <c r="C215" i="10"/>
  <c r="X214" i="10"/>
  <c r="C214" i="10"/>
  <c r="X213" i="10"/>
  <c r="C213" i="10"/>
  <c r="X212" i="10"/>
  <c r="C212" i="10"/>
  <c r="X211" i="10"/>
  <c r="C211" i="10"/>
  <c r="X210" i="10"/>
  <c r="C210" i="10"/>
  <c r="X209" i="10"/>
  <c r="C209" i="10"/>
  <c r="X208" i="10"/>
  <c r="C208" i="10"/>
  <c r="X207" i="10"/>
  <c r="C207" i="10"/>
  <c r="X206" i="10"/>
  <c r="C206" i="10"/>
  <c r="X205" i="10"/>
  <c r="C205" i="10"/>
  <c r="X204" i="10"/>
  <c r="C204" i="10"/>
  <c r="X203" i="10"/>
  <c r="C203" i="10"/>
  <c r="X202" i="10"/>
  <c r="C202" i="10"/>
  <c r="X201" i="10"/>
  <c r="C201" i="10"/>
  <c r="X200" i="10"/>
  <c r="C200" i="10"/>
  <c r="X199" i="10"/>
  <c r="C199" i="10"/>
  <c r="X198" i="10"/>
  <c r="C198" i="10"/>
  <c r="X197" i="10"/>
  <c r="C197" i="10"/>
  <c r="X196" i="10"/>
  <c r="C196" i="10"/>
  <c r="X195" i="10"/>
  <c r="C195" i="10"/>
  <c r="X194" i="10"/>
  <c r="C194" i="10"/>
  <c r="X193" i="10"/>
  <c r="C193" i="10"/>
  <c r="X192" i="10"/>
  <c r="C192" i="10"/>
  <c r="X191" i="10"/>
  <c r="C191" i="10"/>
  <c r="X190" i="10"/>
  <c r="C190" i="10"/>
  <c r="X294" i="10"/>
  <c r="C294" i="10"/>
  <c r="X189" i="10"/>
  <c r="C189" i="10"/>
  <c r="X188" i="10"/>
  <c r="C188" i="10"/>
  <c r="X187" i="10"/>
  <c r="C187" i="10"/>
  <c r="X185" i="10"/>
  <c r="X184" i="10"/>
  <c r="X183" i="10"/>
  <c r="C293" i="10"/>
  <c r="C292" i="10"/>
  <c r="C291" i="10"/>
  <c r="C290" i="10"/>
  <c r="C289" i="10"/>
  <c r="C288" i="10"/>
  <c r="X182" i="10"/>
  <c r="X181" i="10"/>
  <c r="C181" i="10"/>
  <c r="X180" i="10"/>
  <c r="C180" i="10"/>
  <c r="X179" i="10"/>
  <c r="C179" i="10"/>
  <c r="X178" i="10"/>
  <c r="C178" i="10"/>
  <c r="X177" i="10"/>
  <c r="X176" i="10"/>
  <c r="C176" i="10"/>
  <c r="X175" i="10"/>
  <c r="C175" i="10"/>
  <c r="X174" i="10"/>
  <c r="C174" i="10"/>
  <c r="X173" i="10"/>
  <c r="C173" i="10"/>
  <c r="X172" i="10"/>
  <c r="C172" i="10"/>
  <c r="X171" i="10"/>
  <c r="C171" i="10"/>
  <c r="X170" i="10"/>
  <c r="C170" i="10"/>
  <c r="X169" i="10"/>
  <c r="C169" i="10"/>
  <c r="X168" i="10"/>
  <c r="C168" i="10"/>
  <c r="X167" i="10"/>
  <c r="C167" i="10"/>
  <c r="X166" i="10"/>
  <c r="C166" i="10"/>
  <c r="X165" i="10"/>
  <c r="C165" i="10"/>
  <c r="X164" i="10"/>
  <c r="C164" i="10"/>
  <c r="X163" i="10"/>
  <c r="C163" i="10"/>
  <c r="X162" i="10"/>
  <c r="C162" i="10"/>
  <c r="X161" i="10"/>
  <c r="C161" i="10"/>
  <c r="X160" i="10"/>
  <c r="C160" i="10"/>
  <c r="X159" i="10"/>
  <c r="C159" i="10"/>
  <c r="X158" i="10"/>
  <c r="C158" i="10"/>
  <c r="X157" i="10"/>
  <c r="C157" i="10"/>
  <c r="X156" i="10"/>
  <c r="C156" i="10"/>
  <c r="X155" i="10"/>
  <c r="X154" i="10"/>
  <c r="X153" i="10"/>
  <c r="C153" i="10"/>
  <c r="X152" i="10"/>
  <c r="C152" i="10"/>
  <c r="X151" i="10"/>
  <c r="C151" i="10"/>
  <c r="X150" i="10"/>
  <c r="C150" i="10"/>
  <c r="X149" i="10"/>
  <c r="C149" i="10"/>
  <c r="X148" i="10"/>
  <c r="C148" i="10"/>
  <c r="X147" i="10"/>
  <c r="C147" i="10"/>
  <c r="X146" i="10"/>
  <c r="C146" i="10"/>
  <c r="X145" i="10"/>
  <c r="C145" i="10"/>
  <c r="X144" i="10"/>
  <c r="C144" i="10"/>
  <c r="X143" i="10"/>
  <c r="C143" i="10"/>
  <c r="X142" i="10"/>
  <c r="C142" i="10"/>
  <c r="X141" i="10"/>
  <c r="C141" i="10"/>
  <c r="X140" i="10"/>
  <c r="X139" i="10"/>
  <c r="C139" i="10"/>
  <c r="X138" i="10"/>
  <c r="C138" i="10"/>
  <c r="X137" i="10"/>
  <c r="C137" i="10"/>
  <c r="X136" i="10"/>
  <c r="C136" i="10"/>
  <c r="X135" i="10"/>
  <c r="C135" i="10"/>
  <c r="X134" i="10"/>
  <c r="C134" i="10"/>
  <c r="X133" i="10"/>
  <c r="C133" i="10"/>
  <c r="X132" i="10"/>
  <c r="C132" i="10"/>
  <c r="X131" i="10"/>
  <c r="C131" i="10"/>
  <c r="X130" i="10"/>
  <c r="C130" i="10"/>
  <c r="X129" i="10"/>
  <c r="C129" i="10"/>
  <c r="X128" i="10"/>
  <c r="C128" i="10"/>
  <c r="X127" i="10"/>
  <c r="C127" i="10"/>
  <c r="X126" i="10"/>
  <c r="C126" i="10"/>
  <c r="X125" i="10"/>
  <c r="X124" i="10"/>
  <c r="X123" i="10"/>
  <c r="C123" i="10"/>
  <c r="X122" i="10"/>
  <c r="C122" i="10"/>
  <c r="X121" i="10"/>
  <c r="X120" i="10"/>
  <c r="X119" i="10"/>
  <c r="C119" i="10"/>
  <c r="X118" i="10"/>
  <c r="X117" i="10"/>
  <c r="C117" i="10"/>
  <c r="X116" i="10"/>
  <c r="X115" i="10"/>
  <c r="X114" i="10"/>
  <c r="X113" i="10"/>
  <c r="X112" i="10"/>
  <c r="C112" i="10"/>
  <c r="X111" i="10"/>
  <c r="X110" i="10"/>
  <c r="C110" i="10"/>
  <c r="X109" i="10"/>
  <c r="C109" i="10"/>
  <c r="X108" i="10"/>
  <c r="C108" i="10"/>
  <c r="X107" i="10"/>
  <c r="C107" i="10"/>
  <c r="X106" i="10"/>
  <c r="C106" i="10"/>
  <c r="X105" i="10"/>
  <c r="C105" i="10"/>
  <c r="X104" i="10"/>
  <c r="C104" i="10"/>
  <c r="X103" i="10"/>
  <c r="X102" i="10"/>
  <c r="C102" i="10"/>
  <c r="X101" i="10"/>
  <c r="X100" i="10"/>
  <c r="C100" i="10"/>
  <c r="X99" i="10"/>
  <c r="C99" i="10"/>
  <c r="X98" i="10"/>
  <c r="C98" i="10"/>
  <c r="X97" i="10"/>
  <c r="C97" i="10"/>
  <c r="X96" i="10"/>
  <c r="C96" i="10"/>
  <c r="X95" i="10"/>
  <c r="X94" i="10"/>
  <c r="C94" i="10"/>
  <c r="X93" i="10"/>
  <c r="C284" i="10"/>
  <c r="X92" i="10"/>
  <c r="C92" i="10"/>
  <c r="X91" i="10"/>
  <c r="C91" i="10"/>
  <c r="X90" i="10"/>
  <c r="C90" i="10"/>
  <c r="X89" i="10"/>
  <c r="C89" i="10"/>
  <c r="X88" i="10"/>
  <c r="X87" i="10"/>
  <c r="X86" i="10"/>
  <c r="X85" i="10"/>
  <c r="X84" i="10"/>
  <c r="X83" i="10"/>
  <c r="X82" i="10"/>
  <c r="C82" i="10"/>
  <c r="X81" i="10"/>
  <c r="C81" i="10"/>
  <c r="X80" i="10"/>
  <c r="C80" i="10"/>
  <c r="X296" i="10"/>
  <c r="C296" i="10"/>
  <c r="X79" i="10"/>
  <c r="C79" i="10"/>
  <c r="X78" i="10"/>
  <c r="C78" i="10"/>
  <c r="X77" i="10"/>
  <c r="C77" i="10"/>
  <c r="X76" i="10"/>
  <c r="C76" i="10"/>
  <c r="X75" i="10"/>
  <c r="C75" i="10"/>
  <c r="X74" i="10"/>
  <c r="C74" i="10"/>
  <c r="X73" i="10"/>
  <c r="X72" i="10"/>
  <c r="X71" i="10"/>
  <c r="X70" i="10"/>
  <c r="X69" i="10"/>
  <c r="C69" i="10"/>
  <c r="X68" i="10"/>
  <c r="C68" i="10"/>
  <c r="X67" i="10"/>
  <c r="C67" i="10"/>
  <c r="X66" i="10"/>
  <c r="C66" i="10"/>
  <c r="X65" i="10"/>
  <c r="C65" i="10"/>
  <c r="X64" i="10"/>
  <c r="C64" i="10"/>
  <c r="X63" i="10"/>
  <c r="C63" i="10"/>
  <c r="X62" i="10"/>
  <c r="C62" i="10"/>
  <c r="X61" i="10"/>
  <c r="C61" i="10"/>
  <c r="X60" i="10"/>
  <c r="C60" i="10"/>
  <c r="X59" i="10"/>
  <c r="C59" i="10"/>
  <c r="X58" i="10"/>
  <c r="C58" i="10"/>
  <c r="X57" i="10"/>
  <c r="C57" i="10"/>
  <c r="X56" i="10"/>
  <c r="C56" i="10"/>
  <c r="X55" i="10"/>
  <c r="C55" i="10"/>
  <c r="X54" i="10"/>
  <c r="C54" i="10"/>
  <c r="X53" i="10"/>
  <c r="C53" i="10"/>
  <c r="X52" i="10"/>
  <c r="C52" i="10"/>
  <c r="X51" i="10"/>
  <c r="X50" i="10"/>
  <c r="X49" i="10"/>
  <c r="X48" i="10"/>
  <c r="C48" i="10"/>
  <c r="X47" i="10"/>
  <c r="C47" i="10"/>
  <c r="X46" i="10"/>
  <c r="C46" i="10"/>
  <c r="X45" i="10"/>
  <c r="C45" i="10"/>
  <c r="X44" i="10"/>
  <c r="C44" i="10"/>
  <c r="X43" i="10"/>
  <c r="C43" i="10"/>
  <c r="X42" i="10"/>
  <c r="C42" i="10"/>
  <c r="X41" i="10"/>
  <c r="C41" i="10"/>
  <c r="X40" i="10"/>
  <c r="C40" i="10"/>
  <c r="X39" i="10"/>
  <c r="C39" i="10"/>
  <c r="X38" i="10"/>
  <c r="C38" i="10"/>
  <c r="X37" i="10"/>
  <c r="C37" i="10"/>
  <c r="X36" i="10"/>
  <c r="C36" i="10"/>
  <c r="X35" i="10"/>
  <c r="C35" i="10"/>
  <c r="X34" i="10"/>
  <c r="C34" i="10"/>
  <c r="X33" i="10"/>
  <c r="C33" i="10"/>
  <c r="X32" i="10"/>
  <c r="C32" i="10"/>
  <c r="X31" i="10"/>
  <c r="X30" i="10"/>
  <c r="X29" i="10"/>
  <c r="X28" i="10"/>
  <c r="X27" i="10"/>
  <c r="X26" i="10"/>
  <c r="X25" i="10"/>
  <c r="X24" i="10"/>
  <c r="X23" i="10"/>
  <c r="X22" i="10"/>
  <c r="X21" i="10"/>
  <c r="X20" i="10"/>
  <c r="X19" i="10"/>
  <c r="X18" i="10"/>
  <c r="X17" i="10"/>
  <c r="X16" i="10"/>
  <c r="X15" i="10"/>
  <c r="X14" i="10"/>
  <c r="X13" i="10"/>
  <c r="X12" i="10"/>
  <c r="X11" i="10"/>
  <c r="X10" i="10"/>
  <c r="X9" i="10"/>
  <c r="X8" i="10"/>
  <c r="X7" i="10"/>
  <c r="X6" i="10"/>
  <c r="X5" i="10"/>
  <c r="X4" i="10"/>
  <c r="X3" i="10"/>
  <c r="X2" i="10"/>
  <c r="W254" i="9"/>
  <c r="W253" i="9"/>
  <c r="W252" i="9"/>
  <c r="W251" i="9"/>
  <c r="W250" i="9"/>
  <c r="W249" i="9"/>
  <c r="W248" i="9"/>
  <c r="W247" i="9"/>
  <c r="W246" i="9"/>
  <c r="W245" i="9"/>
  <c r="W244" i="9"/>
  <c r="W243" i="9"/>
  <c r="W242" i="9"/>
  <c r="W241" i="9"/>
  <c r="W240" i="9"/>
  <c r="W239" i="9"/>
  <c r="W238" i="9"/>
  <c r="W237" i="9"/>
  <c r="W236" i="9"/>
  <c r="W235" i="9"/>
  <c r="W234" i="9"/>
  <c r="W233" i="9"/>
  <c r="W232" i="9"/>
  <c r="W231" i="9"/>
  <c r="W230" i="9"/>
  <c r="W229" i="9"/>
  <c r="W228" i="9"/>
  <c r="W227" i="9"/>
  <c r="W226" i="9"/>
  <c r="W225" i="9"/>
  <c r="W224" i="9"/>
  <c r="W223" i="9"/>
  <c r="W222" i="9"/>
  <c r="W221" i="9"/>
  <c r="W220" i="9"/>
  <c r="W219" i="9"/>
  <c r="W218" i="9"/>
  <c r="W217" i="9"/>
  <c r="W216" i="9"/>
  <c r="W215" i="9"/>
  <c r="W214" i="9"/>
  <c r="W213" i="9"/>
  <c r="W212" i="9"/>
  <c r="W211" i="9"/>
  <c r="W210" i="9"/>
  <c r="W209" i="9"/>
  <c r="W208" i="9"/>
  <c r="W207" i="9"/>
  <c r="W206" i="9"/>
  <c r="W205" i="9"/>
  <c r="W204" i="9"/>
  <c r="W203" i="9"/>
  <c r="W202" i="9"/>
  <c r="W201" i="9"/>
  <c r="W200" i="9"/>
  <c r="W199" i="9"/>
  <c r="W198" i="9"/>
  <c r="W197" i="9"/>
  <c r="W196" i="9"/>
  <c r="W195" i="9"/>
  <c r="W194" i="9"/>
  <c r="W193" i="9"/>
  <c r="W192" i="9"/>
  <c r="W181" i="9"/>
  <c r="W180" i="9"/>
  <c r="W179" i="9"/>
  <c r="W178" i="9"/>
  <c r="W177" i="9"/>
  <c r="W176" i="9"/>
  <c r="W175" i="9"/>
  <c r="W174" i="9"/>
  <c r="W173" i="9"/>
  <c r="W172" i="9"/>
  <c r="W171" i="9"/>
  <c r="W170" i="9"/>
  <c r="W169" i="9"/>
  <c r="W168" i="9"/>
  <c r="W167" i="9"/>
  <c r="W166" i="9"/>
  <c r="W165" i="9"/>
  <c r="W164" i="9"/>
  <c r="W163" i="9"/>
  <c r="W162" i="9"/>
  <c r="W161" i="9"/>
  <c r="W160" i="9"/>
  <c r="W159" i="9"/>
  <c r="W158" i="9"/>
  <c r="W157" i="9"/>
  <c r="W156" i="9"/>
  <c r="W155" i="9"/>
  <c r="W154" i="9"/>
  <c r="W153" i="9"/>
  <c r="W152" i="9"/>
  <c r="W151" i="9"/>
  <c r="W150" i="9"/>
  <c r="W149" i="9"/>
  <c r="W148" i="9"/>
  <c r="W147" i="9"/>
  <c r="W146" i="9"/>
  <c r="W145" i="9"/>
  <c r="W144" i="9"/>
  <c r="W143" i="9"/>
  <c r="W142" i="9"/>
  <c r="W141" i="9"/>
  <c r="W140" i="9"/>
  <c r="W139" i="9"/>
  <c r="W138" i="9"/>
  <c r="W137" i="9"/>
  <c r="W136" i="9"/>
  <c r="W135" i="9"/>
  <c r="W134" i="9"/>
  <c r="W133" i="9"/>
  <c r="W132" i="9"/>
  <c r="W131" i="9"/>
  <c r="W130" i="9"/>
  <c r="W129" i="9"/>
  <c r="W128" i="9"/>
  <c r="W127" i="9"/>
  <c r="W126" i="9"/>
  <c r="W125" i="9"/>
  <c r="W124" i="9"/>
  <c r="W123" i="9"/>
  <c r="W122" i="9"/>
  <c r="W121" i="9"/>
  <c r="W120" i="9"/>
  <c r="W119" i="9"/>
  <c r="W118" i="9"/>
  <c r="W117" i="9"/>
  <c r="W116" i="9"/>
  <c r="W115" i="9"/>
  <c r="W114" i="9"/>
  <c r="W113" i="9"/>
  <c r="W112" i="9"/>
  <c r="W111" i="9"/>
  <c r="W110" i="9"/>
  <c r="W109" i="9"/>
  <c r="W108" i="9"/>
  <c r="W107" i="9"/>
  <c r="W106" i="9"/>
  <c r="W105" i="9"/>
  <c r="W104" i="9"/>
  <c r="W101" i="9"/>
  <c r="W100" i="9"/>
  <c r="W99" i="9"/>
  <c r="W98" i="9"/>
  <c r="W97" i="9"/>
  <c r="W96" i="9"/>
  <c r="W95" i="9"/>
  <c r="W94" i="9"/>
  <c r="W92" i="9"/>
  <c r="W91" i="9"/>
  <c r="W90" i="9"/>
  <c r="W89" i="9"/>
  <c r="W88" i="9"/>
  <c r="W85" i="9"/>
  <c r="W84" i="9"/>
  <c r="W83" i="9"/>
  <c r="W82" i="9"/>
  <c r="W81" i="9"/>
  <c r="W80" i="9"/>
  <c r="W79" i="9"/>
  <c r="W78" i="9"/>
  <c r="W77" i="9"/>
  <c r="W76" i="9"/>
  <c r="W75" i="9"/>
  <c r="W74" i="9"/>
  <c r="W73" i="9"/>
  <c r="W72" i="9"/>
  <c r="W71" i="9"/>
  <c r="W69" i="9"/>
  <c r="W68" i="9"/>
  <c r="W67" i="9"/>
  <c r="W66" i="9"/>
  <c r="W65" i="9"/>
  <c r="W64" i="9"/>
  <c r="W63" i="9"/>
  <c r="W62" i="9"/>
  <c r="W61" i="9"/>
  <c r="W60" i="9"/>
  <c r="W59" i="9"/>
  <c r="W58" i="9"/>
  <c r="W57" i="9"/>
  <c r="W56" i="9"/>
  <c r="W55" i="9"/>
  <c r="W54" i="9"/>
  <c r="W53" i="9"/>
  <c r="W52" i="9"/>
  <c r="W51" i="9"/>
  <c r="W50" i="9"/>
  <c r="W49" i="9"/>
  <c r="W48" i="9"/>
  <c r="W47" i="9"/>
  <c r="W46" i="9"/>
  <c r="W45" i="9"/>
  <c r="W44" i="9"/>
  <c r="W43" i="9"/>
  <c r="W42" i="9"/>
  <c r="W41" i="9"/>
  <c r="W40" i="9"/>
  <c r="W39" i="9"/>
  <c r="W38" i="9"/>
  <c r="W37" i="9"/>
  <c r="W36" i="9"/>
  <c r="W35" i="9"/>
  <c r="W34" i="9"/>
  <c r="W33" i="9"/>
  <c r="W32" i="9"/>
  <c r="W31" i="9"/>
  <c r="W30" i="9"/>
  <c r="W29" i="9"/>
  <c r="W27" i="9"/>
  <c r="W26" i="9"/>
  <c r="W25" i="9"/>
  <c r="W24" i="9"/>
  <c r="W23" i="9"/>
  <c r="W22" i="9"/>
  <c r="W21" i="9"/>
  <c r="W20" i="9"/>
  <c r="W19" i="9"/>
  <c r="W18" i="9"/>
  <c r="W17" i="9"/>
  <c r="W16" i="9"/>
  <c r="W15" i="9"/>
  <c r="W14" i="9"/>
  <c r="W13" i="9"/>
  <c r="W12" i="9"/>
  <c r="W11" i="9"/>
  <c r="W10" i="9"/>
  <c r="W9" i="9"/>
  <c r="W8" i="9"/>
  <c r="W7" i="9"/>
  <c r="W6" i="9"/>
  <c r="W5" i="9"/>
  <c r="W4" i="9"/>
  <c r="W3" i="9"/>
  <c r="W2" i="9"/>
  <c r="M296" i="4" l="1"/>
  <c r="Q296" i="4"/>
  <c r="Q329" i="4" l="1"/>
  <c r="M329" i="4"/>
  <c r="M339" i="4" l="1"/>
  <c r="M340" i="4"/>
  <c r="M341" i="4"/>
  <c r="M342" i="4"/>
  <c r="M338" i="4"/>
  <c r="M335" i="4"/>
  <c r="M330" i="4"/>
  <c r="M331" i="4"/>
  <c r="M332" i="4"/>
  <c r="M328" i="4"/>
  <c r="M327" i="4"/>
  <c r="M323" i="4"/>
  <c r="M324" i="4"/>
  <c r="M322" i="4"/>
  <c r="M317" i="4"/>
  <c r="M319" i="4"/>
  <c r="M318" i="4"/>
  <c r="M311" i="4"/>
  <c r="M312" i="4"/>
  <c r="M313" i="4"/>
  <c r="M314" i="4"/>
  <c r="M310" i="4"/>
  <c r="M307" i="4"/>
  <c r="M300" i="4"/>
  <c r="M301" i="4"/>
  <c r="M302" i="4"/>
  <c r="M303" i="4"/>
  <c r="M304" i="4"/>
  <c r="M299" i="4"/>
  <c r="M291" i="4"/>
  <c r="M292" i="4"/>
  <c r="M293" i="4"/>
  <c r="M294" i="4"/>
  <c r="M295" i="4"/>
  <c r="M290" i="4"/>
  <c r="M287"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23" i="4"/>
  <c r="M220" i="4"/>
  <c r="M219" i="4"/>
  <c r="M218"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180" i="4"/>
  <c r="M154" i="4"/>
  <c r="M155" i="4"/>
  <c r="M156" i="4"/>
  <c r="M157" i="4"/>
  <c r="M158" i="4"/>
  <c r="M159" i="4"/>
  <c r="M160" i="4"/>
  <c r="M161" i="4"/>
  <c r="M162" i="4"/>
  <c r="M163" i="4"/>
  <c r="M164" i="4"/>
  <c r="M165" i="4"/>
  <c r="M166" i="4"/>
  <c r="M167" i="4"/>
  <c r="M168" i="4"/>
  <c r="M169" i="4"/>
  <c r="M170" i="4"/>
  <c r="M171" i="4"/>
  <c r="M172" i="4"/>
  <c r="M173" i="4"/>
  <c r="M174" i="4"/>
  <c r="M175" i="4"/>
  <c r="M176" i="4"/>
  <c r="M177" i="4"/>
  <c r="M146" i="4"/>
  <c r="M147" i="4"/>
  <c r="M148" i="4"/>
  <c r="M149" i="4"/>
  <c r="M150" i="4"/>
  <c r="M151" i="4"/>
  <c r="M152" i="4"/>
  <c r="M153" i="4"/>
  <c r="M145" i="4"/>
  <c r="M142" i="4"/>
  <c r="M137" i="4"/>
  <c r="M138" i="4"/>
  <c r="M139" i="4"/>
  <c r="M136" i="4"/>
  <c r="M132" i="4"/>
  <c r="M133" i="4"/>
  <c r="M120" i="4"/>
  <c r="M121" i="4"/>
  <c r="M122" i="4"/>
  <c r="M123" i="4"/>
  <c r="M124" i="4"/>
  <c r="M125" i="4"/>
  <c r="M126" i="4"/>
  <c r="M127" i="4"/>
  <c r="M128" i="4"/>
  <c r="M129" i="4"/>
  <c r="M130" i="4"/>
  <c r="M131" i="4"/>
  <c r="M119" i="4"/>
  <c r="M111" i="4"/>
  <c r="M112" i="4"/>
  <c r="M113" i="4"/>
  <c r="M114" i="4"/>
  <c r="M115" i="4"/>
  <c r="M116" i="4"/>
  <c r="M110" i="4"/>
  <c r="M109" i="4"/>
  <c r="M104" i="4"/>
  <c r="M105" i="4"/>
  <c r="M106" i="4"/>
  <c r="M107" i="4"/>
  <c r="M103" i="4"/>
  <c r="M98" i="4"/>
  <c r="M99" i="4"/>
  <c r="M100" i="4"/>
  <c r="M97" i="4"/>
  <c r="M86" i="4"/>
  <c r="M87" i="4"/>
  <c r="M88" i="4"/>
  <c r="M89" i="4"/>
  <c r="M90" i="4"/>
  <c r="M91" i="4"/>
  <c r="M92" i="4"/>
  <c r="M93" i="4"/>
  <c r="M94" i="4"/>
  <c r="M82" i="4"/>
  <c r="M83" i="4"/>
  <c r="M84" i="4"/>
  <c r="M85" i="4"/>
  <c r="M81" i="4"/>
  <c r="M62" i="4"/>
  <c r="M63" i="4"/>
  <c r="M64" i="4"/>
  <c r="M65" i="4"/>
  <c r="M66" i="4"/>
  <c r="M67" i="4"/>
  <c r="M68" i="4"/>
  <c r="M69" i="4"/>
  <c r="M70" i="4"/>
  <c r="M71" i="4"/>
  <c r="M72" i="4"/>
  <c r="M73" i="4"/>
  <c r="M74" i="4"/>
  <c r="M75" i="4"/>
  <c r="M76" i="4"/>
  <c r="M77" i="4"/>
  <c r="M78" i="4"/>
  <c r="M59" i="4"/>
  <c r="M60" i="4"/>
  <c r="M61" i="4"/>
  <c r="M58"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9" i="4"/>
  <c r="M10" i="4"/>
  <c r="M11" i="4"/>
  <c r="M12" i="4"/>
  <c r="M13" i="4"/>
  <c r="M14" i="4"/>
  <c r="M15" i="4"/>
  <c r="M16" i="4"/>
  <c r="M17" i="4"/>
  <c r="M18" i="4"/>
  <c r="M19" i="4"/>
  <c r="M20" i="4"/>
  <c r="M4" i="4"/>
  <c r="M7" i="4"/>
  <c r="M345" i="4" l="1"/>
  <c r="M346" i="4"/>
  <c r="T310" i="5"/>
  <c r="T309" i="5"/>
  <c r="T308" i="5"/>
  <c r="T307" i="5"/>
  <c r="T306" i="5"/>
  <c r="T275" i="5"/>
  <c r="T274" i="5"/>
  <c r="T273" i="5"/>
  <c r="T272" i="5"/>
  <c r="T271" i="5"/>
  <c r="T270" i="5"/>
  <c r="T269" i="5"/>
  <c r="T268" i="5"/>
  <c r="T267" i="5"/>
  <c r="T266" i="5"/>
  <c r="T265" i="5"/>
  <c r="T264" i="5"/>
  <c r="T263" i="5"/>
  <c r="T262" i="5"/>
  <c r="T261" i="5"/>
  <c r="T260" i="5"/>
  <c r="T259" i="5"/>
  <c r="T258" i="5"/>
  <c r="T257" i="5"/>
  <c r="T256" i="5"/>
  <c r="T255" i="5"/>
  <c r="T254" i="5"/>
  <c r="T253" i="5"/>
  <c r="T252" i="5"/>
  <c r="T251" i="5"/>
  <c r="T250" i="5"/>
  <c r="T249" i="5"/>
  <c r="T248" i="5"/>
  <c r="T247" i="5"/>
  <c r="T246" i="5"/>
  <c r="T245" i="5"/>
  <c r="T244" i="5"/>
  <c r="T243" i="5"/>
  <c r="T242" i="5"/>
  <c r="T241" i="5"/>
  <c r="T240" i="5"/>
  <c r="T239" i="5"/>
  <c r="T238" i="5"/>
  <c r="T237" i="5"/>
  <c r="T236" i="5"/>
  <c r="T235" i="5"/>
  <c r="T234" i="5"/>
  <c r="T233" i="5"/>
  <c r="T232" i="5"/>
  <c r="T231" i="5"/>
  <c r="T230" i="5"/>
  <c r="T229" i="5"/>
  <c r="T228" i="5"/>
  <c r="T227" i="5"/>
  <c r="T226" i="5"/>
  <c r="T225" i="5"/>
  <c r="T224" i="5"/>
  <c r="T223" i="5"/>
  <c r="T222" i="5"/>
  <c r="T221" i="5"/>
  <c r="T220" i="5"/>
  <c r="T219" i="5"/>
  <c r="T218" i="5"/>
  <c r="T203" i="5"/>
  <c r="T202" i="5"/>
  <c r="T201" i="5"/>
  <c r="T200" i="5"/>
  <c r="T199" i="5"/>
  <c r="T198" i="5"/>
  <c r="T197" i="5"/>
  <c r="T196" i="5"/>
  <c r="T195" i="5"/>
  <c r="T194" i="5"/>
  <c r="T193" i="5"/>
  <c r="T192" i="5"/>
  <c r="T191" i="5"/>
  <c r="T190" i="5"/>
  <c r="T189" i="5"/>
  <c r="T188" i="5"/>
  <c r="T187" i="5"/>
  <c r="T186" i="5"/>
  <c r="T185" i="5"/>
  <c r="T184" i="5"/>
  <c r="T183" i="5"/>
  <c r="T182" i="5"/>
  <c r="T181" i="5"/>
  <c r="T180" i="5"/>
  <c r="T179" i="5"/>
  <c r="T178" i="5"/>
  <c r="T177" i="5"/>
  <c r="T174" i="5"/>
  <c r="T173" i="5"/>
  <c r="T172" i="5"/>
  <c r="T171" i="5"/>
  <c r="T170" i="5"/>
  <c r="T169" i="5"/>
  <c r="T168" i="5"/>
  <c r="T167" i="5"/>
  <c r="T166" i="5"/>
  <c r="T165" i="5"/>
  <c r="T164" i="5"/>
  <c r="T163" i="5"/>
  <c r="T162" i="5"/>
  <c r="T161" i="5"/>
  <c r="T160" i="5"/>
  <c r="T159" i="5"/>
  <c r="T158" i="5"/>
  <c r="T157" i="5"/>
  <c r="T156" i="5"/>
  <c r="T155" i="5"/>
  <c r="T154" i="5"/>
  <c r="T153" i="5"/>
  <c r="T152" i="5"/>
  <c r="T151" i="5"/>
  <c r="T150" i="5"/>
  <c r="T149" i="5"/>
  <c r="T148" i="5"/>
  <c r="T147" i="5"/>
  <c r="T146" i="5"/>
  <c r="T145" i="5"/>
  <c r="T144" i="5"/>
  <c r="T143" i="5"/>
  <c r="T137" i="5"/>
  <c r="T136" i="5"/>
  <c r="T135" i="5"/>
  <c r="T134" i="5"/>
  <c r="T131" i="5"/>
  <c r="T130" i="5"/>
  <c r="T129" i="5"/>
  <c r="T128" i="5"/>
  <c r="T127" i="5"/>
  <c r="T126" i="5"/>
  <c r="T125" i="5"/>
  <c r="T124" i="5"/>
  <c r="T123" i="5"/>
  <c r="T122" i="5"/>
  <c r="T121" i="5"/>
  <c r="T120" i="5"/>
  <c r="T119" i="5"/>
  <c r="T118" i="5"/>
  <c r="T117" i="5"/>
  <c r="T114" i="5"/>
  <c r="T113" i="5"/>
  <c r="T112" i="5"/>
  <c r="T111" i="5"/>
  <c r="T110" i="5"/>
  <c r="T109" i="5"/>
  <c r="T108" i="5"/>
  <c r="T107" i="5"/>
  <c r="T105" i="5"/>
  <c r="T104" i="5"/>
  <c r="T103" i="5"/>
  <c r="T102" i="5"/>
  <c r="T101" i="5"/>
  <c r="T98" i="5"/>
  <c r="T97" i="5"/>
  <c r="T96" i="5"/>
  <c r="T95" i="5"/>
  <c r="T92" i="5"/>
  <c r="T91" i="5"/>
  <c r="T90" i="5"/>
  <c r="T89" i="5"/>
  <c r="T88" i="5"/>
  <c r="T87" i="5"/>
  <c r="T86" i="5"/>
  <c r="T85" i="5"/>
  <c r="T84" i="5"/>
  <c r="T83" i="5"/>
  <c r="T82" i="5"/>
  <c r="T80" i="5"/>
  <c r="T77" i="5"/>
  <c r="T76" i="5"/>
  <c r="T75" i="5"/>
  <c r="T74" i="5"/>
  <c r="T73" i="5"/>
  <c r="T72" i="5"/>
  <c r="T71" i="5"/>
  <c r="T70" i="5"/>
  <c r="T69" i="5"/>
  <c r="T68" i="5"/>
  <c r="T67" i="5"/>
  <c r="T66" i="5"/>
  <c r="T65" i="5"/>
  <c r="T64" i="5"/>
  <c r="T63" i="5"/>
  <c r="T62" i="5"/>
  <c r="T61" i="5"/>
  <c r="T60" i="5"/>
  <c r="T59" i="5"/>
  <c r="T58" i="5"/>
  <c r="T52" i="5"/>
  <c r="T51" i="5"/>
  <c r="T50" i="5"/>
  <c r="T49" i="5"/>
  <c r="T48" i="5"/>
  <c r="T47" i="5"/>
  <c r="T46" i="5"/>
  <c r="T45" i="5"/>
  <c r="T44" i="5"/>
  <c r="T43" i="5"/>
  <c r="T42" i="5"/>
  <c r="T41" i="5"/>
  <c r="T40" i="5"/>
  <c r="T39" i="5"/>
  <c r="T38" i="5"/>
  <c r="T37" i="5"/>
  <c r="T36" i="5"/>
  <c r="T35" i="5"/>
  <c r="T34" i="5"/>
  <c r="T33" i="5"/>
  <c r="T31" i="5"/>
  <c r="T30" i="5"/>
  <c r="T29" i="5"/>
  <c r="T28" i="5"/>
  <c r="T27" i="5"/>
  <c r="T26" i="5"/>
  <c r="T25" i="5"/>
  <c r="T24" i="5"/>
  <c r="T23" i="5"/>
  <c r="T22" i="5"/>
  <c r="T21" i="5"/>
  <c r="T20" i="5"/>
  <c r="T19" i="5"/>
  <c r="T18" i="5"/>
  <c r="T17" i="5"/>
  <c r="T16" i="5"/>
  <c r="T15" i="5"/>
  <c r="T14" i="5"/>
  <c r="T13" i="5"/>
  <c r="T12" i="5"/>
  <c r="T11" i="5"/>
  <c r="T10" i="5"/>
  <c r="T9" i="5"/>
  <c r="T8" i="5"/>
  <c r="T7" i="5"/>
  <c r="T6" i="5"/>
  <c r="Q339" i="4"/>
  <c r="Q340" i="4"/>
  <c r="Q341" i="4"/>
  <c r="Q342" i="4"/>
  <c r="Q338" i="4"/>
  <c r="Q335" i="4"/>
  <c r="Q330" i="4"/>
  <c r="Q331" i="4"/>
  <c r="Q332" i="4"/>
  <c r="Q328" i="4"/>
  <c r="Q327" i="4"/>
  <c r="Q323" i="4"/>
  <c r="Q324" i="4"/>
  <c r="Q322" i="4"/>
  <c r="Q318" i="4"/>
  <c r="Q319" i="4"/>
  <c r="Q317" i="4"/>
  <c r="Q314" i="4"/>
  <c r="Q311" i="4"/>
  <c r="Q312" i="4"/>
  <c r="Q313" i="4"/>
  <c r="Q310" i="4"/>
  <c r="Q307" i="4"/>
  <c r="Q300" i="4"/>
  <c r="Q301" i="4"/>
  <c r="Q302" i="4"/>
  <c r="Q303" i="4"/>
  <c r="Q304" i="4"/>
  <c r="Q299" i="4"/>
  <c r="Q292" i="4"/>
  <c r="Q293" i="4"/>
  <c r="Q294" i="4"/>
  <c r="Q295" i="4"/>
  <c r="Q291" i="4"/>
  <c r="Q290" i="4"/>
  <c r="Q287" i="4"/>
  <c r="Q265" i="4"/>
  <c r="Q266" i="4"/>
  <c r="Q267" i="4"/>
  <c r="Q268" i="4"/>
  <c r="Q269" i="4"/>
  <c r="Q270" i="4"/>
  <c r="Q271" i="4"/>
  <c r="Q272" i="4"/>
  <c r="Q273" i="4"/>
  <c r="Q274" i="4"/>
  <c r="Q275" i="4"/>
  <c r="Q276" i="4"/>
  <c r="Q277" i="4"/>
  <c r="Q278" i="4"/>
  <c r="Q279" i="4"/>
  <c r="Q280" i="4"/>
  <c r="Q281" i="4"/>
  <c r="Q264" i="4"/>
  <c r="Q263" i="4"/>
  <c r="Q262" i="4"/>
  <c r="Q261" i="4"/>
  <c r="Q237" i="4"/>
  <c r="Q238" i="4"/>
  <c r="Q239" i="4"/>
  <c r="Q240" i="4"/>
  <c r="Q241" i="4"/>
  <c r="Q242" i="4"/>
  <c r="Q243" i="4"/>
  <c r="Q244" i="4"/>
  <c r="Q245" i="4"/>
  <c r="Q246" i="4"/>
  <c r="Q247" i="4"/>
  <c r="Q248" i="4"/>
  <c r="Q249" i="4"/>
  <c r="Q250" i="4"/>
  <c r="Q251" i="4"/>
  <c r="Q252" i="4"/>
  <c r="Q253" i="4"/>
  <c r="Q254" i="4"/>
  <c r="Q255" i="4"/>
  <c r="Q256" i="4"/>
  <c r="Q257" i="4"/>
  <c r="Q258" i="4"/>
  <c r="Q259" i="4"/>
  <c r="Q260" i="4"/>
  <c r="Q228" i="4"/>
  <c r="Q229" i="4"/>
  <c r="Q230" i="4"/>
  <c r="Q231" i="4"/>
  <c r="Q232" i="4"/>
  <c r="Q233" i="4"/>
  <c r="Q234" i="4"/>
  <c r="Q235" i="4"/>
  <c r="Q236" i="4"/>
  <c r="Q227" i="4"/>
  <c r="Q224" i="4"/>
  <c r="Q225" i="4"/>
  <c r="Q226" i="4"/>
  <c r="Q223" i="4"/>
  <c r="Q219" i="4"/>
  <c r="Q220" i="4"/>
  <c r="Q218" i="4"/>
  <c r="Q208" i="4"/>
  <c r="Q191" i="4"/>
  <c r="Q192" i="4"/>
  <c r="Q193" i="4"/>
  <c r="Q194" i="4"/>
  <c r="Q195" i="4"/>
  <c r="Q196" i="4"/>
  <c r="Q197" i="4"/>
  <c r="Q198" i="4"/>
  <c r="Q199" i="4"/>
  <c r="Q200" i="4"/>
  <c r="Q201" i="4"/>
  <c r="Q202" i="4"/>
  <c r="Q203" i="4"/>
  <c r="Q204" i="4"/>
  <c r="Q205" i="4"/>
  <c r="Q206" i="4"/>
  <c r="Q207" i="4"/>
  <c r="Q182" i="4"/>
  <c r="Q183" i="4"/>
  <c r="Q184" i="4"/>
  <c r="Q185" i="4"/>
  <c r="Q186" i="4"/>
  <c r="Q187" i="4"/>
  <c r="Q188" i="4"/>
  <c r="Q189" i="4"/>
  <c r="Q190" i="4"/>
  <c r="Q181" i="4"/>
  <c r="Q180" i="4"/>
  <c r="Q155" i="4"/>
  <c r="Q156" i="4"/>
  <c r="Q157" i="4"/>
  <c r="Q158" i="4"/>
  <c r="Q159" i="4"/>
  <c r="Q160" i="4"/>
  <c r="Q161" i="4"/>
  <c r="Q162" i="4"/>
  <c r="Q163" i="4"/>
  <c r="Q164" i="4"/>
  <c r="Q165" i="4"/>
  <c r="Q166" i="4"/>
  <c r="Q167" i="4"/>
  <c r="Q168" i="4"/>
  <c r="Q169" i="4"/>
  <c r="Q170" i="4"/>
  <c r="Q171" i="4"/>
  <c r="Q172" i="4"/>
  <c r="Q173" i="4"/>
  <c r="Q174" i="4"/>
  <c r="Q175" i="4"/>
  <c r="Q176" i="4"/>
  <c r="Q177" i="4"/>
  <c r="Q154" i="4"/>
  <c r="Q146" i="4"/>
  <c r="Q147" i="4"/>
  <c r="Q148" i="4"/>
  <c r="Q149" i="4"/>
  <c r="Q150" i="4"/>
  <c r="Q151" i="4"/>
  <c r="Q152" i="4"/>
  <c r="Q153" i="4"/>
  <c r="Q145" i="4"/>
  <c r="Q142" i="4"/>
  <c r="Q137" i="4"/>
  <c r="Q138" i="4"/>
  <c r="Q139" i="4"/>
  <c r="Q136" i="4"/>
  <c r="Q124" i="4"/>
  <c r="Q125" i="4"/>
  <c r="Q126" i="4"/>
  <c r="Q127" i="4"/>
  <c r="Q128" i="4"/>
  <c r="Q129" i="4"/>
  <c r="Q130" i="4"/>
  <c r="Q131" i="4"/>
  <c r="Q132" i="4"/>
  <c r="Q133" i="4"/>
  <c r="Q123" i="4"/>
  <c r="Q120" i="4"/>
  <c r="Q121" i="4"/>
  <c r="Q122" i="4"/>
  <c r="Q119" i="4"/>
  <c r="Q109" i="4"/>
  <c r="Q110" i="4"/>
  <c r="Q111" i="4"/>
  <c r="Q112" i="4"/>
  <c r="Q114" i="4"/>
  <c r="Q115" i="4"/>
  <c r="Q116" i="4"/>
  <c r="Q113" i="4"/>
  <c r="Q104" i="4"/>
  <c r="Q105" i="4"/>
  <c r="Q106" i="4"/>
  <c r="Q107" i="4"/>
  <c r="Q103" i="4"/>
  <c r="Q100" i="4"/>
  <c r="Q99" i="4"/>
  <c r="Q98" i="4"/>
  <c r="Q97" i="4"/>
  <c r="Q82" i="4"/>
  <c r="Q83" i="4"/>
  <c r="Q84" i="4"/>
  <c r="Q85" i="4"/>
  <c r="Q86" i="4"/>
  <c r="Q87" i="4"/>
  <c r="Q88" i="4"/>
  <c r="Q89" i="4"/>
  <c r="Q90" i="4"/>
  <c r="Q91" i="4"/>
  <c r="Q92" i="4"/>
  <c r="Q93" i="4"/>
  <c r="Q94" i="4"/>
  <c r="Q81" i="4"/>
  <c r="Q60" i="4"/>
  <c r="Q61" i="4"/>
  <c r="Q62" i="4"/>
  <c r="Q63" i="4"/>
  <c r="Q64" i="4"/>
  <c r="Q65" i="4"/>
  <c r="Q66" i="4"/>
  <c r="Q67" i="4"/>
  <c r="Q68" i="4"/>
  <c r="Q69" i="4"/>
  <c r="Q70" i="4"/>
  <c r="Q71" i="4"/>
  <c r="Q72" i="4"/>
  <c r="Q73" i="4"/>
  <c r="Q74" i="4"/>
  <c r="Q75" i="4"/>
  <c r="Q76" i="4"/>
  <c r="Q77" i="4"/>
  <c r="Q78" i="4"/>
  <c r="Q59" i="4"/>
  <c r="Q58" i="4"/>
  <c r="Q55" i="4"/>
  <c r="Q52"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21" i="4"/>
  <c r="Q8" i="4"/>
  <c r="Q9" i="4"/>
  <c r="Q10" i="4"/>
  <c r="Q11" i="4"/>
  <c r="Q12" i="4"/>
  <c r="Q13" i="4"/>
  <c r="Q14" i="4"/>
  <c r="Q15" i="4"/>
  <c r="Q16" i="4"/>
  <c r="Q17" i="4"/>
  <c r="Q18" i="4"/>
  <c r="Q19" i="4"/>
  <c r="Q20" i="4"/>
  <c r="Q7" i="4"/>
  <c r="Q4" i="4"/>
  <c r="E343" i="4"/>
  <c r="D336" i="4"/>
  <c r="E333" i="4"/>
  <c r="E325" i="4"/>
  <c r="E320" i="4"/>
  <c r="E315" i="4"/>
  <c r="E305" i="4"/>
  <c r="E297" i="4"/>
  <c r="E288" i="4"/>
  <c r="E285" i="4"/>
  <c r="E282" i="4"/>
  <c r="E221" i="4"/>
  <c r="E209" i="4"/>
  <c r="E178" i="4"/>
  <c r="E143" i="4"/>
  <c r="E140" i="4"/>
  <c r="E134" i="4"/>
  <c r="E95" i="4"/>
  <c r="E79" i="4"/>
  <c r="E53" i="4"/>
  <c r="E5" i="4"/>
  <c r="B281" i="4"/>
  <c r="B280" i="4"/>
  <c r="B279" i="4"/>
  <c r="B278" i="4"/>
  <c r="B277" i="4"/>
  <c r="B276" i="4"/>
  <c r="B275" i="4"/>
  <c r="B274" i="4"/>
  <c r="B273" i="4"/>
  <c r="B272" i="4"/>
  <c r="B271" i="4"/>
  <c r="B270" i="4"/>
  <c r="B269" i="4"/>
  <c r="B268" i="4"/>
  <c r="B267" i="4"/>
  <c r="B266" i="4"/>
  <c r="B265" i="4"/>
  <c r="B264" i="4"/>
  <c r="B263"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17" i="4"/>
  <c r="B216" i="4"/>
  <c r="B215" i="4"/>
  <c r="B214" i="4"/>
  <c r="B213" i="4"/>
  <c r="B212" i="4"/>
  <c r="B207" i="4"/>
  <c r="B206" i="4"/>
  <c r="B205" i="4"/>
  <c r="B204" i="4"/>
  <c r="B202" i="4"/>
  <c r="B201" i="4"/>
  <c r="B200" i="4"/>
  <c r="B199" i="4"/>
  <c r="B198" i="4"/>
  <c r="B197" i="4"/>
  <c r="B196" i="4"/>
  <c r="B195" i="4"/>
  <c r="B194" i="4"/>
  <c r="B193" i="4"/>
  <c r="B192" i="4"/>
  <c r="B191" i="4"/>
  <c r="B190" i="4"/>
  <c r="B189" i="4"/>
  <c r="B188" i="4"/>
  <c r="B187" i="4"/>
  <c r="B186" i="4"/>
  <c r="B185" i="4"/>
  <c r="B184" i="4"/>
  <c r="B183" i="4"/>
  <c r="B182"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7" i="4"/>
  <c r="B146" i="4"/>
  <c r="B139" i="4"/>
  <c r="B137" i="4"/>
  <c r="B130" i="4"/>
  <c r="B128" i="4"/>
  <c r="B127" i="4"/>
  <c r="B126" i="4"/>
  <c r="B125" i="4"/>
  <c r="B124" i="4"/>
  <c r="B123" i="4"/>
  <c r="B122" i="4"/>
  <c r="B120" i="4"/>
  <c r="B116" i="4"/>
  <c r="B115" i="4"/>
  <c r="B114" i="4"/>
  <c r="B113" i="4"/>
  <c r="B112" i="4"/>
  <c r="B110" i="4"/>
  <c r="B108" i="4"/>
  <c r="B107" i="4"/>
  <c r="B106" i="4"/>
  <c r="B105" i="4"/>
  <c r="B104" i="4"/>
  <c r="B93" i="4"/>
  <c r="B92" i="4"/>
  <c r="B91" i="4"/>
  <c r="B90" i="4"/>
  <c r="B89" i="4"/>
  <c r="B88" i="4"/>
  <c r="B87" i="4"/>
  <c r="B86" i="4"/>
  <c r="B85" i="4"/>
  <c r="B84" i="4"/>
  <c r="B77" i="4"/>
  <c r="B76" i="4"/>
  <c r="B75" i="4"/>
  <c r="B74" i="4"/>
  <c r="B73" i="4"/>
  <c r="B72" i="4"/>
  <c r="B71" i="4"/>
  <c r="B70" i="4"/>
  <c r="B69" i="4"/>
  <c r="B68" i="4"/>
  <c r="B67" i="4"/>
  <c r="B66" i="4"/>
  <c r="B65" i="4"/>
  <c r="B64" i="4"/>
  <c r="B63" i="4"/>
  <c r="B62" i="4"/>
  <c r="B61" i="4"/>
  <c r="B60" i="4"/>
  <c r="B52" i="4"/>
  <c r="B51" i="4"/>
  <c r="B50" i="4"/>
  <c r="B49" i="4"/>
  <c r="B48" i="4"/>
  <c r="B47" i="4"/>
  <c r="B46" i="4"/>
  <c r="B45" i="4"/>
  <c r="B44" i="4"/>
  <c r="B43" i="4"/>
  <c r="B42" i="4"/>
  <c r="B41" i="4"/>
  <c r="B40" i="4"/>
  <c r="B39" i="4"/>
  <c r="B38" i="4"/>
  <c r="B37" i="4"/>
  <c r="B36" i="4"/>
  <c r="D346" i="4" l="1"/>
  <c r="D345" i="4"/>
  <c r="Q345" i="4"/>
  <c r="Q346" i="4"/>
  <c r="T334" i="5"/>
  <c r="T335"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tc={8B1EEC42-4445-5146-8B48-61A9DEA310B7}</author>
    <author>tc={0D5F1C3F-E154-FF47-AD0E-D34ABAE51526}</author>
    <author>tc={71A8EF60-4F4C-3647-9656-D6F6619E63EA}</author>
    <author>tc={0A733E0F-03CC-0A4F-A6F4-BE615748730D}</author>
  </authors>
  <commentList>
    <comment ref="B10" authorId="0" shapeId="0" xr:uid="{8B1EEC42-4445-5146-8B48-61A9DEA310B7}">
      <text>
        <t>[Threaded comment]
Your version of Excel allows you to read this threaded comment; however, any edits to it will get removed if the file is opened in a newer version of Excel. Learn more: https://go.microsoft.com/fwlink/?linkid=870924
Comment:
    I only find one manhole on the map with the ID L46&amp;Frances
Reply:
    The segment end point “Frances” isn’t a manhole, it was added as a reference point to show that 54 LF of PVC pipe was installed from the manhole eastward along Frances Ave.  After 54’, the pipe transitions back to ACP. See attached plan LW002.</t>
      </text>
    </comment>
    <comment ref="B32" authorId="1" shapeId="0" xr:uid="{0D5F1C3F-E154-FF47-AD0E-D34ABAE51526}">
      <text>
        <t>[Threaded comment]
Your version of Excel allows you to read this threaded comment; however, any edits to it will get removed if the file is opened in a newer version of Excel. Learn more: https://go.microsoft.com/fwlink/?linkid=870924
Comment:
    I found L21A on kmz file and added to the sheet but I could not find the rest of the information.
Reply:
    After looking at the model a little longer, it appears that the kmz file is inaccurate. L-21A can be deleted and L-22 and L-21 should be moved as shown on the attached jpg. Our model needs some work in the Linwood areas.</t>
      </text>
    </comment>
    <comment ref="B81" authorId="2" shapeId="0" xr:uid="{71A8EF60-4F4C-3647-9656-D6F6619E63EA}">
      <text>
        <t>[Threaded comment]
Your version of Excel allows you to read this threaded comment; however, any edits to it will get removed if the file is opened in a newer version of Excel. Learn more: https://go.microsoft.com/fwlink/?linkid=870924
Comment:
    I found Terminal B manhole but I could not find the rest of the information. 
Reply:
    Unfortunately, it doesn’t look like there’s any info available on Terminal B manhole.  It doesn’t show up on the original Pleasantville plan sheet (P-12) or on the Northfield Forcemain Rehab sheet E-0. See attached.  The Terminal manhole is the start of our gravity line and accepts flow from a forcemain from EHT. Tom and I drove out there this morning and he recalls that the new Northfield forcemain actually goes past the Terminal Manhole and ties in to the Terminal B manhole.  There is a third unlabeled manhole, north of Terminal B on the kmz file, that we believe can be removed.</t>
      </text>
    </comment>
    <comment ref="B306" authorId="3" shapeId="0" xr:uid="{0A733E0F-03CC-0A4F-A6F4-BE615748730D}">
      <text>
        <t>[Threaded comment]
Your version of Excel allows you to read this threaded comment; however, any edits to it will get removed if the file is opened in a newer version of Excel. Learn more: https://go.microsoft.com/fwlink/?linkid=870924
Comment:
    For Brigantine PS, B3,B4,B5  I could not find any data from the kmz file. 
Reply:
    Additional data is shown on Sheet B001 (see attached)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tc={3EECCD7A-D459-094E-8FE2-77B01A7BAA25}</author>
    <author>tc={4B160C22-AACC-6B40-920F-F683143A40EA}</author>
    <author>tc={EAA6E306-8BA2-194A-BF43-A5BDB7F5CC25}</author>
    <author>tc={075BE1B4-76C7-234D-B3F9-C4B77F497374}</author>
  </authors>
  <commentList>
    <comment ref="A11" authorId="0" shapeId="0" xr:uid="{3EECCD7A-D459-094E-8FE2-77B01A7BAA25}">
      <text>
        <t>[Threaded comment]
Your version of Excel allows you to read this threaded comment; however, any edits to it will get removed if the file is opened in a newer version of Excel. Learn more: https://go.microsoft.com/fwlink/?linkid=870924
Comment:
    There is only segment L46 Wabash&amp;Frances vs. L45 labelled on the map
Reply:
    Similar to issue B10 on Manholes tab.
The segment end point “Frances” isn’t a manhole, it was added as a reference point to show that 54 LF of PVC pipe was installed from the manhole eastward along Frances Ave.  After 54’, the pipe transitions back to ACP. See attached plan LW002.</t>
      </text>
    </comment>
    <comment ref="B180" authorId="1" shapeId="0" xr:uid="{4B160C22-AACC-6B40-920F-F683143A40EA}">
      <text>
        <t>[Threaded comment]
Your version of Excel allows you to read this threaded comment; however, any edits to it will get removed if the file is opened in a newer version of Excel. Learn more: https://go.microsoft.com/fwlink/?linkid=870924
Comment:
    not found
Reply:
    This cell references the Galloway/Absecon border. It’s not a manhole or feature listed on our KMZ file. It is shown on G30 (attached)</t>
      </text>
    </comment>
    <comment ref="B260" authorId="2" shapeId="0" xr:uid="{EAA6E306-8BA2-194A-BF43-A5BDB7F5CC25}">
      <text>
        <t>[Threaded comment]
Your version of Excel allows you to read this threaded comment; however, any edits to it will get removed if the file is opened in a newer version of Excel. Learn more: https://go.microsoft.com/fwlink/?linkid=870924
Comment:
    I could not find on the map.
Reply:
    This manhole is shown on our KMZ file – it is located in the roadway directly in front of the Pomona PS (see attached screenshot/ drawing G40)</t>
      </text>
    </comment>
    <comment ref="B284" authorId="3" shapeId="0" xr:uid="{075BE1B4-76C7-234D-B3F9-C4B77F497374}">
      <text>
        <t>[Threaded comment]
Your version of Excel allows you to read this threaded comment; however, any edits to it will get removed if the file is opened in a newer version of Excel. Learn more: https://go.microsoft.com/fwlink/?linkid=870924
Comment:
    I could not find the pipeline segments from Galloway to the rest of the spreadsheet. 
Reply:
    This portion is shown on our KMZ file. (See Drawings G12-G16 for reference)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tc={FAAAFA1E-9E75-4500-936D-6D9304FACFFC}</author>
  </authors>
  <commentList>
    <comment ref="I186" authorId="0" shapeId="0" xr:uid="{FAAAFA1E-9E75-4500-936D-6D9304FACFFC}">
      <text>
        <t>[Threaded comment]
Your version of Excel allows you to read this threaded comment; however, any edits to it will get removed if the file is opened in a newer version of Excel. Learn more: https://go.microsoft.com/fwlink/?linkid=870924
Comment:
    I am marking what i have already filled since my screen is too small. please dont unhighlight</t>
      </text>
    </comment>
  </commentList>
</comments>
</file>

<file path=xl/sharedStrings.xml><?xml version="1.0" encoding="utf-8"?>
<sst xmlns="http://schemas.openxmlformats.org/spreadsheetml/2006/main" count="3711" uniqueCount="554">
  <si>
    <t>Failure Probability</t>
  </si>
  <si>
    <t>Failure Impact</t>
  </si>
  <si>
    <t>PVC</t>
  </si>
  <si>
    <t>Location</t>
  </si>
  <si>
    <t>Manhole ID</t>
  </si>
  <si>
    <t>Pipe Type</t>
  </si>
  <si>
    <t>Pipe Size (in)</t>
  </si>
  <si>
    <t>MH Diameter</t>
  </si>
  <si>
    <t>Rim Elev</t>
  </si>
  <si>
    <t xml:space="preserve">Depth </t>
  </si>
  <si>
    <t>InvIN</t>
  </si>
  <si>
    <t>InvOUT</t>
  </si>
  <si>
    <t>X Cord</t>
  </si>
  <si>
    <t>Y Cord</t>
  </si>
  <si>
    <t xml:space="preserve">Original Installation </t>
  </si>
  <si>
    <t>Lifespan</t>
  </si>
  <si>
    <t>Remaining Life</t>
  </si>
  <si>
    <t>Replacement/ Rehabilitation</t>
  </si>
  <si>
    <t>Last Inspection</t>
  </si>
  <si>
    <t>Risk Factor</t>
  </si>
  <si>
    <r>
      <t xml:space="preserve">Somers Point: </t>
    </r>
    <r>
      <rPr>
        <i/>
        <sz val="12"/>
        <rFont val="Arial"/>
        <family val="2"/>
      </rPr>
      <t>Somers Pt PS (De Feo Ln) to Somers Pt/Linwood Border MHL49 (Ocean Heights Ave)</t>
    </r>
  </si>
  <si>
    <r>
      <t xml:space="preserve">Linwood: </t>
    </r>
    <r>
      <rPr>
        <i/>
        <sz val="12"/>
        <rFont val="Arial"/>
        <family val="2"/>
      </rPr>
      <t>Linwood/Somers Pt Border MHL49 (Ocean Heights Ave) to Linwood PS</t>
    </r>
  </si>
  <si>
    <t>L49</t>
  </si>
  <si>
    <t>ACP</t>
  </si>
  <si>
    <t>EHTMUA MH</t>
  </si>
  <si>
    <t>L48</t>
  </si>
  <si>
    <t>L47</t>
  </si>
  <si>
    <t>L46</t>
  </si>
  <si>
    <t>Francis Ave</t>
  </si>
  <si>
    <t>L45</t>
  </si>
  <si>
    <t>L44</t>
  </si>
  <si>
    <t>L43</t>
  </si>
  <si>
    <t>L42</t>
  </si>
  <si>
    <t>L41</t>
  </si>
  <si>
    <t>L40</t>
  </si>
  <si>
    <t>L39</t>
  </si>
  <si>
    <t>L38</t>
  </si>
  <si>
    <t>L37</t>
  </si>
  <si>
    <t>L36</t>
  </si>
  <si>
    <t>L35A</t>
  </si>
  <si>
    <t>L35</t>
  </si>
  <si>
    <t>L34</t>
  </si>
  <si>
    <t>L33</t>
  </si>
  <si>
    <t>L32</t>
  </si>
  <si>
    <t>L26A</t>
  </si>
  <si>
    <t>L25A</t>
  </si>
  <si>
    <t>L24A</t>
  </si>
  <si>
    <t>L23</t>
  </si>
  <si>
    <t>L22</t>
  </si>
  <si>
    <t>L21A</t>
  </si>
  <si>
    <t>L21</t>
  </si>
  <si>
    <t>RCP</t>
  </si>
  <si>
    <t>L20</t>
  </si>
  <si>
    <t>L19</t>
  </si>
  <si>
    <t>L18</t>
  </si>
  <si>
    <t>L17</t>
  </si>
  <si>
    <t>L16</t>
  </si>
  <si>
    <t>L15</t>
  </si>
  <si>
    <t>L14</t>
  </si>
  <si>
    <t>L13</t>
  </si>
  <si>
    <t>L12</t>
  </si>
  <si>
    <t>L10</t>
  </si>
  <si>
    <t>L9</t>
  </si>
  <si>
    <t>L8</t>
  </si>
  <si>
    <t>L7</t>
  </si>
  <si>
    <t>L6</t>
  </si>
  <si>
    <t>L5</t>
  </si>
  <si>
    <t>L4</t>
  </si>
  <si>
    <t>L3</t>
  </si>
  <si>
    <t>L2</t>
  </si>
  <si>
    <t>L1</t>
  </si>
  <si>
    <t>Total Manholes: 45</t>
  </si>
  <si>
    <r>
      <t xml:space="preserve">Linwood: </t>
    </r>
    <r>
      <rPr>
        <i/>
        <sz val="12"/>
        <rFont val="Arial"/>
        <family val="2"/>
      </rPr>
      <t>Linwood PS to Linwood/Northfield Border (Shore Rd)</t>
    </r>
  </si>
  <si>
    <r>
      <t xml:space="preserve">Northfield: </t>
    </r>
    <r>
      <rPr>
        <i/>
        <sz val="12"/>
        <rFont val="Arial"/>
        <family val="2"/>
      </rPr>
      <t>Linwood/Northfield Border (Shore Rd) to Northfield PS</t>
    </r>
  </si>
  <si>
    <t>NF22</t>
  </si>
  <si>
    <t>NF21</t>
  </si>
  <si>
    <t>NF20</t>
  </si>
  <si>
    <t>NF19</t>
  </si>
  <si>
    <t>NF18</t>
  </si>
  <si>
    <t>NF17</t>
  </si>
  <si>
    <t>NF16</t>
  </si>
  <si>
    <t>NF15</t>
  </si>
  <si>
    <t>NF14</t>
  </si>
  <si>
    <t>NF13</t>
  </si>
  <si>
    <t>NF12</t>
  </si>
  <si>
    <t>NF11</t>
  </si>
  <si>
    <t>NF10</t>
  </si>
  <si>
    <t>NF9</t>
  </si>
  <si>
    <t>NF8</t>
  </si>
  <si>
    <t>NF7</t>
  </si>
  <si>
    <t>NF6</t>
  </si>
  <si>
    <t>NF5</t>
  </si>
  <si>
    <t>NF4</t>
  </si>
  <si>
    <r>
      <t>NF2</t>
    </r>
    <r>
      <rPr>
        <sz val="6"/>
        <rFont val="Arial"/>
        <family val="2"/>
      </rPr>
      <t xml:space="preserve"> (No NF3)</t>
    </r>
  </si>
  <si>
    <t>Total Manholes: 21</t>
  </si>
  <si>
    <t>NF1</t>
  </si>
  <si>
    <r>
      <t xml:space="preserve">Pleasantville (South): </t>
    </r>
    <r>
      <rPr>
        <i/>
        <sz val="12"/>
        <rFont val="Arial"/>
        <family val="2"/>
      </rPr>
      <t>Northfield PS to Terminal MH</t>
    </r>
  </si>
  <si>
    <t>Terminal MH</t>
  </si>
  <si>
    <t>Terminal B</t>
  </si>
  <si>
    <t>PV11</t>
  </si>
  <si>
    <t>PV10</t>
  </si>
  <si>
    <t>PV9</t>
  </si>
  <si>
    <t>PV8</t>
  </si>
  <si>
    <t>PV7</t>
  </si>
  <si>
    <t>PV6</t>
  </si>
  <si>
    <t>PV5</t>
  </si>
  <si>
    <t>PV4</t>
  </si>
  <si>
    <t>PV3</t>
  </si>
  <si>
    <t>PV2</t>
  </si>
  <si>
    <t>PV1</t>
  </si>
  <si>
    <t>Total Manholes: 13</t>
  </si>
  <si>
    <r>
      <t xml:space="preserve">Pleasantville (North): </t>
    </r>
    <r>
      <rPr>
        <i/>
        <sz val="12"/>
        <rFont val="Arial"/>
        <family val="2"/>
      </rPr>
      <t>Pleasantville/Absecon Border to North Junction (Old Turnpike)</t>
    </r>
  </si>
  <si>
    <r>
      <t>28-</t>
    </r>
    <r>
      <rPr>
        <sz val="10"/>
        <rFont val="Arial"/>
        <family val="2"/>
      </rPr>
      <t>EXHISTING</t>
    </r>
  </si>
  <si>
    <t>TCP</t>
  </si>
  <si>
    <t>Not ACUA Pipeline</t>
  </si>
  <si>
    <t>26A</t>
  </si>
  <si>
    <t>VCP</t>
  </si>
  <si>
    <t>*side street branch</t>
  </si>
  <si>
    <r>
      <t xml:space="preserve">5E </t>
    </r>
    <r>
      <rPr>
        <sz val="6"/>
        <rFont val="Arial"/>
        <family val="2"/>
      </rPr>
      <t>(no MH6)</t>
    </r>
  </si>
  <si>
    <t>1E</t>
  </si>
  <si>
    <t>Total Manholes: 38</t>
  </si>
  <si>
    <r>
      <t xml:space="preserve">Pleasantville (AC Expressway): </t>
    </r>
    <r>
      <rPr>
        <i/>
        <sz val="12"/>
        <rFont val="Arial"/>
        <family val="2"/>
      </rPr>
      <t>North Juction to Pleasantville/Atlantic City Border</t>
    </r>
  </si>
  <si>
    <t>North Junction</t>
  </si>
  <si>
    <t>EHTMUA MH36</t>
  </si>
  <si>
    <t>MH Influent</t>
  </si>
  <si>
    <t>MH</t>
  </si>
  <si>
    <t>Total Manholes: 4</t>
  </si>
  <si>
    <r>
      <t xml:space="preserve">Absecon: </t>
    </r>
    <r>
      <rPr>
        <i/>
        <sz val="12"/>
        <rFont val="Arial"/>
        <family val="2"/>
      </rPr>
      <t>Pleasant Ave</t>
    </r>
  </si>
  <si>
    <r>
      <t xml:space="preserve">Absecon: </t>
    </r>
    <r>
      <rPr>
        <i/>
        <sz val="12"/>
        <rFont val="Arial"/>
        <family val="2"/>
      </rPr>
      <t>Pomona Metering to Absecon PS</t>
    </r>
  </si>
  <si>
    <t>P4</t>
  </si>
  <si>
    <t>P3</t>
  </si>
  <si>
    <t>P2 *side branch (P2A)</t>
  </si>
  <si>
    <t>P2</t>
  </si>
  <si>
    <t>P1A</t>
  </si>
  <si>
    <t>P1</t>
  </si>
  <si>
    <t>W20.10</t>
  </si>
  <si>
    <t>W20.8</t>
  </si>
  <si>
    <t>W20.7</t>
  </si>
  <si>
    <t>W20.6</t>
  </si>
  <si>
    <t>W20.5</t>
  </si>
  <si>
    <t>W20.4</t>
  </si>
  <si>
    <t>W20.3</t>
  </si>
  <si>
    <t>W20.2</t>
  </si>
  <si>
    <t>W20.1</t>
  </si>
  <si>
    <t>W20</t>
  </si>
  <si>
    <t>W19</t>
  </si>
  <si>
    <t>W18</t>
  </si>
  <si>
    <t>W17</t>
  </si>
  <si>
    <t>W16</t>
  </si>
  <si>
    <t>W15</t>
  </si>
  <si>
    <t>W14</t>
  </si>
  <si>
    <t>W13</t>
  </si>
  <si>
    <t>W12</t>
  </si>
  <si>
    <t>W11</t>
  </si>
  <si>
    <t>W10</t>
  </si>
  <si>
    <t>W9</t>
  </si>
  <si>
    <t>W7A</t>
  </si>
  <si>
    <t>W6</t>
  </si>
  <si>
    <t>W4</t>
  </si>
  <si>
    <t>W2</t>
  </si>
  <si>
    <t>W1</t>
  </si>
  <si>
    <t>Total Manholes: 33</t>
  </si>
  <si>
    <r>
      <t xml:space="preserve">Absecon: </t>
    </r>
    <r>
      <rPr>
        <i/>
        <sz val="12"/>
        <rFont val="Arial"/>
        <family val="2"/>
      </rPr>
      <t>Galloway/Absecon Border to Pleasantville MH #32 (Force Main becomes Gravity)</t>
    </r>
  </si>
  <si>
    <t>-</t>
  </si>
  <si>
    <t>DIP</t>
  </si>
  <si>
    <t>Absecon Metering</t>
  </si>
  <si>
    <t>N19.8</t>
  </si>
  <si>
    <t>N19.7</t>
  </si>
  <si>
    <t>N19.6</t>
  </si>
  <si>
    <t>N19.5</t>
  </si>
  <si>
    <t>N19.4</t>
  </si>
  <si>
    <t>N19.3</t>
  </si>
  <si>
    <t>N19.2</t>
  </si>
  <si>
    <t>N19.1</t>
  </si>
  <si>
    <t>N19</t>
  </si>
  <si>
    <t>N18</t>
  </si>
  <si>
    <t>N17</t>
  </si>
  <si>
    <t>N16</t>
  </si>
  <si>
    <t>N15</t>
  </si>
  <si>
    <t>N14</t>
  </si>
  <si>
    <t>N13</t>
  </si>
  <si>
    <t>N12</t>
  </si>
  <si>
    <t>N11</t>
  </si>
  <si>
    <t>N10</t>
  </si>
  <si>
    <t>N9</t>
  </si>
  <si>
    <t>N8</t>
  </si>
  <si>
    <t>N7</t>
  </si>
  <si>
    <t>N5</t>
  </si>
  <si>
    <t>N4</t>
  </si>
  <si>
    <t>N3</t>
  </si>
  <si>
    <t>N2</t>
  </si>
  <si>
    <t>N1</t>
  </si>
  <si>
    <t>N0</t>
  </si>
  <si>
    <t>Total Manholes: 27</t>
  </si>
  <si>
    <r>
      <t xml:space="preserve">Galloway: </t>
    </r>
    <r>
      <rPr>
        <i/>
        <sz val="12"/>
        <rFont val="Arial"/>
        <family val="2"/>
      </rPr>
      <t>Moss Mill Rd (MH #S9) to Galloway/Absecon Border)</t>
    </r>
  </si>
  <si>
    <t>S9</t>
  </si>
  <si>
    <t xml:space="preserve">Abandoned </t>
  </si>
  <si>
    <t>S8</t>
  </si>
  <si>
    <t>S7</t>
  </si>
  <si>
    <t>S6</t>
  </si>
  <si>
    <t>S5A</t>
  </si>
  <si>
    <t>S5</t>
  </si>
  <si>
    <t>S4</t>
  </si>
  <si>
    <t xml:space="preserve">Doghouse </t>
  </si>
  <si>
    <t>Total Manholes: 8</t>
  </si>
  <si>
    <r>
      <t xml:space="preserve">Galloway: </t>
    </r>
    <r>
      <rPr>
        <i/>
        <sz val="12"/>
        <rFont val="Arial"/>
        <family val="2"/>
      </rPr>
      <t>MH #P63 to Pomona Metering</t>
    </r>
  </si>
  <si>
    <t>P63</t>
  </si>
  <si>
    <t>P62</t>
  </si>
  <si>
    <t>P61</t>
  </si>
  <si>
    <t>P60</t>
  </si>
  <si>
    <t>P59</t>
  </si>
  <si>
    <t>P58</t>
  </si>
  <si>
    <t>P57</t>
  </si>
  <si>
    <t>P56</t>
  </si>
  <si>
    <t>P55</t>
  </si>
  <si>
    <t>P54</t>
  </si>
  <si>
    <t>P53</t>
  </si>
  <si>
    <t>P52</t>
  </si>
  <si>
    <t>P51</t>
  </si>
  <si>
    <t>P50</t>
  </si>
  <si>
    <t>P49</t>
  </si>
  <si>
    <t>P48</t>
  </si>
  <si>
    <t>P47</t>
  </si>
  <si>
    <t>P46</t>
  </si>
  <si>
    <t>P45</t>
  </si>
  <si>
    <t>P44</t>
  </si>
  <si>
    <t>P43</t>
  </si>
  <si>
    <t>P42</t>
  </si>
  <si>
    <t>P41</t>
  </si>
  <si>
    <t>P40</t>
  </si>
  <si>
    <t>P39</t>
  </si>
  <si>
    <t>P37</t>
  </si>
  <si>
    <t>P36</t>
  </si>
  <si>
    <t>P35</t>
  </si>
  <si>
    <t>P34</t>
  </si>
  <si>
    <t>P33</t>
  </si>
  <si>
    <t>P32</t>
  </si>
  <si>
    <t>P31</t>
  </si>
  <si>
    <t>P30</t>
  </si>
  <si>
    <t>P29</t>
  </si>
  <si>
    <t>P28</t>
  </si>
  <si>
    <t>P27</t>
  </si>
  <si>
    <t>P26</t>
  </si>
  <si>
    <t>P25</t>
  </si>
  <si>
    <t>P24</t>
  </si>
  <si>
    <t>P23</t>
  </si>
  <si>
    <t>P22</t>
  </si>
  <si>
    <t>P21</t>
  </si>
  <si>
    <t>P20</t>
  </si>
  <si>
    <t>P19</t>
  </si>
  <si>
    <t>P18</t>
  </si>
  <si>
    <t>P17</t>
  </si>
  <si>
    <t>P16</t>
  </si>
  <si>
    <t>P15</t>
  </si>
  <si>
    <t>P14</t>
  </si>
  <si>
    <t>P13</t>
  </si>
  <si>
    <t>P12</t>
  </si>
  <si>
    <t>P11</t>
  </si>
  <si>
    <t>P10</t>
  </si>
  <si>
    <t>P9</t>
  </si>
  <si>
    <t>P8</t>
  </si>
  <si>
    <t>P7</t>
  </si>
  <si>
    <t>P6</t>
  </si>
  <si>
    <t>P5</t>
  </si>
  <si>
    <t>Total Manholes: 58</t>
  </si>
  <si>
    <r>
      <t xml:space="preserve">Galloway: </t>
    </r>
    <r>
      <rPr>
        <i/>
        <sz val="12"/>
        <rFont val="Arial"/>
        <family val="2"/>
      </rPr>
      <t>Oceanville PS to Great Creek Rd &amp; Sylvan Ave Intersection</t>
    </r>
  </si>
  <si>
    <r>
      <t>Egg Harbor City:</t>
    </r>
    <r>
      <rPr>
        <i/>
        <sz val="12"/>
        <rFont val="Arial"/>
        <family val="2"/>
      </rPr>
      <t xml:space="preserve"> Egg Harbor City PS to Galloway Gravity Beginning (MH #P63)</t>
    </r>
  </si>
  <si>
    <r>
      <t xml:space="preserve">Atlantic City: </t>
    </r>
    <r>
      <rPr>
        <i/>
        <sz val="12"/>
        <rFont val="Arial"/>
        <family val="2"/>
      </rPr>
      <t>Pleasantville/Atlantic City Border to Pleasantville Pump Connection</t>
    </r>
  </si>
  <si>
    <r>
      <t xml:space="preserve">Atlantic City: </t>
    </r>
    <r>
      <rPr>
        <i/>
        <sz val="12"/>
        <rFont val="Arial"/>
        <family val="2"/>
      </rPr>
      <t>Raleigh Ave (AC) to WWTP</t>
    </r>
  </si>
  <si>
    <r>
      <t>Ventnor:</t>
    </r>
    <r>
      <rPr>
        <i/>
        <sz val="12"/>
        <rFont val="Arial"/>
        <family val="2"/>
      </rPr>
      <t xml:space="preserve"> Ventnor/Margate PS to Raleigh Ave (AC)</t>
    </r>
  </si>
  <si>
    <r>
      <t>Longport/Margate:</t>
    </r>
    <r>
      <rPr>
        <i/>
        <sz val="12"/>
        <rFont val="Arial"/>
        <family val="2"/>
      </rPr>
      <t xml:space="preserve"> Longport PS to Ventnor/Margate PS</t>
    </r>
  </si>
  <si>
    <r>
      <t>Brigantine:</t>
    </r>
    <r>
      <rPr>
        <i/>
        <sz val="12"/>
        <rFont val="Arial"/>
        <family val="2"/>
      </rPr>
      <t xml:space="preserve"> 38th St Gravity (MH #5) to Brignatine/Atlantic City Border</t>
    </r>
  </si>
  <si>
    <t>B5</t>
  </si>
  <si>
    <t>B4</t>
  </si>
  <si>
    <t>B3</t>
  </si>
  <si>
    <t>B1</t>
  </si>
  <si>
    <t>Brigantine PS</t>
  </si>
  <si>
    <t>Steel</t>
  </si>
  <si>
    <r>
      <t xml:space="preserve">Atlantic City: </t>
    </r>
    <r>
      <rPr>
        <i/>
        <sz val="12"/>
        <rFont val="Arial"/>
        <family val="2"/>
      </rPr>
      <t>Brigantine/Atlantic City Border to WWTP</t>
    </r>
  </si>
  <si>
    <r>
      <t xml:space="preserve">Atlantic City: </t>
    </r>
    <r>
      <rPr>
        <i/>
        <sz val="12"/>
        <rFont val="Arial"/>
        <family val="2"/>
      </rPr>
      <t>WWTP (Effluent) Piping Yard</t>
    </r>
    <r>
      <rPr>
        <b/>
        <i/>
        <sz val="12"/>
        <rFont val="Arial"/>
        <family val="2"/>
      </rPr>
      <t xml:space="preserve"> </t>
    </r>
    <r>
      <rPr>
        <i/>
        <sz val="12"/>
        <rFont val="Arial"/>
        <family val="2"/>
      </rPr>
      <t>to Air Relief</t>
    </r>
  </si>
  <si>
    <r>
      <t xml:space="preserve">Atlantic City: </t>
    </r>
    <r>
      <rPr>
        <i/>
        <sz val="12"/>
        <rFont val="Arial"/>
        <family val="2"/>
      </rPr>
      <t>Air Relief to Ocean Outfall</t>
    </r>
  </si>
  <si>
    <r>
      <t xml:space="preserve">Atlantic City: </t>
    </r>
    <r>
      <rPr>
        <i/>
        <sz val="12"/>
        <rFont val="Arial"/>
        <family val="2"/>
      </rPr>
      <t>Venice Park</t>
    </r>
  </si>
  <si>
    <r>
      <t xml:space="preserve">Coastal Alternative: </t>
    </r>
    <r>
      <rPr>
        <i/>
        <sz val="12"/>
        <rFont val="Arial"/>
        <family val="2"/>
      </rPr>
      <t>Mays Landing to Pleasantville Force Main Direct Connection</t>
    </r>
  </si>
  <si>
    <t>Minimum</t>
  </si>
  <si>
    <t>Maximum</t>
  </si>
  <si>
    <t>Segment Start</t>
  </si>
  <si>
    <t>Segment End</t>
  </si>
  <si>
    <t>Segment Length (ft)</t>
  </si>
  <si>
    <t>G/F</t>
  </si>
  <si>
    <t xml:space="preserve"> Original Lifespan</t>
  </si>
  <si>
    <t>Failure Impact (1 - 5)</t>
  </si>
  <si>
    <t>Failure Probability (1 - 5)</t>
  </si>
  <si>
    <t>Risk Factor (1-25)</t>
  </si>
  <si>
    <t>Input Year:</t>
  </si>
  <si>
    <t>Year</t>
  </si>
  <si>
    <t>Added Design Life</t>
  </si>
  <si>
    <t>Type</t>
  </si>
  <si>
    <t>Somers Point PS</t>
  </si>
  <si>
    <t>MHL49</t>
  </si>
  <si>
    <t>F</t>
  </si>
  <si>
    <t>Total Manholes: 0</t>
  </si>
  <si>
    <t>Total Length =</t>
  </si>
  <si>
    <t>G</t>
  </si>
  <si>
    <t>CIP</t>
  </si>
  <si>
    <t>L46&amp;Frances</t>
  </si>
  <si>
    <t>Linwood PS</t>
  </si>
  <si>
    <t>Total Distance:</t>
  </si>
  <si>
    <t>Linwood/Northfield</t>
  </si>
  <si>
    <t>1974-1976</t>
  </si>
  <si>
    <t>NF2</t>
  </si>
  <si>
    <t>Northfield PS</t>
  </si>
  <si>
    <t>Greenfield &amp; Prospect Ave.</t>
  </si>
  <si>
    <t>Greenfield &amp; Prospect</t>
  </si>
  <si>
    <t>Replaced with 20" DIP</t>
  </si>
  <si>
    <t>t al</t>
  </si>
  <si>
    <t xml:space="preserve">Total Distance: </t>
  </si>
  <si>
    <t>Existing</t>
  </si>
  <si>
    <t>5E</t>
  </si>
  <si>
    <t>North Juction</t>
  </si>
  <si>
    <r>
      <t xml:space="preserve">Pleasantville (AC Expressway): </t>
    </r>
    <r>
      <rPr>
        <i/>
        <sz val="12"/>
        <rFont val="Arial"/>
        <family val="2"/>
      </rPr>
      <t>North Junction to Ventnor "Y" Connection</t>
    </r>
  </si>
  <si>
    <t>PS MH</t>
  </si>
  <si>
    <t>Pleasantville PS</t>
  </si>
  <si>
    <t>Ventnor "Y" Connection</t>
  </si>
  <si>
    <t xml:space="preserve">Steel </t>
  </si>
  <si>
    <t>Total Manholes: 1</t>
  </si>
  <si>
    <t>Pomona Metering</t>
  </si>
  <si>
    <t>Replacement 24" PVC</t>
  </si>
  <si>
    <r>
      <t>P2</t>
    </r>
    <r>
      <rPr>
        <b/>
        <sz val="6"/>
        <rFont val="Arial"/>
        <family val="2"/>
      </rPr>
      <t xml:space="preserve"> *side branch</t>
    </r>
  </si>
  <si>
    <t>P2A</t>
  </si>
  <si>
    <r>
      <t xml:space="preserve">N0 </t>
    </r>
    <r>
      <rPr>
        <sz val="6"/>
        <rFont val="Arial"/>
        <family val="2"/>
      </rPr>
      <t>*</t>
    </r>
    <r>
      <rPr>
        <b/>
        <sz val="6"/>
        <rFont val="Arial"/>
        <family val="2"/>
      </rPr>
      <t>Absecon PS</t>
    </r>
  </si>
  <si>
    <t>Galloway/Absecon Border</t>
  </si>
  <si>
    <r>
      <t>N6</t>
    </r>
    <r>
      <rPr>
        <b/>
        <sz val="6"/>
        <rFont val="Arial"/>
        <family val="2"/>
      </rPr>
      <t xml:space="preserve"> *not on GIS map</t>
    </r>
  </si>
  <si>
    <t>N6</t>
  </si>
  <si>
    <r>
      <t xml:space="preserve">N1 </t>
    </r>
    <r>
      <rPr>
        <b/>
        <sz val="6"/>
        <rFont val="Arial"/>
        <family val="2"/>
      </rPr>
      <t>*Absecon PS</t>
    </r>
  </si>
  <si>
    <t>Absecon PS</t>
  </si>
  <si>
    <r>
      <t xml:space="preserve">S3 </t>
    </r>
    <r>
      <rPr>
        <b/>
        <sz val="6"/>
        <rFont val="Arial"/>
        <family val="2"/>
      </rPr>
      <t>*Smithville PS</t>
    </r>
  </si>
  <si>
    <t>Smithville PS</t>
  </si>
  <si>
    <t>Seaview Ave</t>
  </si>
  <si>
    <t>Seaview PS</t>
  </si>
  <si>
    <t>*side branch</t>
  </si>
  <si>
    <t>Gway/Absecon Border</t>
  </si>
  <si>
    <t>Total Distance: 26,576'</t>
  </si>
  <si>
    <t>Pomona PS</t>
  </si>
  <si>
    <t>Oakbourne Ave</t>
  </si>
  <si>
    <t>24" PVC Replacement</t>
  </si>
  <si>
    <t>Total Distance: 22,709'</t>
  </si>
  <si>
    <t>Not in Operation</t>
  </si>
  <si>
    <t>*GIS has diameter of pipe on Diesterweg St as 6"</t>
  </si>
  <si>
    <t>Raleigh Ave.</t>
  </si>
  <si>
    <t>Wisteria Rd.</t>
  </si>
  <si>
    <t>Open Cut Replace HDPE 30"</t>
  </si>
  <si>
    <r>
      <rPr>
        <sz val="10"/>
        <rFont val="Calibri"/>
        <family val="2"/>
      </rPr>
      <t>←</t>
    </r>
    <r>
      <rPr>
        <sz val="10"/>
        <rFont val="Arial"/>
        <family val="2"/>
      </rPr>
      <t xml:space="preserve"> Accounted for in Ventnor Section</t>
    </r>
  </si>
  <si>
    <t>Bader Field "T" Connection</t>
  </si>
  <si>
    <t xml:space="preserve">  Micro tunneling under Albany Ave (HDPE)</t>
  </si>
  <si>
    <t>Pville "Y" Connection</t>
  </si>
  <si>
    <t>Aboveground WWTP-1</t>
  </si>
  <si>
    <t>Aboveground WWTP</t>
  </si>
  <si>
    <t>Buried WWTP</t>
  </si>
  <si>
    <t>Fiberglass Wrap</t>
  </si>
  <si>
    <t>Aboveground WWTP-2</t>
  </si>
  <si>
    <t>Headworks</t>
  </si>
  <si>
    <t>Total Distance: 12,054'</t>
  </si>
  <si>
    <t>Ventnor/Margate PS</t>
  </si>
  <si>
    <t>125FT Outside PS</t>
  </si>
  <si>
    <t>Open Cut Replacement HDPE</t>
  </si>
  <si>
    <t>West Canal</t>
  </si>
  <si>
    <t>HDPE Liner Inside 30" Steel Host Pipe</t>
  </si>
  <si>
    <t>West Canel</t>
  </si>
  <si>
    <t>Wellington/Harvard</t>
  </si>
  <si>
    <t>Direct Bore HDPE</t>
  </si>
  <si>
    <t>Harvard Ave</t>
  </si>
  <si>
    <t>Burghley Ave.</t>
  </si>
  <si>
    <t>Open Cut Replacement DIP</t>
  </si>
  <si>
    <t>Little Rock Ave.</t>
  </si>
  <si>
    <t>27" HDPE SDR Inside 30" Steel Host Pipe</t>
  </si>
  <si>
    <t>Little Rock Ave</t>
  </si>
  <si>
    <t>Open Cut Replacement HDPE SDR 21</t>
  </si>
  <si>
    <t>Brig/AC Border</t>
  </si>
  <si>
    <t>Absecon Channel</t>
  </si>
  <si>
    <t>*3 relocations add</t>
  </si>
  <si>
    <t>FM Relocation</t>
  </si>
  <si>
    <t>HDPE</t>
  </si>
  <si>
    <t>Relocated with HDPE</t>
  </si>
  <si>
    <t>Marsh</t>
  </si>
  <si>
    <t>WWTP</t>
  </si>
  <si>
    <t>Pump House</t>
  </si>
  <si>
    <t>Buried Section</t>
  </si>
  <si>
    <t>Aboveground Section</t>
  </si>
  <si>
    <t>Air Relief</t>
  </si>
  <si>
    <t>Fiberglass Wrapping</t>
  </si>
  <si>
    <t>Raleigh Ave</t>
  </si>
  <si>
    <t>Ventnor Ave</t>
  </si>
  <si>
    <t>Boardwalk</t>
  </si>
  <si>
    <t>To Diffuser 'Y'</t>
  </si>
  <si>
    <t>North Diffuser</t>
  </si>
  <si>
    <t>New Anodes</t>
  </si>
  <si>
    <t>South Diffuser</t>
  </si>
  <si>
    <t>Total Distance: 22,560'</t>
  </si>
  <si>
    <t xml:space="preserve">Mays Landing PS </t>
  </si>
  <si>
    <t>Reega PS</t>
  </si>
  <si>
    <t>PVC Section</t>
  </si>
  <si>
    <t xml:space="preserve">Reega PS </t>
  </si>
  <si>
    <t>English Creek PS</t>
  </si>
  <si>
    <t xml:space="preserve">English Creek PS </t>
  </si>
  <si>
    <t>Broadway PS</t>
  </si>
  <si>
    <t xml:space="preserve">Broadway PS </t>
  </si>
  <si>
    <t xml:space="preserve">McKee PS </t>
  </si>
  <si>
    <t xml:space="preserve">Minimum </t>
  </si>
  <si>
    <t>Location Info</t>
  </si>
  <si>
    <t>Force main to Gravity</t>
  </si>
  <si>
    <t>Longitude</t>
  </si>
  <si>
    <t>Latitude</t>
  </si>
  <si>
    <t>Years since Installation</t>
  </si>
  <si>
    <t>What Year is it?</t>
  </si>
  <si>
    <t>Y</t>
  </si>
  <si>
    <t>N</t>
  </si>
  <si>
    <t>Location info</t>
  </si>
  <si>
    <t>Replacement/ Rehabilitation Year</t>
  </si>
  <si>
    <t>Replacement/ Rehabilitation Added Life</t>
  </si>
  <si>
    <t>Replacement/ Rehabilitation Type</t>
  </si>
  <si>
    <t>Flowrates</t>
  </si>
  <si>
    <t>Failure Impact Factor 1</t>
  </si>
  <si>
    <t>Failure Impact Factor 2</t>
  </si>
  <si>
    <t>Failure Impact Factor 3</t>
  </si>
  <si>
    <t>Failure Impact Factor 4</t>
  </si>
  <si>
    <t>UpDown</t>
  </si>
  <si>
    <t>Population</t>
  </si>
  <si>
    <t>Area (sqmi)</t>
  </si>
  <si>
    <t>Pop Density</t>
  </si>
  <si>
    <t>Source</t>
  </si>
  <si>
    <t>Date</t>
  </si>
  <si>
    <t>Reported pop/sqmi</t>
  </si>
  <si>
    <t>Egg Harbor Twp</t>
  </si>
  <si>
    <t>https://www.census.gov/quickfacts/fact/table/eggharbortownshipatlanticcountynewjersey,atlanticcountynewjersey/PST040219</t>
  </si>
  <si>
    <t>Hamilton Twp</t>
  </si>
  <si>
    <t>https://www.census.gov/quickfacts/fact/table/hamiltontownshipatlanticcountynewjersey,atlanticcountynewjersey/PST040219</t>
  </si>
  <si>
    <t>Galloway Twp</t>
  </si>
  <si>
    <t>https://www.census.gov/quickfacts/fact/table/gallowaytownshipatlanticcountynewjersey,atlanticcountynewjersey/PST040219</t>
  </si>
  <si>
    <t>Absecon</t>
  </si>
  <si>
    <t>https://www.census.gov/quickfacts/fact/table/abseconcitynewjersey/PST040219</t>
  </si>
  <si>
    <t>Pleasantville</t>
  </si>
  <si>
    <t>https://www.census.gov/quickfacts/fact/table/pleasantvillecitynewjersey,abseconcitynewjersey/PST040219</t>
  </si>
  <si>
    <t>Linwood</t>
  </si>
  <si>
    <t>https://www.census.gov/quickfacts/fact/table/linwoodcitynewjersey/PST040219</t>
  </si>
  <si>
    <t>Brigantine</t>
  </si>
  <si>
    <t>https://www.census.gov/quickfacts/fact/table/brigantinecitynewjersey/PST040219</t>
  </si>
  <si>
    <t>Atlantic City</t>
  </si>
  <si>
    <t>https://www.census.gov/quickfacts/fact/table/atlanticcitycitynewjersey,brigantinecitynewjersey/PST040219</t>
  </si>
  <si>
    <t>Margate</t>
  </si>
  <si>
    <t>https://www.census.gov/quickfacts/fact/table/margatecitycitynewjersey,brigantinecitynewjersey/PST040219</t>
  </si>
  <si>
    <t>Northfield</t>
  </si>
  <si>
    <t>https://www.census.gov/quickfacts/fact/table/northfieldcitynewjersey,margatecitycitynewjersey,brigantinecitynewjersey/PST040219</t>
  </si>
  <si>
    <t>Somers Point</t>
  </si>
  <si>
    <t>https://www.census.gov/quickfacts/fact/table/somerspointcitynewjersey/PST040219</t>
  </si>
  <si>
    <t>Force Main # Value</t>
  </si>
  <si>
    <t>Pipe Type # Value</t>
  </si>
  <si>
    <t>Pipe Size # Value</t>
  </si>
  <si>
    <t>MH Diam # Value</t>
  </si>
  <si>
    <t>Average</t>
  </si>
  <si>
    <t>Weighted Average</t>
  </si>
  <si>
    <t>Linwood to Northfield border</t>
  </si>
  <si>
    <t>Pleasntville (south)</t>
  </si>
  <si>
    <t>Pleasntville (North)</t>
  </si>
  <si>
    <t>Pleasnt ville (AC Expressway)</t>
  </si>
  <si>
    <t>Segment end: Ventnor "Y" Connection</t>
  </si>
  <si>
    <t>Absecon: pleasant ave</t>
  </si>
  <si>
    <t>Absecon: Pomona Metering to Absecon PS (W20.10-W16)</t>
  </si>
  <si>
    <t>Absecon: Pomona Metering to Absecon PS (W15-W1)</t>
  </si>
  <si>
    <t>Absecon: Galloway/Absecon Border to Pleasantville MH #32 (Force Main becomes Gravity)</t>
  </si>
  <si>
    <t>Galloway: Moss Mill Rd (MH #S9) to Galloway/Absecon Border)</t>
  </si>
  <si>
    <t>Galloway: MH #P63 to Pomona Metering (P24-P5)</t>
  </si>
  <si>
    <t>Egg Harbor City: Egg Harbor City PS to Galloway Gravity Beginning (MH #P63)</t>
  </si>
  <si>
    <t>Atlantic City: Raleigh Ave (AC) to WWTP</t>
  </si>
  <si>
    <t>Ventnor: Ventnor/Margate PS to Raleigh Ave (AC)</t>
  </si>
  <si>
    <t>Longport/Margate: Longport PS to Ventnor/Margate PS</t>
  </si>
  <si>
    <t>Brigantine: 38th St Gravity (MH #5) to Brignatine/Atlantic City Border</t>
  </si>
  <si>
    <t>Atlantic City: Brigantine/Atlantic City Border to WWTP</t>
  </si>
  <si>
    <t>Atlantic City: WWTP (Effluent) Piping Yard to Air Relief</t>
  </si>
  <si>
    <t>Atlantic City: Air Relief to Ocean Outfall</t>
  </si>
  <si>
    <t>North/ South Diffuser</t>
  </si>
  <si>
    <t>Atlantic City: Venice Park</t>
  </si>
  <si>
    <t>Not marked??</t>
  </si>
  <si>
    <t>Coastal Alternative: Mays Landing to Pleasantville Force Main Direct Connection</t>
  </si>
  <si>
    <t>RAW INSTRUMENTATION DATA</t>
  </si>
  <si>
    <t>FLOW DATA AT EACH STATION/METER (MGD)</t>
  </si>
  <si>
    <t>DATE</t>
  </si>
  <si>
    <t>RW SOM PT</t>
  </si>
  <si>
    <t>RW LIN</t>
  </si>
  <si>
    <t>RW NFLD</t>
  </si>
  <si>
    <t>RW POM</t>
  </si>
  <si>
    <t>RW SOS</t>
  </si>
  <si>
    <t>RW LPT</t>
  </si>
  <si>
    <t>RW MARGT</t>
  </si>
  <si>
    <t>RW VENT</t>
  </si>
  <si>
    <t>RW PVILLE</t>
  </si>
  <si>
    <t>RW ABS</t>
  </si>
  <si>
    <t>CH HTS</t>
  </si>
  <si>
    <t>SEAVIEW</t>
  </si>
  <si>
    <t>GRT ISL</t>
  </si>
  <si>
    <t>RW AC</t>
  </si>
  <si>
    <t>RW BRIG</t>
  </si>
  <si>
    <t>RW VPK</t>
  </si>
  <si>
    <t>REEGA</t>
  </si>
  <si>
    <t>ENG CREEK</t>
  </si>
  <si>
    <t>HAM TWP</t>
  </si>
  <si>
    <t>E.H.C.</t>
  </si>
  <si>
    <t>RW BLKRD</t>
  </si>
  <si>
    <t>RW W AVE</t>
  </si>
  <si>
    <t>RW WAC</t>
  </si>
  <si>
    <t>HING BSN</t>
  </si>
  <si>
    <t>RW PHTS</t>
  </si>
  <si>
    <t>GRT ZION</t>
  </si>
  <si>
    <t>ANCH PT</t>
  </si>
  <si>
    <t>SEA HBR</t>
  </si>
  <si>
    <t>RW P'AVE</t>
  </si>
  <si>
    <t>BROADWAY</t>
  </si>
  <si>
    <t>E.H.T.</t>
  </si>
  <si>
    <t>Park</t>
  </si>
  <si>
    <t>Lea In</t>
  </si>
  <si>
    <t>Lea Out</t>
  </si>
  <si>
    <t>Prices Pit</t>
  </si>
  <si>
    <t>Seaview</t>
  </si>
  <si>
    <t>T SOM PT</t>
  </si>
  <si>
    <t>T LIN</t>
  </si>
  <si>
    <t>T NFLD</t>
  </si>
  <si>
    <t>T PVILLE</t>
  </si>
  <si>
    <t>T ABS</t>
  </si>
  <si>
    <t>GRT.ZION</t>
  </si>
  <si>
    <t>ENG CRK</t>
  </si>
  <si>
    <t>BLK RD</t>
  </si>
  <si>
    <t>WASH AVE</t>
  </si>
  <si>
    <t>P HTS</t>
  </si>
  <si>
    <t>WAC</t>
  </si>
  <si>
    <t>MCKEE</t>
  </si>
  <si>
    <t>ENV PRK</t>
  </si>
  <si>
    <t>Pinelands Park</t>
  </si>
  <si>
    <t>SOM PT</t>
  </si>
  <si>
    <t>LINWOOD</t>
  </si>
  <si>
    <t>NFLD</t>
  </si>
  <si>
    <t>POMONA</t>
  </si>
  <si>
    <t>SOS</t>
  </si>
  <si>
    <t>ABSECON</t>
  </si>
  <si>
    <t>PVILLE</t>
  </si>
  <si>
    <t>PRCE PIT</t>
  </si>
  <si>
    <t xml:space="preserve"> McKEE</t>
  </si>
  <si>
    <t>MAYS LDG.</t>
  </si>
  <si>
    <t>LONGPORT</t>
  </si>
  <si>
    <t>MARGATE</t>
  </si>
  <si>
    <t>VENTNOR</t>
  </si>
  <si>
    <t>VEN PK</t>
  </si>
  <si>
    <t>G ISLAND</t>
  </si>
  <si>
    <t>ATL CITY</t>
  </si>
  <si>
    <t>BRIGAN</t>
  </si>
  <si>
    <t>is Reega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</si>
</sst>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_(* \(#,##0\);_(* &quot;-&quot;_);_(@_)"/>
    <numFmt numFmtId="43" formatCode="_(* #,##0.00_);_(* \(#,##0.00\);_(* &quot;-&quot;??_);_(@_)"/>
    <numFmt numFmtId="164" formatCode="_(* #,##0.0_);_(* \(#,##0.0\);_(* &quot;-&quot;??_);_(@_)"/>
    <numFmt numFmtId="165" formatCode="_(* #,##0_);_(* \(#,##0\);_(* &quot;-&quot;??_);_(@_)"/>
    <numFmt numFmtId="166" formatCode="0.0000"/>
    <numFmt numFmtId="167" formatCode="0.0000_)"/>
    <numFmt numFmtId="168" formatCode="0.00000"/>
    <numFmt numFmtId="169" formatCode="0.00000_)"/>
  </numFmts>
  <fonts count="2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i/>
      <sz val="10"/>
      <name val="Arial"/>
      <family val="2"/>
    </font>
    <font>
      <sz val="6"/>
      <name val="Arial"/>
      <family val="2"/>
    </font>
    <font>
      <b/>
      <sz val="6"/>
      <name val="Arial"/>
      <family val="2"/>
    </font>
    <font>
      <sz val="10"/>
      <name val="Calibri"/>
      <family val="2"/>
    </font>
    <font>
      <b/>
      <i/>
      <sz val="12"/>
      <name val="Arial"/>
      <family val="2"/>
    </font>
    <font>
      <i/>
      <sz val="12"/>
      <name val="Arial"/>
      <family val="2"/>
    </font>
    <font>
      <b/>
      <i/>
      <u/>
      <sz val="12"/>
      <name val="Arial"/>
      <family val="2"/>
    </font>
    <font>
      <sz val="16"/>
      <name val="Arial"/>
      <family val="2"/>
    </font>
    <font>
      <b/>
      <sz val="11"/>
      <name val="Calibri"/>
      <family val="2"/>
    </font>
    <font>
      <sz val="12"/>
      <color theme="1"/>
      <name val="Calibri"/>
      <family val="2"/>
      <scheme val="minor"/>
    </font>
    <font>
      <b/>
      <sz val="12"/>
      <color theme="1"/>
      <name val="Calibri"/>
      <family val="2"/>
      <scheme val="minor"/>
    </font>
    <font>
      <sz val="11"/>
      <color rgb="FFFF0000"/>
      <name val="Calibri"/>
      <family val="2"/>
      <scheme val="minor"/>
    </font>
    <font>
      <sz val="10"/>
      <color rgb="FFFF0000"/>
      <name val="Arial"/>
      <family val="2"/>
    </font>
    <font>
      <sz val="12"/>
      <color rgb="FFFF0000"/>
      <name val="Calibri"/>
      <family val="2"/>
      <scheme val="minor"/>
    </font>
    <font>
      <b/>
      <u/>
      <sz val="48"/>
      <color theme="1"/>
      <name val="Calibri"/>
      <family val="2"/>
      <scheme val="minor"/>
    </font>
    <font>
      <sz val="10"/>
      <color indexed="12"/>
      <name val="Courier"/>
      <family val="3"/>
    </font>
    <font>
      <sz val="10"/>
      <color indexed="12"/>
      <name val="Arial"/>
      <family val="2"/>
    </font>
    <font>
      <sz val="8"/>
      <color indexed="12"/>
      <name val="Arial"/>
      <family val="2"/>
    </font>
    <font>
      <sz val="10"/>
      <color indexed="8"/>
      <name val="Arial"/>
      <family val="2"/>
    </font>
    <font>
      <sz val="12"/>
      <color indexed="12"/>
      <name val="Arial"/>
      <family val="2"/>
    </font>
  </fonts>
  <fills count="15">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
      <patternFill patternType="solid">
        <fgColor rgb="FFD9D9D9"/>
        <bgColor rgb="FF000000"/>
      </patternFill>
    </fill>
    <fill>
      <patternFill patternType="solid">
        <fgColor rgb="FFFF00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0"/>
        <bgColor indexed="64"/>
      </patternFill>
    </fill>
    <fill>
      <patternFill patternType="solid">
        <fgColor theme="6"/>
        <bgColor indexed="64"/>
      </patternFill>
    </fill>
    <fill>
      <patternFill patternType="solid">
        <fgColor rgb="FF00B050"/>
        <bgColor indexed="64"/>
      </patternFill>
    </fill>
    <fill>
      <patternFill patternType="solid">
        <fgColor theme="6" tint="0.39997558519241921"/>
        <bgColor indexed="64"/>
      </patternFill>
    </fill>
  </fills>
  <borders count="18">
    <border>
      <left/>
      <right/>
      <top/>
      <bottom/>
      <diagonal/>
    </border>
    <border>
      <left/>
      <right/>
      <top/>
      <bottom style="medium">
        <color indexed="64"/>
      </bottom>
      <diagonal/>
    </border>
    <border>
      <left/>
      <right/>
      <top style="medium">
        <color indexed="64"/>
      </top>
      <bottom style="medium">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22"/>
      </left>
      <right style="thin">
        <color indexed="22"/>
      </right>
      <top style="thin">
        <color indexed="22"/>
      </top>
      <bottom style="thin">
        <color indexed="22"/>
      </bottom>
      <diagonal/>
    </border>
  </borders>
  <cellStyleXfs count="11">
    <xf numFmtId="0" fontId="0" fillId="0" borderId="0"/>
    <xf numFmtId="43" fontId="5" fillId="0" borderId="0" applyFont="0" applyFill="0" applyBorder="0" applyAlignment="0" applyProtection="0"/>
    <xf numFmtId="41" fontId="5" fillId="0" borderId="0" applyFont="0" applyFill="0" applyBorder="0" applyAlignment="0" applyProtection="0"/>
    <xf numFmtId="0" fontId="4" fillId="0" borderId="0"/>
    <xf numFmtId="0" fontId="17" fillId="0" borderId="0"/>
    <xf numFmtId="0" fontId="3" fillId="0" borderId="0"/>
    <xf numFmtId="0" fontId="2" fillId="0" borderId="0"/>
    <xf numFmtId="0" fontId="26" fillId="0" borderId="0"/>
    <xf numFmtId="0" fontId="26" fillId="0" borderId="0"/>
    <xf numFmtId="0" fontId="26" fillId="0" borderId="0"/>
    <xf numFmtId="0" fontId="26" fillId="0" borderId="0"/>
  </cellStyleXfs>
  <cellXfs count="191">
    <xf numFmtId="0" fontId="0" fillId="0" borderId="0" xfId="0"/>
    <xf numFmtId="0" fontId="7" fillId="0" borderId="0" xfId="0" applyFont="1" applyAlignment="1">
      <alignment horizontal="center" vertical="center" wrapText="1"/>
    </xf>
    <xf numFmtId="0" fontId="7" fillId="2" borderId="0" xfId="0" applyFont="1" applyFill="1" applyAlignment="1">
      <alignment horizontal="center" vertical="center" wrapText="1"/>
    </xf>
    <xf numFmtId="0" fontId="6" fillId="0" borderId="0" xfId="0" applyFont="1" applyAlignment="1">
      <alignment vertical="center" wrapText="1"/>
    </xf>
    <xf numFmtId="0" fontId="0" fillId="0" borderId="0" xfId="0" applyAlignment="1">
      <alignment vertical="center" wrapText="1"/>
    </xf>
    <xf numFmtId="0" fontId="0" fillId="0" borderId="0" xfId="0" applyAlignment="1">
      <alignment horizontal="left" vertical="center" wrapText="1"/>
    </xf>
    <xf numFmtId="0" fontId="6" fillId="0" borderId="0" xfId="0" applyFont="1" applyAlignment="1">
      <alignment horizontal="center" vertical="center" wrapText="1"/>
    </xf>
    <xf numFmtId="0" fontId="0" fillId="0" borderId="0" xfId="0" applyAlignment="1">
      <alignment horizontal="center" vertical="center" wrapText="1"/>
    </xf>
    <xf numFmtId="0" fontId="7" fillId="0" borderId="0" xfId="0" applyFont="1" applyAlignment="1">
      <alignment vertical="center" wrapText="1"/>
    </xf>
    <xf numFmtId="0" fontId="8" fillId="0" borderId="0" xfId="0" applyFont="1" applyAlignment="1">
      <alignment vertical="center" wrapText="1"/>
    </xf>
    <xf numFmtId="0" fontId="8" fillId="0" borderId="0" xfId="0" applyFont="1" applyAlignment="1">
      <alignment horizontal="center" vertical="center" wrapText="1"/>
    </xf>
    <xf numFmtId="3" fontId="7" fillId="0" borderId="0" xfId="0" applyNumberFormat="1" applyFont="1" applyAlignment="1">
      <alignment horizontal="center" vertical="center" wrapText="1"/>
    </xf>
    <xf numFmtId="3" fontId="8" fillId="0" borderId="0" xfId="0" applyNumberFormat="1" applyFont="1" applyAlignment="1">
      <alignment horizontal="center" vertical="center" wrapText="1"/>
    </xf>
    <xf numFmtId="0" fontId="8" fillId="0" borderId="0" xfId="0" applyFont="1" applyAlignment="1">
      <alignment vertical="center"/>
    </xf>
    <xf numFmtId="3" fontId="8" fillId="0" borderId="1" xfId="0" applyNumberFormat="1" applyFont="1" applyBorder="1" applyAlignment="1">
      <alignment vertical="center" wrapText="1"/>
    </xf>
    <xf numFmtId="0" fontId="8" fillId="0" borderId="1" xfId="0" applyFont="1" applyBorder="1" applyAlignment="1">
      <alignment horizontal="center" vertical="center" wrapText="1"/>
    </xf>
    <xf numFmtId="164" fontId="0" fillId="0" borderId="0" xfId="1" applyNumberFormat="1" applyFont="1" applyAlignment="1">
      <alignment horizontal="center" vertical="center" wrapText="1"/>
    </xf>
    <xf numFmtId="43" fontId="0" fillId="0" borderId="0" xfId="1" applyFont="1" applyAlignment="1">
      <alignment horizontal="center" vertical="center" wrapText="1"/>
    </xf>
    <xf numFmtId="165" fontId="0" fillId="0" borderId="0" xfId="1" applyNumberFormat="1" applyFont="1" applyAlignment="1">
      <alignment horizontal="center" vertical="center" wrapText="1"/>
    </xf>
    <xf numFmtId="3" fontId="0" fillId="0" borderId="0" xfId="0" applyNumberFormat="1" applyAlignment="1">
      <alignment horizontal="center" vertical="center" wrapText="1"/>
    </xf>
    <xf numFmtId="165" fontId="0" fillId="0" borderId="0" xfId="1" applyNumberFormat="1" applyFont="1" applyAlignment="1">
      <alignment vertical="center" wrapText="1"/>
    </xf>
    <xf numFmtId="0" fontId="0" fillId="0" borderId="0" xfId="0" applyAlignment="1">
      <alignment vertical="center"/>
    </xf>
    <xf numFmtId="0" fontId="0" fillId="0" borderId="0" xfId="0" applyAlignment="1">
      <alignment horizontal="center" vertical="center"/>
    </xf>
    <xf numFmtId="0" fontId="12" fillId="0" borderId="0" xfId="0" applyFont="1" applyAlignment="1">
      <alignment horizontal="center" vertical="center" wrapText="1"/>
    </xf>
    <xf numFmtId="0" fontId="14" fillId="0" borderId="0" xfId="0" applyFont="1" applyAlignment="1">
      <alignment horizontal="center" vertical="center" wrapText="1"/>
    </xf>
    <xf numFmtId="0" fontId="7" fillId="0" borderId="0" xfId="0" applyFont="1" applyAlignment="1">
      <alignment horizontal="left" vertical="center"/>
    </xf>
    <xf numFmtId="0" fontId="0" fillId="3" borderId="0" xfId="0" applyFill="1" applyAlignment="1">
      <alignment horizontal="center" vertical="center" wrapText="1"/>
    </xf>
    <xf numFmtId="0" fontId="8" fillId="0" borderId="0" xfId="0" applyFont="1" applyAlignment="1">
      <alignment horizontal="center" vertical="center"/>
    </xf>
    <xf numFmtId="0" fontId="0" fillId="0" borderId="0" xfId="0" applyAlignment="1">
      <alignment horizontal="center"/>
    </xf>
    <xf numFmtId="0" fontId="7" fillId="3" borderId="0" xfId="0" applyFont="1" applyFill="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vertical="center" wrapText="1"/>
    </xf>
    <xf numFmtId="0" fontId="0" fillId="0" borderId="3" xfId="0" applyBorder="1" applyAlignment="1">
      <alignment vertical="center" wrapText="1"/>
    </xf>
    <xf numFmtId="0" fontId="6" fillId="0" borderId="0" xfId="0" applyFont="1" applyAlignment="1">
      <alignment horizontal="left" vertical="center" wrapText="1"/>
    </xf>
    <xf numFmtId="0" fontId="5" fillId="0" borderId="0" xfId="0" applyFont="1" applyAlignment="1">
      <alignment horizontal="left" vertical="center" wrapText="1"/>
    </xf>
    <xf numFmtId="0" fontId="7" fillId="2" borderId="15" xfId="0" applyFont="1" applyFill="1" applyBorder="1" applyAlignment="1">
      <alignment vertical="center" wrapText="1"/>
    </xf>
    <xf numFmtId="0" fontId="7" fillId="2" borderId="16" xfId="0" applyFont="1" applyFill="1" applyBorder="1" applyAlignment="1">
      <alignment vertical="center" wrapText="1"/>
    </xf>
    <xf numFmtId="0" fontId="5" fillId="4" borderId="0" xfId="0" applyFont="1" applyFill="1" applyAlignment="1">
      <alignment horizontal="center" vertical="center" wrapText="1"/>
    </xf>
    <xf numFmtId="3" fontId="5" fillId="0" borderId="0" xfId="0" applyNumberFormat="1" applyFont="1" applyAlignment="1">
      <alignment horizontal="center" vertical="center" wrapText="1"/>
    </xf>
    <xf numFmtId="0" fontId="5" fillId="0" borderId="0" xfId="0" applyFont="1" applyAlignment="1">
      <alignment horizontal="left" vertical="center"/>
    </xf>
    <xf numFmtId="0" fontId="5" fillId="0" borderId="0" xfId="0" applyFont="1" applyAlignment="1">
      <alignment horizontal="center" vertical="center"/>
    </xf>
    <xf numFmtId="165" fontId="5" fillId="0" borderId="0" xfId="1" applyNumberFormat="1" applyFont="1" applyAlignment="1">
      <alignment horizontal="center" vertical="center" wrapText="1"/>
    </xf>
    <xf numFmtId="3" fontId="5" fillId="3" borderId="0" xfId="0" applyNumberFormat="1" applyFont="1" applyFill="1" applyAlignment="1">
      <alignment horizontal="center" vertical="center" wrapText="1"/>
    </xf>
    <xf numFmtId="41" fontId="5" fillId="0" borderId="0" xfId="2" applyFont="1" applyAlignment="1">
      <alignment horizontal="center" vertical="center" wrapText="1"/>
    </xf>
    <xf numFmtId="0" fontId="5" fillId="3" borderId="0" xfId="0" applyFont="1" applyFill="1" applyAlignment="1">
      <alignment horizontal="center" vertical="center" wrapText="1"/>
    </xf>
    <xf numFmtId="3" fontId="5" fillId="0" borderId="0" xfId="0" applyNumberFormat="1" applyFont="1" applyAlignment="1">
      <alignment horizontal="center" vertical="center"/>
    </xf>
    <xf numFmtId="3" fontId="5" fillId="0" borderId="3" xfId="0" applyNumberFormat="1" applyFont="1" applyBorder="1" applyAlignment="1">
      <alignment horizontal="center" vertical="center" wrapText="1"/>
    </xf>
    <xf numFmtId="0" fontId="7" fillId="2" borderId="0" xfId="0" applyFont="1" applyFill="1" applyAlignment="1">
      <alignment horizontal="left" vertical="center" wrapText="1"/>
    </xf>
    <xf numFmtId="0" fontId="7" fillId="0" borderId="14" xfId="0" applyFont="1" applyBorder="1" applyAlignment="1">
      <alignment vertical="center" wrapText="1"/>
    </xf>
    <xf numFmtId="3" fontId="15" fillId="0" borderId="0" xfId="0" applyNumberFormat="1" applyFont="1" applyAlignment="1">
      <alignment horizontal="center" vertical="center" wrapText="1"/>
    </xf>
    <xf numFmtId="0" fontId="4" fillId="0" borderId="0" xfId="3"/>
    <xf numFmtId="2" fontId="4" fillId="0" borderId="0" xfId="3" applyNumberFormat="1"/>
    <xf numFmtId="0" fontId="16" fillId="0" borderId="15" xfId="3" applyFont="1" applyBorder="1" applyAlignment="1">
      <alignment horizontal="center" vertical="top"/>
    </xf>
    <xf numFmtId="0" fontId="16" fillId="0" borderId="14" xfId="3" applyFont="1" applyBorder="1" applyAlignment="1">
      <alignment horizontal="center" vertical="top"/>
    </xf>
    <xf numFmtId="0" fontId="7" fillId="5" borderId="0" xfId="0" applyFont="1" applyFill="1" applyAlignment="1">
      <alignment horizontal="center" wrapText="1"/>
    </xf>
    <xf numFmtId="0" fontId="5" fillId="0" borderId="0" xfId="0" applyFont="1" applyAlignment="1">
      <alignment horizontal="center" wrapText="1"/>
    </xf>
    <xf numFmtId="0" fontId="0" fillId="4" borderId="0" xfId="0" applyFill="1" applyAlignment="1">
      <alignment vertical="center" wrapText="1"/>
    </xf>
    <xf numFmtId="0" fontId="5" fillId="7" borderId="0" xfId="0" applyFont="1" applyFill="1" applyAlignment="1">
      <alignment horizontal="center" vertical="center" wrapText="1"/>
    </xf>
    <xf numFmtId="0" fontId="0" fillId="7" borderId="0" xfId="0" applyFill="1" applyAlignment="1">
      <alignment vertical="center" wrapText="1"/>
    </xf>
    <xf numFmtId="0" fontId="5" fillId="0" borderId="0" xfId="0" quotePrefix="1" applyFont="1" applyAlignment="1">
      <alignment horizontal="center" vertical="center" wrapText="1"/>
    </xf>
    <xf numFmtId="0" fontId="17" fillId="0" borderId="0" xfId="4"/>
    <xf numFmtId="166" fontId="0" fillId="0" borderId="0" xfId="0" applyNumberFormat="1" applyAlignment="1">
      <alignment horizontal="center"/>
    </xf>
    <xf numFmtId="0" fontId="18" fillId="0" borderId="0" xfId="4" applyFont="1" applyAlignment="1">
      <alignment horizontal="center" vertical="center"/>
    </xf>
    <xf numFmtId="0" fontId="20" fillId="0" borderId="11" xfId="0" applyFont="1" applyBorder="1" applyAlignment="1">
      <alignment horizontal="left" vertical="center" wrapText="1"/>
    </xf>
    <xf numFmtId="0" fontId="20" fillId="4" borderId="11" xfId="0" applyFont="1" applyFill="1" applyBorder="1" applyAlignment="1">
      <alignment horizontal="center" vertical="center" wrapText="1"/>
    </xf>
    <xf numFmtId="0" fontId="20" fillId="0" borderId="11" xfId="0" applyFont="1" applyBorder="1" applyAlignment="1">
      <alignment horizontal="center" wrapText="1"/>
    </xf>
    <xf numFmtId="0" fontId="20" fillId="0" borderId="11" xfId="0" applyFont="1" applyBorder="1" applyAlignment="1">
      <alignment horizontal="center" vertical="center" wrapText="1"/>
    </xf>
    <xf numFmtId="0" fontId="21" fillId="0" borderId="11" xfId="4" applyFont="1" applyBorder="1"/>
    <xf numFmtId="3" fontId="20" fillId="0" borderId="11" xfId="0" applyNumberFormat="1" applyFont="1" applyBorder="1" applyAlignment="1">
      <alignment horizontal="center" vertical="center" wrapText="1"/>
    </xf>
    <xf numFmtId="2" fontId="19" fillId="0" borderId="11" xfId="3" applyNumberFormat="1" applyFont="1" applyBorder="1"/>
    <xf numFmtId="0" fontId="20" fillId="0" borderId="11" xfId="0" applyFont="1" applyBorder="1" applyAlignment="1">
      <alignment vertical="center" wrapText="1"/>
    </xf>
    <xf numFmtId="0" fontId="20" fillId="0" borderId="11" xfId="0" applyFont="1" applyBorder="1" applyAlignment="1">
      <alignment horizontal="center"/>
    </xf>
    <xf numFmtId="0" fontId="0" fillId="6" borderId="11" xfId="0" applyFill="1" applyBorder="1" applyAlignment="1">
      <alignment horizontal="left" vertical="center" wrapText="1"/>
    </xf>
    <xf numFmtId="0" fontId="5" fillId="6" borderId="11" xfId="0" applyFont="1" applyFill="1" applyBorder="1" applyAlignment="1">
      <alignment horizontal="center" vertical="center" wrapText="1"/>
    </xf>
    <xf numFmtId="0" fontId="5" fillId="6" borderId="11" xfId="0" applyFont="1" applyFill="1" applyBorder="1" applyAlignment="1">
      <alignment horizontal="center" wrapText="1"/>
    </xf>
    <xf numFmtId="0" fontId="0" fillId="6" borderId="11" xfId="0" applyFill="1" applyBorder="1" applyAlignment="1">
      <alignment horizontal="center" vertical="center" wrapText="1"/>
    </xf>
    <xf numFmtId="0" fontId="0" fillId="6" borderId="11" xfId="0" applyFill="1" applyBorder="1" applyAlignment="1">
      <alignment horizontal="center"/>
    </xf>
    <xf numFmtId="0" fontId="0" fillId="6" borderId="11" xfId="0" applyFill="1" applyBorder="1"/>
    <xf numFmtId="0" fontId="17" fillId="0" borderId="11" xfId="4" applyBorder="1"/>
    <xf numFmtId="2" fontId="4" fillId="0" borderId="11" xfId="3" applyNumberFormat="1" applyBorder="1"/>
    <xf numFmtId="0" fontId="0" fillId="6" borderId="11" xfId="0" applyFill="1" applyBorder="1" applyAlignment="1">
      <alignment vertical="center" wrapText="1"/>
    </xf>
    <xf numFmtId="0" fontId="7" fillId="2" borderId="15" xfId="0" applyFont="1" applyFill="1" applyBorder="1" applyAlignment="1">
      <alignment horizontal="right" vertical="center" wrapText="1"/>
    </xf>
    <xf numFmtId="0" fontId="5" fillId="0" borderId="0" xfId="0" applyFont="1" applyAlignment="1">
      <alignment horizontal="right" vertical="center" wrapText="1"/>
    </xf>
    <xf numFmtId="0" fontId="0" fillId="0" borderId="0" xfId="0" applyAlignment="1">
      <alignment horizontal="right" vertical="center" wrapText="1"/>
    </xf>
    <xf numFmtId="0" fontId="6" fillId="0" borderId="0" xfId="0" applyFont="1" applyAlignment="1">
      <alignment horizontal="right" vertical="center" wrapText="1"/>
    </xf>
    <xf numFmtId="0" fontId="7" fillId="0" borderId="0" xfId="0" applyFont="1" applyAlignment="1">
      <alignment horizontal="right" vertical="center" wrapText="1"/>
    </xf>
    <xf numFmtId="0" fontId="5" fillId="0" borderId="0" xfId="0" applyFont="1" applyAlignment="1">
      <alignment horizontal="right" vertical="center"/>
    </xf>
    <xf numFmtId="0" fontId="5" fillId="3" borderId="0" xfId="0" applyFont="1" applyFill="1" applyAlignment="1">
      <alignment horizontal="right" vertical="center" wrapText="1"/>
    </xf>
    <xf numFmtId="0" fontId="5" fillId="0" borderId="0" xfId="0" applyFont="1"/>
    <xf numFmtId="0" fontId="5" fillId="0" borderId="15" xfId="0" applyFont="1" applyBorder="1"/>
    <xf numFmtId="0" fontId="0" fillId="0" borderId="15" xfId="0" applyBorder="1"/>
    <xf numFmtId="0" fontId="5" fillId="8" borderId="0" xfId="0" applyFont="1" applyFill="1" applyAlignment="1">
      <alignment horizontal="center" vertical="center" wrapText="1"/>
    </xf>
    <xf numFmtId="0" fontId="5" fillId="9" borderId="0" xfId="0" applyFont="1" applyFill="1" applyAlignment="1">
      <alignment horizontal="center" vertical="center" wrapText="1"/>
    </xf>
    <xf numFmtId="0" fontId="0" fillId="9" borderId="0" xfId="0" applyFill="1" applyAlignment="1">
      <alignment vertical="center" wrapText="1"/>
    </xf>
    <xf numFmtId="0" fontId="5" fillId="10" borderId="0" xfId="0" applyFont="1" applyFill="1" applyAlignment="1">
      <alignment horizontal="center" vertical="center" wrapText="1"/>
    </xf>
    <xf numFmtId="0" fontId="5" fillId="6" borderId="0" xfId="0" applyFont="1" applyFill="1" applyAlignment="1">
      <alignment horizontal="center" vertical="center" wrapText="1"/>
    </xf>
    <xf numFmtId="0" fontId="5" fillId="6" borderId="0" xfId="0" applyFont="1" applyFill="1" applyAlignment="1">
      <alignment horizontal="left" vertical="center" wrapText="1"/>
    </xf>
    <xf numFmtId="0" fontId="7" fillId="6" borderId="0" xfId="0" applyFont="1" applyFill="1" applyAlignment="1">
      <alignment horizontal="center" vertical="center" wrapText="1"/>
    </xf>
    <xf numFmtId="0" fontId="7" fillId="6" borderId="0" xfId="0" applyFont="1" applyFill="1" applyAlignment="1">
      <alignment horizontal="right" vertical="center" wrapText="1"/>
    </xf>
    <xf numFmtId="0" fontId="0" fillId="6" borderId="0" xfId="0" applyFill="1" applyAlignment="1">
      <alignment horizontal="left" vertical="center" wrapText="1"/>
    </xf>
    <xf numFmtId="3" fontId="15" fillId="2" borderId="0" xfId="0" applyNumberFormat="1" applyFont="1" applyFill="1" applyAlignment="1">
      <alignment horizontal="center" vertical="center" wrapText="1"/>
    </xf>
    <xf numFmtId="0" fontId="7" fillId="2" borderId="15" xfId="0" applyFont="1" applyFill="1" applyBorder="1" applyAlignment="1">
      <alignment horizontal="center" vertical="center" wrapText="1"/>
    </xf>
    <xf numFmtId="0" fontId="0" fillId="8" borderId="0" xfId="0" applyFill="1"/>
    <xf numFmtId="0" fontId="5" fillId="4" borderId="0" xfId="0" applyFont="1" applyFill="1" applyAlignment="1">
      <alignment horizontal="left" vertical="center" wrapText="1"/>
    </xf>
    <xf numFmtId="0" fontId="0" fillId="0" borderId="10" xfId="0" applyBorder="1"/>
    <xf numFmtId="14" fontId="0" fillId="0" borderId="15" xfId="0" applyNumberFormat="1" applyBorder="1"/>
    <xf numFmtId="0" fontId="5" fillId="3" borderId="15" xfId="0" applyFont="1" applyFill="1" applyBorder="1"/>
    <xf numFmtId="0" fontId="0" fillId="3" borderId="15" xfId="0" applyFill="1" applyBorder="1"/>
    <xf numFmtId="0" fontId="0" fillId="3" borderId="10" xfId="0" applyFill="1" applyBorder="1"/>
    <xf numFmtId="14" fontId="0" fillId="3" borderId="15" xfId="0" applyNumberFormat="1" applyFill="1" applyBorder="1"/>
    <xf numFmtId="0" fontId="0" fillId="3" borderId="0" xfId="0" applyFill="1"/>
    <xf numFmtId="0" fontId="5" fillId="0" borderId="16" xfId="0" applyFont="1" applyBorder="1"/>
    <xf numFmtId="0" fontId="5" fillId="3" borderId="0" xfId="0" applyFont="1" applyFill="1" applyAlignment="1">
      <alignment horizontal="left" vertical="center" wrapText="1"/>
    </xf>
    <xf numFmtId="0" fontId="0" fillId="3" borderId="0" xfId="0" applyFill="1" applyAlignment="1">
      <alignment vertical="center" wrapText="1"/>
    </xf>
    <xf numFmtId="0" fontId="3" fillId="0" borderId="0" xfId="5" applyAlignment="1">
      <alignment wrapText="1"/>
    </xf>
    <xf numFmtId="0" fontId="3" fillId="0" borderId="0" xfId="5"/>
    <xf numFmtId="0" fontId="5" fillId="0" borderId="0" xfId="5" applyFont="1" applyAlignment="1">
      <alignment horizontal="center" vertical="center" wrapText="1"/>
    </xf>
    <xf numFmtId="0" fontId="5" fillId="0" borderId="0" xfId="5" applyFont="1" applyAlignment="1">
      <alignment horizontal="left" vertical="center" wrapText="1"/>
    </xf>
    <xf numFmtId="0" fontId="3" fillId="0" borderId="0" xfId="5" applyAlignment="1">
      <alignment horizontal="left" vertical="center" wrapText="1"/>
    </xf>
    <xf numFmtId="0" fontId="2" fillId="0" borderId="0" xfId="6"/>
    <xf numFmtId="0" fontId="2" fillId="0" borderId="0" xfId="6" applyAlignment="1">
      <alignment wrapText="1"/>
    </xf>
    <xf numFmtId="0" fontId="23" fillId="0" borderId="0" xfId="6" applyFont="1" applyAlignment="1" applyProtection="1">
      <alignment horizontal="center" wrapText="1"/>
      <protection locked="0"/>
    </xf>
    <xf numFmtId="167" fontId="23" fillId="0" borderId="0" xfId="6" applyNumberFormat="1" applyFont="1" applyAlignment="1" applyProtection="1">
      <alignment horizontal="center" wrapText="1"/>
      <protection locked="0"/>
    </xf>
    <xf numFmtId="0" fontId="24" fillId="0" borderId="0" xfId="6" applyFont="1" applyAlignment="1" applyProtection="1">
      <alignment horizontal="center" wrapText="1"/>
      <protection locked="0"/>
    </xf>
    <xf numFmtId="0" fontId="25" fillId="0" borderId="0" xfId="6" applyFont="1" applyAlignment="1" applyProtection="1">
      <alignment horizontal="center" wrapText="1"/>
      <protection locked="0"/>
    </xf>
    <xf numFmtId="14" fontId="2" fillId="0" borderId="0" xfId="6" applyNumberFormat="1"/>
    <xf numFmtId="0" fontId="26" fillId="0" borderId="17" xfId="7" applyBorder="1" applyAlignment="1">
      <alignment horizontal="right" wrapText="1"/>
    </xf>
    <xf numFmtId="0" fontId="26" fillId="0" borderId="17" xfId="7" applyBorder="1" applyAlignment="1">
      <alignment horizontal="left" wrapText="1"/>
    </xf>
    <xf numFmtId="168" fontId="27" fillId="0" borderId="0" xfId="6" applyNumberFormat="1" applyFont="1" applyProtection="1">
      <protection locked="0"/>
    </xf>
    <xf numFmtId="167" fontId="23" fillId="0" borderId="0" xfId="6" applyNumberFormat="1" applyFont="1" applyAlignment="1" applyProtection="1">
      <alignment horizontal="center"/>
      <protection locked="0"/>
    </xf>
    <xf numFmtId="0" fontId="23" fillId="0" borderId="0" xfId="6" applyFont="1" applyAlignment="1" applyProtection="1">
      <alignment horizontal="center"/>
      <protection locked="0"/>
    </xf>
    <xf numFmtId="14" fontId="24" fillId="0" borderId="0" xfId="6" applyNumberFormat="1" applyFont="1" applyAlignment="1" applyProtection="1">
      <alignment horizontal="center"/>
      <protection locked="0"/>
    </xf>
    <xf numFmtId="169" fontId="24" fillId="0" borderId="0" xfId="6" applyNumberFormat="1" applyFont="1" applyAlignment="1" applyProtection="1">
      <alignment horizontal="center"/>
      <protection locked="0"/>
    </xf>
    <xf numFmtId="166" fontId="24" fillId="0" borderId="0" xfId="6" applyNumberFormat="1" applyFont="1" applyAlignment="1" applyProtection="1">
      <alignment horizontal="center"/>
      <protection locked="0"/>
    </xf>
    <xf numFmtId="168" fontId="24" fillId="0" borderId="0" xfId="6" applyNumberFormat="1" applyFont="1" applyAlignment="1" applyProtection="1">
      <alignment horizontal="center"/>
      <protection locked="0"/>
    </xf>
    <xf numFmtId="0" fontId="26" fillId="3" borderId="17" xfId="7" applyFill="1" applyBorder="1" applyAlignment="1">
      <alignment horizontal="right" wrapText="1"/>
    </xf>
    <xf numFmtId="0" fontId="26" fillId="3" borderId="17" xfId="7" applyFill="1" applyBorder="1" applyAlignment="1">
      <alignment horizontal="left" wrapText="1"/>
    </xf>
    <xf numFmtId="167" fontId="23" fillId="11" borderId="0" xfId="6" applyNumberFormat="1" applyFont="1" applyFill="1" applyAlignment="1" applyProtection="1">
      <alignment horizontal="center"/>
      <protection locked="0"/>
    </xf>
    <xf numFmtId="0" fontId="26" fillId="0" borderId="17" xfId="8" applyBorder="1" applyAlignment="1">
      <alignment horizontal="right" wrapText="1"/>
    </xf>
    <xf numFmtId="0" fontId="26" fillId="0" borderId="17" xfId="8" applyBorder="1" applyAlignment="1">
      <alignment horizontal="left" wrapText="1"/>
    </xf>
    <xf numFmtId="0" fontId="26" fillId="0" borderId="17" xfId="9" applyBorder="1" applyAlignment="1">
      <alignment horizontal="right" wrapText="1"/>
    </xf>
    <xf numFmtId="0" fontId="26" fillId="0" borderId="17" xfId="9" applyBorder="1" applyAlignment="1">
      <alignment horizontal="left" wrapText="1"/>
    </xf>
    <xf numFmtId="0" fontId="26" fillId="3" borderId="17" xfId="9" applyFill="1" applyBorder="1" applyAlignment="1">
      <alignment horizontal="right" wrapText="1"/>
    </xf>
    <xf numFmtId="0" fontId="26" fillId="3" borderId="17" xfId="9" applyFill="1" applyBorder="1" applyAlignment="1">
      <alignment horizontal="left" wrapText="1"/>
    </xf>
    <xf numFmtId="0" fontId="26" fillId="3" borderId="17" xfId="8" applyFill="1" applyBorder="1" applyAlignment="1">
      <alignment horizontal="left" wrapText="1"/>
    </xf>
    <xf numFmtId="0" fontId="26" fillId="11" borderId="17" xfId="8" applyFill="1" applyBorder="1" applyAlignment="1">
      <alignment horizontal="right" wrapText="1"/>
    </xf>
    <xf numFmtId="0" fontId="26" fillId="3" borderId="17" xfId="8" applyFill="1" applyBorder="1" applyAlignment="1">
      <alignment horizontal="right" wrapText="1"/>
    </xf>
    <xf numFmtId="0" fontId="26" fillId="3" borderId="0" xfId="8" applyFill="1"/>
    <xf numFmtId="0" fontId="26" fillId="0" borderId="17" xfId="10" applyBorder="1" applyAlignment="1">
      <alignment horizontal="right" wrapText="1"/>
    </xf>
    <xf numFmtId="0" fontId="26" fillId="3" borderId="17" xfId="10" applyFill="1" applyBorder="1" applyAlignment="1">
      <alignment horizontal="right" wrapText="1"/>
    </xf>
    <xf numFmtId="0" fontId="26" fillId="11" borderId="17" xfId="10" applyFill="1" applyBorder="1" applyAlignment="1">
      <alignment horizontal="right" wrapText="1"/>
    </xf>
    <xf numFmtId="0" fontId="26" fillId="11" borderId="17" xfId="9" applyFill="1" applyBorder="1" applyAlignment="1">
      <alignment horizontal="right" wrapText="1"/>
    </xf>
    <xf numFmtId="0" fontId="26" fillId="11" borderId="17" xfId="7" applyFill="1" applyBorder="1" applyAlignment="1">
      <alignment horizontal="right" wrapText="1"/>
    </xf>
    <xf numFmtId="167" fontId="23" fillId="3" borderId="0" xfId="6" applyNumberFormat="1" applyFont="1" applyFill="1" applyAlignment="1" applyProtection="1">
      <alignment horizontal="center"/>
      <protection locked="0"/>
    </xf>
    <xf numFmtId="0" fontId="26" fillId="12" borderId="17" xfId="8" applyFill="1" applyBorder="1" applyAlignment="1">
      <alignment horizontal="right" wrapText="1"/>
    </xf>
    <xf numFmtId="0" fontId="26" fillId="7" borderId="17" xfId="8" applyFill="1" applyBorder="1" applyAlignment="1">
      <alignment horizontal="right" wrapText="1"/>
    </xf>
    <xf numFmtId="0" fontId="26" fillId="13" borderId="17" xfId="8" applyFill="1" applyBorder="1" applyAlignment="1">
      <alignment horizontal="right" wrapText="1"/>
    </xf>
    <xf numFmtId="0" fontId="26" fillId="7" borderId="17" xfId="7" applyFill="1" applyBorder="1" applyAlignment="1">
      <alignment horizontal="right" wrapText="1"/>
    </xf>
    <xf numFmtId="0" fontId="26" fillId="14" borderId="17" xfId="8" applyFill="1" applyBorder="1" applyAlignment="1">
      <alignment horizontal="right" wrapText="1"/>
    </xf>
    <xf numFmtId="0" fontId="1" fillId="0" borderId="0" xfId="6" applyFont="1"/>
    <xf numFmtId="0" fontId="7" fillId="2" borderId="1" xfId="0" applyFont="1" applyFill="1" applyBorder="1" applyAlignment="1">
      <alignment horizontal="center" vertical="center" wrapText="1"/>
    </xf>
    <xf numFmtId="0" fontId="12" fillId="0" borderId="2" xfId="0" applyFont="1" applyBorder="1" applyAlignment="1">
      <alignment horizontal="center" vertical="center" wrapText="1"/>
    </xf>
    <xf numFmtId="0" fontId="14" fillId="0" borderId="2" xfId="0" applyFont="1" applyBorder="1" applyAlignment="1">
      <alignment horizontal="center" vertical="center" wrapText="1"/>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0" xfId="0" applyFont="1" applyAlignment="1">
      <alignment horizontal="left" vertical="center" wrapText="1"/>
    </xf>
    <xf numFmtId="0" fontId="14" fillId="0" borderId="3" xfId="0" applyFont="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2" xfId="0" applyFont="1" applyFill="1" applyBorder="1" applyAlignment="1">
      <alignment horizontal="center" vertical="center" wrapText="1"/>
    </xf>
    <xf numFmtId="3" fontId="15" fillId="2" borderId="4" xfId="0" applyNumberFormat="1" applyFont="1" applyFill="1" applyBorder="1" applyAlignment="1">
      <alignment horizontal="center" vertical="center" wrapText="1"/>
    </xf>
    <xf numFmtId="3" fontId="15" fillId="2" borderId="5" xfId="0" applyNumberFormat="1" applyFont="1" applyFill="1" applyBorder="1" applyAlignment="1">
      <alignment horizontal="center" vertical="center" wrapText="1"/>
    </xf>
    <xf numFmtId="3" fontId="15" fillId="2" borderId="6" xfId="0" applyNumberFormat="1" applyFont="1" applyFill="1" applyBorder="1" applyAlignment="1">
      <alignment horizontal="center" vertical="center" wrapText="1"/>
    </xf>
    <xf numFmtId="3" fontId="15" fillId="2" borderId="13" xfId="0" applyNumberFormat="1" applyFont="1" applyFill="1" applyBorder="1" applyAlignment="1">
      <alignment horizontal="center" vertical="center" wrapText="1"/>
    </xf>
    <xf numFmtId="3" fontId="15" fillId="2" borderId="0" xfId="0" applyNumberFormat="1" applyFont="1" applyFill="1" applyAlignment="1">
      <alignment horizontal="center" vertical="center" wrapText="1"/>
    </xf>
    <xf numFmtId="3" fontId="15" fillId="2" borderId="14" xfId="0" applyNumberFormat="1" applyFont="1" applyFill="1" applyBorder="1" applyAlignment="1">
      <alignment horizontal="center" vertical="center" wrapText="1"/>
    </xf>
    <xf numFmtId="3" fontId="15" fillId="2" borderId="7" xfId="0" applyNumberFormat="1" applyFont="1" applyFill="1" applyBorder="1" applyAlignment="1">
      <alignment horizontal="center" vertical="center" wrapText="1"/>
    </xf>
    <xf numFmtId="3" fontId="15" fillId="2" borderId="8" xfId="0" applyNumberFormat="1" applyFont="1" applyFill="1" applyBorder="1" applyAlignment="1">
      <alignment horizontal="center" vertical="center" wrapText="1"/>
    </xf>
    <xf numFmtId="3" fontId="15" fillId="2" borderId="9" xfId="0" applyNumberFormat="1" applyFont="1" applyFill="1" applyBorder="1" applyAlignment="1">
      <alignment horizontal="center" vertical="center" wrapText="1"/>
    </xf>
    <xf numFmtId="0" fontId="7" fillId="2" borderId="15" xfId="0" applyFont="1" applyFill="1" applyBorder="1" applyAlignment="1">
      <alignment horizontal="center" vertical="center" wrapText="1"/>
    </xf>
    <xf numFmtId="0" fontId="12" fillId="0" borderId="1" xfId="0" applyFont="1" applyBorder="1" applyAlignment="1">
      <alignment horizontal="center" vertical="center" wrapText="1"/>
    </xf>
    <xf numFmtId="0" fontId="14" fillId="0" borderId="1" xfId="0" applyFont="1" applyBorder="1" applyAlignment="1">
      <alignment horizontal="center" vertical="center" wrapText="1"/>
    </xf>
    <xf numFmtId="0" fontId="5" fillId="0" borderId="0" xfId="0" applyFont="1" applyAlignment="1">
      <alignment horizontal="center" vertical="center" wrapText="1"/>
    </xf>
    <xf numFmtId="0" fontId="22" fillId="0" borderId="0" xfId="6" applyFont="1" applyAlignment="1">
      <alignment horizontal="center"/>
    </xf>
  </cellXfs>
  <cellStyles count="11">
    <cellStyle name="Comma" xfId="1" builtinId="3"/>
    <cellStyle name="Comma [0]" xfId="2" builtinId="6"/>
    <cellStyle name="Normal" xfId="0" builtinId="0"/>
    <cellStyle name="Normal 2" xfId="3" xr:uid="{6151A228-5452-4209-B604-2AC0061BC6E3}"/>
    <cellStyle name="Normal 3" xfId="4" xr:uid="{EF7C3649-3774-4C9F-B56F-7F49713E0D8D}"/>
    <cellStyle name="Normal 4" xfId="5" xr:uid="{A5B81807-0350-4BA5-968C-96F0770AD7AA}"/>
    <cellStyle name="Normal 5" xfId="6" xr:uid="{5095A828-972D-4004-B635-4B8AAC4B4EF7}"/>
    <cellStyle name="Normal_PROFLO31" xfId="8" xr:uid="{18E222D3-04E8-4D3C-BA64-795A8F752246}"/>
    <cellStyle name="Normal_PROFLO31_1" xfId="9" xr:uid="{F14B0D11-EE9F-41AD-9C59-4C8146EBAC58}"/>
    <cellStyle name="Normal_PROFLO31_2" xfId="7" xr:uid="{372C8E0D-9814-42DA-BE27-07C8738B52F2}"/>
    <cellStyle name="Normal_PROFLO31_3" xfId="10" xr:uid="{99978E9C-39AC-434A-954C-60C10E923B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pste\Downloads\Sewer%20Line%20Data_Upda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ng System"/>
      <sheetName val="Manholes"/>
      <sheetName val="Pipeline Segments"/>
      <sheetName val="Data Sheet  - Manholes"/>
      <sheetName val="Data Sheet - Pipelines"/>
      <sheetName val="Population Data"/>
      <sheetName val="Failure Impact Reference (Dylan"/>
      <sheetName val="Manhole rankings"/>
    </sheetNames>
    <sheetDataSet>
      <sheetData sheetId="0"/>
      <sheetData sheetId="1"/>
      <sheetData sheetId="2">
        <row r="222">
          <cell r="A222" t="str">
            <v>Galloway: MH #P63 to Pomona Metering</v>
          </cell>
        </row>
      </sheetData>
      <sheetData sheetId="3"/>
      <sheetData sheetId="4"/>
      <sheetData sheetId="5"/>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Dylan" id="{68BA615E-1842-4C2A-A6A7-3239288B65BF}" userId="Dylan" providerId="None"/>
  <person displayName="Dylan Bakley" id="{945BAC9A-F36D-4910-BDFA-279E60438E7C}" userId="S::dbakley@ACUA.COM::5a450a2e-3848-49b5-b45b-85a542a51c5b" providerId="AD"/>
  <person displayName="Le, Phuong" id="{4D7B19AD-0652-E645-89AD-03C55AAF6FC0}" userId="S::lephuo23@rowan.edu::73de8ca7-ecd8-4a5d-b375-eb8d7f40ed67"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10" dT="2020-07-24T15:22:25.12" personId="{4D7B19AD-0652-E645-89AD-03C55AAF6FC0}" id="{8B1EEC42-4445-5146-8B48-61A9DEA310B7}">
    <text>I only find one manhole on the map with the ID L46&amp;Frances</text>
  </threadedComment>
  <threadedComment ref="B10" dT="2020-08-25T18:00:08.09" personId="{945BAC9A-F36D-4910-BDFA-279E60438E7C}" id="{AE7240BC-02F4-45D2-8E59-A336346B4605}" parentId="{8B1EEC42-4445-5146-8B48-61A9DEA310B7}">
    <text>The segment end point “Frances” isn’t a manhole, it was added as a reference point to show that 54 LF of PVC pipe was installed from the manhole eastward along Frances Ave.  After 54’, the pipe transitions back to ACP. See attached plan LW002.</text>
  </threadedComment>
  <threadedComment ref="B32" dT="2020-07-24T15:23:24.55" personId="{4D7B19AD-0652-E645-89AD-03C55AAF6FC0}" id="{0D5F1C3F-E154-FF47-AD0E-D34ABAE51526}">
    <text>I found L21A on kmz file and added to the sheet but I could not find the rest of the information.</text>
  </threadedComment>
  <threadedComment ref="B32" dT="2020-08-26T15:54:44.46" personId="{945BAC9A-F36D-4910-BDFA-279E60438E7C}" id="{C54899B9-6495-4A3C-AA89-77F7D02B3DD2}" parentId="{0D5F1C3F-E154-FF47-AD0E-D34ABAE51526}">
    <text>After looking at the model a little longer, it appears that the kmz file is inaccurate. L-21A can be deleted and L-22 and L-21 should be moved as shown on the attached jpg. Our model needs some work in the Linwood areas.</text>
  </threadedComment>
  <threadedComment ref="B81" dT="2020-07-24T15:26:15.21" personId="{4D7B19AD-0652-E645-89AD-03C55AAF6FC0}" id="{71A8EF60-4F4C-3647-9656-D6F6619E63EA}">
    <text xml:space="preserve">I found Terminal B manhole but I could not find the rest of the information. </text>
  </threadedComment>
  <threadedComment ref="B81" dT="2020-08-25T18:00:46.64" personId="{945BAC9A-F36D-4910-BDFA-279E60438E7C}" id="{91BB8E71-E951-4BD8-8142-93DE5A59BCFE}" parentId="{71A8EF60-4F4C-3647-9656-D6F6619E63EA}">
    <text>Unfortunately, it doesn’t look like there’s any info available on Terminal B manhole.  It doesn’t show up on the original Pleasantville plan sheet (P-12) or on the Northfield Forcemain Rehab sheet E-0. See attached.  The Terminal manhole is the start of our gravity line and accepts flow from a forcemain from EHT. Tom and I drove out there this morning and he recalls that the new Northfield forcemain actually goes past the Terminal Manhole and ties in to the Terminal B manhole.  There is a third unlabeled manhole, north of Terminal B on the kmz file, that we believe can be removed.</text>
  </threadedComment>
  <threadedComment ref="B306" dT="2020-07-24T15:24:13.75" personId="{4D7B19AD-0652-E645-89AD-03C55AAF6FC0}" id="{0A733E0F-03CC-0A4F-A6F4-BE615748730D}">
    <text xml:space="preserve">For Brigantine PS, B3,B4,B5  I could not find any data from the kmz file. </text>
  </threadedComment>
  <threadedComment ref="B306" dT="2020-08-25T18:01:34.88" personId="{945BAC9A-F36D-4910-BDFA-279E60438E7C}" id="{B834EEFD-F4E5-4596-8975-7590E5613057}" parentId="{0A733E0F-03CC-0A4F-A6F4-BE615748730D}">
    <text>Additional data is shown on Sheet B001 (see attached)</text>
  </threadedComment>
</ThreadedComments>
</file>

<file path=xl/threadedComments/threadedComment2.xml><?xml version="1.0" encoding="utf-8"?>
<ThreadedComments xmlns="http://schemas.microsoft.com/office/spreadsheetml/2018/threadedcomments" xmlns:x="http://schemas.openxmlformats.org/spreadsheetml/2006/main">
  <threadedComment ref="A11" dT="2020-07-25T22:59:10.09" personId="{4D7B19AD-0652-E645-89AD-03C55AAF6FC0}" id="{3EECCD7A-D459-094E-8FE2-77B01A7BAA25}">
    <text>There is only segment L46 Wabash&amp;Frances vs. L45 labelled on the map</text>
  </threadedComment>
  <threadedComment ref="A11" dT="2020-08-26T16:01:29.58" personId="{945BAC9A-F36D-4910-BDFA-279E60438E7C}" id="{C0B8B58A-0517-4686-8B4D-12810AC7A117}" parentId="{3EECCD7A-D459-094E-8FE2-77B01A7BAA25}">
    <text>Similar to issue B10 on Manholes tab.
The segment end point “Frances” isn’t a manhole, it was added as a reference point to show that 54 LF of PVC pipe was installed from the manhole eastward along Frances Ave.  After 54’, the pipe transitions back to ACP. See attached plan LW002.</text>
  </threadedComment>
  <threadedComment ref="B180" dT="2020-07-25T20:33:51.44" personId="{4D7B19AD-0652-E645-89AD-03C55AAF6FC0}" id="{4B160C22-AACC-6B40-920F-F683143A40EA}">
    <text>not found</text>
  </threadedComment>
  <threadedComment ref="B180" dT="2020-08-26T15:57:04.84" personId="{945BAC9A-F36D-4910-BDFA-279E60438E7C}" id="{8BFE593B-A4EE-403A-95A4-E2E086B0217B}" parentId="{4B160C22-AACC-6B40-920F-F683143A40EA}">
    <text>This cell references the Galloway/Absecon border. It’s not a manhole or feature listed on our KMZ file. It is shown on G30 (attached)</text>
  </threadedComment>
  <threadedComment ref="B260" dT="2020-07-25T18:50:53.17" personId="{4D7B19AD-0652-E645-89AD-03C55AAF6FC0}" id="{EAA6E306-8BA2-194A-BF43-A5BDB7F5CC25}">
    <text xml:space="preserve">I could not find on the map.
</text>
  </threadedComment>
  <threadedComment ref="B260" dT="2020-08-26T15:57:16.39" personId="{945BAC9A-F36D-4910-BDFA-279E60438E7C}" id="{4B057218-8C3F-4BBF-95CB-1E42AB7E5E5F}" parentId="{EAA6E306-8BA2-194A-BF43-A5BDB7F5CC25}">
    <text>This manhole is shown on our KMZ file – it is located in the roadway directly in front of the Pomona PS (see attached screenshot/ drawing G40)</text>
  </threadedComment>
  <threadedComment ref="B284" dT="2020-08-24T14:40:30.66" personId="{4D7B19AD-0652-E645-89AD-03C55AAF6FC0}" id="{075BE1B4-76C7-234D-B3F9-C4B77F497374}">
    <text xml:space="preserve">I could not find the pipeline segments from Galloway to the rest of the spreadsheet. </text>
  </threadedComment>
  <threadedComment ref="B284" dT="2020-08-26T15:57:29.98" personId="{945BAC9A-F36D-4910-BDFA-279E60438E7C}" id="{E636ED32-9F4D-4F75-8A1F-63BB701ACCC3}" parentId="{075BE1B4-76C7-234D-B3F9-C4B77F497374}">
    <text>This portion is shown on our KMZ file. (See Drawings G12-G16 for reference)</text>
  </threadedComment>
</ThreadedComments>
</file>

<file path=xl/threadedComments/threadedComment3.xml><?xml version="1.0" encoding="utf-8"?>
<ThreadedComments xmlns="http://schemas.microsoft.com/office/spreadsheetml/2018/threadedcomments" xmlns:x="http://schemas.openxmlformats.org/spreadsheetml/2006/main">
  <threadedComment ref="I186" dT="2021-06-28T21:22:15.09" personId="{68BA615E-1842-4C2A-A6A7-3239288B65BF}" id="{FAAAFA1E-9E75-4500-936D-6D9304FACFFC}">
    <text>I am marking what i have already filled since my screen is too small. please dont unhighlight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338"/>
  <sheetViews>
    <sheetView topLeftCell="B1" zoomScale="110" zoomScaleNormal="110" workbookViewId="0">
      <pane ySplit="1" topLeftCell="A2" activePane="bottomLeft" state="frozen"/>
      <selection pane="bottomLeft" activeCell="A10" sqref="A10"/>
    </sheetView>
  </sheetViews>
  <sheetFormatPr defaultColWidth="9.140625" defaultRowHeight="12.75" x14ac:dyDescent="0.2"/>
  <cols>
    <col min="1" max="1" width="18.85546875" style="6" customWidth="1"/>
    <col min="2" max="2" width="20.42578125" style="6" customWidth="1"/>
    <col min="3" max="3" width="14" style="6" customWidth="1"/>
    <col min="4" max="11" width="9.5703125" style="6" customWidth="1"/>
    <col min="12" max="12" width="12.85546875" style="6" customWidth="1"/>
    <col min="13" max="13" width="9.5703125" style="6" customWidth="1"/>
    <col min="14" max="15" width="11.85546875" style="6" customWidth="1"/>
    <col min="16" max="16" width="26.42578125" style="6" customWidth="1"/>
    <col min="17" max="17" width="11.140625" style="7" customWidth="1"/>
    <col min="18" max="18" width="11.5703125" style="7" customWidth="1"/>
    <col min="19" max="19" width="10.5703125" style="7" customWidth="1"/>
    <col min="20" max="20" width="9.42578125" style="7" customWidth="1"/>
    <col min="21" max="21" width="18.42578125" style="4" customWidth="1"/>
    <col min="22" max="16384" width="9.140625" style="4"/>
  </cols>
  <sheetData>
    <row r="1" spans="1:20" ht="30" customHeight="1" thickBot="1" x14ac:dyDescent="0.25">
      <c r="A1" s="2" t="s">
        <v>3</v>
      </c>
      <c r="B1" s="2" t="s">
        <v>4</v>
      </c>
      <c r="C1" s="2" t="s">
        <v>5</v>
      </c>
      <c r="D1" s="2" t="s">
        <v>6</v>
      </c>
      <c r="E1" s="1" t="s">
        <v>7</v>
      </c>
      <c r="F1" s="1" t="s">
        <v>8</v>
      </c>
      <c r="G1" s="1" t="s">
        <v>9</v>
      </c>
      <c r="H1" s="1" t="s">
        <v>10</v>
      </c>
      <c r="I1" s="1" t="s">
        <v>11</v>
      </c>
      <c r="J1" s="1" t="s">
        <v>12</v>
      </c>
      <c r="K1" s="1" t="s">
        <v>13</v>
      </c>
      <c r="L1" s="2" t="s">
        <v>14</v>
      </c>
      <c r="M1" s="2" t="s">
        <v>15</v>
      </c>
      <c r="N1" s="2" t="s">
        <v>16</v>
      </c>
      <c r="O1" s="160" t="s">
        <v>17</v>
      </c>
      <c r="P1" s="160"/>
      <c r="Q1" s="2" t="s">
        <v>18</v>
      </c>
      <c r="R1" s="2" t="s">
        <v>1</v>
      </c>
      <c r="S1" s="2" t="s">
        <v>0</v>
      </c>
      <c r="T1" s="1" t="s">
        <v>19</v>
      </c>
    </row>
    <row r="2" spans="1:20" ht="24" customHeight="1" thickBot="1" x14ac:dyDescent="0.25">
      <c r="A2" s="161" t="s">
        <v>20</v>
      </c>
      <c r="B2" s="162"/>
      <c r="C2" s="162"/>
      <c r="D2" s="162"/>
      <c r="E2" s="162"/>
      <c r="F2" s="162"/>
      <c r="G2" s="162"/>
      <c r="H2" s="162"/>
      <c r="I2" s="162"/>
      <c r="J2" s="162"/>
      <c r="K2" s="162"/>
      <c r="L2" s="162"/>
      <c r="M2" s="162"/>
      <c r="N2" s="162"/>
      <c r="O2" s="162"/>
      <c r="P2" s="162"/>
      <c r="Q2" s="162"/>
      <c r="R2" s="162"/>
      <c r="S2" s="162"/>
      <c r="T2" s="162"/>
    </row>
    <row r="3" spans="1:20" ht="15" customHeight="1" x14ac:dyDescent="0.2">
      <c r="A3" s="30"/>
      <c r="B3" s="30"/>
      <c r="C3" s="30"/>
      <c r="D3" s="30"/>
      <c r="E3" s="30"/>
      <c r="F3" s="30"/>
      <c r="G3" s="30"/>
      <c r="H3" s="30"/>
      <c r="I3" s="30"/>
      <c r="J3" s="30"/>
      <c r="K3" s="30"/>
      <c r="L3" s="30"/>
      <c r="M3" s="30"/>
      <c r="N3" s="30"/>
      <c r="O3" s="30"/>
      <c r="P3" s="30"/>
    </row>
    <row r="4" spans="1:20" ht="15" customHeight="1" thickBot="1" x14ac:dyDescent="0.25">
      <c r="A4" s="30"/>
      <c r="B4" s="10"/>
      <c r="C4" s="10"/>
      <c r="D4" s="30"/>
      <c r="E4" s="30"/>
      <c r="F4" s="30"/>
      <c r="G4" s="30"/>
      <c r="H4" s="30"/>
      <c r="I4" s="30"/>
      <c r="J4" s="30"/>
      <c r="K4" s="30"/>
      <c r="L4" s="30"/>
      <c r="M4" s="30"/>
      <c r="N4" s="30"/>
      <c r="O4" s="30"/>
      <c r="P4" s="30"/>
    </row>
    <row r="5" spans="1:20" ht="24" customHeight="1" thickBot="1" x14ac:dyDescent="0.25">
      <c r="A5" s="161" t="s">
        <v>21</v>
      </c>
      <c r="B5" s="162"/>
      <c r="C5" s="162"/>
      <c r="D5" s="162"/>
      <c r="E5" s="162"/>
      <c r="F5" s="162"/>
      <c r="G5" s="162"/>
      <c r="H5" s="162"/>
      <c r="I5" s="162"/>
      <c r="J5" s="162"/>
      <c r="K5" s="162"/>
      <c r="L5" s="162"/>
      <c r="M5" s="162"/>
      <c r="N5" s="162"/>
      <c r="O5" s="162"/>
      <c r="P5" s="162"/>
      <c r="Q5" s="162"/>
      <c r="R5" s="162"/>
      <c r="S5" s="162"/>
      <c r="T5" s="162"/>
    </row>
    <row r="6" spans="1:20" ht="15" customHeight="1" x14ac:dyDescent="0.2">
      <c r="A6" s="30"/>
      <c r="B6" s="37" t="s">
        <v>22</v>
      </c>
      <c r="C6" s="30" t="s">
        <v>23</v>
      </c>
      <c r="D6" s="30">
        <v>18</v>
      </c>
      <c r="E6" s="28">
        <v>4</v>
      </c>
      <c r="F6" s="28">
        <v>20.420000000000002</v>
      </c>
      <c r="G6" s="28">
        <v>6.8</v>
      </c>
      <c r="H6" s="28">
        <v>0</v>
      </c>
      <c r="I6" s="28"/>
      <c r="J6" s="28">
        <v>467512.07569000003</v>
      </c>
      <c r="K6" s="28">
        <v>180647.81878</v>
      </c>
      <c r="L6" s="7">
        <v>1976</v>
      </c>
      <c r="M6" s="30"/>
      <c r="N6" s="30"/>
      <c r="O6" s="30"/>
      <c r="P6" s="30"/>
      <c r="T6" s="7">
        <f>(R6*S6)</f>
        <v>0</v>
      </c>
    </row>
    <row r="7" spans="1:20" ht="15" customHeight="1" x14ac:dyDescent="0.2">
      <c r="A7" s="30"/>
      <c r="B7" s="30" t="s">
        <v>24</v>
      </c>
      <c r="C7" s="30" t="s">
        <v>23</v>
      </c>
      <c r="D7" s="30">
        <v>18</v>
      </c>
      <c r="E7" s="28">
        <v>4</v>
      </c>
      <c r="F7" s="28">
        <v>20</v>
      </c>
      <c r="G7" s="28">
        <v>7.15</v>
      </c>
      <c r="H7" s="28">
        <v>0</v>
      </c>
      <c r="I7" s="28"/>
      <c r="J7" s="28">
        <v>467526.18463999999</v>
      </c>
      <c r="K7" s="28">
        <v>180671.96129000001</v>
      </c>
      <c r="L7" s="7">
        <v>1976</v>
      </c>
      <c r="M7" s="30"/>
      <c r="N7" s="30"/>
      <c r="O7" s="30"/>
      <c r="P7" s="30"/>
      <c r="T7" s="7">
        <f t="shared" ref="T7:T52" si="0">(R7*S7)</f>
        <v>0</v>
      </c>
    </row>
    <row r="8" spans="1:20" ht="15" customHeight="1" x14ac:dyDescent="0.2">
      <c r="A8" s="30"/>
      <c r="B8" s="30" t="s">
        <v>25</v>
      </c>
      <c r="C8" s="30" t="s">
        <v>23</v>
      </c>
      <c r="D8" s="30">
        <v>18</v>
      </c>
      <c r="E8" s="28">
        <v>4</v>
      </c>
      <c r="F8" s="28">
        <v>17.03</v>
      </c>
      <c r="G8" s="28">
        <v>6.07</v>
      </c>
      <c r="H8" s="28">
        <v>0</v>
      </c>
      <c r="I8" s="28"/>
      <c r="J8" s="28">
        <v>467642.10681999999</v>
      </c>
      <c r="K8" s="28">
        <v>180862.40033999999</v>
      </c>
      <c r="L8" s="7">
        <v>1976</v>
      </c>
      <c r="M8" s="30"/>
      <c r="N8" s="30"/>
      <c r="O8" s="30"/>
      <c r="P8" s="30"/>
      <c r="T8" s="7">
        <f t="shared" si="0"/>
        <v>0</v>
      </c>
    </row>
    <row r="9" spans="1:20" ht="15" customHeight="1" x14ac:dyDescent="0.2">
      <c r="A9" s="30"/>
      <c r="B9" s="30" t="s">
        <v>26</v>
      </c>
      <c r="C9" s="30" t="s">
        <v>23</v>
      </c>
      <c r="D9" s="30">
        <v>18</v>
      </c>
      <c r="E9" s="28">
        <v>4</v>
      </c>
      <c r="F9" s="28">
        <v>12.54</v>
      </c>
      <c r="G9" s="28">
        <v>5.61</v>
      </c>
      <c r="H9" s="28">
        <v>0</v>
      </c>
      <c r="I9" s="28"/>
      <c r="J9" s="28">
        <v>467820.76529000001</v>
      </c>
      <c r="K9" s="28">
        <v>181149.43848000001</v>
      </c>
      <c r="L9" s="7">
        <v>1976</v>
      </c>
      <c r="M9" s="30"/>
      <c r="N9" s="30"/>
      <c r="O9" s="30"/>
      <c r="P9" s="30"/>
      <c r="T9" s="7">
        <f t="shared" si="0"/>
        <v>0</v>
      </c>
    </row>
    <row r="10" spans="1:20" ht="15" customHeight="1" x14ac:dyDescent="0.2">
      <c r="A10" s="31"/>
      <c r="B10" s="37" t="s">
        <v>27</v>
      </c>
      <c r="C10" s="30" t="s">
        <v>2</v>
      </c>
      <c r="D10" s="30">
        <v>30</v>
      </c>
      <c r="E10" s="28">
        <v>4</v>
      </c>
      <c r="F10" s="28">
        <v>11.48</v>
      </c>
      <c r="G10" s="28">
        <v>8.02</v>
      </c>
      <c r="H10" s="28">
        <v>0</v>
      </c>
      <c r="I10" s="28"/>
      <c r="J10" s="28">
        <v>467959.11025999999</v>
      </c>
      <c r="K10" s="28">
        <v>181377.56198</v>
      </c>
      <c r="L10" s="7">
        <v>1996</v>
      </c>
      <c r="M10" s="30"/>
      <c r="N10" s="30"/>
      <c r="O10" s="30"/>
      <c r="P10" s="30"/>
      <c r="T10" s="7">
        <f t="shared" si="0"/>
        <v>0</v>
      </c>
    </row>
    <row r="11" spans="1:20" ht="15" customHeight="1" x14ac:dyDescent="0.2">
      <c r="A11" s="31"/>
      <c r="B11" s="30" t="s">
        <v>28</v>
      </c>
      <c r="C11" s="30" t="s">
        <v>23</v>
      </c>
      <c r="D11" s="30">
        <v>30</v>
      </c>
      <c r="E11" s="30"/>
      <c r="F11" s="30"/>
      <c r="G11" s="30"/>
      <c r="H11" s="30"/>
      <c r="I11" s="30"/>
      <c r="J11" s="30"/>
      <c r="K11" s="30"/>
      <c r="L11" s="7">
        <v>1976</v>
      </c>
      <c r="M11" s="30"/>
      <c r="N11" s="30"/>
      <c r="O11" s="30"/>
      <c r="P11" s="30"/>
      <c r="T11" s="7">
        <f t="shared" si="0"/>
        <v>0</v>
      </c>
    </row>
    <row r="12" spans="1:20" ht="15" customHeight="1" x14ac:dyDescent="0.2">
      <c r="A12" s="30"/>
      <c r="B12" s="30" t="s">
        <v>29</v>
      </c>
      <c r="C12" s="30" t="s">
        <v>23</v>
      </c>
      <c r="D12" s="30">
        <v>30</v>
      </c>
      <c r="E12" s="28">
        <v>4</v>
      </c>
      <c r="F12" s="28">
        <v>10.43</v>
      </c>
      <c r="G12" s="28">
        <v>9.4600000000000009</v>
      </c>
      <c r="H12" s="28">
        <v>0</v>
      </c>
      <c r="I12" s="28"/>
      <c r="J12" s="28">
        <v>468304.05602000002</v>
      </c>
      <c r="K12" s="28">
        <v>181162.8757</v>
      </c>
      <c r="L12" s="7">
        <v>1976</v>
      </c>
      <c r="M12" s="30"/>
      <c r="N12" s="30"/>
      <c r="O12" s="30"/>
      <c r="P12" s="30"/>
      <c r="T12" s="7">
        <f t="shared" si="0"/>
        <v>0</v>
      </c>
    </row>
    <row r="13" spans="1:20" s="3" customFormat="1" ht="15" customHeight="1" x14ac:dyDescent="0.2">
      <c r="A13" s="30"/>
      <c r="B13" s="30" t="s">
        <v>30</v>
      </c>
      <c r="C13" s="30" t="s">
        <v>23</v>
      </c>
      <c r="D13" s="30">
        <v>30</v>
      </c>
      <c r="E13" s="28">
        <v>4</v>
      </c>
      <c r="F13" s="28">
        <v>9.3000000000000007</v>
      </c>
      <c r="G13" s="28">
        <v>8.51</v>
      </c>
      <c r="H13" s="28">
        <v>0</v>
      </c>
      <c r="I13" s="28"/>
      <c r="J13" s="28">
        <v>468658.16667000001</v>
      </c>
      <c r="K13" s="28">
        <v>180943.83554</v>
      </c>
      <c r="L13" s="7">
        <v>1976</v>
      </c>
      <c r="M13" s="30"/>
      <c r="N13" s="30"/>
      <c r="O13" s="30"/>
      <c r="P13" s="30"/>
      <c r="Q13" s="30"/>
      <c r="R13" s="7"/>
      <c r="S13" s="7"/>
      <c r="T13" s="7">
        <f t="shared" si="0"/>
        <v>0</v>
      </c>
    </row>
    <row r="14" spans="1:20" s="3" customFormat="1" ht="15" customHeight="1" x14ac:dyDescent="0.2">
      <c r="A14" s="30"/>
      <c r="B14" s="30" t="s">
        <v>31</v>
      </c>
      <c r="C14" s="30" t="s">
        <v>23</v>
      </c>
      <c r="D14" s="30">
        <v>30</v>
      </c>
      <c r="E14" s="28">
        <v>4</v>
      </c>
      <c r="F14" s="28">
        <v>7.71</v>
      </c>
      <c r="G14" s="28">
        <v>7.11</v>
      </c>
      <c r="H14" s="28">
        <v>0</v>
      </c>
      <c r="I14" s="28"/>
      <c r="J14" s="28">
        <v>468791.63821</v>
      </c>
      <c r="K14" s="28">
        <v>181160.38313999999</v>
      </c>
      <c r="L14" s="7">
        <v>1976</v>
      </c>
      <c r="M14" s="30"/>
      <c r="N14" s="30"/>
      <c r="O14" s="30"/>
      <c r="P14" s="30"/>
      <c r="Q14" s="30"/>
      <c r="R14" s="7"/>
      <c r="S14" s="7"/>
      <c r="T14" s="7">
        <f t="shared" si="0"/>
        <v>0</v>
      </c>
    </row>
    <row r="15" spans="1:20" s="3" customFormat="1" ht="15" customHeight="1" x14ac:dyDescent="0.2">
      <c r="A15" s="30"/>
      <c r="B15" s="30" t="s">
        <v>32</v>
      </c>
      <c r="C15" s="30" t="s">
        <v>23</v>
      </c>
      <c r="D15" s="30">
        <v>30</v>
      </c>
      <c r="E15" s="28">
        <v>4</v>
      </c>
      <c r="F15" s="28">
        <v>8.09</v>
      </c>
      <c r="G15" s="28">
        <v>7.65</v>
      </c>
      <c r="H15" s="28">
        <v>0</v>
      </c>
      <c r="I15" s="28"/>
      <c r="J15" s="28">
        <v>468842.17729000002</v>
      </c>
      <c r="K15" s="28">
        <v>181244.53236000001</v>
      </c>
      <c r="L15" s="7">
        <v>1976</v>
      </c>
      <c r="M15" s="30"/>
      <c r="N15" s="30"/>
      <c r="O15" s="30"/>
      <c r="P15" s="30"/>
      <c r="Q15" s="30"/>
      <c r="R15" s="7"/>
      <c r="S15" s="7"/>
      <c r="T15" s="7">
        <f t="shared" si="0"/>
        <v>0</v>
      </c>
    </row>
    <row r="16" spans="1:20" s="3" customFormat="1" ht="15" customHeight="1" x14ac:dyDescent="0.2">
      <c r="A16" s="30"/>
      <c r="B16" s="30" t="s">
        <v>33</v>
      </c>
      <c r="C16" s="30" t="s">
        <v>23</v>
      </c>
      <c r="D16" s="30">
        <v>30</v>
      </c>
      <c r="E16" s="28">
        <v>4</v>
      </c>
      <c r="F16" s="28">
        <v>10.09</v>
      </c>
      <c r="G16" s="28">
        <v>10.01</v>
      </c>
      <c r="H16" s="28">
        <v>0</v>
      </c>
      <c r="I16" s="28"/>
      <c r="J16" s="28">
        <v>469288.77103</v>
      </c>
      <c r="K16" s="28">
        <v>181017.27163999999</v>
      </c>
      <c r="L16" s="7">
        <v>1976</v>
      </c>
      <c r="M16" s="30"/>
      <c r="N16" s="30"/>
      <c r="O16" s="30"/>
      <c r="P16" s="30"/>
      <c r="Q16" s="30"/>
      <c r="R16" s="7"/>
      <c r="S16" s="7"/>
      <c r="T16" s="7">
        <f t="shared" si="0"/>
        <v>0</v>
      </c>
    </row>
    <row r="17" spans="1:20" s="3" customFormat="1" ht="15" customHeight="1" x14ac:dyDescent="0.2">
      <c r="A17" s="30"/>
      <c r="B17" s="30" t="s">
        <v>34</v>
      </c>
      <c r="C17" s="30" t="s">
        <v>23</v>
      </c>
      <c r="D17" s="30">
        <v>30</v>
      </c>
      <c r="E17" s="28">
        <v>4</v>
      </c>
      <c r="F17" s="28">
        <v>13.25</v>
      </c>
      <c r="G17" s="28">
        <v>13.5</v>
      </c>
      <c r="H17" s="28">
        <v>0</v>
      </c>
      <c r="I17" s="28"/>
      <c r="J17" s="28">
        <v>469389.94358000002</v>
      </c>
      <c r="K17" s="28">
        <v>180965.55283999999</v>
      </c>
      <c r="L17" s="7">
        <v>1976</v>
      </c>
      <c r="M17" s="30"/>
      <c r="N17" s="30"/>
      <c r="O17" s="30"/>
      <c r="P17" s="30"/>
      <c r="Q17" s="30"/>
      <c r="R17" s="7"/>
      <c r="S17" s="7"/>
      <c r="T17" s="7">
        <f t="shared" si="0"/>
        <v>0</v>
      </c>
    </row>
    <row r="18" spans="1:20" s="3" customFormat="1" ht="15" customHeight="1" x14ac:dyDescent="0.2">
      <c r="A18" s="30"/>
      <c r="B18" s="30" t="s">
        <v>35</v>
      </c>
      <c r="C18" s="30" t="s">
        <v>23</v>
      </c>
      <c r="D18" s="30">
        <v>30</v>
      </c>
      <c r="E18" s="28">
        <v>4</v>
      </c>
      <c r="F18" s="28">
        <v>11.32</v>
      </c>
      <c r="G18" s="28">
        <v>11.71</v>
      </c>
      <c r="H18" s="28">
        <v>0</v>
      </c>
      <c r="I18" s="28"/>
      <c r="J18" s="28">
        <v>469655.74031000002</v>
      </c>
      <c r="K18" s="28">
        <v>180839.19208000001</v>
      </c>
      <c r="L18" s="7">
        <v>1976</v>
      </c>
      <c r="M18" s="30"/>
      <c r="N18" s="30"/>
      <c r="O18" s="30"/>
      <c r="P18" s="30"/>
      <c r="Q18" s="30"/>
      <c r="R18" s="7"/>
      <c r="S18" s="7"/>
      <c r="T18" s="7">
        <f t="shared" si="0"/>
        <v>0</v>
      </c>
    </row>
    <row r="19" spans="1:20" s="3" customFormat="1" ht="15" customHeight="1" x14ac:dyDescent="0.2">
      <c r="A19" s="30"/>
      <c r="B19" s="30" t="s">
        <v>36</v>
      </c>
      <c r="C19" s="30" t="s">
        <v>23</v>
      </c>
      <c r="D19" s="30">
        <v>30</v>
      </c>
      <c r="E19" s="28">
        <v>4</v>
      </c>
      <c r="F19" s="28">
        <v>8.6300000000000008</v>
      </c>
      <c r="G19" s="28">
        <v>9.23</v>
      </c>
      <c r="H19" s="28">
        <v>0</v>
      </c>
      <c r="I19" s="28"/>
      <c r="J19" s="28">
        <v>469905.60102</v>
      </c>
      <c r="K19" s="28">
        <v>180721.16944999999</v>
      </c>
      <c r="L19" s="7">
        <v>1976</v>
      </c>
      <c r="M19" s="30"/>
      <c r="N19" s="30"/>
      <c r="O19" s="30"/>
      <c r="P19" s="30"/>
      <c r="Q19" s="30"/>
      <c r="R19" s="7"/>
      <c r="S19" s="7"/>
      <c r="T19" s="7">
        <f t="shared" si="0"/>
        <v>0</v>
      </c>
    </row>
    <row r="20" spans="1:20" s="3" customFormat="1" ht="15" customHeight="1" x14ac:dyDescent="0.2">
      <c r="A20" s="30"/>
      <c r="B20" s="30" t="s">
        <v>37</v>
      </c>
      <c r="C20" s="30" t="s">
        <v>23</v>
      </c>
      <c r="D20" s="30">
        <v>30</v>
      </c>
      <c r="E20" s="28">
        <v>4</v>
      </c>
      <c r="F20" s="28">
        <v>13.2</v>
      </c>
      <c r="G20" s="28">
        <v>13.89</v>
      </c>
      <c r="H20" s="28">
        <v>0</v>
      </c>
      <c r="I20" s="28"/>
      <c r="J20" s="28">
        <v>470257.82601000002</v>
      </c>
      <c r="K20" s="28">
        <v>180834.50545999999</v>
      </c>
      <c r="L20" s="7">
        <v>1976</v>
      </c>
      <c r="M20" s="30"/>
      <c r="N20" s="30"/>
      <c r="O20" s="30"/>
      <c r="P20" s="30"/>
      <c r="Q20" s="30"/>
      <c r="R20" s="30"/>
      <c r="S20" s="30"/>
      <c r="T20" s="30">
        <f t="shared" si="0"/>
        <v>0</v>
      </c>
    </row>
    <row r="21" spans="1:20" s="3" customFormat="1" ht="15" customHeight="1" x14ac:dyDescent="0.2">
      <c r="A21" s="30"/>
      <c r="B21" s="30" t="s">
        <v>38</v>
      </c>
      <c r="C21" s="30" t="s">
        <v>23</v>
      </c>
      <c r="D21" s="30">
        <v>30</v>
      </c>
      <c r="E21" s="28">
        <v>4</v>
      </c>
      <c r="F21" s="28">
        <v>11.7</v>
      </c>
      <c r="G21" s="28">
        <v>12.51</v>
      </c>
      <c r="H21" s="28">
        <v>0</v>
      </c>
      <c r="I21" s="28"/>
      <c r="J21" s="28">
        <v>470358.17608</v>
      </c>
      <c r="K21" s="28">
        <v>181031.85242000001</v>
      </c>
      <c r="L21" s="7">
        <v>1976</v>
      </c>
      <c r="M21" s="30"/>
      <c r="N21" s="30"/>
      <c r="O21" s="30"/>
      <c r="P21" s="30"/>
      <c r="Q21" s="30"/>
      <c r="R21" s="30"/>
      <c r="S21" s="30"/>
      <c r="T21" s="30">
        <f t="shared" si="0"/>
        <v>0</v>
      </c>
    </row>
    <row r="22" spans="1:20" s="3" customFormat="1" ht="15" customHeight="1" x14ac:dyDescent="0.2">
      <c r="A22" s="30"/>
      <c r="B22" s="30" t="s">
        <v>39</v>
      </c>
      <c r="C22" s="30" t="s">
        <v>23</v>
      </c>
      <c r="D22" s="30">
        <v>30</v>
      </c>
      <c r="E22" s="28">
        <v>4</v>
      </c>
      <c r="F22" s="28">
        <v>9.17</v>
      </c>
      <c r="G22" s="28">
        <v>10.38</v>
      </c>
      <c r="H22" s="28">
        <v>0</v>
      </c>
      <c r="I22" s="28"/>
      <c r="J22" s="28">
        <v>470493.67655999999</v>
      </c>
      <c r="K22" s="28">
        <v>181310.01287000001</v>
      </c>
      <c r="L22" s="7">
        <v>1976</v>
      </c>
      <c r="M22" s="30"/>
      <c r="N22" s="30"/>
      <c r="O22" s="30"/>
      <c r="P22" s="30"/>
      <c r="Q22" s="30"/>
      <c r="R22" s="30"/>
      <c r="S22" s="30"/>
      <c r="T22" s="30">
        <f t="shared" si="0"/>
        <v>0</v>
      </c>
    </row>
    <row r="23" spans="1:20" s="3" customFormat="1" ht="15" customHeight="1" x14ac:dyDescent="0.2">
      <c r="A23" s="30"/>
      <c r="B23" s="30" t="s">
        <v>40</v>
      </c>
      <c r="C23" s="30" t="s">
        <v>23</v>
      </c>
      <c r="D23" s="30">
        <v>30</v>
      </c>
      <c r="E23" s="28">
        <v>4</v>
      </c>
      <c r="F23" s="28">
        <v>12.79</v>
      </c>
      <c r="G23" s="28">
        <v>14.05</v>
      </c>
      <c r="H23" s="28">
        <v>0</v>
      </c>
      <c r="I23" s="28"/>
      <c r="J23" s="28">
        <v>470415.63166000001</v>
      </c>
      <c r="K23" s="28">
        <v>181348.1679</v>
      </c>
      <c r="L23" s="7">
        <v>1976</v>
      </c>
      <c r="M23" s="30"/>
      <c r="N23" s="30"/>
      <c r="O23" s="30"/>
      <c r="P23" s="30"/>
      <c r="Q23" s="30"/>
      <c r="R23" s="30"/>
      <c r="S23" s="30"/>
      <c r="T23" s="30">
        <f t="shared" si="0"/>
        <v>0</v>
      </c>
    </row>
    <row r="24" spans="1:20" s="3" customFormat="1" ht="15" customHeight="1" x14ac:dyDescent="0.2">
      <c r="A24" s="30"/>
      <c r="B24" s="30" t="s">
        <v>41</v>
      </c>
      <c r="C24" s="30" t="s">
        <v>23</v>
      </c>
      <c r="D24" s="30">
        <v>30</v>
      </c>
      <c r="E24" s="28">
        <v>4</v>
      </c>
      <c r="F24" s="28">
        <v>16.55</v>
      </c>
      <c r="G24" s="28">
        <v>18.079999999999998</v>
      </c>
      <c r="H24" s="28">
        <v>0</v>
      </c>
      <c r="I24" s="28"/>
      <c r="J24" s="28">
        <v>470417.08162000001</v>
      </c>
      <c r="K24" s="28">
        <v>181606.60764999999</v>
      </c>
      <c r="L24" s="7">
        <v>1976</v>
      </c>
      <c r="M24" s="30"/>
      <c r="N24" s="30"/>
      <c r="O24" s="30"/>
      <c r="P24" s="30"/>
      <c r="Q24" s="30"/>
      <c r="R24" s="30"/>
      <c r="S24" s="30"/>
      <c r="T24" s="30">
        <f t="shared" si="0"/>
        <v>0</v>
      </c>
    </row>
    <row r="25" spans="1:20" s="3" customFormat="1" ht="15" customHeight="1" x14ac:dyDescent="0.2">
      <c r="A25" s="30"/>
      <c r="B25" s="30" t="s">
        <v>42</v>
      </c>
      <c r="C25" s="30" t="s">
        <v>23</v>
      </c>
      <c r="D25" s="30">
        <v>30</v>
      </c>
      <c r="E25" s="28">
        <v>4</v>
      </c>
      <c r="F25" s="28">
        <v>15.7</v>
      </c>
      <c r="G25" s="28">
        <v>17.399999999999999</v>
      </c>
      <c r="H25" s="28">
        <v>0</v>
      </c>
      <c r="I25" s="28"/>
      <c r="J25" s="28">
        <v>470552.52140999999</v>
      </c>
      <c r="K25" s="28">
        <v>181831.44833000001</v>
      </c>
      <c r="L25" s="7">
        <v>1976</v>
      </c>
      <c r="M25" s="30"/>
      <c r="N25" s="30"/>
      <c r="O25" s="30"/>
      <c r="P25" s="30"/>
      <c r="Q25" s="30"/>
      <c r="R25" s="30"/>
      <c r="S25" s="30"/>
      <c r="T25" s="30">
        <f t="shared" si="0"/>
        <v>0</v>
      </c>
    </row>
    <row r="26" spans="1:20" s="3" customFormat="1" ht="15" customHeight="1" x14ac:dyDescent="0.2">
      <c r="A26" s="30"/>
      <c r="B26" s="30" t="s">
        <v>43</v>
      </c>
      <c r="C26" s="30" t="s">
        <v>23</v>
      </c>
      <c r="D26" s="30">
        <v>30</v>
      </c>
      <c r="E26" s="28">
        <v>4</v>
      </c>
      <c r="F26" s="28">
        <v>13.28</v>
      </c>
      <c r="G26" s="28">
        <v>15.47</v>
      </c>
      <c r="H26" s="28">
        <v>0</v>
      </c>
      <c r="I26" s="28"/>
      <c r="J26" s="28">
        <v>470795.78142999997</v>
      </c>
      <c r="K26" s="28">
        <v>182219.79037999999</v>
      </c>
      <c r="L26" s="7">
        <v>1976</v>
      </c>
      <c r="M26" s="30"/>
      <c r="N26" s="30"/>
      <c r="O26" s="30"/>
      <c r="P26" s="30"/>
      <c r="Q26" s="30"/>
      <c r="R26" s="30"/>
      <c r="S26" s="30"/>
      <c r="T26" s="30">
        <f t="shared" si="0"/>
        <v>0</v>
      </c>
    </row>
    <row r="27" spans="1:20" s="3" customFormat="1" ht="15" customHeight="1" x14ac:dyDescent="0.2">
      <c r="A27" s="30"/>
      <c r="B27" s="30" t="s">
        <v>44</v>
      </c>
      <c r="C27" s="30" t="s">
        <v>23</v>
      </c>
      <c r="D27" s="30">
        <v>30</v>
      </c>
      <c r="E27" s="28">
        <v>4</v>
      </c>
      <c r="F27" s="28">
        <v>20.58</v>
      </c>
      <c r="G27" s="28">
        <v>23.26</v>
      </c>
      <c r="H27" s="28">
        <v>0</v>
      </c>
      <c r="I27" s="28"/>
      <c r="J27" s="28">
        <v>470957.17790000001</v>
      </c>
      <c r="K27" s="28">
        <v>182474.99491000001</v>
      </c>
      <c r="L27" s="7">
        <v>1976</v>
      </c>
      <c r="M27" s="30"/>
      <c r="N27" s="30"/>
      <c r="O27" s="30"/>
      <c r="P27" s="30"/>
      <c r="Q27" s="30"/>
      <c r="R27" s="30"/>
      <c r="S27" s="30"/>
      <c r="T27" s="30">
        <f t="shared" si="0"/>
        <v>0</v>
      </c>
    </row>
    <row r="28" spans="1:20" s="3" customFormat="1" ht="15" customHeight="1" x14ac:dyDescent="0.2">
      <c r="A28" s="30"/>
      <c r="B28" s="30" t="s">
        <v>45</v>
      </c>
      <c r="C28" s="30" t="s">
        <v>23</v>
      </c>
      <c r="D28" s="30">
        <v>30</v>
      </c>
      <c r="E28" s="28">
        <v>4</v>
      </c>
      <c r="F28" s="28">
        <v>25.1</v>
      </c>
      <c r="G28" s="28">
        <v>28</v>
      </c>
      <c r="H28" s="28">
        <v>0</v>
      </c>
      <c r="I28" s="28"/>
      <c r="J28" s="28">
        <v>471142.75471000001</v>
      </c>
      <c r="K28" s="28">
        <v>182778.56010999999</v>
      </c>
      <c r="L28" s="7">
        <v>1976</v>
      </c>
      <c r="M28" s="30"/>
      <c r="N28" s="30"/>
      <c r="O28" s="30"/>
      <c r="P28" s="30"/>
      <c r="Q28" s="30"/>
      <c r="R28" s="30"/>
      <c r="S28" s="30"/>
      <c r="T28" s="30">
        <f t="shared" si="0"/>
        <v>0</v>
      </c>
    </row>
    <row r="29" spans="1:20" s="3" customFormat="1" ht="15" customHeight="1" x14ac:dyDescent="0.2">
      <c r="A29" s="30"/>
      <c r="B29" s="30" t="s">
        <v>46</v>
      </c>
      <c r="C29" s="30" t="s">
        <v>23</v>
      </c>
      <c r="D29" s="30">
        <v>30</v>
      </c>
      <c r="E29" s="28">
        <v>4</v>
      </c>
      <c r="F29" s="28">
        <v>26.56</v>
      </c>
      <c r="G29" s="28">
        <v>30</v>
      </c>
      <c r="H29" s="28">
        <v>0</v>
      </c>
      <c r="I29" s="28"/>
      <c r="J29" s="28">
        <v>471400.33742</v>
      </c>
      <c r="K29" s="28">
        <v>183192.54117000001</v>
      </c>
      <c r="L29" s="7">
        <v>1976</v>
      </c>
      <c r="M29" s="30"/>
      <c r="N29" s="30"/>
      <c r="O29" s="30"/>
      <c r="P29" s="30"/>
      <c r="Q29" s="30"/>
      <c r="R29" s="30"/>
      <c r="S29" s="30"/>
      <c r="T29" s="30">
        <f t="shared" si="0"/>
        <v>0</v>
      </c>
    </row>
    <row r="30" spans="1:20" s="3" customFormat="1" ht="15" customHeight="1" x14ac:dyDescent="0.2">
      <c r="A30" s="30"/>
      <c r="B30" s="30" t="s">
        <v>47</v>
      </c>
      <c r="C30" s="30" t="s">
        <v>23</v>
      </c>
      <c r="D30" s="30">
        <v>33</v>
      </c>
      <c r="E30" s="28">
        <v>4</v>
      </c>
      <c r="F30" s="28">
        <v>9.85</v>
      </c>
      <c r="G30" s="28">
        <v>13.43</v>
      </c>
      <c r="H30" s="28">
        <v>0</v>
      </c>
      <c r="I30" s="28"/>
      <c r="J30" s="28">
        <v>471818.54011</v>
      </c>
      <c r="K30" s="28">
        <v>182973.27919999999</v>
      </c>
      <c r="L30" s="7">
        <v>1976</v>
      </c>
      <c r="M30" s="30"/>
      <c r="N30" s="30"/>
      <c r="O30" s="30"/>
      <c r="P30" s="30"/>
      <c r="Q30" s="30"/>
      <c r="R30" s="30"/>
      <c r="S30" s="30"/>
      <c r="T30" s="30">
        <f t="shared" si="0"/>
        <v>0</v>
      </c>
    </row>
    <row r="31" spans="1:20" s="3" customFormat="1" ht="15" customHeight="1" x14ac:dyDescent="0.2">
      <c r="A31" s="30"/>
      <c r="B31" s="30" t="s">
        <v>48</v>
      </c>
      <c r="C31" s="30" t="s">
        <v>23</v>
      </c>
      <c r="D31" s="30">
        <v>33</v>
      </c>
      <c r="E31" s="28">
        <v>4</v>
      </c>
      <c r="F31" s="28">
        <v>11.57</v>
      </c>
      <c r="G31" s="28">
        <v>15.73</v>
      </c>
      <c r="H31" s="28">
        <v>0</v>
      </c>
      <c r="I31" s="28"/>
      <c r="J31" s="28">
        <v>471977.44153000001</v>
      </c>
      <c r="K31" s="28">
        <v>183220.01102999999</v>
      </c>
      <c r="L31" s="7">
        <v>1976</v>
      </c>
      <c r="M31" s="30"/>
      <c r="N31" s="30"/>
      <c r="O31" s="30"/>
      <c r="P31" s="30"/>
      <c r="Q31" s="30"/>
      <c r="R31" s="30"/>
      <c r="S31" s="30"/>
      <c r="T31" s="30">
        <f t="shared" si="0"/>
        <v>0</v>
      </c>
    </row>
    <row r="32" spans="1:20" s="3" customFormat="1" ht="15" customHeight="1" x14ac:dyDescent="0.2">
      <c r="A32" s="30"/>
      <c r="B32" s="30" t="s">
        <v>49</v>
      </c>
      <c r="C32" s="30"/>
      <c r="D32" s="30"/>
      <c r="E32" s="28">
        <v>4</v>
      </c>
      <c r="F32" s="28">
        <v>5.5</v>
      </c>
      <c r="G32" s="28">
        <v>10.5</v>
      </c>
      <c r="H32" s="28">
        <v>0</v>
      </c>
      <c r="I32" s="28"/>
      <c r="J32" s="28">
        <v>472114.74488999997</v>
      </c>
      <c r="K32" s="28">
        <v>183445.89817999999</v>
      </c>
      <c r="L32" s="7">
        <v>1976</v>
      </c>
      <c r="M32" s="30"/>
      <c r="N32" s="30"/>
      <c r="O32" s="30"/>
      <c r="P32" s="30"/>
      <c r="Q32" s="30"/>
      <c r="R32" s="30"/>
      <c r="S32" s="30"/>
      <c r="T32" s="30"/>
    </row>
    <row r="33" spans="1:20" s="3" customFormat="1" ht="15" customHeight="1" x14ac:dyDescent="0.2">
      <c r="A33" s="30"/>
      <c r="B33" s="30" t="s">
        <v>50</v>
      </c>
      <c r="C33" s="30" t="s">
        <v>51</v>
      </c>
      <c r="D33" s="30">
        <v>33</v>
      </c>
      <c r="E33" s="28">
        <v>4</v>
      </c>
      <c r="F33" s="28">
        <v>8.17</v>
      </c>
      <c r="G33" s="28">
        <v>12.51</v>
      </c>
      <c r="H33" s="28">
        <v>0</v>
      </c>
      <c r="I33" s="28"/>
      <c r="J33" s="28">
        <v>472052.86502000003</v>
      </c>
      <c r="K33" s="28">
        <v>183343.39183000001</v>
      </c>
      <c r="L33" s="7">
        <v>1976</v>
      </c>
      <c r="M33" s="30"/>
      <c r="N33" s="30"/>
      <c r="O33" s="30"/>
      <c r="P33" s="30"/>
      <c r="Q33" s="30"/>
      <c r="R33" s="30"/>
      <c r="S33" s="30"/>
      <c r="T33" s="30">
        <f t="shared" si="0"/>
        <v>0</v>
      </c>
    </row>
    <row r="34" spans="1:20" s="3" customFormat="1" ht="15" customHeight="1" x14ac:dyDescent="0.2">
      <c r="A34" s="30"/>
      <c r="B34" s="30" t="s">
        <v>52</v>
      </c>
      <c r="C34" s="30" t="s">
        <v>51</v>
      </c>
      <c r="D34" s="30">
        <v>33</v>
      </c>
      <c r="E34" s="28">
        <v>4</v>
      </c>
      <c r="F34" s="28">
        <v>5.49</v>
      </c>
      <c r="G34" s="28">
        <v>12</v>
      </c>
      <c r="H34" s="28">
        <v>0</v>
      </c>
      <c r="I34" s="28"/>
      <c r="J34" s="28">
        <v>472191.50131999998</v>
      </c>
      <c r="K34" s="28">
        <v>183553.41933999999</v>
      </c>
      <c r="L34" s="7">
        <v>1976</v>
      </c>
      <c r="M34" s="30"/>
      <c r="N34" s="30"/>
      <c r="O34" s="30"/>
      <c r="P34" s="30"/>
      <c r="Q34" s="30"/>
      <c r="R34" s="30"/>
      <c r="S34" s="30"/>
      <c r="T34" s="30">
        <f t="shared" si="0"/>
        <v>0</v>
      </c>
    </row>
    <row r="35" spans="1:20" s="3" customFormat="1" ht="15" customHeight="1" x14ac:dyDescent="0.2">
      <c r="A35" s="30"/>
      <c r="B35" s="30" t="s">
        <v>53</v>
      </c>
      <c r="C35" s="30" t="s">
        <v>51</v>
      </c>
      <c r="D35" s="30">
        <v>33</v>
      </c>
      <c r="E35" s="28">
        <v>4</v>
      </c>
      <c r="F35" s="28">
        <v>5.73</v>
      </c>
      <c r="G35" s="28">
        <v>12.5</v>
      </c>
      <c r="H35" s="28">
        <v>0</v>
      </c>
      <c r="I35" s="28"/>
      <c r="J35" s="28">
        <v>472409.96195000003</v>
      </c>
      <c r="K35" s="28">
        <v>183863.86338</v>
      </c>
      <c r="L35" s="7">
        <v>1976</v>
      </c>
      <c r="M35" s="30"/>
      <c r="N35" s="30"/>
      <c r="O35" s="30"/>
      <c r="P35" s="30"/>
      <c r="Q35" s="30"/>
      <c r="R35" s="30"/>
      <c r="S35" s="30"/>
      <c r="T35" s="30">
        <f t="shared" si="0"/>
        <v>0</v>
      </c>
    </row>
    <row r="36" spans="1:20" s="3" customFormat="1" ht="15" customHeight="1" x14ac:dyDescent="0.2">
      <c r="A36" s="30"/>
      <c r="B36" s="30" t="s">
        <v>54</v>
      </c>
      <c r="C36" s="30" t="s">
        <v>51</v>
      </c>
      <c r="D36" s="30">
        <v>33</v>
      </c>
      <c r="E36" s="28">
        <v>4</v>
      </c>
      <c r="F36" s="28">
        <v>3.87</v>
      </c>
      <c r="G36" s="28">
        <v>10.76</v>
      </c>
      <c r="H36" s="28">
        <v>0</v>
      </c>
      <c r="I36" s="28"/>
      <c r="J36" s="28">
        <v>472503.20640999998</v>
      </c>
      <c r="K36" s="28">
        <v>184042.28498999999</v>
      </c>
      <c r="L36" s="7">
        <v>1976</v>
      </c>
      <c r="M36" s="30"/>
      <c r="N36" s="30"/>
      <c r="O36" s="30"/>
      <c r="P36" s="30"/>
      <c r="Q36" s="30"/>
      <c r="R36" s="30"/>
      <c r="S36" s="30"/>
      <c r="T36" s="30">
        <f t="shared" si="0"/>
        <v>0</v>
      </c>
    </row>
    <row r="37" spans="1:20" s="3" customFormat="1" ht="15" customHeight="1" x14ac:dyDescent="0.2">
      <c r="A37" s="30"/>
      <c r="B37" s="30" t="s">
        <v>55</v>
      </c>
      <c r="C37" s="30" t="s">
        <v>51</v>
      </c>
      <c r="D37" s="30">
        <v>33</v>
      </c>
      <c r="E37" s="28">
        <v>4</v>
      </c>
      <c r="F37" s="28">
        <v>5.72</v>
      </c>
      <c r="G37" s="28">
        <v>12.73</v>
      </c>
      <c r="H37" s="28">
        <v>0</v>
      </c>
      <c r="I37" s="28"/>
      <c r="J37" s="28">
        <v>472690.28031</v>
      </c>
      <c r="K37" s="28">
        <v>184396.39876000001</v>
      </c>
      <c r="L37" s="7">
        <v>1976</v>
      </c>
      <c r="M37" s="30"/>
      <c r="N37" s="30"/>
      <c r="O37" s="30"/>
      <c r="P37" s="30"/>
      <c r="Q37" s="30"/>
      <c r="R37" s="30"/>
      <c r="S37" s="30"/>
      <c r="T37" s="30">
        <f t="shared" si="0"/>
        <v>0</v>
      </c>
    </row>
    <row r="38" spans="1:20" s="3" customFormat="1" ht="15" customHeight="1" x14ac:dyDescent="0.2">
      <c r="A38" s="30"/>
      <c r="B38" s="30" t="s">
        <v>56</v>
      </c>
      <c r="C38" s="30" t="s">
        <v>51</v>
      </c>
      <c r="D38" s="30">
        <v>33</v>
      </c>
      <c r="E38" s="28">
        <v>4</v>
      </c>
      <c r="F38" s="28">
        <v>6.19</v>
      </c>
      <c r="G38" s="28">
        <v>13.57</v>
      </c>
      <c r="H38" s="28">
        <v>0</v>
      </c>
      <c r="I38" s="28"/>
      <c r="J38" s="28">
        <v>472810.46854999999</v>
      </c>
      <c r="K38" s="28">
        <v>184628.41224999999</v>
      </c>
      <c r="L38" s="7">
        <v>1976</v>
      </c>
      <c r="M38" s="30"/>
      <c r="N38" s="30"/>
      <c r="O38" s="30"/>
      <c r="P38" s="30"/>
      <c r="Q38" s="30"/>
      <c r="R38" s="30"/>
      <c r="S38" s="30"/>
      <c r="T38" s="30">
        <f t="shared" si="0"/>
        <v>0</v>
      </c>
    </row>
    <row r="39" spans="1:20" s="3" customFormat="1" ht="15" customHeight="1" x14ac:dyDescent="0.2">
      <c r="A39" s="30"/>
      <c r="B39" s="30" t="s">
        <v>57</v>
      </c>
      <c r="C39" s="30" t="s">
        <v>51</v>
      </c>
      <c r="D39" s="30">
        <v>33</v>
      </c>
      <c r="E39" s="28">
        <v>4</v>
      </c>
      <c r="F39" s="28">
        <v>7.43</v>
      </c>
      <c r="G39" s="28">
        <v>14.88</v>
      </c>
      <c r="H39" s="28">
        <v>0</v>
      </c>
      <c r="I39" s="28"/>
      <c r="J39" s="28">
        <v>472932.67145999998</v>
      </c>
      <c r="K39" s="28">
        <v>184860.69349999999</v>
      </c>
      <c r="L39" s="7">
        <v>1976</v>
      </c>
      <c r="M39" s="30"/>
      <c r="N39" s="30"/>
      <c r="O39" s="30"/>
      <c r="P39" s="30"/>
      <c r="Q39" s="30"/>
      <c r="R39" s="30"/>
      <c r="S39" s="30"/>
      <c r="T39" s="30">
        <f t="shared" si="0"/>
        <v>0</v>
      </c>
    </row>
    <row r="40" spans="1:20" s="3" customFormat="1" ht="15" customHeight="1" x14ac:dyDescent="0.2">
      <c r="A40" s="30"/>
      <c r="B40" s="30" t="s">
        <v>58</v>
      </c>
      <c r="C40" s="30" t="s">
        <v>51</v>
      </c>
      <c r="D40" s="30">
        <v>33</v>
      </c>
      <c r="E40" s="28">
        <v>4</v>
      </c>
      <c r="F40" s="28">
        <v>5.71</v>
      </c>
      <c r="G40" s="28">
        <v>13.37</v>
      </c>
      <c r="H40" s="28">
        <v>0</v>
      </c>
      <c r="I40" s="28"/>
      <c r="J40" s="28">
        <v>473057.42690999998</v>
      </c>
      <c r="K40" s="28">
        <v>185097.76076</v>
      </c>
      <c r="L40" s="7">
        <v>1976</v>
      </c>
      <c r="M40" s="30"/>
      <c r="N40" s="30"/>
      <c r="O40" s="30"/>
      <c r="P40" s="30"/>
      <c r="Q40" s="30"/>
      <c r="R40" s="30"/>
      <c r="S40" s="30"/>
      <c r="T40" s="30">
        <f t="shared" si="0"/>
        <v>0</v>
      </c>
    </row>
    <row r="41" spans="1:20" s="3" customFormat="1" ht="15" customHeight="1" x14ac:dyDescent="0.2">
      <c r="A41" s="30"/>
      <c r="B41" s="30" t="s">
        <v>59</v>
      </c>
      <c r="C41" s="30" t="s">
        <v>51</v>
      </c>
      <c r="D41" s="30">
        <v>33</v>
      </c>
      <c r="E41" s="28">
        <v>4</v>
      </c>
      <c r="F41" s="28">
        <v>3.75</v>
      </c>
      <c r="G41" s="28">
        <v>11.57</v>
      </c>
      <c r="H41" s="28">
        <v>0</v>
      </c>
      <c r="I41" s="28"/>
      <c r="J41" s="28">
        <v>473180.26796000003</v>
      </c>
      <c r="K41" s="28">
        <v>185331.63735</v>
      </c>
      <c r="L41" s="7">
        <v>1976</v>
      </c>
      <c r="M41" s="30"/>
      <c r="N41" s="30"/>
      <c r="O41" s="30"/>
      <c r="P41" s="30"/>
      <c r="Q41" s="30"/>
      <c r="R41" s="30"/>
      <c r="S41" s="30"/>
      <c r="T41" s="30">
        <f t="shared" si="0"/>
        <v>0</v>
      </c>
    </row>
    <row r="42" spans="1:20" s="3" customFormat="1" ht="15" customHeight="1" x14ac:dyDescent="0.2">
      <c r="A42" s="30"/>
      <c r="B42" s="30" t="s">
        <v>60</v>
      </c>
      <c r="C42" s="30" t="s">
        <v>51</v>
      </c>
      <c r="D42" s="30">
        <v>33</v>
      </c>
      <c r="E42" s="28">
        <v>4</v>
      </c>
      <c r="F42" s="28">
        <v>5.98</v>
      </c>
      <c r="G42" s="28">
        <v>14.12</v>
      </c>
      <c r="H42" s="28">
        <v>0</v>
      </c>
      <c r="I42" s="28"/>
      <c r="J42" s="28">
        <v>473298.95393000002</v>
      </c>
      <c r="K42" s="28">
        <v>185562.84377000001</v>
      </c>
      <c r="L42" s="7">
        <v>1976</v>
      </c>
      <c r="M42" s="30"/>
      <c r="N42" s="30"/>
      <c r="O42" s="30"/>
      <c r="P42" s="30"/>
      <c r="Q42" s="30"/>
      <c r="R42" s="30"/>
      <c r="S42" s="30"/>
      <c r="T42" s="30">
        <f t="shared" si="0"/>
        <v>0</v>
      </c>
    </row>
    <row r="43" spans="1:20" s="3" customFormat="1" ht="15" customHeight="1" x14ac:dyDescent="0.2">
      <c r="A43" s="30"/>
      <c r="B43" s="30" t="s">
        <v>61</v>
      </c>
      <c r="C43" s="30" t="s">
        <v>51</v>
      </c>
      <c r="D43" s="30">
        <v>33</v>
      </c>
      <c r="E43" s="28">
        <v>4</v>
      </c>
      <c r="F43" s="28">
        <v>4.9000000000000004</v>
      </c>
      <c r="G43" s="28">
        <v>13.13</v>
      </c>
      <c r="H43" s="28">
        <v>0</v>
      </c>
      <c r="I43" s="28"/>
      <c r="J43" s="28">
        <v>473508.94485000003</v>
      </c>
      <c r="K43" s="28">
        <v>185724.79277</v>
      </c>
      <c r="L43" s="7">
        <v>1976</v>
      </c>
      <c r="M43" s="30"/>
      <c r="N43" s="30"/>
      <c r="O43" s="30"/>
      <c r="P43" s="30"/>
      <c r="Q43" s="30"/>
      <c r="R43" s="30"/>
      <c r="S43" s="30"/>
      <c r="T43" s="30">
        <f t="shared" si="0"/>
        <v>0</v>
      </c>
    </row>
    <row r="44" spans="1:20" s="3" customFormat="1" ht="15" customHeight="1" x14ac:dyDescent="0.2">
      <c r="A44" s="30"/>
      <c r="B44" s="30" t="s">
        <v>62</v>
      </c>
      <c r="C44" s="30" t="s">
        <v>51</v>
      </c>
      <c r="D44" s="30">
        <v>33</v>
      </c>
      <c r="E44" s="28">
        <v>4</v>
      </c>
      <c r="F44" s="28">
        <v>6.2</v>
      </c>
      <c r="G44" s="28">
        <v>14.63</v>
      </c>
      <c r="H44" s="28">
        <v>0</v>
      </c>
      <c r="I44" s="28"/>
      <c r="J44" s="28">
        <v>473745.17346000002</v>
      </c>
      <c r="K44" s="28">
        <v>185903.68573</v>
      </c>
      <c r="L44" s="7">
        <v>1976</v>
      </c>
      <c r="M44" s="30"/>
      <c r="N44" s="30"/>
      <c r="O44" s="30"/>
      <c r="P44" s="30"/>
      <c r="Q44" s="30"/>
      <c r="R44" s="30"/>
      <c r="S44" s="30"/>
      <c r="T44" s="30">
        <f t="shared" si="0"/>
        <v>0</v>
      </c>
    </row>
    <row r="45" spans="1:20" s="3" customFormat="1" ht="15" customHeight="1" x14ac:dyDescent="0.2">
      <c r="A45" s="30"/>
      <c r="B45" s="30" t="s">
        <v>63</v>
      </c>
      <c r="C45" s="30" t="s">
        <v>51</v>
      </c>
      <c r="D45" s="30">
        <v>33</v>
      </c>
      <c r="E45" s="28">
        <v>4</v>
      </c>
      <c r="F45" s="28">
        <v>6.4</v>
      </c>
      <c r="G45" s="28">
        <v>14.82</v>
      </c>
      <c r="H45" s="28">
        <v>0</v>
      </c>
      <c r="I45" s="28"/>
      <c r="J45" s="28">
        <v>473779.60353999998</v>
      </c>
      <c r="K45" s="28">
        <v>185915.16242000001</v>
      </c>
      <c r="L45" s="7">
        <v>1976</v>
      </c>
      <c r="M45" s="30"/>
      <c r="N45" s="30"/>
      <c r="O45" s="30"/>
      <c r="P45" s="30"/>
      <c r="Q45" s="30"/>
      <c r="R45" s="30"/>
      <c r="S45" s="30"/>
      <c r="T45" s="30">
        <f t="shared" si="0"/>
        <v>0</v>
      </c>
    </row>
    <row r="46" spans="1:20" ht="15" customHeight="1" x14ac:dyDescent="0.2">
      <c r="A46" s="30"/>
      <c r="B46" s="30" t="s">
        <v>64</v>
      </c>
      <c r="C46" s="30" t="s">
        <v>51</v>
      </c>
      <c r="D46" s="30">
        <v>33</v>
      </c>
      <c r="E46" s="28">
        <v>4</v>
      </c>
      <c r="F46" s="28">
        <v>5.75</v>
      </c>
      <c r="G46" s="28">
        <v>14.22</v>
      </c>
      <c r="H46" s="28">
        <v>0</v>
      </c>
      <c r="I46" s="28"/>
      <c r="J46" s="28">
        <v>473912.35063</v>
      </c>
      <c r="K46" s="28">
        <v>186109.50109999999</v>
      </c>
      <c r="L46" s="7">
        <v>1976</v>
      </c>
      <c r="M46" s="30"/>
      <c r="N46" s="30"/>
      <c r="O46" s="30"/>
      <c r="P46" s="30"/>
      <c r="R46" s="30"/>
      <c r="S46" s="30"/>
      <c r="T46" s="30">
        <f t="shared" si="0"/>
        <v>0</v>
      </c>
    </row>
    <row r="47" spans="1:20" ht="15" customHeight="1" x14ac:dyDescent="0.2">
      <c r="A47" s="30"/>
      <c r="B47" s="30" t="s">
        <v>65</v>
      </c>
      <c r="C47" s="30" t="s">
        <v>51</v>
      </c>
      <c r="D47" s="30">
        <v>33</v>
      </c>
      <c r="E47" s="28">
        <v>4</v>
      </c>
      <c r="F47" s="28">
        <v>4.1500000000000004</v>
      </c>
      <c r="G47" s="28">
        <v>12.92</v>
      </c>
      <c r="H47" s="28">
        <v>0</v>
      </c>
      <c r="I47" s="28"/>
      <c r="J47" s="28">
        <v>474208.82585000002</v>
      </c>
      <c r="K47" s="28">
        <v>186473.63099999999</v>
      </c>
      <c r="L47" s="7">
        <v>1976</v>
      </c>
      <c r="M47" s="30"/>
      <c r="N47" s="30"/>
      <c r="O47" s="30"/>
      <c r="P47" s="30"/>
      <c r="R47" s="30"/>
      <c r="S47" s="30"/>
      <c r="T47" s="30">
        <f t="shared" si="0"/>
        <v>0</v>
      </c>
    </row>
    <row r="48" spans="1:20" ht="15" customHeight="1" x14ac:dyDescent="0.2">
      <c r="A48" s="30"/>
      <c r="B48" s="30" t="s">
        <v>66</v>
      </c>
      <c r="C48" s="30" t="s">
        <v>51</v>
      </c>
      <c r="D48" s="30">
        <v>33</v>
      </c>
      <c r="E48" s="28">
        <v>4</v>
      </c>
      <c r="F48" s="28">
        <v>6.52</v>
      </c>
      <c r="G48" s="28">
        <v>15.89</v>
      </c>
      <c r="H48" s="28">
        <v>0</v>
      </c>
      <c r="I48" s="28"/>
      <c r="J48" s="28">
        <v>474519.01711999997</v>
      </c>
      <c r="K48" s="28">
        <v>186885.48056</v>
      </c>
      <c r="L48" s="7">
        <v>1976</v>
      </c>
      <c r="M48" s="30"/>
      <c r="N48" s="30"/>
      <c r="O48" s="30"/>
      <c r="P48" s="30"/>
      <c r="R48" s="30"/>
      <c r="S48" s="30"/>
      <c r="T48" s="30">
        <f t="shared" si="0"/>
        <v>0</v>
      </c>
    </row>
    <row r="49" spans="1:20" ht="15" customHeight="1" x14ac:dyDescent="0.2">
      <c r="A49" s="30"/>
      <c r="B49" s="30" t="s">
        <v>67</v>
      </c>
      <c r="C49" s="30" t="s">
        <v>51</v>
      </c>
      <c r="D49" s="30">
        <v>33</v>
      </c>
      <c r="E49" s="28">
        <v>4</v>
      </c>
      <c r="F49" s="28">
        <v>5.83</v>
      </c>
      <c r="G49" s="28">
        <v>15.29</v>
      </c>
      <c r="H49" s="28">
        <v>0</v>
      </c>
      <c r="I49" s="28"/>
      <c r="J49" s="28">
        <v>474642.35369999998</v>
      </c>
      <c r="K49" s="28">
        <v>187048.35638000001</v>
      </c>
      <c r="L49" s="7">
        <v>1976</v>
      </c>
      <c r="M49" s="30"/>
      <c r="N49" s="30"/>
      <c r="O49" s="30"/>
      <c r="P49" s="30"/>
      <c r="R49" s="30"/>
      <c r="S49" s="30"/>
      <c r="T49" s="30">
        <f t="shared" si="0"/>
        <v>0</v>
      </c>
    </row>
    <row r="50" spans="1:20" ht="15" customHeight="1" x14ac:dyDescent="0.2">
      <c r="A50" s="30"/>
      <c r="B50" s="30" t="s">
        <v>68</v>
      </c>
      <c r="C50" s="30" t="s">
        <v>51</v>
      </c>
      <c r="D50" s="30">
        <v>33</v>
      </c>
      <c r="E50" s="28">
        <v>4</v>
      </c>
      <c r="F50" s="28">
        <v>7.32</v>
      </c>
      <c r="G50" s="28">
        <v>16.91</v>
      </c>
      <c r="H50" s="28">
        <v>0</v>
      </c>
      <c r="I50" s="28"/>
      <c r="J50" s="28">
        <v>474836.23924000002</v>
      </c>
      <c r="K50" s="28">
        <v>187297.10026000001</v>
      </c>
      <c r="L50" s="7">
        <v>1976</v>
      </c>
      <c r="M50" s="30"/>
      <c r="N50" s="30"/>
      <c r="O50" s="30"/>
      <c r="P50" s="30"/>
      <c r="R50" s="30"/>
      <c r="S50" s="30"/>
      <c r="T50" s="30">
        <f t="shared" si="0"/>
        <v>0</v>
      </c>
    </row>
    <row r="51" spans="1:20" ht="15" customHeight="1" x14ac:dyDescent="0.2">
      <c r="A51" s="30"/>
      <c r="B51" s="30" t="s">
        <v>69</v>
      </c>
      <c r="C51" s="30" t="s">
        <v>51</v>
      </c>
      <c r="D51" s="30">
        <v>33</v>
      </c>
      <c r="E51" s="28">
        <v>4</v>
      </c>
      <c r="F51" s="28">
        <v>7.34</v>
      </c>
      <c r="G51" s="28">
        <v>16.829999999999998</v>
      </c>
      <c r="H51" s="28">
        <v>0</v>
      </c>
      <c r="I51" s="28"/>
      <c r="J51" s="28">
        <v>474951.74482999998</v>
      </c>
      <c r="K51" s="28">
        <v>187445.91951000001</v>
      </c>
      <c r="L51" s="7">
        <v>1976</v>
      </c>
      <c r="M51" s="30"/>
      <c r="N51" s="30"/>
      <c r="O51" s="30"/>
      <c r="P51" s="30"/>
      <c r="R51" s="30"/>
      <c r="S51" s="30"/>
      <c r="T51" s="30">
        <f t="shared" si="0"/>
        <v>0</v>
      </c>
    </row>
    <row r="52" spans="1:20" ht="15" customHeight="1" x14ac:dyDescent="0.2">
      <c r="A52" s="30"/>
      <c r="B52" s="30" t="s">
        <v>70</v>
      </c>
      <c r="C52" s="30" t="s">
        <v>51</v>
      </c>
      <c r="D52" s="30">
        <v>33</v>
      </c>
      <c r="E52" s="28">
        <v>4</v>
      </c>
      <c r="F52" s="28">
        <v>6.86</v>
      </c>
      <c r="G52" s="28">
        <v>16.420000000000002</v>
      </c>
      <c r="H52" s="28">
        <v>0</v>
      </c>
      <c r="I52" s="28"/>
      <c r="J52" s="28">
        <v>475051.13971000002</v>
      </c>
      <c r="K52" s="28">
        <v>187570.43617</v>
      </c>
      <c r="L52" s="7">
        <v>1976</v>
      </c>
      <c r="M52" s="30"/>
      <c r="N52" s="30"/>
      <c r="O52" s="30"/>
      <c r="P52" s="30"/>
      <c r="R52" s="30"/>
      <c r="S52" s="30"/>
      <c r="T52" s="30">
        <f t="shared" si="0"/>
        <v>0</v>
      </c>
    </row>
    <row r="53" spans="1:20" ht="15" customHeight="1" thickBot="1" x14ac:dyDescent="0.25">
      <c r="A53" s="10"/>
      <c r="B53" s="27" t="s">
        <v>71</v>
      </c>
      <c r="C53" s="10"/>
      <c r="D53" s="30"/>
      <c r="E53" s="30"/>
      <c r="F53" s="30"/>
      <c r="G53" s="30"/>
      <c r="H53" s="30"/>
      <c r="I53" s="30"/>
      <c r="J53" s="30"/>
      <c r="K53" s="30"/>
      <c r="L53" s="30"/>
      <c r="M53" s="30"/>
      <c r="N53" s="30"/>
      <c r="O53" s="30"/>
      <c r="P53" s="30"/>
    </row>
    <row r="54" spans="1:20" s="5" customFormat="1" ht="24" customHeight="1" thickBot="1" x14ac:dyDescent="0.25">
      <c r="A54" s="161" t="s">
        <v>72</v>
      </c>
      <c r="B54" s="162"/>
      <c r="C54" s="162"/>
      <c r="D54" s="162"/>
      <c r="E54" s="162"/>
      <c r="F54" s="162"/>
      <c r="G54" s="162"/>
      <c r="H54" s="162"/>
      <c r="I54" s="162"/>
      <c r="J54" s="162"/>
      <c r="K54" s="162"/>
      <c r="L54" s="162"/>
      <c r="M54" s="162"/>
      <c r="N54" s="162"/>
      <c r="O54" s="162"/>
      <c r="P54" s="162"/>
      <c r="Q54" s="162"/>
      <c r="R54" s="162"/>
      <c r="S54" s="162"/>
      <c r="T54" s="162"/>
    </row>
    <row r="55" spans="1:20" x14ac:dyDescent="0.2">
      <c r="A55" s="7"/>
      <c r="B55" s="7"/>
      <c r="C55" s="30"/>
      <c r="D55" s="30"/>
      <c r="E55" s="30"/>
      <c r="F55" s="30"/>
      <c r="G55" s="30"/>
      <c r="H55" s="30"/>
      <c r="I55" s="30"/>
      <c r="J55" s="30"/>
      <c r="K55" s="30"/>
      <c r="L55" s="30"/>
      <c r="M55" s="30"/>
      <c r="N55" s="30"/>
      <c r="O55" s="30"/>
      <c r="P55" s="30"/>
    </row>
    <row r="56" spans="1:20" ht="12.75" customHeight="1" thickBot="1" x14ac:dyDescent="0.25">
      <c r="A56" s="30"/>
      <c r="B56" s="10"/>
      <c r="C56" s="10"/>
      <c r="D56" s="30"/>
      <c r="E56" s="30"/>
      <c r="F56" s="30"/>
      <c r="G56" s="30"/>
      <c r="H56" s="30"/>
      <c r="I56" s="30"/>
      <c r="J56" s="30"/>
      <c r="K56" s="30"/>
      <c r="L56" s="30"/>
      <c r="M56" s="30"/>
      <c r="N56" s="30"/>
      <c r="O56" s="30"/>
      <c r="P56" s="30"/>
    </row>
    <row r="57" spans="1:20" s="5" customFormat="1" ht="24" customHeight="1" thickBot="1" x14ac:dyDescent="0.25">
      <c r="A57" s="161" t="s">
        <v>73</v>
      </c>
      <c r="B57" s="162"/>
      <c r="C57" s="162"/>
      <c r="D57" s="162"/>
      <c r="E57" s="162"/>
      <c r="F57" s="162"/>
      <c r="G57" s="162"/>
      <c r="H57" s="162"/>
      <c r="I57" s="162"/>
      <c r="J57" s="162"/>
      <c r="K57" s="162"/>
      <c r="L57" s="162"/>
      <c r="M57" s="162"/>
      <c r="N57" s="162"/>
      <c r="O57" s="162"/>
      <c r="P57" s="162"/>
      <c r="Q57" s="162"/>
      <c r="R57" s="162"/>
      <c r="S57" s="162"/>
      <c r="T57" s="162"/>
    </row>
    <row r="58" spans="1:20" x14ac:dyDescent="0.2">
      <c r="A58" s="7"/>
      <c r="B58" s="37" t="s">
        <v>74</v>
      </c>
      <c r="C58" s="7" t="s">
        <v>23</v>
      </c>
      <c r="D58" s="30">
        <v>27</v>
      </c>
      <c r="E58" s="28">
        <v>4</v>
      </c>
      <c r="F58" s="28">
        <v>30.23</v>
      </c>
      <c r="G58" s="28">
        <v>4.75</v>
      </c>
      <c r="H58" s="28">
        <v>0</v>
      </c>
      <c r="I58" s="28"/>
      <c r="J58" s="28">
        <v>477478.99573000002</v>
      </c>
      <c r="K58" s="28">
        <v>193636.08960000001</v>
      </c>
      <c r="L58" s="30">
        <v>1976</v>
      </c>
      <c r="M58" s="38"/>
      <c r="N58" s="30"/>
      <c r="O58" s="30"/>
      <c r="P58" s="30"/>
      <c r="T58" s="7">
        <f t="shared" ref="T58:T77" si="1">(R58*S58)</f>
        <v>0</v>
      </c>
    </row>
    <row r="59" spans="1:20" x14ac:dyDescent="0.2">
      <c r="A59" s="7"/>
      <c r="B59" s="30" t="s">
        <v>75</v>
      </c>
      <c r="C59" s="7" t="s">
        <v>23</v>
      </c>
      <c r="D59" s="30">
        <v>27</v>
      </c>
      <c r="E59" s="28">
        <v>4</v>
      </c>
      <c r="F59" s="28">
        <v>31.34</v>
      </c>
      <c r="G59" s="28">
        <v>6.22</v>
      </c>
      <c r="H59" s="28">
        <v>0</v>
      </c>
      <c r="I59" s="28"/>
      <c r="J59" s="28">
        <v>477671.91764</v>
      </c>
      <c r="K59" s="28">
        <v>193839.02525000001</v>
      </c>
      <c r="L59" s="30">
        <v>1976</v>
      </c>
      <c r="M59" s="30"/>
      <c r="N59" s="30"/>
      <c r="O59" s="30"/>
      <c r="P59" s="30"/>
      <c r="T59" s="7">
        <f t="shared" si="1"/>
        <v>0</v>
      </c>
    </row>
    <row r="60" spans="1:20" x14ac:dyDescent="0.2">
      <c r="A60" s="7"/>
      <c r="B60" s="30" t="s">
        <v>76</v>
      </c>
      <c r="C60" s="7" t="s">
        <v>23</v>
      </c>
      <c r="D60" s="30">
        <v>27</v>
      </c>
      <c r="E60" s="28">
        <v>4</v>
      </c>
      <c r="F60" s="28">
        <v>33.299999999999997</v>
      </c>
      <c r="G60" s="28">
        <v>8.6999999999999993</v>
      </c>
      <c r="H60" s="28">
        <v>0</v>
      </c>
      <c r="I60" s="28"/>
      <c r="J60" s="28">
        <v>477924.06378000003</v>
      </c>
      <c r="K60" s="28">
        <v>194104.00012000001</v>
      </c>
      <c r="L60" s="30">
        <v>1976</v>
      </c>
      <c r="M60" s="30"/>
      <c r="N60" s="30"/>
      <c r="O60" s="30"/>
      <c r="P60" s="30"/>
      <c r="T60" s="7">
        <f t="shared" si="1"/>
        <v>0</v>
      </c>
    </row>
    <row r="61" spans="1:20" x14ac:dyDescent="0.2">
      <c r="A61" s="7"/>
      <c r="B61" s="30" t="s">
        <v>77</v>
      </c>
      <c r="C61" s="7" t="s">
        <v>23</v>
      </c>
      <c r="D61" s="30">
        <v>27</v>
      </c>
      <c r="E61" s="28">
        <v>4</v>
      </c>
      <c r="F61" s="28">
        <v>33.83</v>
      </c>
      <c r="G61" s="28">
        <v>9.66</v>
      </c>
      <c r="H61" s="28">
        <v>0</v>
      </c>
      <c r="I61" s="28"/>
      <c r="J61" s="28">
        <v>478199.61796</v>
      </c>
      <c r="K61" s="28">
        <v>194395.37054999999</v>
      </c>
      <c r="L61" s="30">
        <v>1976</v>
      </c>
      <c r="M61" s="30"/>
      <c r="N61" s="30"/>
      <c r="O61" s="30"/>
      <c r="P61" s="30"/>
      <c r="T61" s="7">
        <f t="shared" si="1"/>
        <v>0</v>
      </c>
    </row>
    <row r="62" spans="1:20" x14ac:dyDescent="0.2">
      <c r="A62" s="7"/>
      <c r="B62" s="30" t="s">
        <v>78</v>
      </c>
      <c r="C62" s="7" t="s">
        <v>23</v>
      </c>
      <c r="D62" s="30">
        <v>27</v>
      </c>
      <c r="E62" s="28">
        <v>4</v>
      </c>
      <c r="F62" s="28">
        <v>33.22</v>
      </c>
      <c r="G62" s="28">
        <v>9.5500000000000007</v>
      </c>
      <c r="H62" s="28">
        <v>0</v>
      </c>
      <c r="I62" s="28"/>
      <c r="J62" s="28">
        <v>478442.83671</v>
      </c>
      <c r="K62" s="28">
        <v>194652.29671</v>
      </c>
      <c r="L62" s="30">
        <v>1976</v>
      </c>
      <c r="M62" s="30"/>
      <c r="N62" s="30"/>
      <c r="O62" s="30"/>
      <c r="P62" s="30"/>
      <c r="T62" s="7">
        <f t="shared" si="1"/>
        <v>0</v>
      </c>
    </row>
    <row r="63" spans="1:20" x14ac:dyDescent="0.2">
      <c r="A63" s="7"/>
      <c r="B63" s="30" t="s">
        <v>79</v>
      </c>
      <c r="C63" s="7" t="s">
        <v>23</v>
      </c>
      <c r="D63" s="30">
        <v>27</v>
      </c>
      <c r="E63" s="28">
        <v>4</v>
      </c>
      <c r="F63" s="28">
        <v>31.59</v>
      </c>
      <c r="G63" s="28">
        <v>8.35</v>
      </c>
      <c r="H63" s="28">
        <v>0</v>
      </c>
      <c r="I63" s="28"/>
      <c r="J63" s="28">
        <v>478718.57208000001</v>
      </c>
      <c r="K63" s="28">
        <v>194945.16514</v>
      </c>
      <c r="L63" s="30">
        <v>1976</v>
      </c>
      <c r="M63" s="30"/>
      <c r="N63" s="30"/>
      <c r="O63" s="30"/>
      <c r="P63" s="30"/>
      <c r="T63" s="7">
        <f t="shared" si="1"/>
        <v>0</v>
      </c>
    </row>
    <row r="64" spans="1:20" x14ac:dyDescent="0.2">
      <c r="A64" s="7"/>
      <c r="B64" s="30" t="s">
        <v>80</v>
      </c>
      <c r="C64" s="7" t="s">
        <v>23</v>
      </c>
      <c r="D64" s="30">
        <v>27</v>
      </c>
      <c r="E64" s="28">
        <v>4</v>
      </c>
      <c r="F64" s="28">
        <v>32.700000000000003</v>
      </c>
      <c r="G64" s="28">
        <v>10.220000000000001</v>
      </c>
      <c r="H64" s="28">
        <v>0</v>
      </c>
      <c r="I64" s="28"/>
      <c r="J64" s="28">
        <v>478995.13056999998</v>
      </c>
      <c r="K64" s="28">
        <v>195235.65604</v>
      </c>
      <c r="L64" s="30">
        <v>1976</v>
      </c>
      <c r="M64" s="30"/>
      <c r="N64" s="30"/>
      <c r="O64" s="30"/>
      <c r="P64" s="30"/>
      <c r="T64" s="7">
        <f t="shared" si="1"/>
        <v>0</v>
      </c>
    </row>
    <row r="65" spans="1:20" x14ac:dyDescent="0.2">
      <c r="A65" s="7"/>
      <c r="B65" s="30" t="s">
        <v>81</v>
      </c>
      <c r="C65" s="7" t="s">
        <v>23</v>
      </c>
      <c r="D65" s="30">
        <v>27</v>
      </c>
      <c r="E65" s="28">
        <v>4</v>
      </c>
      <c r="F65" s="28">
        <v>33.049999999999997</v>
      </c>
      <c r="G65" s="28">
        <v>12</v>
      </c>
      <c r="H65" s="28">
        <v>0</v>
      </c>
      <c r="I65" s="28"/>
      <c r="J65" s="28">
        <v>479270.64412999997</v>
      </c>
      <c r="K65" s="28">
        <v>195525.79863999999</v>
      </c>
      <c r="L65" s="30">
        <v>1976</v>
      </c>
      <c r="M65" s="30"/>
      <c r="N65" s="30"/>
      <c r="O65" s="30"/>
      <c r="P65" s="30"/>
      <c r="T65" s="7">
        <f t="shared" si="1"/>
        <v>0</v>
      </c>
    </row>
    <row r="66" spans="1:20" x14ac:dyDescent="0.2">
      <c r="A66" s="7"/>
      <c r="B66" s="30" t="s">
        <v>82</v>
      </c>
      <c r="C66" s="7" t="s">
        <v>23</v>
      </c>
      <c r="D66" s="30">
        <v>33</v>
      </c>
      <c r="E66" s="28">
        <v>4</v>
      </c>
      <c r="F66" s="28">
        <v>33.340000000000003</v>
      </c>
      <c r="G66" s="28">
        <v>12.85</v>
      </c>
      <c r="H66" s="28">
        <v>0</v>
      </c>
      <c r="I66" s="28"/>
      <c r="J66" s="28">
        <v>479435.39496000001</v>
      </c>
      <c r="K66" s="28">
        <v>195700.99879000001</v>
      </c>
      <c r="L66" s="30">
        <v>1976</v>
      </c>
      <c r="M66" s="30"/>
      <c r="N66" s="30"/>
      <c r="O66" s="30"/>
      <c r="P66" s="30"/>
      <c r="T66" s="7">
        <f t="shared" si="1"/>
        <v>0</v>
      </c>
    </row>
    <row r="67" spans="1:20" x14ac:dyDescent="0.2">
      <c r="A67" s="7"/>
      <c r="B67" s="30" t="s">
        <v>83</v>
      </c>
      <c r="C67" s="7" t="s">
        <v>23</v>
      </c>
      <c r="D67" s="30">
        <v>33</v>
      </c>
      <c r="E67" s="28">
        <v>4</v>
      </c>
      <c r="F67" s="28">
        <v>30.59</v>
      </c>
      <c r="G67" s="28">
        <v>11.1</v>
      </c>
      <c r="H67" s="28">
        <v>0</v>
      </c>
      <c r="I67" s="28"/>
      <c r="J67" s="28">
        <v>479661.79674999998</v>
      </c>
      <c r="K67" s="28">
        <v>195940.28805999999</v>
      </c>
      <c r="L67" s="30">
        <v>1976</v>
      </c>
      <c r="M67" s="30"/>
      <c r="N67" s="30"/>
      <c r="O67" s="30"/>
      <c r="P67" s="30"/>
      <c r="T67" s="7">
        <f t="shared" si="1"/>
        <v>0</v>
      </c>
    </row>
    <row r="68" spans="1:20" x14ac:dyDescent="0.2">
      <c r="A68" s="7"/>
      <c r="B68" s="30" t="s">
        <v>84</v>
      </c>
      <c r="C68" s="7" t="s">
        <v>23</v>
      </c>
      <c r="D68" s="30">
        <v>33</v>
      </c>
      <c r="E68" s="28">
        <v>4</v>
      </c>
      <c r="F68" s="28">
        <v>29.34</v>
      </c>
      <c r="G68" s="28">
        <v>10.8</v>
      </c>
      <c r="H68" s="28">
        <v>0</v>
      </c>
      <c r="I68" s="28"/>
      <c r="J68" s="28">
        <v>479909.09716</v>
      </c>
      <c r="K68" s="28">
        <v>196201.52089000001</v>
      </c>
      <c r="L68" s="30">
        <v>1976</v>
      </c>
      <c r="M68" s="30"/>
      <c r="N68" s="30"/>
      <c r="O68" s="30"/>
      <c r="P68" s="30"/>
      <c r="T68" s="7">
        <f t="shared" si="1"/>
        <v>0</v>
      </c>
    </row>
    <row r="69" spans="1:20" x14ac:dyDescent="0.2">
      <c r="A69" s="7"/>
      <c r="B69" s="30" t="s">
        <v>85</v>
      </c>
      <c r="C69" s="7" t="s">
        <v>23</v>
      </c>
      <c r="D69" s="30">
        <v>33</v>
      </c>
      <c r="E69" s="28">
        <v>4</v>
      </c>
      <c r="F69" s="28">
        <v>29.33</v>
      </c>
      <c r="G69" s="28">
        <v>10.91</v>
      </c>
      <c r="H69" s="28">
        <v>0</v>
      </c>
      <c r="I69" s="28"/>
      <c r="J69" s="28">
        <v>480156.04926</v>
      </c>
      <c r="K69" s="28">
        <v>196463.45032999999</v>
      </c>
      <c r="L69" s="30">
        <v>1976</v>
      </c>
      <c r="M69" s="30"/>
      <c r="N69" s="30"/>
      <c r="O69" s="30"/>
      <c r="P69" s="30"/>
      <c r="T69" s="7">
        <f t="shared" si="1"/>
        <v>0</v>
      </c>
    </row>
    <row r="70" spans="1:20" x14ac:dyDescent="0.2">
      <c r="A70" s="7"/>
      <c r="B70" s="30" t="s">
        <v>86</v>
      </c>
      <c r="C70" s="7" t="s">
        <v>23</v>
      </c>
      <c r="D70" s="30">
        <v>33</v>
      </c>
      <c r="E70" s="28">
        <v>4</v>
      </c>
      <c r="F70" s="28">
        <v>31.18</v>
      </c>
      <c r="G70" s="28">
        <v>13.25</v>
      </c>
      <c r="H70" s="28">
        <v>0</v>
      </c>
      <c r="I70" s="28"/>
      <c r="J70" s="28">
        <v>480416.93378000002</v>
      </c>
      <c r="K70" s="28">
        <v>196740.00881999999</v>
      </c>
      <c r="L70" s="30">
        <v>1976</v>
      </c>
      <c r="M70" s="30"/>
      <c r="N70" s="30"/>
      <c r="O70" s="30"/>
      <c r="P70" s="30"/>
      <c r="T70" s="7">
        <f t="shared" si="1"/>
        <v>0</v>
      </c>
    </row>
    <row r="71" spans="1:20" x14ac:dyDescent="0.2">
      <c r="A71" s="7"/>
      <c r="B71" s="30" t="s">
        <v>87</v>
      </c>
      <c r="C71" s="7" t="s">
        <v>23</v>
      </c>
      <c r="D71" s="30">
        <v>33</v>
      </c>
      <c r="E71" s="28">
        <v>4</v>
      </c>
      <c r="F71" s="28">
        <v>32.18</v>
      </c>
      <c r="G71" s="28">
        <v>14.45</v>
      </c>
      <c r="H71" s="28">
        <v>0</v>
      </c>
      <c r="I71" s="28"/>
      <c r="J71" s="28">
        <v>480637.76259</v>
      </c>
      <c r="K71" s="28">
        <v>196973.72513000001</v>
      </c>
      <c r="L71" s="30">
        <v>1976</v>
      </c>
      <c r="M71" s="30"/>
      <c r="N71" s="30"/>
      <c r="O71" s="30"/>
      <c r="P71" s="30"/>
      <c r="T71" s="7">
        <f t="shared" si="1"/>
        <v>0</v>
      </c>
    </row>
    <row r="72" spans="1:20" x14ac:dyDescent="0.2">
      <c r="A72" s="7"/>
      <c r="B72" s="30" t="s">
        <v>88</v>
      </c>
      <c r="C72" s="7" t="s">
        <v>23</v>
      </c>
      <c r="D72" s="30">
        <v>33</v>
      </c>
      <c r="E72" s="28">
        <v>4</v>
      </c>
      <c r="F72" s="28">
        <v>33.119999999999997</v>
      </c>
      <c r="G72" s="28">
        <v>15.5</v>
      </c>
      <c r="H72" s="28">
        <v>0</v>
      </c>
      <c r="I72" s="28"/>
      <c r="J72" s="28">
        <v>480841.87251000002</v>
      </c>
      <c r="K72" s="28">
        <v>197191.41915</v>
      </c>
      <c r="L72" s="30">
        <v>1976</v>
      </c>
      <c r="M72" s="30"/>
      <c r="N72" s="30"/>
      <c r="O72" s="30"/>
      <c r="P72" s="30"/>
      <c r="T72" s="7">
        <f t="shared" si="1"/>
        <v>0</v>
      </c>
    </row>
    <row r="73" spans="1:20" x14ac:dyDescent="0.2">
      <c r="A73" s="7"/>
      <c r="B73" s="30" t="s">
        <v>89</v>
      </c>
      <c r="C73" s="7" t="s">
        <v>23</v>
      </c>
      <c r="D73" s="30">
        <v>33</v>
      </c>
      <c r="E73" s="28">
        <v>4</v>
      </c>
      <c r="F73" s="28">
        <v>32.409999999999997</v>
      </c>
      <c r="G73" s="28">
        <v>15.22</v>
      </c>
      <c r="H73" s="28">
        <v>0</v>
      </c>
      <c r="I73" s="28"/>
      <c r="J73" s="28">
        <v>481062.70133000001</v>
      </c>
      <c r="K73" s="28">
        <v>197420.60741999999</v>
      </c>
      <c r="L73" s="30">
        <v>1976</v>
      </c>
      <c r="M73" s="30"/>
      <c r="N73" s="30"/>
      <c r="O73" s="30"/>
      <c r="P73" s="30"/>
      <c r="T73" s="7">
        <f t="shared" si="1"/>
        <v>0</v>
      </c>
    </row>
    <row r="74" spans="1:20" x14ac:dyDescent="0.2">
      <c r="A74" s="7"/>
      <c r="B74" s="30" t="s">
        <v>90</v>
      </c>
      <c r="C74" s="7" t="s">
        <v>23</v>
      </c>
      <c r="D74" s="30">
        <v>33</v>
      </c>
      <c r="E74" s="28">
        <v>4</v>
      </c>
      <c r="F74" s="28">
        <v>21.69</v>
      </c>
      <c r="G74" s="28">
        <v>5.07</v>
      </c>
      <c r="H74" s="28">
        <v>0</v>
      </c>
      <c r="I74" s="28"/>
      <c r="J74" s="28">
        <v>481332.29360999999</v>
      </c>
      <c r="K74" s="28">
        <v>197207.78974000001</v>
      </c>
      <c r="L74" s="30">
        <v>1976</v>
      </c>
      <c r="M74" s="30"/>
      <c r="N74" s="30"/>
      <c r="O74" s="30"/>
      <c r="P74" s="30"/>
      <c r="T74" s="7">
        <f t="shared" si="1"/>
        <v>0</v>
      </c>
    </row>
    <row r="75" spans="1:20" x14ac:dyDescent="0.2">
      <c r="A75" s="7"/>
      <c r="B75" s="30" t="s">
        <v>91</v>
      </c>
      <c r="C75" s="7" t="s">
        <v>23</v>
      </c>
      <c r="D75" s="30">
        <v>30</v>
      </c>
      <c r="E75" s="28">
        <v>4</v>
      </c>
      <c r="F75" s="28">
        <v>21.25</v>
      </c>
      <c r="G75" s="28">
        <v>7.06</v>
      </c>
      <c r="H75" s="28">
        <v>0</v>
      </c>
      <c r="I75" s="28"/>
      <c r="J75" s="28">
        <v>481606.76222999999</v>
      </c>
      <c r="K75" s="28">
        <v>196990.09572000001</v>
      </c>
      <c r="L75" s="30">
        <v>1976</v>
      </c>
      <c r="M75" s="30"/>
      <c r="N75" s="30"/>
      <c r="O75" s="30"/>
      <c r="P75" s="30"/>
      <c r="T75" s="7">
        <f t="shared" si="1"/>
        <v>0</v>
      </c>
    </row>
    <row r="76" spans="1:20" x14ac:dyDescent="0.2">
      <c r="A76" s="7"/>
      <c r="B76" s="30" t="s">
        <v>92</v>
      </c>
      <c r="C76" s="7" t="s">
        <v>23</v>
      </c>
      <c r="D76" s="30">
        <v>30</v>
      </c>
      <c r="E76" s="28">
        <v>4</v>
      </c>
      <c r="F76" s="28">
        <v>13.11</v>
      </c>
      <c r="G76" s="28">
        <v>13.42</v>
      </c>
      <c r="H76" s="28">
        <v>0</v>
      </c>
      <c r="I76" s="28"/>
      <c r="J76" s="28">
        <v>481884.71396000002</v>
      </c>
      <c r="K76" s="28">
        <v>196771.35676</v>
      </c>
      <c r="L76" s="30">
        <v>1976</v>
      </c>
      <c r="M76" s="30"/>
      <c r="N76" s="30"/>
      <c r="O76" s="30"/>
      <c r="P76" s="30"/>
      <c r="T76" s="7">
        <f t="shared" si="1"/>
        <v>0</v>
      </c>
    </row>
    <row r="77" spans="1:20" x14ac:dyDescent="0.2">
      <c r="A77" s="7"/>
      <c r="B77" s="30" t="s">
        <v>93</v>
      </c>
      <c r="C77" s="7" t="s">
        <v>23</v>
      </c>
      <c r="D77" s="30">
        <v>30</v>
      </c>
      <c r="E77" s="28">
        <v>4</v>
      </c>
      <c r="F77" s="28">
        <v>7.41</v>
      </c>
      <c r="G77" s="28">
        <v>8.24</v>
      </c>
      <c r="H77" s="28">
        <v>0</v>
      </c>
      <c r="I77" s="28"/>
      <c r="J77" s="28">
        <v>482264.72064999997</v>
      </c>
      <c r="K77" s="28">
        <v>196465.88850999999</v>
      </c>
      <c r="L77" s="30">
        <v>1976</v>
      </c>
      <c r="M77" s="30"/>
      <c r="N77" s="30"/>
      <c r="O77" s="30"/>
      <c r="P77" s="30"/>
      <c r="T77" s="7">
        <f t="shared" si="1"/>
        <v>0</v>
      </c>
    </row>
    <row r="78" spans="1:20" ht="12.75" customHeight="1" thickBot="1" x14ac:dyDescent="0.25">
      <c r="A78" s="10" t="s">
        <v>94</v>
      </c>
      <c r="B78" s="30" t="s">
        <v>95</v>
      </c>
      <c r="C78" s="10" t="s">
        <v>23</v>
      </c>
      <c r="D78" s="30">
        <v>30</v>
      </c>
      <c r="E78" s="28">
        <v>4</v>
      </c>
      <c r="F78" s="28">
        <v>7</v>
      </c>
      <c r="G78" s="28">
        <v>8.99</v>
      </c>
      <c r="H78" s="28">
        <v>0</v>
      </c>
      <c r="I78" s="28"/>
      <c r="J78" s="28">
        <v>482492.66551999998</v>
      </c>
      <c r="K78" s="28">
        <v>196750.48392999999</v>
      </c>
      <c r="L78" s="30">
        <v>1976</v>
      </c>
      <c r="M78" s="30"/>
      <c r="N78" s="30"/>
      <c r="O78" s="30"/>
      <c r="P78" s="30"/>
    </row>
    <row r="79" spans="1:20" s="5" customFormat="1" ht="24" customHeight="1" thickBot="1" x14ac:dyDescent="0.25">
      <c r="A79" s="161" t="s">
        <v>96</v>
      </c>
      <c r="B79" s="162"/>
      <c r="C79" s="162"/>
      <c r="D79" s="162"/>
      <c r="E79" s="162"/>
      <c r="F79" s="162"/>
      <c r="G79" s="162"/>
      <c r="H79" s="162"/>
      <c r="I79" s="162"/>
      <c r="J79" s="162"/>
      <c r="K79" s="162"/>
      <c r="L79" s="162"/>
      <c r="M79" s="162"/>
      <c r="N79" s="162"/>
      <c r="O79" s="162"/>
      <c r="P79" s="162"/>
      <c r="Q79" s="162"/>
      <c r="R79" s="162"/>
      <c r="S79" s="162"/>
      <c r="T79" s="162"/>
    </row>
    <row r="80" spans="1:20" x14ac:dyDescent="0.2">
      <c r="A80" s="30"/>
      <c r="B80" s="37" t="s">
        <v>97</v>
      </c>
      <c r="C80" s="30" t="s">
        <v>51</v>
      </c>
      <c r="D80" s="30">
        <v>33</v>
      </c>
      <c r="E80" s="30"/>
      <c r="F80" s="30"/>
      <c r="G80" s="30"/>
      <c r="H80" s="30"/>
      <c r="I80" s="30"/>
      <c r="J80" s="30"/>
      <c r="K80" s="30"/>
      <c r="L80" s="30"/>
      <c r="M80" s="38"/>
      <c r="N80" s="30"/>
      <c r="O80" s="30"/>
      <c r="P80" s="30"/>
      <c r="T80" s="7">
        <f t="shared" ref="T80:T92" si="2">(R80*S80)</f>
        <v>0</v>
      </c>
    </row>
    <row r="81" spans="1:20" x14ac:dyDescent="0.2">
      <c r="A81" s="30"/>
      <c r="B81" s="30" t="s">
        <v>98</v>
      </c>
      <c r="C81" s="30"/>
      <c r="D81" s="30"/>
      <c r="E81" s="30"/>
      <c r="F81" s="30"/>
      <c r="G81" s="30"/>
      <c r="H81" s="30"/>
      <c r="I81" s="30"/>
      <c r="J81" s="30"/>
      <c r="K81" s="30"/>
      <c r="L81" s="30"/>
      <c r="M81" s="38"/>
      <c r="N81" s="30"/>
      <c r="O81" s="30"/>
      <c r="P81" s="30"/>
    </row>
    <row r="82" spans="1:20" x14ac:dyDescent="0.2">
      <c r="A82" s="30"/>
      <c r="B82" s="30" t="s">
        <v>99</v>
      </c>
      <c r="C82" s="30" t="s">
        <v>51</v>
      </c>
      <c r="D82" s="30">
        <v>33</v>
      </c>
      <c r="E82" s="28">
        <v>4</v>
      </c>
      <c r="F82" s="28">
        <v>9.15</v>
      </c>
      <c r="G82" s="28">
        <v>9.06</v>
      </c>
      <c r="H82" s="28">
        <v>0</v>
      </c>
      <c r="I82" s="28"/>
      <c r="J82" s="28">
        <v>486432.96862</v>
      </c>
      <c r="K82" s="28">
        <v>202076.48134</v>
      </c>
      <c r="L82" s="30">
        <v>1976</v>
      </c>
      <c r="M82" s="30"/>
      <c r="N82" s="30"/>
      <c r="O82" s="30"/>
      <c r="P82" s="30"/>
      <c r="T82" s="7">
        <f t="shared" si="2"/>
        <v>0</v>
      </c>
    </row>
    <row r="83" spans="1:20" x14ac:dyDescent="0.2">
      <c r="A83" s="30"/>
      <c r="B83" s="30" t="s">
        <v>100</v>
      </c>
      <c r="C83" s="30" t="s">
        <v>51</v>
      </c>
      <c r="D83" s="30">
        <v>33</v>
      </c>
      <c r="E83" s="28">
        <v>4</v>
      </c>
      <c r="F83" s="28">
        <v>9.41</v>
      </c>
      <c r="G83" s="28">
        <v>9.4499999999999993</v>
      </c>
      <c r="H83" s="28">
        <v>0</v>
      </c>
      <c r="I83" s="28"/>
      <c r="J83" s="28">
        <v>486475.98375000001</v>
      </c>
      <c r="K83" s="28">
        <v>202168.75044999999</v>
      </c>
      <c r="L83" s="30">
        <v>1976</v>
      </c>
      <c r="M83" s="30"/>
      <c r="N83" s="30"/>
      <c r="O83" s="30"/>
      <c r="P83" s="30"/>
      <c r="T83" s="7">
        <f t="shared" si="2"/>
        <v>0</v>
      </c>
    </row>
    <row r="84" spans="1:20" x14ac:dyDescent="0.2">
      <c r="A84" s="30"/>
      <c r="B84" s="30" t="s">
        <v>101</v>
      </c>
      <c r="C84" s="30" t="s">
        <v>51</v>
      </c>
      <c r="D84" s="30">
        <v>33</v>
      </c>
      <c r="E84" s="28">
        <v>4</v>
      </c>
      <c r="F84" s="28">
        <v>12.79</v>
      </c>
      <c r="G84" s="28">
        <v>13.49</v>
      </c>
      <c r="H84" s="28">
        <v>0</v>
      </c>
      <c r="I84" s="28"/>
      <c r="J84" s="28">
        <v>486583.53402000002</v>
      </c>
      <c r="K84" s="28">
        <v>202397.84216</v>
      </c>
      <c r="L84" s="30">
        <v>1976</v>
      </c>
      <c r="M84" s="30"/>
      <c r="N84" s="30"/>
      <c r="O84" s="30"/>
      <c r="P84" s="30"/>
      <c r="T84" s="7">
        <f t="shared" si="2"/>
        <v>0</v>
      </c>
    </row>
    <row r="85" spans="1:20" x14ac:dyDescent="0.2">
      <c r="A85" s="30"/>
      <c r="B85" s="30" t="s">
        <v>102</v>
      </c>
      <c r="C85" s="30" t="s">
        <v>51</v>
      </c>
      <c r="D85" s="30">
        <v>33</v>
      </c>
      <c r="E85" s="28">
        <v>4</v>
      </c>
      <c r="F85" s="28">
        <v>16.079999999999998</v>
      </c>
      <c r="G85" s="28">
        <v>17.440000000000001</v>
      </c>
      <c r="H85" s="28">
        <v>0</v>
      </c>
      <c r="I85" s="28"/>
      <c r="J85" s="28">
        <v>486670.71227999998</v>
      </c>
      <c r="K85" s="28">
        <v>202583.25860999999</v>
      </c>
      <c r="L85" s="30">
        <v>1976</v>
      </c>
      <c r="M85" s="30"/>
      <c r="N85" s="30"/>
      <c r="O85" s="30"/>
      <c r="P85" s="30"/>
      <c r="T85" s="7">
        <f t="shared" si="2"/>
        <v>0</v>
      </c>
    </row>
    <row r="86" spans="1:20" x14ac:dyDescent="0.2">
      <c r="A86" s="30"/>
      <c r="B86" s="37" t="s">
        <v>103</v>
      </c>
      <c r="C86" s="30" t="s">
        <v>51</v>
      </c>
      <c r="D86" s="30">
        <v>33</v>
      </c>
      <c r="E86" s="28">
        <v>4</v>
      </c>
      <c r="F86" s="28">
        <v>10.210000000000001</v>
      </c>
      <c r="G86" s="28">
        <v>11.68</v>
      </c>
      <c r="H86" s="28">
        <v>0</v>
      </c>
      <c r="I86" s="28"/>
      <c r="J86" s="28">
        <v>486902.40152000001</v>
      </c>
      <c r="K86" s="28">
        <v>202498.68268</v>
      </c>
      <c r="L86" s="30">
        <v>1976</v>
      </c>
      <c r="M86" s="30"/>
      <c r="N86" s="30"/>
      <c r="O86" s="30"/>
      <c r="P86" s="30"/>
      <c r="T86" s="7">
        <f t="shared" si="2"/>
        <v>0</v>
      </c>
    </row>
    <row r="87" spans="1:20" x14ac:dyDescent="0.2">
      <c r="A87" s="30"/>
      <c r="B87" s="30" t="s">
        <v>104</v>
      </c>
      <c r="C87" s="30" t="s">
        <v>51</v>
      </c>
      <c r="D87" s="30">
        <v>33</v>
      </c>
      <c r="E87" s="28">
        <v>4</v>
      </c>
      <c r="F87" s="28">
        <v>10.64</v>
      </c>
      <c r="G87" s="28">
        <v>12.39</v>
      </c>
      <c r="H87" s="28">
        <v>0</v>
      </c>
      <c r="I87" s="28"/>
      <c r="J87" s="28">
        <v>486965.22862000001</v>
      </c>
      <c r="K87" s="28">
        <v>202614.41641999999</v>
      </c>
      <c r="L87" s="30">
        <v>1976</v>
      </c>
      <c r="M87" s="30"/>
      <c r="N87" s="30"/>
      <c r="O87" s="30"/>
      <c r="P87" s="30"/>
      <c r="T87" s="7">
        <f t="shared" si="2"/>
        <v>0</v>
      </c>
    </row>
    <row r="88" spans="1:20" x14ac:dyDescent="0.2">
      <c r="A88" s="30"/>
      <c r="B88" s="30" t="s">
        <v>105</v>
      </c>
      <c r="C88" s="30" t="s">
        <v>51</v>
      </c>
      <c r="D88" s="30">
        <v>33</v>
      </c>
      <c r="E88" s="28">
        <v>4</v>
      </c>
      <c r="F88" s="28">
        <v>11.03</v>
      </c>
      <c r="G88" s="28">
        <v>12.88</v>
      </c>
      <c r="H88" s="28">
        <v>0</v>
      </c>
      <c r="I88" s="28"/>
      <c r="J88" s="28">
        <v>487051.06242999999</v>
      </c>
      <c r="K88" s="28">
        <v>202816.18267000001</v>
      </c>
      <c r="L88" s="30">
        <v>1976</v>
      </c>
      <c r="M88" s="30"/>
      <c r="N88" s="30"/>
      <c r="O88" s="30"/>
      <c r="P88" s="30"/>
      <c r="T88" s="7">
        <f t="shared" si="2"/>
        <v>0</v>
      </c>
    </row>
    <row r="89" spans="1:20" x14ac:dyDescent="0.2">
      <c r="A89" s="30"/>
      <c r="B89" s="30" t="s">
        <v>106</v>
      </c>
      <c r="C89" s="30" t="s">
        <v>51</v>
      </c>
      <c r="D89" s="30">
        <v>33</v>
      </c>
      <c r="E89" s="28">
        <v>4</v>
      </c>
      <c r="F89" s="28">
        <v>11.14</v>
      </c>
      <c r="G89" s="28">
        <v>13.25</v>
      </c>
      <c r="H89" s="28">
        <v>0</v>
      </c>
      <c r="I89" s="28"/>
      <c r="J89" s="28">
        <v>487144.24878999998</v>
      </c>
      <c r="K89" s="28">
        <v>203045.23222000001</v>
      </c>
      <c r="L89" s="30">
        <v>1976</v>
      </c>
      <c r="M89" s="30"/>
      <c r="N89" s="30"/>
      <c r="O89" s="30"/>
      <c r="P89" s="30"/>
      <c r="T89" s="7">
        <f t="shared" si="2"/>
        <v>0</v>
      </c>
    </row>
    <row r="90" spans="1:20" x14ac:dyDescent="0.2">
      <c r="A90" s="30"/>
      <c r="B90" s="30" t="s">
        <v>107</v>
      </c>
      <c r="C90" s="30" t="s">
        <v>51</v>
      </c>
      <c r="D90" s="30">
        <v>33</v>
      </c>
      <c r="E90" s="28">
        <v>4</v>
      </c>
      <c r="F90" s="28">
        <v>11.35</v>
      </c>
      <c r="G90" s="28">
        <v>13.71</v>
      </c>
      <c r="H90" s="28">
        <v>0</v>
      </c>
      <c r="I90" s="28"/>
      <c r="J90" s="28">
        <v>487356.14010999998</v>
      </c>
      <c r="K90" s="28">
        <v>202932.02384000001</v>
      </c>
      <c r="L90" s="30">
        <v>1976</v>
      </c>
      <c r="M90" s="30"/>
      <c r="N90" s="30"/>
      <c r="O90" s="30"/>
      <c r="P90" s="30"/>
      <c r="T90" s="7">
        <f t="shared" si="2"/>
        <v>0</v>
      </c>
    </row>
    <row r="91" spans="1:20" x14ac:dyDescent="0.2">
      <c r="A91" s="30"/>
      <c r="B91" s="30" t="s">
        <v>108</v>
      </c>
      <c r="C91" s="30" t="s">
        <v>51</v>
      </c>
      <c r="D91" s="30">
        <v>33</v>
      </c>
      <c r="E91" s="28">
        <v>4</v>
      </c>
      <c r="F91" s="28">
        <v>5.85</v>
      </c>
      <c r="G91" s="28">
        <v>8.4499999999999993</v>
      </c>
      <c r="H91" s="28">
        <v>0</v>
      </c>
      <c r="I91" s="28"/>
      <c r="J91" s="28">
        <v>487452.87105000002</v>
      </c>
      <c r="K91" s="28">
        <v>203123.71567000001</v>
      </c>
      <c r="L91" s="30">
        <v>1976</v>
      </c>
      <c r="M91" s="30"/>
      <c r="N91" s="30"/>
      <c r="O91" s="30"/>
      <c r="P91" s="30"/>
      <c r="T91" s="7">
        <f t="shared" si="2"/>
        <v>0</v>
      </c>
    </row>
    <row r="92" spans="1:20" x14ac:dyDescent="0.2">
      <c r="A92" s="30"/>
      <c r="B92" s="30" t="s">
        <v>109</v>
      </c>
      <c r="C92" s="30" t="s">
        <v>51</v>
      </c>
      <c r="D92" s="30">
        <v>39</v>
      </c>
      <c r="E92" s="28">
        <v>4</v>
      </c>
      <c r="F92" s="28">
        <v>5.85</v>
      </c>
      <c r="G92" s="28">
        <v>8.5</v>
      </c>
      <c r="H92" s="28">
        <v>0</v>
      </c>
      <c r="I92" s="28"/>
      <c r="J92" s="28">
        <v>487488.18462000001</v>
      </c>
      <c r="K92" s="28">
        <v>203197.13516999999</v>
      </c>
      <c r="L92" s="30">
        <v>1976</v>
      </c>
      <c r="M92" s="30"/>
      <c r="N92" s="30"/>
      <c r="O92" s="30"/>
      <c r="P92" s="30"/>
      <c r="T92" s="7">
        <f t="shared" si="2"/>
        <v>0</v>
      </c>
    </row>
    <row r="93" spans="1:20" ht="13.7" customHeight="1" thickBot="1" x14ac:dyDescent="0.25">
      <c r="A93" s="10"/>
      <c r="B93" s="10" t="s">
        <v>110</v>
      </c>
      <c r="C93" s="10"/>
      <c r="D93" s="30"/>
      <c r="E93" s="30"/>
      <c r="F93" s="30"/>
      <c r="G93" s="30"/>
      <c r="H93" s="30"/>
      <c r="I93" s="30"/>
      <c r="J93" s="30"/>
      <c r="K93" s="30"/>
      <c r="L93" s="30"/>
      <c r="M93" s="30"/>
      <c r="N93" s="30"/>
      <c r="O93" s="30"/>
      <c r="P93" s="30"/>
    </row>
    <row r="94" spans="1:20" s="5" customFormat="1" ht="24" customHeight="1" thickBot="1" x14ac:dyDescent="0.25">
      <c r="A94" s="161" t="s">
        <v>111</v>
      </c>
      <c r="B94" s="162"/>
      <c r="C94" s="162"/>
      <c r="D94" s="162"/>
      <c r="E94" s="162"/>
      <c r="F94" s="162"/>
      <c r="G94" s="162"/>
      <c r="H94" s="162"/>
      <c r="I94" s="162"/>
      <c r="J94" s="162"/>
      <c r="K94" s="162"/>
      <c r="L94" s="162"/>
      <c r="M94" s="162"/>
      <c r="N94" s="162"/>
      <c r="O94" s="162"/>
      <c r="P94" s="162"/>
      <c r="Q94" s="162"/>
      <c r="R94" s="162"/>
      <c r="S94" s="162"/>
      <c r="T94" s="162"/>
    </row>
    <row r="95" spans="1:20" x14ac:dyDescent="0.2">
      <c r="A95" s="30"/>
      <c r="B95" s="37">
        <v>32</v>
      </c>
      <c r="C95" s="30" t="s">
        <v>51</v>
      </c>
      <c r="D95" s="30">
        <v>24</v>
      </c>
      <c r="E95" s="28">
        <v>4</v>
      </c>
      <c r="F95" s="28">
        <v>35.020000000000003</v>
      </c>
      <c r="G95" s="28">
        <v>6.46</v>
      </c>
      <c r="H95" s="28">
        <v>0</v>
      </c>
      <c r="I95" s="28"/>
      <c r="J95" s="28">
        <v>492239.15038000001</v>
      </c>
      <c r="K95" s="28">
        <v>211243.8855</v>
      </c>
      <c r="L95" s="30">
        <v>1973</v>
      </c>
      <c r="M95" s="30"/>
      <c r="N95" s="30"/>
      <c r="O95" s="30"/>
      <c r="P95" s="30"/>
      <c r="T95" s="7">
        <f>(R95*S95)</f>
        <v>0</v>
      </c>
    </row>
    <row r="96" spans="1:20" x14ac:dyDescent="0.2">
      <c r="A96" s="30"/>
      <c r="B96" s="30">
        <v>31</v>
      </c>
      <c r="C96" s="30" t="s">
        <v>51</v>
      </c>
      <c r="D96" s="30">
        <v>24</v>
      </c>
      <c r="E96" s="28">
        <v>4</v>
      </c>
      <c r="F96" s="28">
        <v>34.159999999999997</v>
      </c>
      <c r="G96" s="28">
        <v>9.02</v>
      </c>
      <c r="H96" s="28">
        <v>0</v>
      </c>
      <c r="I96" s="28"/>
      <c r="J96" s="28">
        <v>492025.55781000003</v>
      </c>
      <c r="K96" s="28">
        <v>210797.13464</v>
      </c>
      <c r="L96" s="30">
        <v>1973</v>
      </c>
      <c r="M96" s="30"/>
      <c r="N96" s="30"/>
      <c r="O96" s="30"/>
      <c r="P96" s="30"/>
      <c r="T96" s="7">
        <f>(R96*S96)</f>
        <v>0</v>
      </c>
    </row>
    <row r="97" spans="1:20" s="3" customFormat="1" x14ac:dyDescent="0.2">
      <c r="A97" s="30"/>
      <c r="B97" s="30">
        <v>30</v>
      </c>
      <c r="C97" s="30" t="s">
        <v>51</v>
      </c>
      <c r="D97" s="30">
        <v>24</v>
      </c>
      <c r="E97" s="28">
        <v>4</v>
      </c>
      <c r="F97" s="28">
        <v>27.26</v>
      </c>
      <c r="G97" s="28">
        <v>8.4600000000000009</v>
      </c>
      <c r="H97" s="28">
        <v>0</v>
      </c>
      <c r="I97" s="28"/>
      <c r="J97" s="28">
        <v>491811.55763</v>
      </c>
      <c r="K97" s="28">
        <v>210346.30757999999</v>
      </c>
      <c r="L97" s="30">
        <v>1973</v>
      </c>
      <c r="M97" s="30"/>
      <c r="N97" s="30"/>
      <c r="O97" s="30"/>
      <c r="P97" s="30"/>
      <c r="Q97" s="30"/>
      <c r="R97" s="7"/>
      <c r="S97" s="7"/>
      <c r="T97" s="7">
        <f>(R97*S97)</f>
        <v>0</v>
      </c>
    </row>
    <row r="98" spans="1:20" s="3" customFormat="1" x14ac:dyDescent="0.2">
      <c r="A98" s="30"/>
      <c r="B98" s="30">
        <v>29</v>
      </c>
      <c r="C98" s="30" t="s">
        <v>51</v>
      </c>
      <c r="D98" s="30">
        <v>24</v>
      </c>
      <c r="E98" s="28">
        <v>4</v>
      </c>
      <c r="F98" s="28">
        <v>26.08</v>
      </c>
      <c r="G98" s="28">
        <v>9.3800000000000008</v>
      </c>
      <c r="H98" s="28">
        <v>0</v>
      </c>
      <c r="I98" s="28"/>
      <c r="J98" s="28">
        <v>491591.85077000002</v>
      </c>
      <c r="K98" s="28">
        <v>209897.92624</v>
      </c>
      <c r="L98" s="30">
        <v>1973</v>
      </c>
      <c r="M98" s="30"/>
      <c r="N98" s="30"/>
      <c r="O98" s="30"/>
      <c r="P98" s="30"/>
      <c r="Q98" s="30"/>
      <c r="R98" s="7"/>
      <c r="S98" s="7"/>
      <c r="T98" s="7">
        <f>(R98*S98)</f>
        <v>0</v>
      </c>
    </row>
    <row r="99" spans="1:20" s="8" customFormat="1" x14ac:dyDescent="0.2">
      <c r="A99" s="1"/>
      <c r="B99" s="1" t="s">
        <v>112</v>
      </c>
      <c r="C99" s="1" t="s">
        <v>113</v>
      </c>
      <c r="D99" s="1">
        <v>8</v>
      </c>
      <c r="E99" s="28">
        <v>4</v>
      </c>
      <c r="F99" s="28">
        <v>16.559999999999999</v>
      </c>
      <c r="G99" s="28">
        <v>2.39</v>
      </c>
      <c r="H99" s="28">
        <v>0</v>
      </c>
      <c r="I99" s="28"/>
      <c r="J99" s="28">
        <v>491102.59643999999</v>
      </c>
      <c r="K99" s="28">
        <v>209737.58244999999</v>
      </c>
      <c r="L99" s="30">
        <v>1973</v>
      </c>
      <c r="M99" s="163" t="s">
        <v>114</v>
      </c>
      <c r="N99" s="164"/>
      <c r="O99" s="164"/>
      <c r="P99" s="164"/>
      <c r="Q99" s="164"/>
      <c r="R99" s="164"/>
      <c r="S99" s="164"/>
      <c r="T99" s="165"/>
    </row>
    <row r="100" spans="1:20" s="8" customFormat="1" x14ac:dyDescent="0.2">
      <c r="A100" s="1"/>
      <c r="B100" s="1">
        <v>28.1</v>
      </c>
      <c r="C100" s="1" t="s">
        <v>113</v>
      </c>
      <c r="D100" s="1">
        <v>8</v>
      </c>
      <c r="E100" s="28">
        <v>4</v>
      </c>
      <c r="F100" s="28">
        <v>25.83</v>
      </c>
      <c r="G100" s="28">
        <v>3.8</v>
      </c>
      <c r="H100" s="28">
        <v>0</v>
      </c>
      <c r="I100" s="28"/>
      <c r="J100" s="28">
        <v>491368.36946999998</v>
      </c>
      <c r="K100" s="28">
        <v>209596.11728000001</v>
      </c>
      <c r="L100" s="30">
        <v>1973</v>
      </c>
      <c r="M100" s="166"/>
      <c r="N100" s="167"/>
      <c r="O100" s="167"/>
      <c r="P100" s="167"/>
      <c r="Q100" s="167"/>
      <c r="R100" s="167"/>
      <c r="S100" s="167"/>
      <c r="T100" s="168"/>
    </row>
    <row r="101" spans="1:20" s="3" customFormat="1" x14ac:dyDescent="0.2">
      <c r="A101" s="30"/>
      <c r="B101" s="30">
        <v>28</v>
      </c>
      <c r="C101" s="30" t="s">
        <v>51</v>
      </c>
      <c r="D101" s="30">
        <v>27</v>
      </c>
      <c r="E101" s="28">
        <v>4</v>
      </c>
      <c r="F101" s="28">
        <v>27.7</v>
      </c>
      <c r="G101" s="28">
        <v>12.68</v>
      </c>
      <c r="H101" s="28">
        <v>0</v>
      </c>
      <c r="I101" s="28"/>
      <c r="J101" s="28">
        <v>491421.59460000001</v>
      </c>
      <c r="K101" s="28">
        <v>209566.96077999999</v>
      </c>
      <c r="L101" s="30">
        <v>1973</v>
      </c>
      <c r="M101" s="30"/>
      <c r="N101" s="30"/>
      <c r="O101" s="30"/>
      <c r="P101" s="30"/>
      <c r="Q101" s="30"/>
      <c r="R101" s="30"/>
      <c r="S101" s="30"/>
      <c r="T101" s="30">
        <f>(R101*S101)</f>
        <v>0</v>
      </c>
    </row>
    <row r="102" spans="1:20" s="3" customFormat="1" x14ac:dyDescent="0.2">
      <c r="A102" s="30"/>
      <c r="B102" s="30">
        <v>27</v>
      </c>
      <c r="C102" s="30" t="s">
        <v>51</v>
      </c>
      <c r="D102" s="30">
        <v>27</v>
      </c>
      <c r="E102" s="28">
        <v>4</v>
      </c>
      <c r="F102" s="28">
        <v>25.72</v>
      </c>
      <c r="G102" s="28">
        <v>11.22</v>
      </c>
      <c r="H102" s="28">
        <v>0</v>
      </c>
      <c r="I102" s="28"/>
      <c r="J102" s="28">
        <v>491350.13247000001</v>
      </c>
      <c r="K102" s="28">
        <v>209452.80585</v>
      </c>
      <c r="L102" s="30">
        <v>1973</v>
      </c>
      <c r="M102" s="30"/>
      <c r="N102" s="30"/>
      <c r="O102" s="30"/>
      <c r="P102" s="30"/>
      <c r="Q102" s="30"/>
      <c r="R102" s="30"/>
      <c r="S102" s="30"/>
      <c r="T102" s="30">
        <f>(R102*S102)</f>
        <v>0</v>
      </c>
    </row>
    <row r="103" spans="1:20" s="3" customFormat="1" x14ac:dyDescent="0.2">
      <c r="A103" s="30"/>
      <c r="B103" s="30">
        <v>26</v>
      </c>
      <c r="C103" s="30" t="s">
        <v>51</v>
      </c>
      <c r="D103" s="30">
        <v>27</v>
      </c>
      <c r="E103" s="28">
        <v>4</v>
      </c>
      <c r="F103" s="28">
        <v>23.83</v>
      </c>
      <c r="G103" s="28">
        <v>9.82</v>
      </c>
      <c r="H103" s="28">
        <v>0</v>
      </c>
      <c r="I103" s="28"/>
      <c r="J103" s="28">
        <v>491167.51896999998</v>
      </c>
      <c r="K103" s="28">
        <v>209188.26086000001</v>
      </c>
      <c r="L103" s="30">
        <v>1973</v>
      </c>
      <c r="M103" s="30"/>
      <c r="N103" s="30"/>
      <c r="O103" s="30"/>
      <c r="P103" s="30"/>
      <c r="Q103" s="30"/>
      <c r="R103" s="30"/>
      <c r="S103" s="30"/>
      <c r="T103" s="30">
        <f>(R103*S103)</f>
        <v>0</v>
      </c>
    </row>
    <row r="104" spans="1:20" s="3" customFormat="1" x14ac:dyDescent="0.2">
      <c r="A104" s="30"/>
      <c r="B104" s="30" t="s">
        <v>115</v>
      </c>
      <c r="C104" s="30" t="s">
        <v>51</v>
      </c>
      <c r="D104" s="30">
        <v>27</v>
      </c>
      <c r="E104" s="28">
        <v>4</v>
      </c>
      <c r="F104" s="28">
        <v>23.59</v>
      </c>
      <c r="G104" s="28">
        <v>9.6300000000000008</v>
      </c>
      <c r="H104" s="28">
        <v>0</v>
      </c>
      <c r="I104" s="28"/>
      <c r="J104" s="28">
        <v>491149.58372</v>
      </c>
      <c r="K104" s="28">
        <v>209160.54274</v>
      </c>
      <c r="L104" s="30">
        <v>1973</v>
      </c>
      <c r="M104" s="30"/>
      <c r="N104" s="30"/>
      <c r="O104" s="30"/>
      <c r="P104" s="30"/>
      <c r="Q104" s="30"/>
      <c r="R104" s="30"/>
      <c r="S104" s="30"/>
      <c r="T104" s="30">
        <f>(R104*S104)</f>
        <v>0</v>
      </c>
    </row>
    <row r="105" spans="1:20" s="3" customFormat="1" x14ac:dyDescent="0.2">
      <c r="A105" s="30"/>
      <c r="B105" s="30">
        <v>25</v>
      </c>
      <c r="C105" s="30" t="s">
        <v>51</v>
      </c>
      <c r="D105" s="30">
        <v>27</v>
      </c>
      <c r="E105" s="28">
        <v>4</v>
      </c>
      <c r="F105" s="28">
        <v>22.34</v>
      </c>
      <c r="G105" s="28">
        <v>9.39</v>
      </c>
      <c r="H105" s="28">
        <v>0</v>
      </c>
      <c r="I105" s="28"/>
      <c r="J105" s="28">
        <v>490966.97022999998</v>
      </c>
      <c r="K105" s="28">
        <v>208895.59013</v>
      </c>
      <c r="L105" s="30">
        <v>1973</v>
      </c>
      <c r="M105" s="30"/>
      <c r="N105" s="30"/>
      <c r="O105" s="30"/>
      <c r="P105" s="30"/>
      <c r="Q105" s="30"/>
      <c r="R105" s="30"/>
      <c r="S105" s="30"/>
      <c r="T105" s="30">
        <f>(R105*S105)</f>
        <v>0</v>
      </c>
    </row>
    <row r="106" spans="1:20" s="8" customFormat="1" ht="15.6" customHeight="1" x14ac:dyDescent="0.2">
      <c r="A106" s="1"/>
      <c r="B106" s="1">
        <v>24.1</v>
      </c>
      <c r="C106" s="1" t="s">
        <v>116</v>
      </c>
      <c r="D106" s="1">
        <v>8</v>
      </c>
      <c r="E106" s="28">
        <v>4</v>
      </c>
      <c r="F106" s="28">
        <v>12.47</v>
      </c>
      <c r="G106" s="28">
        <v>3.55</v>
      </c>
      <c r="H106" s="28">
        <v>0</v>
      </c>
      <c r="I106" s="28"/>
      <c r="J106" s="28">
        <v>490546.78392999998</v>
      </c>
      <c r="K106" s="28">
        <v>208835.20319999999</v>
      </c>
      <c r="L106" s="30">
        <v>1973</v>
      </c>
      <c r="M106" s="169" t="s">
        <v>114</v>
      </c>
      <c r="N106" s="170"/>
      <c r="O106" s="170"/>
      <c r="P106" s="170"/>
      <c r="Q106" s="170"/>
      <c r="R106" s="170"/>
      <c r="S106" s="170"/>
      <c r="T106" s="171"/>
    </row>
    <row r="107" spans="1:20" s="3" customFormat="1" x14ac:dyDescent="0.2">
      <c r="A107" s="30"/>
      <c r="B107" s="30">
        <v>24</v>
      </c>
      <c r="C107" s="30" t="s">
        <v>51</v>
      </c>
      <c r="D107" s="30">
        <v>30</v>
      </c>
      <c r="E107" s="28">
        <v>4</v>
      </c>
      <c r="F107" s="28">
        <v>20.97</v>
      </c>
      <c r="G107" s="28">
        <v>9.42</v>
      </c>
      <c r="H107" s="28">
        <v>0</v>
      </c>
      <c r="I107" s="28"/>
      <c r="J107" s="28">
        <v>490842.44540000003</v>
      </c>
      <c r="K107" s="28">
        <v>208669.85250000001</v>
      </c>
      <c r="L107" s="30">
        <v>1973</v>
      </c>
      <c r="M107" s="30"/>
      <c r="N107" s="30"/>
      <c r="O107" s="30"/>
      <c r="P107" s="30"/>
      <c r="Q107" s="30"/>
      <c r="R107" s="30"/>
      <c r="S107" s="30"/>
      <c r="T107" s="30">
        <f t="shared" ref="T107:T114" si="3">(R107*S107)</f>
        <v>0</v>
      </c>
    </row>
    <row r="108" spans="1:20" s="3" customFormat="1" x14ac:dyDescent="0.2">
      <c r="A108" s="30"/>
      <c r="B108" s="30">
        <v>23</v>
      </c>
      <c r="C108" s="30" t="s">
        <v>51</v>
      </c>
      <c r="D108" s="30">
        <v>30</v>
      </c>
      <c r="E108" s="28">
        <v>4</v>
      </c>
      <c r="F108" s="28">
        <v>16.09</v>
      </c>
      <c r="G108" s="28">
        <v>12.08</v>
      </c>
      <c r="H108" s="28">
        <v>0</v>
      </c>
      <c r="I108" s="28"/>
      <c r="J108" s="28">
        <v>490682.85950999998</v>
      </c>
      <c r="K108" s="28">
        <v>208384.84302</v>
      </c>
      <c r="L108" s="30">
        <v>1973</v>
      </c>
      <c r="M108" s="30"/>
      <c r="N108" s="30"/>
      <c r="O108" s="30"/>
      <c r="P108" s="30"/>
      <c r="Q108" s="30"/>
      <c r="R108" s="30"/>
      <c r="S108" s="30"/>
      <c r="T108" s="30">
        <f t="shared" si="3"/>
        <v>0</v>
      </c>
    </row>
    <row r="109" spans="1:20" s="3" customFormat="1" x14ac:dyDescent="0.2">
      <c r="A109" s="30"/>
      <c r="B109" s="30">
        <v>22</v>
      </c>
      <c r="C109" s="30" t="s">
        <v>51</v>
      </c>
      <c r="D109" s="30">
        <v>30</v>
      </c>
      <c r="E109" s="28">
        <v>4</v>
      </c>
      <c r="F109" s="28">
        <v>12.76</v>
      </c>
      <c r="G109" s="28">
        <v>9.06</v>
      </c>
      <c r="H109" s="28">
        <v>0</v>
      </c>
      <c r="I109" s="28"/>
      <c r="J109" s="28">
        <v>490604.59658000001</v>
      </c>
      <c r="K109" s="28">
        <v>208243.80671</v>
      </c>
      <c r="L109" s="30">
        <v>1973</v>
      </c>
      <c r="M109" s="30"/>
      <c r="N109" s="30"/>
      <c r="O109" s="30"/>
      <c r="P109" s="30"/>
      <c r="Q109" s="30"/>
      <c r="R109" s="30"/>
      <c r="S109" s="30"/>
      <c r="T109" s="30">
        <f t="shared" si="3"/>
        <v>0</v>
      </c>
    </row>
    <row r="110" spans="1:20" s="3" customFormat="1" x14ac:dyDescent="0.2">
      <c r="A110" s="30"/>
      <c r="B110" s="30">
        <v>21</v>
      </c>
      <c r="C110" s="30" t="s">
        <v>51</v>
      </c>
      <c r="D110" s="30">
        <v>30</v>
      </c>
      <c r="E110" s="28">
        <v>4</v>
      </c>
      <c r="F110" s="28">
        <v>11.45</v>
      </c>
      <c r="G110" s="28">
        <v>8.3699999999999992</v>
      </c>
      <c r="H110" s="28">
        <v>0</v>
      </c>
      <c r="I110" s="28"/>
      <c r="J110" s="28">
        <v>490456.63073999999</v>
      </c>
      <c r="K110" s="28">
        <v>207978.8541</v>
      </c>
      <c r="L110" s="30">
        <v>1973</v>
      </c>
      <c r="M110" s="30"/>
      <c r="N110" s="30"/>
      <c r="O110" s="30"/>
      <c r="P110" s="30"/>
      <c r="Q110" s="30"/>
      <c r="R110" s="30"/>
      <c r="S110" s="30"/>
      <c r="T110" s="30">
        <f t="shared" si="3"/>
        <v>0</v>
      </c>
    </row>
    <row r="111" spans="1:20" s="3" customFormat="1" x14ac:dyDescent="0.2">
      <c r="A111" s="30"/>
      <c r="B111" s="30">
        <v>20</v>
      </c>
      <c r="C111" s="30" t="s">
        <v>51</v>
      </c>
      <c r="D111" s="30">
        <v>30</v>
      </c>
      <c r="E111" s="28">
        <v>4</v>
      </c>
      <c r="F111" s="28">
        <v>17.47</v>
      </c>
      <c r="G111" s="28">
        <v>15.13</v>
      </c>
      <c r="H111" s="28">
        <v>0</v>
      </c>
      <c r="I111" s="28"/>
      <c r="J111" s="28">
        <v>490328.63825000002</v>
      </c>
      <c r="K111" s="28">
        <v>207748.95675000001</v>
      </c>
      <c r="L111" s="30">
        <v>1973</v>
      </c>
      <c r="M111" s="30"/>
      <c r="N111" s="30"/>
      <c r="O111" s="30"/>
      <c r="P111" s="30"/>
      <c r="Q111" s="30"/>
      <c r="R111" s="30"/>
      <c r="S111" s="30"/>
      <c r="T111" s="30">
        <f t="shared" si="3"/>
        <v>0</v>
      </c>
    </row>
    <row r="112" spans="1:20" s="3" customFormat="1" x14ac:dyDescent="0.2">
      <c r="A112" s="30"/>
      <c r="B112" s="30">
        <v>19</v>
      </c>
      <c r="C112" s="30" t="s">
        <v>51</v>
      </c>
      <c r="D112" s="30">
        <v>30</v>
      </c>
      <c r="E112" s="28">
        <v>4</v>
      </c>
      <c r="F112" s="28">
        <v>7.54</v>
      </c>
      <c r="G112" s="28">
        <v>5.9</v>
      </c>
      <c r="H112" s="28">
        <v>0</v>
      </c>
      <c r="I112" s="28"/>
      <c r="J112" s="28">
        <v>490616.77182000002</v>
      </c>
      <c r="K112" s="28">
        <v>207588.59182999999</v>
      </c>
      <c r="L112" s="30">
        <v>1973</v>
      </c>
      <c r="M112" s="30"/>
      <c r="N112" s="30"/>
      <c r="O112" s="30"/>
      <c r="P112" s="30"/>
      <c r="Q112" s="30"/>
      <c r="R112" s="30"/>
      <c r="S112" s="30"/>
      <c r="T112" s="30">
        <f t="shared" si="3"/>
        <v>0</v>
      </c>
    </row>
    <row r="113" spans="1:21" s="3" customFormat="1" x14ac:dyDescent="0.2">
      <c r="A113" s="30"/>
      <c r="B113" s="30">
        <v>18</v>
      </c>
      <c r="C113" s="30" t="s">
        <v>51</v>
      </c>
      <c r="D113" s="30">
        <v>36</v>
      </c>
      <c r="E113" s="28">
        <v>4</v>
      </c>
      <c r="F113" s="28">
        <v>8.8699999999999992</v>
      </c>
      <c r="G113" s="28">
        <v>7.85</v>
      </c>
      <c r="H113" s="28">
        <v>0</v>
      </c>
      <c r="I113" s="28"/>
      <c r="J113" s="28">
        <v>490481.64191000001</v>
      </c>
      <c r="K113" s="28">
        <v>207338.43682999999</v>
      </c>
      <c r="L113" s="30">
        <v>1973</v>
      </c>
      <c r="M113" s="30"/>
      <c r="N113" s="30"/>
      <c r="O113" s="30"/>
      <c r="P113" s="30"/>
      <c r="Q113" s="30"/>
      <c r="R113" s="30"/>
      <c r="S113" s="30"/>
      <c r="T113" s="30">
        <f t="shared" si="3"/>
        <v>0</v>
      </c>
      <c r="U113" s="31"/>
    </row>
    <row r="114" spans="1:21" s="3" customFormat="1" x14ac:dyDescent="0.2">
      <c r="A114" s="30"/>
      <c r="B114" s="30">
        <v>17</v>
      </c>
      <c r="C114" s="30" t="s">
        <v>51</v>
      </c>
      <c r="D114" s="30">
        <v>36</v>
      </c>
      <c r="E114" s="28">
        <v>4</v>
      </c>
      <c r="F114" s="28">
        <v>8.26</v>
      </c>
      <c r="G114" s="28">
        <v>7.48</v>
      </c>
      <c r="H114" s="28">
        <v>0</v>
      </c>
      <c r="I114" s="28"/>
      <c r="J114" s="28">
        <v>490355.14471999998</v>
      </c>
      <c r="K114" s="28">
        <v>207101.94279999999</v>
      </c>
      <c r="L114" s="30">
        <v>1973</v>
      </c>
      <c r="M114" s="30"/>
      <c r="N114" s="30"/>
      <c r="O114" s="30"/>
      <c r="P114" s="30"/>
      <c r="Q114" s="30"/>
      <c r="R114" s="30"/>
      <c r="S114" s="30"/>
      <c r="T114" s="30">
        <f t="shared" si="3"/>
        <v>0</v>
      </c>
      <c r="U114" s="31"/>
    </row>
    <row r="115" spans="1:21" s="8" customFormat="1" ht="12.75" customHeight="1" x14ac:dyDescent="0.2">
      <c r="A115" s="1"/>
      <c r="B115" s="1">
        <v>16.2</v>
      </c>
      <c r="C115" s="1" t="s">
        <v>113</v>
      </c>
      <c r="D115" s="1">
        <v>10</v>
      </c>
      <c r="E115" s="28">
        <v>4</v>
      </c>
      <c r="F115" s="28">
        <v>9.5500000000000007</v>
      </c>
      <c r="G115" s="28">
        <v>6.55</v>
      </c>
      <c r="H115" s="28">
        <v>0</v>
      </c>
      <c r="I115" s="28"/>
      <c r="J115" s="28">
        <v>489920.96054</v>
      </c>
      <c r="K115" s="28">
        <v>207317.32657999999</v>
      </c>
      <c r="L115" s="1">
        <v>1973</v>
      </c>
      <c r="M115" s="163" t="s">
        <v>114</v>
      </c>
      <c r="N115" s="164"/>
      <c r="O115" s="164"/>
      <c r="P115" s="164"/>
      <c r="Q115" s="164"/>
      <c r="R115" s="164"/>
      <c r="S115" s="164"/>
      <c r="T115" s="165"/>
      <c r="U115" s="172" t="s">
        <v>117</v>
      </c>
    </row>
    <row r="116" spans="1:21" s="8" customFormat="1" x14ac:dyDescent="0.2">
      <c r="A116" s="1"/>
      <c r="B116" s="1">
        <v>16.100000000000001</v>
      </c>
      <c r="C116" s="1" t="s">
        <v>113</v>
      </c>
      <c r="D116" s="1">
        <v>10</v>
      </c>
      <c r="E116" s="28">
        <v>4</v>
      </c>
      <c r="F116" s="28">
        <v>7.9</v>
      </c>
      <c r="G116" s="28">
        <v>5.7</v>
      </c>
      <c r="H116" s="28">
        <v>0</v>
      </c>
      <c r="I116" s="28"/>
      <c r="J116" s="28">
        <v>490139.97849000001</v>
      </c>
      <c r="K116" s="28">
        <v>207197.49737</v>
      </c>
      <c r="L116" s="1">
        <v>1973</v>
      </c>
      <c r="M116" s="166"/>
      <c r="N116" s="167"/>
      <c r="O116" s="167"/>
      <c r="P116" s="167"/>
      <c r="Q116" s="167"/>
      <c r="R116" s="167"/>
      <c r="S116" s="167"/>
      <c r="T116" s="168"/>
      <c r="U116" s="172"/>
    </row>
    <row r="117" spans="1:21" s="3" customFormat="1" x14ac:dyDescent="0.2">
      <c r="A117" s="30"/>
      <c r="B117" s="30">
        <v>16</v>
      </c>
      <c r="C117" s="30" t="s">
        <v>51</v>
      </c>
      <c r="D117" s="30">
        <v>36</v>
      </c>
      <c r="E117" s="28">
        <v>4</v>
      </c>
      <c r="F117" s="28">
        <v>8.52</v>
      </c>
      <c r="G117" s="28">
        <v>7.76</v>
      </c>
      <c r="H117" s="28">
        <v>0</v>
      </c>
      <c r="I117" s="28"/>
      <c r="J117" s="28">
        <v>490345.52000999998</v>
      </c>
      <c r="K117" s="28">
        <v>207084.94252000001</v>
      </c>
      <c r="L117" s="30">
        <v>1973</v>
      </c>
      <c r="M117" s="30"/>
      <c r="N117" s="30"/>
      <c r="O117" s="30"/>
      <c r="P117" s="30"/>
      <c r="Q117" s="30"/>
      <c r="R117" s="30"/>
      <c r="S117" s="30"/>
      <c r="T117" s="30">
        <f>(R117*S117)</f>
        <v>0</v>
      </c>
      <c r="U117" s="31"/>
    </row>
    <row r="118" spans="1:21" s="3" customFormat="1" x14ac:dyDescent="0.2">
      <c r="A118" s="30"/>
      <c r="B118" s="30">
        <v>15</v>
      </c>
      <c r="C118" s="30" t="s">
        <v>51</v>
      </c>
      <c r="D118" s="30">
        <v>36</v>
      </c>
      <c r="E118" s="28">
        <v>4</v>
      </c>
      <c r="F118" s="28">
        <v>5.35</v>
      </c>
      <c r="G118" s="28">
        <v>5.1100000000000003</v>
      </c>
      <c r="H118" s="28">
        <v>0</v>
      </c>
      <c r="I118" s="28"/>
      <c r="J118" s="28">
        <v>490142.19046999997</v>
      </c>
      <c r="K118" s="28">
        <v>206719.46968000001</v>
      </c>
      <c r="L118" s="30">
        <v>1973</v>
      </c>
      <c r="M118" s="30"/>
      <c r="N118" s="30"/>
      <c r="O118" s="30"/>
      <c r="P118" s="30"/>
      <c r="Q118" s="30"/>
      <c r="R118" s="30"/>
      <c r="S118" s="30"/>
      <c r="T118" s="30">
        <f>(R118*S118)</f>
        <v>0</v>
      </c>
      <c r="U118" s="31"/>
    </row>
    <row r="119" spans="1:21" s="3" customFormat="1" x14ac:dyDescent="0.2">
      <c r="A119" s="30"/>
      <c r="B119" s="30">
        <v>14</v>
      </c>
      <c r="C119" s="30" t="s">
        <v>51</v>
      </c>
      <c r="D119" s="30">
        <v>36</v>
      </c>
      <c r="E119" s="28">
        <v>4</v>
      </c>
      <c r="F119" s="28">
        <v>6.03</v>
      </c>
      <c r="G119" s="28">
        <v>5.9</v>
      </c>
      <c r="H119" s="28">
        <v>0</v>
      </c>
      <c r="I119" s="28"/>
      <c r="J119" s="28">
        <v>489982.86765999999</v>
      </c>
      <c r="K119" s="28">
        <v>206429.37966999999</v>
      </c>
      <c r="L119" s="30">
        <v>1973</v>
      </c>
      <c r="M119" s="30"/>
      <c r="N119" s="30"/>
      <c r="O119" s="30"/>
      <c r="P119" s="30"/>
      <c r="Q119" s="30"/>
      <c r="R119" s="30"/>
      <c r="S119" s="30"/>
      <c r="T119" s="30">
        <f>(R119*S119)</f>
        <v>0</v>
      </c>
      <c r="U119" s="31"/>
    </row>
    <row r="120" spans="1:21" s="3" customFormat="1" x14ac:dyDescent="0.2">
      <c r="A120" s="30"/>
      <c r="B120" s="30">
        <v>13</v>
      </c>
      <c r="C120" s="30" t="s">
        <v>51</v>
      </c>
      <c r="D120" s="30">
        <v>36</v>
      </c>
      <c r="E120" s="28">
        <v>4</v>
      </c>
      <c r="F120" s="28">
        <v>7.02</v>
      </c>
      <c r="G120" s="28">
        <v>7.1</v>
      </c>
      <c r="H120" s="28">
        <v>0</v>
      </c>
      <c r="I120" s="28"/>
      <c r="J120" s="28">
        <v>489823.75910000002</v>
      </c>
      <c r="K120" s="28">
        <v>206145.02241999999</v>
      </c>
      <c r="L120" s="30">
        <v>1973</v>
      </c>
      <c r="M120" s="30"/>
      <c r="N120" s="30"/>
      <c r="O120" s="30"/>
      <c r="P120" s="30"/>
      <c r="Q120" s="30"/>
      <c r="R120" s="30"/>
      <c r="S120" s="30"/>
      <c r="T120" s="30">
        <f>(R120*S120)</f>
        <v>0</v>
      </c>
      <c r="U120" s="31"/>
    </row>
    <row r="121" spans="1:21" s="3" customFormat="1" x14ac:dyDescent="0.2">
      <c r="A121" s="30"/>
      <c r="B121" s="30">
        <v>12</v>
      </c>
      <c r="C121" s="30" t="s">
        <v>51</v>
      </c>
      <c r="D121" s="30">
        <v>36</v>
      </c>
      <c r="E121" s="28">
        <v>4</v>
      </c>
      <c r="F121" s="28">
        <v>7.05</v>
      </c>
      <c r="G121" s="28">
        <v>7.17</v>
      </c>
      <c r="H121" s="28">
        <v>0</v>
      </c>
      <c r="I121" s="28"/>
      <c r="J121" s="28">
        <v>489696.45103</v>
      </c>
      <c r="K121" s="28">
        <v>206226.34757000001</v>
      </c>
      <c r="L121" s="30">
        <v>1973</v>
      </c>
      <c r="M121" s="30"/>
      <c r="N121" s="30"/>
      <c r="O121" s="30"/>
      <c r="P121" s="30"/>
      <c r="Q121" s="30"/>
      <c r="R121" s="30"/>
      <c r="S121" s="30"/>
      <c r="T121" s="30">
        <f>(R121*S121)</f>
        <v>0</v>
      </c>
      <c r="U121" s="31"/>
    </row>
    <row r="122" spans="1:21" s="3" customFormat="1" x14ac:dyDescent="0.2">
      <c r="A122" s="30"/>
      <c r="B122" s="30">
        <v>11</v>
      </c>
      <c r="C122" s="30" t="s">
        <v>51</v>
      </c>
      <c r="D122" s="30">
        <v>36</v>
      </c>
      <c r="E122" s="28">
        <v>4</v>
      </c>
      <c r="F122" s="28">
        <v>5.6</v>
      </c>
      <c r="G122" s="28">
        <v>5.86</v>
      </c>
      <c r="H122" s="28">
        <v>0</v>
      </c>
      <c r="I122" s="28"/>
      <c r="J122" s="28">
        <v>489547.24991000001</v>
      </c>
      <c r="K122" s="28">
        <v>205996.70816000001</v>
      </c>
      <c r="L122" s="30">
        <v>1973</v>
      </c>
      <c r="M122" s="30"/>
      <c r="N122" s="30"/>
      <c r="O122" s="30"/>
      <c r="P122" s="30"/>
      <c r="Q122" s="30"/>
      <c r="R122" s="30"/>
      <c r="S122" s="30"/>
      <c r="T122" s="30">
        <f t="shared" ref="T122:T131" si="4">(R122*S122)</f>
        <v>0</v>
      </c>
      <c r="U122" s="31"/>
    </row>
    <row r="123" spans="1:21" s="3" customFormat="1" x14ac:dyDescent="0.2">
      <c r="A123" s="30"/>
      <c r="B123" s="30">
        <v>10</v>
      </c>
      <c r="C123" s="30" t="s">
        <v>51</v>
      </c>
      <c r="D123" s="30">
        <v>36</v>
      </c>
      <c r="E123" s="28">
        <v>4</v>
      </c>
      <c r="F123" s="28">
        <v>7.3</v>
      </c>
      <c r="G123" s="28">
        <v>7.81</v>
      </c>
      <c r="H123" s="28">
        <v>0</v>
      </c>
      <c r="I123" s="28"/>
      <c r="J123" s="28">
        <v>489388.69520999998</v>
      </c>
      <c r="K123" s="28">
        <v>205785.58749999999</v>
      </c>
      <c r="L123" s="30">
        <v>1973</v>
      </c>
      <c r="M123" s="30"/>
      <c r="N123" s="30"/>
      <c r="O123" s="30"/>
      <c r="P123" s="30"/>
      <c r="Q123" s="30"/>
      <c r="R123" s="30"/>
      <c r="S123" s="30"/>
      <c r="T123" s="30">
        <f t="shared" si="4"/>
        <v>0</v>
      </c>
      <c r="U123" s="31"/>
    </row>
    <row r="124" spans="1:21" s="3" customFormat="1" x14ac:dyDescent="0.2">
      <c r="A124" s="30"/>
      <c r="B124" s="30">
        <v>9</v>
      </c>
      <c r="C124" s="30" t="s">
        <v>51</v>
      </c>
      <c r="D124" s="30">
        <v>36</v>
      </c>
      <c r="E124" s="28">
        <v>4</v>
      </c>
      <c r="F124" s="28">
        <v>6.08</v>
      </c>
      <c r="G124" s="28">
        <v>6.89</v>
      </c>
      <c r="H124" s="28">
        <v>0</v>
      </c>
      <c r="I124" s="28"/>
      <c r="J124" s="28">
        <v>489134.37998000003</v>
      </c>
      <c r="K124" s="28">
        <v>205466.18268999999</v>
      </c>
      <c r="L124" s="30">
        <v>1973</v>
      </c>
      <c r="M124" s="30"/>
      <c r="N124" s="30"/>
      <c r="O124" s="30"/>
      <c r="P124" s="30"/>
      <c r="Q124" s="30"/>
      <c r="R124" s="30"/>
      <c r="S124" s="30"/>
      <c r="T124" s="30">
        <f t="shared" si="4"/>
        <v>0</v>
      </c>
      <c r="U124" s="31"/>
    </row>
    <row r="125" spans="1:21" s="3" customFormat="1" x14ac:dyDescent="0.2">
      <c r="A125" s="30"/>
      <c r="B125" s="30">
        <v>8</v>
      </c>
      <c r="C125" s="30" t="s">
        <v>51</v>
      </c>
      <c r="D125" s="30">
        <v>36</v>
      </c>
      <c r="E125" s="28">
        <v>4</v>
      </c>
      <c r="F125" s="28">
        <v>5.86</v>
      </c>
      <c r="G125" s="28">
        <v>7.01</v>
      </c>
      <c r="H125" s="28">
        <v>0</v>
      </c>
      <c r="I125" s="28"/>
      <c r="J125" s="28">
        <v>488865.07790999999</v>
      </c>
      <c r="K125" s="28">
        <v>205109.49106999999</v>
      </c>
      <c r="L125" s="30">
        <v>1973</v>
      </c>
      <c r="M125" s="30"/>
      <c r="N125" s="30"/>
      <c r="O125" s="30"/>
      <c r="P125" s="30"/>
      <c r="Q125" s="30"/>
      <c r="R125" s="30"/>
      <c r="S125" s="30"/>
      <c r="T125" s="30">
        <f t="shared" si="4"/>
        <v>0</v>
      </c>
      <c r="U125" s="31"/>
    </row>
    <row r="126" spans="1:21" s="3" customFormat="1" x14ac:dyDescent="0.2">
      <c r="A126" s="30"/>
      <c r="B126" s="30">
        <v>7</v>
      </c>
      <c r="C126" s="30" t="s">
        <v>51</v>
      </c>
      <c r="D126" s="30">
        <v>36</v>
      </c>
      <c r="E126" s="28">
        <v>4</v>
      </c>
      <c r="F126" s="28">
        <v>6.66</v>
      </c>
      <c r="G126" s="28">
        <v>8</v>
      </c>
      <c r="H126" s="28">
        <v>0</v>
      </c>
      <c r="I126" s="28"/>
      <c r="J126" s="28">
        <v>488664.45026999997</v>
      </c>
      <c r="K126" s="28">
        <v>204848.22357999999</v>
      </c>
      <c r="L126" s="30">
        <v>1973</v>
      </c>
      <c r="M126" s="30"/>
      <c r="N126" s="30"/>
      <c r="O126" s="30"/>
      <c r="P126" s="30"/>
      <c r="Q126" s="30"/>
      <c r="R126" s="30"/>
      <c r="S126" s="30"/>
      <c r="T126" s="30">
        <f t="shared" si="4"/>
        <v>0</v>
      </c>
      <c r="U126" s="31"/>
    </row>
    <row r="127" spans="1:21" s="3" customFormat="1" x14ac:dyDescent="0.2">
      <c r="A127" s="30"/>
      <c r="B127" s="30" t="s">
        <v>118</v>
      </c>
      <c r="C127" s="30" t="s">
        <v>51</v>
      </c>
      <c r="D127" s="30">
        <v>36</v>
      </c>
      <c r="E127" s="28">
        <v>4</v>
      </c>
      <c r="F127" s="28">
        <v>7</v>
      </c>
      <c r="G127" s="28">
        <v>8.75</v>
      </c>
      <c r="H127" s="28">
        <v>0</v>
      </c>
      <c r="I127" s="28"/>
      <c r="J127" s="28">
        <v>488455.29187999998</v>
      </c>
      <c r="K127" s="28">
        <v>204564.11790000001</v>
      </c>
      <c r="L127" s="30">
        <v>1973</v>
      </c>
      <c r="M127" s="30"/>
      <c r="N127" s="30"/>
      <c r="O127" s="30"/>
      <c r="P127" s="30"/>
      <c r="Q127" s="30"/>
      <c r="R127" s="30"/>
      <c r="S127" s="30"/>
      <c r="T127" s="30">
        <f t="shared" si="4"/>
        <v>0</v>
      </c>
      <c r="U127" s="31"/>
    </row>
    <row r="128" spans="1:21" s="3" customFormat="1" x14ac:dyDescent="0.2">
      <c r="A128" s="30"/>
      <c r="B128" s="30">
        <v>4</v>
      </c>
      <c r="C128" s="30" t="s">
        <v>51</v>
      </c>
      <c r="D128" s="30">
        <v>36</v>
      </c>
      <c r="E128" s="28">
        <v>4</v>
      </c>
      <c r="F128" s="28">
        <v>6.6</v>
      </c>
      <c r="G128" s="28">
        <v>8.61</v>
      </c>
      <c r="H128" s="28">
        <v>0</v>
      </c>
      <c r="I128" s="28"/>
      <c r="J128" s="28">
        <v>488218.30469999998</v>
      </c>
      <c r="K128" s="28">
        <v>204245.28547999999</v>
      </c>
      <c r="L128" s="30">
        <v>1973</v>
      </c>
      <c r="M128" s="30"/>
      <c r="N128" s="30"/>
      <c r="O128" s="30"/>
      <c r="P128" s="30"/>
      <c r="Q128" s="30"/>
      <c r="R128" s="30"/>
      <c r="S128" s="30"/>
      <c r="T128" s="30">
        <f t="shared" si="4"/>
        <v>0</v>
      </c>
      <c r="U128" s="31"/>
    </row>
    <row r="129" spans="1:20" x14ac:dyDescent="0.2">
      <c r="A129" s="30"/>
      <c r="B129" s="30">
        <v>3</v>
      </c>
      <c r="C129" s="30" t="s">
        <v>51</v>
      </c>
      <c r="D129" s="30">
        <v>36</v>
      </c>
      <c r="E129" s="28">
        <v>4</v>
      </c>
      <c r="F129" s="28">
        <v>8.15</v>
      </c>
      <c r="G129" s="28">
        <v>10.57</v>
      </c>
      <c r="H129" s="28">
        <v>0</v>
      </c>
      <c r="I129" s="28"/>
      <c r="J129" s="28">
        <v>487986.42619999999</v>
      </c>
      <c r="K129" s="28">
        <v>203929.04360999999</v>
      </c>
      <c r="L129" s="30">
        <v>1973</v>
      </c>
      <c r="M129" s="30"/>
      <c r="N129" s="30"/>
      <c r="O129" s="30"/>
      <c r="P129" s="30"/>
      <c r="R129" s="30"/>
      <c r="S129" s="30"/>
      <c r="T129" s="30">
        <f t="shared" si="4"/>
        <v>0</v>
      </c>
    </row>
    <row r="130" spans="1:20" x14ac:dyDescent="0.2">
      <c r="A130" s="30"/>
      <c r="B130" s="30">
        <v>2</v>
      </c>
      <c r="C130" s="30" t="s">
        <v>51</v>
      </c>
      <c r="D130" s="30">
        <v>36</v>
      </c>
      <c r="E130" s="28">
        <v>4</v>
      </c>
      <c r="F130" s="28">
        <v>0</v>
      </c>
      <c r="G130" s="28">
        <v>-1.26</v>
      </c>
      <c r="H130" s="28">
        <v>0</v>
      </c>
      <c r="I130" s="28"/>
      <c r="J130" s="28">
        <v>463390.54236000002</v>
      </c>
      <c r="K130" s="28">
        <v>181655.83236999999</v>
      </c>
      <c r="L130" s="30">
        <v>1973</v>
      </c>
      <c r="M130" s="30"/>
      <c r="N130" s="30"/>
      <c r="O130" s="30"/>
      <c r="P130" s="30"/>
      <c r="R130" s="30"/>
      <c r="S130" s="30"/>
      <c r="T130" s="30">
        <f t="shared" si="4"/>
        <v>0</v>
      </c>
    </row>
    <row r="131" spans="1:20" x14ac:dyDescent="0.2">
      <c r="A131" s="30"/>
      <c r="B131" s="30" t="s">
        <v>119</v>
      </c>
      <c r="C131" s="30" t="s">
        <v>51</v>
      </c>
      <c r="D131" s="30">
        <v>36</v>
      </c>
      <c r="E131" s="28">
        <v>4</v>
      </c>
      <c r="F131" s="28">
        <v>5.1100000000000003</v>
      </c>
      <c r="G131" s="28">
        <v>7.98</v>
      </c>
      <c r="H131" s="28">
        <v>0</v>
      </c>
      <c r="I131" s="28"/>
      <c r="J131" s="28">
        <v>487676.73710000003</v>
      </c>
      <c r="K131" s="28">
        <v>203425.90461</v>
      </c>
      <c r="L131" s="30">
        <v>1973</v>
      </c>
      <c r="M131" s="30"/>
      <c r="N131" s="30"/>
      <c r="O131" s="30"/>
      <c r="P131" s="30"/>
      <c r="R131" s="30"/>
      <c r="S131" s="30"/>
      <c r="T131" s="30">
        <f t="shared" si="4"/>
        <v>0</v>
      </c>
    </row>
    <row r="132" spans="1:20" ht="13.7" customHeight="1" thickBot="1" x14ac:dyDescent="0.25">
      <c r="A132" s="7"/>
      <c r="B132" s="10" t="s">
        <v>120</v>
      </c>
      <c r="C132" s="10"/>
      <c r="D132" s="30"/>
      <c r="E132" s="30"/>
      <c r="F132" s="30"/>
      <c r="G132" s="30"/>
      <c r="H132" s="30"/>
      <c r="I132" s="30"/>
      <c r="J132" s="30"/>
      <c r="K132" s="30"/>
      <c r="L132" s="30"/>
      <c r="M132" s="30"/>
      <c r="N132" s="30"/>
      <c r="O132" s="30"/>
      <c r="P132" s="30"/>
    </row>
    <row r="133" spans="1:20" s="5" customFormat="1" ht="24" customHeight="1" thickBot="1" x14ac:dyDescent="0.25">
      <c r="A133" s="161" t="s">
        <v>121</v>
      </c>
      <c r="B133" s="162"/>
      <c r="C133" s="162"/>
      <c r="D133" s="162"/>
      <c r="E133" s="162"/>
      <c r="F133" s="162"/>
      <c r="G133" s="162"/>
      <c r="H133" s="162"/>
      <c r="I133" s="162"/>
      <c r="J133" s="162"/>
      <c r="K133" s="162"/>
      <c r="L133" s="162"/>
      <c r="M133" s="162"/>
      <c r="N133" s="162"/>
      <c r="O133" s="162"/>
      <c r="P133" s="162"/>
      <c r="Q133" s="162"/>
      <c r="R133" s="162"/>
      <c r="S133" s="162"/>
      <c r="T133" s="162"/>
    </row>
    <row r="134" spans="1:20" x14ac:dyDescent="0.2">
      <c r="A134" s="7"/>
      <c r="B134" s="30" t="s">
        <v>122</v>
      </c>
      <c r="C134" s="7" t="s">
        <v>51</v>
      </c>
      <c r="D134" s="30">
        <v>39</v>
      </c>
      <c r="E134">
        <v>4</v>
      </c>
      <c r="F134">
        <v>6.67</v>
      </c>
      <c r="G134">
        <v>9.77</v>
      </c>
      <c r="H134" s="28">
        <v>0</v>
      </c>
      <c r="I134" s="28"/>
      <c r="J134">
        <v>487509.38988999999</v>
      </c>
      <c r="K134">
        <v>203187.05590000001</v>
      </c>
      <c r="L134" s="30">
        <v>1973</v>
      </c>
      <c r="M134" s="30"/>
      <c r="N134" s="30"/>
      <c r="O134" s="30"/>
      <c r="P134" s="30"/>
      <c r="T134" s="7">
        <f>(R134*S134)</f>
        <v>0</v>
      </c>
    </row>
    <row r="135" spans="1:20" x14ac:dyDescent="0.2">
      <c r="A135" s="7"/>
      <c r="B135" s="30" t="s">
        <v>123</v>
      </c>
      <c r="C135" s="7" t="s">
        <v>51</v>
      </c>
      <c r="D135" s="30">
        <v>42</v>
      </c>
      <c r="E135">
        <v>4</v>
      </c>
      <c r="F135">
        <v>4.99</v>
      </c>
      <c r="G135">
        <v>8.5</v>
      </c>
      <c r="H135" s="28">
        <v>0</v>
      </c>
      <c r="I135" s="28"/>
      <c r="J135">
        <v>487740.34696</v>
      </c>
      <c r="K135">
        <v>203076.51149999999</v>
      </c>
      <c r="L135" s="30">
        <v>1973</v>
      </c>
      <c r="M135" s="30"/>
      <c r="N135" s="30"/>
      <c r="O135" s="30"/>
      <c r="P135" s="30"/>
      <c r="T135" s="7">
        <f>(R135*S135)</f>
        <v>0</v>
      </c>
    </row>
    <row r="136" spans="1:20" x14ac:dyDescent="0.2">
      <c r="A136" s="7"/>
      <c r="B136" s="30" t="s">
        <v>124</v>
      </c>
      <c r="C136" s="7" t="s">
        <v>51</v>
      </c>
      <c r="D136" s="30">
        <v>42</v>
      </c>
      <c r="E136">
        <v>4</v>
      </c>
      <c r="F136">
        <v>6.35</v>
      </c>
      <c r="G136">
        <v>11.55</v>
      </c>
      <c r="H136" s="28">
        <v>0</v>
      </c>
      <c r="I136" s="28"/>
      <c r="J136">
        <v>487946.29288000002</v>
      </c>
      <c r="K136">
        <v>203039.75115</v>
      </c>
      <c r="L136" s="30">
        <v>1973</v>
      </c>
      <c r="M136" s="30"/>
      <c r="N136" s="30"/>
      <c r="O136" s="30"/>
      <c r="P136" s="30"/>
      <c r="T136" s="7">
        <f>(R136*S136)</f>
        <v>0</v>
      </c>
    </row>
    <row r="137" spans="1:20" x14ac:dyDescent="0.2">
      <c r="A137" s="7"/>
      <c r="B137" s="30" t="s">
        <v>125</v>
      </c>
      <c r="C137" s="7" t="s">
        <v>51</v>
      </c>
      <c r="D137" s="30">
        <v>42</v>
      </c>
      <c r="E137">
        <v>48</v>
      </c>
      <c r="F137">
        <v>0</v>
      </c>
      <c r="G137">
        <v>0</v>
      </c>
      <c r="H137" s="28">
        <v>0</v>
      </c>
      <c r="I137" s="28"/>
      <c r="J137">
        <v>0</v>
      </c>
      <c r="K137">
        <v>0</v>
      </c>
      <c r="L137" s="30">
        <v>1973</v>
      </c>
      <c r="M137" s="30"/>
      <c r="N137" s="30"/>
      <c r="O137" s="30"/>
      <c r="P137" s="30"/>
      <c r="T137" s="7">
        <f>(R137*S137)</f>
        <v>0</v>
      </c>
    </row>
    <row r="138" spans="1:20" ht="12.75" customHeight="1" thickBot="1" x14ac:dyDescent="0.25">
      <c r="A138" s="7"/>
      <c r="B138" s="10" t="s">
        <v>126</v>
      </c>
      <c r="C138" s="10"/>
      <c r="D138" s="30"/>
      <c r="E138" s="30"/>
      <c r="F138" s="30"/>
      <c r="G138" s="30"/>
      <c r="H138" s="30"/>
      <c r="I138" s="30"/>
      <c r="J138" s="30"/>
      <c r="K138" s="30"/>
      <c r="L138" s="30"/>
      <c r="M138" s="30"/>
      <c r="N138" s="30"/>
      <c r="O138" s="30"/>
      <c r="P138" s="30"/>
    </row>
    <row r="139" spans="1:20" s="5" customFormat="1" ht="24" customHeight="1" thickBot="1" x14ac:dyDescent="0.25">
      <c r="A139" s="161" t="s">
        <v>127</v>
      </c>
      <c r="B139" s="162"/>
      <c r="C139" s="162"/>
      <c r="D139" s="162"/>
      <c r="E139" s="162"/>
      <c r="F139" s="162"/>
      <c r="G139" s="162"/>
      <c r="H139" s="162"/>
      <c r="I139" s="162"/>
      <c r="J139" s="162"/>
      <c r="K139" s="162"/>
      <c r="L139" s="162"/>
      <c r="M139" s="162"/>
      <c r="N139" s="162"/>
      <c r="O139" s="162"/>
      <c r="P139" s="162"/>
      <c r="Q139" s="162"/>
      <c r="R139" s="162"/>
      <c r="S139" s="162"/>
      <c r="T139" s="162"/>
    </row>
    <row r="140" spans="1:20" x14ac:dyDescent="0.2">
      <c r="A140" s="7"/>
      <c r="B140" s="30"/>
      <c r="C140" s="30"/>
      <c r="D140" s="30"/>
      <c r="E140" s="30"/>
      <c r="F140" s="30"/>
      <c r="G140" s="30"/>
      <c r="H140" s="30"/>
      <c r="I140" s="30"/>
      <c r="J140" s="30"/>
      <c r="K140" s="30"/>
      <c r="L140" s="30"/>
      <c r="M140" s="30"/>
      <c r="N140" s="30"/>
      <c r="O140" s="30"/>
      <c r="P140" s="30"/>
    </row>
    <row r="141" spans="1:20" ht="12.75" customHeight="1" thickBot="1" x14ac:dyDescent="0.25">
      <c r="A141" s="7"/>
      <c r="B141" s="10"/>
      <c r="C141" s="10"/>
      <c r="D141" s="30"/>
      <c r="E141" s="30"/>
      <c r="F141" s="30"/>
      <c r="G141" s="30"/>
      <c r="H141" s="30"/>
      <c r="I141" s="30"/>
      <c r="J141" s="30"/>
      <c r="K141" s="30"/>
      <c r="L141" s="30"/>
      <c r="M141" s="30"/>
      <c r="N141" s="30"/>
      <c r="O141" s="30"/>
      <c r="P141" s="30"/>
    </row>
    <row r="142" spans="1:20" s="5" customFormat="1" ht="24" customHeight="1" thickBot="1" x14ac:dyDescent="0.25">
      <c r="A142" s="161" t="s">
        <v>128</v>
      </c>
      <c r="B142" s="162"/>
      <c r="C142" s="162"/>
      <c r="D142" s="162"/>
      <c r="E142" s="162"/>
      <c r="F142" s="162"/>
      <c r="G142" s="162"/>
      <c r="H142" s="162"/>
      <c r="I142" s="162"/>
      <c r="J142" s="162"/>
      <c r="K142" s="162"/>
      <c r="L142" s="162"/>
      <c r="M142" s="162"/>
      <c r="N142" s="162"/>
      <c r="O142" s="162"/>
      <c r="P142" s="162"/>
      <c r="Q142" s="162"/>
      <c r="R142" s="162"/>
      <c r="S142" s="162"/>
      <c r="T142" s="162"/>
    </row>
    <row r="143" spans="1:20" x14ac:dyDescent="0.2">
      <c r="A143" s="7"/>
      <c r="B143" s="30" t="s">
        <v>129</v>
      </c>
      <c r="C143" s="30" t="s">
        <v>23</v>
      </c>
      <c r="D143" s="30">
        <v>24</v>
      </c>
      <c r="E143">
        <v>4</v>
      </c>
      <c r="F143">
        <v>16.95</v>
      </c>
      <c r="G143">
        <v>8.1199999999999992</v>
      </c>
      <c r="H143" s="28">
        <v>0</v>
      </c>
      <c r="I143" s="28"/>
      <c r="J143">
        <v>486890.71133000002</v>
      </c>
      <c r="K143">
        <v>220765.11848999999</v>
      </c>
      <c r="L143" s="7">
        <v>1976</v>
      </c>
      <c r="M143" s="30"/>
      <c r="N143" s="30"/>
      <c r="O143" s="30"/>
      <c r="P143" s="30"/>
      <c r="T143" s="7">
        <f t="shared" ref="T143:T174" si="5">(R143*S143)</f>
        <v>0</v>
      </c>
    </row>
    <row r="144" spans="1:20" x14ac:dyDescent="0.2">
      <c r="A144" s="7"/>
      <c r="B144" s="30" t="s">
        <v>130</v>
      </c>
      <c r="C144" s="30" t="s">
        <v>23</v>
      </c>
      <c r="D144" s="30">
        <v>24</v>
      </c>
      <c r="E144">
        <v>4</v>
      </c>
      <c r="F144">
        <v>19.2</v>
      </c>
      <c r="G144">
        <v>12.1</v>
      </c>
      <c r="H144" s="28">
        <v>0</v>
      </c>
      <c r="I144" s="28"/>
      <c r="J144">
        <v>486928.41211999999</v>
      </c>
      <c r="K144">
        <v>220626.73413999999</v>
      </c>
      <c r="L144" s="7">
        <v>1976</v>
      </c>
      <c r="M144" s="30"/>
      <c r="N144" s="30"/>
      <c r="O144" s="30"/>
      <c r="P144" s="30"/>
      <c r="T144" s="7">
        <f t="shared" si="5"/>
        <v>0</v>
      </c>
    </row>
    <row r="145" spans="1:20" ht="25.5" x14ac:dyDescent="0.2">
      <c r="A145" s="7"/>
      <c r="B145" s="1" t="s">
        <v>131</v>
      </c>
      <c r="C145" s="30" t="s">
        <v>23</v>
      </c>
      <c r="D145" s="1">
        <v>12</v>
      </c>
      <c r="E145">
        <v>4</v>
      </c>
      <c r="F145">
        <v>22.06</v>
      </c>
      <c r="G145">
        <v>9.59</v>
      </c>
      <c r="H145" s="28">
        <v>0</v>
      </c>
      <c r="I145" s="28"/>
      <c r="J145">
        <v>487183.37216000003</v>
      </c>
      <c r="K145">
        <v>220452.26564</v>
      </c>
      <c r="L145" s="7">
        <v>1976</v>
      </c>
      <c r="M145" s="30"/>
      <c r="N145" s="30"/>
      <c r="O145" s="1"/>
      <c r="P145" s="1"/>
      <c r="T145" s="7">
        <f t="shared" si="5"/>
        <v>0</v>
      </c>
    </row>
    <row r="146" spans="1:20" x14ac:dyDescent="0.2">
      <c r="A146" s="7"/>
      <c r="B146" s="30" t="s">
        <v>132</v>
      </c>
      <c r="C146" s="30" t="s">
        <v>23</v>
      </c>
      <c r="D146" s="30">
        <v>24</v>
      </c>
      <c r="E146">
        <v>4</v>
      </c>
      <c r="F146">
        <v>22.39</v>
      </c>
      <c r="G146">
        <v>15.59</v>
      </c>
      <c r="H146" s="28">
        <v>0</v>
      </c>
      <c r="I146" s="28"/>
      <c r="J146">
        <v>487170.07552000001</v>
      </c>
      <c r="K146">
        <v>220427.10983</v>
      </c>
      <c r="L146" s="7">
        <v>1976</v>
      </c>
      <c r="M146" s="30"/>
      <c r="N146" s="30"/>
      <c r="O146" s="30"/>
      <c r="P146" s="30"/>
      <c r="T146" s="7">
        <f t="shared" si="5"/>
        <v>0</v>
      </c>
    </row>
    <row r="147" spans="1:20" x14ac:dyDescent="0.2">
      <c r="A147" s="7"/>
      <c r="B147" s="30" t="s">
        <v>133</v>
      </c>
      <c r="C147" s="30" t="s">
        <v>23</v>
      </c>
      <c r="D147" s="30">
        <v>24</v>
      </c>
      <c r="E147">
        <v>4</v>
      </c>
      <c r="F147">
        <v>22.66</v>
      </c>
      <c r="G147">
        <v>16.2</v>
      </c>
      <c r="H147" s="28">
        <v>0</v>
      </c>
      <c r="I147" s="28"/>
      <c r="J147">
        <v>487129.29509000003</v>
      </c>
      <c r="K147">
        <v>220350.89636000001</v>
      </c>
      <c r="L147" s="7">
        <v>1976</v>
      </c>
      <c r="M147" s="30"/>
      <c r="N147" s="30"/>
      <c r="O147" s="30"/>
      <c r="P147" s="30"/>
      <c r="T147" s="7">
        <f t="shared" si="5"/>
        <v>0</v>
      </c>
    </row>
    <row r="148" spans="1:20" x14ac:dyDescent="0.2">
      <c r="A148" s="7"/>
      <c r="B148" s="30" t="s">
        <v>134</v>
      </c>
      <c r="C148" s="30" t="s">
        <v>23</v>
      </c>
      <c r="D148" s="30">
        <v>24</v>
      </c>
      <c r="E148">
        <v>4</v>
      </c>
      <c r="F148">
        <v>21.68</v>
      </c>
      <c r="G148">
        <v>15.22</v>
      </c>
      <c r="H148" s="28">
        <v>0</v>
      </c>
      <c r="I148" s="28"/>
      <c r="J148">
        <v>487085.97472</v>
      </c>
      <c r="K148">
        <v>220305.70236</v>
      </c>
      <c r="L148" s="7">
        <v>1976</v>
      </c>
      <c r="M148" s="30"/>
      <c r="N148" s="30"/>
      <c r="O148" s="30"/>
      <c r="P148" s="30"/>
      <c r="T148" s="7">
        <f t="shared" si="5"/>
        <v>0</v>
      </c>
    </row>
    <row r="149" spans="1:20" x14ac:dyDescent="0.2">
      <c r="A149" s="7"/>
      <c r="B149" s="30" t="s">
        <v>135</v>
      </c>
      <c r="C149" s="30" t="s">
        <v>23</v>
      </c>
      <c r="D149" s="30">
        <v>24</v>
      </c>
      <c r="E149">
        <v>4</v>
      </c>
      <c r="F149">
        <v>24.01</v>
      </c>
      <c r="G149">
        <v>18.170000000000002</v>
      </c>
      <c r="H149" s="28">
        <v>0</v>
      </c>
      <c r="I149" s="28"/>
      <c r="J149">
        <v>487207.84123000002</v>
      </c>
      <c r="K149">
        <v>219947.95258000001</v>
      </c>
      <c r="L149" s="7">
        <v>1976</v>
      </c>
      <c r="M149" s="30"/>
      <c r="N149" s="30"/>
      <c r="O149" s="30"/>
      <c r="P149" s="30"/>
      <c r="T149" s="7">
        <f t="shared" si="5"/>
        <v>0</v>
      </c>
    </row>
    <row r="150" spans="1:20" s="3" customFormat="1" x14ac:dyDescent="0.2">
      <c r="A150" s="30"/>
      <c r="B150" s="30" t="s">
        <v>136</v>
      </c>
      <c r="C150" s="30" t="s">
        <v>51</v>
      </c>
      <c r="D150" s="30">
        <v>24</v>
      </c>
      <c r="E150">
        <v>4</v>
      </c>
      <c r="F150">
        <v>18.55</v>
      </c>
      <c r="G150">
        <v>13.3</v>
      </c>
      <c r="H150" s="28">
        <v>0</v>
      </c>
      <c r="I150" s="28"/>
      <c r="J150">
        <v>486928.65970000002</v>
      </c>
      <c r="K150">
        <v>219631.27911999999</v>
      </c>
      <c r="L150" s="7">
        <v>1976</v>
      </c>
      <c r="M150" s="30"/>
      <c r="N150" s="30"/>
      <c r="O150" s="30"/>
      <c r="P150" s="30"/>
      <c r="Q150" s="30"/>
      <c r="R150" s="7"/>
      <c r="S150" s="7"/>
      <c r="T150" s="7">
        <f t="shared" si="5"/>
        <v>0</v>
      </c>
    </row>
    <row r="151" spans="1:20" s="3" customFormat="1" x14ac:dyDescent="0.2">
      <c r="A151" s="30"/>
      <c r="B151" s="30" t="s">
        <v>137</v>
      </c>
      <c r="C151" s="30" t="s">
        <v>51</v>
      </c>
      <c r="D151" s="30">
        <v>24</v>
      </c>
      <c r="E151">
        <v>4</v>
      </c>
      <c r="F151">
        <v>16.75</v>
      </c>
      <c r="G151">
        <v>12.08</v>
      </c>
      <c r="H151" s="28">
        <v>0</v>
      </c>
      <c r="I151" s="28"/>
      <c r="J151">
        <v>487179.67700000003</v>
      </c>
      <c r="K151">
        <v>219394.74215999999</v>
      </c>
      <c r="L151" s="7">
        <v>1976</v>
      </c>
      <c r="M151" s="30"/>
      <c r="N151" s="30"/>
      <c r="O151" s="30"/>
      <c r="P151" s="30"/>
      <c r="Q151" s="30"/>
      <c r="R151" s="30"/>
      <c r="S151" s="30"/>
      <c r="T151" s="30">
        <f t="shared" si="5"/>
        <v>0</v>
      </c>
    </row>
    <row r="152" spans="1:20" s="3" customFormat="1" x14ac:dyDescent="0.2">
      <c r="A152" s="30"/>
      <c r="B152" s="30" t="s">
        <v>138</v>
      </c>
      <c r="C152" s="30" t="s">
        <v>51</v>
      </c>
      <c r="D152" s="30">
        <v>24</v>
      </c>
      <c r="E152">
        <v>4</v>
      </c>
      <c r="F152">
        <v>14.94</v>
      </c>
      <c r="G152">
        <v>10.78</v>
      </c>
      <c r="H152" s="28">
        <v>0</v>
      </c>
      <c r="I152" s="28"/>
      <c r="J152">
        <v>487440.90061999997</v>
      </c>
      <c r="K152">
        <v>219162.16146999999</v>
      </c>
      <c r="L152" s="7">
        <v>1976</v>
      </c>
      <c r="M152" s="30"/>
      <c r="N152" s="30"/>
      <c r="O152" s="30"/>
      <c r="P152" s="30"/>
      <c r="Q152" s="30"/>
      <c r="R152" s="30"/>
      <c r="S152" s="30"/>
      <c r="T152" s="30">
        <f t="shared" si="5"/>
        <v>0</v>
      </c>
    </row>
    <row r="153" spans="1:20" s="3" customFormat="1" x14ac:dyDescent="0.2">
      <c r="A153" s="30"/>
      <c r="B153" s="30" t="s">
        <v>139</v>
      </c>
      <c r="C153" s="30" t="s">
        <v>51</v>
      </c>
      <c r="D153" s="30">
        <v>24</v>
      </c>
      <c r="E153">
        <v>4</v>
      </c>
      <c r="F153">
        <v>15.59</v>
      </c>
      <c r="G153">
        <v>11.86</v>
      </c>
      <c r="H153" s="28">
        <v>0</v>
      </c>
      <c r="I153" s="28"/>
      <c r="J153">
        <v>487700.97853000002</v>
      </c>
      <c r="K153">
        <v>218938.74653</v>
      </c>
      <c r="L153" s="7">
        <v>1976</v>
      </c>
      <c r="M153" s="30"/>
      <c r="N153" s="30"/>
      <c r="O153" s="30"/>
      <c r="P153" s="30"/>
      <c r="Q153" s="30"/>
      <c r="R153" s="30"/>
      <c r="S153" s="30"/>
      <c r="T153" s="30">
        <f t="shared" si="5"/>
        <v>0</v>
      </c>
    </row>
    <row r="154" spans="1:20" s="3" customFormat="1" x14ac:dyDescent="0.2">
      <c r="A154" s="30"/>
      <c r="B154" s="30" t="s">
        <v>140</v>
      </c>
      <c r="C154" s="30" t="s">
        <v>51</v>
      </c>
      <c r="D154" s="30">
        <v>24</v>
      </c>
      <c r="E154">
        <v>4</v>
      </c>
      <c r="F154">
        <v>15.88</v>
      </c>
      <c r="G154">
        <v>12.73</v>
      </c>
      <c r="H154" s="28">
        <v>0</v>
      </c>
      <c r="I154" s="28"/>
      <c r="J154">
        <v>487950.78347999998</v>
      </c>
      <c r="K154">
        <v>218720.20868000001</v>
      </c>
      <c r="L154" s="7">
        <v>1976</v>
      </c>
      <c r="M154" s="30"/>
      <c r="N154" s="30"/>
      <c r="O154" s="30"/>
      <c r="P154" s="30"/>
      <c r="Q154" s="30"/>
      <c r="R154" s="30"/>
      <c r="S154" s="30"/>
      <c r="T154" s="30">
        <f t="shared" si="5"/>
        <v>0</v>
      </c>
    </row>
    <row r="155" spans="1:20" s="3" customFormat="1" x14ac:dyDescent="0.2">
      <c r="A155" s="30"/>
      <c r="B155" s="30" t="s">
        <v>141</v>
      </c>
      <c r="C155" s="30" t="s">
        <v>51</v>
      </c>
      <c r="D155" s="30">
        <v>24</v>
      </c>
      <c r="E155">
        <v>4</v>
      </c>
      <c r="F155">
        <v>15.77</v>
      </c>
      <c r="G155">
        <v>13.35</v>
      </c>
      <c r="H155" s="28">
        <v>0</v>
      </c>
      <c r="I155" s="28"/>
      <c r="J155">
        <v>488220.05736999999</v>
      </c>
      <c r="K155">
        <v>218490.08923000001</v>
      </c>
      <c r="L155" s="7">
        <v>1976</v>
      </c>
      <c r="M155" s="30"/>
      <c r="N155" s="30"/>
      <c r="O155" s="30"/>
      <c r="P155" s="30"/>
      <c r="Q155" s="30"/>
      <c r="R155" s="30"/>
      <c r="S155" s="30"/>
      <c r="T155" s="30">
        <f t="shared" si="5"/>
        <v>0</v>
      </c>
    </row>
    <row r="156" spans="1:20" s="3" customFormat="1" x14ac:dyDescent="0.2">
      <c r="A156" s="30"/>
      <c r="B156" s="30" t="s">
        <v>142</v>
      </c>
      <c r="C156" s="30" t="s">
        <v>51</v>
      </c>
      <c r="D156" s="30">
        <v>24</v>
      </c>
      <c r="E156">
        <v>4</v>
      </c>
      <c r="F156">
        <v>14.7</v>
      </c>
      <c r="G156">
        <v>12.82</v>
      </c>
      <c r="H156" s="28">
        <v>0</v>
      </c>
      <c r="I156" s="28"/>
      <c r="J156">
        <v>488479.85227999999</v>
      </c>
      <c r="K156">
        <v>218265.23522</v>
      </c>
      <c r="L156" s="7">
        <v>1976</v>
      </c>
      <c r="M156" s="30"/>
      <c r="N156" s="30"/>
      <c r="O156" s="30"/>
      <c r="P156" s="30"/>
      <c r="Q156" s="30"/>
      <c r="R156" s="30"/>
      <c r="S156" s="30"/>
      <c r="T156" s="30">
        <f t="shared" si="5"/>
        <v>0</v>
      </c>
    </row>
    <row r="157" spans="1:20" s="3" customFormat="1" x14ac:dyDescent="0.2">
      <c r="A157" s="30"/>
      <c r="B157" s="30" t="s">
        <v>143</v>
      </c>
      <c r="C157" s="30" t="s">
        <v>51</v>
      </c>
      <c r="D157" s="30">
        <v>24</v>
      </c>
      <c r="E157">
        <v>4</v>
      </c>
      <c r="F157">
        <v>14.59</v>
      </c>
      <c r="G157">
        <v>12.88</v>
      </c>
      <c r="H157" s="28">
        <v>0</v>
      </c>
      <c r="I157" s="28"/>
      <c r="J157">
        <v>488710.99141999998</v>
      </c>
      <c r="K157">
        <v>218042.55085999999</v>
      </c>
      <c r="L157" s="7">
        <v>1976</v>
      </c>
      <c r="M157" s="30"/>
      <c r="N157" s="30"/>
      <c r="O157" s="30"/>
      <c r="P157" s="30"/>
      <c r="Q157" s="30"/>
      <c r="R157" s="30"/>
      <c r="S157" s="30"/>
      <c r="T157" s="30">
        <f t="shared" si="5"/>
        <v>0</v>
      </c>
    </row>
    <row r="158" spans="1:20" s="3" customFormat="1" x14ac:dyDescent="0.2">
      <c r="A158" s="30"/>
      <c r="B158" s="30" t="s">
        <v>144</v>
      </c>
      <c r="C158" s="30" t="s">
        <v>51</v>
      </c>
      <c r="D158" s="30">
        <v>24</v>
      </c>
      <c r="E158">
        <v>4</v>
      </c>
      <c r="F158">
        <v>13.32</v>
      </c>
      <c r="G158">
        <v>11.77</v>
      </c>
      <c r="H158" s="28">
        <v>0</v>
      </c>
      <c r="I158" s="28"/>
      <c r="J158">
        <v>488681.29294000001</v>
      </c>
      <c r="K158">
        <v>217949.06216</v>
      </c>
      <c r="L158" s="7">
        <v>1976</v>
      </c>
      <c r="M158" s="30"/>
      <c r="N158" s="30"/>
      <c r="O158" s="30"/>
      <c r="P158" s="30"/>
      <c r="Q158" s="30"/>
      <c r="R158" s="30"/>
      <c r="S158" s="30"/>
      <c r="T158" s="30">
        <f t="shared" si="5"/>
        <v>0</v>
      </c>
    </row>
    <row r="159" spans="1:20" s="3" customFormat="1" x14ac:dyDescent="0.2">
      <c r="A159" s="30"/>
      <c r="B159" s="30" t="s">
        <v>145</v>
      </c>
      <c r="C159" s="30" t="s">
        <v>51</v>
      </c>
      <c r="D159" s="30">
        <v>24</v>
      </c>
      <c r="E159">
        <v>4</v>
      </c>
      <c r="F159">
        <v>12.88</v>
      </c>
      <c r="G159">
        <v>11.63</v>
      </c>
      <c r="H159" s="28">
        <v>0</v>
      </c>
      <c r="I159" s="28"/>
      <c r="J159">
        <v>488517.78016999998</v>
      </c>
      <c r="K159">
        <v>217902.25013</v>
      </c>
      <c r="L159" s="7">
        <v>1976</v>
      </c>
      <c r="M159" s="30"/>
      <c r="N159" s="30"/>
      <c r="O159" s="30"/>
      <c r="P159" s="30"/>
      <c r="Q159" s="30"/>
      <c r="R159" s="30"/>
      <c r="S159" s="30"/>
      <c r="T159" s="30">
        <f t="shared" si="5"/>
        <v>0</v>
      </c>
    </row>
    <row r="160" spans="1:20" s="3" customFormat="1" x14ac:dyDescent="0.2">
      <c r="A160" s="30"/>
      <c r="B160" s="30" t="s">
        <v>146</v>
      </c>
      <c r="C160" s="30" t="s">
        <v>51</v>
      </c>
      <c r="D160" s="30">
        <v>24</v>
      </c>
      <c r="E160">
        <v>4</v>
      </c>
      <c r="F160">
        <v>11.76</v>
      </c>
      <c r="G160">
        <v>10.93</v>
      </c>
      <c r="H160" s="28">
        <v>0</v>
      </c>
      <c r="I160" s="28"/>
      <c r="J160">
        <v>488564.76121000003</v>
      </c>
      <c r="K160">
        <v>217678.63008</v>
      </c>
      <c r="L160" s="7">
        <v>1976</v>
      </c>
      <c r="M160" s="30"/>
      <c r="N160" s="30"/>
      <c r="O160" s="30"/>
      <c r="P160" s="30"/>
      <c r="Q160" s="30"/>
      <c r="R160" s="30"/>
      <c r="S160" s="30"/>
      <c r="T160" s="30">
        <f t="shared" si="5"/>
        <v>0</v>
      </c>
    </row>
    <row r="161" spans="1:20" s="3" customFormat="1" x14ac:dyDescent="0.2">
      <c r="A161" s="30"/>
      <c r="B161" s="30" t="s">
        <v>147</v>
      </c>
      <c r="C161" s="30" t="s">
        <v>51</v>
      </c>
      <c r="D161" s="30">
        <v>24</v>
      </c>
      <c r="E161">
        <v>4</v>
      </c>
      <c r="F161">
        <v>11.73</v>
      </c>
      <c r="G161">
        <v>11.09</v>
      </c>
      <c r="H161" s="28">
        <v>0</v>
      </c>
      <c r="I161" s="28"/>
      <c r="J161">
        <v>488574.44802000001</v>
      </c>
      <c r="K161">
        <v>217628.25865</v>
      </c>
      <c r="L161" s="7">
        <v>1976</v>
      </c>
      <c r="M161" s="30"/>
      <c r="N161" s="30"/>
      <c r="O161" s="30"/>
      <c r="P161" s="30"/>
      <c r="Q161" s="30"/>
      <c r="R161" s="30"/>
      <c r="S161" s="30"/>
      <c r="T161" s="30">
        <f t="shared" si="5"/>
        <v>0</v>
      </c>
    </row>
    <row r="162" spans="1:20" s="3" customFormat="1" x14ac:dyDescent="0.2">
      <c r="A162" s="30"/>
      <c r="B162" s="37" t="s">
        <v>148</v>
      </c>
      <c r="C162" s="30" t="s">
        <v>51</v>
      </c>
      <c r="D162" s="30">
        <v>30</v>
      </c>
      <c r="E162">
        <v>4</v>
      </c>
      <c r="F162">
        <v>9.8000000000000007</v>
      </c>
      <c r="G162">
        <v>9.77</v>
      </c>
      <c r="H162" s="28">
        <v>0</v>
      </c>
      <c r="I162" s="28"/>
      <c r="J162">
        <v>488342.35200999997</v>
      </c>
      <c r="K162">
        <v>217284.18309999999</v>
      </c>
      <c r="L162" s="7">
        <v>1976</v>
      </c>
      <c r="M162" s="30"/>
      <c r="N162" s="30"/>
      <c r="O162" s="30"/>
      <c r="P162" s="30"/>
      <c r="Q162" s="30"/>
      <c r="R162" s="30"/>
      <c r="S162" s="30"/>
      <c r="T162" s="30">
        <f t="shared" si="5"/>
        <v>0</v>
      </c>
    </row>
    <row r="163" spans="1:20" s="3" customFormat="1" x14ac:dyDescent="0.2">
      <c r="A163" s="30"/>
      <c r="B163" s="30" t="s">
        <v>149</v>
      </c>
      <c r="C163" s="30" t="s">
        <v>51</v>
      </c>
      <c r="D163" s="30">
        <v>30</v>
      </c>
      <c r="E163">
        <v>4</v>
      </c>
      <c r="F163">
        <v>8.98</v>
      </c>
      <c r="G163">
        <v>10.67</v>
      </c>
      <c r="H163" s="28">
        <v>0</v>
      </c>
      <c r="I163" s="28"/>
      <c r="J163">
        <v>488589.46257999999</v>
      </c>
      <c r="K163">
        <v>217126.3365</v>
      </c>
      <c r="L163" s="7">
        <v>1976</v>
      </c>
      <c r="M163" s="30"/>
      <c r="N163" s="30"/>
      <c r="O163" s="30"/>
      <c r="P163" s="30"/>
      <c r="Q163" s="30"/>
      <c r="R163" s="30"/>
      <c r="S163" s="30"/>
      <c r="T163" s="30">
        <f t="shared" si="5"/>
        <v>0</v>
      </c>
    </row>
    <row r="164" spans="1:20" s="3" customFormat="1" x14ac:dyDescent="0.2">
      <c r="A164" s="30"/>
      <c r="B164" s="30" t="s">
        <v>150</v>
      </c>
      <c r="C164" s="30" t="s">
        <v>51</v>
      </c>
      <c r="D164" s="30">
        <v>30</v>
      </c>
      <c r="E164">
        <v>4</v>
      </c>
      <c r="F164">
        <v>9.81</v>
      </c>
      <c r="G164">
        <v>11.68</v>
      </c>
      <c r="H164" s="28">
        <v>0</v>
      </c>
      <c r="I164" s="28"/>
      <c r="J164">
        <v>488844.22573000001</v>
      </c>
      <c r="K164">
        <v>216964.08240000001</v>
      </c>
      <c r="L164" s="7">
        <v>1976</v>
      </c>
      <c r="M164" s="30"/>
      <c r="N164" s="30"/>
      <c r="O164" s="30"/>
      <c r="P164" s="30"/>
      <c r="Q164" s="30"/>
      <c r="R164" s="30"/>
      <c r="S164" s="30"/>
      <c r="T164" s="30">
        <f t="shared" si="5"/>
        <v>0</v>
      </c>
    </row>
    <row r="165" spans="1:20" s="3" customFormat="1" x14ac:dyDescent="0.2">
      <c r="A165" s="30"/>
      <c r="B165" s="30" t="s">
        <v>151</v>
      </c>
      <c r="C165" s="30" t="s">
        <v>51</v>
      </c>
      <c r="D165" s="30">
        <v>30</v>
      </c>
      <c r="E165">
        <v>4</v>
      </c>
      <c r="F165">
        <v>11.22</v>
      </c>
      <c r="G165">
        <v>13.23</v>
      </c>
      <c r="H165" s="28">
        <v>0</v>
      </c>
      <c r="I165" s="28"/>
      <c r="J165">
        <v>489221.81764999998</v>
      </c>
      <c r="K165">
        <v>216722.44488</v>
      </c>
      <c r="L165" s="7">
        <v>1976</v>
      </c>
      <c r="M165" s="30"/>
      <c r="N165" s="30"/>
      <c r="O165" s="30"/>
      <c r="P165" s="30"/>
      <c r="Q165" s="30"/>
      <c r="R165" s="30"/>
      <c r="S165" s="30"/>
      <c r="T165" s="30">
        <f t="shared" si="5"/>
        <v>0</v>
      </c>
    </row>
    <row r="166" spans="1:20" x14ac:dyDescent="0.2">
      <c r="A166" s="7"/>
      <c r="B166" s="30" t="s">
        <v>152</v>
      </c>
      <c r="C166" s="30" t="s">
        <v>51</v>
      </c>
      <c r="D166" s="30">
        <v>30</v>
      </c>
      <c r="E166">
        <v>4</v>
      </c>
      <c r="F166">
        <v>9.3000000000000007</v>
      </c>
      <c r="G166">
        <v>11.52</v>
      </c>
      <c r="H166" s="28">
        <v>0</v>
      </c>
      <c r="I166" s="28"/>
      <c r="J166">
        <v>489607.74024000001</v>
      </c>
      <c r="K166">
        <v>216477.56228000001</v>
      </c>
      <c r="L166" s="7">
        <v>1976</v>
      </c>
      <c r="M166" s="30"/>
      <c r="N166" s="30"/>
      <c r="O166" s="30"/>
      <c r="P166" s="30"/>
      <c r="R166" s="30"/>
      <c r="S166" s="30"/>
      <c r="T166" s="30">
        <f t="shared" si="5"/>
        <v>0</v>
      </c>
    </row>
    <row r="167" spans="1:20" x14ac:dyDescent="0.2">
      <c r="A167" s="7"/>
      <c r="B167" s="30" t="s">
        <v>153</v>
      </c>
      <c r="C167" s="30" t="s">
        <v>51</v>
      </c>
      <c r="D167" s="30">
        <v>30</v>
      </c>
      <c r="E167">
        <v>4</v>
      </c>
      <c r="F167">
        <v>7.91</v>
      </c>
      <c r="G167">
        <v>10.41</v>
      </c>
      <c r="H167" s="28">
        <v>0</v>
      </c>
      <c r="I167" s="28"/>
      <c r="J167">
        <v>489979.71380999999</v>
      </c>
      <c r="K167">
        <v>216242.36648999999</v>
      </c>
      <c r="L167" s="7">
        <v>1976</v>
      </c>
      <c r="M167" s="30"/>
      <c r="N167" s="30"/>
      <c r="O167" s="30"/>
      <c r="P167" s="30"/>
      <c r="R167" s="30"/>
      <c r="S167" s="30"/>
      <c r="T167" s="30">
        <f t="shared" si="5"/>
        <v>0</v>
      </c>
    </row>
    <row r="168" spans="1:20" x14ac:dyDescent="0.2">
      <c r="A168" s="7"/>
      <c r="B168" s="30" t="s">
        <v>154</v>
      </c>
      <c r="C168" s="30" t="s">
        <v>51</v>
      </c>
      <c r="D168" s="30">
        <v>30</v>
      </c>
      <c r="E168">
        <v>4</v>
      </c>
      <c r="F168">
        <v>11.47</v>
      </c>
      <c r="G168">
        <v>14.1</v>
      </c>
      <c r="H168" s="28">
        <v>0</v>
      </c>
      <c r="I168" s="28"/>
      <c r="J168">
        <v>490351.29991</v>
      </c>
      <c r="K168">
        <v>216006.39575</v>
      </c>
      <c r="L168" s="7">
        <v>1976</v>
      </c>
      <c r="M168" s="30"/>
      <c r="N168" s="30"/>
      <c r="O168" s="30"/>
      <c r="P168" s="30"/>
      <c r="R168" s="30"/>
      <c r="S168" s="30"/>
      <c r="T168" s="30">
        <f t="shared" si="5"/>
        <v>0</v>
      </c>
    </row>
    <row r="169" spans="1:20" x14ac:dyDescent="0.2">
      <c r="A169" s="7"/>
      <c r="B169" s="30" t="s">
        <v>155</v>
      </c>
      <c r="C169" s="30" t="s">
        <v>51</v>
      </c>
      <c r="D169" s="30">
        <v>30</v>
      </c>
      <c r="E169">
        <v>4</v>
      </c>
      <c r="F169">
        <v>14.43</v>
      </c>
      <c r="G169">
        <v>17.38</v>
      </c>
      <c r="H169" s="28">
        <v>0</v>
      </c>
      <c r="I169" s="28"/>
      <c r="J169">
        <v>490654.30338</v>
      </c>
      <c r="K169">
        <v>215811.49710000001</v>
      </c>
      <c r="L169" s="7">
        <v>1976</v>
      </c>
      <c r="M169" s="30"/>
      <c r="N169" s="30"/>
      <c r="O169" s="30"/>
      <c r="P169" s="30"/>
      <c r="R169" s="30"/>
      <c r="S169" s="30"/>
      <c r="T169" s="30">
        <f t="shared" si="5"/>
        <v>0</v>
      </c>
    </row>
    <row r="170" spans="1:20" x14ac:dyDescent="0.2">
      <c r="A170" s="7"/>
      <c r="B170" s="30" t="s">
        <v>156</v>
      </c>
      <c r="C170" s="30" t="s">
        <v>51</v>
      </c>
      <c r="D170" s="30">
        <v>30</v>
      </c>
      <c r="E170">
        <v>4</v>
      </c>
      <c r="F170">
        <v>10.49</v>
      </c>
      <c r="G170">
        <v>13.87</v>
      </c>
      <c r="H170" s="28">
        <v>0</v>
      </c>
      <c r="I170" s="28"/>
      <c r="J170">
        <v>490484.20296999998</v>
      </c>
      <c r="K170">
        <v>215388.13498999999</v>
      </c>
      <c r="L170" s="7">
        <v>1976</v>
      </c>
      <c r="M170" s="30"/>
      <c r="N170" s="30"/>
      <c r="O170" s="30"/>
      <c r="P170" s="30"/>
      <c r="R170" s="30"/>
      <c r="S170" s="30"/>
      <c r="T170" s="30">
        <f t="shared" si="5"/>
        <v>0</v>
      </c>
    </row>
    <row r="171" spans="1:20" x14ac:dyDescent="0.2">
      <c r="A171" s="7"/>
      <c r="B171" s="30" t="s">
        <v>157</v>
      </c>
      <c r="C171" s="30" t="s">
        <v>51</v>
      </c>
      <c r="D171" s="30">
        <v>30</v>
      </c>
      <c r="E171">
        <v>4</v>
      </c>
      <c r="F171">
        <v>5.08</v>
      </c>
      <c r="G171">
        <v>8.92</v>
      </c>
      <c r="H171" s="28">
        <v>0</v>
      </c>
      <c r="I171" s="28"/>
      <c r="J171">
        <v>490273.24709999998</v>
      </c>
      <c r="K171">
        <v>214869.09995</v>
      </c>
      <c r="L171" s="7">
        <v>1976</v>
      </c>
      <c r="M171" s="30"/>
      <c r="N171" s="30"/>
      <c r="O171" s="30"/>
      <c r="P171" s="30"/>
      <c r="R171" s="30"/>
      <c r="S171" s="30"/>
      <c r="T171" s="30">
        <f t="shared" si="5"/>
        <v>0</v>
      </c>
    </row>
    <row r="172" spans="1:20" x14ac:dyDescent="0.2">
      <c r="A172" s="7"/>
      <c r="B172" s="30" t="s">
        <v>158</v>
      </c>
      <c r="C172" s="30" t="s">
        <v>51</v>
      </c>
      <c r="D172" s="30">
        <v>30</v>
      </c>
      <c r="E172">
        <v>4</v>
      </c>
      <c r="F172">
        <v>6.45</v>
      </c>
      <c r="G172">
        <v>10.55</v>
      </c>
      <c r="H172" s="28">
        <v>0</v>
      </c>
      <c r="I172"/>
      <c r="J172">
        <v>490498.46074000001</v>
      </c>
      <c r="K172">
        <v>214861.46773999999</v>
      </c>
      <c r="L172" s="7">
        <v>1976</v>
      </c>
      <c r="M172" s="30"/>
      <c r="N172" s="30"/>
      <c r="O172" s="30"/>
      <c r="P172" s="30"/>
      <c r="R172" s="30"/>
      <c r="S172" s="30"/>
      <c r="T172" s="30">
        <f t="shared" si="5"/>
        <v>0</v>
      </c>
    </row>
    <row r="173" spans="1:20" x14ac:dyDescent="0.2">
      <c r="A173" s="7"/>
      <c r="B173" s="30" t="s">
        <v>159</v>
      </c>
      <c r="C173" s="30" t="s">
        <v>51</v>
      </c>
      <c r="D173" s="30">
        <v>30</v>
      </c>
      <c r="E173">
        <v>4</v>
      </c>
      <c r="F173">
        <v>6.43</v>
      </c>
      <c r="G173">
        <v>10.64</v>
      </c>
      <c r="H173" s="28">
        <v>0</v>
      </c>
      <c r="I173"/>
      <c r="J173">
        <v>490926.73616999999</v>
      </c>
      <c r="K173">
        <v>214793.28482999999</v>
      </c>
      <c r="L173" s="7">
        <v>1976</v>
      </c>
      <c r="M173" s="30"/>
      <c r="N173" s="30"/>
      <c r="O173" s="30"/>
      <c r="P173" s="30"/>
      <c r="R173" s="30"/>
      <c r="S173" s="30"/>
      <c r="T173" s="30">
        <f t="shared" si="5"/>
        <v>0</v>
      </c>
    </row>
    <row r="174" spans="1:20" x14ac:dyDescent="0.2">
      <c r="A174" s="7"/>
      <c r="B174" s="30" t="s">
        <v>160</v>
      </c>
      <c r="C174" s="30" t="s">
        <v>51</v>
      </c>
      <c r="D174" s="30">
        <v>30</v>
      </c>
      <c r="E174">
        <v>4</v>
      </c>
      <c r="F174">
        <v>3.74</v>
      </c>
      <c r="G174">
        <v>8.06</v>
      </c>
      <c r="H174" s="28">
        <v>0</v>
      </c>
      <c r="I174"/>
      <c r="J174">
        <v>491196.31442000001</v>
      </c>
      <c r="K174">
        <v>214782.19915</v>
      </c>
      <c r="L174" s="7">
        <v>1976</v>
      </c>
      <c r="M174" s="30"/>
      <c r="N174" s="30"/>
      <c r="O174" s="30"/>
      <c r="P174" s="30"/>
      <c r="R174" s="30"/>
      <c r="S174" s="30"/>
      <c r="T174" s="30">
        <f t="shared" si="5"/>
        <v>0</v>
      </c>
    </row>
    <row r="175" spans="1:20" ht="12.75" customHeight="1" thickBot="1" x14ac:dyDescent="0.25">
      <c r="A175" s="30"/>
      <c r="B175" s="10" t="s">
        <v>161</v>
      </c>
      <c r="C175" s="10"/>
      <c r="D175" s="30"/>
      <c r="E175" s="30"/>
      <c r="F175" s="30"/>
      <c r="G175" s="30"/>
      <c r="H175" s="30"/>
      <c r="I175" s="30"/>
      <c r="J175" s="30"/>
      <c r="K175" s="30"/>
      <c r="L175" s="30"/>
      <c r="M175" s="30"/>
      <c r="N175" s="30"/>
      <c r="O175" s="30"/>
      <c r="P175" s="30"/>
    </row>
    <row r="176" spans="1:20" s="5" customFormat="1" ht="24" customHeight="1" thickBot="1" x14ac:dyDescent="0.25">
      <c r="A176" s="161" t="s">
        <v>162</v>
      </c>
      <c r="B176" s="162"/>
      <c r="C176" s="162"/>
      <c r="D176" s="162"/>
      <c r="E176" s="162"/>
      <c r="F176" s="162"/>
      <c r="G176" s="162"/>
      <c r="H176" s="162"/>
      <c r="I176" s="162"/>
      <c r="J176" s="162"/>
      <c r="K176" s="162"/>
      <c r="L176" s="162"/>
      <c r="M176" s="162"/>
      <c r="N176" s="162"/>
      <c r="O176" s="162"/>
      <c r="P176" s="162"/>
      <c r="Q176" s="162"/>
      <c r="R176" s="162"/>
      <c r="S176" s="162"/>
      <c r="T176" s="162"/>
    </row>
    <row r="177" spans="1:20" x14ac:dyDescent="0.2">
      <c r="A177" s="30"/>
      <c r="B177" s="30" t="s">
        <v>163</v>
      </c>
      <c r="C177" s="30" t="s">
        <v>164</v>
      </c>
      <c r="D177" s="30">
        <v>18</v>
      </c>
      <c r="E177" s="30"/>
      <c r="F177" s="30"/>
      <c r="G177" s="30"/>
      <c r="H177" s="30"/>
      <c r="I177" s="30"/>
      <c r="J177" s="30"/>
      <c r="K177" s="30"/>
      <c r="L177" s="30">
        <v>1976</v>
      </c>
      <c r="M177" s="30"/>
      <c r="N177" s="30"/>
      <c r="O177" s="30"/>
      <c r="P177" s="30"/>
      <c r="T177" s="7">
        <f>(R177*S177)</f>
        <v>0</v>
      </c>
    </row>
    <row r="178" spans="1:20" x14ac:dyDescent="0.2">
      <c r="A178" s="30"/>
      <c r="B178" s="30" t="s">
        <v>165</v>
      </c>
      <c r="C178" s="30" t="s">
        <v>51</v>
      </c>
      <c r="D178" s="30">
        <v>18</v>
      </c>
      <c r="E178">
        <v>4</v>
      </c>
      <c r="F178">
        <v>33.5</v>
      </c>
      <c r="G178">
        <v>5.2</v>
      </c>
      <c r="H178">
        <v>0</v>
      </c>
      <c r="I178"/>
      <c r="J178">
        <v>495050.91901999997</v>
      </c>
      <c r="K178">
        <v>218268.43945000001</v>
      </c>
      <c r="L178" s="30">
        <v>1976</v>
      </c>
      <c r="M178" s="30"/>
      <c r="N178" s="30"/>
      <c r="O178" s="30"/>
      <c r="P178" s="30"/>
      <c r="T178" s="7">
        <f>(R178*S178)</f>
        <v>0</v>
      </c>
    </row>
    <row r="179" spans="1:20" x14ac:dyDescent="0.2">
      <c r="A179" s="30"/>
      <c r="B179" s="37" t="s">
        <v>166</v>
      </c>
      <c r="C179" s="30" t="s">
        <v>51</v>
      </c>
      <c r="D179" s="30">
        <v>18</v>
      </c>
      <c r="E179">
        <v>4</v>
      </c>
      <c r="F179">
        <v>33.880000000000003</v>
      </c>
      <c r="G179">
        <v>7</v>
      </c>
      <c r="H179">
        <v>0</v>
      </c>
      <c r="I179"/>
      <c r="J179">
        <v>494994.51237999997</v>
      </c>
      <c r="K179">
        <v>218251.35918</v>
      </c>
      <c r="L179" s="30">
        <v>1976</v>
      </c>
      <c r="M179" s="30"/>
      <c r="N179" s="30"/>
      <c r="O179" s="30"/>
      <c r="P179" s="30"/>
      <c r="T179" s="7">
        <f t="shared" ref="T179:T203" si="6">(R179*S179)</f>
        <v>0</v>
      </c>
    </row>
    <row r="180" spans="1:20" s="3" customFormat="1" x14ac:dyDescent="0.2">
      <c r="A180" s="30"/>
      <c r="B180" s="30" t="s">
        <v>167</v>
      </c>
      <c r="C180" s="30" t="s">
        <v>51</v>
      </c>
      <c r="D180" s="30">
        <v>18</v>
      </c>
      <c r="E180">
        <v>4</v>
      </c>
      <c r="F180">
        <v>30.11</v>
      </c>
      <c r="G180">
        <v>7.02</v>
      </c>
      <c r="H180">
        <v>0</v>
      </c>
      <c r="I180"/>
      <c r="J180">
        <v>494744.36118000001</v>
      </c>
      <c r="K180">
        <v>218034.49885999999</v>
      </c>
      <c r="L180" s="30">
        <v>1976</v>
      </c>
      <c r="M180" s="30"/>
      <c r="N180" s="30"/>
      <c r="O180" s="30"/>
      <c r="P180" s="30"/>
      <c r="Q180" s="30"/>
      <c r="R180" s="7"/>
      <c r="S180" s="7"/>
      <c r="T180" s="7">
        <f t="shared" si="6"/>
        <v>0</v>
      </c>
    </row>
    <row r="181" spans="1:20" s="3" customFormat="1" x14ac:dyDescent="0.2">
      <c r="A181" s="30"/>
      <c r="B181" s="30" t="s">
        <v>168</v>
      </c>
      <c r="C181" s="30" t="s">
        <v>51</v>
      </c>
      <c r="D181" s="30">
        <v>18</v>
      </c>
      <c r="E181">
        <v>4</v>
      </c>
      <c r="F181">
        <v>27.11</v>
      </c>
      <c r="G181">
        <v>6.2</v>
      </c>
      <c r="H181">
        <v>0</v>
      </c>
      <c r="I181"/>
      <c r="J181">
        <v>494566.51415</v>
      </c>
      <c r="K181">
        <v>217881.87218999999</v>
      </c>
      <c r="L181" s="30">
        <v>1976</v>
      </c>
      <c r="M181" s="30"/>
      <c r="N181" s="30"/>
      <c r="O181" s="30"/>
      <c r="P181" s="30"/>
      <c r="Q181" s="30"/>
      <c r="R181" s="7"/>
      <c r="S181" s="7"/>
      <c r="T181" s="7">
        <f t="shared" si="6"/>
        <v>0</v>
      </c>
    </row>
    <row r="182" spans="1:20" s="3" customFormat="1" x14ac:dyDescent="0.2">
      <c r="A182" s="30"/>
      <c r="B182" s="30" t="s">
        <v>169</v>
      </c>
      <c r="C182" s="30" t="s">
        <v>51</v>
      </c>
      <c r="D182" s="30">
        <v>18</v>
      </c>
      <c r="E182">
        <v>4</v>
      </c>
      <c r="F182">
        <v>21.91</v>
      </c>
      <c r="G182">
        <v>8.86</v>
      </c>
      <c r="H182">
        <v>0</v>
      </c>
      <c r="I182"/>
      <c r="J182">
        <v>494252.91200000001</v>
      </c>
      <c r="K182">
        <v>217619.29344000001</v>
      </c>
      <c r="L182" s="30">
        <v>1976</v>
      </c>
      <c r="M182" s="30"/>
      <c r="N182" s="30"/>
      <c r="O182" s="30"/>
      <c r="P182" s="30"/>
      <c r="Q182" s="30"/>
      <c r="R182" s="7"/>
      <c r="S182" s="7"/>
      <c r="T182" s="7">
        <f t="shared" si="6"/>
        <v>0</v>
      </c>
    </row>
    <row r="183" spans="1:20" s="3" customFormat="1" x14ac:dyDescent="0.2">
      <c r="A183" s="30"/>
      <c r="B183" s="30" t="s">
        <v>170</v>
      </c>
      <c r="C183" s="30" t="s">
        <v>51</v>
      </c>
      <c r="D183" s="30">
        <v>21</v>
      </c>
      <c r="E183">
        <v>4</v>
      </c>
      <c r="F183">
        <v>18.350000000000001</v>
      </c>
      <c r="G183">
        <v>6.05</v>
      </c>
      <c r="H183">
        <v>0</v>
      </c>
      <c r="I183"/>
      <c r="J183">
        <v>494011.35311999999</v>
      </c>
      <c r="K183">
        <v>217417.25226000001</v>
      </c>
      <c r="L183" s="30">
        <v>1976</v>
      </c>
      <c r="M183" s="30"/>
      <c r="N183" s="30"/>
      <c r="O183" s="30"/>
      <c r="P183" s="30"/>
      <c r="Q183" s="30"/>
      <c r="R183" s="7"/>
      <c r="S183" s="7"/>
      <c r="T183" s="7">
        <f t="shared" si="6"/>
        <v>0</v>
      </c>
    </row>
    <row r="184" spans="1:20" s="3" customFormat="1" x14ac:dyDescent="0.2">
      <c r="A184" s="30"/>
      <c r="B184" s="30" t="s">
        <v>171</v>
      </c>
      <c r="C184" s="30" t="s">
        <v>51</v>
      </c>
      <c r="D184" s="30">
        <v>21</v>
      </c>
      <c r="E184">
        <v>4</v>
      </c>
      <c r="F184">
        <v>20.45</v>
      </c>
      <c r="G184">
        <v>8.7899999999999991</v>
      </c>
      <c r="H184">
        <v>0</v>
      </c>
      <c r="I184"/>
      <c r="J184">
        <v>493710.51770000003</v>
      </c>
      <c r="K184">
        <v>217165.67481</v>
      </c>
      <c r="L184" s="30">
        <v>1976</v>
      </c>
      <c r="M184" s="30"/>
      <c r="N184" s="30"/>
      <c r="O184" s="30"/>
      <c r="P184" s="30"/>
      <c r="Q184" s="30"/>
      <c r="R184" s="7"/>
      <c r="S184" s="7"/>
      <c r="T184" s="7">
        <f t="shared" si="6"/>
        <v>0</v>
      </c>
    </row>
    <row r="185" spans="1:20" s="3" customFormat="1" x14ac:dyDescent="0.2">
      <c r="A185" s="30"/>
      <c r="B185" s="30" t="s">
        <v>172</v>
      </c>
      <c r="C185" s="30" t="s">
        <v>51</v>
      </c>
      <c r="D185" s="30">
        <v>21</v>
      </c>
      <c r="E185">
        <v>4</v>
      </c>
      <c r="F185">
        <v>23.75</v>
      </c>
      <c r="G185">
        <v>12.68</v>
      </c>
      <c r="H185">
        <v>0</v>
      </c>
      <c r="I185"/>
      <c r="J185">
        <v>493470.07199000003</v>
      </c>
      <c r="K185">
        <v>216956.95457999999</v>
      </c>
      <c r="L185" s="30">
        <v>1976</v>
      </c>
      <c r="M185" s="30"/>
      <c r="N185" s="30"/>
      <c r="O185" s="30"/>
      <c r="P185" s="30"/>
      <c r="Q185" s="30"/>
      <c r="R185" s="7"/>
      <c r="S185" s="7"/>
      <c r="T185" s="7">
        <f t="shared" si="6"/>
        <v>0</v>
      </c>
    </row>
    <row r="186" spans="1:20" s="3" customFormat="1" x14ac:dyDescent="0.2">
      <c r="A186" s="30"/>
      <c r="B186" s="30" t="s">
        <v>173</v>
      </c>
      <c r="C186" s="30" t="s">
        <v>51</v>
      </c>
      <c r="D186" s="30">
        <v>21</v>
      </c>
      <c r="E186">
        <v>4</v>
      </c>
      <c r="F186">
        <v>22.93</v>
      </c>
      <c r="G186">
        <v>12.69</v>
      </c>
      <c r="H186">
        <v>0</v>
      </c>
      <c r="I186"/>
      <c r="J186">
        <v>493286.20129</v>
      </c>
      <c r="K186">
        <v>216780.40103000001</v>
      </c>
      <c r="L186" s="30">
        <v>1976</v>
      </c>
      <c r="M186" s="30"/>
      <c r="N186" s="30"/>
      <c r="O186" s="30"/>
      <c r="P186" s="30"/>
      <c r="Q186" s="30"/>
      <c r="R186" s="7"/>
      <c r="S186" s="7"/>
      <c r="T186" s="7">
        <f t="shared" si="6"/>
        <v>0</v>
      </c>
    </row>
    <row r="187" spans="1:20" s="3" customFormat="1" x14ac:dyDescent="0.2">
      <c r="A187" s="30"/>
      <c r="B187" s="30" t="s">
        <v>174</v>
      </c>
      <c r="C187" s="30" t="s">
        <v>51</v>
      </c>
      <c r="D187" s="30">
        <v>24</v>
      </c>
      <c r="E187">
        <v>4</v>
      </c>
      <c r="F187">
        <v>10.6</v>
      </c>
      <c r="G187">
        <v>10.8</v>
      </c>
      <c r="H187">
        <v>0</v>
      </c>
      <c r="I187"/>
      <c r="J187">
        <v>493046.48832</v>
      </c>
      <c r="K187">
        <v>216385.14337000001</v>
      </c>
      <c r="L187" s="30">
        <v>1976</v>
      </c>
      <c r="M187" s="30"/>
      <c r="N187" s="30"/>
      <c r="O187" s="30"/>
      <c r="P187" s="30"/>
      <c r="Q187" s="30"/>
      <c r="R187" s="7"/>
      <c r="S187" s="7"/>
      <c r="T187" s="7">
        <f t="shared" si="6"/>
        <v>0</v>
      </c>
    </row>
    <row r="188" spans="1:20" s="3" customFormat="1" x14ac:dyDescent="0.2">
      <c r="A188" s="30"/>
      <c r="B188" s="30" t="s">
        <v>175</v>
      </c>
      <c r="C188" s="30" t="s">
        <v>51</v>
      </c>
      <c r="D188" s="30">
        <v>24</v>
      </c>
      <c r="E188">
        <v>4</v>
      </c>
      <c r="F188">
        <v>9.52</v>
      </c>
      <c r="G188">
        <v>10.35</v>
      </c>
      <c r="H188">
        <v>0</v>
      </c>
      <c r="I188"/>
      <c r="J188">
        <v>492834.68712999998</v>
      </c>
      <c r="K188">
        <v>216020.28401</v>
      </c>
      <c r="L188" s="30">
        <v>1976</v>
      </c>
      <c r="M188" s="30"/>
      <c r="N188" s="30"/>
      <c r="O188" s="30"/>
      <c r="P188" s="30"/>
      <c r="Q188" s="30"/>
      <c r="R188" s="7"/>
      <c r="S188" s="7"/>
      <c r="T188" s="7">
        <f t="shared" si="6"/>
        <v>0</v>
      </c>
    </row>
    <row r="189" spans="1:20" s="3" customFormat="1" x14ac:dyDescent="0.2">
      <c r="A189" s="30"/>
      <c r="B189" s="30" t="s">
        <v>176</v>
      </c>
      <c r="C189" s="30" t="s">
        <v>51</v>
      </c>
      <c r="D189" s="30">
        <v>24</v>
      </c>
      <c r="E189">
        <v>4</v>
      </c>
      <c r="F189">
        <v>7.68</v>
      </c>
      <c r="G189">
        <v>8.8800000000000008</v>
      </c>
      <c r="H189">
        <v>0</v>
      </c>
      <c r="I189"/>
      <c r="J189">
        <v>493001.17833000002</v>
      </c>
      <c r="K189">
        <v>215909.21265999999</v>
      </c>
      <c r="L189" s="30">
        <v>1976</v>
      </c>
      <c r="M189" s="30"/>
      <c r="N189" s="30"/>
      <c r="O189" s="30"/>
      <c r="P189" s="30"/>
      <c r="Q189" s="30"/>
      <c r="R189" s="7"/>
      <c r="S189" s="7"/>
      <c r="T189" s="7">
        <f t="shared" si="6"/>
        <v>0</v>
      </c>
    </row>
    <row r="190" spans="1:20" s="3" customFormat="1" x14ac:dyDescent="0.2">
      <c r="A190" s="30"/>
      <c r="B190" s="30" t="s">
        <v>177</v>
      </c>
      <c r="C190" s="30" t="s">
        <v>51</v>
      </c>
      <c r="D190" s="30">
        <v>24</v>
      </c>
      <c r="E190">
        <v>4</v>
      </c>
      <c r="F190">
        <v>6.43</v>
      </c>
      <c r="G190">
        <v>8.27</v>
      </c>
      <c r="H190">
        <v>0</v>
      </c>
      <c r="I190"/>
      <c r="J190">
        <v>493344.24040000001</v>
      </c>
      <c r="K190">
        <v>215811.24080999999</v>
      </c>
      <c r="L190" s="30">
        <v>1976</v>
      </c>
      <c r="M190" s="30"/>
      <c r="N190" s="30"/>
      <c r="O190" s="30"/>
      <c r="P190" s="30"/>
      <c r="Q190" s="30"/>
      <c r="R190" s="7"/>
      <c r="S190" s="7"/>
      <c r="T190" s="7">
        <f t="shared" si="6"/>
        <v>0</v>
      </c>
    </row>
    <row r="191" spans="1:20" s="3" customFormat="1" x14ac:dyDescent="0.2">
      <c r="A191" s="30"/>
      <c r="B191" s="30" t="s">
        <v>178</v>
      </c>
      <c r="C191" s="30" t="s">
        <v>51</v>
      </c>
      <c r="D191" s="30">
        <v>27</v>
      </c>
      <c r="E191">
        <v>4</v>
      </c>
      <c r="F191">
        <v>6.94</v>
      </c>
      <c r="G191">
        <v>9.39</v>
      </c>
      <c r="H191">
        <v>0</v>
      </c>
      <c r="I191"/>
      <c r="J191">
        <v>493198.08568000002</v>
      </c>
      <c r="K191">
        <v>215381.44956000001</v>
      </c>
      <c r="L191" s="30">
        <v>1976</v>
      </c>
      <c r="M191" s="30"/>
      <c r="N191" s="30"/>
      <c r="O191" s="30"/>
      <c r="P191" s="30"/>
      <c r="Q191" s="30"/>
      <c r="R191" s="7"/>
      <c r="S191" s="7"/>
      <c r="T191" s="7">
        <f t="shared" si="6"/>
        <v>0</v>
      </c>
    </row>
    <row r="192" spans="1:20" s="3" customFormat="1" x14ac:dyDescent="0.2">
      <c r="A192" s="30"/>
      <c r="B192" s="30" t="s">
        <v>179</v>
      </c>
      <c r="C192" s="30" t="s">
        <v>51</v>
      </c>
      <c r="D192" s="30">
        <v>27</v>
      </c>
      <c r="E192">
        <v>4</v>
      </c>
      <c r="F192">
        <v>5.95</v>
      </c>
      <c r="G192">
        <v>8.7200000000000006</v>
      </c>
      <c r="H192">
        <v>0</v>
      </c>
      <c r="I192"/>
      <c r="J192">
        <v>493308.58506999997</v>
      </c>
      <c r="K192">
        <v>215350.61252</v>
      </c>
      <c r="L192" s="30">
        <v>1976</v>
      </c>
      <c r="M192" s="30"/>
      <c r="N192" s="30"/>
      <c r="O192" s="30"/>
      <c r="P192" s="30"/>
      <c r="Q192" s="30"/>
      <c r="R192" s="7"/>
      <c r="S192" s="7"/>
      <c r="T192" s="7">
        <f t="shared" si="6"/>
        <v>0</v>
      </c>
    </row>
    <row r="193" spans="1:20" s="3" customFormat="1" x14ac:dyDescent="0.2">
      <c r="A193" s="30"/>
      <c r="B193" s="30" t="s">
        <v>180</v>
      </c>
      <c r="C193" s="30" t="s">
        <v>51</v>
      </c>
      <c r="D193" s="30">
        <v>27</v>
      </c>
      <c r="E193">
        <v>4</v>
      </c>
      <c r="F193">
        <v>3.87</v>
      </c>
      <c r="G193">
        <v>6.94</v>
      </c>
      <c r="H193">
        <v>0</v>
      </c>
      <c r="I193"/>
      <c r="J193">
        <v>493269.64017000003</v>
      </c>
      <c r="K193">
        <v>215201.42366</v>
      </c>
      <c r="L193" s="30">
        <v>1976</v>
      </c>
      <c r="M193" s="30"/>
      <c r="N193" s="30"/>
      <c r="O193" s="30"/>
      <c r="P193" s="30"/>
      <c r="Q193" s="30"/>
      <c r="R193" s="7"/>
      <c r="S193" s="7"/>
      <c r="T193" s="7">
        <f t="shared" si="6"/>
        <v>0</v>
      </c>
    </row>
    <row r="194" spans="1:20" s="3" customFormat="1" x14ac:dyDescent="0.2">
      <c r="A194" s="30"/>
      <c r="B194" s="30" t="s">
        <v>181</v>
      </c>
      <c r="C194" s="30" t="s">
        <v>51</v>
      </c>
      <c r="D194" s="30">
        <v>27</v>
      </c>
      <c r="E194">
        <v>4</v>
      </c>
      <c r="F194">
        <v>4.41</v>
      </c>
      <c r="G194">
        <v>7.46</v>
      </c>
      <c r="H194">
        <v>0</v>
      </c>
      <c r="I194"/>
      <c r="J194">
        <v>493008.41632999998</v>
      </c>
      <c r="K194">
        <v>215145.67079</v>
      </c>
      <c r="L194" s="30">
        <v>1976</v>
      </c>
      <c r="M194" s="30"/>
      <c r="N194" s="30"/>
      <c r="O194" s="30"/>
      <c r="P194" s="30"/>
      <c r="Q194" s="30"/>
      <c r="R194" s="7"/>
      <c r="S194" s="7"/>
      <c r="T194" s="7">
        <f t="shared" si="6"/>
        <v>0</v>
      </c>
    </row>
    <row r="195" spans="1:20" s="3" customFormat="1" x14ac:dyDescent="0.2">
      <c r="A195" s="30"/>
      <c r="B195" s="30" t="s">
        <v>182</v>
      </c>
      <c r="C195" s="30" t="s">
        <v>51</v>
      </c>
      <c r="D195" s="30">
        <v>27</v>
      </c>
      <c r="E195">
        <v>4</v>
      </c>
      <c r="F195">
        <v>3.84</v>
      </c>
      <c r="G195">
        <v>6.99</v>
      </c>
      <c r="H195">
        <v>0</v>
      </c>
      <c r="I195"/>
      <c r="J195">
        <v>492923.85297000001</v>
      </c>
      <c r="K195">
        <v>214939.93971000001</v>
      </c>
      <c r="L195" s="30">
        <v>1976</v>
      </c>
      <c r="M195" s="30"/>
      <c r="N195" s="30"/>
      <c r="O195" s="30"/>
      <c r="P195" s="30"/>
      <c r="Q195" s="30"/>
      <c r="R195" s="7"/>
      <c r="S195" s="7"/>
      <c r="T195" s="7">
        <f t="shared" si="6"/>
        <v>0</v>
      </c>
    </row>
    <row r="196" spans="1:20" x14ac:dyDescent="0.2">
      <c r="A196" s="30"/>
      <c r="B196" s="30" t="s">
        <v>183</v>
      </c>
      <c r="C196" s="30" t="s">
        <v>51</v>
      </c>
      <c r="D196" s="30">
        <v>27</v>
      </c>
      <c r="E196">
        <v>4</v>
      </c>
      <c r="F196">
        <v>6.28</v>
      </c>
      <c r="G196">
        <v>9.65</v>
      </c>
      <c r="H196">
        <v>0</v>
      </c>
      <c r="I196"/>
      <c r="J196">
        <v>492765.54551000003</v>
      </c>
      <c r="K196">
        <v>214780.30733000001</v>
      </c>
      <c r="L196" s="30">
        <v>1976</v>
      </c>
      <c r="M196" s="30"/>
      <c r="N196" s="30"/>
      <c r="O196" s="30"/>
      <c r="P196" s="30"/>
      <c r="T196" s="7">
        <f t="shared" si="6"/>
        <v>0</v>
      </c>
    </row>
    <row r="197" spans="1:20" x14ac:dyDescent="0.2">
      <c r="A197" s="30"/>
      <c r="B197" s="30" t="s">
        <v>184</v>
      </c>
      <c r="C197" s="30" t="s">
        <v>51</v>
      </c>
      <c r="D197" s="30">
        <v>27</v>
      </c>
      <c r="E197">
        <v>4</v>
      </c>
      <c r="F197">
        <v>7.22</v>
      </c>
      <c r="G197">
        <v>10.72</v>
      </c>
      <c r="H197">
        <v>0</v>
      </c>
      <c r="I197"/>
      <c r="J197">
        <v>492638.40558000002</v>
      </c>
      <c r="K197">
        <v>214762.07519</v>
      </c>
      <c r="L197" s="30">
        <v>1976</v>
      </c>
      <c r="M197" s="30"/>
      <c r="N197" s="30"/>
      <c r="O197" s="30"/>
      <c r="P197" s="30"/>
      <c r="T197" s="7">
        <f t="shared" si="6"/>
        <v>0</v>
      </c>
    </row>
    <row r="198" spans="1:20" x14ac:dyDescent="0.2">
      <c r="A198" s="30"/>
      <c r="B198" s="30" t="s">
        <v>185</v>
      </c>
      <c r="C198" s="30" t="s">
        <v>51</v>
      </c>
      <c r="D198" s="30">
        <v>27</v>
      </c>
      <c r="E198">
        <v>4</v>
      </c>
      <c r="F198">
        <v>13.56</v>
      </c>
      <c r="G198">
        <v>17.239999999999998</v>
      </c>
      <c r="H198">
        <v>0</v>
      </c>
      <c r="I198"/>
      <c r="J198">
        <v>492239.95426999999</v>
      </c>
      <c r="K198">
        <v>214925.62447000001</v>
      </c>
      <c r="L198" s="30">
        <v>1976</v>
      </c>
      <c r="M198" s="30"/>
      <c r="N198" s="30"/>
      <c r="O198" s="30"/>
      <c r="P198" s="30"/>
      <c r="T198" s="7">
        <f t="shared" si="6"/>
        <v>0</v>
      </c>
    </row>
    <row r="199" spans="1:20" x14ac:dyDescent="0.2">
      <c r="A199" s="30"/>
      <c r="B199" s="30" t="s">
        <v>186</v>
      </c>
      <c r="C199" s="30" t="s">
        <v>51</v>
      </c>
      <c r="D199" s="30">
        <v>27</v>
      </c>
      <c r="E199">
        <v>4</v>
      </c>
      <c r="F199">
        <v>12.47</v>
      </c>
      <c r="G199">
        <v>16.309999999999999</v>
      </c>
      <c r="H199">
        <v>0</v>
      </c>
      <c r="I199"/>
      <c r="J199">
        <v>492230.71281</v>
      </c>
      <c r="K199">
        <v>214876.96742</v>
      </c>
      <c r="L199" s="30">
        <v>1976</v>
      </c>
      <c r="M199" s="30"/>
      <c r="N199" s="30"/>
      <c r="O199" s="30"/>
      <c r="P199" s="30"/>
      <c r="T199" s="7">
        <f t="shared" si="6"/>
        <v>0</v>
      </c>
    </row>
    <row r="200" spans="1:20" x14ac:dyDescent="0.2">
      <c r="A200" s="30"/>
      <c r="B200" s="30" t="s">
        <v>187</v>
      </c>
      <c r="C200" s="30" t="s">
        <v>51</v>
      </c>
      <c r="D200" s="30">
        <v>27</v>
      </c>
      <c r="E200">
        <v>4</v>
      </c>
      <c r="F200">
        <v>8.5299999999999994</v>
      </c>
      <c r="G200">
        <v>12.68</v>
      </c>
      <c r="H200">
        <v>0</v>
      </c>
      <c r="I200"/>
      <c r="J200">
        <v>492125.27461000002</v>
      </c>
      <c r="K200">
        <v>214807.12476000001</v>
      </c>
      <c r="L200" s="30">
        <v>1976</v>
      </c>
      <c r="M200" s="30"/>
      <c r="N200" s="30"/>
      <c r="O200" s="30"/>
      <c r="P200" s="30"/>
      <c r="T200" s="7">
        <f t="shared" si="6"/>
        <v>0</v>
      </c>
    </row>
    <row r="201" spans="1:20" x14ac:dyDescent="0.2">
      <c r="A201" s="30"/>
      <c r="B201" s="30" t="s">
        <v>188</v>
      </c>
      <c r="C201" s="30" t="s">
        <v>51</v>
      </c>
      <c r="D201" s="30">
        <v>27</v>
      </c>
      <c r="E201">
        <v>4</v>
      </c>
      <c r="F201">
        <v>7.63</v>
      </c>
      <c r="G201">
        <v>11.81</v>
      </c>
      <c r="H201">
        <v>0</v>
      </c>
      <c r="I201"/>
      <c r="J201">
        <v>492000.40698000003</v>
      </c>
      <c r="K201">
        <v>214754.28521999999</v>
      </c>
      <c r="L201" s="30">
        <v>1976</v>
      </c>
      <c r="M201" s="30"/>
      <c r="N201" s="30"/>
      <c r="O201" s="30"/>
      <c r="P201" s="30"/>
      <c r="T201" s="7">
        <f t="shared" si="6"/>
        <v>0</v>
      </c>
    </row>
    <row r="202" spans="1:20" x14ac:dyDescent="0.2">
      <c r="A202" s="30"/>
      <c r="B202" s="30" t="s">
        <v>189</v>
      </c>
      <c r="C202" s="30" t="s">
        <v>51</v>
      </c>
      <c r="D202" s="30">
        <v>27</v>
      </c>
      <c r="E202">
        <v>4</v>
      </c>
      <c r="F202">
        <v>9.68</v>
      </c>
      <c r="G202">
        <v>14.03</v>
      </c>
      <c r="H202">
        <v>0</v>
      </c>
      <c r="I202"/>
      <c r="J202">
        <v>491761.58103</v>
      </c>
      <c r="K202">
        <v>215082.13751</v>
      </c>
      <c r="L202" s="30">
        <v>1976</v>
      </c>
      <c r="M202" s="30"/>
      <c r="N202" s="30"/>
      <c r="O202" s="30"/>
      <c r="P202" s="30"/>
      <c r="T202" s="7">
        <f t="shared" si="6"/>
        <v>0</v>
      </c>
    </row>
    <row r="203" spans="1:20" x14ac:dyDescent="0.2">
      <c r="A203" s="30"/>
      <c r="B203" s="30" t="s">
        <v>190</v>
      </c>
      <c r="C203" s="30" t="s">
        <v>51</v>
      </c>
      <c r="D203" s="30">
        <v>27</v>
      </c>
      <c r="E203">
        <v>4</v>
      </c>
      <c r="F203">
        <v>13.06</v>
      </c>
      <c r="G203">
        <v>17.579999999999998</v>
      </c>
      <c r="H203">
        <v>0</v>
      </c>
      <c r="I203"/>
      <c r="J203">
        <v>491636.83282000001</v>
      </c>
      <c r="K203">
        <v>214973.01965999999</v>
      </c>
      <c r="L203" s="30">
        <v>1976</v>
      </c>
      <c r="M203" s="30"/>
      <c r="N203" s="30"/>
      <c r="O203" s="30"/>
      <c r="P203" s="30"/>
      <c r="T203" s="7">
        <f t="shared" si="6"/>
        <v>0</v>
      </c>
    </row>
    <row r="204" spans="1:20" x14ac:dyDescent="0.2">
      <c r="A204" s="30"/>
      <c r="B204" s="30" t="s">
        <v>191</v>
      </c>
      <c r="C204" s="30" t="s">
        <v>51</v>
      </c>
      <c r="D204" s="30">
        <v>27</v>
      </c>
      <c r="E204">
        <v>4</v>
      </c>
      <c r="F204">
        <v>8.09</v>
      </c>
      <c r="G204">
        <v>12.94</v>
      </c>
      <c r="H204">
        <v>0</v>
      </c>
      <c r="I204"/>
      <c r="J204">
        <v>491465.77010999998</v>
      </c>
      <c r="K204">
        <v>214815.71685</v>
      </c>
      <c r="L204" s="30">
        <v>1976</v>
      </c>
      <c r="M204" s="30"/>
      <c r="N204" s="30"/>
      <c r="O204" s="30"/>
      <c r="P204" s="30"/>
    </row>
    <row r="205" spans="1:20" x14ac:dyDescent="0.2">
      <c r="A205" s="30"/>
      <c r="B205" s="30" t="s">
        <v>192</v>
      </c>
      <c r="C205" s="30" t="s">
        <v>51</v>
      </c>
      <c r="D205" s="30">
        <v>27</v>
      </c>
      <c r="E205">
        <v>4</v>
      </c>
      <c r="F205">
        <v>8.0399999999999991</v>
      </c>
      <c r="G205">
        <v>12.53</v>
      </c>
      <c r="H205">
        <v>0</v>
      </c>
      <c r="I205"/>
      <c r="J205">
        <v>491462.62878000003</v>
      </c>
      <c r="K205">
        <v>214796.58611</v>
      </c>
      <c r="L205" s="30">
        <v>1976</v>
      </c>
      <c r="M205" s="30"/>
      <c r="N205" s="30"/>
      <c r="O205" s="30"/>
      <c r="P205" s="30"/>
    </row>
    <row r="206" spans="1:20" ht="12.75" customHeight="1" thickBot="1" x14ac:dyDescent="0.25">
      <c r="A206" s="30"/>
      <c r="B206" s="10" t="s">
        <v>193</v>
      </c>
      <c r="C206" s="10"/>
      <c r="D206" s="30"/>
      <c r="E206" s="30"/>
      <c r="F206" s="30"/>
      <c r="G206" s="30"/>
      <c r="H206" s="30"/>
      <c r="I206" s="30"/>
      <c r="J206" s="30"/>
      <c r="K206" s="30"/>
      <c r="L206" s="30"/>
      <c r="M206" s="30"/>
      <c r="N206" s="30"/>
      <c r="O206" s="30"/>
      <c r="P206" s="30"/>
    </row>
    <row r="207" spans="1:20" s="5" customFormat="1" ht="24" customHeight="1" thickBot="1" x14ac:dyDescent="0.25">
      <c r="A207" s="161" t="s">
        <v>194</v>
      </c>
      <c r="B207" s="162"/>
      <c r="C207" s="162"/>
      <c r="D207" s="162"/>
      <c r="E207" s="162"/>
      <c r="F207" s="162"/>
      <c r="G207" s="162"/>
      <c r="H207" s="162"/>
      <c r="I207" s="162"/>
      <c r="J207" s="162"/>
      <c r="K207" s="162"/>
      <c r="L207" s="162"/>
      <c r="M207" s="173"/>
      <c r="N207" s="173"/>
      <c r="O207" s="173"/>
      <c r="P207" s="173"/>
      <c r="Q207" s="173"/>
      <c r="R207" s="173"/>
      <c r="S207" s="173"/>
      <c r="T207" s="173"/>
    </row>
    <row r="208" spans="1:20" x14ac:dyDescent="0.2">
      <c r="A208" s="30"/>
      <c r="B208" s="30" t="s">
        <v>195</v>
      </c>
      <c r="C208" s="30" t="s">
        <v>23</v>
      </c>
      <c r="D208" s="30">
        <v>10</v>
      </c>
      <c r="E208">
        <v>4</v>
      </c>
      <c r="F208">
        <v>31.89</v>
      </c>
      <c r="G208">
        <v>4.09</v>
      </c>
      <c r="H208">
        <v>0</v>
      </c>
      <c r="I208"/>
      <c r="J208">
        <v>500627.28951999999</v>
      </c>
      <c r="K208">
        <v>241133.45759999999</v>
      </c>
      <c r="L208" s="30">
        <v>1976</v>
      </c>
      <c r="M208" s="177" t="s">
        <v>196</v>
      </c>
      <c r="N208" s="178"/>
      <c r="O208" s="178"/>
      <c r="P208" s="178"/>
      <c r="Q208" s="178"/>
      <c r="R208" s="178"/>
      <c r="S208" s="178"/>
      <c r="T208" s="179"/>
    </row>
    <row r="209" spans="1:20" x14ac:dyDescent="0.2">
      <c r="A209" s="30"/>
      <c r="B209" s="30" t="s">
        <v>197</v>
      </c>
      <c r="C209" s="30" t="s">
        <v>23</v>
      </c>
      <c r="D209" s="30">
        <v>10</v>
      </c>
      <c r="E209">
        <v>4</v>
      </c>
      <c r="F209">
        <v>31.63</v>
      </c>
      <c r="G209">
        <v>4.71</v>
      </c>
      <c r="H209">
        <v>0</v>
      </c>
      <c r="I209"/>
      <c r="J209">
        <v>500306.95499</v>
      </c>
      <c r="K209">
        <v>241157.75263999999</v>
      </c>
      <c r="L209" s="30">
        <v>1976</v>
      </c>
      <c r="M209" s="180"/>
      <c r="N209" s="181"/>
      <c r="O209" s="181"/>
      <c r="P209" s="181"/>
      <c r="Q209" s="181"/>
      <c r="R209" s="181"/>
      <c r="S209" s="181"/>
      <c r="T209" s="182"/>
    </row>
    <row r="210" spans="1:20" x14ac:dyDescent="0.2">
      <c r="A210" s="30"/>
      <c r="B210" s="30" t="s">
        <v>198</v>
      </c>
      <c r="C210" s="30" t="s">
        <v>23</v>
      </c>
      <c r="D210" s="30">
        <v>10</v>
      </c>
      <c r="E210">
        <v>4</v>
      </c>
      <c r="F210">
        <v>31.3</v>
      </c>
      <c r="G210">
        <v>5.49</v>
      </c>
      <c r="H210">
        <v>0</v>
      </c>
      <c r="I210"/>
      <c r="J210">
        <v>499961.42560000002</v>
      </c>
      <c r="K210">
        <v>241179.79813000001</v>
      </c>
      <c r="L210" s="30">
        <v>1976</v>
      </c>
      <c r="M210" s="180"/>
      <c r="N210" s="181"/>
      <c r="O210" s="181"/>
      <c r="P210" s="181"/>
      <c r="Q210" s="181"/>
      <c r="R210" s="181"/>
      <c r="S210" s="181"/>
      <c r="T210" s="182"/>
    </row>
    <row r="211" spans="1:20" x14ac:dyDescent="0.2">
      <c r="A211" s="30"/>
      <c r="B211" s="30" t="s">
        <v>199</v>
      </c>
      <c r="C211" s="30" t="s">
        <v>23</v>
      </c>
      <c r="D211" s="30">
        <v>10</v>
      </c>
      <c r="E211">
        <v>4</v>
      </c>
      <c r="F211">
        <v>34.090000000000003</v>
      </c>
      <c r="G211">
        <v>9.73</v>
      </c>
      <c r="H211">
        <v>0</v>
      </c>
      <c r="I211"/>
      <c r="J211">
        <v>499559.65771</v>
      </c>
      <c r="K211">
        <v>241203.19334999999</v>
      </c>
      <c r="L211" s="30">
        <v>1976</v>
      </c>
      <c r="M211" s="180"/>
      <c r="N211" s="181"/>
      <c r="O211" s="181"/>
      <c r="P211" s="181"/>
      <c r="Q211" s="181"/>
      <c r="R211" s="181"/>
      <c r="S211" s="181"/>
      <c r="T211" s="182"/>
    </row>
    <row r="212" spans="1:20" x14ac:dyDescent="0.2">
      <c r="A212" s="30"/>
      <c r="B212" s="30" t="s">
        <v>200</v>
      </c>
      <c r="C212" s="30" t="s">
        <v>23</v>
      </c>
      <c r="D212" s="30">
        <v>10</v>
      </c>
      <c r="E212">
        <v>4</v>
      </c>
      <c r="F212">
        <v>34.090000000000003</v>
      </c>
      <c r="G212">
        <v>9.73</v>
      </c>
      <c r="H212">
        <v>0</v>
      </c>
      <c r="I212"/>
      <c r="J212">
        <v>499559.65771</v>
      </c>
      <c r="K212">
        <v>241203.19334999999</v>
      </c>
      <c r="L212" s="30">
        <v>1976</v>
      </c>
      <c r="M212" s="180"/>
      <c r="N212" s="181"/>
      <c r="O212" s="181"/>
      <c r="P212" s="181"/>
      <c r="Q212" s="181"/>
      <c r="R212" s="181"/>
      <c r="S212" s="181"/>
      <c r="T212" s="182"/>
    </row>
    <row r="213" spans="1:20" x14ac:dyDescent="0.2">
      <c r="A213" s="30"/>
      <c r="B213" s="30" t="s">
        <v>201</v>
      </c>
      <c r="C213" s="30" t="s">
        <v>23</v>
      </c>
      <c r="D213" s="30">
        <v>10</v>
      </c>
      <c r="E213">
        <v>4</v>
      </c>
      <c r="F213">
        <v>31.75</v>
      </c>
      <c r="G213">
        <v>7.98</v>
      </c>
      <c r="H213">
        <v>0</v>
      </c>
      <c r="I213"/>
      <c r="J213">
        <v>499338.30294999998</v>
      </c>
      <c r="K213">
        <v>241185.64694000001</v>
      </c>
      <c r="L213" s="30">
        <v>1976</v>
      </c>
      <c r="M213" s="180"/>
      <c r="N213" s="181"/>
      <c r="O213" s="181"/>
      <c r="P213" s="181"/>
      <c r="Q213" s="181"/>
      <c r="R213" s="181"/>
      <c r="S213" s="181"/>
      <c r="T213" s="182"/>
    </row>
    <row r="214" spans="1:20" x14ac:dyDescent="0.2">
      <c r="A214" s="30"/>
      <c r="B214" s="30" t="s">
        <v>202</v>
      </c>
      <c r="C214" s="30" t="s">
        <v>23</v>
      </c>
      <c r="D214" s="30">
        <v>10</v>
      </c>
      <c r="E214">
        <v>4</v>
      </c>
      <c r="F214">
        <v>27.08</v>
      </c>
      <c r="G214">
        <v>6.6</v>
      </c>
      <c r="H214">
        <v>0</v>
      </c>
      <c r="I214"/>
      <c r="J214">
        <v>498955.88111000002</v>
      </c>
      <c r="K214">
        <v>241069.57066</v>
      </c>
      <c r="L214" s="30">
        <v>1976</v>
      </c>
      <c r="M214" s="183"/>
      <c r="N214" s="184"/>
      <c r="O214" s="184"/>
      <c r="P214" s="184"/>
      <c r="Q214" s="184"/>
      <c r="R214" s="184"/>
      <c r="S214" s="184"/>
      <c r="T214" s="185"/>
    </row>
    <row r="215" spans="1:20" ht="20.25" x14ac:dyDescent="0.2">
      <c r="A215" s="30"/>
      <c r="B215" s="30" t="s">
        <v>203</v>
      </c>
      <c r="C215" s="30"/>
      <c r="D215" s="30"/>
      <c r="E215">
        <v>4</v>
      </c>
      <c r="F215">
        <v>25</v>
      </c>
      <c r="G215">
        <v>19.5</v>
      </c>
      <c r="H215">
        <v>0</v>
      </c>
      <c r="I215"/>
      <c r="J215">
        <v>498605.45205000002</v>
      </c>
      <c r="K215">
        <v>240967.63660999999</v>
      </c>
      <c r="L215" s="30">
        <v>1976</v>
      </c>
      <c r="M215" s="100"/>
      <c r="N215" s="100"/>
      <c r="O215" s="100"/>
      <c r="P215" s="100"/>
      <c r="Q215" s="100"/>
      <c r="R215" s="100"/>
      <c r="S215" s="100"/>
      <c r="T215" s="100"/>
    </row>
    <row r="216" spans="1:20" ht="12.75" customHeight="1" thickBot="1" x14ac:dyDescent="0.25">
      <c r="A216" s="7"/>
      <c r="B216" s="10" t="s">
        <v>204</v>
      </c>
      <c r="C216" s="10"/>
      <c r="D216" s="30"/>
      <c r="E216" s="30"/>
      <c r="F216" s="30"/>
      <c r="G216" s="30"/>
      <c r="H216" s="30"/>
      <c r="I216" s="30"/>
      <c r="J216" s="30"/>
      <c r="K216" s="30"/>
      <c r="L216" s="30"/>
      <c r="M216" s="30"/>
      <c r="N216" s="30"/>
      <c r="O216" s="30"/>
      <c r="P216" s="30"/>
    </row>
    <row r="217" spans="1:20" s="5" customFormat="1" ht="24" customHeight="1" thickBot="1" x14ac:dyDescent="0.25">
      <c r="A217" s="161" t="s">
        <v>205</v>
      </c>
      <c r="B217" s="162"/>
      <c r="C217" s="162"/>
      <c r="D217" s="162"/>
      <c r="E217" s="162"/>
      <c r="F217" s="162"/>
      <c r="G217" s="162"/>
      <c r="H217" s="162"/>
      <c r="I217" s="162"/>
      <c r="J217" s="162"/>
      <c r="K217" s="162"/>
      <c r="L217" s="162"/>
      <c r="M217" s="162"/>
      <c r="N217" s="162"/>
      <c r="O217" s="162"/>
      <c r="P217" s="162"/>
      <c r="Q217" s="162"/>
      <c r="R217" s="162"/>
      <c r="S217" s="162"/>
      <c r="T217" s="162"/>
    </row>
    <row r="218" spans="1:20" x14ac:dyDescent="0.2">
      <c r="A218" s="30"/>
      <c r="B218" s="37" t="s">
        <v>206</v>
      </c>
      <c r="C218" s="30" t="s">
        <v>23</v>
      </c>
      <c r="D218" s="30">
        <v>21</v>
      </c>
      <c r="E218">
        <v>4</v>
      </c>
      <c r="F218">
        <v>66</v>
      </c>
      <c r="G218">
        <v>7.26</v>
      </c>
      <c r="H218">
        <v>0</v>
      </c>
      <c r="I218"/>
      <c r="J218">
        <v>470898.22797000001</v>
      </c>
      <c r="K218">
        <v>234944.70334000001</v>
      </c>
      <c r="L218" s="30">
        <v>1976</v>
      </c>
      <c r="M218" s="30"/>
      <c r="N218" s="30"/>
      <c r="O218" s="30"/>
      <c r="P218" s="30"/>
      <c r="T218" s="7">
        <f>(R218*S218)</f>
        <v>0</v>
      </c>
    </row>
    <row r="219" spans="1:20" x14ac:dyDescent="0.2">
      <c r="A219" s="30"/>
      <c r="B219" s="30" t="s">
        <v>207</v>
      </c>
      <c r="C219" s="30" t="s">
        <v>23</v>
      </c>
      <c r="D219" s="30">
        <v>21</v>
      </c>
      <c r="E219">
        <v>4</v>
      </c>
      <c r="F219">
        <v>66.37</v>
      </c>
      <c r="G219">
        <v>7.7</v>
      </c>
      <c r="H219">
        <v>0</v>
      </c>
      <c r="I219"/>
      <c r="J219">
        <v>471012.50270999997</v>
      </c>
      <c r="K219">
        <v>234855.89438000001</v>
      </c>
      <c r="L219" s="30">
        <v>1976</v>
      </c>
      <c r="M219" s="30"/>
      <c r="N219" s="30"/>
      <c r="O219" s="30"/>
      <c r="P219" s="30"/>
      <c r="T219" s="7">
        <f t="shared" ref="T219:T275" si="7">(R219*S219)</f>
        <v>0</v>
      </c>
    </row>
    <row r="220" spans="1:20" s="3" customFormat="1" x14ac:dyDescent="0.2">
      <c r="A220" s="30"/>
      <c r="B220" s="30" t="s">
        <v>208</v>
      </c>
      <c r="C220" s="30" t="s">
        <v>23</v>
      </c>
      <c r="D220" s="30">
        <v>21</v>
      </c>
      <c r="E220">
        <v>4</v>
      </c>
      <c r="F220">
        <v>67.400000000000006</v>
      </c>
      <c r="G220">
        <v>9.15</v>
      </c>
      <c r="H220">
        <v>0</v>
      </c>
      <c r="I220"/>
      <c r="J220">
        <v>471387.18654000002</v>
      </c>
      <c r="K220">
        <v>234565.32324999999</v>
      </c>
      <c r="L220" s="30">
        <v>1976</v>
      </c>
      <c r="M220" s="30"/>
      <c r="N220" s="30"/>
      <c r="O220" s="30"/>
      <c r="P220" s="30"/>
      <c r="Q220" s="30"/>
      <c r="R220" s="7"/>
      <c r="S220" s="7"/>
      <c r="T220" s="7">
        <f t="shared" si="7"/>
        <v>0</v>
      </c>
    </row>
    <row r="221" spans="1:20" s="3" customFormat="1" x14ac:dyDescent="0.2">
      <c r="A221" s="30"/>
      <c r="B221" s="30" t="s">
        <v>209</v>
      </c>
      <c r="C221" s="30" t="s">
        <v>23</v>
      </c>
      <c r="D221" s="30">
        <v>21</v>
      </c>
      <c r="E221">
        <v>4</v>
      </c>
      <c r="F221">
        <v>66.010000000000005</v>
      </c>
      <c r="G221">
        <v>8.3800000000000008</v>
      </c>
      <c r="H221">
        <v>0</v>
      </c>
      <c r="I221"/>
      <c r="J221">
        <v>471767.08396000002</v>
      </c>
      <c r="K221">
        <v>234243.12296000001</v>
      </c>
      <c r="L221" s="30">
        <v>1976</v>
      </c>
      <c r="M221" s="30"/>
      <c r="N221" s="30"/>
      <c r="O221" s="30"/>
      <c r="P221" s="30"/>
      <c r="Q221" s="30"/>
      <c r="R221" s="7"/>
      <c r="S221" s="7"/>
      <c r="T221" s="7">
        <f t="shared" si="7"/>
        <v>0</v>
      </c>
    </row>
    <row r="222" spans="1:20" s="3" customFormat="1" x14ac:dyDescent="0.2">
      <c r="A222" s="30"/>
      <c r="B222" s="30" t="s">
        <v>210</v>
      </c>
      <c r="C222" s="30" t="s">
        <v>23</v>
      </c>
      <c r="D222" s="30">
        <v>21</v>
      </c>
      <c r="E222">
        <v>4</v>
      </c>
      <c r="F222">
        <v>63.7</v>
      </c>
      <c r="G222">
        <v>6.58</v>
      </c>
      <c r="H222">
        <v>0</v>
      </c>
      <c r="I222"/>
      <c r="J222">
        <v>472137.24933999998</v>
      </c>
      <c r="K222">
        <v>233905.28187999999</v>
      </c>
      <c r="L222" s="30">
        <v>1976</v>
      </c>
      <c r="M222" s="30"/>
      <c r="N222" s="30"/>
      <c r="O222" s="30"/>
      <c r="P222" s="30"/>
      <c r="Q222" s="30"/>
      <c r="R222" s="30"/>
      <c r="S222" s="30"/>
      <c r="T222" s="7">
        <f t="shared" si="7"/>
        <v>0</v>
      </c>
    </row>
    <row r="223" spans="1:20" s="3" customFormat="1" x14ac:dyDescent="0.2">
      <c r="A223" s="30"/>
      <c r="B223" s="30" t="s">
        <v>211</v>
      </c>
      <c r="C223" s="30" t="s">
        <v>23</v>
      </c>
      <c r="D223" s="30">
        <v>21</v>
      </c>
      <c r="E223">
        <v>4</v>
      </c>
      <c r="F223">
        <v>63.71</v>
      </c>
      <c r="G223">
        <v>6.96</v>
      </c>
      <c r="H223">
        <v>0</v>
      </c>
      <c r="I223"/>
      <c r="J223">
        <v>472407.62225999997</v>
      </c>
      <c r="K223">
        <v>233658.57287999999</v>
      </c>
      <c r="L223" s="30">
        <v>1976</v>
      </c>
      <c r="M223" s="30"/>
      <c r="N223" s="30"/>
      <c r="O223" s="30"/>
      <c r="P223" s="30"/>
      <c r="Q223" s="30"/>
      <c r="R223" s="30"/>
      <c r="S223" s="30"/>
      <c r="T223" s="7">
        <f t="shared" si="7"/>
        <v>0</v>
      </c>
    </row>
    <row r="224" spans="1:20" s="3" customFormat="1" x14ac:dyDescent="0.2">
      <c r="A224" s="30"/>
      <c r="B224" s="30" t="s">
        <v>212</v>
      </c>
      <c r="C224" s="30" t="s">
        <v>23</v>
      </c>
      <c r="D224" s="30">
        <v>21</v>
      </c>
      <c r="E224">
        <v>4</v>
      </c>
      <c r="F224">
        <v>65.02</v>
      </c>
      <c r="G224">
        <v>8.69</v>
      </c>
      <c r="H224">
        <v>0</v>
      </c>
      <c r="I224"/>
      <c r="J224">
        <v>472702.14169000002</v>
      </c>
      <c r="K224">
        <v>233391.66464</v>
      </c>
      <c r="L224" s="30">
        <v>1976</v>
      </c>
      <c r="M224" s="30"/>
      <c r="N224" s="30"/>
      <c r="O224" s="30"/>
      <c r="P224" s="30"/>
      <c r="Q224" s="30"/>
      <c r="R224" s="30"/>
      <c r="S224" s="30"/>
      <c r="T224" s="7">
        <f t="shared" si="7"/>
        <v>0</v>
      </c>
    </row>
    <row r="225" spans="1:20" s="3" customFormat="1" x14ac:dyDescent="0.2">
      <c r="A225" s="30"/>
      <c r="B225" s="30" t="s">
        <v>213</v>
      </c>
      <c r="C225" s="30" t="s">
        <v>23</v>
      </c>
      <c r="D225" s="30">
        <v>21</v>
      </c>
      <c r="E225">
        <v>4</v>
      </c>
      <c r="F225">
        <v>63.03</v>
      </c>
      <c r="G225">
        <v>7.07</v>
      </c>
      <c r="H225">
        <v>0</v>
      </c>
      <c r="I225"/>
      <c r="J225">
        <v>473034.69133</v>
      </c>
      <c r="K225">
        <v>233089.08416999999</v>
      </c>
      <c r="L225" s="30">
        <v>1976</v>
      </c>
      <c r="M225" s="30"/>
      <c r="N225" s="30"/>
      <c r="O225" s="30"/>
      <c r="P225" s="30"/>
      <c r="Q225" s="30"/>
      <c r="R225" s="30"/>
      <c r="S225" s="30"/>
      <c r="T225" s="7">
        <f t="shared" si="7"/>
        <v>0</v>
      </c>
    </row>
    <row r="226" spans="1:20" s="3" customFormat="1" x14ac:dyDescent="0.2">
      <c r="A226" s="30"/>
      <c r="B226" s="30" t="s">
        <v>214</v>
      </c>
      <c r="C226" s="30" t="s">
        <v>23</v>
      </c>
      <c r="D226" s="30">
        <v>21</v>
      </c>
      <c r="E226">
        <v>4</v>
      </c>
      <c r="F226">
        <v>62.69</v>
      </c>
      <c r="G226">
        <v>6.99</v>
      </c>
      <c r="H226">
        <v>0</v>
      </c>
      <c r="I226"/>
      <c r="J226">
        <v>473215.95004999998</v>
      </c>
      <c r="K226">
        <v>232924.67525999999</v>
      </c>
      <c r="L226" s="30">
        <v>1976</v>
      </c>
      <c r="M226" s="30"/>
      <c r="N226" s="30"/>
      <c r="O226" s="30"/>
      <c r="P226" s="30"/>
      <c r="Q226" s="30"/>
      <c r="R226" s="30"/>
      <c r="S226" s="30"/>
      <c r="T226" s="7">
        <f t="shared" si="7"/>
        <v>0</v>
      </c>
    </row>
    <row r="227" spans="1:20" s="3" customFormat="1" x14ac:dyDescent="0.2">
      <c r="A227" s="30"/>
      <c r="B227" s="30" t="s">
        <v>215</v>
      </c>
      <c r="C227" s="30" t="s">
        <v>23</v>
      </c>
      <c r="D227" s="30">
        <v>21</v>
      </c>
      <c r="E227">
        <v>4</v>
      </c>
      <c r="F227">
        <v>63.86</v>
      </c>
      <c r="G227">
        <v>8.64</v>
      </c>
      <c r="H227">
        <v>0</v>
      </c>
      <c r="I227"/>
      <c r="J227">
        <v>473502.98686</v>
      </c>
      <c r="K227">
        <v>232664.65901</v>
      </c>
      <c r="L227" s="30">
        <v>1976</v>
      </c>
      <c r="M227" s="30"/>
      <c r="N227" s="30"/>
      <c r="O227" s="30"/>
      <c r="P227" s="30"/>
      <c r="Q227" s="30"/>
      <c r="R227" s="30"/>
      <c r="S227" s="30"/>
      <c r="T227" s="7">
        <f t="shared" si="7"/>
        <v>0</v>
      </c>
    </row>
    <row r="228" spans="1:20" s="3" customFormat="1" x14ac:dyDescent="0.2">
      <c r="A228" s="30"/>
      <c r="B228" s="30" t="s">
        <v>216</v>
      </c>
      <c r="C228" s="30" t="s">
        <v>23</v>
      </c>
      <c r="D228" s="30">
        <v>21</v>
      </c>
      <c r="E228">
        <v>4</v>
      </c>
      <c r="F228">
        <v>66.06</v>
      </c>
      <c r="G228">
        <v>11.28</v>
      </c>
      <c r="H228">
        <v>0</v>
      </c>
      <c r="I228"/>
      <c r="J228">
        <v>473724.22381</v>
      </c>
      <c r="K228">
        <v>232463.55163999999</v>
      </c>
      <c r="L228" s="30">
        <v>1976</v>
      </c>
      <c r="M228" s="30"/>
      <c r="N228" s="30"/>
      <c r="O228" s="30"/>
      <c r="P228" s="30"/>
      <c r="Q228" s="30"/>
      <c r="R228" s="30"/>
      <c r="S228" s="30"/>
      <c r="T228" s="7">
        <f t="shared" si="7"/>
        <v>0</v>
      </c>
    </row>
    <row r="229" spans="1:20" s="3" customFormat="1" x14ac:dyDescent="0.2">
      <c r="A229" s="30"/>
      <c r="B229" s="30" t="s">
        <v>217</v>
      </c>
      <c r="C229" s="30" t="s">
        <v>23</v>
      </c>
      <c r="D229" s="30">
        <v>21</v>
      </c>
      <c r="E229">
        <v>4</v>
      </c>
      <c r="F229">
        <v>65.400000000000006</v>
      </c>
      <c r="G229">
        <v>11.03</v>
      </c>
      <c r="H229">
        <v>0</v>
      </c>
      <c r="I229"/>
      <c r="J229">
        <v>473943.72464999999</v>
      </c>
      <c r="K229">
        <v>232263.47141999999</v>
      </c>
      <c r="L229" s="30">
        <v>1976</v>
      </c>
      <c r="M229" s="30"/>
      <c r="N229" s="30"/>
      <c r="O229" s="30"/>
      <c r="P229" s="30"/>
      <c r="Q229" s="30"/>
      <c r="R229" s="30"/>
      <c r="S229" s="30"/>
      <c r="T229" s="7">
        <f t="shared" si="7"/>
        <v>0</v>
      </c>
    </row>
    <row r="230" spans="1:20" s="3" customFormat="1" x14ac:dyDescent="0.2">
      <c r="A230" s="30"/>
      <c r="B230" s="30" t="s">
        <v>218</v>
      </c>
      <c r="C230" s="30" t="s">
        <v>23</v>
      </c>
      <c r="D230" s="30">
        <v>21</v>
      </c>
      <c r="E230">
        <v>4</v>
      </c>
      <c r="F230">
        <v>60.6</v>
      </c>
      <c r="G230">
        <v>6.7</v>
      </c>
      <c r="H230">
        <v>0</v>
      </c>
      <c r="I230"/>
      <c r="J230">
        <v>474149.12560999999</v>
      </c>
      <c r="K230">
        <v>232076.44145000001</v>
      </c>
      <c r="L230" s="30">
        <v>1976</v>
      </c>
      <c r="M230" s="30"/>
      <c r="N230" s="30"/>
      <c r="O230" s="30"/>
      <c r="P230" s="30"/>
      <c r="Q230" s="30"/>
      <c r="R230" s="30"/>
      <c r="S230" s="30"/>
      <c r="T230" s="7">
        <f t="shared" si="7"/>
        <v>0</v>
      </c>
    </row>
    <row r="231" spans="1:20" s="3" customFormat="1" x14ac:dyDescent="0.2">
      <c r="A231" s="30"/>
      <c r="B231" s="30" t="s">
        <v>219</v>
      </c>
      <c r="C231" s="30" t="s">
        <v>23</v>
      </c>
      <c r="D231" s="30">
        <v>21</v>
      </c>
      <c r="E231">
        <v>4</v>
      </c>
      <c r="F231">
        <v>57.53</v>
      </c>
      <c r="G231">
        <v>6.3</v>
      </c>
      <c r="H231">
        <v>0</v>
      </c>
      <c r="I231"/>
      <c r="J231">
        <v>474380.26522</v>
      </c>
      <c r="K231">
        <v>231866.14780999999</v>
      </c>
      <c r="L231" s="30">
        <v>1976</v>
      </c>
      <c r="M231" s="30"/>
      <c r="N231" s="30"/>
      <c r="O231" s="30"/>
      <c r="P231" s="30"/>
      <c r="Q231" s="30"/>
      <c r="R231" s="30"/>
      <c r="S231" s="30"/>
      <c r="T231" s="7">
        <f t="shared" si="7"/>
        <v>0</v>
      </c>
    </row>
    <row r="232" spans="1:20" s="3" customFormat="1" x14ac:dyDescent="0.2">
      <c r="A232" s="30"/>
      <c r="B232" s="30" t="s">
        <v>220</v>
      </c>
      <c r="C232" s="30" t="s">
        <v>23</v>
      </c>
      <c r="D232" s="30">
        <v>21</v>
      </c>
      <c r="E232">
        <v>4</v>
      </c>
      <c r="F232">
        <v>55.95</v>
      </c>
      <c r="G232">
        <v>7.28</v>
      </c>
      <c r="H232">
        <v>0</v>
      </c>
      <c r="I232"/>
      <c r="J232">
        <v>474618.79426</v>
      </c>
      <c r="K232">
        <v>231649.57787000001</v>
      </c>
      <c r="L232" s="30">
        <v>1976</v>
      </c>
      <c r="M232" s="30"/>
      <c r="N232" s="30"/>
      <c r="O232" s="30"/>
      <c r="P232" s="30"/>
      <c r="Q232" s="30"/>
      <c r="R232" s="30"/>
      <c r="S232" s="30"/>
      <c r="T232" s="7">
        <f t="shared" si="7"/>
        <v>0</v>
      </c>
    </row>
    <row r="233" spans="1:20" s="3" customFormat="1" x14ac:dyDescent="0.2">
      <c r="A233" s="30"/>
      <c r="B233" s="30" t="s">
        <v>221</v>
      </c>
      <c r="C233" s="30" t="s">
        <v>23</v>
      </c>
      <c r="D233" s="30">
        <v>21</v>
      </c>
      <c r="E233">
        <v>4</v>
      </c>
      <c r="F233">
        <v>54.47</v>
      </c>
      <c r="G233">
        <v>6.09</v>
      </c>
      <c r="H233">
        <v>0</v>
      </c>
      <c r="I233"/>
      <c r="J233">
        <v>474933.36382999999</v>
      </c>
      <c r="K233">
        <v>231363.29198000001</v>
      </c>
      <c r="L233" s="30">
        <v>1976</v>
      </c>
      <c r="M233" s="30"/>
      <c r="N233" s="30"/>
      <c r="O233" s="30"/>
      <c r="P233" s="30"/>
      <c r="Q233" s="30"/>
      <c r="R233" s="30"/>
      <c r="S233" s="30"/>
      <c r="T233" s="7">
        <f t="shared" si="7"/>
        <v>0</v>
      </c>
    </row>
    <row r="234" spans="1:20" s="3" customFormat="1" x14ac:dyDescent="0.2">
      <c r="A234" s="30"/>
      <c r="B234" s="30" t="s">
        <v>222</v>
      </c>
      <c r="C234" s="30" t="s">
        <v>23</v>
      </c>
      <c r="D234" s="30">
        <v>21</v>
      </c>
      <c r="E234">
        <v>4</v>
      </c>
      <c r="F234">
        <v>54.07</v>
      </c>
      <c r="G234">
        <v>5.93</v>
      </c>
      <c r="H234">
        <v>0</v>
      </c>
      <c r="I234"/>
      <c r="J234">
        <v>475073.05755000003</v>
      </c>
      <c r="K234">
        <v>231244.98347000001</v>
      </c>
      <c r="L234" s="30">
        <v>1976</v>
      </c>
      <c r="M234" s="30"/>
      <c r="N234" s="30"/>
      <c r="O234" s="30"/>
      <c r="P234" s="30"/>
      <c r="Q234" s="30"/>
      <c r="R234" s="30"/>
      <c r="S234" s="30"/>
      <c r="T234" s="7">
        <f t="shared" si="7"/>
        <v>0</v>
      </c>
    </row>
    <row r="235" spans="1:20" s="3" customFormat="1" x14ac:dyDescent="0.2">
      <c r="A235" s="30"/>
      <c r="B235" s="30" t="s">
        <v>223</v>
      </c>
      <c r="C235" s="30" t="s">
        <v>23</v>
      </c>
      <c r="D235" s="30">
        <v>21</v>
      </c>
      <c r="E235">
        <v>4</v>
      </c>
      <c r="F235">
        <v>52.77</v>
      </c>
      <c r="G235">
        <v>7.06</v>
      </c>
      <c r="H235">
        <v>0</v>
      </c>
      <c r="I235"/>
      <c r="J235">
        <v>475199.64419999998</v>
      </c>
      <c r="K235">
        <v>231137.36756000001</v>
      </c>
      <c r="L235" s="30">
        <v>1976</v>
      </c>
      <c r="M235" s="30"/>
      <c r="N235" s="30"/>
      <c r="O235" s="30"/>
      <c r="P235" s="30"/>
      <c r="Q235" s="30"/>
      <c r="R235" s="30"/>
      <c r="S235" s="30"/>
      <c r="T235" s="7">
        <f t="shared" si="7"/>
        <v>0</v>
      </c>
    </row>
    <row r="236" spans="1:20" s="3" customFormat="1" x14ac:dyDescent="0.2">
      <c r="A236" s="30"/>
      <c r="B236" s="30" t="s">
        <v>224</v>
      </c>
      <c r="C236" s="30" t="s">
        <v>23</v>
      </c>
      <c r="D236" s="30">
        <v>21</v>
      </c>
      <c r="E236">
        <v>4</v>
      </c>
      <c r="F236">
        <v>49.54</v>
      </c>
      <c r="G236">
        <v>9.33</v>
      </c>
      <c r="H236">
        <v>0</v>
      </c>
      <c r="I236"/>
      <c r="J236">
        <v>475453.85227999999</v>
      </c>
      <c r="K236">
        <v>230921.44591000001</v>
      </c>
      <c r="L236" s="30">
        <v>1976</v>
      </c>
      <c r="M236" s="30"/>
      <c r="N236" s="30"/>
      <c r="O236" s="30"/>
      <c r="P236" s="30"/>
      <c r="Q236" s="30"/>
      <c r="R236" s="30"/>
      <c r="S236" s="30"/>
      <c r="T236" s="7">
        <f t="shared" si="7"/>
        <v>0</v>
      </c>
    </row>
    <row r="237" spans="1:20" s="3" customFormat="1" x14ac:dyDescent="0.2">
      <c r="A237" s="30"/>
      <c r="B237" s="30" t="s">
        <v>225</v>
      </c>
      <c r="C237" s="30" t="s">
        <v>23</v>
      </c>
      <c r="D237" s="30">
        <v>21</v>
      </c>
      <c r="E237">
        <v>4</v>
      </c>
      <c r="F237">
        <v>49.26</v>
      </c>
      <c r="G237">
        <v>9.44</v>
      </c>
      <c r="H237">
        <v>0</v>
      </c>
      <c r="I237"/>
      <c r="J237">
        <v>475710.1299</v>
      </c>
      <c r="K237">
        <v>230696.21134000001</v>
      </c>
      <c r="L237" s="30">
        <v>1976</v>
      </c>
      <c r="M237" s="30"/>
      <c r="N237" s="30"/>
      <c r="O237" s="30"/>
      <c r="P237" s="30"/>
      <c r="Q237" s="30"/>
      <c r="R237" s="30"/>
      <c r="S237" s="30"/>
      <c r="T237" s="7">
        <f t="shared" si="7"/>
        <v>0</v>
      </c>
    </row>
    <row r="238" spans="1:20" s="3" customFormat="1" x14ac:dyDescent="0.2">
      <c r="A238" s="30"/>
      <c r="B238" s="30" t="s">
        <v>226</v>
      </c>
      <c r="C238" s="30" t="s">
        <v>23</v>
      </c>
      <c r="D238" s="30">
        <v>21</v>
      </c>
      <c r="E238">
        <v>4</v>
      </c>
      <c r="F238">
        <v>50.39</v>
      </c>
      <c r="G238">
        <v>10.76</v>
      </c>
      <c r="H238">
        <v>0</v>
      </c>
      <c r="I238"/>
      <c r="J238">
        <v>475973.20649999997</v>
      </c>
      <c r="K238">
        <v>230452.06526999999</v>
      </c>
      <c r="L238" s="30">
        <v>1976</v>
      </c>
      <c r="M238" s="30"/>
      <c r="N238" s="30"/>
      <c r="O238" s="30"/>
      <c r="P238" s="30"/>
      <c r="Q238" s="30"/>
      <c r="R238" s="30"/>
      <c r="S238" s="30"/>
      <c r="T238" s="7">
        <f t="shared" si="7"/>
        <v>0</v>
      </c>
    </row>
    <row r="239" spans="1:20" s="3" customFormat="1" x14ac:dyDescent="0.2">
      <c r="A239" s="30"/>
      <c r="B239" s="30" t="s">
        <v>227</v>
      </c>
      <c r="C239" s="30" t="s">
        <v>23</v>
      </c>
      <c r="D239" s="30">
        <v>21</v>
      </c>
      <c r="E239">
        <v>4</v>
      </c>
      <c r="F239">
        <v>52.18</v>
      </c>
      <c r="G239">
        <v>12.84</v>
      </c>
      <c r="H239">
        <v>0</v>
      </c>
      <c r="I239"/>
      <c r="J239">
        <v>476233.45023999998</v>
      </c>
      <c r="K239">
        <v>230210.07946000001</v>
      </c>
      <c r="L239" s="30">
        <v>1976</v>
      </c>
      <c r="M239" s="30"/>
      <c r="N239" s="30"/>
      <c r="O239" s="30"/>
      <c r="P239" s="30"/>
      <c r="Q239" s="30"/>
      <c r="R239" s="30"/>
      <c r="S239" s="30"/>
      <c r="T239" s="7">
        <f t="shared" si="7"/>
        <v>0</v>
      </c>
    </row>
    <row r="240" spans="1:20" s="3" customFormat="1" x14ac:dyDescent="0.2">
      <c r="A240" s="30"/>
      <c r="B240" s="30" t="s">
        <v>228</v>
      </c>
      <c r="C240" s="30" t="s">
        <v>23</v>
      </c>
      <c r="D240" s="30">
        <v>21</v>
      </c>
      <c r="E240">
        <v>4</v>
      </c>
      <c r="F240">
        <v>52.77</v>
      </c>
      <c r="G240">
        <v>13.89</v>
      </c>
      <c r="H240">
        <v>0</v>
      </c>
      <c r="I240"/>
      <c r="J240">
        <v>476490.15139000001</v>
      </c>
      <c r="K240">
        <v>229972.45376999999</v>
      </c>
      <c r="L240" s="30">
        <v>1976</v>
      </c>
      <c r="M240" s="30"/>
      <c r="N240" s="30"/>
      <c r="O240" s="30"/>
      <c r="P240" s="30"/>
      <c r="Q240" s="30"/>
      <c r="R240" s="30"/>
      <c r="S240" s="30"/>
      <c r="T240" s="7">
        <f t="shared" si="7"/>
        <v>0</v>
      </c>
    </row>
    <row r="241" spans="1:20" s="3" customFormat="1" x14ac:dyDescent="0.2">
      <c r="A241" s="30"/>
      <c r="B241" s="30" t="s">
        <v>229</v>
      </c>
      <c r="C241" s="30" t="s">
        <v>23</v>
      </c>
      <c r="D241" s="30">
        <v>21</v>
      </c>
      <c r="E241">
        <v>4</v>
      </c>
      <c r="F241">
        <v>53.42</v>
      </c>
      <c r="G241">
        <v>14.72</v>
      </c>
      <c r="H241">
        <v>0</v>
      </c>
      <c r="I241"/>
      <c r="J241">
        <v>476520.67212</v>
      </c>
      <c r="K241">
        <v>229947.65567000001</v>
      </c>
      <c r="L241" s="30">
        <v>1976</v>
      </c>
      <c r="M241" s="30"/>
      <c r="N241" s="30"/>
      <c r="O241" s="30"/>
      <c r="P241" s="30"/>
      <c r="Q241" s="30"/>
      <c r="R241" s="30"/>
      <c r="S241" s="30"/>
      <c r="T241" s="7">
        <f t="shared" si="7"/>
        <v>0</v>
      </c>
    </row>
    <row r="242" spans="1:20" s="3" customFormat="1" x14ac:dyDescent="0.2">
      <c r="A242" s="30"/>
      <c r="B242" s="30" t="s">
        <v>230</v>
      </c>
      <c r="C242" s="30" t="s">
        <v>23</v>
      </c>
      <c r="D242" s="30">
        <v>21</v>
      </c>
      <c r="E242">
        <v>4</v>
      </c>
      <c r="F242">
        <v>51.77</v>
      </c>
      <c r="G242">
        <v>13.38</v>
      </c>
      <c r="H242">
        <v>0</v>
      </c>
      <c r="I242"/>
      <c r="J242">
        <v>476760.47787</v>
      </c>
      <c r="K242">
        <v>229783.60673999999</v>
      </c>
      <c r="L242" s="30">
        <v>1976</v>
      </c>
      <c r="M242" s="30"/>
      <c r="N242" s="30"/>
      <c r="O242" s="30"/>
      <c r="P242" s="30"/>
      <c r="Q242" s="30"/>
      <c r="R242" s="30"/>
      <c r="S242" s="30"/>
      <c r="T242" s="7">
        <f t="shared" si="7"/>
        <v>0</v>
      </c>
    </row>
    <row r="243" spans="1:20" s="3" customFormat="1" x14ac:dyDescent="0.2">
      <c r="A243" s="30"/>
      <c r="B243" s="30" t="s">
        <v>231</v>
      </c>
      <c r="C243" s="30" t="s">
        <v>23</v>
      </c>
      <c r="D243" s="30">
        <v>21</v>
      </c>
      <c r="E243">
        <v>4</v>
      </c>
      <c r="F243">
        <v>49.61</v>
      </c>
      <c r="G243">
        <v>11.57</v>
      </c>
      <c r="H243">
        <v>0</v>
      </c>
      <c r="I243"/>
      <c r="J243">
        <v>477034.07442999998</v>
      </c>
      <c r="K243">
        <v>229625.28044</v>
      </c>
      <c r="L243" s="30">
        <v>1976</v>
      </c>
      <c r="M243" s="30"/>
      <c r="N243" s="30"/>
      <c r="O243" s="30"/>
      <c r="P243" s="30"/>
      <c r="Q243" s="30"/>
      <c r="R243" s="30"/>
      <c r="S243" s="30"/>
      <c r="T243" s="7">
        <f t="shared" si="7"/>
        <v>0</v>
      </c>
    </row>
    <row r="244" spans="1:20" s="3" customFormat="1" x14ac:dyDescent="0.2">
      <c r="A244" s="30"/>
      <c r="B244" s="30" t="s">
        <v>232</v>
      </c>
      <c r="C244" s="30" t="s">
        <v>23</v>
      </c>
      <c r="D244" s="30">
        <v>21</v>
      </c>
      <c r="E244">
        <v>4</v>
      </c>
      <c r="F244">
        <v>50.43</v>
      </c>
      <c r="G244">
        <v>12.89</v>
      </c>
      <c r="H244">
        <v>0</v>
      </c>
      <c r="I244"/>
      <c r="J244">
        <v>477313.12112999998</v>
      </c>
      <c r="K244">
        <v>229473.2218</v>
      </c>
      <c r="L244" s="30">
        <v>1976</v>
      </c>
      <c r="M244" s="30"/>
      <c r="N244" s="30"/>
      <c r="O244" s="30"/>
      <c r="P244" s="30"/>
      <c r="Q244" s="30"/>
      <c r="R244" s="30"/>
      <c r="S244" s="30"/>
      <c r="T244" s="7">
        <f t="shared" si="7"/>
        <v>0</v>
      </c>
    </row>
    <row r="245" spans="1:20" s="3" customFormat="1" x14ac:dyDescent="0.2">
      <c r="A245" s="30"/>
      <c r="B245" s="30" t="s">
        <v>233</v>
      </c>
      <c r="C245" s="30" t="s">
        <v>23</v>
      </c>
      <c r="D245" s="30">
        <v>21</v>
      </c>
      <c r="E245">
        <v>4</v>
      </c>
      <c r="F245">
        <v>55.64</v>
      </c>
      <c r="G245">
        <v>18.37</v>
      </c>
      <c r="H245">
        <v>0</v>
      </c>
      <c r="I245"/>
      <c r="J245">
        <v>477590.80527999997</v>
      </c>
      <c r="K245">
        <v>229322.79819</v>
      </c>
      <c r="L245" s="30">
        <v>1976</v>
      </c>
      <c r="M245" s="30"/>
      <c r="N245" s="30"/>
      <c r="O245" s="30"/>
      <c r="P245" s="30"/>
      <c r="Q245" s="30"/>
      <c r="R245" s="30"/>
      <c r="S245" s="30"/>
      <c r="T245" s="7">
        <f t="shared" si="7"/>
        <v>0</v>
      </c>
    </row>
    <row r="246" spans="1:20" s="3" customFormat="1" x14ac:dyDescent="0.2">
      <c r="A246" s="30"/>
      <c r="B246" s="30" t="s">
        <v>234</v>
      </c>
      <c r="C246" s="30" t="s">
        <v>23</v>
      </c>
      <c r="D246" s="30">
        <v>21</v>
      </c>
      <c r="E246">
        <v>4</v>
      </c>
      <c r="F246">
        <v>53.01</v>
      </c>
      <c r="G246">
        <v>16.13</v>
      </c>
      <c r="H246">
        <v>0</v>
      </c>
      <c r="I246"/>
      <c r="J246">
        <v>477848.93709999998</v>
      </c>
      <c r="K246">
        <v>229183.78578999999</v>
      </c>
      <c r="L246" s="30">
        <v>1976</v>
      </c>
      <c r="M246" s="30"/>
      <c r="N246" s="30"/>
      <c r="O246" s="30"/>
      <c r="P246" s="30"/>
      <c r="Q246" s="30"/>
      <c r="R246" s="30"/>
      <c r="S246" s="30"/>
      <c r="T246" s="7">
        <f t="shared" si="7"/>
        <v>0</v>
      </c>
    </row>
    <row r="247" spans="1:20" s="3" customFormat="1" x14ac:dyDescent="0.2">
      <c r="A247" s="30"/>
      <c r="B247" s="30" t="s">
        <v>235</v>
      </c>
      <c r="C247" s="30" t="s">
        <v>23</v>
      </c>
      <c r="D247" s="30">
        <v>21</v>
      </c>
      <c r="E247">
        <v>4</v>
      </c>
      <c r="F247">
        <v>49.32</v>
      </c>
      <c r="G247">
        <v>12.67</v>
      </c>
      <c r="H247">
        <v>0</v>
      </c>
      <c r="I247"/>
      <c r="J247">
        <v>478135.06896</v>
      </c>
      <c r="K247">
        <v>229035.951</v>
      </c>
      <c r="L247" s="30">
        <v>1976</v>
      </c>
      <c r="M247" s="30"/>
      <c r="N247" s="30"/>
      <c r="O247" s="30"/>
      <c r="P247" s="30"/>
      <c r="Q247" s="30"/>
      <c r="R247" s="30"/>
      <c r="S247" s="30"/>
      <c r="T247" s="7">
        <f t="shared" si="7"/>
        <v>0</v>
      </c>
    </row>
    <row r="248" spans="1:20" s="3" customFormat="1" x14ac:dyDescent="0.2">
      <c r="A248" s="30"/>
      <c r="B248" s="30" t="s">
        <v>236</v>
      </c>
      <c r="C248" s="30" t="s">
        <v>23</v>
      </c>
      <c r="D248" s="30">
        <v>21</v>
      </c>
      <c r="E248">
        <v>4</v>
      </c>
      <c r="F248">
        <v>42.83</v>
      </c>
      <c r="G248">
        <v>6.59</v>
      </c>
      <c r="H248">
        <v>0</v>
      </c>
      <c r="I248"/>
      <c r="J248">
        <v>478406.55359000002</v>
      </c>
      <c r="K248">
        <v>228898.67582999999</v>
      </c>
      <c r="L248" s="30">
        <v>1976</v>
      </c>
      <c r="M248" s="30"/>
      <c r="N248" s="30"/>
      <c r="O248" s="30"/>
      <c r="P248" s="30"/>
      <c r="Q248" s="30"/>
      <c r="R248" s="30"/>
      <c r="S248" s="30"/>
      <c r="T248" s="7">
        <f t="shared" si="7"/>
        <v>0</v>
      </c>
    </row>
    <row r="249" spans="1:20" s="3" customFormat="1" x14ac:dyDescent="0.2">
      <c r="A249" s="30"/>
      <c r="B249" s="30" t="s">
        <v>237</v>
      </c>
      <c r="C249" s="30" t="s">
        <v>23</v>
      </c>
      <c r="D249" s="30">
        <v>21</v>
      </c>
      <c r="E249">
        <v>4</v>
      </c>
      <c r="F249">
        <v>37.42</v>
      </c>
      <c r="G249">
        <v>6.17</v>
      </c>
      <c r="H249">
        <v>0</v>
      </c>
      <c r="I249"/>
      <c r="J249">
        <v>478692.34482</v>
      </c>
      <c r="K249">
        <v>228754.92863000001</v>
      </c>
      <c r="L249" s="30">
        <v>1976</v>
      </c>
      <c r="M249" s="30"/>
      <c r="N249" s="30"/>
      <c r="O249" s="30"/>
      <c r="P249" s="30"/>
      <c r="Q249" s="30"/>
      <c r="R249" s="30"/>
      <c r="S249" s="30"/>
      <c r="T249" s="7">
        <f t="shared" si="7"/>
        <v>0</v>
      </c>
    </row>
    <row r="250" spans="1:20" s="3" customFormat="1" x14ac:dyDescent="0.2">
      <c r="A250" s="30"/>
      <c r="B250" s="30" t="s">
        <v>238</v>
      </c>
      <c r="C250" s="30" t="s">
        <v>23</v>
      </c>
      <c r="D250" s="30">
        <v>21</v>
      </c>
      <c r="E250">
        <v>4</v>
      </c>
      <c r="F250">
        <v>34.5</v>
      </c>
      <c r="G250">
        <v>6.47</v>
      </c>
      <c r="H250">
        <v>0</v>
      </c>
      <c r="I250"/>
      <c r="J250">
        <v>478973.36719000002</v>
      </c>
      <c r="K250">
        <v>228613.56586999999</v>
      </c>
      <c r="L250" s="30">
        <v>1976</v>
      </c>
      <c r="M250" s="30"/>
      <c r="N250" s="30"/>
      <c r="O250" s="30"/>
      <c r="P250" s="30"/>
      <c r="Q250" s="30"/>
      <c r="R250" s="30"/>
      <c r="S250" s="30"/>
      <c r="T250" s="7">
        <f t="shared" si="7"/>
        <v>0</v>
      </c>
    </row>
    <row r="251" spans="1:20" s="3" customFormat="1" x14ac:dyDescent="0.2">
      <c r="A251" s="30"/>
      <c r="B251" s="30" t="s">
        <v>239</v>
      </c>
      <c r="C251" s="30" t="s">
        <v>23</v>
      </c>
      <c r="D251" s="30">
        <v>21</v>
      </c>
      <c r="E251">
        <v>4</v>
      </c>
      <c r="F251">
        <v>35.880000000000003</v>
      </c>
      <c r="G251">
        <v>8.43</v>
      </c>
      <c r="H251">
        <v>0</v>
      </c>
      <c r="I251"/>
      <c r="J251">
        <v>479254.38955000002</v>
      </c>
      <c r="K251">
        <v>228465.73108</v>
      </c>
      <c r="L251" s="30">
        <v>1976</v>
      </c>
      <c r="M251" s="30"/>
      <c r="N251" s="30"/>
      <c r="O251" s="30"/>
      <c r="P251" s="30"/>
      <c r="Q251" s="30"/>
      <c r="R251" s="30"/>
      <c r="S251" s="30"/>
      <c r="T251" s="7">
        <f t="shared" si="7"/>
        <v>0</v>
      </c>
    </row>
    <row r="252" spans="1:20" s="3" customFormat="1" x14ac:dyDescent="0.2">
      <c r="A252" s="30"/>
      <c r="B252" s="30" t="s">
        <v>240</v>
      </c>
      <c r="C252" s="30" t="s">
        <v>23</v>
      </c>
      <c r="D252" s="30">
        <v>21</v>
      </c>
      <c r="E252">
        <v>4</v>
      </c>
      <c r="F252">
        <v>37.49</v>
      </c>
      <c r="G252">
        <v>10.46</v>
      </c>
      <c r="H252">
        <v>0</v>
      </c>
      <c r="I252"/>
      <c r="J252">
        <v>479546.31216999999</v>
      </c>
      <c r="K252">
        <v>228412.25167</v>
      </c>
      <c r="L252" s="30">
        <v>1976</v>
      </c>
      <c r="M252" s="30"/>
      <c r="N252" s="30"/>
      <c r="O252" s="30"/>
      <c r="P252" s="30"/>
      <c r="Q252" s="30"/>
      <c r="R252" s="30"/>
      <c r="S252" s="30"/>
      <c r="T252" s="7">
        <f t="shared" si="7"/>
        <v>0</v>
      </c>
    </row>
    <row r="253" spans="1:20" s="3" customFormat="1" x14ac:dyDescent="0.2">
      <c r="A253" s="30"/>
      <c r="B253" s="30" t="s">
        <v>241</v>
      </c>
      <c r="C253" s="30" t="s">
        <v>23</v>
      </c>
      <c r="D253" s="30">
        <v>21</v>
      </c>
      <c r="E253">
        <v>4</v>
      </c>
      <c r="F253">
        <v>38.869999999999997</v>
      </c>
      <c r="G253">
        <v>12.16</v>
      </c>
      <c r="H253">
        <v>0</v>
      </c>
      <c r="I253"/>
      <c r="J253">
        <v>479837.21289999998</v>
      </c>
      <c r="K253">
        <v>228352.30022999999</v>
      </c>
      <c r="L253" s="30">
        <v>1976</v>
      </c>
      <c r="M253" s="30"/>
      <c r="N253" s="30"/>
      <c r="O253" s="30"/>
      <c r="P253" s="30"/>
      <c r="Q253" s="30"/>
      <c r="R253" s="30"/>
      <c r="S253" s="30"/>
      <c r="T253" s="7">
        <f t="shared" si="7"/>
        <v>0</v>
      </c>
    </row>
    <row r="254" spans="1:20" s="3" customFormat="1" x14ac:dyDescent="0.2">
      <c r="A254" s="30"/>
      <c r="B254" s="30" t="s">
        <v>242</v>
      </c>
      <c r="C254" s="30" t="s">
        <v>23</v>
      </c>
      <c r="D254" s="30">
        <v>21</v>
      </c>
      <c r="E254">
        <v>4</v>
      </c>
      <c r="F254">
        <v>40.32</v>
      </c>
      <c r="G254">
        <v>14.13</v>
      </c>
      <c r="H254">
        <v>0</v>
      </c>
      <c r="I254"/>
      <c r="J254">
        <v>480148.89224999998</v>
      </c>
      <c r="K254">
        <v>228288.26118999999</v>
      </c>
      <c r="L254" s="30">
        <v>1976</v>
      </c>
      <c r="M254" s="30"/>
      <c r="N254" s="30"/>
      <c r="O254" s="30"/>
      <c r="P254" s="30"/>
      <c r="Q254" s="30"/>
      <c r="R254" s="30"/>
      <c r="S254" s="30"/>
      <c r="T254" s="7">
        <f t="shared" si="7"/>
        <v>0</v>
      </c>
    </row>
    <row r="255" spans="1:20" s="3" customFormat="1" x14ac:dyDescent="0.2">
      <c r="A255" s="30"/>
      <c r="B255" s="30" t="s">
        <v>243</v>
      </c>
      <c r="C255" s="30" t="s">
        <v>23</v>
      </c>
      <c r="D255" s="30">
        <v>21</v>
      </c>
      <c r="E255">
        <v>4</v>
      </c>
      <c r="F255">
        <v>42.87</v>
      </c>
      <c r="G255">
        <v>16.850000000000001</v>
      </c>
      <c r="H255">
        <v>0</v>
      </c>
      <c r="I255"/>
      <c r="J255">
        <v>480347.48138000001</v>
      </c>
      <c r="K255">
        <v>228246.36332</v>
      </c>
      <c r="L255" s="30">
        <v>1976</v>
      </c>
      <c r="M255" s="30"/>
      <c r="N255" s="30"/>
      <c r="O255" s="30"/>
      <c r="P255" s="30"/>
      <c r="Q255" s="30"/>
      <c r="R255" s="30"/>
      <c r="S255" s="30"/>
      <c r="T255" s="7">
        <f t="shared" si="7"/>
        <v>0</v>
      </c>
    </row>
    <row r="256" spans="1:20" s="3" customFormat="1" x14ac:dyDescent="0.2">
      <c r="A256" s="30"/>
      <c r="B256" s="37" t="s">
        <v>244</v>
      </c>
      <c r="C256" s="30" t="s">
        <v>23</v>
      </c>
      <c r="D256" s="30">
        <v>24</v>
      </c>
      <c r="E256">
        <v>4</v>
      </c>
      <c r="F256">
        <v>51.03</v>
      </c>
      <c r="G256">
        <v>8.11</v>
      </c>
      <c r="H256">
        <v>0</v>
      </c>
      <c r="I256"/>
      <c r="J256">
        <v>482218.25555</v>
      </c>
      <c r="K256">
        <v>225568.68763</v>
      </c>
      <c r="L256" s="30">
        <v>1976</v>
      </c>
      <c r="M256" s="30"/>
      <c r="N256" s="30"/>
      <c r="O256" s="30"/>
      <c r="P256" s="30"/>
      <c r="Q256" s="30"/>
      <c r="R256" s="30"/>
      <c r="S256" s="30"/>
      <c r="T256" s="30">
        <f t="shared" si="7"/>
        <v>0</v>
      </c>
    </row>
    <row r="257" spans="1:20" s="3" customFormat="1" x14ac:dyDescent="0.2">
      <c r="A257" s="30"/>
      <c r="B257" s="30" t="s">
        <v>245</v>
      </c>
      <c r="C257" s="30" t="s">
        <v>23</v>
      </c>
      <c r="D257" s="30">
        <v>24</v>
      </c>
      <c r="E257">
        <v>4</v>
      </c>
      <c r="F257">
        <v>42.72</v>
      </c>
      <c r="G257">
        <v>6.48</v>
      </c>
      <c r="H257">
        <v>0</v>
      </c>
      <c r="I257"/>
      <c r="J257">
        <v>482572.42408999999</v>
      </c>
      <c r="K257">
        <v>225219.61731</v>
      </c>
      <c r="L257" s="30">
        <v>1976</v>
      </c>
      <c r="M257" s="30"/>
      <c r="N257" s="30"/>
      <c r="O257" s="30"/>
      <c r="P257" s="30"/>
      <c r="Q257" s="30"/>
      <c r="R257" s="30"/>
      <c r="S257" s="30"/>
      <c r="T257" s="30">
        <f t="shared" si="7"/>
        <v>0</v>
      </c>
    </row>
    <row r="258" spans="1:20" s="3" customFormat="1" x14ac:dyDescent="0.2">
      <c r="A258" s="30"/>
      <c r="B258" s="30" t="s">
        <v>246</v>
      </c>
      <c r="C258" s="30" t="s">
        <v>23</v>
      </c>
      <c r="D258" s="30">
        <v>24</v>
      </c>
      <c r="E258">
        <v>4</v>
      </c>
      <c r="F258">
        <v>40.57</v>
      </c>
      <c r="G258">
        <v>7.26</v>
      </c>
      <c r="H258">
        <v>0</v>
      </c>
      <c r="I258"/>
      <c r="J258">
        <v>482218.19998999999</v>
      </c>
      <c r="K258">
        <v>224827.04154000001</v>
      </c>
      <c r="L258" s="30">
        <v>1976</v>
      </c>
      <c r="M258" s="30"/>
      <c r="N258" s="30"/>
      <c r="O258" s="30"/>
      <c r="P258" s="30"/>
      <c r="Q258" s="30"/>
      <c r="R258" s="30"/>
      <c r="S258" s="30"/>
      <c r="T258" s="30">
        <f t="shared" si="7"/>
        <v>0</v>
      </c>
    </row>
    <row r="259" spans="1:20" s="3" customFormat="1" x14ac:dyDescent="0.2">
      <c r="A259" s="30"/>
      <c r="B259" s="30" t="s">
        <v>247</v>
      </c>
      <c r="C259" s="30" t="s">
        <v>23</v>
      </c>
      <c r="D259" s="30">
        <v>24</v>
      </c>
      <c r="E259">
        <v>4</v>
      </c>
      <c r="F259">
        <v>36.549999999999997</v>
      </c>
      <c r="G259">
        <v>6.05</v>
      </c>
      <c r="H259">
        <v>0</v>
      </c>
      <c r="I259"/>
      <c r="J259">
        <v>482583.74839999998</v>
      </c>
      <c r="K259">
        <v>224486.43032000001</v>
      </c>
      <c r="L259" s="30">
        <v>1976</v>
      </c>
      <c r="M259" s="30"/>
      <c r="N259" s="30"/>
      <c r="O259" s="30"/>
      <c r="P259" s="30"/>
      <c r="Q259" s="30"/>
      <c r="R259" s="30"/>
      <c r="S259" s="30"/>
      <c r="T259" s="30">
        <f t="shared" si="7"/>
        <v>0</v>
      </c>
    </row>
    <row r="260" spans="1:20" s="3" customFormat="1" x14ac:dyDescent="0.2">
      <c r="A260" s="30"/>
      <c r="B260" s="30" t="s">
        <v>248</v>
      </c>
      <c r="C260" s="30" t="s">
        <v>23</v>
      </c>
      <c r="D260" s="30">
        <v>24</v>
      </c>
      <c r="E260">
        <v>4</v>
      </c>
      <c r="F260">
        <v>31.92</v>
      </c>
      <c r="G260">
        <v>6.45</v>
      </c>
      <c r="H260">
        <v>0</v>
      </c>
      <c r="I260"/>
      <c r="J260">
        <v>482854.70903999999</v>
      </c>
      <c r="K260">
        <v>224239.58390999999</v>
      </c>
      <c r="L260" s="30">
        <v>1976</v>
      </c>
      <c r="M260" s="30"/>
      <c r="N260" s="30"/>
      <c r="O260" s="30"/>
      <c r="P260" s="30"/>
      <c r="Q260" s="30"/>
      <c r="R260" s="30"/>
      <c r="S260" s="30"/>
      <c r="T260" s="30">
        <f t="shared" si="7"/>
        <v>0</v>
      </c>
    </row>
    <row r="261" spans="1:20" s="3" customFormat="1" x14ac:dyDescent="0.2">
      <c r="A261" s="30"/>
      <c r="B261" s="30" t="s">
        <v>249</v>
      </c>
      <c r="C261" s="30" t="s">
        <v>23</v>
      </c>
      <c r="D261" s="30">
        <v>24</v>
      </c>
      <c r="E261">
        <v>4</v>
      </c>
      <c r="F261">
        <v>25.9</v>
      </c>
      <c r="G261">
        <v>10.87</v>
      </c>
      <c r="H261">
        <v>0</v>
      </c>
      <c r="I261"/>
      <c r="J261">
        <v>483134.40273999999</v>
      </c>
      <c r="K261">
        <v>223984.66534000001</v>
      </c>
      <c r="L261" s="30">
        <v>1976</v>
      </c>
      <c r="M261" s="30"/>
      <c r="N261" s="30"/>
      <c r="O261" s="30"/>
      <c r="P261" s="30"/>
      <c r="Q261" s="30"/>
      <c r="R261" s="30"/>
      <c r="S261" s="30"/>
      <c r="T261" s="30">
        <f t="shared" si="7"/>
        <v>0</v>
      </c>
    </row>
    <row r="262" spans="1:20" s="3" customFormat="1" x14ac:dyDescent="0.2">
      <c r="A262" s="30"/>
      <c r="B262" s="30" t="s">
        <v>250</v>
      </c>
      <c r="C262" s="30" t="s">
        <v>23</v>
      </c>
      <c r="D262" s="30">
        <v>24</v>
      </c>
      <c r="E262">
        <v>4</v>
      </c>
      <c r="F262">
        <v>24.48</v>
      </c>
      <c r="G262">
        <v>10.14</v>
      </c>
      <c r="H262">
        <v>0</v>
      </c>
      <c r="I262"/>
      <c r="J262">
        <v>483513.91462</v>
      </c>
      <c r="K262">
        <v>223649.60703000001</v>
      </c>
      <c r="L262" s="30">
        <v>1976</v>
      </c>
      <c r="M262" s="30"/>
      <c r="N262" s="30"/>
      <c r="O262" s="30"/>
      <c r="P262" s="30"/>
      <c r="Q262" s="30"/>
      <c r="R262" s="30"/>
      <c r="S262" s="30"/>
      <c r="T262" s="30">
        <f t="shared" si="7"/>
        <v>0</v>
      </c>
    </row>
    <row r="263" spans="1:20" s="3" customFormat="1" x14ac:dyDescent="0.2">
      <c r="A263" s="30"/>
      <c r="B263" s="30" t="s">
        <v>251</v>
      </c>
      <c r="C263" s="30" t="s">
        <v>23</v>
      </c>
      <c r="D263" s="30">
        <v>24</v>
      </c>
      <c r="E263">
        <v>4</v>
      </c>
      <c r="F263">
        <v>25.19</v>
      </c>
      <c r="G263">
        <v>11.06</v>
      </c>
      <c r="H263">
        <v>0</v>
      </c>
      <c r="I263"/>
      <c r="J263">
        <v>483838.92086000001</v>
      </c>
      <c r="K263">
        <v>223372.13019</v>
      </c>
      <c r="L263" s="30">
        <v>1976</v>
      </c>
      <c r="M263" s="30"/>
      <c r="N263" s="30"/>
      <c r="O263" s="30"/>
      <c r="P263" s="30"/>
      <c r="Q263" s="30"/>
      <c r="R263" s="30"/>
      <c r="S263" s="30"/>
      <c r="T263" s="30">
        <f t="shared" si="7"/>
        <v>0</v>
      </c>
    </row>
    <row r="264" spans="1:20" s="3" customFormat="1" x14ac:dyDescent="0.2">
      <c r="A264" s="30"/>
      <c r="B264" s="30" t="s">
        <v>252</v>
      </c>
      <c r="C264" s="30" t="s">
        <v>23</v>
      </c>
      <c r="D264" s="30">
        <v>24</v>
      </c>
      <c r="E264">
        <v>4</v>
      </c>
      <c r="F264">
        <v>25.09</v>
      </c>
      <c r="G264">
        <v>11.4</v>
      </c>
      <c r="H264">
        <v>0</v>
      </c>
      <c r="I264"/>
      <c r="J264">
        <v>484168.36544999998</v>
      </c>
      <c r="K264">
        <v>223091.24616000001</v>
      </c>
      <c r="L264" s="30">
        <v>1976</v>
      </c>
      <c r="M264" s="30"/>
      <c r="N264" s="30"/>
      <c r="O264" s="30"/>
      <c r="P264" s="30"/>
      <c r="Q264" s="30"/>
      <c r="R264" s="30"/>
      <c r="S264" s="30"/>
      <c r="T264" s="30">
        <f t="shared" si="7"/>
        <v>0</v>
      </c>
    </row>
    <row r="265" spans="1:20" s="3" customFormat="1" x14ac:dyDescent="0.2">
      <c r="A265" s="30"/>
      <c r="B265" s="30" t="s">
        <v>253</v>
      </c>
      <c r="C265" s="30" t="s">
        <v>23</v>
      </c>
      <c r="D265" s="30">
        <v>24</v>
      </c>
      <c r="E265">
        <v>4</v>
      </c>
      <c r="F265">
        <v>23.68</v>
      </c>
      <c r="G265">
        <v>10.37</v>
      </c>
      <c r="H265">
        <v>0</v>
      </c>
      <c r="I265"/>
      <c r="J265">
        <v>484386.36121</v>
      </c>
      <c r="K265">
        <v>222904.93406</v>
      </c>
      <c r="L265" s="30">
        <v>1976</v>
      </c>
      <c r="M265" s="30"/>
      <c r="N265" s="30"/>
      <c r="O265" s="30"/>
      <c r="P265" s="30"/>
      <c r="Q265" s="30"/>
      <c r="R265" s="30"/>
      <c r="S265" s="30"/>
      <c r="T265" s="30">
        <f t="shared" si="7"/>
        <v>0</v>
      </c>
    </row>
    <row r="266" spans="1:20" s="3" customFormat="1" x14ac:dyDescent="0.2">
      <c r="A266" s="30"/>
      <c r="B266" s="30" t="s">
        <v>254</v>
      </c>
      <c r="C266" s="30" t="s">
        <v>23</v>
      </c>
      <c r="D266" s="30">
        <v>24</v>
      </c>
      <c r="E266">
        <v>4</v>
      </c>
      <c r="F266">
        <v>22.65</v>
      </c>
      <c r="G266">
        <v>9.5500000000000007</v>
      </c>
      <c r="H266">
        <v>0</v>
      </c>
      <c r="I266"/>
      <c r="J266">
        <v>484598.61330000003</v>
      </c>
      <c r="K266">
        <v>222722.32986999999</v>
      </c>
      <c r="L266" s="30">
        <v>1976</v>
      </c>
      <c r="M266" s="30"/>
      <c r="N266" s="30"/>
      <c r="O266" s="30"/>
      <c r="P266" s="30"/>
      <c r="Q266" s="30"/>
      <c r="R266" s="30"/>
      <c r="S266" s="30"/>
      <c r="T266" s="30">
        <f t="shared" si="7"/>
        <v>0</v>
      </c>
    </row>
    <row r="267" spans="1:20" x14ac:dyDescent="0.2">
      <c r="A267" s="30"/>
      <c r="B267" s="30" t="s">
        <v>255</v>
      </c>
      <c r="C267" s="30" t="s">
        <v>23</v>
      </c>
      <c r="D267" s="30">
        <v>24</v>
      </c>
      <c r="E267">
        <v>4</v>
      </c>
      <c r="F267">
        <v>24.12</v>
      </c>
      <c r="G267">
        <v>11.3</v>
      </c>
      <c r="H267">
        <v>0</v>
      </c>
      <c r="I267"/>
      <c r="J267">
        <v>484837.81805</v>
      </c>
      <c r="K267">
        <v>222509.62857</v>
      </c>
      <c r="L267" s="30">
        <v>1976</v>
      </c>
      <c r="M267" s="30"/>
      <c r="N267" s="30"/>
      <c r="O267" s="30"/>
      <c r="P267" s="30"/>
      <c r="R267" s="30"/>
      <c r="S267" s="30"/>
      <c r="T267" s="30">
        <f t="shared" si="7"/>
        <v>0</v>
      </c>
    </row>
    <row r="268" spans="1:20" x14ac:dyDescent="0.2">
      <c r="A268" s="30"/>
      <c r="B268" s="30" t="s">
        <v>256</v>
      </c>
      <c r="C268" s="30" t="s">
        <v>23</v>
      </c>
      <c r="D268" s="30">
        <v>24</v>
      </c>
      <c r="E268">
        <v>4</v>
      </c>
      <c r="F268">
        <v>24.94</v>
      </c>
      <c r="G268">
        <v>12.42</v>
      </c>
      <c r="H268">
        <v>0</v>
      </c>
      <c r="I268"/>
      <c r="J268">
        <v>485111.16281000001</v>
      </c>
      <c r="K268">
        <v>222265.2579</v>
      </c>
      <c r="L268" s="30">
        <v>1976</v>
      </c>
      <c r="M268" s="30"/>
      <c r="N268" s="30"/>
      <c r="O268" s="30"/>
      <c r="P268" s="30"/>
      <c r="R268" s="30"/>
      <c r="S268" s="30"/>
      <c r="T268" s="30">
        <f t="shared" si="7"/>
        <v>0</v>
      </c>
    </row>
    <row r="269" spans="1:20" x14ac:dyDescent="0.2">
      <c r="A269" s="30"/>
      <c r="B269" s="30" t="s">
        <v>257</v>
      </c>
      <c r="C269" s="30" t="s">
        <v>23</v>
      </c>
      <c r="D269" s="30">
        <v>24</v>
      </c>
      <c r="E269">
        <v>4</v>
      </c>
      <c r="F269">
        <v>22.45</v>
      </c>
      <c r="G269">
        <v>10.67</v>
      </c>
      <c r="H269">
        <v>0</v>
      </c>
      <c r="I269"/>
      <c r="J269">
        <v>485478.61722999997</v>
      </c>
      <c r="K269">
        <v>221937.33403</v>
      </c>
      <c r="L269" s="30">
        <v>1976</v>
      </c>
      <c r="M269" s="30"/>
      <c r="N269" s="30"/>
      <c r="O269" s="30"/>
      <c r="P269" s="30"/>
      <c r="R269" s="30"/>
      <c r="S269" s="30"/>
      <c r="T269" s="30">
        <f t="shared" si="7"/>
        <v>0</v>
      </c>
    </row>
    <row r="270" spans="1:20" x14ac:dyDescent="0.2">
      <c r="A270" s="30"/>
      <c r="B270" s="30" t="s">
        <v>258</v>
      </c>
      <c r="C270" s="30" t="s">
        <v>23</v>
      </c>
      <c r="D270" s="30">
        <v>24</v>
      </c>
      <c r="E270">
        <v>4</v>
      </c>
      <c r="F270">
        <v>21.56</v>
      </c>
      <c r="G270">
        <v>10.11</v>
      </c>
      <c r="H270">
        <v>0</v>
      </c>
      <c r="I270"/>
      <c r="J270">
        <v>485757.80173000001</v>
      </c>
      <c r="K270">
        <v>221683.52992999999</v>
      </c>
      <c r="L270" s="30">
        <v>1976</v>
      </c>
      <c r="M270" s="30"/>
      <c r="N270" s="30"/>
      <c r="O270" s="30"/>
      <c r="P270" s="30"/>
      <c r="R270" s="30"/>
      <c r="S270" s="30"/>
      <c r="T270" s="30">
        <f t="shared" si="7"/>
        <v>0</v>
      </c>
    </row>
    <row r="271" spans="1:20" x14ac:dyDescent="0.2">
      <c r="A271" s="30"/>
      <c r="B271" s="30" t="s">
        <v>259</v>
      </c>
      <c r="C271" s="30" t="s">
        <v>23</v>
      </c>
      <c r="D271" s="30">
        <v>24</v>
      </c>
      <c r="E271">
        <v>4</v>
      </c>
      <c r="F271">
        <v>20.02</v>
      </c>
      <c r="G271">
        <v>9.02</v>
      </c>
      <c r="H271">
        <v>0</v>
      </c>
      <c r="I271"/>
      <c r="J271">
        <v>486099.20192999998</v>
      </c>
      <c r="K271">
        <v>221371.10383000001</v>
      </c>
      <c r="L271" s="30">
        <v>1976</v>
      </c>
      <c r="M271" s="30"/>
      <c r="N271" s="30"/>
      <c r="O271" s="30"/>
      <c r="P271" s="30"/>
      <c r="R271" s="30"/>
      <c r="S271" s="30"/>
      <c r="T271" s="30">
        <f t="shared" si="7"/>
        <v>0</v>
      </c>
    </row>
    <row r="272" spans="1:20" x14ac:dyDescent="0.2">
      <c r="A272" s="30"/>
      <c r="B272" s="30" t="s">
        <v>260</v>
      </c>
      <c r="C272" s="30" t="s">
        <v>23</v>
      </c>
      <c r="D272" s="30">
        <v>24</v>
      </c>
      <c r="E272">
        <v>4</v>
      </c>
      <c r="F272">
        <v>23.09</v>
      </c>
      <c r="G272">
        <v>12.2</v>
      </c>
      <c r="H272">
        <v>0</v>
      </c>
      <c r="I272"/>
      <c r="J272">
        <v>486311.45402</v>
      </c>
      <c r="K272">
        <v>221177.49398999999</v>
      </c>
      <c r="L272" s="30">
        <v>1976</v>
      </c>
      <c r="M272" s="30"/>
      <c r="N272" s="30"/>
      <c r="O272" s="30"/>
      <c r="P272" s="30"/>
      <c r="R272" s="30"/>
      <c r="S272" s="30"/>
      <c r="T272" s="30">
        <f t="shared" si="7"/>
        <v>0</v>
      </c>
    </row>
    <row r="273" spans="1:21" x14ac:dyDescent="0.2">
      <c r="A273" s="30"/>
      <c r="B273" s="30" t="s">
        <v>261</v>
      </c>
      <c r="C273" s="30" t="s">
        <v>23</v>
      </c>
      <c r="D273" s="30">
        <v>24</v>
      </c>
      <c r="E273">
        <v>4</v>
      </c>
      <c r="F273">
        <v>23.62</v>
      </c>
      <c r="G273">
        <v>13.17</v>
      </c>
      <c r="H273">
        <v>0</v>
      </c>
      <c r="I273"/>
      <c r="J273">
        <v>486497.20267999999</v>
      </c>
      <c r="K273">
        <v>221008.36613000001</v>
      </c>
      <c r="L273" s="30">
        <v>1976</v>
      </c>
      <c r="M273" s="30"/>
      <c r="N273" s="30"/>
      <c r="O273" s="30"/>
      <c r="P273" s="30"/>
      <c r="R273" s="30"/>
      <c r="S273" s="30"/>
      <c r="T273" s="30">
        <f t="shared" si="7"/>
        <v>0</v>
      </c>
    </row>
    <row r="274" spans="1:21" x14ac:dyDescent="0.2">
      <c r="A274" s="30"/>
      <c r="B274" s="30" t="s">
        <v>262</v>
      </c>
      <c r="C274" s="30" t="s">
        <v>23</v>
      </c>
      <c r="D274" s="30">
        <v>24</v>
      </c>
      <c r="E274">
        <v>4</v>
      </c>
      <c r="F274">
        <v>21.52</v>
      </c>
      <c r="G274">
        <v>11.33</v>
      </c>
      <c r="H274">
        <v>0</v>
      </c>
      <c r="I274"/>
      <c r="J274">
        <v>486713.27307</v>
      </c>
      <c r="K274">
        <v>220813.85785999999</v>
      </c>
      <c r="L274" s="30">
        <v>1976</v>
      </c>
      <c r="M274" s="30"/>
      <c r="N274" s="30"/>
      <c r="O274" s="30"/>
      <c r="P274" s="30"/>
      <c r="R274" s="30"/>
      <c r="S274" s="30"/>
      <c r="T274" s="30">
        <f t="shared" si="7"/>
        <v>0</v>
      </c>
    </row>
    <row r="275" spans="1:21" x14ac:dyDescent="0.2">
      <c r="A275" s="30"/>
      <c r="B275" s="30" t="s">
        <v>263</v>
      </c>
      <c r="C275" s="30" t="s">
        <v>23</v>
      </c>
      <c r="D275" s="30">
        <v>24</v>
      </c>
      <c r="E275">
        <v>4</v>
      </c>
      <c r="F275">
        <v>20.34</v>
      </c>
      <c r="G275">
        <v>10.28</v>
      </c>
      <c r="H275">
        <v>0</v>
      </c>
      <c r="I275"/>
      <c r="J275">
        <v>486839.95051</v>
      </c>
      <c r="K275">
        <v>220807.11968999999</v>
      </c>
      <c r="L275" s="30">
        <v>1976</v>
      </c>
      <c r="M275" s="30"/>
      <c r="N275" s="30"/>
      <c r="O275" s="30"/>
      <c r="P275" s="30"/>
      <c r="R275" s="30"/>
      <c r="S275" s="30"/>
      <c r="T275" s="30">
        <f t="shared" si="7"/>
        <v>0</v>
      </c>
    </row>
    <row r="276" spans="1:21" ht="12.75" customHeight="1" thickBot="1" x14ac:dyDescent="0.25">
      <c r="A276" s="7"/>
      <c r="B276" s="10" t="s">
        <v>264</v>
      </c>
      <c r="C276" s="10"/>
      <c r="D276" s="30"/>
      <c r="E276" s="30"/>
      <c r="F276" s="30"/>
      <c r="G276" s="30"/>
      <c r="H276" s="30"/>
      <c r="I276" s="30"/>
      <c r="J276" s="30"/>
      <c r="K276" s="30"/>
      <c r="L276" s="30"/>
      <c r="M276" s="30"/>
      <c r="N276" s="30"/>
      <c r="O276" s="30"/>
      <c r="P276" s="30"/>
    </row>
    <row r="277" spans="1:21" s="5" customFormat="1" ht="24" customHeight="1" thickBot="1" x14ac:dyDescent="0.25">
      <c r="A277" s="161" t="s">
        <v>265</v>
      </c>
      <c r="B277" s="162"/>
      <c r="C277" s="162"/>
      <c r="D277" s="162"/>
      <c r="E277" s="162"/>
      <c r="F277" s="162"/>
      <c r="G277" s="162"/>
      <c r="H277" s="162"/>
      <c r="I277" s="162"/>
      <c r="J277" s="162"/>
      <c r="K277" s="162"/>
      <c r="L277" s="162"/>
      <c r="M277" s="173"/>
      <c r="N277" s="173"/>
      <c r="O277" s="173"/>
      <c r="P277" s="173"/>
      <c r="Q277" s="173"/>
      <c r="R277" s="173"/>
      <c r="S277" s="173"/>
      <c r="T277" s="173"/>
    </row>
    <row r="278" spans="1:21" x14ac:dyDescent="0.2">
      <c r="A278" s="7"/>
      <c r="B278" s="30"/>
      <c r="C278" s="30"/>
      <c r="D278" s="30"/>
      <c r="E278" s="30"/>
      <c r="F278" s="30"/>
      <c r="G278" s="30"/>
      <c r="H278" s="30"/>
      <c r="I278" s="30"/>
      <c r="J278" s="30"/>
      <c r="K278" s="30"/>
      <c r="L278" s="30"/>
      <c r="M278" s="174"/>
      <c r="N278" s="175"/>
      <c r="O278" s="175"/>
      <c r="P278" s="175"/>
      <c r="Q278" s="175"/>
      <c r="R278" s="175"/>
      <c r="S278" s="175"/>
      <c r="T278" s="176"/>
    </row>
    <row r="279" spans="1:21" ht="12.75" customHeight="1" thickBot="1" x14ac:dyDescent="0.25">
      <c r="A279" s="7"/>
      <c r="B279" s="10"/>
      <c r="C279" s="10"/>
      <c r="D279" s="30"/>
      <c r="E279" s="30"/>
      <c r="F279" s="30"/>
      <c r="G279" s="30"/>
      <c r="H279" s="30"/>
      <c r="I279" s="30"/>
      <c r="J279" s="30"/>
      <c r="K279" s="30"/>
      <c r="L279" s="30"/>
      <c r="M279" s="30"/>
      <c r="N279" s="30"/>
      <c r="O279" s="30"/>
      <c r="P279" s="30"/>
    </row>
    <row r="280" spans="1:21" s="5" customFormat="1" ht="24" customHeight="1" thickBot="1" x14ac:dyDescent="0.25">
      <c r="A280" s="161" t="s">
        <v>266</v>
      </c>
      <c r="B280" s="162"/>
      <c r="C280" s="162"/>
      <c r="D280" s="162"/>
      <c r="E280" s="162"/>
      <c r="F280" s="162"/>
      <c r="G280" s="162"/>
      <c r="H280" s="162"/>
      <c r="I280" s="162"/>
      <c r="J280" s="162"/>
      <c r="K280" s="162"/>
      <c r="L280" s="162"/>
      <c r="M280" s="162"/>
      <c r="N280" s="162"/>
      <c r="O280" s="162"/>
      <c r="P280" s="162"/>
      <c r="Q280" s="162"/>
      <c r="R280" s="162"/>
      <c r="S280" s="162"/>
      <c r="T280" s="162"/>
    </row>
    <row r="281" spans="1:21" x14ac:dyDescent="0.2">
      <c r="A281" s="7"/>
      <c r="B281" s="30"/>
      <c r="C281" s="30"/>
      <c r="D281" s="30"/>
      <c r="E281" s="30"/>
      <c r="F281" s="30"/>
      <c r="G281" s="30"/>
      <c r="H281" s="30"/>
      <c r="I281" s="30"/>
      <c r="J281" s="30"/>
      <c r="K281" s="30"/>
      <c r="L281" s="30"/>
      <c r="M281" s="30"/>
      <c r="N281" s="30"/>
      <c r="O281" s="30"/>
      <c r="P281" s="30"/>
      <c r="U281" s="39"/>
    </row>
    <row r="282" spans="1:21" ht="12.75" customHeight="1" thickBot="1" x14ac:dyDescent="0.25">
      <c r="A282" s="30"/>
      <c r="B282" s="10"/>
      <c r="C282" s="10"/>
      <c r="D282" s="30"/>
      <c r="E282" s="30"/>
      <c r="F282" s="30"/>
      <c r="G282" s="30"/>
      <c r="H282" s="30"/>
      <c r="I282" s="30"/>
      <c r="J282" s="30"/>
      <c r="K282" s="30"/>
      <c r="L282" s="30"/>
      <c r="M282" s="30"/>
      <c r="N282" s="30"/>
      <c r="O282" s="30"/>
      <c r="P282" s="30"/>
    </row>
    <row r="283" spans="1:21" s="5" customFormat="1" ht="24" customHeight="1" thickBot="1" x14ac:dyDescent="0.25">
      <c r="A283" s="161" t="s">
        <v>267</v>
      </c>
      <c r="B283" s="162"/>
      <c r="C283" s="162"/>
      <c r="D283" s="162"/>
      <c r="E283" s="162"/>
      <c r="F283" s="162"/>
      <c r="G283" s="162"/>
      <c r="H283" s="162"/>
      <c r="I283" s="162"/>
      <c r="J283" s="162"/>
      <c r="K283" s="162"/>
      <c r="L283" s="162"/>
      <c r="M283" s="162"/>
      <c r="N283" s="162"/>
      <c r="O283" s="162"/>
      <c r="P283" s="162"/>
      <c r="Q283" s="162"/>
      <c r="R283" s="162"/>
      <c r="S283" s="162"/>
      <c r="T283" s="162"/>
    </row>
    <row r="285" spans="1:21" ht="12.75" customHeight="1" thickBot="1" x14ac:dyDescent="0.25">
      <c r="A285" s="7"/>
      <c r="B285" s="10"/>
      <c r="C285" s="10"/>
      <c r="D285" s="30"/>
      <c r="E285" s="30"/>
      <c r="F285" s="30"/>
      <c r="G285" s="30"/>
      <c r="H285" s="30"/>
      <c r="I285" s="30"/>
      <c r="J285" s="30"/>
      <c r="K285" s="30"/>
      <c r="L285" s="30"/>
      <c r="M285" s="30"/>
      <c r="N285" s="30"/>
      <c r="O285" s="30"/>
      <c r="P285" s="30"/>
    </row>
    <row r="286" spans="1:21" s="5" customFormat="1" ht="24" customHeight="1" thickBot="1" x14ac:dyDescent="0.25">
      <c r="A286" s="161" t="s">
        <v>268</v>
      </c>
      <c r="B286" s="162"/>
      <c r="C286" s="162"/>
      <c r="D286" s="162"/>
      <c r="E286" s="162"/>
      <c r="F286" s="162"/>
      <c r="G286" s="162"/>
      <c r="H286" s="162"/>
      <c r="I286" s="162"/>
      <c r="J286" s="162"/>
      <c r="K286" s="162"/>
      <c r="L286" s="162"/>
      <c r="M286" s="162"/>
      <c r="N286" s="162"/>
      <c r="O286" s="162"/>
      <c r="P286" s="162"/>
      <c r="Q286" s="162"/>
      <c r="R286" s="162"/>
      <c r="S286" s="162"/>
      <c r="T286" s="162"/>
    </row>
    <row r="287" spans="1:21" x14ac:dyDescent="0.2">
      <c r="A287" s="30"/>
      <c r="B287" s="30"/>
      <c r="C287" s="30"/>
      <c r="D287" s="30"/>
      <c r="E287" s="30"/>
      <c r="F287" s="30"/>
      <c r="G287" s="30"/>
      <c r="H287" s="30"/>
      <c r="I287" s="30"/>
      <c r="J287" s="30"/>
      <c r="K287" s="30"/>
      <c r="L287" s="30"/>
      <c r="M287" s="4"/>
      <c r="N287" s="30"/>
      <c r="O287" s="30"/>
      <c r="P287" s="30"/>
      <c r="U287" s="39"/>
    </row>
    <row r="288" spans="1:21" x14ac:dyDescent="0.2">
      <c r="A288" s="30"/>
      <c r="B288" s="30"/>
      <c r="C288" s="30"/>
      <c r="D288" s="30"/>
      <c r="E288" s="30"/>
      <c r="F288" s="30"/>
      <c r="G288" s="30"/>
      <c r="H288" s="30"/>
      <c r="I288" s="30"/>
      <c r="J288" s="30"/>
      <c r="K288" s="30"/>
      <c r="L288" s="30"/>
      <c r="M288" s="30"/>
      <c r="N288" s="30"/>
      <c r="O288" s="30"/>
      <c r="P288" s="30"/>
    </row>
    <row r="289" spans="1:21" x14ac:dyDescent="0.2">
      <c r="A289" s="7"/>
      <c r="B289" s="30"/>
      <c r="C289" s="30"/>
      <c r="D289" s="30"/>
      <c r="E289" s="30"/>
      <c r="F289" s="30"/>
      <c r="G289" s="30"/>
      <c r="H289" s="30"/>
      <c r="I289" s="30"/>
      <c r="J289" s="30"/>
      <c r="K289" s="30"/>
      <c r="L289" s="30"/>
      <c r="M289" s="30"/>
      <c r="N289" s="30"/>
      <c r="O289" s="30"/>
      <c r="P289" s="30"/>
    </row>
    <row r="290" spans="1:21" x14ac:dyDescent="0.2">
      <c r="A290" s="22"/>
      <c r="B290" s="30"/>
      <c r="C290" s="40"/>
      <c r="D290" s="40"/>
      <c r="E290" s="40"/>
      <c r="F290" s="40"/>
      <c r="G290" s="40"/>
      <c r="H290" s="40"/>
      <c r="I290" s="40"/>
      <c r="J290" s="40"/>
      <c r="K290" s="40"/>
      <c r="L290" s="40"/>
      <c r="M290" s="40"/>
      <c r="N290" s="40"/>
      <c r="O290" s="40"/>
      <c r="P290" s="30"/>
      <c r="Q290" s="22"/>
      <c r="U290" s="21"/>
    </row>
    <row r="291" spans="1:21" x14ac:dyDescent="0.2">
      <c r="A291" s="22"/>
      <c r="B291" s="40"/>
      <c r="C291" s="40"/>
      <c r="D291" s="40"/>
      <c r="E291" s="40"/>
      <c r="F291" s="40"/>
      <c r="G291" s="40"/>
      <c r="H291" s="40"/>
      <c r="I291" s="40"/>
      <c r="J291" s="40"/>
      <c r="K291" s="40"/>
      <c r="L291" s="40"/>
      <c r="M291" s="40"/>
      <c r="N291" s="40"/>
      <c r="O291" s="40"/>
      <c r="P291" s="30"/>
      <c r="Q291" s="22"/>
      <c r="U291" s="21"/>
    </row>
    <row r="292" spans="1:21" x14ac:dyDescent="0.2">
      <c r="A292" s="22"/>
      <c r="B292" s="40"/>
      <c r="C292" s="40"/>
      <c r="D292" s="40"/>
      <c r="E292" s="40"/>
      <c r="F292" s="40"/>
      <c r="G292" s="40"/>
      <c r="H292" s="40"/>
      <c r="I292" s="40"/>
      <c r="J292" s="40"/>
      <c r="K292" s="40"/>
      <c r="L292" s="40"/>
      <c r="M292" s="40"/>
      <c r="N292" s="40"/>
      <c r="O292" s="40"/>
      <c r="P292" s="30"/>
      <c r="Q292" s="22"/>
      <c r="U292" s="21"/>
    </row>
    <row r="293" spans="1:21" ht="12.75" customHeight="1" thickBot="1" x14ac:dyDescent="0.25">
      <c r="A293" s="7"/>
      <c r="B293" s="10"/>
      <c r="C293" s="10"/>
      <c r="D293" s="30"/>
      <c r="E293" s="30"/>
      <c r="F293" s="30"/>
      <c r="G293" s="30"/>
      <c r="H293" s="30"/>
      <c r="I293" s="30"/>
      <c r="J293" s="30"/>
      <c r="K293" s="30"/>
      <c r="L293" s="30"/>
      <c r="M293" s="30"/>
      <c r="N293" s="30"/>
      <c r="O293" s="30"/>
      <c r="P293" s="30"/>
    </row>
    <row r="294" spans="1:21" s="5" customFormat="1" ht="24" customHeight="1" thickBot="1" x14ac:dyDescent="0.25">
      <c r="A294" s="161" t="s">
        <v>269</v>
      </c>
      <c r="B294" s="162"/>
      <c r="C294" s="162"/>
      <c r="D294" s="162"/>
      <c r="E294" s="162"/>
      <c r="F294" s="162"/>
      <c r="G294" s="162"/>
      <c r="H294" s="162"/>
      <c r="I294" s="162"/>
      <c r="J294" s="162"/>
      <c r="K294" s="162"/>
      <c r="L294" s="162"/>
      <c r="M294" s="162"/>
      <c r="N294" s="162"/>
      <c r="O294" s="162"/>
      <c r="P294" s="162"/>
      <c r="Q294" s="162"/>
      <c r="R294" s="162"/>
      <c r="S294" s="162"/>
      <c r="T294" s="162"/>
    </row>
    <row r="295" spans="1:21" s="5" customFormat="1" x14ac:dyDescent="0.2">
      <c r="A295" s="7"/>
      <c r="B295" s="30"/>
      <c r="C295" s="30"/>
      <c r="D295" s="30"/>
      <c r="E295" s="30"/>
      <c r="F295" s="30"/>
      <c r="G295" s="30"/>
      <c r="H295" s="30"/>
      <c r="I295" s="30"/>
      <c r="J295" s="30"/>
      <c r="K295" s="30"/>
      <c r="L295" s="7"/>
      <c r="M295" s="30"/>
      <c r="N295" s="30"/>
      <c r="O295" s="30"/>
      <c r="P295" s="30"/>
      <c r="Q295" s="7"/>
      <c r="R295" s="7"/>
      <c r="S295" s="7"/>
      <c r="T295" s="7"/>
    </row>
    <row r="301" spans="1:21" ht="12.75" customHeight="1" thickBot="1" x14ac:dyDescent="0.25">
      <c r="A301" s="7"/>
      <c r="B301" s="10"/>
      <c r="C301" s="10"/>
      <c r="D301" s="30"/>
      <c r="E301" s="30"/>
      <c r="F301" s="30"/>
      <c r="G301" s="30"/>
      <c r="H301" s="30"/>
      <c r="I301" s="30"/>
      <c r="J301" s="30"/>
      <c r="K301" s="30"/>
      <c r="L301" s="30"/>
      <c r="M301" s="30"/>
      <c r="N301" s="30"/>
      <c r="O301" s="30"/>
      <c r="P301" s="30"/>
    </row>
    <row r="302" spans="1:21" s="5" customFormat="1" ht="24" customHeight="1" thickBot="1" x14ac:dyDescent="0.25">
      <c r="A302" s="161" t="s">
        <v>270</v>
      </c>
      <c r="B302" s="162"/>
      <c r="C302" s="162"/>
      <c r="D302" s="162"/>
      <c r="E302" s="162"/>
      <c r="F302" s="162"/>
      <c r="G302" s="162"/>
      <c r="H302" s="162"/>
      <c r="I302" s="162"/>
      <c r="J302" s="162"/>
      <c r="K302" s="162"/>
      <c r="L302" s="162"/>
      <c r="M302" s="162"/>
      <c r="N302" s="162"/>
      <c r="O302" s="162"/>
      <c r="P302" s="162"/>
      <c r="Q302" s="162"/>
      <c r="R302" s="162"/>
      <c r="S302" s="162"/>
      <c r="T302" s="162"/>
    </row>
    <row r="303" spans="1:21" x14ac:dyDescent="0.2">
      <c r="A303" s="7"/>
      <c r="B303" s="30"/>
      <c r="C303" s="30"/>
      <c r="D303" s="30"/>
      <c r="E303" s="30"/>
      <c r="F303" s="30"/>
      <c r="G303" s="30"/>
      <c r="H303" s="30"/>
      <c r="I303" s="30"/>
      <c r="J303" s="30"/>
      <c r="K303" s="30"/>
      <c r="L303" s="30"/>
      <c r="M303" s="30"/>
      <c r="N303" s="30"/>
      <c r="O303" s="30"/>
      <c r="P303" s="30"/>
    </row>
    <row r="304" spans="1:21" ht="12.75" customHeight="1" thickBot="1" x14ac:dyDescent="0.25">
      <c r="A304" s="7"/>
      <c r="B304" s="10"/>
      <c r="C304" s="10"/>
      <c r="D304" s="30"/>
      <c r="E304" s="30"/>
      <c r="F304" s="30"/>
      <c r="G304" s="30"/>
      <c r="H304" s="30"/>
      <c r="I304" s="30"/>
      <c r="J304" s="30"/>
      <c r="K304" s="30"/>
      <c r="L304" s="30"/>
      <c r="M304" s="30"/>
      <c r="N304" s="30"/>
      <c r="O304" s="30"/>
      <c r="P304" s="30"/>
    </row>
    <row r="305" spans="1:20" s="5" customFormat="1" ht="24" customHeight="1" thickBot="1" x14ac:dyDescent="0.25">
      <c r="A305" s="161" t="s">
        <v>271</v>
      </c>
      <c r="B305" s="162"/>
      <c r="C305" s="162"/>
      <c r="D305" s="162"/>
      <c r="E305" s="162"/>
      <c r="F305" s="162"/>
      <c r="G305" s="162"/>
      <c r="H305" s="162"/>
      <c r="I305" s="162"/>
      <c r="J305" s="162"/>
      <c r="K305" s="162"/>
      <c r="L305" s="162"/>
      <c r="M305" s="162"/>
      <c r="N305" s="162"/>
      <c r="O305" s="162"/>
      <c r="P305" s="162"/>
      <c r="Q305" s="162"/>
      <c r="R305" s="162"/>
      <c r="S305" s="162"/>
      <c r="T305" s="162"/>
    </row>
    <row r="306" spans="1:20" x14ac:dyDescent="0.2">
      <c r="A306" s="32"/>
      <c r="B306" s="30" t="s">
        <v>272</v>
      </c>
      <c r="C306" s="30" t="s">
        <v>51</v>
      </c>
      <c r="D306" s="30">
        <v>30</v>
      </c>
      <c r="E306" s="30"/>
      <c r="F306" s="30"/>
      <c r="G306" s="30"/>
      <c r="H306" s="30"/>
      <c r="I306" s="30"/>
      <c r="J306" s="30"/>
      <c r="K306" s="30"/>
      <c r="L306" s="30">
        <v>1976</v>
      </c>
      <c r="M306" s="30"/>
      <c r="N306" s="30"/>
      <c r="O306" s="30"/>
      <c r="P306" s="30"/>
      <c r="T306" s="7">
        <f>(R306*S306)</f>
        <v>0</v>
      </c>
    </row>
    <row r="307" spans="1:20" x14ac:dyDescent="0.2">
      <c r="A307" s="4"/>
      <c r="B307" s="30" t="s">
        <v>273</v>
      </c>
      <c r="C307" s="30" t="s">
        <v>51</v>
      </c>
      <c r="D307" s="30">
        <v>30</v>
      </c>
      <c r="E307" s="30"/>
      <c r="F307" s="30"/>
      <c r="G307" s="30"/>
      <c r="H307" s="30"/>
      <c r="I307" s="30"/>
      <c r="J307" s="30"/>
      <c r="K307" s="30"/>
      <c r="L307" s="30">
        <v>1976</v>
      </c>
      <c r="M307" s="30"/>
      <c r="N307" s="30"/>
      <c r="O307" s="30"/>
      <c r="P307" s="30"/>
      <c r="T307" s="7">
        <f>(R307*S307)</f>
        <v>0</v>
      </c>
    </row>
    <row r="308" spans="1:20" x14ac:dyDescent="0.2">
      <c r="A308" s="4"/>
      <c r="B308" s="30" t="s">
        <v>274</v>
      </c>
      <c r="C308" s="30" t="s">
        <v>51</v>
      </c>
      <c r="D308" s="30">
        <v>30</v>
      </c>
      <c r="E308" s="30"/>
      <c r="F308" s="30"/>
      <c r="G308" s="30"/>
      <c r="H308" s="30"/>
      <c r="I308" s="30"/>
      <c r="J308" s="30"/>
      <c r="K308" s="30"/>
      <c r="L308" s="30">
        <v>1976</v>
      </c>
      <c r="M308" s="30"/>
      <c r="N308" s="30"/>
      <c r="O308" s="30"/>
      <c r="P308" s="30"/>
      <c r="T308" s="7">
        <f>(R308*S308)</f>
        <v>0</v>
      </c>
    </row>
    <row r="309" spans="1:20" x14ac:dyDescent="0.2">
      <c r="A309" s="7"/>
      <c r="B309" s="30" t="s">
        <v>275</v>
      </c>
      <c r="C309" s="30" t="s">
        <v>51</v>
      </c>
      <c r="D309" s="30">
        <v>30</v>
      </c>
      <c r="E309">
        <v>4</v>
      </c>
      <c r="F309">
        <v>5.8</v>
      </c>
      <c r="G309">
        <v>9.19</v>
      </c>
      <c r="H309">
        <v>0</v>
      </c>
      <c r="I309"/>
      <c r="J309">
        <v>522291.24677999999</v>
      </c>
      <c r="K309">
        <v>204240.29826000001</v>
      </c>
      <c r="L309" s="30">
        <v>1976</v>
      </c>
      <c r="M309" s="30"/>
      <c r="N309" s="30"/>
      <c r="O309" s="30"/>
      <c r="P309" s="30"/>
      <c r="T309" s="7">
        <f>(R309*S309)</f>
        <v>0</v>
      </c>
    </row>
    <row r="310" spans="1:20" x14ac:dyDescent="0.2">
      <c r="A310" s="7"/>
      <c r="B310" s="30" t="s">
        <v>276</v>
      </c>
      <c r="C310" s="30" t="s">
        <v>277</v>
      </c>
      <c r="D310" s="30">
        <v>24</v>
      </c>
      <c r="E310" s="30"/>
      <c r="F310" s="30"/>
      <c r="G310" s="30"/>
      <c r="H310" s="30"/>
      <c r="I310" s="30"/>
      <c r="J310" s="30"/>
      <c r="K310" s="30"/>
      <c r="L310" s="30">
        <v>1976</v>
      </c>
      <c r="M310" s="30"/>
      <c r="N310" s="30"/>
      <c r="O310" s="30"/>
      <c r="P310" s="30"/>
      <c r="T310" s="7">
        <f>(R310*S310)</f>
        <v>0</v>
      </c>
    </row>
    <row r="311" spans="1:20" ht="12.75" customHeight="1" thickBot="1" x14ac:dyDescent="0.25">
      <c r="A311" s="7"/>
      <c r="B311" s="10" t="s">
        <v>126</v>
      </c>
      <c r="C311" s="10"/>
      <c r="D311" s="30"/>
      <c r="E311" s="30"/>
      <c r="F311" s="30"/>
      <c r="G311" s="30"/>
      <c r="H311" s="30"/>
      <c r="I311" s="30"/>
      <c r="J311" s="30"/>
      <c r="K311" s="30"/>
      <c r="L311" s="30"/>
      <c r="M311" s="30"/>
      <c r="N311" s="30"/>
      <c r="O311" s="30"/>
      <c r="P311" s="30"/>
    </row>
    <row r="312" spans="1:20" s="5" customFormat="1" ht="24" customHeight="1" thickBot="1" x14ac:dyDescent="0.25">
      <c r="A312" s="161" t="s">
        <v>278</v>
      </c>
      <c r="B312" s="162"/>
      <c r="C312" s="162"/>
      <c r="D312" s="162"/>
      <c r="E312" s="162"/>
      <c r="F312" s="162"/>
      <c r="G312" s="162"/>
      <c r="H312" s="162"/>
      <c r="I312" s="162"/>
      <c r="J312" s="162"/>
      <c r="K312" s="162"/>
      <c r="L312" s="162"/>
      <c r="M312" s="162"/>
      <c r="N312" s="162"/>
      <c r="O312" s="162"/>
      <c r="P312" s="162"/>
      <c r="Q312" s="162"/>
      <c r="R312" s="162"/>
      <c r="S312" s="162"/>
      <c r="T312" s="162"/>
    </row>
    <row r="313" spans="1:20" x14ac:dyDescent="0.2">
      <c r="A313" s="30"/>
      <c r="B313" s="30"/>
      <c r="C313" s="30"/>
      <c r="D313" s="30"/>
      <c r="E313" s="30"/>
      <c r="F313" s="30"/>
      <c r="G313" s="30"/>
      <c r="H313" s="30"/>
      <c r="I313" s="30"/>
      <c r="J313" s="30"/>
      <c r="K313" s="30"/>
      <c r="L313" s="30"/>
      <c r="M313" s="30"/>
      <c r="N313" s="30"/>
      <c r="O313" s="30"/>
      <c r="P313" s="30"/>
    </row>
    <row r="314" spans="1:20" x14ac:dyDescent="0.2">
      <c r="A314" s="30"/>
      <c r="B314" s="30"/>
      <c r="C314" s="30"/>
      <c r="D314" s="30"/>
      <c r="E314" s="30"/>
      <c r="F314" s="30"/>
      <c r="G314" s="30"/>
      <c r="H314" s="30"/>
      <c r="I314" s="30"/>
      <c r="J314" s="30"/>
      <c r="K314" s="30"/>
      <c r="L314" s="30"/>
      <c r="M314" s="30"/>
      <c r="N314" s="30"/>
      <c r="O314" s="30"/>
      <c r="P314" s="30"/>
    </row>
    <row r="315" spans="1:20" x14ac:dyDescent="0.2">
      <c r="A315" s="30"/>
      <c r="B315" s="30"/>
      <c r="C315" s="30"/>
      <c r="D315" s="30"/>
      <c r="E315" s="30"/>
      <c r="F315" s="30"/>
      <c r="G315" s="30"/>
      <c r="H315" s="30"/>
      <c r="I315" s="30"/>
      <c r="J315" s="30"/>
      <c r="K315" s="30"/>
      <c r="L315" s="30"/>
      <c r="M315" s="30"/>
      <c r="N315" s="30"/>
      <c r="O315" s="30"/>
      <c r="P315" s="30"/>
    </row>
    <row r="316" spans="1:20" ht="12.75" customHeight="1" thickBot="1" x14ac:dyDescent="0.25">
      <c r="A316" s="7"/>
      <c r="B316" s="10"/>
      <c r="C316" s="10"/>
      <c r="D316" s="30"/>
      <c r="E316" s="30"/>
      <c r="F316" s="30"/>
      <c r="G316" s="30"/>
      <c r="H316" s="30"/>
      <c r="I316" s="30"/>
      <c r="J316" s="30"/>
      <c r="K316" s="30"/>
      <c r="L316" s="30"/>
      <c r="M316" s="30"/>
      <c r="N316" s="30"/>
      <c r="O316" s="30"/>
      <c r="P316" s="30"/>
    </row>
    <row r="317" spans="1:20" s="5" customFormat="1" ht="24" customHeight="1" thickBot="1" x14ac:dyDescent="0.25">
      <c r="A317" s="161" t="s">
        <v>279</v>
      </c>
      <c r="B317" s="162"/>
      <c r="C317" s="162"/>
      <c r="D317" s="162"/>
      <c r="E317" s="162"/>
      <c r="F317" s="162"/>
      <c r="G317" s="162"/>
      <c r="H317" s="162"/>
      <c r="I317" s="162"/>
      <c r="J317" s="162"/>
      <c r="K317" s="162"/>
      <c r="L317" s="162"/>
      <c r="M317" s="162"/>
      <c r="N317" s="162"/>
      <c r="O317" s="162"/>
      <c r="P317" s="162"/>
      <c r="Q317" s="162"/>
      <c r="R317" s="162"/>
      <c r="S317" s="162"/>
      <c r="T317" s="162"/>
    </row>
    <row r="318" spans="1:20" s="5" customFormat="1" ht="13.7" customHeight="1" x14ac:dyDescent="0.2">
      <c r="A318" s="23"/>
      <c r="B318" s="30"/>
      <c r="C318" s="30"/>
      <c r="D318" s="30"/>
      <c r="E318" s="30"/>
      <c r="F318" s="30"/>
      <c r="G318" s="30"/>
      <c r="H318" s="30"/>
      <c r="I318" s="30"/>
      <c r="J318" s="30"/>
      <c r="K318" s="30"/>
      <c r="L318" s="30"/>
      <c r="M318" s="30"/>
      <c r="N318" s="30"/>
      <c r="O318" s="30"/>
      <c r="P318" s="30"/>
      <c r="Q318" s="24"/>
      <c r="R318" s="30"/>
      <c r="S318" s="30"/>
      <c r="T318" s="30"/>
    </row>
    <row r="319" spans="1:20" s="5" customFormat="1" ht="13.7" customHeight="1" x14ac:dyDescent="0.2">
      <c r="A319" s="23"/>
      <c r="B319" s="30"/>
      <c r="C319" s="30"/>
      <c r="D319" s="30"/>
      <c r="E319" s="30"/>
      <c r="F319" s="30"/>
      <c r="G319" s="30"/>
      <c r="H319" s="30"/>
      <c r="I319" s="30"/>
      <c r="J319" s="30"/>
      <c r="K319" s="30"/>
      <c r="L319" s="30"/>
      <c r="M319" s="30"/>
      <c r="N319" s="30"/>
      <c r="O319" s="30"/>
      <c r="P319" s="30"/>
      <c r="Q319" s="24"/>
      <c r="R319" s="30"/>
      <c r="S319" s="30"/>
      <c r="T319" s="30"/>
    </row>
    <row r="320" spans="1:20" s="3" customFormat="1" x14ac:dyDescent="0.2">
      <c r="A320" s="30"/>
      <c r="B320" s="30"/>
      <c r="C320" s="30"/>
      <c r="D320" s="30"/>
      <c r="E320" s="30"/>
      <c r="F320" s="30"/>
      <c r="G320" s="30"/>
      <c r="H320" s="30"/>
      <c r="I320" s="30"/>
      <c r="J320" s="30"/>
      <c r="K320" s="30"/>
      <c r="L320" s="30"/>
      <c r="M320" s="30"/>
      <c r="N320" s="30"/>
      <c r="O320" s="30"/>
      <c r="P320" s="30"/>
      <c r="Q320" s="30"/>
      <c r="R320" s="30"/>
      <c r="S320" s="30"/>
      <c r="T320" s="30"/>
    </row>
    <row r="321" spans="1:20" s="3" customFormat="1" ht="12.75" customHeight="1" thickBot="1" x14ac:dyDescent="0.25">
      <c r="A321" s="30"/>
      <c r="B321" s="10"/>
      <c r="C321" s="10"/>
      <c r="D321" s="30"/>
      <c r="E321" s="30"/>
      <c r="F321" s="30"/>
      <c r="G321" s="30"/>
      <c r="H321" s="30"/>
      <c r="I321" s="30"/>
      <c r="J321" s="30"/>
      <c r="K321" s="30"/>
      <c r="L321" s="30"/>
      <c r="M321" s="30"/>
      <c r="N321" s="30"/>
      <c r="O321" s="30"/>
      <c r="P321" s="30"/>
      <c r="Q321" s="30"/>
      <c r="R321" s="30"/>
      <c r="S321" s="30"/>
      <c r="T321" s="30"/>
    </row>
    <row r="322" spans="1:20" s="5" customFormat="1" ht="24" customHeight="1" thickBot="1" x14ac:dyDescent="0.25">
      <c r="A322" s="161" t="s">
        <v>280</v>
      </c>
      <c r="B322" s="162"/>
      <c r="C322" s="162"/>
      <c r="D322" s="162"/>
      <c r="E322" s="162"/>
      <c r="F322" s="162"/>
      <c r="G322" s="162"/>
      <c r="H322" s="162"/>
      <c r="I322" s="162"/>
      <c r="J322" s="162"/>
      <c r="K322" s="162"/>
      <c r="L322" s="162"/>
      <c r="M322" s="162"/>
      <c r="N322" s="162"/>
      <c r="O322" s="162"/>
      <c r="P322" s="162"/>
      <c r="Q322" s="162"/>
      <c r="R322" s="162"/>
      <c r="S322" s="162"/>
      <c r="T322" s="162"/>
    </row>
    <row r="323" spans="1:20" s="3" customFormat="1" x14ac:dyDescent="0.2">
      <c r="A323" s="30"/>
      <c r="B323" s="30"/>
      <c r="C323" s="30"/>
      <c r="D323" s="30"/>
      <c r="E323" s="30"/>
      <c r="F323" s="30"/>
      <c r="G323" s="30"/>
      <c r="H323" s="30"/>
      <c r="I323" s="30"/>
      <c r="J323" s="30"/>
      <c r="K323" s="30"/>
      <c r="L323" s="30"/>
      <c r="M323" s="30"/>
      <c r="N323" s="30"/>
      <c r="O323" s="30"/>
      <c r="P323" s="30"/>
      <c r="Q323" s="30"/>
      <c r="R323" s="30"/>
      <c r="S323" s="30"/>
      <c r="T323" s="30"/>
    </row>
    <row r="324" spans="1:20" s="3" customFormat="1" x14ac:dyDescent="0.2">
      <c r="A324" s="30"/>
      <c r="B324" s="30"/>
      <c r="C324" s="30"/>
      <c r="D324" s="30"/>
      <c r="E324" s="30"/>
      <c r="F324" s="30"/>
      <c r="G324" s="30"/>
      <c r="H324" s="30"/>
      <c r="I324" s="30"/>
      <c r="J324" s="30"/>
      <c r="K324" s="30"/>
      <c r="L324" s="30"/>
      <c r="M324" s="30"/>
      <c r="N324" s="30"/>
      <c r="O324" s="30"/>
      <c r="P324" s="30"/>
      <c r="Q324" s="30"/>
      <c r="R324" s="30"/>
      <c r="S324" s="30"/>
      <c r="T324" s="30"/>
    </row>
    <row r="325" spans="1:20" s="3" customFormat="1" x14ac:dyDescent="0.2">
      <c r="A325" s="30"/>
      <c r="B325" s="30"/>
      <c r="C325" s="30"/>
      <c r="D325" s="30"/>
      <c r="E325" s="30"/>
      <c r="F325" s="30"/>
      <c r="G325" s="30"/>
      <c r="H325" s="30"/>
      <c r="I325" s="30"/>
      <c r="J325" s="30"/>
      <c r="K325" s="30"/>
      <c r="L325" s="30"/>
      <c r="M325" s="30"/>
      <c r="N325" s="30"/>
      <c r="O325" s="30"/>
      <c r="P325" s="30"/>
      <c r="Q325" s="30"/>
      <c r="R325" s="30"/>
      <c r="S325" s="30"/>
      <c r="T325" s="30"/>
    </row>
    <row r="326" spans="1:20" s="3" customFormat="1" x14ac:dyDescent="0.2">
      <c r="A326" s="30"/>
      <c r="B326" s="30"/>
      <c r="C326" s="30"/>
      <c r="D326" s="30"/>
      <c r="E326" s="30"/>
      <c r="F326" s="30"/>
      <c r="G326" s="30"/>
      <c r="H326" s="30"/>
      <c r="I326" s="30"/>
      <c r="J326" s="30"/>
      <c r="K326" s="30"/>
      <c r="L326" s="30"/>
      <c r="M326" s="30"/>
      <c r="N326" s="30"/>
      <c r="O326" s="30"/>
      <c r="P326" s="30"/>
      <c r="Q326" s="30"/>
      <c r="R326" s="30"/>
      <c r="S326" s="30"/>
      <c r="T326" s="30"/>
    </row>
    <row r="327" spans="1:20" s="3" customFormat="1" x14ac:dyDescent="0.2">
      <c r="A327" s="30"/>
      <c r="B327" s="30"/>
      <c r="C327" s="30"/>
      <c r="D327" s="30"/>
      <c r="E327" s="30"/>
      <c r="F327" s="30"/>
      <c r="G327" s="30"/>
      <c r="H327" s="30"/>
      <c r="I327" s="30"/>
      <c r="J327" s="30"/>
      <c r="K327" s="30"/>
      <c r="L327" s="30"/>
      <c r="M327" s="30"/>
      <c r="N327" s="30"/>
      <c r="O327" s="30"/>
      <c r="P327" s="30"/>
      <c r="Q327" s="30"/>
      <c r="R327" s="30"/>
      <c r="S327" s="30"/>
      <c r="T327" s="30"/>
    </row>
    <row r="328" spans="1:20" s="3" customFormat="1" ht="12.75" customHeight="1" thickBot="1" x14ac:dyDescent="0.25">
      <c r="A328" s="30"/>
      <c r="B328" s="10"/>
      <c r="C328" s="10"/>
      <c r="D328" s="30"/>
      <c r="E328" s="30"/>
      <c r="F328" s="30"/>
      <c r="G328" s="30"/>
      <c r="H328" s="30"/>
      <c r="I328" s="30"/>
      <c r="J328" s="30"/>
      <c r="K328" s="30"/>
      <c r="L328" s="30"/>
      <c r="M328" s="30"/>
      <c r="N328" s="30"/>
      <c r="O328" s="30"/>
      <c r="P328" s="30"/>
      <c r="Q328" s="30"/>
      <c r="R328" s="30"/>
      <c r="S328" s="30"/>
      <c r="T328" s="30"/>
    </row>
    <row r="329" spans="1:20" s="5" customFormat="1" ht="24" customHeight="1" thickBot="1" x14ac:dyDescent="0.25">
      <c r="A329" s="161" t="s">
        <v>281</v>
      </c>
      <c r="B329" s="162"/>
      <c r="C329" s="162"/>
      <c r="D329" s="162"/>
      <c r="E329" s="162"/>
      <c r="F329" s="162"/>
      <c r="G329" s="162"/>
      <c r="H329" s="162"/>
      <c r="I329" s="162"/>
      <c r="J329" s="162"/>
      <c r="K329" s="162"/>
      <c r="L329" s="162"/>
      <c r="M329" s="162"/>
      <c r="N329" s="162"/>
      <c r="O329" s="162"/>
      <c r="P329" s="162"/>
      <c r="Q329" s="162"/>
      <c r="R329" s="162"/>
      <c r="S329" s="162"/>
      <c r="T329" s="162"/>
    </row>
    <row r="330" spans="1:20" s="3" customFormat="1" x14ac:dyDescent="0.2">
      <c r="A330" s="30"/>
      <c r="B330" s="30"/>
      <c r="C330" s="30"/>
      <c r="D330" s="30"/>
      <c r="E330" s="30"/>
      <c r="F330" s="30"/>
      <c r="G330" s="30"/>
      <c r="H330" s="30"/>
      <c r="I330" s="30"/>
      <c r="J330" s="30"/>
      <c r="K330" s="30"/>
      <c r="L330" s="30"/>
      <c r="M330" s="30"/>
      <c r="N330" s="30"/>
      <c r="O330" s="30"/>
      <c r="P330" s="30"/>
      <c r="Q330" s="30"/>
      <c r="R330" s="30"/>
      <c r="S330" s="30"/>
      <c r="T330" s="30"/>
    </row>
    <row r="331" spans="1:20" s="3" customFormat="1" ht="12.75" customHeight="1" thickBot="1" x14ac:dyDescent="0.25">
      <c r="A331" s="30"/>
      <c r="B331" s="10"/>
      <c r="C331" s="10"/>
      <c r="D331" s="30"/>
      <c r="E331" s="30"/>
      <c r="F331" s="30"/>
      <c r="G331" s="30"/>
      <c r="H331" s="30"/>
      <c r="I331" s="30"/>
      <c r="J331" s="30"/>
      <c r="K331" s="30"/>
      <c r="L331" s="30"/>
      <c r="M331" s="30"/>
      <c r="N331" s="30"/>
      <c r="O331" s="30"/>
      <c r="P331" s="30"/>
      <c r="Q331" s="30"/>
      <c r="R331" s="30"/>
      <c r="S331" s="30"/>
      <c r="T331" s="30"/>
    </row>
    <row r="332" spans="1:20" s="5" customFormat="1" ht="24" customHeight="1" thickBot="1" x14ac:dyDescent="0.25">
      <c r="A332" s="161" t="s">
        <v>282</v>
      </c>
      <c r="B332" s="162"/>
      <c r="C332" s="162"/>
      <c r="D332" s="162"/>
      <c r="E332" s="162"/>
      <c r="F332" s="162"/>
      <c r="G332" s="162"/>
      <c r="H332" s="162"/>
      <c r="I332" s="162"/>
      <c r="J332" s="162"/>
      <c r="K332" s="162"/>
      <c r="L332" s="162"/>
      <c r="M332" s="162"/>
      <c r="N332" s="162"/>
      <c r="O332" s="162"/>
      <c r="P332" s="162"/>
      <c r="Q332" s="162"/>
      <c r="R332" s="162"/>
      <c r="S332" s="162"/>
      <c r="T332" s="162"/>
    </row>
    <row r="333" spans="1:20" x14ac:dyDescent="0.2">
      <c r="A333" s="7"/>
      <c r="B333" s="30"/>
      <c r="C333" s="30"/>
      <c r="D333" s="30"/>
      <c r="E333" s="30"/>
      <c r="F333" s="30"/>
      <c r="G333" s="30"/>
      <c r="H333" s="30"/>
      <c r="I333" s="30"/>
      <c r="J333" s="30"/>
      <c r="K333" s="30"/>
      <c r="L333" s="30"/>
      <c r="M333" s="30"/>
      <c r="N333" s="30"/>
      <c r="O333" s="30"/>
      <c r="P333" s="30"/>
    </row>
    <row r="334" spans="1:20" s="56" customFormat="1" x14ac:dyDescent="0.2">
      <c r="A334" s="37" t="s">
        <v>283</v>
      </c>
      <c r="B334" s="37"/>
      <c r="C334" s="37"/>
      <c r="D334" s="37">
        <f>MIN(D3:D333)</f>
        <v>8</v>
      </c>
      <c r="E334" s="37">
        <f t="shared" ref="E334:N334" si="8">MIN(E3:E333)</f>
        <v>4</v>
      </c>
      <c r="F334" s="37">
        <f t="shared" si="8"/>
        <v>0</v>
      </c>
      <c r="G334" s="37">
        <f t="shared" si="8"/>
        <v>-1.26</v>
      </c>
      <c r="H334" s="37">
        <f t="shared" si="8"/>
        <v>0</v>
      </c>
      <c r="I334" s="37">
        <f t="shared" si="8"/>
        <v>0</v>
      </c>
      <c r="J334" s="37">
        <f t="shared" si="8"/>
        <v>0</v>
      </c>
      <c r="K334" s="37">
        <f t="shared" si="8"/>
        <v>0</v>
      </c>
      <c r="L334" s="37">
        <f t="shared" si="8"/>
        <v>1973</v>
      </c>
      <c r="M334" s="37">
        <f t="shared" si="8"/>
        <v>0</v>
      </c>
      <c r="N334" s="37">
        <f t="shared" si="8"/>
        <v>0</v>
      </c>
      <c r="O334" s="37">
        <f t="shared" ref="O334" si="9">MIN(O3:O333)</f>
        <v>0</v>
      </c>
      <c r="P334" s="37">
        <f t="shared" ref="P334" si="10">MIN(P3:P333)</f>
        <v>0</v>
      </c>
      <c r="Q334" s="37">
        <f t="shared" ref="Q334" si="11">MIN(Q3:Q333)</f>
        <v>0</v>
      </c>
      <c r="R334" s="37">
        <f t="shared" ref="R334" si="12">MIN(R3:R333)</f>
        <v>0</v>
      </c>
      <c r="S334" s="37">
        <f t="shared" ref="S334" si="13">MIN(S3:S333)</f>
        <v>0</v>
      </c>
      <c r="T334" s="37">
        <f t="shared" ref="T334" si="14">MIN(T3:T333)</f>
        <v>0</v>
      </c>
    </row>
    <row r="335" spans="1:20" s="58" customFormat="1" x14ac:dyDescent="0.2">
      <c r="A335" s="57" t="s">
        <v>284</v>
      </c>
      <c r="B335" s="57"/>
      <c r="C335" s="57"/>
      <c r="D335" s="57">
        <f>MAX(D3:D333)</f>
        <v>42</v>
      </c>
      <c r="E335" s="57">
        <f t="shared" ref="E335:N335" si="15">MAX(E3:E333)</f>
        <v>48</v>
      </c>
      <c r="F335" s="57">
        <f t="shared" si="15"/>
        <v>67.400000000000006</v>
      </c>
      <c r="G335" s="57">
        <f t="shared" si="15"/>
        <v>30</v>
      </c>
      <c r="H335" s="57">
        <f t="shared" si="15"/>
        <v>0</v>
      </c>
      <c r="I335" s="57">
        <f t="shared" si="15"/>
        <v>0</v>
      </c>
      <c r="J335" s="57">
        <f t="shared" si="15"/>
        <v>522291.24677999999</v>
      </c>
      <c r="K335" s="57">
        <f t="shared" si="15"/>
        <v>241203.19334999999</v>
      </c>
      <c r="L335" s="57">
        <f t="shared" si="15"/>
        <v>1996</v>
      </c>
      <c r="M335" s="57">
        <f t="shared" si="15"/>
        <v>0</v>
      </c>
      <c r="N335" s="57">
        <f t="shared" si="15"/>
        <v>0</v>
      </c>
      <c r="O335" s="57">
        <f t="shared" ref="O335:T335" si="16">MAX(O3:O333)</f>
        <v>0</v>
      </c>
      <c r="P335" s="57">
        <f t="shared" si="16"/>
        <v>0</v>
      </c>
      <c r="Q335" s="57">
        <f t="shared" si="16"/>
        <v>0</v>
      </c>
      <c r="R335" s="57">
        <f t="shared" si="16"/>
        <v>0</v>
      </c>
      <c r="S335" s="57">
        <f t="shared" si="16"/>
        <v>0</v>
      </c>
      <c r="T335" s="57">
        <f t="shared" si="16"/>
        <v>0</v>
      </c>
    </row>
    <row r="336" spans="1:20" x14ac:dyDescent="0.2">
      <c r="A336" s="7"/>
      <c r="B336" s="30"/>
      <c r="C336" s="30"/>
      <c r="D336" s="30"/>
      <c r="E336" s="30"/>
      <c r="F336" s="30"/>
      <c r="G336" s="30"/>
      <c r="H336" s="30"/>
      <c r="I336" s="30"/>
      <c r="J336" s="30"/>
      <c r="K336" s="30"/>
      <c r="L336" s="30"/>
      <c r="M336" s="30"/>
      <c r="N336" s="30"/>
      <c r="O336" s="30"/>
      <c r="P336" s="30"/>
    </row>
    <row r="337" spans="1:3" x14ac:dyDescent="0.2">
      <c r="A337" s="7"/>
      <c r="B337" s="30"/>
      <c r="C337" s="30"/>
    </row>
    <row r="338" spans="1:3" ht="12.75" customHeight="1" x14ac:dyDescent="0.2">
      <c r="A338" s="30"/>
      <c r="B338" s="30"/>
      <c r="C338" s="10"/>
    </row>
  </sheetData>
  <mergeCells count="31">
    <mergeCell ref="A322:T322"/>
    <mergeCell ref="A329:T329"/>
    <mergeCell ref="A332:T332"/>
    <mergeCell ref="A294:T294"/>
    <mergeCell ref="A302:T302"/>
    <mergeCell ref="A305:T305"/>
    <mergeCell ref="A312:T312"/>
    <mergeCell ref="A317:T317"/>
    <mergeCell ref="A283:T283"/>
    <mergeCell ref="A286:T286"/>
    <mergeCell ref="A139:T139"/>
    <mergeCell ref="A142:T142"/>
    <mergeCell ref="A176:T176"/>
    <mergeCell ref="A207:T207"/>
    <mergeCell ref="M208:T214"/>
    <mergeCell ref="U115:U116"/>
    <mergeCell ref="A133:T133"/>
    <mergeCell ref="A277:T277"/>
    <mergeCell ref="M278:T278"/>
    <mergeCell ref="A280:T280"/>
    <mergeCell ref="A79:T79"/>
    <mergeCell ref="A217:T217"/>
    <mergeCell ref="A94:T94"/>
    <mergeCell ref="M99:T100"/>
    <mergeCell ref="M106:T106"/>
    <mergeCell ref="M115:T116"/>
    <mergeCell ref="O1:P1"/>
    <mergeCell ref="A2:T2"/>
    <mergeCell ref="A5:T5"/>
    <mergeCell ref="A54:T54"/>
    <mergeCell ref="A57:T57"/>
  </mergeCells>
  <pageMargins left="0.75" right="0.75" top="1" bottom="1" header="0.5" footer="0.5"/>
  <pageSetup paperSize="17" scale="57" orientation="portrait" r:id="rId1"/>
  <headerFooter alignWithMargins="0"/>
  <rowBreaks count="3" manualBreakCount="3">
    <brk id="93" max="15" man="1"/>
    <brk id="206" max="15" man="1"/>
    <brk id="285" max="15" man="1"/>
  </rowBreaks>
  <colBreaks count="1" manualBreakCount="1">
    <brk id="20"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51"/>
  <sheetViews>
    <sheetView topLeftCell="B1" zoomScale="110" zoomScaleNormal="110" workbookViewId="0">
      <pane ySplit="2" topLeftCell="A333" activePane="bottomLeft" state="frozen"/>
      <selection pane="bottomLeft" activeCell="S348" sqref="S348"/>
    </sheetView>
  </sheetViews>
  <sheetFormatPr defaultColWidth="9.140625" defaultRowHeight="12.75" x14ac:dyDescent="0.2"/>
  <cols>
    <col min="1" max="1" width="17.85546875" style="6" customWidth="1"/>
    <col min="2" max="2" width="22.42578125" style="6" customWidth="1"/>
    <col min="3" max="3" width="23.140625" style="6" customWidth="1"/>
    <col min="4" max="4" width="12.42578125" style="6" customWidth="1"/>
    <col min="5" max="5" width="14" style="6" customWidth="1"/>
    <col min="6" max="6" width="6.85546875" style="6" customWidth="1"/>
    <col min="7" max="7" width="9.5703125" style="6" customWidth="1"/>
    <col min="8" max="8" width="12.85546875" style="6" customWidth="1"/>
    <col min="9" max="9" width="9.5703125" style="6" customWidth="1"/>
    <col min="10" max="10" width="11.85546875" style="6" customWidth="1"/>
    <col min="11" max="11" width="14.5703125" style="6" customWidth="1"/>
    <col min="12" max="12" width="21.85546875" style="6" customWidth="1"/>
    <col min="13" max="13" width="11.85546875" style="6" customWidth="1"/>
    <col min="14" max="14" width="11.140625" style="7" customWidth="1"/>
    <col min="15" max="15" width="8.5703125" style="7" customWidth="1"/>
    <col min="16" max="16" width="10.5703125" style="7" customWidth="1"/>
    <col min="17" max="17" width="8.42578125" style="7" customWidth="1"/>
    <col min="18" max="18" width="6.5703125" style="4" customWidth="1"/>
    <col min="19" max="16384" width="9.140625" style="4"/>
  </cols>
  <sheetData>
    <row r="1" spans="1:19" ht="38.25" customHeight="1" x14ac:dyDescent="0.2">
      <c r="A1" s="186" t="s">
        <v>3</v>
      </c>
      <c r="B1" s="186" t="s">
        <v>285</v>
      </c>
      <c r="C1" s="186" t="s">
        <v>286</v>
      </c>
      <c r="D1" s="186" t="s">
        <v>287</v>
      </c>
      <c r="E1" s="186" t="s">
        <v>5</v>
      </c>
      <c r="F1" s="186" t="s">
        <v>288</v>
      </c>
      <c r="G1" s="186" t="s">
        <v>6</v>
      </c>
      <c r="H1" s="186" t="s">
        <v>14</v>
      </c>
      <c r="I1" s="186" t="s">
        <v>289</v>
      </c>
      <c r="J1" s="186" t="s">
        <v>17</v>
      </c>
      <c r="K1" s="186"/>
      <c r="L1" s="186"/>
      <c r="M1" s="186" t="s">
        <v>16</v>
      </c>
      <c r="N1" s="186" t="s">
        <v>18</v>
      </c>
      <c r="O1" s="186" t="s">
        <v>290</v>
      </c>
      <c r="P1" s="186" t="s">
        <v>291</v>
      </c>
      <c r="Q1" s="186" t="s">
        <v>292</v>
      </c>
      <c r="R1" s="29" t="s">
        <v>293</v>
      </c>
      <c r="S1" s="29">
        <v>2020</v>
      </c>
    </row>
    <row r="2" spans="1:19" ht="27" customHeight="1" x14ac:dyDescent="0.2">
      <c r="A2" s="186"/>
      <c r="B2" s="186"/>
      <c r="C2" s="186"/>
      <c r="D2" s="186"/>
      <c r="E2" s="186"/>
      <c r="F2" s="186"/>
      <c r="G2" s="186"/>
      <c r="H2" s="186"/>
      <c r="I2" s="186"/>
      <c r="J2" s="101" t="s">
        <v>294</v>
      </c>
      <c r="K2" s="101" t="s">
        <v>295</v>
      </c>
      <c r="L2" s="101" t="s">
        <v>296</v>
      </c>
      <c r="M2" s="186"/>
      <c r="N2" s="186"/>
      <c r="O2" s="186"/>
      <c r="P2" s="186"/>
      <c r="Q2" s="186"/>
    </row>
    <row r="3" spans="1:19" ht="24" customHeight="1" thickBot="1" x14ac:dyDescent="0.25">
      <c r="A3" s="187" t="s">
        <v>20</v>
      </c>
      <c r="B3" s="188"/>
      <c r="C3" s="188"/>
      <c r="D3" s="188"/>
      <c r="E3" s="188"/>
      <c r="F3" s="188"/>
      <c r="G3" s="188"/>
      <c r="H3" s="188"/>
      <c r="I3" s="188"/>
      <c r="J3" s="188"/>
      <c r="K3" s="188"/>
      <c r="L3" s="188"/>
      <c r="M3" s="188"/>
      <c r="N3" s="188"/>
      <c r="O3" s="188"/>
      <c r="P3" s="188"/>
      <c r="Q3" s="188"/>
    </row>
    <row r="4" spans="1:19" ht="15" customHeight="1" x14ac:dyDescent="0.2">
      <c r="A4" s="30"/>
      <c r="B4" s="30" t="s">
        <v>297</v>
      </c>
      <c r="C4" s="30" t="s">
        <v>298</v>
      </c>
      <c r="D4" s="38">
        <v>5508</v>
      </c>
      <c r="E4" s="30" t="s">
        <v>164</v>
      </c>
      <c r="F4" s="30" t="s">
        <v>299</v>
      </c>
      <c r="G4" s="30">
        <v>18</v>
      </c>
      <c r="H4" s="30">
        <v>1976</v>
      </c>
      <c r="I4" s="30">
        <v>100</v>
      </c>
      <c r="J4" s="30"/>
      <c r="K4" s="30"/>
      <c r="L4" s="30"/>
      <c r="M4" s="30">
        <f>IF(K4&gt;0,((J4+K4)-$S$1),((H4+I4)-$S$1))</f>
        <v>56</v>
      </c>
      <c r="O4" s="7">
        <v>4</v>
      </c>
      <c r="P4" s="7">
        <v>2</v>
      </c>
      <c r="Q4" s="7">
        <f>(O4*P4)</f>
        <v>8</v>
      </c>
    </row>
    <row r="5" spans="1:19" ht="15" customHeight="1" thickBot="1" x14ac:dyDescent="0.25">
      <c r="A5" s="30"/>
      <c r="B5" s="9" t="s">
        <v>300</v>
      </c>
      <c r="C5" s="10" t="s">
        <v>301</v>
      </c>
      <c r="D5" s="30"/>
      <c r="E5" s="12">
        <f>SUM(D4)</f>
        <v>5508</v>
      </c>
      <c r="F5" s="9"/>
      <c r="G5" s="30"/>
      <c r="H5" s="30"/>
      <c r="I5" s="30"/>
      <c r="J5" s="30"/>
      <c r="K5" s="30"/>
      <c r="L5" s="30"/>
      <c r="M5" s="30"/>
    </row>
    <row r="6" spans="1:19" ht="24" customHeight="1" thickBot="1" x14ac:dyDescent="0.25">
      <c r="A6" s="161" t="s">
        <v>21</v>
      </c>
      <c r="B6" s="162"/>
      <c r="C6" s="162"/>
      <c r="D6" s="162"/>
      <c r="E6" s="162"/>
      <c r="F6" s="162"/>
      <c r="G6" s="162"/>
      <c r="H6" s="162"/>
      <c r="I6" s="162"/>
      <c r="J6" s="162"/>
      <c r="K6" s="162"/>
      <c r="L6" s="162"/>
      <c r="M6" s="162"/>
      <c r="N6" s="162"/>
      <c r="O6" s="162"/>
      <c r="P6" s="162"/>
      <c r="Q6" s="162"/>
    </row>
    <row r="7" spans="1:19" ht="15" customHeight="1" x14ac:dyDescent="0.2">
      <c r="A7" s="30"/>
      <c r="B7" s="37" t="s">
        <v>22</v>
      </c>
      <c r="C7" s="30" t="s">
        <v>24</v>
      </c>
      <c r="D7" s="30">
        <v>28</v>
      </c>
      <c r="E7" s="30" t="s">
        <v>23</v>
      </c>
      <c r="F7" s="30" t="s">
        <v>302</v>
      </c>
      <c r="G7" s="30">
        <v>18</v>
      </c>
      <c r="H7" s="7">
        <v>1976</v>
      </c>
      <c r="I7" s="30">
        <v>80</v>
      </c>
      <c r="J7" s="30">
        <v>1999</v>
      </c>
      <c r="K7" s="30">
        <v>75</v>
      </c>
      <c r="L7" s="30" t="s">
        <v>303</v>
      </c>
      <c r="M7" s="30">
        <f>IF(K7&gt;0,((J7+K7)-$S$1),((H7+I7)-$S$1))</f>
        <v>54</v>
      </c>
      <c r="O7" s="7">
        <v>2</v>
      </c>
      <c r="P7" s="7">
        <v>1</v>
      </c>
      <c r="Q7" s="7">
        <f>(O7*P7)</f>
        <v>2</v>
      </c>
    </row>
    <row r="8" spans="1:19" ht="15" customHeight="1" x14ac:dyDescent="0.2">
      <c r="A8" s="30"/>
      <c r="B8" s="30" t="s">
        <v>24</v>
      </c>
      <c r="C8" s="30" t="s">
        <v>25</v>
      </c>
      <c r="D8" s="30">
        <v>230</v>
      </c>
      <c r="E8" s="30" t="s">
        <v>23</v>
      </c>
      <c r="F8" s="30" t="s">
        <v>302</v>
      </c>
      <c r="G8" s="30">
        <v>18</v>
      </c>
      <c r="H8" s="7">
        <v>1976</v>
      </c>
      <c r="I8" s="30">
        <v>80</v>
      </c>
      <c r="J8" s="30">
        <v>1999</v>
      </c>
      <c r="K8" s="30">
        <v>75</v>
      </c>
      <c r="L8" s="30" t="s">
        <v>303</v>
      </c>
      <c r="M8" s="30">
        <f>IF(K8&gt;0,((J8+K8)-$S$1),((H8+I8)-$S$1))</f>
        <v>54</v>
      </c>
      <c r="O8" s="7">
        <v>2</v>
      </c>
      <c r="P8" s="7">
        <v>1</v>
      </c>
      <c r="Q8" s="7">
        <f t="shared" ref="Q8:Q52" si="0">(O8*P8)</f>
        <v>2</v>
      </c>
    </row>
    <row r="9" spans="1:19" ht="15" customHeight="1" x14ac:dyDescent="0.2">
      <c r="A9" s="30"/>
      <c r="B9" s="30" t="s">
        <v>25</v>
      </c>
      <c r="C9" s="30" t="s">
        <v>26</v>
      </c>
      <c r="D9" s="30">
        <v>337</v>
      </c>
      <c r="E9" s="30" t="s">
        <v>23</v>
      </c>
      <c r="F9" s="30" t="s">
        <v>302</v>
      </c>
      <c r="G9" s="30">
        <v>18</v>
      </c>
      <c r="H9" s="7">
        <v>1976</v>
      </c>
      <c r="I9" s="30">
        <v>80</v>
      </c>
      <c r="J9" s="30">
        <v>1999</v>
      </c>
      <c r="K9" s="30">
        <v>75</v>
      </c>
      <c r="L9" s="30" t="s">
        <v>303</v>
      </c>
      <c r="M9" s="30">
        <f t="shared" ref="M9:M52" si="1">IF(K9&gt;0,((J9+K9)-$S$1),((H9+I9)-$S$1))</f>
        <v>54</v>
      </c>
      <c r="O9" s="7">
        <v>2</v>
      </c>
      <c r="P9" s="7">
        <v>1</v>
      </c>
      <c r="Q9" s="7">
        <f t="shared" si="0"/>
        <v>2</v>
      </c>
    </row>
    <row r="10" spans="1:19" ht="15" customHeight="1" x14ac:dyDescent="0.2">
      <c r="A10" s="30"/>
      <c r="B10" s="30" t="s">
        <v>26</v>
      </c>
      <c r="C10" s="30" t="s">
        <v>27</v>
      </c>
      <c r="D10" s="30">
        <v>280</v>
      </c>
      <c r="E10" s="30" t="s">
        <v>23</v>
      </c>
      <c r="F10" s="30" t="s">
        <v>302</v>
      </c>
      <c r="G10" s="30">
        <v>18</v>
      </c>
      <c r="H10" s="7">
        <v>1976</v>
      </c>
      <c r="I10" s="30">
        <v>80</v>
      </c>
      <c r="J10" s="30">
        <v>1999</v>
      </c>
      <c r="K10" s="30">
        <v>75</v>
      </c>
      <c r="L10" s="30" t="s">
        <v>303</v>
      </c>
      <c r="M10" s="30">
        <f t="shared" si="1"/>
        <v>54</v>
      </c>
      <c r="O10" s="7">
        <v>2</v>
      </c>
      <c r="P10" s="7">
        <v>1</v>
      </c>
      <c r="Q10" s="7">
        <f t="shared" si="0"/>
        <v>2</v>
      </c>
    </row>
    <row r="11" spans="1:19" ht="15" customHeight="1" x14ac:dyDescent="0.2">
      <c r="A11" s="189" t="s">
        <v>304</v>
      </c>
      <c r="B11" s="37" t="s">
        <v>27</v>
      </c>
      <c r="C11" s="30" t="s">
        <v>28</v>
      </c>
      <c r="D11" s="30">
        <v>54</v>
      </c>
      <c r="E11" s="30" t="s">
        <v>2</v>
      </c>
      <c r="F11" s="30" t="s">
        <v>302</v>
      </c>
      <c r="G11" s="30">
        <v>30</v>
      </c>
      <c r="H11" s="7">
        <v>1996</v>
      </c>
      <c r="I11" s="30">
        <v>100</v>
      </c>
      <c r="J11" s="30">
        <v>1999</v>
      </c>
      <c r="K11" s="30">
        <v>75</v>
      </c>
      <c r="L11" s="30" t="s">
        <v>303</v>
      </c>
      <c r="M11" s="30">
        <f t="shared" si="1"/>
        <v>54</v>
      </c>
      <c r="O11" s="7">
        <v>2</v>
      </c>
      <c r="P11" s="7">
        <v>1</v>
      </c>
      <c r="Q11" s="7">
        <f t="shared" si="0"/>
        <v>2</v>
      </c>
    </row>
    <row r="12" spans="1:19" ht="15" customHeight="1" x14ac:dyDescent="0.2">
      <c r="A12" s="189"/>
      <c r="B12" s="30" t="s">
        <v>28</v>
      </c>
      <c r="C12" s="30" t="s">
        <v>29</v>
      </c>
      <c r="D12" s="30">
        <v>352</v>
      </c>
      <c r="E12" s="30" t="s">
        <v>23</v>
      </c>
      <c r="F12" s="30" t="s">
        <v>302</v>
      </c>
      <c r="G12" s="30">
        <v>30</v>
      </c>
      <c r="H12" s="7">
        <v>1976</v>
      </c>
      <c r="I12" s="30">
        <v>80</v>
      </c>
      <c r="J12" s="30">
        <v>1999</v>
      </c>
      <c r="K12" s="30">
        <v>75</v>
      </c>
      <c r="L12" s="30" t="s">
        <v>303</v>
      </c>
      <c r="M12" s="30">
        <f t="shared" si="1"/>
        <v>54</v>
      </c>
      <c r="O12" s="7">
        <v>2</v>
      </c>
      <c r="P12" s="7">
        <v>1</v>
      </c>
      <c r="Q12" s="7">
        <f t="shared" si="0"/>
        <v>2</v>
      </c>
    </row>
    <row r="13" spans="1:19" ht="15" customHeight="1" x14ac:dyDescent="0.2">
      <c r="A13" s="30"/>
      <c r="B13" s="30" t="s">
        <v>29</v>
      </c>
      <c r="C13" s="30" t="s">
        <v>30</v>
      </c>
      <c r="D13" s="30">
        <v>412</v>
      </c>
      <c r="E13" s="30" t="s">
        <v>23</v>
      </c>
      <c r="F13" s="30" t="s">
        <v>302</v>
      </c>
      <c r="G13" s="30">
        <v>30</v>
      </c>
      <c r="H13" s="7">
        <v>1976</v>
      </c>
      <c r="I13" s="30">
        <v>80</v>
      </c>
      <c r="J13" s="30">
        <v>1999</v>
      </c>
      <c r="K13" s="30">
        <v>75</v>
      </c>
      <c r="L13" s="30" t="s">
        <v>303</v>
      </c>
      <c r="M13" s="30">
        <f t="shared" si="1"/>
        <v>54</v>
      </c>
      <c r="O13" s="7">
        <v>2</v>
      </c>
      <c r="P13" s="7">
        <v>1</v>
      </c>
      <c r="Q13" s="7">
        <f t="shared" si="0"/>
        <v>2</v>
      </c>
    </row>
    <row r="14" spans="1:19" s="3" customFormat="1" ht="15" customHeight="1" x14ac:dyDescent="0.2">
      <c r="A14" s="31"/>
      <c r="B14" s="30" t="s">
        <v>30</v>
      </c>
      <c r="C14" s="30" t="s">
        <v>31</v>
      </c>
      <c r="D14" s="30">
        <v>252</v>
      </c>
      <c r="E14" s="30" t="s">
        <v>23</v>
      </c>
      <c r="F14" s="30" t="s">
        <v>302</v>
      </c>
      <c r="G14" s="30">
        <v>30</v>
      </c>
      <c r="H14" s="7">
        <v>1976</v>
      </c>
      <c r="I14" s="30">
        <v>80</v>
      </c>
      <c r="J14" s="30">
        <v>1999</v>
      </c>
      <c r="K14" s="30">
        <v>75</v>
      </c>
      <c r="L14" s="30" t="s">
        <v>303</v>
      </c>
      <c r="M14" s="30">
        <f t="shared" si="1"/>
        <v>54</v>
      </c>
      <c r="N14" s="30"/>
      <c r="O14" s="7">
        <v>2</v>
      </c>
      <c r="P14" s="7">
        <v>1</v>
      </c>
      <c r="Q14" s="7">
        <f t="shared" si="0"/>
        <v>2</v>
      </c>
      <c r="R14" s="31"/>
      <c r="S14" s="31"/>
    </row>
    <row r="15" spans="1:19" s="3" customFormat="1" ht="15" customHeight="1" x14ac:dyDescent="0.2">
      <c r="A15" s="31"/>
      <c r="B15" s="30" t="s">
        <v>31</v>
      </c>
      <c r="C15" s="30" t="s">
        <v>32</v>
      </c>
      <c r="D15" s="30">
        <v>93</v>
      </c>
      <c r="E15" s="30" t="s">
        <v>23</v>
      </c>
      <c r="F15" s="30" t="s">
        <v>302</v>
      </c>
      <c r="G15" s="30">
        <v>30</v>
      </c>
      <c r="H15" s="7">
        <v>1976</v>
      </c>
      <c r="I15" s="30">
        <v>80</v>
      </c>
      <c r="J15" s="30">
        <v>1999</v>
      </c>
      <c r="K15" s="30">
        <v>75</v>
      </c>
      <c r="L15" s="30" t="s">
        <v>303</v>
      </c>
      <c r="M15" s="30">
        <f t="shared" si="1"/>
        <v>54</v>
      </c>
      <c r="N15" s="30"/>
      <c r="O15" s="7">
        <v>2</v>
      </c>
      <c r="P15" s="7">
        <v>1</v>
      </c>
      <c r="Q15" s="7">
        <f t="shared" si="0"/>
        <v>2</v>
      </c>
      <c r="R15" s="31"/>
      <c r="S15" s="31"/>
    </row>
    <row r="16" spans="1:19" s="3" customFormat="1" ht="15" customHeight="1" x14ac:dyDescent="0.2">
      <c r="A16" s="31"/>
      <c r="B16" s="30" t="s">
        <v>32</v>
      </c>
      <c r="C16" s="30" t="s">
        <v>33</v>
      </c>
      <c r="D16" s="30">
        <v>501</v>
      </c>
      <c r="E16" s="30" t="s">
        <v>23</v>
      </c>
      <c r="F16" s="30" t="s">
        <v>302</v>
      </c>
      <c r="G16" s="30">
        <v>30</v>
      </c>
      <c r="H16" s="7">
        <v>1976</v>
      </c>
      <c r="I16" s="30">
        <v>80</v>
      </c>
      <c r="J16" s="30">
        <v>1999</v>
      </c>
      <c r="K16" s="30">
        <v>75</v>
      </c>
      <c r="L16" s="30" t="s">
        <v>303</v>
      </c>
      <c r="M16" s="30">
        <f t="shared" si="1"/>
        <v>54</v>
      </c>
      <c r="N16" s="30"/>
      <c r="O16" s="7">
        <v>2</v>
      </c>
      <c r="P16" s="7">
        <v>1</v>
      </c>
      <c r="Q16" s="7">
        <f t="shared" si="0"/>
        <v>2</v>
      </c>
      <c r="R16" s="31"/>
      <c r="S16" s="31"/>
    </row>
    <row r="17" spans="1:17" s="3" customFormat="1" ht="15" customHeight="1" x14ac:dyDescent="0.2">
      <c r="A17" s="31"/>
      <c r="B17" s="30" t="s">
        <v>33</v>
      </c>
      <c r="C17" s="30" t="s">
        <v>34</v>
      </c>
      <c r="D17" s="30">
        <v>114</v>
      </c>
      <c r="E17" s="30" t="s">
        <v>23</v>
      </c>
      <c r="F17" s="30" t="s">
        <v>302</v>
      </c>
      <c r="G17" s="30">
        <v>30</v>
      </c>
      <c r="H17" s="7">
        <v>1976</v>
      </c>
      <c r="I17" s="30">
        <v>80</v>
      </c>
      <c r="J17" s="30">
        <v>1999</v>
      </c>
      <c r="K17" s="30">
        <v>75</v>
      </c>
      <c r="L17" s="30" t="s">
        <v>303</v>
      </c>
      <c r="M17" s="30">
        <f t="shared" si="1"/>
        <v>54</v>
      </c>
      <c r="N17" s="30"/>
      <c r="O17" s="7">
        <v>2</v>
      </c>
      <c r="P17" s="7">
        <v>1</v>
      </c>
      <c r="Q17" s="7">
        <f t="shared" si="0"/>
        <v>2</v>
      </c>
    </row>
    <row r="18" spans="1:17" s="3" customFormat="1" ht="15" customHeight="1" x14ac:dyDescent="0.2">
      <c r="A18" s="31"/>
      <c r="B18" s="30" t="s">
        <v>34</v>
      </c>
      <c r="C18" s="30" t="s">
        <v>35</v>
      </c>
      <c r="D18" s="30">
        <v>295</v>
      </c>
      <c r="E18" s="30" t="s">
        <v>23</v>
      </c>
      <c r="F18" s="30" t="s">
        <v>302</v>
      </c>
      <c r="G18" s="30">
        <v>30</v>
      </c>
      <c r="H18" s="7">
        <v>1976</v>
      </c>
      <c r="I18" s="30">
        <v>80</v>
      </c>
      <c r="J18" s="30">
        <v>1999</v>
      </c>
      <c r="K18" s="30">
        <v>75</v>
      </c>
      <c r="L18" s="30" t="s">
        <v>303</v>
      </c>
      <c r="M18" s="30">
        <f t="shared" si="1"/>
        <v>54</v>
      </c>
      <c r="N18" s="30"/>
      <c r="O18" s="7">
        <v>2</v>
      </c>
      <c r="P18" s="7">
        <v>1</v>
      </c>
      <c r="Q18" s="7">
        <f t="shared" si="0"/>
        <v>2</v>
      </c>
    </row>
    <row r="19" spans="1:17" s="3" customFormat="1" ht="15" customHeight="1" x14ac:dyDescent="0.2">
      <c r="A19" s="31"/>
      <c r="B19" s="30" t="s">
        <v>35</v>
      </c>
      <c r="C19" s="30" t="s">
        <v>36</v>
      </c>
      <c r="D19" s="30">
        <v>277</v>
      </c>
      <c r="E19" s="30" t="s">
        <v>23</v>
      </c>
      <c r="F19" s="30" t="s">
        <v>302</v>
      </c>
      <c r="G19" s="30">
        <v>30</v>
      </c>
      <c r="H19" s="7">
        <v>1976</v>
      </c>
      <c r="I19" s="30">
        <v>80</v>
      </c>
      <c r="J19" s="30">
        <v>1999</v>
      </c>
      <c r="K19" s="30">
        <v>75</v>
      </c>
      <c r="L19" s="30" t="s">
        <v>303</v>
      </c>
      <c r="M19" s="30">
        <f t="shared" si="1"/>
        <v>54</v>
      </c>
      <c r="N19" s="30"/>
      <c r="O19" s="7">
        <v>2</v>
      </c>
      <c r="P19" s="7">
        <v>1</v>
      </c>
      <c r="Q19" s="7">
        <f t="shared" si="0"/>
        <v>2</v>
      </c>
    </row>
    <row r="20" spans="1:17" s="3" customFormat="1" ht="15" customHeight="1" x14ac:dyDescent="0.2">
      <c r="A20" s="31"/>
      <c r="B20" s="30" t="s">
        <v>36</v>
      </c>
      <c r="C20" s="30" t="s">
        <v>37</v>
      </c>
      <c r="D20" s="30">
        <v>365</v>
      </c>
      <c r="E20" s="30" t="s">
        <v>23</v>
      </c>
      <c r="F20" s="30" t="s">
        <v>302</v>
      </c>
      <c r="G20" s="30">
        <v>30</v>
      </c>
      <c r="H20" s="7">
        <v>1976</v>
      </c>
      <c r="I20" s="30">
        <v>80</v>
      </c>
      <c r="J20" s="30">
        <v>1999</v>
      </c>
      <c r="K20" s="30">
        <v>75</v>
      </c>
      <c r="L20" s="30" t="s">
        <v>303</v>
      </c>
      <c r="M20" s="30">
        <f t="shared" si="1"/>
        <v>54</v>
      </c>
      <c r="N20" s="30"/>
      <c r="O20" s="7">
        <v>2</v>
      </c>
      <c r="P20" s="7">
        <v>1</v>
      </c>
      <c r="Q20" s="7">
        <f t="shared" si="0"/>
        <v>2</v>
      </c>
    </row>
    <row r="21" spans="1:17" s="3" customFormat="1" ht="15" customHeight="1" x14ac:dyDescent="0.2">
      <c r="A21" s="31"/>
      <c r="B21" s="30" t="s">
        <v>37</v>
      </c>
      <c r="C21" s="30" t="s">
        <v>38</v>
      </c>
      <c r="D21" s="30">
        <v>223</v>
      </c>
      <c r="E21" s="30" t="s">
        <v>23</v>
      </c>
      <c r="F21" s="30" t="s">
        <v>302</v>
      </c>
      <c r="G21" s="30">
        <v>30</v>
      </c>
      <c r="H21" s="30">
        <v>1976</v>
      </c>
      <c r="I21" s="30">
        <v>80</v>
      </c>
      <c r="J21" s="30"/>
      <c r="K21" s="30"/>
      <c r="L21" s="30"/>
      <c r="M21" s="30">
        <f t="shared" si="1"/>
        <v>36</v>
      </c>
      <c r="N21" s="30"/>
      <c r="O21" s="30">
        <v>3</v>
      </c>
      <c r="P21" s="30">
        <v>4</v>
      </c>
      <c r="Q21" s="30">
        <f t="shared" si="0"/>
        <v>12</v>
      </c>
    </row>
    <row r="22" spans="1:17" s="3" customFormat="1" ht="15" customHeight="1" x14ac:dyDescent="0.2">
      <c r="A22" s="31"/>
      <c r="B22" s="30" t="s">
        <v>38</v>
      </c>
      <c r="C22" s="30" t="s">
        <v>39</v>
      </c>
      <c r="D22" s="30">
        <v>454</v>
      </c>
      <c r="E22" s="30" t="s">
        <v>23</v>
      </c>
      <c r="F22" s="30" t="s">
        <v>302</v>
      </c>
      <c r="G22" s="30">
        <v>30</v>
      </c>
      <c r="H22" s="30">
        <v>1976</v>
      </c>
      <c r="I22" s="30">
        <v>80</v>
      </c>
      <c r="J22" s="30"/>
      <c r="K22" s="30"/>
      <c r="L22" s="30"/>
      <c r="M22" s="30">
        <f t="shared" si="1"/>
        <v>36</v>
      </c>
      <c r="N22" s="30"/>
      <c r="O22" s="30">
        <v>3</v>
      </c>
      <c r="P22" s="30">
        <v>4</v>
      </c>
      <c r="Q22" s="30">
        <f t="shared" si="0"/>
        <v>12</v>
      </c>
    </row>
    <row r="23" spans="1:17" s="3" customFormat="1" ht="15" customHeight="1" x14ac:dyDescent="0.2">
      <c r="A23" s="31"/>
      <c r="B23" s="30" t="s">
        <v>39</v>
      </c>
      <c r="C23" s="30" t="s">
        <v>40</v>
      </c>
      <c r="D23" s="30">
        <v>97</v>
      </c>
      <c r="E23" s="30" t="s">
        <v>23</v>
      </c>
      <c r="F23" s="30" t="s">
        <v>302</v>
      </c>
      <c r="G23" s="30">
        <v>30</v>
      </c>
      <c r="H23" s="30">
        <v>1976</v>
      </c>
      <c r="I23" s="30">
        <v>80</v>
      </c>
      <c r="J23" s="30"/>
      <c r="K23" s="30"/>
      <c r="L23" s="30"/>
      <c r="M23" s="30">
        <f t="shared" si="1"/>
        <v>36</v>
      </c>
      <c r="N23" s="30"/>
      <c r="O23" s="30">
        <v>3</v>
      </c>
      <c r="P23" s="30">
        <v>4</v>
      </c>
      <c r="Q23" s="30">
        <f t="shared" si="0"/>
        <v>12</v>
      </c>
    </row>
    <row r="24" spans="1:17" s="3" customFormat="1" ht="15" customHeight="1" x14ac:dyDescent="0.2">
      <c r="A24" s="31"/>
      <c r="B24" s="30" t="s">
        <v>40</v>
      </c>
      <c r="C24" s="30" t="s">
        <v>41</v>
      </c>
      <c r="D24" s="30">
        <v>262</v>
      </c>
      <c r="E24" s="30" t="s">
        <v>23</v>
      </c>
      <c r="F24" s="30" t="s">
        <v>302</v>
      </c>
      <c r="G24" s="30">
        <v>30</v>
      </c>
      <c r="H24" s="30">
        <v>1976</v>
      </c>
      <c r="I24" s="30">
        <v>80</v>
      </c>
      <c r="J24" s="30"/>
      <c r="K24" s="30"/>
      <c r="L24" s="30"/>
      <c r="M24" s="30">
        <f t="shared" si="1"/>
        <v>36</v>
      </c>
      <c r="N24" s="30"/>
      <c r="O24" s="30">
        <v>3</v>
      </c>
      <c r="P24" s="30">
        <v>4</v>
      </c>
      <c r="Q24" s="30">
        <f t="shared" si="0"/>
        <v>12</v>
      </c>
    </row>
    <row r="25" spans="1:17" s="3" customFormat="1" ht="15" customHeight="1" x14ac:dyDescent="0.2">
      <c r="A25" s="31"/>
      <c r="B25" s="30" t="s">
        <v>41</v>
      </c>
      <c r="C25" s="30" t="s">
        <v>42</v>
      </c>
      <c r="D25" s="30">
        <v>267</v>
      </c>
      <c r="E25" s="30" t="s">
        <v>23</v>
      </c>
      <c r="F25" s="30" t="s">
        <v>302</v>
      </c>
      <c r="G25" s="30">
        <v>30</v>
      </c>
      <c r="H25" s="30">
        <v>1976</v>
      </c>
      <c r="I25" s="30">
        <v>80</v>
      </c>
      <c r="J25" s="30"/>
      <c r="K25" s="30"/>
      <c r="L25" s="30"/>
      <c r="M25" s="30">
        <f t="shared" si="1"/>
        <v>36</v>
      </c>
      <c r="N25" s="30"/>
      <c r="O25" s="30">
        <v>3</v>
      </c>
      <c r="P25" s="30">
        <v>4</v>
      </c>
      <c r="Q25" s="30">
        <f t="shared" si="0"/>
        <v>12</v>
      </c>
    </row>
    <row r="26" spans="1:17" s="3" customFormat="1" ht="15" customHeight="1" x14ac:dyDescent="0.2">
      <c r="A26" s="31"/>
      <c r="B26" s="30" t="s">
        <v>42</v>
      </c>
      <c r="C26" s="30" t="s">
        <v>43</v>
      </c>
      <c r="D26" s="30">
        <v>458</v>
      </c>
      <c r="E26" s="30" t="s">
        <v>23</v>
      </c>
      <c r="F26" s="30" t="s">
        <v>302</v>
      </c>
      <c r="G26" s="30">
        <v>30</v>
      </c>
      <c r="H26" s="30">
        <v>1976</v>
      </c>
      <c r="I26" s="30">
        <v>80</v>
      </c>
      <c r="J26" s="30"/>
      <c r="K26" s="30"/>
      <c r="L26" s="30"/>
      <c r="M26" s="30">
        <f t="shared" si="1"/>
        <v>36</v>
      </c>
      <c r="N26" s="30"/>
      <c r="O26" s="30">
        <v>3</v>
      </c>
      <c r="P26" s="30">
        <v>4</v>
      </c>
      <c r="Q26" s="30">
        <f t="shared" si="0"/>
        <v>12</v>
      </c>
    </row>
    <row r="27" spans="1:17" s="3" customFormat="1" ht="15" customHeight="1" x14ac:dyDescent="0.2">
      <c r="A27" s="31"/>
      <c r="B27" s="30" t="s">
        <v>43</v>
      </c>
      <c r="C27" s="30" t="s">
        <v>44</v>
      </c>
      <c r="D27" s="30">
        <v>302</v>
      </c>
      <c r="E27" s="30" t="s">
        <v>23</v>
      </c>
      <c r="F27" s="30" t="s">
        <v>302</v>
      </c>
      <c r="G27" s="30">
        <v>30</v>
      </c>
      <c r="H27" s="30">
        <v>1976</v>
      </c>
      <c r="I27" s="30">
        <v>80</v>
      </c>
      <c r="J27" s="30"/>
      <c r="K27" s="30"/>
      <c r="L27" s="30"/>
      <c r="M27" s="30">
        <f t="shared" si="1"/>
        <v>36</v>
      </c>
      <c r="N27" s="30"/>
      <c r="O27" s="30">
        <v>3</v>
      </c>
      <c r="P27" s="30">
        <v>4</v>
      </c>
      <c r="Q27" s="30">
        <f t="shared" si="0"/>
        <v>12</v>
      </c>
    </row>
    <row r="28" spans="1:17" s="3" customFormat="1" ht="15" customHeight="1" x14ac:dyDescent="0.2">
      <c r="A28" s="31"/>
      <c r="B28" s="30" t="s">
        <v>44</v>
      </c>
      <c r="C28" s="30" t="s">
        <v>45</v>
      </c>
      <c r="D28" s="30">
        <v>355</v>
      </c>
      <c r="E28" s="30" t="s">
        <v>23</v>
      </c>
      <c r="F28" s="30" t="s">
        <v>302</v>
      </c>
      <c r="G28" s="30">
        <v>30</v>
      </c>
      <c r="H28" s="30">
        <v>1976</v>
      </c>
      <c r="I28" s="30">
        <v>80</v>
      </c>
      <c r="J28" s="30"/>
      <c r="K28" s="30"/>
      <c r="L28" s="30"/>
      <c r="M28" s="30">
        <f t="shared" si="1"/>
        <v>36</v>
      </c>
      <c r="N28" s="30"/>
      <c r="O28" s="30">
        <v>3</v>
      </c>
      <c r="P28" s="30">
        <v>4</v>
      </c>
      <c r="Q28" s="30">
        <f t="shared" si="0"/>
        <v>12</v>
      </c>
    </row>
    <row r="29" spans="1:17" s="3" customFormat="1" ht="15" customHeight="1" x14ac:dyDescent="0.2">
      <c r="A29" s="31"/>
      <c r="B29" s="30" t="s">
        <v>45</v>
      </c>
      <c r="C29" s="30" t="s">
        <v>46</v>
      </c>
      <c r="D29" s="30">
        <v>365</v>
      </c>
      <c r="E29" s="30" t="s">
        <v>23</v>
      </c>
      <c r="F29" s="30" t="s">
        <v>302</v>
      </c>
      <c r="G29" s="30">
        <v>30</v>
      </c>
      <c r="H29" s="30">
        <v>1976</v>
      </c>
      <c r="I29" s="30">
        <v>80</v>
      </c>
      <c r="J29" s="30"/>
      <c r="K29" s="30"/>
      <c r="L29" s="30"/>
      <c r="M29" s="30">
        <f t="shared" si="1"/>
        <v>36</v>
      </c>
      <c r="N29" s="30"/>
      <c r="O29" s="30">
        <v>3</v>
      </c>
      <c r="P29" s="30">
        <v>4</v>
      </c>
      <c r="Q29" s="30">
        <f t="shared" si="0"/>
        <v>12</v>
      </c>
    </row>
    <row r="30" spans="1:17" s="3" customFormat="1" ht="15" customHeight="1" x14ac:dyDescent="0.2">
      <c r="A30" s="31"/>
      <c r="B30" s="30" t="s">
        <v>46</v>
      </c>
      <c r="C30" s="30" t="s">
        <v>47</v>
      </c>
      <c r="D30" s="30">
        <v>472</v>
      </c>
      <c r="E30" s="30" t="s">
        <v>23</v>
      </c>
      <c r="F30" s="30" t="s">
        <v>302</v>
      </c>
      <c r="G30" s="30">
        <v>30</v>
      </c>
      <c r="H30" s="30">
        <v>1976</v>
      </c>
      <c r="I30" s="30">
        <v>80</v>
      </c>
      <c r="J30" s="30"/>
      <c r="K30" s="30"/>
      <c r="L30" s="30"/>
      <c r="M30" s="30">
        <f t="shared" si="1"/>
        <v>36</v>
      </c>
      <c r="N30" s="30"/>
      <c r="O30" s="30">
        <v>3</v>
      </c>
      <c r="P30" s="30">
        <v>4</v>
      </c>
      <c r="Q30" s="30">
        <f t="shared" si="0"/>
        <v>12</v>
      </c>
    </row>
    <row r="31" spans="1:17" s="3" customFormat="1" ht="15" customHeight="1" x14ac:dyDescent="0.2">
      <c r="A31" s="31"/>
      <c r="B31" s="30" t="s">
        <v>47</v>
      </c>
      <c r="C31" s="30" t="s">
        <v>48</v>
      </c>
      <c r="D31" s="30">
        <v>239</v>
      </c>
      <c r="E31" s="30" t="s">
        <v>23</v>
      </c>
      <c r="F31" s="30" t="s">
        <v>302</v>
      </c>
      <c r="G31" s="30">
        <v>33</v>
      </c>
      <c r="H31" s="30">
        <v>1976</v>
      </c>
      <c r="I31" s="30">
        <v>80</v>
      </c>
      <c r="J31" s="30"/>
      <c r="K31" s="30"/>
      <c r="L31" s="30"/>
      <c r="M31" s="30">
        <f t="shared" si="1"/>
        <v>36</v>
      </c>
      <c r="N31" s="30"/>
      <c r="O31" s="30">
        <v>3</v>
      </c>
      <c r="P31" s="30">
        <v>4</v>
      </c>
      <c r="Q31" s="30">
        <f t="shared" si="0"/>
        <v>12</v>
      </c>
    </row>
    <row r="32" spans="1:17" s="3" customFormat="1" ht="15" customHeight="1" x14ac:dyDescent="0.2">
      <c r="A32" s="31"/>
      <c r="B32" s="30" t="s">
        <v>48</v>
      </c>
      <c r="C32" s="30" t="s">
        <v>50</v>
      </c>
      <c r="D32" s="30">
        <v>142</v>
      </c>
      <c r="E32" s="30" t="s">
        <v>23</v>
      </c>
      <c r="F32" s="30" t="s">
        <v>302</v>
      </c>
      <c r="G32" s="30">
        <v>33</v>
      </c>
      <c r="H32" s="30">
        <v>1976</v>
      </c>
      <c r="I32" s="30">
        <v>80</v>
      </c>
      <c r="J32" s="30"/>
      <c r="K32" s="30"/>
      <c r="L32" s="30"/>
      <c r="M32" s="30">
        <f t="shared" si="1"/>
        <v>36</v>
      </c>
      <c r="N32" s="30"/>
      <c r="O32" s="30">
        <v>3</v>
      </c>
      <c r="P32" s="30">
        <v>4</v>
      </c>
      <c r="Q32" s="30">
        <f t="shared" si="0"/>
        <v>12</v>
      </c>
    </row>
    <row r="33" spans="1:17" s="3" customFormat="1" ht="15" customHeight="1" x14ac:dyDescent="0.2">
      <c r="A33" s="31"/>
      <c r="B33" s="30" t="s">
        <v>50</v>
      </c>
      <c r="C33" s="30" t="s">
        <v>52</v>
      </c>
      <c r="D33" s="30">
        <v>252</v>
      </c>
      <c r="E33" s="30" t="s">
        <v>51</v>
      </c>
      <c r="F33" s="30" t="s">
        <v>302</v>
      </c>
      <c r="G33" s="30">
        <v>33</v>
      </c>
      <c r="H33" s="30">
        <v>1976</v>
      </c>
      <c r="I33" s="30">
        <v>100</v>
      </c>
      <c r="J33" s="30"/>
      <c r="K33" s="30"/>
      <c r="L33" s="30"/>
      <c r="M33" s="30">
        <f t="shared" si="1"/>
        <v>56</v>
      </c>
      <c r="N33" s="30"/>
      <c r="O33" s="30">
        <v>3</v>
      </c>
      <c r="P33" s="30">
        <v>4</v>
      </c>
      <c r="Q33" s="30">
        <f t="shared" si="0"/>
        <v>12</v>
      </c>
    </row>
    <row r="34" spans="1:17" s="3" customFormat="1" ht="15" customHeight="1" x14ac:dyDescent="0.2">
      <c r="A34" s="31"/>
      <c r="B34" s="30" t="s">
        <v>52</v>
      </c>
      <c r="C34" s="30" t="s">
        <v>53</v>
      </c>
      <c r="D34" s="30">
        <v>379</v>
      </c>
      <c r="E34" s="30" t="s">
        <v>51</v>
      </c>
      <c r="F34" s="30" t="s">
        <v>302</v>
      </c>
      <c r="G34" s="30">
        <v>33</v>
      </c>
      <c r="H34" s="30">
        <v>1976</v>
      </c>
      <c r="I34" s="30">
        <v>100</v>
      </c>
      <c r="J34" s="30"/>
      <c r="K34" s="30"/>
      <c r="L34" s="30"/>
      <c r="M34" s="30">
        <f t="shared" si="1"/>
        <v>56</v>
      </c>
      <c r="N34" s="30"/>
      <c r="O34" s="30">
        <v>3</v>
      </c>
      <c r="P34" s="30">
        <v>4</v>
      </c>
      <c r="Q34" s="30">
        <f t="shared" si="0"/>
        <v>12</v>
      </c>
    </row>
    <row r="35" spans="1:17" s="3" customFormat="1" ht="15" customHeight="1" x14ac:dyDescent="0.2">
      <c r="A35" s="31"/>
      <c r="B35" s="30" t="s">
        <v>53</v>
      </c>
      <c r="C35" s="30" t="s">
        <v>54</v>
      </c>
      <c r="D35" s="30">
        <v>201</v>
      </c>
      <c r="E35" s="30" t="s">
        <v>51</v>
      </c>
      <c r="F35" s="30" t="s">
        <v>302</v>
      </c>
      <c r="G35" s="30">
        <v>33</v>
      </c>
      <c r="H35" s="30">
        <v>1976</v>
      </c>
      <c r="I35" s="30">
        <v>100</v>
      </c>
      <c r="J35" s="30"/>
      <c r="K35" s="30"/>
      <c r="L35" s="30"/>
      <c r="M35" s="30">
        <f t="shared" si="1"/>
        <v>56</v>
      </c>
      <c r="N35" s="30"/>
      <c r="O35" s="30">
        <v>3</v>
      </c>
      <c r="P35" s="30">
        <v>4</v>
      </c>
      <c r="Q35" s="30">
        <f t="shared" si="0"/>
        <v>12</v>
      </c>
    </row>
    <row r="36" spans="1:17" s="3" customFormat="1" ht="15" customHeight="1" x14ac:dyDescent="0.2">
      <c r="A36" s="31"/>
      <c r="B36" s="30" t="str">
        <f>C35</f>
        <v>L18</v>
      </c>
      <c r="C36" s="30" t="s">
        <v>55</v>
      </c>
      <c r="D36" s="30">
        <v>298</v>
      </c>
      <c r="E36" s="30" t="s">
        <v>51</v>
      </c>
      <c r="F36" s="30" t="s">
        <v>302</v>
      </c>
      <c r="G36" s="30">
        <v>33</v>
      </c>
      <c r="H36" s="30">
        <v>1976</v>
      </c>
      <c r="I36" s="30">
        <v>100</v>
      </c>
      <c r="J36" s="30"/>
      <c r="K36" s="30"/>
      <c r="L36" s="30"/>
      <c r="M36" s="30">
        <f t="shared" si="1"/>
        <v>56</v>
      </c>
      <c r="N36" s="30"/>
      <c r="O36" s="30">
        <v>3</v>
      </c>
      <c r="P36" s="30">
        <v>4</v>
      </c>
      <c r="Q36" s="30">
        <f t="shared" si="0"/>
        <v>12</v>
      </c>
    </row>
    <row r="37" spans="1:17" s="3" customFormat="1" ht="15" customHeight="1" x14ac:dyDescent="0.2">
      <c r="A37" s="31"/>
      <c r="B37" s="30" t="str">
        <f>C36</f>
        <v>L17</v>
      </c>
      <c r="C37" s="30" t="s">
        <v>56</v>
      </c>
      <c r="D37" s="30">
        <v>266</v>
      </c>
      <c r="E37" s="30" t="s">
        <v>51</v>
      </c>
      <c r="F37" s="30" t="s">
        <v>302</v>
      </c>
      <c r="G37" s="30">
        <v>33</v>
      </c>
      <c r="H37" s="30">
        <v>1976</v>
      </c>
      <c r="I37" s="30">
        <v>100</v>
      </c>
      <c r="J37" s="30"/>
      <c r="K37" s="30"/>
      <c r="L37" s="30"/>
      <c r="M37" s="30">
        <f t="shared" si="1"/>
        <v>56</v>
      </c>
      <c r="N37" s="30"/>
      <c r="O37" s="30">
        <v>3</v>
      </c>
      <c r="P37" s="30">
        <v>4</v>
      </c>
      <c r="Q37" s="30">
        <f t="shared" si="0"/>
        <v>12</v>
      </c>
    </row>
    <row r="38" spans="1:17" s="3" customFormat="1" ht="15" customHeight="1" x14ac:dyDescent="0.2">
      <c r="A38" s="31"/>
      <c r="B38" s="30" t="str">
        <f>C37</f>
        <v>L16</v>
      </c>
      <c r="C38" s="30" t="s">
        <v>57</v>
      </c>
      <c r="D38" s="30">
        <v>261</v>
      </c>
      <c r="E38" s="30" t="s">
        <v>51</v>
      </c>
      <c r="F38" s="30" t="s">
        <v>302</v>
      </c>
      <c r="G38" s="30">
        <v>33</v>
      </c>
      <c r="H38" s="30">
        <v>1976</v>
      </c>
      <c r="I38" s="30">
        <v>100</v>
      </c>
      <c r="J38" s="30"/>
      <c r="K38" s="30"/>
      <c r="L38" s="30"/>
      <c r="M38" s="30">
        <f t="shared" si="1"/>
        <v>56</v>
      </c>
      <c r="N38" s="30"/>
      <c r="O38" s="30">
        <v>3</v>
      </c>
      <c r="P38" s="30">
        <v>4</v>
      </c>
      <c r="Q38" s="30">
        <f t="shared" si="0"/>
        <v>12</v>
      </c>
    </row>
    <row r="39" spans="1:17" s="3" customFormat="1" ht="15" customHeight="1" x14ac:dyDescent="0.2">
      <c r="A39" s="31"/>
      <c r="B39" s="30" t="str">
        <f>C38</f>
        <v>L15</v>
      </c>
      <c r="C39" s="30" t="s">
        <v>58</v>
      </c>
      <c r="D39" s="30">
        <v>260</v>
      </c>
      <c r="E39" s="30" t="s">
        <v>51</v>
      </c>
      <c r="F39" s="30" t="s">
        <v>302</v>
      </c>
      <c r="G39" s="30">
        <v>33</v>
      </c>
      <c r="H39" s="30">
        <v>1976</v>
      </c>
      <c r="I39" s="30">
        <v>100</v>
      </c>
      <c r="J39" s="30"/>
      <c r="K39" s="30"/>
      <c r="L39" s="30"/>
      <c r="M39" s="30">
        <f t="shared" si="1"/>
        <v>56</v>
      </c>
      <c r="N39" s="30"/>
      <c r="O39" s="30">
        <v>3</v>
      </c>
      <c r="P39" s="30">
        <v>4</v>
      </c>
      <c r="Q39" s="30">
        <f t="shared" si="0"/>
        <v>12</v>
      </c>
    </row>
    <row r="40" spans="1:17" s="3" customFormat="1" ht="15" customHeight="1" x14ac:dyDescent="0.2">
      <c r="A40" s="31"/>
      <c r="B40" s="30" t="str">
        <f t="shared" ref="B40:B52" si="2">C39</f>
        <v>L14</v>
      </c>
      <c r="C40" s="30" t="s">
        <v>59</v>
      </c>
      <c r="D40" s="30">
        <v>262</v>
      </c>
      <c r="E40" s="30" t="s">
        <v>51</v>
      </c>
      <c r="F40" s="30" t="s">
        <v>302</v>
      </c>
      <c r="G40" s="30">
        <v>33</v>
      </c>
      <c r="H40" s="30">
        <v>1976</v>
      </c>
      <c r="I40" s="30">
        <v>100</v>
      </c>
      <c r="J40" s="30"/>
      <c r="K40" s="30"/>
      <c r="L40" s="30"/>
      <c r="M40" s="30">
        <f t="shared" si="1"/>
        <v>56</v>
      </c>
      <c r="N40" s="30"/>
      <c r="O40" s="30">
        <v>3</v>
      </c>
      <c r="P40" s="30">
        <v>4</v>
      </c>
      <c r="Q40" s="30">
        <f t="shared" si="0"/>
        <v>12</v>
      </c>
    </row>
    <row r="41" spans="1:17" s="3" customFormat="1" ht="15" customHeight="1" x14ac:dyDescent="0.2">
      <c r="A41" s="31"/>
      <c r="B41" s="30" t="str">
        <f t="shared" si="2"/>
        <v>L13</v>
      </c>
      <c r="C41" s="30" t="s">
        <v>60</v>
      </c>
      <c r="D41" s="30">
        <v>259</v>
      </c>
      <c r="E41" s="30" t="s">
        <v>51</v>
      </c>
      <c r="F41" s="30" t="s">
        <v>302</v>
      </c>
      <c r="G41" s="30">
        <v>33</v>
      </c>
      <c r="H41" s="30">
        <v>1976</v>
      </c>
      <c r="I41" s="30">
        <v>100</v>
      </c>
      <c r="J41" s="30"/>
      <c r="K41" s="30"/>
      <c r="L41" s="30"/>
      <c r="M41" s="30">
        <f t="shared" si="1"/>
        <v>56</v>
      </c>
      <c r="N41" s="30"/>
      <c r="O41" s="30">
        <v>3</v>
      </c>
      <c r="P41" s="30">
        <v>4</v>
      </c>
      <c r="Q41" s="30">
        <f t="shared" si="0"/>
        <v>12</v>
      </c>
    </row>
    <row r="42" spans="1:17" s="3" customFormat="1" ht="15" customHeight="1" x14ac:dyDescent="0.2">
      <c r="A42" s="31"/>
      <c r="B42" s="30" t="str">
        <f t="shared" si="2"/>
        <v>L12</v>
      </c>
      <c r="C42" s="30" t="s">
        <v>61</v>
      </c>
      <c r="D42" s="30">
        <v>265</v>
      </c>
      <c r="E42" s="30" t="s">
        <v>51</v>
      </c>
      <c r="F42" s="30" t="s">
        <v>302</v>
      </c>
      <c r="G42" s="30">
        <v>33</v>
      </c>
      <c r="H42" s="30">
        <v>1976</v>
      </c>
      <c r="I42" s="30">
        <v>100</v>
      </c>
      <c r="J42" s="30"/>
      <c r="K42" s="30"/>
      <c r="L42" s="30"/>
      <c r="M42" s="30">
        <f t="shared" si="1"/>
        <v>56</v>
      </c>
      <c r="N42" s="30"/>
      <c r="O42" s="30">
        <v>3</v>
      </c>
      <c r="P42" s="30">
        <v>4</v>
      </c>
      <c r="Q42" s="30">
        <f t="shared" si="0"/>
        <v>12</v>
      </c>
    </row>
    <row r="43" spans="1:17" s="3" customFormat="1" ht="15" customHeight="1" x14ac:dyDescent="0.2">
      <c r="A43" s="31"/>
      <c r="B43" s="30" t="str">
        <f t="shared" si="2"/>
        <v>L10</v>
      </c>
      <c r="C43" s="30" t="s">
        <v>62</v>
      </c>
      <c r="D43" s="30">
        <v>296</v>
      </c>
      <c r="E43" s="30" t="s">
        <v>51</v>
      </c>
      <c r="F43" s="30" t="s">
        <v>302</v>
      </c>
      <c r="G43" s="30">
        <v>33</v>
      </c>
      <c r="H43" s="30">
        <v>1976</v>
      </c>
      <c r="I43" s="30">
        <v>100</v>
      </c>
      <c r="J43" s="30"/>
      <c r="K43" s="30"/>
      <c r="L43" s="30"/>
      <c r="M43" s="30">
        <f t="shared" si="1"/>
        <v>56</v>
      </c>
      <c r="N43" s="30"/>
      <c r="O43" s="30">
        <v>3</v>
      </c>
      <c r="P43" s="30">
        <v>4</v>
      </c>
      <c r="Q43" s="30">
        <f t="shared" si="0"/>
        <v>12</v>
      </c>
    </row>
    <row r="44" spans="1:17" s="3" customFormat="1" ht="15" customHeight="1" x14ac:dyDescent="0.2">
      <c r="A44" s="31"/>
      <c r="B44" s="30" t="str">
        <f t="shared" si="2"/>
        <v>L9</v>
      </c>
      <c r="C44" s="30" t="s">
        <v>63</v>
      </c>
      <c r="D44" s="30">
        <v>36</v>
      </c>
      <c r="E44" s="30" t="s">
        <v>51</v>
      </c>
      <c r="F44" s="30" t="s">
        <v>302</v>
      </c>
      <c r="G44" s="30">
        <v>33</v>
      </c>
      <c r="H44" s="30">
        <v>1976</v>
      </c>
      <c r="I44" s="30">
        <v>100</v>
      </c>
      <c r="J44" s="30"/>
      <c r="K44" s="30"/>
      <c r="L44" s="30"/>
      <c r="M44" s="30">
        <f t="shared" si="1"/>
        <v>56</v>
      </c>
      <c r="N44" s="30"/>
      <c r="O44" s="30">
        <v>3</v>
      </c>
      <c r="P44" s="30">
        <v>4</v>
      </c>
      <c r="Q44" s="30">
        <f t="shared" si="0"/>
        <v>12</v>
      </c>
    </row>
    <row r="45" spans="1:17" s="3" customFormat="1" ht="15" customHeight="1" x14ac:dyDescent="0.2">
      <c r="A45" s="31"/>
      <c r="B45" s="30" t="str">
        <f t="shared" si="2"/>
        <v>L8</v>
      </c>
      <c r="C45" s="30" t="s">
        <v>64</v>
      </c>
      <c r="D45" s="30">
        <v>235</v>
      </c>
      <c r="E45" s="30" t="s">
        <v>51</v>
      </c>
      <c r="F45" s="30" t="s">
        <v>302</v>
      </c>
      <c r="G45" s="30">
        <v>33</v>
      </c>
      <c r="H45" s="30">
        <v>1976</v>
      </c>
      <c r="I45" s="30">
        <v>100</v>
      </c>
      <c r="J45" s="30"/>
      <c r="K45" s="30"/>
      <c r="L45" s="30"/>
      <c r="M45" s="30">
        <f t="shared" si="1"/>
        <v>56</v>
      </c>
      <c r="N45" s="30"/>
      <c r="O45" s="30">
        <v>3</v>
      </c>
      <c r="P45" s="30">
        <v>4</v>
      </c>
      <c r="Q45" s="30">
        <f t="shared" si="0"/>
        <v>12</v>
      </c>
    </row>
    <row r="46" spans="1:17" ht="15" customHeight="1" x14ac:dyDescent="0.2">
      <c r="A46" s="30"/>
      <c r="B46" s="30" t="str">
        <f t="shared" si="2"/>
        <v>L7</v>
      </c>
      <c r="C46" s="30" t="s">
        <v>65</v>
      </c>
      <c r="D46" s="30">
        <v>469</v>
      </c>
      <c r="E46" s="30" t="s">
        <v>51</v>
      </c>
      <c r="F46" s="30" t="s">
        <v>302</v>
      </c>
      <c r="G46" s="30">
        <v>33</v>
      </c>
      <c r="H46" s="30">
        <v>1976</v>
      </c>
      <c r="I46" s="30">
        <v>100</v>
      </c>
      <c r="J46" s="30"/>
      <c r="K46" s="30"/>
      <c r="L46" s="30"/>
      <c r="M46" s="30">
        <f t="shared" si="1"/>
        <v>56</v>
      </c>
      <c r="O46" s="30">
        <v>3</v>
      </c>
      <c r="P46" s="30">
        <v>4</v>
      </c>
      <c r="Q46" s="30">
        <f t="shared" si="0"/>
        <v>12</v>
      </c>
    </row>
    <row r="47" spans="1:17" ht="15" customHeight="1" x14ac:dyDescent="0.2">
      <c r="A47" s="30"/>
      <c r="B47" s="30" t="str">
        <f t="shared" si="2"/>
        <v>L6</v>
      </c>
      <c r="C47" s="30" t="s">
        <v>66</v>
      </c>
      <c r="D47" s="30">
        <v>492</v>
      </c>
      <c r="E47" s="30" t="s">
        <v>51</v>
      </c>
      <c r="F47" s="30" t="s">
        <v>302</v>
      </c>
      <c r="G47" s="30">
        <v>33</v>
      </c>
      <c r="H47" s="30">
        <v>1976</v>
      </c>
      <c r="I47" s="30">
        <v>100</v>
      </c>
      <c r="J47" s="30"/>
      <c r="K47" s="30"/>
      <c r="L47" s="30"/>
      <c r="M47" s="30">
        <f t="shared" si="1"/>
        <v>56</v>
      </c>
      <c r="O47" s="30">
        <v>3</v>
      </c>
      <c r="P47" s="30">
        <v>4</v>
      </c>
      <c r="Q47" s="30">
        <f t="shared" si="0"/>
        <v>12</v>
      </c>
    </row>
    <row r="48" spans="1:17" ht="15" customHeight="1" x14ac:dyDescent="0.2">
      <c r="A48" s="30"/>
      <c r="B48" s="30" t="str">
        <f t="shared" si="2"/>
        <v>L5</v>
      </c>
      <c r="C48" s="30" t="s">
        <v>67</v>
      </c>
      <c r="D48" s="30">
        <v>204</v>
      </c>
      <c r="E48" s="30" t="s">
        <v>51</v>
      </c>
      <c r="F48" s="30" t="s">
        <v>302</v>
      </c>
      <c r="G48" s="30">
        <v>33</v>
      </c>
      <c r="H48" s="30">
        <v>1976</v>
      </c>
      <c r="I48" s="30">
        <v>100</v>
      </c>
      <c r="J48" s="30"/>
      <c r="K48" s="30"/>
      <c r="L48" s="30"/>
      <c r="M48" s="30">
        <f t="shared" si="1"/>
        <v>56</v>
      </c>
      <c r="O48" s="30">
        <v>3</v>
      </c>
      <c r="P48" s="30">
        <v>4</v>
      </c>
      <c r="Q48" s="30">
        <f t="shared" si="0"/>
        <v>12</v>
      </c>
    </row>
    <row r="49" spans="1:17" ht="15" customHeight="1" x14ac:dyDescent="0.2">
      <c r="A49" s="30"/>
      <c r="B49" s="30" t="str">
        <f t="shared" si="2"/>
        <v>L4</v>
      </c>
      <c r="C49" s="30" t="s">
        <v>68</v>
      </c>
      <c r="D49" s="30">
        <v>315</v>
      </c>
      <c r="E49" s="30" t="s">
        <v>51</v>
      </c>
      <c r="F49" s="30" t="s">
        <v>302</v>
      </c>
      <c r="G49" s="30">
        <v>33</v>
      </c>
      <c r="H49" s="30">
        <v>1976</v>
      </c>
      <c r="I49" s="30">
        <v>100</v>
      </c>
      <c r="J49" s="30"/>
      <c r="K49" s="30"/>
      <c r="L49" s="30"/>
      <c r="M49" s="30">
        <f t="shared" si="1"/>
        <v>56</v>
      </c>
      <c r="O49" s="30">
        <v>3</v>
      </c>
      <c r="P49" s="30">
        <v>4</v>
      </c>
      <c r="Q49" s="30">
        <f t="shared" si="0"/>
        <v>12</v>
      </c>
    </row>
    <row r="50" spans="1:17" ht="15" customHeight="1" x14ac:dyDescent="0.2">
      <c r="A50" s="30"/>
      <c r="B50" s="30" t="str">
        <f t="shared" si="2"/>
        <v>L3</v>
      </c>
      <c r="C50" s="30" t="s">
        <v>69</v>
      </c>
      <c r="D50" s="30">
        <v>185</v>
      </c>
      <c r="E50" s="30" t="s">
        <v>51</v>
      </c>
      <c r="F50" s="30" t="s">
        <v>302</v>
      </c>
      <c r="G50" s="30">
        <v>33</v>
      </c>
      <c r="H50" s="30">
        <v>1976</v>
      </c>
      <c r="I50" s="30">
        <v>100</v>
      </c>
      <c r="J50" s="30"/>
      <c r="K50" s="30"/>
      <c r="L50" s="30"/>
      <c r="M50" s="30">
        <f t="shared" si="1"/>
        <v>56</v>
      </c>
      <c r="O50" s="30">
        <v>3</v>
      </c>
      <c r="P50" s="30">
        <v>4</v>
      </c>
      <c r="Q50" s="30">
        <f t="shared" si="0"/>
        <v>12</v>
      </c>
    </row>
    <row r="51" spans="1:17" ht="15" customHeight="1" x14ac:dyDescent="0.2">
      <c r="A51" s="30"/>
      <c r="B51" s="30" t="str">
        <f t="shared" si="2"/>
        <v>L2</v>
      </c>
      <c r="C51" s="30" t="s">
        <v>70</v>
      </c>
      <c r="D51" s="30">
        <v>159</v>
      </c>
      <c r="E51" s="30" t="s">
        <v>51</v>
      </c>
      <c r="F51" s="30" t="s">
        <v>302</v>
      </c>
      <c r="G51" s="30">
        <v>33</v>
      </c>
      <c r="H51" s="30">
        <v>1976</v>
      </c>
      <c r="I51" s="30">
        <v>100</v>
      </c>
      <c r="J51" s="30"/>
      <c r="K51" s="30"/>
      <c r="L51" s="30"/>
      <c r="M51" s="30">
        <f t="shared" si="1"/>
        <v>56</v>
      </c>
      <c r="O51" s="30">
        <v>3</v>
      </c>
      <c r="P51" s="30">
        <v>4</v>
      </c>
      <c r="Q51" s="30">
        <f t="shared" si="0"/>
        <v>12</v>
      </c>
    </row>
    <row r="52" spans="1:17" ht="15" customHeight="1" x14ac:dyDescent="0.2">
      <c r="A52" s="30"/>
      <c r="B52" s="30" t="str">
        <f t="shared" si="2"/>
        <v>L1</v>
      </c>
      <c r="C52" s="30" t="s">
        <v>305</v>
      </c>
      <c r="D52" s="30">
        <v>15</v>
      </c>
      <c r="E52" s="30" t="s">
        <v>51</v>
      </c>
      <c r="F52" s="30" t="s">
        <v>302</v>
      </c>
      <c r="G52" s="30">
        <v>33</v>
      </c>
      <c r="H52" s="30">
        <v>1976</v>
      </c>
      <c r="I52" s="30">
        <v>100</v>
      </c>
      <c r="J52" s="30"/>
      <c r="K52" s="30"/>
      <c r="L52" s="30"/>
      <c r="M52" s="30">
        <f t="shared" si="1"/>
        <v>56</v>
      </c>
      <c r="O52" s="30">
        <v>3</v>
      </c>
      <c r="P52" s="30">
        <v>4</v>
      </c>
      <c r="Q52" s="30">
        <f t="shared" si="0"/>
        <v>12</v>
      </c>
    </row>
    <row r="53" spans="1:17" ht="15" customHeight="1" thickBot="1" x14ac:dyDescent="0.25">
      <c r="A53" s="9"/>
      <c r="B53" s="13" t="s">
        <v>71</v>
      </c>
      <c r="C53" s="30" t="s">
        <v>306</v>
      </c>
      <c r="D53" s="30"/>
      <c r="E53" s="41">
        <f>SUM(D7:D52)</f>
        <v>12335</v>
      </c>
      <c r="F53" s="10"/>
      <c r="G53" s="30"/>
      <c r="H53" s="30"/>
      <c r="I53" s="30"/>
      <c r="J53" s="30"/>
      <c r="K53" s="30"/>
      <c r="L53" s="30"/>
      <c r="M53" s="30"/>
    </row>
    <row r="54" spans="1:17" s="5" customFormat="1" ht="24" customHeight="1" thickBot="1" x14ac:dyDescent="0.25">
      <c r="A54" s="161" t="s">
        <v>72</v>
      </c>
      <c r="B54" s="162"/>
      <c r="C54" s="162"/>
      <c r="D54" s="162"/>
      <c r="E54" s="162"/>
      <c r="F54" s="162"/>
      <c r="G54" s="162"/>
      <c r="H54" s="162"/>
      <c r="I54" s="162"/>
      <c r="J54" s="162"/>
      <c r="K54" s="162"/>
      <c r="L54" s="162"/>
      <c r="M54" s="162"/>
      <c r="N54" s="162"/>
      <c r="O54" s="162"/>
      <c r="P54" s="162"/>
      <c r="Q54" s="162"/>
    </row>
    <row r="55" spans="1:17" x14ac:dyDescent="0.2">
      <c r="A55" s="7" t="s">
        <v>163</v>
      </c>
      <c r="B55" s="7" t="s">
        <v>305</v>
      </c>
      <c r="C55" s="30" t="s">
        <v>307</v>
      </c>
      <c r="D55" s="38">
        <v>5532</v>
      </c>
      <c r="E55" s="30" t="s">
        <v>164</v>
      </c>
      <c r="F55" s="38" t="s">
        <v>299</v>
      </c>
      <c r="G55" s="30">
        <v>20</v>
      </c>
      <c r="H55" s="30" t="s">
        <v>308</v>
      </c>
      <c r="I55" s="30">
        <v>100</v>
      </c>
      <c r="J55" s="30"/>
      <c r="K55" s="30"/>
      <c r="L55" s="30"/>
      <c r="M55" s="30"/>
      <c r="O55" s="7">
        <v>4</v>
      </c>
      <c r="P55" s="7">
        <v>2</v>
      </c>
      <c r="Q55" s="7">
        <f>(O55*P55)</f>
        <v>8</v>
      </c>
    </row>
    <row r="56" spans="1:17" ht="12.75" customHeight="1" thickBot="1" x14ac:dyDescent="0.25">
      <c r="A56" s="30"/>
      <c r="B56" s="9" t="s">
        <v>300</v>
      </c>
      <c r="C56" s="30" t="s">
        <v>306</v>
      </c>
      <c r="D56" s="30"/>
      <c r="E56" s="12">
        <v>5532</v>
      </c>
      <c r="F56" s="10"/>
      <c r="G56" s="30"/>
      <c r="H56" s="30"/>
      <c r="I56" s="30"/>
      <c r="J56" s="30"/>
      <c r="K56" s="30"/>
      <c r="L56" s="30"/>
      <c r="M56" s="30"/>
    </row>
    <row r="57" spans="1:17" s="5" customFormat="1" ht="24" customHeight="1" thickBot="1" x14ac:dyDescent="0.25">
      <c r="A57" s="161" t="s">
        <v>73</v>
      </c>
      <c r="B57" s="162"/>
      <c r="C57" s="162"/>
      <c r="D57" s="162"/>
      <c r="E57" s="162"/>
      <c r="F57" s="162"/>
      <c r="G57" s="162"/>
      <c r="H57" s="162"/>
      <c r="I57" s="162"/>
      <c r="J57" s="162"/>
      <c r="K57" s="162"/>
      <c r="L57" s="162"/>
      <c r="M57" s="162"/>
      <c r="N57" s="162"/>
      <c r="O57" s="162"/>
      <c r="P57" s="162"/>
      <c r="Q57" s="162"/>
    </row>
    <row r="58" spans="1:17" x14ac:dyDescent="0.2">
      <c r="A58" s="4"/>
      <c r="B58" s="7" t="s">
        <v>163</v>
      </c>
      <c r="C58" s="7" t="s">
        <v>163</v>
      </c>
      <c r="D58" s="38">
        <v>3259</v>
      </c>
      <c r="E58" s="7" t="s">
        <v>164</v>
      </c>
      <c r="F58" s="38" t="s">
        <v>299</v>
      </c>
      <c r="G58" s="30">
        <v>20</v>
      </c>
      <c r="H58" s="30">
        <v>1976</v>
      </c>
      <c r="I58" s="30">
        <v>100</v>
      </c>
      <c r="J58" s="30"/>
      <c r="K58" s="30"/>
      <c r="L58" s="30"/>
      <c r="M58" s="30">
        <f t="shared" ref="M58:M78" si="3">IF(K58&gt;0,((J58+K58)-$S$1),((H58+I58)-$S$1))</f>
        <v>56</v>
      </c>
      <c r="O58" s="7">
        <v>4</v>
      </c>
      <c r="P58" s="7">
        <v>2</v>
      </c>
      <c r="Q58" s="7">
        <f>(O58*P58)</f>
        <v>8</v>
      </c>
    </row>
    <row r="59" spans="1:17" x14ac:dyDescent="0.2">
      <c r="A59" s="4"/>
      <c r="B59" s="37" t="s">
        <v>74</v>
      </c>
      <c r="C59" s="30" t="s">
        <v>75</v>
      </c>
      <c r="D59" s="30">
        <v>280</v>
      </c>
      <c r="E59" s="7" t="s">
        <v>23</v>
      </c>
      <c r="F59" s="30" t="s">
        <v>302</v>
      </c>
      <c r="G59" s="30">
        <v>27</v>
      </c>
      <c r="H59" s="30">
        <v>1976</v>
      </c>
      <c r="I59" s="38">
        <v>80</v>
      </c>
      <c r="J59" s="30">
        <v>2003</v>
      </c>
      <c r="K59" s="30">
        <v>75</v>
      </c>
      <c r="L59" s="30" t="s">
        <v>303</v>
      </c>
      <c r="M59" s="30">
        <f t="shared" si="3"/>
        <v>58</v>
      </c>
      <c r="O59" s="7">
        <v>2</v>
      </c>
      <c r="P59" s="7">
        <v>1</v>
      </c>
      <c r="Q59" s="7">
        <f t="shared" ref="Q59:Q78" si="4">(O59*P59)</f>
        <v>2</v>
      </c>
    </row>
    <row r="60" spans="1:17" x14ac:dyDescent="0.2">
      <c r="A60" s="4"/>
      <c r="B60" s="30" t="str">
        <f>C59</f>
        <v>NF21</v>
      </c>
      <c r="C60" s="30" t="s">
        <v>76</v>
      </c>
      <c r="D60" s="30">
        <v>366</v>
      </c>
      <c r="E60" s="7" t="s">
        <v>23</v>
      </c>
      <c r="F60" s="30" t="s">
        <v>302</v>
      </c>
      <c r="G60" s="30">
        <v>27</v>
      </c>
      <c r="H60" s="30">
        <v>1976</v>
      </c>
      <c r="I60" s="38">
        <v>80</v>
      </c>
      <c r="J60" s="30">
        <v>2003</v>
      </c>
      <c r="K60" s="30">
        <v>75</v>
      </c>
      <c r="L60" s="30" t="s">
        <v>303</v>
      </c>
      <c r="M60" s="30">
        <f t="shared" si="3"/>
        <v>58</v>
      </c>
      <c r="O60" s="7">
        <v>2</v>
      </c>
      <c r="P60" s="7">
        <v>1</v>
      </c>
      <c r="Q60" s="7">
        <f t="shared" si="4"/>
        <v>2</v>
      </c>
    </row>
    <row r="61" spans="1:17" x14ac:dyDescent="0.2">
      <c r="A61" s="4"/>
      <c r="B61" s="30" t="str">
        <f t="shared" ref="B61:B77" si="5">C60</f>
        <v>NF20</v>
      </c>
      <c r="C61" s="30" t="s">
        <v>77</v>
      </c>
      <c r="D61" s="30">
        <v>401</v>
      </c>
      <c r="E61" s="7" t="s">
        <v>23</v>
      </c>
      <c r="F61" s="30" t="s">
        <v>302</v>
      </c>
      <c r="G61" s="30">
        <v>27</v>
      </c>
      <c r="H61" s="30">
        <v>1976</v>
      </c>
      <c r="I61" s="38">
        <v>80</v>
      </c>
      <c r="J61" s="30">
        <v>2003</v>
      </c>
      <c r="K61" s="30">
        <v>75</v>
      </c>
      <c r="L61" s="30" t="s">
        <v>303</v>
      </c>
      <c r="M61" s="30">
        <f t="shared" si="3"/>
        <v>58</v>
      </c>
      <c r="O61" s="7">
        <v>2</v>
      </c>
      <c r="P61" s="7">
        <v>1</v>
      </c>
      <c r="Q61" s="7">
        <f t="shared" si="4"/>
        <v>2</v>
      </c>
    </row>
    <row r="62" spans="1:17" x14ac:dyDescent="0.2">
      <c r="A62" s="4"/>
      <c r="B62" s="30" t="str">
        <f t="shared" si="5"/>
        <v>NF19</v>
      </c>
      <c r="C62" s="30" t="s">
        <v>78</v>
      </c>
      <c r="D62" s="30">
        <v>354</v>
      </c>
      <c r="E62" s="7" t="s">
        <v>23</v>
      </c>
      <c r="F62" s="30" t="s">
        <v>302</v>
      </c>
      <c r="G62" s="30">
        <v>27</v>
      </c>
      <c r="H62" s="30">
        <v>1976</v>
      </c>
      <c r="I62" s="38">
        <v>80</v>
      </c>
      <c r="J62" s="30">
        <v>2003</v>
      </c>
      <c r="K62" s="30">
        <v>75</v>
      </c>
      <c r="L62" s="30" t="s">
        <v>303</v>
      </c>
      <c r="M62" s="30">
        <f t="shared" si="3"/>
        <v>58</v>
      </c>
      <c r="O62" s="7">
        <v>2</v>
      </c>
      <c r="P62" s="7">
        <v>1</v>
      </c>
      <c r="Q62" s="7">
        <f t="shared" si="4"/>
        <v>2</v>
      </c>
    </row>
    <row r="63" spans="1:17" x14ac:dyDescent="0.2">
      <c r="A63" s="4"/>
      <c r="B63" s="30" t="str">
        <f t="shared" si="5"/>
        <v>NF18</v>
      </c>
      <c r="C63" s="30" t="s">
        <v>79</v>
      </c>
      <c r="D63" s="30">
        <v>402</v>
      </c>
      <c r="E63" s="7" t="s">
        <v>23</v>
      </c>
      <c r="F63" s="30" t="s">
        <v>302</v>
      </c>
      <c r="G63" s="30">
        <v>27</v>
      </c>
      <c r="H63" s="30">
        <v>1976</v>
      </c>
      <c r="I63" s="38">
        <v>80</v>
      </c>
      <c r="J63" s="30">
        <v>2003</v>
      </c>
      <c r="K63" s="30">
        <v>75</v>
      </c>
      <c r="L63" s="30" t="s">
        <v>303</v>
      </c>
      <c r="M63" s="30">
        <f t="shared" si="3"/>
        <v>58</v>
      </c>
      <c r="O63" s="7">
        <v>2</v>
      </c>
      <c r="P63" s="7">
        <v>1</v>
      </c>
      <c r="Q63" s="7">
        <f t="shared" si="4"/>
        <v>2</v>
      </c>
    </row>
    <row r="64" spans="1:17" x14ac:dyDescent="0.2">
      <c r="A64" s="4"/>
      <c r="B64" s="30" t="str">
        <f t="shared" si="5"/>
        <v>NF17</v>
      </c>
      <c r="C64" s="30" t="s">
        <v>80</v>
      </c>
      <c r="D64" s="30">
        <v>401</v>
      </c>
      <c r="E64" s="7" t="s">
        <v>23</v>
      </c>
      <c r="F64" s="30" t="s">
        <v>302</v>
      </c>
      <c r="G64" s="30">
        <v>27</v>
      </c>
      <c r="H64" s="30">
        <v>1976</v>
      </c>
      <c r="I64" s="38">
        <v>80</v>
      </c>
      <c r="J64" s="30">
        <v>2003</v>
      </c>
      <c r="K64" s="30">
        <v>75</v>
      </c>
      <c r="L64" s="30" t="s">
        <v>303</v>
      </c>
      <c r="M64" s="30">
        <f t="shared" si="3"/>
        <v>58</v>
      </c>
      <c r="O64" s="7">
        <v>2</v>
      </c>
      <c r="P64" s="7">
        <v>1</v>
      </c>
      <c r="Q64" s="7">
        <f t="shared" si="4"/>
        <v>2</v>
      </c>
    </row>
    <row r="65" spans="1:17" x14ac:dyDescent="0.2">
      <c r="A65" s="4"/>
      <c r="B65" s="30" t="str">
        <f t="shared" si="5"/>
        <v>NF16</v>
      </c>
      <c r="C65" s="30" t="s">
        <v>81</v>
      </c>
      <c r="D65" s="30">
        <v>400</v>
      </c>
      <c r="E65" s="7" t="s">
        <v>23</v>
      </c>
      <c r="F65" s="30" t="s">
        <v>302</v>
      </c>
      <c r="G65" s="30">
        <v>27</v>
      </c>
      <c r="H65" s="30">
        <v>1976</v>
      </c>
      <c r="I65" s="38">
        <v>80</v>
      </c>
      <c r="J65" s="30">
        <v>2003</v>
      </c>
      <c r="K65" s="30">
        <v>75</v>
      </c>
      <c r="L65" s="30" t="s">
        <v>303</v>
      </c>
      <c r="M65" s="30">
        <f t="shared" si="3"/>
        <v>58</v>
      </c>
      <c r="O65" s="7">
        <v>2</v>
      </c>
      <c r="P65" s="7">
        <v>1</v>
      </c>
      <c r="Q65" s="7">
        <f t="shared" si="4"/>
        <v>2</v>
      </c>
    </row>
    <row r="66" spans="1:17" x14ac:dyDescent="0.2">
      <c r="A66" s="4"/>
      <c r="B66" s="30" t="str">
        <f t="shared" si="5"/>
        <v>NF15</v>
      </c>
      <c r="C66" s="30" t="s">
        <v>82</v>
      </c>
      <c r="D66" s="30">
        <v>243</v>
      </c>
      <c r="E66" s="7" t="s">
        <v>23</v>
      </c>
      <c r="F66" s="30" t="s">
        <v>302</v>
      </c>
      <c r="G66" s="30">
        <v>27</v>
      </c>
      <c r="H66" s="30">
        <v>1976</v>
      </c>
      <c r="I66" s="38">
        <v>80</v>
      </c>
      <c r="J66" s="30">
        <v>2003</v>
      </c>
      <c r="K66" s="30">
        <v>75</v>
      </c>
      <c r="L66" s="30" t="s">
        <v>303</v>
      </c>
      <c r="M66" s="30">
        <f t="shared" si="3"/>
        <v>58</v>
      </c>
      <c r="O66" s="7">
        <v>2</v>
      </c>
      <c r="P66" s="7">
        <v>1</v>
      </c>
      <c r="Q66" s="7">
        <f t="shared" si="4"/>
        <v>2</v>
      </c>
    </row>
    <row r="67" spans="1:17" x14ac:dyDescent="0.2">
      <c r="A67" s="4"/>
      <c r="B67" s="30" t="str">
        <f t="shared" si="5"/>
        <v>NF14</v>
      </c>
      <c r="C67" s="30" t="s">
        <v>83</v>
      </c>
      <c r="D67" s="30">
        <v>329</v>
      </c>
      <c r="E67" s="7" t="s">
        <v>23</v>
      </c>
      <c r="F67" s="30" t="s">
        <v>302</v>
      </c>
      <c r="G67" s="30">
        <v>33</v>
      </c>
      <c r="H67" s="30">
        <v>1976</v>
      </c>
      <c r="I67" s="38">
        <v>80</v>
      </c>
      <c r="J67" s="30">
        <v>2003</v>
      </c>
      <c r="K67" s="30">
        <v>75</v>
      </c>
      <c r="L67" s="30" t="s">
        <v>303</v>
      </c>
      <c r="M67" s="30">
        <f t="shared" si="3"/>
        <v>58</v>
      </c>
      <c r="O67" s="7">
        <v>2</v>
      </c>
      <c r="P67" s="7">
        <v>1</v>
      </c>
      <c r="Q67" s="7">
        <f t="shared" si="4"/>
        <v>2</v>
      </c>
    </row>
    <row r="68" spans="1:17" x14ac:dyDescent="0.2">
      <c r="A68" s="4"/>
      <c r="B68" s="30" t="str">
        <f t="shared" si="5"/>
        <v>NF13</v>
      </c>
      <c r="C68" s="30" t="s">
        <v>84</v>
      </c>
      <c r="D68" s="30">
        <v>360</v>
      </c>
      <c r="E68" s="7" t="s">
        <v>23</v>
      </c>
      <c r="F68" s="30" t="s">
        <v>302</v>
      </c>
      <c r="G68" s="30">
        <v>33</v>
      </c>
      <c r="H68" s="30">
        <v>1976</v>
      </c>
      <c r="I68" s="38">
        <v>80</v>
      </c>
      <c r="J68" s="30">
        <v>2003</v>
      </c>
      <c r="K68" s="30">
        <v>75</v>
      </c>
      <c r="L68" s="30" t="s">
        <v>303</v>
      </c>
      <c r="M68" s="30">
        <f t="shared" si="3"/>
        <v>58</v>
      </c>
      <c r="O68" s="7">
        <v>2</v>
      </c>
      <c r="P68" s="7">
        <v>1</v>
      </c>
      <c r="Q68" s="7">
        <f t="shared" si="4"/>
        <v>2</v>
      </c>
    </row>
    <row r="69" spans="1:17" x14ac:dyDescent="0.2">
      <c r="A69" s="4"/>
      <c r="B69" s="30" t="str">
        <f t="shared" si="5"/>
        <v>NF12</v>
      </c>
      <c r="C69" s="30" t="s">
        <v>85</v>
      </c>
      <c r="D69" s="30">
        <v>360</v>
      </c>
      <c r="E69" s="7" t="s">
        <v>23</v>
      </c>
      <c r="F69" s="30" t="s">
        <v>302</v>
      </c>
      <c r="G69" s="30">
        <v>33</v>
      </c>
      <c r="H69" s="30">
        <v>1976</v>
      </c>
      <c r="I69" s="38">
        <v>80</v>
      </c>
      <c r="J69" s="30">
        <v>2003</v>
      </c>
      <c r="K69" s="30">
        <v>75</v>
      </c>
      <c r="L69" s="30" t="s">
        <v>303</v>
      </c>
      <c r="M69" s="30">
        <f t="shared" si="3"/>
        <v>58</v>
      </c>
      <c r="O69" s="7">
        <v>2</v>
      </c>
      <c r="P69" s="7">
        <v>1</v>
      </c>
      <c r="Q69" s="7">
        <f t="shared" si="4"/>
        <v>2</v>
      </c>
    </row>
    <row r="70" spans="1:17" x14ac:dyDescent="0.2">
      <c r="A70" s="4"/>
      <c r="B70" s="30" t="str">
        <f t="shared" si="5"/>
        <v>NF11</v>
      </c>
      <c r="C70" s="30" t="s">
        <v>86</v>
      </c>
      <c r="D70" s="30">
        <v>379</v>
      </c>
      <c r="E70" s="7" t="s">
        <v>23</v>
      </c>
      <c r="F70" s="30" t="s">
        <v>302</v>
      </c>
      <c r="G70" s="30">
        <v>33</v>
      </c>
      <c r="H70" s="30">
        <v>1976</v>
      </c>
      <c r="I70" s="38">
        <v>80</v>
      </c>
      <c r="J70" s="30">
        <v>2003</v>
      </c>
      <c r="K70" s="30">
        <v>75</v>
      </c>
      <c r="L70" s="30" t="s">
        <v>303</v>
      </c>
      <c r="M70" s="30">
        <f t="shared" si="3"/>
        <v>58</v>
      </c>
      <c r="O70" s="7">
        <v>2</v>
      </c>
      <c r="P70" s="7">
        <v>1</v>
      </c>
      <c r="Q70" s="7">
        <f t="shared" si="4"/>
        <v>2</v>
      </c>
    </row>
    <row r="71" spans="1:17" x14ac:dyDescent="0.2">
      <c r="A71" s="4"/>
      <c r="B71" s="30" t="str">
        <f t="shared" si="5"/>
        <v>NF10</v>
      </c>
      <c r="C71" s="30" t="s">
        <v>87</v>
      </c>
      <c r="D71" s="30">
        <v>321</v>
      </c>
      <c r="E71" s="7" t="s">
        <v>23</v>
      </c>
      <c r="F71" s="30" t="s">
        <v>302</v>
      </c>
      <c r="G71" s="30">
        <v>33</v>
      </c>
      <c r="H71" s="30">
        <v>1976</v>
      </c>
      <c r="I71" s="38">
        <v>80</v>
      </c>
      <c r="J71" s="30">
        <v>2003</v>
      </c>
      <c r="K71" s="30">
        <v>75</v>
      </c>
      <c r="L71" s="30" t="s">
        <v>303</v>
      </c>
      <c r="M71" s="30">
        <f t="shared" si="3"/>
        <v>58</v>
      </c>
      <c r="O71" s="7">
        <v>2</v>
      </c>
      <c r="P71" s="7">
        <v>1</v>
      </c>
      <c r="Q71" s="7">
        <f t="shared" si="4"/>
        <v>2</v>
      </c>
    </row>
    <row r="72" spans="1:17" x14ac:dyDescent="0.2">
      <c r="A72" s="4"/>
      <c r="B72" s="30" t="str">
        <f t="shared" si="5"/>
        <v>NF9</v>
      </c>
      <c r="C72" s="30" t="s">
        <v>88</v>
      </c>
      <c r="D72" s="30">
        <v>298</v>
      </c>
      <c r="E72" s="7" t="s">
        <v>23</v>
      </c>
      <c r="F72" s="30" t="s">
        <v>302</v>
      </c>
      <c r="G72" s="30">
        <v>33</v>
      </c>
      <c r="H72" s="30">
        <v>1976</v>
      </c>
      <c r="I72" s="38">
        <v>80</v>
      </c>
      <c r="J72" s="30">
        <v>2003</v>
      </c>
      <c r="K72" s="30">
        <v>75</v>
      </c>
      <c r="L72" s="30" t="s">
        <v>303</v>
      </c>
      <c r="M72" s="30">
        <f t="shared" si="3"/>
        <v>58</v>
      </c>
      <c r="O72" s="7">
        <v>2</v>
      </c>
      <c r="P72" s="7">
        <v>1</v>
      </c>
      <c r="Q72" s="7">
        <f t="shared" si="4"/>
        <v>2</v>
      </c>
    </row>
    <row r="73" spans="1:17" x14ac:dyDescent="0.2">
      <c r="A73" s="4"/>
      <c r="B73" s="30" t="str">
        <f t="shared" si="5"/>
        <v>NF8</v>
      </c>
      <c r="C73" s="30" t="s">
        <v>89</v>
      </c>
      <c r="D73" s="30">
        <v>294</v>
      </c>
      <c r="E73" s="7" t="s">
        <v>23</v>
      </c>
      <c r="F73" s="30" t="s">
        <v>302</v>
      </c>
      <c r="G73" s="30">
        <v>33</v>
      </c>
      <c r="H73" s="30">
        <v>1976</v>
      </c>
      <c r="I73" s="38">
        <v>80</v>
      </c>
      <c r="J73" s="30">
        <v>2003</v>
      </c>
      <c r="K73" s="30">
        <v>75</v>
      </c>
      <c r="L73" s="30" t="s">
        <v>303</v>
      </c>
      <c r="M73" s="30">
        <f t="shared" si="3"/>
        <v>58</v>
      </c>
      <c r="O73" s="7">
        <v>2</v>
      </c>
      <c r="P73" s="7">
        <v>1</v>
      </c>
      <c r="Q73" s="7">
        <f t="shared" si="4"/>
        <v>2</v>
      </c>
    </row>
    <row r="74" spans="1:17" x14ac:dyDescent="0.2">
      <c r="A74" s="4"/>
      <c r="B74" s="30" t="str">
        <f t="shared" si="5"/>
        <v>NF7</v>
      </c>
      <c r="C74" s="30" t="s">
        <v>90</v>
      </c>
      <c r="D74" s="30">
        <v>343</v>
      </c>
      <c r="E74" s="7" t="s">
        <v>23</v>
      </c>
      <c r="F74" s="30" t="s">
        <v>302</v>
      </c>
      <c r="G74" s="30">
        <v>33</v>
      </c>
      <c r="H74" s="30">
        <v>1976</v>
      </c>
      <c r="I74" s="38">
        <v>80</v>
      </c>
      <c r="J74" s="30">
        <v>2001</v>
      </c>
      <c r="K74" s="30">
        <v>75</v>
      </c>
      <c r="L74" s="30" t="s">
        <v>303</v>
      </c>
      <c r="M74" s="30">
        <f t="shared" si="3"/>
        <v>56</v>
      </c>
      <c r="O74" s="7">
        <v>2</v>
      </c>
      <c r="P74" s="7">
        <v>1</v>
      </c>
      <c r="Q74" s="7">
        <f t="shared" si="4"/>
        <v>2</v>
      </c>
    </row>
    <row r="75" spans="1:17" x14ac:dyDescent="0.2">
      <c r="A75" s="4"/>
      <c r="B75" s="30" t="str">
        <f t="shared" si="5"/>
        <v>NF6</v>
      </c>
      <c r="C75" s="30" t="s">
        <v>91</v>
      </c>
      <c r="D75" s="30">
        <v>350</v>
      </c>
      <c r="E75" s="7" t="s">
        <v>23</v>
      </c>
      <c r="F75" s="30" t="s">
        <v>302</v>
      </c>
      <c r="G75" s="30">
        <v>33</v>
      </c>
      <c r="H75" s="30">
        <v>1976</v>
      </c>
      <c r="I75" s="38">
        <v>80</v>
      </c>
      <c r="J75" s="30">
        <v>2001</v>
      </c>
      <c r="K75" s="30">
        <v>75</v>
      </c>
      <c r="L75" s="30" t="s">
        <v>303</v>
      </c>
      <c r="M75" s="30">
        <f t="shared" si="3"/>
        <v>56</v>
      </c>
      <c r="O75" s="7">
        <v>2</v>
      </c>
      <c r="P75" s="7">
        <v>1</v>
      </c>
      <c r="Q75" s="7">
        <f t="shared" si="4"/>
        <v>2</v>
      </c>
    </row>
    <row r="76" spans="1:17" x14ac:dyDescent="0.2">
      <c r="A76" s="4"/>
      <c r="B76" s="30" t="str">
        <f t="shared" si="5"/>
        <v>NF5</v>
      </c>
      <c r="C76" s="30" t="s">
        <v>92</v>
      </c>
      <c r="D76" s="30">
        <v>353</v>
      </c>
      <c r="E76" s="7" t="s">
        <v>23</v>
      </c>
      <c r="F76" s="30" t="s">
        <v>302</v>
      </c>
      <c r="G76" s="30">
        <v>30</v>
      </c>
      <c r="H76" s="30">
        <v>1976</v>
      </c>
      <c r="I76" s="38">
        <v>80</v>
      </c>
      <c r="J76" s="30">
        <v>2001</v>
      </c>
      <c r="K76" s="30">
        <v>75</v>
      </c>
      <c r="L76" s="30" t="s">
        <v>303</v>
      </c>
      <c r="M76" s="30">
        <f t="shared" si="3"/>
        <v>56</v>
      </c>
      <c r="O76" s="7">
        <v>2</v>
      </c>
      <c r="P76" s="7">
        <v>1</v>
      </c>
      <c r="Q76" s="7">
        <f t="shared" si="4"/>
        <v>2</v>
      </c>
    </row>
    <row r="77" spans="1:17" x14ac:dyDescent="0.2">
      <c r="A77" s="4"/>
      <c r="B77" s="30" t="str">
        <f t="shared" si="5"/>
        <v>NF4</v>
      </c>
      <c r="C77" s="30" t="s">
        <v>93</v>
      </c>
      <c r="D77" s="30">
        <v>487.6</v>
      </c>
      <c r="E77" s="7" t="s">
        <v>23</v>
      </c>
      <c r="F77" s="30" t="s">
        <v>302</v>
      </c>
      <c r="G77" s="30">
        <v>30</v>
      </c>
      <c r="H77" s="30">
        <v>1976</v>
      </c>
      <c r="I77" s="38">
        <v>80</v>
      </c>
      <c r="J77" s="30">
        <v>2001</v>
      </c>
      <c r="K77" s="30">
        <v>75</v>
      </c>
      <c r="L77" s="30" t="s">
        <v>303</v>
      </c>
      <c r="M77" s="30">
        <f t="shared" si="3"/>
        <v>56</v>
      </c>
      <c r="O77" s="7">
        <v>2</v>
      </c>
      <c r="P77" s="7">
        <v>1</v>
      </c>
      <c r="Q77" s="7">
        <f t="shared" si="4"/>
        <v>2</v>
      </c>
    </row>
    <row r="78" spans="1:17" x14ac:dyDescent="0.2">
      <c r="A78" s="4"/>
      <c r="B78" s="30" t="s">
        <v>309</v>
      </c>
      <c r="C78" s="30" t="s">
        <v>95</v>
      </c>
      <c r="D78" s="30">
        <v>363</v>
      </c>
      <c r="E78" s="7" t="s">
        <v>23</v>
      </c>
      <c r="F78" s="30" t="s">
        <v>302</v>
      </c>
      <c r="G78" s="30">
        <v>30</v>
      </c>
      <c r="H78" s="30">
        <v>1976</v>
      </c>
      <c r="I78" s="38">
        <v>80</v>
      </c>
      <c r="J78" s="30">
        <v>2001</v>
      </c>
      <c r="K78" s="30">
        <v>75</v>
      </c>
      <c r="L78" s="30" t="s">
        <v>303</v>
      </c>
      <c r="M78" s="30">
        <f t="shared" si="3"/>
        <v>56</v>
      </c>
      <c r="O78" s="7">
        <v>2</v>
      </c>
      <c r="P78" s="7">
        <v>1</v>
      </c>
      <c r="Q78" s="7">
        <f t="shared" si="4"/>
        <v>2</v>
      </c>
    </row>
    <row r="79" spans="1:17" ht="12.75" customHeight="1" thickBot="1" x14ac:dyDescent="0.25">
      <c r="A79" s="4"/>
      <c r="B79" s="9" t="s">
        <v>94</v>
      </c>
      <c r="C79" s="30" t="s">
        <v>306</v>
      </c>
      <c r="D79" s="30"/>
      <c r="E79" s="12">
        <f>SUM(D58:D78)</f>
        <v>10343.6</v>
      </c>
      <c r="F79" s="10"/>
      <c r="G79" s="30"/>
      <c r="H79" s="30"/>
      <c r="I79" s="30"/>
      <c r="J79" s="30"/>
      <c r="K79" s="30"/>
      <c r="L79" s="30"/>
      <c r="M79" s="30"/>
    </row>
    <row r="80" spans="1:17" s="5" customFormat="1" ht="24" customHeight="1" thickBot="1" x14ac:dyDescent="0.25">
      <c r="A80" s="161" t="s">
        <v>96</v>
      </c>
      <c r="B80" s="162"/>
      <c r="C80" s="162"/>
      <c r="D80" s="162"/>
      <c r="E80" s="162"/>
      <c r="F80" s="162"/>
      <c r="G80" s="162"/>
      <c r="H80" s="162"/>
      <c r="I80" s="162"/>
      <c r="J80" s="162"/>
      <c r="K80" s="162"/>
      <c r="L80" s="162"/>
      <c r="M80" s="162"/>
      <c r="N80" s="162"/>
      <c r="O80" s="162"/>
      <c r="P80" s="162"/>
      <c r="Q80" s="162"/>
    </row>
    <row r="81" spans="1:17" ht="24.2" customHeight="1" x14ac:dyDescent="0.2">
      <c r="A81" s="30"/>
      <c r="B81" s="30" t="s">
        <v>310</v>
      </c>
      <c r="C81" s="30" t="s">
        <v>311</v>
      </c>
      <c r="D81" s="42">
        <v>5486</v>
      </c>
      <c r="E81" s="30" t="s">
        <v>164</v>
      </c>
      <c r="F81" s="38" t="s">
        <v>299</v>
      </c>
      <c r="G81" s="30">
        <v>20</v>
      </c>
      <c r="H81" s="30">
        <v>1970</v>
      </c>
      <c r="I81" s="30">
        <v>100</v>
      </c>
      <c r="J81" s="30"/>
      <c r="K81" s="30"/>
      <c r="L81" s="30"/>
      <c r="M81" s="30">
        <f t="shared" ref="M81:M94" si="6">IF(K81&gt;0,((J81+K81)-$S$1),((H81+I81)-$S$1))</f>
        <v>50</v>
      </c>
      <c r="O81" s="7">
        <v>4</v>
      </c>
      <c r="P81" s="7">
        <v>3</v>
      </c>
      <c r="Q81" s="7">
        <f>(O81*P81)</f>
        <v>12</v>
      </c>
    </row>
    <row r="82" spans="1:17" x14ac:dyDescent="0.2">
      <c r="A82" s="30"/>
      <c r="B82" s="30" t="s">
        <v>312</v>
      </c>
      <c r="C82" s="30" t="s">
        <v>97</v>
      </c>
      <c r="D82" s="38">
        <v>3088</v>
      </c>
      <c r="E82" s="30" t="s">
        <v>164</v>
      </c>
      <c r="F82" s="38" t="s">
        <v>299</v>
      </c>
      <c r="G82" s="30">
        <v>20</v>
      </c>
      <c r="H82" s="30">
        <v>1970</v>
      </c>
      <c r="I82" s="30">
        <v>100</v>
      </c>
      <c r="J82" s="30">
        <v>2007</v>
      </c>
      <c r="K82" s="30">
        <v>100</v>
      </c>
      <c r="L82" s="30" t="s">
        <v>313</v>
      </c>
      <c r="M82" s="30">
        <f t="shared" si="6"/>
        <v>87</v>
      </c>
      <c r="O82" s="7">
        <v>4</v>
      </c>
      <c r="P82" s="7">
        <v>1</v>
      </c>
      <c r="Q82" s="7">
        <f t="shared" ref="Q82:Q94" si="7">(O82*P82)</f>
        <v>4</v>
      </c>
    </row>
    <row r="83" spans="1:17" x14ac:dyDescent="0.2">
      <c r="A83" s="30"/>
      <c r="B83" s="37" t="s">
        <v>97</v>
      </c>
      <c r="C83" s="30" t="s">
        <v>99</v>
      </c>
      <c r="D83" s="30">
        <v>387</v>
      </c>
      <c r="E83" s="30" t="s">
        <v>51</v>
      </c>
      <c r="F83" s="30" t="s">
        <v>302</v>
      </c>
      <c r="G83" s="30">
        <v>33</v>
      </c>
      <c r="H83" s="30"/>
      <c r="I83" s="38">
        <v>100</v>
      </c>
      <c r="J83" s="30">
        <v>2001</v>
      </c>
      <c r="K83" s="30">
        <v>75</v>
      </c>
      <c r="L83" s="30" t="s">
        <v>303</v>
      </c>
      <c r="M83" s="30">
        <f t="shared" si="6"/>
        <v>56</v>
      </c>
      <c r="O83" s="7">
        <v>2</v>
      </c>
      <c r="P83" s="7">
        <v>1</v>
      </c>
      <c r="Q83" s="7">
        <f t="shared" si="7"/>
        <v>2</v>
      </c>
    </row>
    <row r="84" spans="1:17" x14ac:dyDescent="0.2">
      <c r="A84" s="30"/>
      <c r="B84" s="30" t="str">
        <f>C83</f>
        <v>PV11</v>
      </c>
      <c r="C84" s="30" t="s">
        <v>100</v>
      </c>
      <c r="D84" s="30">
        <v>41</v>
      </c>
      <c r="E84" s="30" t="s">
        <v>51</v>
      </c>
      <c r="F84" s="30" t="s">
        <v>302</v>
      </c>
      <c r="G84" s="30">
        <v>33</v>
      </c>
      <c r="H84" s="30"/>
      <c r="I84" s="38">
        <v>100</v>
      </c>
      <c r="J84" s="30">
        <v>2001</v>
      </c>
      <c r="K84" s="30">
        <v>75</v>
      </c>
      <c r="L84" s="30" t="s">
        <v>303</v>
      </c>
      <c r="M84" s="30">
        <f t="shared" si="6"/>
        <v>56</v>
      </c>
      <c r="O84" s="7">
        <v>2</v>
      </c>
      <c r="P84" s="7">
        <v>1</v>
      </c>
      <c r="Q84" s="7">
        <f t="shared" si="7"/>
        <v>2</v>
      </c>
    </row>
    <row r="85" spans="1:17" x14ac:dyDescent="0.2">
      <c r="A85" s="30"/>
      <c r="B85" s="30" t="str">
        <f t="shared" ref="B85:B93" si="8">C84</f>
        <v>PV10</v>
      </c>
      <c r="C85" s="30" t="s">
        <v>101</v>
      </c>
      <c r="D85" s="30">
        <v>253</v>
      </c>
      <c r="E85" s="30" t="s">
        <v>51</v>
      </c>
      <c r="F85" s="38" t="s">
        <v>302</v>
      </c>
      <c r="G85" s="30">
        <v>33</v>
      </c>
      <c r="H85" s="30"/>
      <c r="I85" s="38">
        <v>100</v>
      </c>
      <c r="J85" s="30">
        <v>2001</v>
      </c>
      <c r="K85" s="30">
        <v>75</v>
      </c>
      <c r="L85" s="30" t="s">
        <v>303</v>
      </c>
      <c r="M85" s="30">
        <f t="shared" si="6"/>
        <v>56</v>
      </c>
      <c r="O85" s="7">
        <v>2</v>
      </c>
      <c r="P85" s="7">
        <v>1</v>
      </c>
      <c r="Q85" s="7">
        <f t="shared" si="7"/>
        <v>2</v>
      </c>
    </row>
    <row r="86" spans="1:17" x14ac:dyDescent="0.2">
      <c r="A86" s="30"/>
      <c r="B86" s="30" t="str">
        <f t="shared" si="8"/>
        <v>PV9</v>
      </c>
      <c r="C86" s="30" t="s">
        <v>102</v>
      </c>
      <c r="D86" s="30">
        <v>246</v>
      </c>
      <c r="E86" s="30" t="s">
        <v>51</v>
      </c>
      <c r="F86" s="30" t="s">
        <v>302</v>
      </c>
      <c r="G86" s="30">
        <v>33</v>
      </c>
      <c r="H86" s="30"/>
      <c r="I86" s="38">
        <v>100</v>
      </c>
      <c r="J86" s="30">
        <v>2001</v>
      </c>
      <c r="K86" s="30">
        <v>75</v>
      </c>
      <c r="L86" s="30" t="s">
        <v>303</v>
      </c>
      <c r="M86" s="30">
        <f t="shared" si="6"/>
        <v>56</v>
      </c>
      <c r="O86" s="7">
        <v>2</v>
      </c>
      <c r="P86" s="7">
        <v>1</v>
      </c>
      <c r="Q86" s="7">
        <f t="shared" si="7"/>
        <v>2</v>
      </c>
    </row>
    <row r="87" spans="1:17" x14ac:dyDescent="0.2">
      <c r="A87" s="30"/>
      <c r="B87" s="30" t="str">
        <f t="shared" si="8"/>
        <v>PV8</v>
      </c>
      <c r="C87" s="30" t="s">
        <v>103</v>
      </c>
      <c r="D87" s="30">
        <v>242</v>
      </c>
      <c r="E87" s="30" t="s">
        <v>51</v>
      </c>
      <c r="F87" s="30" t="s">
        <v>302</v>
      </c>
      <c r="G87" s="30">
        <v>33</v>
      </c>
      <c r="H87" s="30"/>
      <c r="I87" s="38">
        <v>100</v>
      </c>
      <c r="J87" s="30">
        <v>2001</v>
      </c>
      <c r="K87" s="30">
        <v>75</v>
      </c>
      <c r="L87" s="30" t="s">
        <v>303</v>
      </c>
      <c r="M87" s="30">
        <f t="shared" si="6"/>
        <v>56</v>
      </c>
      <c r="O87" s="7">
        <v>2</v>
      </c>
      <c r="P87" s="7">
        <v>1</v>
      </c>
      <c r="Q87" s="7">
        <f t="shared" si="7"/>
        <v>2</v>
      </c>
    </row>
    <row r="88" spans="1:17" x14ac:dyDescent="0.2">
      <c r="A88" s="30"/>
      <c r="B88" s="37" t="str">
        <f t="shared" si="8"/>
        <v>PV7</v>
      </c>
      <c r="C88" s="30" t="s">
        <v>104</v>
      </c>
      <c r="D88" s="30">
        <v>81</v>
      </c>
      <c r="E88" s="30" t="s">
        <v>51</v>
      </c>
      <c r="F88" s="38" t="s">
        <v>302</v>
      </c>
      <c r="G88" s="30">
        <v>33</v>
      </c>
      <c r="H88" s="30"/>
      <c r="I88" s="38">
        <v>100</v>
      </c>
      <c r="J88" s="30">
        <v>2001</v>
      </c>
      <c r="K88" s="30">
        <v>75</v>
      </c>
      <c r="L88" s="30" t="s">
        <v>303</v>
      </c>
      <c r="M88" s="30">
        <f t="shared" si="6"/>
        <v>56</v>
      </c>
      <c r="O88" s="7">
        <v>2</v>
      </c>
      <c r="P88" s="7">
        <v>1</v>
      </c>
      <c r="Q88" s="7">
        <f t="shared" si="7"/>
        <v>2</v>
      </c>
    </row>
    <row r="89" spans="1:17" x14ac:dyDescent="0.2">
      <c r="A89" s="30"/>
      <c r="B89" s="30" t="str">
        <f t="shared" si="8"/>
        <v>PV6</v>
      </c>
      <c r="C89" s="30" t="s">
        <v>105</v>
      </c>
      <c r="D89" s="30">
        <v>200</v>
      </c>
      <c r="E89" s="30" t="s">
        <v>51</v>
      </c>
      <c r="F89" s="30" t="s">
        <v>302</v>
      </c>
      <c r="G89" s="30">
        <v>33</v>
      </c>
      <c r="H89" s="30"/>
      <c r="I89" s="38">
        <v>100</v>
      </c>
      <c r="J89" s="30">
        <v>2003</v>
      </c>
      <c r="K89" s="30">
        <v>75</v>
      </c>
      <c r="L89" s="30" t="s">
        <v>303</v>
      </c>
      <c r="M89" s="30">
        <f t="shared" si="6"/>
        <v>58</v>
      </c>
      <c r="O89" s="7">
        <v>2</v>
      </c>
      <c r="P89" s="7">
        <v>1</v>
      </c>
      <c r="Q89" s="7">
        <f t="shared" si="7"/>
        <v>2</v>
      </c>
    </row>
    <row r="90" spans="1:17" x14ac:dyDescent="0.2">
      <c r="A90" s="30"/>
      <c r="B90" s="30" t="str">
        <f t="shared" si="8"/>
        <v>PV5</v>
      </c>
      <c r="C90" s="30" t="s">
        <v>106</v>
      </c>
      <c r="D90" s="30">
        <v>247</v>
      </c>
      <c r="E90" s="30" t="s">
        <v>314</v>
      </c>
      <c r="F90" s="30" t="s">
        <v>302</v>
      </c>
      <c r="G90" s="30">
        <v>33</v>
      </c>
      <c r="H90" s="30"/>
      <c r="I90" s="38">
        <v>100</v>
      </c>
      <c r="J90" s="30">
        <v>2003</v>
      </c>
      <c r="K90" s="30">
        <v>75</v>
      </c>
      <c r="L90" s="30" t="s">
        <v>303</v>
      </c>
      <c r="M90" s="30">
        <f t="shared" si="6"/>
        <v>58</v>
      </c>
      <c r="O90" s="7">
        <v>2</v>
      </c>
      <c r="P90" s="7">
        <v>1</v>
      </c>
      <c r="Q90" s="7">
        <f t="shared" si="7"/>
        <v>2</v>
      </c>
    </row>
    <row r="91" spans="1:17" x14ac:dyDescent="0.2">
      <c r="A91" s="30"/>
      <c r="B91" s="30" t="str">
        <f t="shared" si="8"/>
        <v>PV4</v>
      </c>
      <c r="C91" s="30" t="s">
        <v>107</v>
      </c>
      <c r="D91" s="30">
        <v>240</v>
      </c>
      <c r="E91" s="30" t="s">
        <v>51</v>
      </c>
      <c r="F91" s="38" t="s">
        <v>302</v>
      </c>
      <c r="G91" s="30">
        <v>33</v>
      </c>
      <c r="H91" s="30"/>
      <c r="I91" s="38">
        <v>100</v>
      </c>
      <c r="J91" s="30">
        <v>2003</v>
      </c>
      <c r="K91" s="30">
        <v>75</v>
      </c>
      <c r="L91" s="30" t="s">
        <v>303</v>
      </c>
      <c r="M91" s="30">
        <f t="shared" si="6"/>
        <v>58</v>
      </c>
      <c r="O91" s="7">
        <v>2</v>
      </c>
      <c r="P91" s="7">
        <v>1</v>
      </c>
      <c r="Q91" s="7">
        <f t="shared" si="7"/>
        <v>2</v>
      </c>
    </row>
    <row r="92" spans="1:17" x14ac:dyDescent="0.2">
      <c r="A92" s="30"/>
      <c r="B92" s="30" t="str">
        <f t="shared" si="8"/>
        <v>PV3</v>
      </c>
      <c r="C92" s="30" t="s">
        <v>108</v>
      </c>
      <c r="D92" s="30">
        <v>230</v>
      </c>
      <c r="E92" s="30" t="s">
        <v>51</v>
      </c>
      <c r="F92" s="30" t="s">
        <v>302</v>
      </c>
      <c r="G92" s="30">
        <v>33</v>
      </c>
      <c r="H92" s="30"/>
      <c r="I92" s="38">
        <v>100</v>
      </c>
      <c r="J92" s="30">
        <v>2003</v>
      </c>
      <c r="K92" s="30">
        <v>75</v>
      </c>
      <c r="L92" s="30" t="s">
        <v>303</v>
      </c>
      <c r="M92" s="30">
        <f t="shared" si="6"/>
        <v>58</v>
      </c>
      <c r="O92" s="7">
        <v>2</v>
      </c>
      <c r="P92" s="7">
        <v>1</v>
      </c>
      <c r="Q92" s="7">
        <f t="shared" si="7"/>
        <v>2</v>
      </c>
    </row>
    <row r="93" spans="1:17" x14ac:dyDescent="0.2">
      <c r="A93" s="30"/>
      <c r="B93" s="30" t="str">
        <f t="shared" si="8"/>
        <v>PV2</v>
      </c>
      <c r="C93" s="30" t="s">
        <v>109</v>
      </c>
      <c r="D93" s="30">
        <v>96</v>
      </c>
      <c r="E93" s="30" t="s">
        <v>51</v>
      </c>
      <c r="F93" s="30" t="s">
        <v>302</v>
      </c>
      <c r="G93" s="30">
        <v>33</v>
      </c>
      <c r="H93" s="30"/>
      <c r="I93" s="38">
        <v>100</v>
      </c>
      <c r="J93" s="30">
        <v>2003</v>
      </c>
      <c r="K93" s="30">
        <v>75</v>
      </c>
      <c r="L93" s="30" t="s">
        <v>303</v>
      </c>
      <c r="M93" s="30">
        <f t="shared" si="6"/>
        <v>58</v>
      </c>
      <c r="O93" s="7">
        <v>2</v>
      </c>
      <c r="P93" s="7">
        <v>1</v>
      </c>
      <c r="Q93" s="7">
        <f t="shared" si="7"/>
        <v>2</v>
      </c>
    </row>
    <row r="94" spans="1:17" x14ac:dyDescent="0.2">
      <c r="A94" s="30"/>
      <c r="B94" s="30" t="s">
        <v>109</v>
      </c>
      <c r="C94" s="30" t="s">
        <v>122</v>
      </c>
      <c r="D94" s="30">
        <v>25</v>
      </c>
      <c r="E94" s="30" t="s">
        <v>51</v>
      </c>
      <c r="F94" s="38" t="s">
        <v>302</v>
      </c>
      <c r="G94" s="30">
        <v>39</v>
      </c>
      <c r="H94" s="30"/>
      <c r="I94" s="38">
        <v>100</v>
      </c>
      <c r="J94" s="30">
        <v>2003</v>
      </c>
      <c r="K94" s="30">
        <v>75</v>
      </c>
      <c r="L94" s="30" t="s">
        <v>303</v>
      </c>
      <c r="M94" s="30">
        <f t="shared" si="6"/>
        <v>58</v>
      </c>
      <c r="O94" s="7">
        <v>2</v>
      </c>
      <c r="P94" s="7">
        <v>1</v>
      </c>
      <c r="Q94" s="7">
        <f t="shared" si="7"/>
        <v>2</v>
      </c>
    </row>
    <row r="95" spans="1:17" ht="13.7" customHeight="1" thickBot="1" x14ac:dyDescent="0.25">
      <c r="A95" s="9"/>
      <c r="B95" s="9" t="s">
        <v>110</v>
      </c>
      <c r="C95" s="15" t="s">
        <v>315</v>
      </c>
      <c r="D95" s="30"/>
      <c r="E95" s="14">
        <f>SUM(D81:D94)</f>
        <v>10862</v>
      </c>
      <c r="F95" s="10"/>
      <c r="G95" s="30"/>
      <c r="H95" s="30"/>
      <c r="I95" s="30"/>
      <c r="J95" s="30"/>
      <c r="K95" s="30"/>
      <c r="L95" s="30"/>
      <c r="M95" s="30"/>
    </row>
    <row r="96" spans="1:17" s="5" customFormat="1" ht="24" customHeight="1" thickBot="1" x14ac:dyDescent="0.25">
      <c r="A96" s="161" t="s">
        <v>111</v>
      </c>
      <c r="B96" s="162"/>
      <c r="C96" s="162"/>
      <c r="D96" s="162"/>
      <c r="E96" s="162"/>
      <c r="F96" s="162"/>
      <c r="G96" s="162"/>
      <c r="H96" s="162"/>
      <c r="I96" s="162"/>
      <c r="J96" s="162"/>
      <c r="K96" s="162"/>
      <c r="L96" s="162"/>
      <c r="M96" s="162"/>
      <c r="N96" s="162"/>
      <c r="O96" s="162"/>
      <c r="P96" s="162"/>
      <c r="Q96" s="162"/>
    </row>
    <row r="97" spans="1:17" x14ac:dyDescent="0.2">
      <c r="A97" s="30"/>
      <c r="B97" s="37">
        <v>32</v>
      </c>
      <c r="C97" s="30">
        <v>31</v>
      </c>
      <c r="D97" s="30">
        <v>495</v>
      </c>
      <c r="E97" s="30" t="s">
        <v>51</v>
      </c>
      <c r="F97" s="30" t="s">
        <v>302</v>
      </c>
      <c r="G97" s="30">
        <v>24</v>
      </c>
      <c r="H97" s="30">
        <v>1973</v>
      </c>
      <c r="I97" s="30">
        <v>100</v>
      </c>
      <c r="J97" s="30">
        <v>2003</v>
      </c>
      <c r="K97" s="30">
        <v>75</v>
      </c>
      <c r="L97" s="30" t="s">
        <v>303</v>
      </c>
      <c r="M97" s="30">
        <f t="shared" ref="M97:M100" si="9">IF(K97&gt;0,((J97+K97)-$S$1),((H97+I97)-$S$1))</f>
        <v>58</v>
      </c>
      <c r="O97" s="7">
        <v>2</v>
      </c>
      <c r="P97" s="7">
        <v>1</v>
      </c>
      <c r="Q97" s="7">
        <f>(O97*P97)</f>
        <v>2</v>
      </c>
    </row>
    <row r="98" spans="1:17" x14ac:dyDescent="0.2">
      <c r="A98" s="30"/>
      <c r="B98" s="30">
        <v>31</v>
      </c>
      <c r="C98" s="30">
        <v>30</v>
      </c>
      <c r="D98" s="30">
        <v>499</v>
      </c>
      <c r="E98" s="30" t="s">
        <v>51</v>
      </c>
      <c r="F98" s="30" t="s">
        <v>302</v>
      </c>
      <c r="G98" s="30">
        <v>24</v>
      </c>
      <c r="H98" s="30">
        <v>1973</v>
      </c>
      <c r="I98" s="30">
        <v>100</v>
      </c>
      <c r="J98" s="30">
        <v>2003</v>
      </c>
      <c r="K98" s="30">
        <v>75</v>
      </c>
      <c r="L98" s="30" t="s">
        <v>303</v>
      </c>
      <c r="M98" s="30">
        <f t="shared" si="9"/>
        <v>58</v>
      </c>
      <c r="O98" s="7">
        <v>2</v>
      </c>
      <c r="P98" s="7">
        <v>1</v>
      </c>
      <c r="Q98" s="7">
        <f>(O98*P98)</f>
        <v>2</v>
      </c>
    </row>
    <row r="99" spans="1:17" s="3" customFormat="1" x14ac:dyDescent="0.2">
      <c r="A99" s="31"/>
      <c r="B99" s="30">
        <v>30</v>
      </c>
      <c r="C99" s="30">
        <v>29</v>
      </c>
      <c r="D99" s="30">
        <v>499</v>
      </c>
      <c r="E99" s="30" t="s">
        <v>51</v>
      </c>
      <c r="F99" s="30" t="s">
        <v>302</v>
      </c>
      <c r="G99" s="30">
        <v>24</v>
      </c>
      <c r="H99" s="30">
        <v>1973</v>
      </c>
      <c r="I99" s="30">
        <v>100</v>
      </c>
      <c r="J99" s="30">
        <v>2003</v>
      </c>
      <c r="K99" s="30">
        <v>75</v>
      </c>
      <c r="L99" s="30" t="s">
        <v>303</v>
      </c>
      <c r="M99" s="30">
        <f t="shared" si="9"/>
        <v>58</v>
      </c>
      <c r="N99" s="30"/>
      <c r="O99" s="7">
        <v>2</v>
      </c>
      <c r="P99" s="7">
        <v>1</v>
      </c>
      <c r="Q99" s="7">
        <f>(O99*P99)</f>
        <v>2</v>
      </c>
    </row>
    <row r="100" spans="1:17" s="3" customFormat="1" x14ac:dyDescent="0.2">
      <c r="A100" s="31"/>
      <c r="B100" s="30">
        <v>29</v>
      </c>
      <c r="C100" s="30">
        <v>28</v>
      </c>
      <c r="D100" s="30">
        <v>367</v>
      </c>
      <c r="E100" s="30" t="s">
        <v>51</v>
      </c>
      <c r="F100" s="30" t="s">
        <v>302</v>
      </c>
      <c r="G100" s="30">
        <v>24</v>
      </c>
      <c r="H100" s="30">
        <v>1973</v>
      </c>
      <c r="I100" s="30">
        <v>100</v>
      </c>
      <c r="J100" s="30">
        <v>2003</v>
      </c>
      <c r="K100" s="30">
        <v>75</v>
      </c>
      <c r="L100" s="30" t="s">
        <v>303</v>
      </c>
      <c r="M100" s="30">
        <f t="shared" si="9"/>
        <v>58</v>
      </c>
      <c r="N100" s="30"/>
      <c r="O100" s="7">
        <v>2</v>
      </c>
      <c r="P100" s="7">
        <v>1</v>
      </c>
      <c r="Q100" s="7">
        <f>(O100*P100)</f>
        <v>2</v>
      </c>
    </row>
    <row r="101" spans="1:17" s="8" customFormat="1" x14ac:dyDescent="0.2">
      <c r="B101" s="1">
        <v>28</v>
      </c>
      <c r="C101" s="1">
        <v>28.1</v>
      </c>
      <c r="D101" s="1">
        <v>59.7</v>
      </c>
      <c r="E101" s="1" t="s">
        <v>113</v>
      </c>
      <c r="F101" s="30" t="s">
        <v>302</v>
      </c>
      <c r="G101" s="1">
        <v>8</v>
      </c>
      <c r="H101" s="30">
        <v>1973</v>
      </c>
      <c r="I101" s="163" t="s">
        <v>114</v>
      </c>
      <c r="J101" s="164"/>
      <c r="K101" s="164"/>
      <c r="L101" s="164"/>
      <c r="M101" s="164"/>
      <c r="N101" s="164"/>
      <c r="O101" s="164"/>
      <c r="P101" s="164"/>
      <c r="Q101" s="165"/>
    </row>
    <row r="102" spans="1:17" s="8" customFormat="1" x14ac:dyDescent="0.2">
      <c r="B102" s="1">
        <v>28.1</v>
      </c>
      <c r="C102" s="1" t="s">
        <v>316</v>
      </c>
      <c r="D102" s="1">
        <v>302</v>
      </c>
      <c r="E102" s="1" t="s">
        <v>113</v>
      </c>
      <c r="F102" s="30" t="s">
        <v>302</v>
      </c>
      <c r="G102" s="1">
        <v>8</v>
      </c>
      <c r="H102" s="30">
        <v>1973</v>
      </c>
      <c r="I102" s="166"/>
      <c r="J102" s="167"/>
      <c r="K102" s="167"/>
      <c r="L102" s="167"/>
      <c r="M102" s="167"/>
      <c r="N102" s="167"/>
      <c r="O102" s="167"/>
      <c r="P102" s="167"/>
      <c r="Q102" s="168"/>
    </row>
    <row r="103" spans="1:17" s="3" customFormat="1" x14ac:dyDescent="0.2">
      <c r="A103" s="31"/>
      <c r="B103" s="30">
        <v>28</v>
      </c>
      <c r="C103" s="30">
        <v>27</v>
      </c>
      <c r="D103" s="30">
        <v>139</v>
      </c>
      <c r="E103" s="30" t="s">
        <v>51</v>
      </c>
      <c r="F103" s="30" t="s">
        <v>302</v>
      </c>
      <c r="G103" s="30">
        <v>27</v>
      </c>
      <c r="H103" s="30">
        <v>1973</v>
      </c>
      <c r="I103" s="30">
        <v>100</v>
      </c>
      <c r="J103" s="30">
        <v>2003</v>
      </c>
      <c r="K103" s="30">
        <v>75</v>
      </c>
      <c r="L103" s="30" t="s">
        <v>303</v>
      </c>
      <c r="M103" s="30">
        <f t="shared" ref="M103:M116" si="10">IF(K103&gt;0,((J103+K103)-$S$1),((H103+I103)-$S$1))</f>
        <v>58</v>
      </c>
      <c r="N103" s="30"/>
      <c r="O103" s="30">
        <v>2</v>
      </c>
      <c r="P103" s="30">
        <v>1</v>
      </c>
      <c r="Q103" s="30">
        <f>(O103*P103)</f>
        <v>2</v>
      </c>
    </row>
    <row r="104" spans="1:17" s="3" customFormat="1" x14ac:dyDescent="0.2">
      <c r="A104" s="31"/>
      <c r="B104" s="30">
        <f>C103</f>
        <v>27</v>
      </c>
      <c r="C104" s="30">
        <v>26</v>
      </c>
      <c r="D104" s="30">
        <v>296</v>
      </c>
      <c r="E104" s="30" t="s">
        <v>51</v>
      </c>
      <c r="F104" s="30" t="s">
        <v>302</v>
      </c>
      <c r="G104" s="30">
        <v>27</v>
      </c>
      <c r="H104" s="30">
        <v>1973</v>
      </c>
      <c r="I104" s="30">
        <v>100</v>
      </c>
      <c r="J104" s="30">
        <v>2003</v>
      </c>
      <c r="K104" s="30">
        <v>75</v>
      </c>
      <c r="L104" s="30" t="s">
        <v>303</v>
      </c>
      <c r="M104" s="30">
        <f t="shared" si="10"/>
        <v>58</v>
      </c>
      <c r="N104" s="30"/>
      <c r="O104" s="30">
        <v>2</v>
      </c>
      <c r="P104" s="30">
        <v>1</v>
      </c>
      <c r="Q104" s="30">
        <f>(O104*P104)</f>
        <v>2</v>
      </c>
    </row>
    <row r="105" spans="1:17" s="3" customFormat="1" x14ac:dyDescent="0.2">
      <c r="A105" s="31"/>
      <c r="B105" s="30">
        <f>C104</f>
        <v>26</v>
      </c>
      <c r="C105" s="30" t="s">
        <v>115</v>
      </c>
      <c r="D105" s="30">
        <v>33</v>
      </c>
      <c r="E105" s="30" t="s">
        <v>51</v>
      </c>
      <c r="F105" s="30" t="s">
        <v>302</v>
      </c>
      <c r="G105" s="30">
        <v>27</v>
      </c>
      <c r="H105" s="30">
        <v>1973</v>
      </c>
      <c r="I105" s="30">
        <v>100</v>
      </c>
      <c r="J105" s="30">
        <v>2003</v>
      </c>
      <c r="K105" s="30">
        <v>75</v>
      </c>
      <c r="L105" s="30" t="s">
        <v>303</v>
      </c>
      <c r="M105" s="30">
        <f t="shared" si="10"/>
        <v>58</v>
      </c>
      <c r="N105" s="30"/>
      <c r="O105" s="30">
        <v>2</v>
      </c>
      <c r="P105" s="30">
        <v>1</v>
      </c>
      <c r="Q105" s="30">
        <f>(O105*P105)</f>
        <v>2</v>
      </c>
    </row>
    <row r="106" spans="1:17" s="3" customFormat="1" x14ac:dyDescent="0.2">
      <c r="A106" s="31"/>
      <c r="B106" s="30" t="str">
        <f>C105</f>
        <v>26A</v>
      </c>
      <c r="C106" s="30">
        <v>25</v>
      </c>
      <c r="D106" s="30">
        <v>296</v>
      </c>
      <c r="E106" s="30" t="s">
        <v>51</v>
      </c>
      <c r="F106" s="30" t="s">
        <v>302</v>
      </c>
      <c r="G106" s="30">
        <v>27</v>
      </c>
      <c r="H106" s="30">
        <v>1973</v>
      </c>
      <c r="I106" s="30">
        <v>100</v>
      </c>
      <c r="J106" s="30">
        <v>2003</v>
      </c>
      <c r="K106" s="30">
        <v>75</v>
      </c>
      <c r="L106" s="30" t="s">
        <v>303</v>
      </c>
      <c r="M106" s="30">
        <f t="shared" si="10"/>
        <v>58</v>
      </c>
      <c r="N106" s="30"/>
      <c r="O106" s="30">
        <v>2</v>
      </c>
      <c r="P106" s="30">
        <v>1</v>
      </c>
      <c r="Q106" s="30">
        <f>(O106*P106)</f>
        <v>2</v>
      </c>
    </row>
    <row r="107" spans="1:17" s="3" customFormat="1" x14ac:dyDescent="0.2">
      <c r="A107" s="31"/>
      <c r="B107" s="30">
        <f>C106</f>
        <v>25</v>
      </c>
      <c r="C107" s="30">
        <v>24</v>
      </c>
      <c r="D107" s="30">
        <v>293</v>
      </c>
      <c r="E107" s="30" t="s">
        <v>51</v>
      </c>
      <c r="F107" s="30" t="s">
        <v>302</v>
      </c>
      <c r="G107" s="30">
        <v>27</v>
      </c>
      <c r="H107" s="30">
        <v>1973</v>
      </c>
      <c r="I107" s="30">
        <v>100</v>
      </c>
      <c r="J107" s="30">
        <v>2003</v>
      </c>
      <c r="K107" s="30">
        <v>75</v>
      </c>
      <c r="L107" s="30" t="s">
        <v>303</v>
      </c>
      <c r="M107" s="30">
        <f t="shared" si="10"/>
        <v>58</v>
      </c>
      <c r="N107" s="30"/>
      <c r="O107" s="30">
        <v>2</v>
      </c>
      <c r="P107" s="30">
        <v>1</v>
      </c>
      <c r="Q107" s="30">
        <f>(O107*P107)</f>
        <v>2</v>
      </c>
    </row>
    <row r="108" spans="1:17" s="8" customFormat="1" ht="15.6" customHeight="1" x14ac:dyDescent="0.2">
      <c r="B108" s="1">
        <f>C107</f>
        <v>24</v>
      </c>
      <c r="C108" s="1">
        <v>24.1</v>
      </c>
      <c r="D108" s="1">
        <v>338</v>
      </c>
      <c r="E108" s="1" t="s">
        <v>116</v>
      </c>
      <c r="F108" s="30" t="s">
        <v>302</v>
      </c>
      <c r="G108" s="1">
        <v>8</v>
      </c>
      <c r="H108" s="30">
        <v>1973</v>
      </c>
      <c r="I108" s="169" t="s">
        <v>114</v>
      </c>
      <c r="J108" s="170"/>
      <c r="K108" s="170"/>
      <c r="L108" s="170"/>
      <c r="M108" s="170"/>
      <c r="N108" s="170"/>
      <c r="O108" s="170"/>
      <c r="P108" s="170"/>
      <c r="Q108" s="171"/>
    </row>
    <row r="109" spans="1:17" s="3" customFormat="1" x14ac:dyDescent="0.2">
      <c r="A109" s="31"/>
      <c r="B109" s="30">
        <v>24</v>
      </c>
      <c r="C109" s="30">
        <v>23</v>
      </c>
      <c r="D109" s="30">
        <v>291</v>
      </c>
      <c r="E109" s="30" t="s">
        <v>51</v>
      </c>
      <c r="F109" s="30" t="s">
        <v>302</v>
      </c>
      <c r="G109" s="30">
        <v>30</v>
      </c>
      <c r="H109" s="30">
        <v>1973</v>
      </c>
      <c r="I109" s="30">
        <v>100</v>
      </c>
      <c r="J109" s="30">
        <v>2003</v>
      </c>
      <c r="K109" s="30">
        <v>75</v>
      </c>
      <c r="L109" s="30" t="s">
        <v>303</v>
      </c>
      <c r="M109" s="30">
        <f t="shared" si="10"/>
        <v>58</v>
      </c>
      <c r="N109" s="30"/>
      <c r="O109" s="30">
        <v>2</v>
      </c>
      <c r="P109" s="30">
        <v>1</v>
      </c>
      <c r="Q109" s="30">
        <f t="shared" ref="Q109:Q116" si="11">(O109*P109)</f>
        <v>2</v>
      </c>
    </row>
    <row r="110" spans="1:17" s="3" customFormat="1" x14ac:dyDescent="0.2">
      <c r="A110" s="31"/>
      <c r="B110" s="30">
        <f>C109</f>
        <v>23</v>
      </c>
      <c r="C110" s="30">
        <v>22</v>
      </c>
      <c r="D110" s="30">
        <v>161</v>
      </c>
      <c r="E110" s="30" t="s">
        <v>51</v>
      </c>
      <c r="F110" s="30" t="s">
        <v>302</v>
      </c>
      <c r="G110" s="30">
        <v>30</v>
      </c>
      <c r="H110" s="30">
        <v>1973</v>
      </c>
      <c r="I110" s="30">
        <v>100</v>
      </c>
      <c r="J110" s="30">
        <v>2003</v>
      </c>
      <c r="K110" s="30">
        <v>75</v>
      </c>
      <c r="L110" s="30" t="s">
        <v>303</v>
      </c>
      <c r="M110" s="30">
        <f t="shared" si="10"/>
        <v>58</v>
      </c>
      <c r="N110" s="30"/>
      <c r="O110" s="30">
        <v>2</v>
      </c>
      <c r="P110" s="30">
        <v>1</v>
      </c>
      <c r="Q110" s="30">
        <f t="shared" si="11"/>
        <v>2</v>
      </c>
    </row>
    <row r="111" spans="1:17" s="3" customFormat="1" x14ac:dyDescent="0.2">
      <c r="A111" s="31"/>
      <c r="B111" s="30">
        <v>22</v>
      </c>
      <c r="C111" s="30">
        <v>21</v>
      </c>
      <c r="D111" s="30">
        <v>303</v>
      </c>
      <c r="E111" s="30" t="s">
        <v>51</v>
      </c>
      <c r="F111" s="30" t="s">
        <v>302</v>
      </c>
      <c r="G111" s="30">
        <v>30</v>
      </c>
      <c r="H111" s="30">
        <v>1973</v>
      </c>
      <c r="I111" s="30">
        <v>100</v>
      </c>
      <c r="J111" s="30">
        <v>2003</v>
      </c>
      <c r="K111" s="30">
        <v>75</v>
      </c>
      <c r="L111" s="30" t="s">
        <v>303</v>
      </c>
      <c r="M111" s="30">
        <f t="shared" si="10"/>
        <v>58</v>
      </c>
      <c r="N111" s="30"/>
      <c r="O111" s="30">
        <v>2</v>
      </c>
      <c r="P111" s="30">
        <v>1</v>
      </c>
      <c r="Q111" s="30">
        <f t="shared" si="11"/>
        <v>2</v>
      </c>
    </row>
    <row r="112" spans="1:17" s="3" customFormat="1" x14ac:dyDescent="0.2">
      <c r="A112" s="31"/>
      <c r="B112" s="30">
        <f>C111</f>
        <v>21</v>
      </c>
      <c r="C112" s="30">
        <v>20</v>
      </c>
      <c r="D112" s="30">
        <v>279</v>
      </c>
      <c r="E112" s="30" t="s">
        <v>51</v>
      </c>
      <c r="F112" s="30" t="s">
        <v>302</v>
      </c>
      <c r="G112" s="30">
        <v>30</v>
      </c>
      <c r="H112" s="30">
        <v>1973</v>
      </c>
      <c r="I112" s="30">
        <v>100</v>
      </c>
      <c r="J112" s="30">
        <v>2003</v>
      </c>
      <c r="K112" s="30">
        <v>75</v>
      </c>
      <c r="L112" s="30" t="s">
        <v>303</v>
      </c>
      <c r="M112" s="30">
        <f t="shared" si="10"/>
        <v>58</v>
      </c>
      <c r="N112" s="30"/>
      <c r="O112" s="30">
        <v>2</v>
      </c>
      <c r="P112" s="30">
        <v>1</v>
      </c>
      <c r="Q112" s="30">
        <f t="shared" si="11"/>
        <v>2</v>
      </c>
    </row>
    <row r="113" spans="1:18" s="3" customFormat="1" x14ac:dyDescent="0.2">
      <c r="A113" s="31"/>
      <c r="B113" s="30">
        <f>C112</f>
        <v>20</v>
      </c>
      <c r="C113" s="30">
        <v>19</v>
      </c>
      <c r="D113" s="30">
        <v>330</v>
      </c>
      <c r="E113" s="30" t="s">
        <v>51</v>
      </c>
      <c r="F113" s="30" t="s">
        <v>302</v>
      </c>
      <c r="G113" s="30">
        <v>30</v>
      </c>
      <c r="H113" s="30">
        <v>1973</v>
      </c>
      <c r="I113" s="30">
        <v>100</v>
      </c>
      <c r="J113" s="30"/>
      <c r="K113" s="30"/>
      <c r="L113" s="30"/>
      <c r="M113" s="30">
        <f t="shared" si="10"/>
        <v>53</v>
      </c>
      <c r="N113" s="30"/>
      <c r="O113" s="30">
        <v>4</v>
      </c>
      <c r="P113" s="30">
        <v>4</v>
      </c>
      <c r="Q113" s="30">
        <f t="shared" si="11"/>
        <v>16</v>
      </c>
      <c r="R113" s="31"/>
    </row>
    <row r="114" spans="1:18" s="3" customFormat="1" x14ac:dyDescent="0.2">
      <c r="A114" s="31"/>
      <c r="B114" s="30">
        <f>C113</f>
        <v>19</v>
      </c>
      <c r="C114" s="30">
        <v>18</v>
      </c>
      <c r="D114" s="30">
        <v>281</v>
      </c>
      <c r="E114" s="30" t="s">
        <v>51</v>
      </c>
      <c r="F114" s="30" t="s">
        <v>302</v>
      </c>
      <c r="G114" s="30">
        <v>30</v>
      </c>
      <c r="H114" s="30">
        <v>1973</v>
      </c>
      <c r="I114" s="30">
        <v>100</v>
      </c>
      <c r="J114" s="30"/>
      <c r="K114" s="30"/>
      <c r="L114" s="30"/>
      <c r="M114" s="30">
        <f t="shared" si="10"/>
        <v>53</v>
      </c>
      <c r="N114" s="30"/>
      <c r="O114" s="30">
        <v>4</v>
      </c>
      <c r="P114" s="30">
        <v>4</v>
      </c>
      <c r="Q114" s="30">
        <f t="shared" si="11"/>
        <v>16</v>
      </c>
      <c r="R114" s="31"/>
    </row>
    <row r="115" spans="1:18" s="3" customFormat="1" x14ac:dyDescent="0.2">
      <c r="A115" s="31"/>
      <c r="B115" s="30">
        <f>C114</f>
        <v>18</v>
      </c>
      <c r="C115" s="30">
        <v>17</v>
      </c>
      <c r="D115" s="30">
        <v>258</v>
      </c>
      <c r="E115" s="30" t="s">
        <v>51</v>
      </c>
      <c r="F115" s="30" t="s">
        <v>302</v>
      </c>
      <c r="G115" s="30">
        <v>36</v>
      </c>
      <c r="H115" s="30">
        <v>1973</v>
      </c>
      <c r="I115" s="30">
        <v>100</v>
      </c>
      <c r="J115" s="30"/>
      <c r="K115" s="30"/>
      <c r="L115" s="30"/>
      <c r="M115" s="30">
        <f t="shared" si="10"/>
        <v>53</v>
      </c>
      <c r="N115" s="30"/>
      <c r="O115" s="30">
        <v>4</v>
      </c>
      <c r="P115" s="30">
        <v>4</v>
      </c>
      <c r="Q115" s="30">
        <f t="shared" si="11"/>
        <v>16</v>
      </c>
      <c r="R115" s="31"/>
    </row>
    <row r="116" spans="1:18" s="3" customFormat="1" x14ac:dyDescent="0.2">
      <c r="A116" s="31"/>
      <c r="B116" s="30">
        <f>C115</f>
        <v>17</v>
      </c>
      <c r="C116" s="30">
        <v>16</v>
      </c>
      <c r="D116" s="30">
        <v>84</v>
      </c>
      <c r="E116" s="30" t="s">
        <v>51</v>
      </c>
      <c r="F116" s="30" t="s">
        <v>302</v>
      </c>
      <c r="G116" s="30">
        <v>36</v>
      </c>
      <c r="H116" s="30">
        <v>1973</v>
      </c>
      <c r="I116" s="30">
        <v>100</v>
      </c>
      <c r="J116" s="30"/>
      <c r="K116" s="30"/>
      <c r="L116" s="30"/>
      <c r="M116" s="30">
        <f t="shared" si="10"/>
        <v>53</v>
      </c>
      <c r="N116" s="30"/>
      <c r="O116" s="30">
        <v>4</v>
      </c>
      <c r="P116" s="30">
        <v>4</v>
      </c>
      <c r="Q116" s="30">
        <f t="shared" si="11"/>
        <v>16</v>
      </c>
      <c r="R116" s="31"/>
    </row>
    <row r="117" spans="1:18" s="8" customFormat="1" ht="12.75" customHeight="1" x14ac:dyDescent="0.2">
      <c r="B117" s="1">
        <v>16</v>
      </c>
      <c r="C117" s="1">
        <v>16.100000000000001</v>
      </c>
      <c r="D117" s="1">
        <v>238</v>
      </c>
      <c r="E117" s="1" t="s">
        <v>113</v>
      </c>
      <c r="F117" s="30" t="s">
        <v>302</v>
      </c>
      <c r="G117" s="1">
        <v>10</v>
      </c>
      <c r="H117" s="1">
        <v>1973</v>
      </c>
      <c r="I117" s="163" t="s">
        <v>114</v>
      </c>
      <c r="J117" s="164"/>
      <c r="K117" s="164"/>
      <c r="L117" s="164"/>
      <c r="M117" s="164"/>
      <c r="N117" s="164"/>
      <c r="O117" s="164"/>
      <c r="P117" s="164"/>
      <c r="Q117" s="165"/>
      <c r="R117" s="172" t="s">
        <v>117</v>
      </c>
    </row>
    <row r="118" spans="1:18" s="8" customFormat="1" x14ac:dyDescent="0.2">
      <c r="B118" s="1">
        <v>16.100000000000001</v>
      </c>
      <c r="C118" s="1">
        <v>16.2</v>
      </c>
      <c r="D118" s="1">
        <v>250</v>
      </c>
      <c r="E118" s="1" t="s">
        <v>113</v>
      </c>
      <c r="F118" s="30" t="s">
        <v>302</v>
      </c>
      <c r="G118" s="1">
        <v>10</v>
      </c>
      <c r="H118" s="1">
        <v>1973</v>
      </c>
      <c r="I118" s="166"/>
      <c r="J118" s="167"/>
      <c r="K118" s="167"/>
      <c r="L118" s="167"/>
      <c r="M118" s="167"/>
      <c r="N118" s="167"/>
      <c r="O118" s="167"/>
      <c r="P118" s="167"/>
      <c r="Q118" s="168"/>
      <c r="R118" s="172"/>
    </row>
    <row r="119" spans="1:18" s="3" customFormat="1" x14ac:dyDescent="0.2">
      <c r="A119" s="31"/>
      <c r="B119" s="30">
        <v>16</v>
      </c>
      <c r="C119" s="30">
        <v>15</v>
      </c>
      <c r="D119" s="30">
        <v>365</v>
      </c>
      <c r="E119" s="30" t="s">
        <v>51</v>
      </c>
      <c r="F119" s="30" t="s">
        <v>302</v>
      </c>
      <c r="G119" s="30">
        <v>36</v>
      </c>
      <c r="H119" s="30">
        <v>1973</v>
      </c>
      <c r="I119" s="30">
        <v>100</v>
      </c>
      <c r="J119" s="30">
        <v>2011</v>
      </c>
      <c r="K119" s="30">
        <v>75</v>
      </c>
      <c r="L119" s="30" t="s">
        <v>303</v>
      </c>
      <c r="M119" s="30">
        <f t="shared" ref="M119:M136" si="12">IF(K119&gt;0,((J119+K119)-$S$1),((H119+I119)-$S$1))</f>
        <v>66</v>
      </c>
      <c r="N119" s="30"/>
      <c r="O119" s="30">
        <v>2</v>
      </c>
      <c r="P119" s="30">
        <v>1</v>
      </c>
      <c r="Q119" s="30">
        <f>(O119*P119)</f>
        <v>2</v>
      </c>
      <c r="R119" s="31"/>
    </row>
    <row r="120" spans="1:18" s="3" customFormat="1" x14ac:dyDescent="0.2">
      <c r="A120" s="31"/>
      <c r="B120" s="30">
        <f>C119</f>
        <v>15</v>
      </c>
      <c r="C120" s="30">
        <v>14</v>
      </c>
      <c r="D120" s="30">
        <v>341</v>
      </c>
      <c r="E120" s="30" t="s">
        <v>51</v>
      </c>
      <c r="F120" s="30" t="s">
        <v>302</v>
      </c>
      <c r="G120" s="30">
        <v>36</v>
      </c>
      <c r="H120" s="30">
        <v>1973</v>
      </c>
      <c r="I120" s="30">
        <v>100</v>
      </c>
      <c r="J120" s="30">
        <v>2011</v>
      </c>
      <c r="K120" s="30">
        <v>75</v>
      </c>
      <c r="L120" s="30" t="s">
        <v>303</v>
      </c>
      <c r="M120" s="30">
        <f t="shared" si="12"/>
        <v>66</v>
      </c>
      <c r="N120" s="30"/>
      <c r="O120" s="30">
        <v>2</v>
      </c>
      <c r="P120" s="30">
        <v>1</v>
      </c>
      <c r="Q120" s="30">
        <f>(O120*P120)</f>
        <v>2</v>
      </c>
      <c r="R120" s="31"/>
    </row>
    <row r="121" spans="1:18" s="3" customFormat="1" x14ac:dyDescent="0.2">
      <c r="A121" s="31"/>
      <c r="B121" s="30">
        <v>14</v>
      </c>
      <c r="C121" s="30">
        <v>13</v>
      </c>
      <c r="D121" s="30">
        <v>310</v>
      </c>
      <c r="E121" s="30" t="s">
        <v>51</v>
      </c>
      <c r="F121" s="30" t="s">
        <v>302</v>
      </c>
      <c r="G121" s="30">
        <v>36</v>
      </c>
      <c r="H121" s="30">
        <v>1973</v>
      </c>
      <c r="I121" s="30">
        <v>100</v>
      </c>
      <c r="J121" s="30">
        <v>2011</v>
      </c>
      <c r="K121" s="30">
        <v>75</v>
      </c>
      <c r="L121" s="30" t="s">
        <v>303</v>
      </c>
      <c r="M121" s="30">
        <f t="shared" si="12"/>
        <v>66</v>
      </c>
      <c r="N121" s="30"/>
      <c r="O121" s="30">
        <v>2</v>
      </c>
      <c r="P121" s="30">
        <v>1</v>
      </c>
      <c r="Q121" s="30">
        <f>(O121*P121)</f>
        <v>2</v>
      </c>
      <c r="R121" s="31"/>
    </row>
    <row r="122" spans="1:18" s="3" customFormat="1" x14ac:dyDescent="0.2">
      <c r="A122" s="31"/>
      <c r="B122" s="30">
        <f>C121</f>
        <v>13</v>
      </c>
      <c r="C122" s="30">
        <v>12</v>
      </c>
      <c r="D122" s="30">
        <v>152</v>
      </c>
      <c r="E122" s="30" t="s">
        <v>51</v>
      </c>
      <c r="F122" s="30" t="s">
        <v>302</v>
      </c>
      <c r="G122" s="30">
        <v>36</v>
      </c>
      <c r="H122" s="30">
        <v>1973</v>
      </c>
      <c r="I122" s="30">
        <v>100</v>
      </c>
      <c r="J122" s="30">
        <v>2011</v>
      </c>
      <c r="K122" s="30">
        <v>75</v>
      </c>
      <c r="L122" s="30" t="s">
        <v>303</v>
      </c>
      <c r="M122" s="30">
        <f t="shared" si="12"/>
        <v>66</v>
      </c>
      <c r="N122" s="30"/>
      <c r="O122" s="30">
        <v>2</v>
      </c>
      <c r="P122" s="30">
        <v>1</v>
      </c>
      <c r="Q122" s="30">
        <f>(O122*P122)</f>
        <v>2</v>
      </c>
      <c r="R122" s="31"/>
    </row>
    <row r="123" spans="1:18" s="3" customFormat="1" x14ac:dyDescent="0.2">
      <c r="A123" s="31"/>
      <c r="B123" s="30">
        <f t="shared" ref="B123:B130" si="13">C122</f>
        <v>12</v>
      </c>
      <c r="C123" s="30">
        <v>11</v>
      </c>
      <c r="D123" s="30">
        <v>273</v>
      </c>
      <c r="E123" s="30" t="s">
        <v>51</v>
      </c>
      <c r="F123" s="30" t="s">
        <v>302</v>
      </c>
      <c r="G123" s="30">
        <v>36</v>
      </c>
      <c r="H123" s="30">
        <v>1973</v>
      </c>
      <c r="I123" s="30">
        <v>100</v>
      </c>
      <c r="J123" s="30"/>
      <c r="K123" s="30"/>
      <c r="L123" s="30"/>
      <c r="M123" s="30">
        <f t="shared" si="12"/>
        <v>53</v>
      </c>
      <c r="N123" s="30"/>
      <c r="O123" s="30">
        <v>3</v>
      </c>
      <c r="P123" s="30">
        <v>4</v>
      </c>
      <c r="Q123" s="30">
        <f>(O123*P123)</f>
        <v>12</v>
      </c>
      <c r="R123" s="31"/>
    </row>
    <row r="124" spans="1:18" s="3" customFormat="1" x14ac:dyDescent="0.2">
      <c r="A124" s="31"/>
      <c r="B124" s="30">
        <f t="shared" si="13"/>
        <v>11</v>
      </c>
      <c r="C124" s="30">
        <v>10</v>
      </c>
      <c r="D124" s="30">
        <v>264</v>
      </c>
      <c r="E124" s="30" t="s">
        <v>51</v>
      </c>
      <c r="F124" s="30" t="s">
        <v>302</v>
      </c>
      <c r="G124" s="30">
        <v>36</v>
      </c>
      <c r="H124" s="30">
        <v>1973</v>
      </c>
      <c r="I124" s="30">
        <v>100</v>
      </c>
      <c r="J124" s="30"/>
      <c r="K124" s="30"/>
      <c r="L124" s="30"/>
      <c r="M124" s="30">
        <f t="shared" si="12"/>
        <v>53</v>
      </c>
      <c r="N124" s="30"/>
      <c r="O124" s="30">
        <v>3</v>
      </c>
      <c r="P124" s="30">
        <v>4</v>
      </c>
      <c r="Q124" s="30">
        <f t="shared" ref="Q124:Q133" si="14">(O124*P124)</f>
        <v>12</v>
      </c>
      <c r="R124" s="31"/>
    </row>
    <row r="125" spans="1:18" s="3" customFormat="1" x14ac:dyDescent="0.2">
      <c r="A125" s="31"/>
      <c r="B125" s="30">
        <f t="shared" si="13"/>
        <v>10</v>
      </c>
      <c r="C125" s="30">
        <v>9</v>
      </c>
      <c r="D125" s="30">
        <v>408</v>
      </c>
      <c r="E125" s="30" t="s">
        <v>51</v>
      </c>
      <c r="F125" s="30" t="s">
        <v>302</v>
      </c>
      <c r="G125" s="30">
        <v>36</v>
      </c>
      <c r="H125" s="30">
        <v>1973</v>
      </c>
      <c r="I125" s="30">
        <v>100</v>
      </c>
      <c r="J125" s="30"/>
      <c r="K125" s="30"/>
      <c r="L125" s="30"/>
      <c r="M125" s="30">
        <f t="shared" si="12"/>
        <v>53</v>
      </c>
      <c r="N125" s="30"/>
      <c r="O125" s="30">
        <v>3</v>
      </c>
      <c r="P125" s="30">
        <v>4</v>
      </c>
      <c r="Q125" s="30">
        <f t="shared" si="14"/>
        <v>12</v>
      </c>
      <c r="R125" s="31"/>
    </row>
    <row r="126" spans="1:18" s="3" customFormat="1" x14ac:dyDescent="0.2">
      <c r="A126" s="31"/>
      <c r="B126" s="30">
        <f t="shared" si="13"/>
        <v>9</v>
      </c>
      <c r="C126" s="30">
        <v>8</v>
      </c>
      <c r="D126" s="30">
        <v>447</v>
      </c>
      <c r="E126" s="30" t="s">
        <v>51</v>
      </c>
      <c r="F126" s="30" t="s">
        <v>302</v>
      </c>
      <c r="G126" s="30">
        <v>36</v>
      </c>
      <c r="H126" s="30">
        <v>1973</v>
      </c>
      <c r="I126" s="30">
        <v>100</v>
      </c>
      <c r="J126" s="30"/>
      <c r="K126" s="30"/>
      <c r="L126" s="30"/>
      <c r="M126" s="30">
        <f t="shared" si="12"/>
        <v>53</v>
      </c>
      <c r="N126" s="30"/>
      <c r="O126" s="30">
        <v>3</v>
      </c>
      <c r="P126" s="30">
        <v>4</v>
      </c>
      <c r="Q126" s="30">
        <f t="shared" si="14"/>
        <v>12</v>
      </c>
      <c r="R126" s="31"/>
    </row>
    <row r="127" spans="1:18" s="3" customFormat="1" x14ac:dyDescent="0.2">
      <c r="A127" s="31"/>
      <c r="B127" s="30">
        <f t="shared" si="13"/>
        <v>8</v>
      </c>
      <c r="C127" s="30">
        <v>7</v>
      </c>
      <c r="D127" s="30">
        <v>329</v>
      </c>
      <c r="E127" s="30" t="s">
        <v>51</v>
      </c>
      <c r="F127" s="30" t="s">
        <v>302</v>
      </c>
      <c r="G127" s="30">
        <v>36</v>
      </c>
      <c r="H127" s="30">
        <v>1973</v>
      </c>
      <c r="I127" s="30">
        <v>100</v>
      </c>
      <c r="J127" s="30"/>
      <c r="K127" s="30"/>
      <c r="L127" s="30"/>
      <c r="M127" s="30">
        <f t="shared" si="12"/>
        <v>53</v>
      </c>
      <c r="N127" s="30"/>
      <c r="O127" s="30">
        <v>3</v>
      </c>
      <c r="P127" s="30">
        <v>4</v>
      </c>
      <c r="Q127" s="30">
        <f t="shared" si="14"/>
        <v>12</v>
      </c>
      <c r="R127" s="31"/>
    </row>
    <row r="128" spans="1:18" s="3" customFormat="1" x14ac:dyDescent="0.2">
      <c r="A128" s="31"/>
      <c r="B128" s="30">
        <f t="shared" si="13"/>
        <v>7</v>
      </c>
      <c r="C128" s="30" t="s">
        <v>118</v>
      </c>
      <c r="D128" s="30">
        <v>353</v>
      </c>
      <c r="E128" s="30" t="s">
        <v>51</v>
      </c>
      <c r="F128" s="30" t="s">
        <v>302</v>
      </c>
      <c r="G128" s="30">
        <v>36</v>
      </c>
      <c r="H128" s="30">
        <v>1973</v>
      </c>
      <c r="I128" s="30">
        <v>100</v>
      </c>
      <c r="J128" s="30"/>
      <c r="K128" s="30"/>
      <c r="L128" s="30"/>
      <c r="M128" s="30">
        <f t="shared" si="12"/>
        <v>53</v>
      </c>
      <c r="N128" s="30"/>
      <c r="O128" s="30">
        <v>3</v>
      </c>
      <c r="P128" s="30">
        <v>4</v>
      </c>
      <c r="Q128" s="30">
        <f t="shared" si="14"/>
        <v>12</v>
      </c>
      <c r="R128" s="31"/>
    </row>
    <row r="129" spans="1:17" s="3" customFormat="1" x14ac:dyDescent="0.2">
      <c r="A129" s="31"/>
      <c r="B129" s="30" t="s">
        <v>317</v>
      </c>
      <c r="C129" s="30">
        <v>4</v>
      </c>
      <c r="D129" s="30">
        <v>397</v>
      </c>
      <c r="E129" s="30" t="s">
        <v>51</v>
      </c>
      <c r="F129" s="30" t="s">
        <v>302</v>
      </c>
      <c r="G129" s="30">
        <v>36</v>
      </c>
      <c r="H129" s="30">
        <v>1973</v>
      </c>
      <c r="I129" s="30">
        <v>100</v>
      </c>
      <c r="J129" s="30"/>
      <c r="K129" s="30"/>
      <c r="L129" s="30"/>
      <c r="M129" s="30">
        <f t="shared" si="12"/>
        <v>53</v>
      </c>
      <c r="N129" s="30"/>
      <c r="O129" s="30">
        <v>3</v>
      </c>
      <c r="P129" s="30">
        <v>4</v>
      </c>
      <c r="Q129" s="30">
        <f t="shared" si="14"/>
        <v>12</v>
      </c>
    </row>
    <row r="130" spans="1:17" s="3" customFormat="1" x14ac:dyDescent="0.2">
      <c r="A130" s="31"/>
      <c r="B130" s="30">
        <f t="shared" si="13"/>
        <v>4</v>
      </c>
      <c r="C130" s="30">
        <v>3</v>
      </c>
      <c r="D130" s="30">
        <v>392</v>
      </c>
      <c r="E130" s="30" t="s">
        <v>51</v>
      </c>
      <c r="F130" s="30" t="s">
        <v>302</v>
      </c>
      <c r="G130" s="30">
        <v>36</v>
      </c>
      <c r="H130" s="30">
        <v>1973</v>
      </c>
      <c r="I130" s="30">
        <v>100</v>
      </c>
      <c r="J130" s="30"/>
      <c r="K130" s="30"/>
      <c r="L130" s="30"/>
      <c r="M130" s="30">
        <f t="shared" si="12"/>
        <v>53</v>
      </c>
      <c r="N130" s="30"/>
      <c r="O130" s="30">
        <v>3</v>
      </c>
      <c r="P130" s="30">
        <v>4</v>
      </c>
      <c r="Q130" s="30">
        <f t="shared" si="14"/>
        <v>12</v>
      </c>
    </row>
    <row r="131" spans="1:17" x14ac:dyDescent="0.2">
      <c r="A131" s="30"/>
      <c r="B131" s="30">
        <v>3</v>
      </c>
      <c r="C131" s="30">
        <v>2</v>
      </c>
      <c r="D131" s="30">
        <v>392</v>
      </c>
      <c r="E131" s="30" t="s">
        <v>51</v>
      </c>
      <c r="F131" s="30" t="s">
        <v>302</v>
      </c>
      <c r="G131" s="30">
        <v>36</v>
      </c>
      <c r="H131" s="30">
        <v>1973</v>
      </c>
      <c r="I131" s="30">
        <v>100</v>
      </c>
      <c r="J131" s="30"/>
      <c r="K131" s="30"/>
      <c r="L131" s="30"/>
      <c r="M131" s="30">
        <f t="shared" si="12"/>
        <v>53</v>
      </c>
      <c r="O131" s="30">
        <v>3</v>
      </c>
      <c r="P131" s="30">
        <v>4</v>
      </c>
      <c r="Q131" s="30">
        <f t="shared" si="14"/>
        <v>12</v>
      </c>
    </row>
    <row r="132" spans="1:17" x14ac:dyDescent="0.2">
      <c r="A132" s="30"/>
      <c r="B132" s="30">
        <v>2</v>
      </c>
      <c r="C132" s="30" t="s">
        <v>119</v>
      </c>
      <c r="D132" s="30">
        <v>201</v>
      </c>
      <c r="E132" s="30" t="s">
        <v>51</v>
      </c>
      <c r="F132" s="30" t="s">
        <v>302</v>
      </c>
      <c r="G132" s="30">
        <v>36</v>
      </c>
      <c r="H132" s="30">
        <v>1973</v>
      </c>
      <c r="I132" s="30">
        <v>100</v>
      </c>
      <c r="J132" s="30"/>
      <c r="K132" s="30"/>
      <c r="L132" s="30"/>
      <c r="M132" s="30">
        <f t="shared" si="12"/>
        <v>53</v>
      </c>
      <c r="O132" s="30">
        <v>3</v>
      </c>
      <c r="P132" s="30">
        <v>4</v>
      </c>
      <c r="Q132" s="30">
        <f t="shared" si="14"/>
        <v>12</v>
      </c>
    </row>
    <row r="133" spans="1:17" x14ac:dyDescent="0.2">
      <c r="A133" s="30"/>
      <c r="B133" s="30" t="s">
        <v>119</v>
      </c>
      <c r="C133" s="30" t="s">
        <v>318</v>
      </c>
      <c r="D133" s="30">
        <v>328</v>
      </c>
      <c r="E133" s="30" t="s">
        <v>51</v>
      </c>
      <c r="F133" s="30" t="s">
        <v>302</v>
      </c>
      <c r="G133" s="30">
        <v>36</v>
      </c>
      <c r="H133" s="30">
        <v>1973</v>
      </c>
      <c r="I133" s="30">
        <v>100</v>
      </c>
      <c r="J133" s="30"/>
      <c r="K133" s="30"/>
      <c r="L133" s="30"/>
      <c r="M133" s="30">
        <f t="shared" si="12"/>
        <v>53</v>
      </c>
      <c r="O133" s="30">
        <v>3</v>
      </c>
      <c r="P133" s="30">
        <v>4</v>
      </c>
      <c r="Q133" s="30">
        <f t="shared" si="14"/>
        <v>12</v>
      </c>
    </row>
    <row r="134" spans="1:17" ht="13.7" customHeight="1" thickBot="1" x14ac:dyDescent="0.25">
      <c r="A134" s="4"/>
      <c r="B134" s="9" t="s">
        <v>120</v>
      </c>
      <c r="C134" s="10" t="s">
        <v>306</v>
      </c>
      <c r="D134" s="30"/>
      <c r="E134" s="16">
        <f>SUM(D97:D133)</f>
        <v>11043.7</v>
      </c>
      <c r="F134" s="10"/>
      <c r="G134" s="30"/>
      <c r="H134" s="30"/>
      <c r="I134" s="30"/>
      <c r="J134" s="30"/>
      <c r="K134" s="30"/>
      <c r="L134" s="30"/>
      <c r="M134" s="30"/>
    </row>
    <row r="135" spans="1:17" s="5" customFormat="1" ht="24" customHeight="1" thickBot="1" x14ac:dyDescent="0.25">
      <c r="A135" s="161" t="s">
        <v>319</v>
      </c>
      <c r="B135" s="162"/>
      <c r="C135" s="162"/>
      <c r="D135" s="162"/>
      <c r="E135" s="162"/>
      <c r="F135" s="162"/>
      <c r="G135" s="162"/>
      <c r="H135" s="162"/>
      <c r="I135" s="162"/>
      <c r="J135" s="162"/>
      <c r="K135" s="162"/>
      <c r="L135" s="162"/>
      <c r="M135" s="162"/>
      <c r="N135" s="162"/>
      <c r="O135" s="162"/>
      <c r="P135" s="162"/>
      <c r="Q135" s="162"/>
    </row>
    <row r="136" spans="1:17" x14ac:dyDescent="0.2">
      <c r="A136" s="4"/>
      <c r="B136" s="30" t="s">
        <v>122</v>
      </c>
      <c r="C136" s="30" t="s">
        <v>123</v>
      </c>
      <c r="D136" s="30">
        <v>255</v>
      </c>
      <c r="E136" s="7" t="s">
        <v>51</v>
      </c>
      <c r="F136" s="30" t="s">
        <v>302</v>
      </c>
      <c r="G136" s="30">
        <v>39</v>
      </c>
      <c r="H136" s="30">
        <v>1973</v>
      </c>
      <c r="I136" s="30">
        <v>100</v>
      </c>
      <c r="J136" s="30"/>
      <c r="K136" s="30"/>
      <c r="L136" s="30"/>
      <c r="M136" s="30">
        <f t="shared" si="12"/>
        <v>53</v>
      </c>
      <c r="O136" s="7">
        <v>4</v>
      </c>
      <c r="P136" s="7">
        <v>4</v>
      </c>
      <c r="Q136" s="7">
        <f t="shared" ref="Q136:Q139" si="15">(O136*P136)</f>
        <v>16</v>
      </c>
    </row>
    <row r="137" spans="1:17" x14ac:dyDescent="0.2">
      <c r="A137" s="4"/>
      <c r="B137" s="30" t="str">
        <f>C136</f>
        <v>EHTMUA MH36</v>
      </c>
      <c r="C137" s="30" t="s">
        <v>320</v>
      </c>
      <c r="D137" s="30">
        <v>252.5</v>
      </c>
      <c r="E137" s="7" t="s">
        <v>51</v>
      </c>
      <c r="F137" s="30" t="s">
        <v>302</v>
      </c>
      <c r="G137" s="30">
        <v>42</v>
      </c>
      <c r="H137" s="30">
        <v>1973</v>
      </c>
      <c r="I137" s="30">
        <v>100</v>
      </c>
      <c r="J137" s="30"/>
      <c r="K137" s="30"/>
      <c r="L137" s="30"/>
      <c r="M137" s="30">
        <f t="shared" ref="M137:M139" si="16">IF(K137&gt;0,((J137+K137)-$S$1),((H137+I137)-$S$1))</f>
        <v>53</v>
      </c>
      <c r="O137" s="7">
        <v>4</v>
      </c>
      <c r="P137" s="7">
        <v>4</v>
      </c>
      <c r="Q137" s="7">
        <f t="shared" si="15"/>
        <v>16</v>
      </c>
    </row>
    <row r="138" spans="1:17" x14ac:dyDescent="0.2">
      <c r="A138" s="4"/>
      <c r="B138" s="30" t="s">
        <v>320</v>
      </c>
      <c r="C138" s="30" t="s">
        <v>321</v>
      </c>
      <c r="D138" s="30">
        <v>98.5</v>
      </c>
      <c r="E138" s="7" t="s">
        <v>51</v>
      </c>
      <c r="F138" s="30" t="s">
        <v>302</v>
      </c>
      <c r="G138" s="30">
        <v>42</v>
      </c>
      <c r="H138" s="30">
        <v>1973</v>
      </c>
      <c r="I138" s="30">
        <v>100</v>
      </c>
      <c r="J138" s="30"/>
      <c r="K138" s="30"/>
      <c r="L138" s="30"/>
      <c r="M138" s="30">
        <f t="shared" si="16"/>
        <v>53</v>
      </c>
      <c r="O138" s="7">
        <v>4</v>
      </c>
      <c r="P138" s="7">
        <v>4</v>
      </c>
      <c r="Q138" s="7">
        <f t="shared" si="15"/>
        <v>16</v>
      </c>
    </row>
    <row r="139" spans="1:17" x14ac:dyDescent="0.2">
      <c r="A139" s="4"/>
      <c r="B139" s="30" t="str">
        <f>C138</f>
        <v>Pleasantville PS</v>
      </c>
      <c r="C139" s="30" t="s">
        <v>322</v>
      </c>
      <c r="D139" s="38">
        <v>19054.2</v>
      </c>
      <c r="E139" s="7" t="s">
        <v>323</v>
      </c>
      <c r="F139" s="38" t="s">
        <v>299</v>
      </c>
      <c r="G139" s="30">
        <v>36</v>
      </c>
      <c r="H139" s="30">
        <v>1973</v>
      </c>
      <c r="I139" s="30">
        <v>100</v>
      </c>
      <c r="J139" s="30"/>
      <c r="K139" s="30"/>
      <c r="L139" s="30"/>
      <c r="M139" s="30">
        <f t="shared" si="16"/>
        <v>53</v>
      </c>
      <c r="O139" s="7">
        <v>5</v>
      </c>
      <c r="P139" s="7">
        <v>3</v>
      </c>
      <c r="Q139" s="7">
        <f t="shared" si="15"/>
        <v>15</v>
      </c>
    </row>
    <row r="140" spans="1:17" ht="12.75" customHeight="1" thickBot="1" x14ac:dyDescent="0.25">
      <c r="A140" s="4"/>
      <c r="B140" s="9" t="s">
        <v>126</v>
      </c>
      <c r="C140" s="10" t="s">
        <v>306</v>
      </c>
      <c r="D140" s="30"/>
      <c r="E140" s="18">
        <f>SUM(D136:D139)</f>
        <v>19660.2</v>
      </c>
      <c r="F140" s="10"/>
      <c r="G140" s="30"/>
      <c r="H140" s="30"/>
      <c r="I140" s="30"/>
      <c r="J140" s="30"/>
      <c r="K140" s="30"/>
      <c r="L140" s="30"/>
      <c r="M140" s="30"/>
    </row>
    <row r="141" spans="1:17" s="5" customFormat="1" ht="24" customHeight="1" thickBot="1" x14ac:dyDescent="0.25">
      <c r="A141" s="161" t="s">
        <v>127</v>
      </c>
      <c r="B141" s="162"/>
      <c r="C141" s="162"/>
      <c r="D141" s="162"/>
      <c r="E141" s="162"/>
      <c r="F141" s="162"/>
      <c r="G141" s="162"/>
      <c r="H141" s="162"/>
      <c r="I141" s="162"/>
      <c r="J141" s="162"/>
      <c r="K141" s="162"/>
      <c r="L141" s="162"/>
      <c r="M141" s="162"/>
      <c r="N141" s="162"/>
      <c r="O141" s="162"/>
      <c r="P141" s="162"/>
      <c r="Q141" s="162"/>
    </row>
    <row r="142" spans="1:17" x14ac:dyDescent="0.2">
      <c r="A142" s="4"/>
      <c r="B142" s="30" t="s">
        <v>163</v>
      </c>
      <c r="C142" s="30" t="s">
        <v>148</v>
      </c>
      <c r="D142" s="38">
        <v>3752</v>
      </c>
      <c r="E142" s="30" t="s">
        <v>164</v>
      </c>
      <c r="F142" s="38" t="s">
        <v>299</v>
      </c>
      <c r="G142" s="30">
        <v>8</v>
      </c>
      <c r="H142" s="30">
        <v>1992</v>
      </c>
      <c r="I142" s="30">
        <v>100</v>
      </c>
      <c r="J142" s="30"/>
      <c r="K142" s="30"/>
      <c r="L142" s="30"/>
      <c r="M142" s="30">
        <f t="shared" ref="M142" si="17">IF(K142&gt;0,((J142+K142)-$S$1),((H142+I142)-$S$1))</f>
        <v>72</v>
      </c>
      <c r="O142" s="7">
        <v>2</v>
      </c>
      <c r="P142" s="7">
        <v>2</v>
      </c>
      <c r="Q142" s="7">
        <f>(O142*P142)</f>
        <v>4</v>
      </c>
    </row>
    <row r="143" spans="1:17" ht="12.75" customHeight="1" thickBot="1" x14ac:dyDescent="0.25">
      <c r="A143" s="4"/>
      <c r="B143" s="9" t="s">
        <v>324</v>
      </c>
      <c r="C143" s="10" t="s">
        <v>306</v>
      </c>
      <c r="D143" s="30"/>
      <c r="E143" s="19">
        <f>SUM(D142)</f>
        <v>3752</v>
      </c>
      <c r="F143" s="10"/>
      <c r="G143" s="30"/>
      <c r="H143" s="30"/>
      <c r="I143" s="30"/>
      <c r="J143" s="30"/>
      <c r="K143" s="30"/>
      <c r="L143" s="30"/>
      <c r="M143" s="30"/>
    </row>
    <row r="144" spans="1:17" s="5" customFormat="1" ht="24" customHeight="1" thickBot="1" x14ac:dyDescent="0.25">
      <c r="A144" s="161" t="s">
        <v>128</v>
      </c>
      <c r="B144" s="162"/>
      <c r="C144" s="162"/>
      <c r="D144" s="162"/>
      <c r="E144" s="162"/>
      <c r="F144" s="162"/>
      <c r="G144" s="162"/>
      <c r="H144" s="162"/>
      <c r="I144" s="162"/>
      <c r="J144" s="162"/>
      <c r="K144" s="162"/>
      <c r="L144" s="162"/>
      <c r="M144" s="162"/>
      <c r="N144" s="162"/>
      <c r="O144" s="162"/>
      <c r="P144" s="162"/>
      <c r="Q144" s="162"/>
    </row>
    <row r="145" spans="1:17" x14ac:dyDescent="0.2">
      <c r="A145" s="4"/>
      <c r="B145" s="30" t="s">
        <v>325</v>
      </c>
      <c r="C145" s="30" t="s">
        <v>129</v>
      </c>
      <c r="D145" s="30">
        <v>17</v>
      </c>
      <c r="E145" s="30" t="s">
        <v>23</v>
      </c>
      <c r="F145" s="30" t="s">
        <v>302</v>
      </c>
      <c r="G145" s="30">
        <v>24</v>
      </c>
      <c r="H145" s="4"/>
      <c r="I145" s="30">
        <v>80</v>
      </c>
      <c r="J145" s="30">
        <v>1991</v>
      </c>
      <c r="K145" s="30">
        <v>100</v>
      </c>
      <c r="L145" s="30" t="s">
        <v>326</v>
      </c>
      <c r="M145" s="30">
        <f t="shared" ref="M145:M208" si="18">IF(K145&gt;0,((J145+K145)-$S$1),((H145+I145)-$S$1))</f>
        <v>71</v>
      </c>
      <c r="O145" s="7">
        <v>4</v>
      </c>
      <c r="P145" s="7">
        <v>2</v>
      </c>
      <c r="Q145" s="7">
        <f>(O145*P145)</f>
        <v>8</v>
      </c>
    </row>
    <row r="146" spans="1:17" x14ac:dyDescent="0.2">
      <c r="A146" s="4"/>
      <c r="B146" s="30" t="str">
        <f>C145</f>
        <v>P4</v>
      </c>
      <c r="C146" s="30" t="s">
        <v>130</v>
      </c>
      <c r="D146" s="30">
        <v>165</v>
      </c>
      <c r="E146" s="30" t="s">
        <v>23</v>
      </c>
      <c r="F146" s="30" t="s">
        <v>302</v>
      </c>
      <c r="G146" s="30">
        <v>24</v>
      </c>
      <c r="H146" s="4"/>
      <c r="I146" s="30">
        <v>80</v>
      </c>
      <c r="J146" s="30">
        <v>1991</v>
      </c>
      <c r="K146" s="30">
        <v>100</v>
      </c>
      <c r="L146" s="30" t="s">
        <v>326</v>
      </c>
      <c r="M146" s="30">
        <f t="shared" si="18"/>
        <v>71</v>
      </c>
      <c r="O146" s="7">
        <v>4</v>
      </c>
      <c r="P146" s="7">
        <v>2</v>
      </c>
      <c r="Q146" s="7">
        <f t="shared" ref="Q146:Q154" si="19">(O146*P146)</f>
        <v>8</v>
      </c>
    </row>
    <row r="147" spans="1:17" x14ac:dyDescent="0.2">
      <c r="A147" s="4"/>
      <c r="B147" s="30" t="str">
        <f t="shared" ref="B147:B177" si="20">C146</f>
        <v>P3</v>
      </c>
      <c r="C147" s="30" t="s">
        <v>132</v>
      </c>
      <c r="D147" s="30">
        <v>309</v>
      </c>
      <c r="E147" s="30" t="s">
        <v>23</v>
      </c>
      <c r="F147" s="30" t="s">
        <v>302</v>
      </c>
      <c r="G147" s="30">
        <v>24</v>
      </c>
      <c r="H147" s="4"/>
      <c r="I147" s="30">
        <v>80</v>
      </c>
      <c r="J147" s="30">
        <v>1991</v>
      </c>
      <c r="K147" s="30">
        <v>100</v>
      </c>
      <c r="L147" s="30" t="s">
        <v>326</v>
      </c>
      <c r="M147" s="30">
        <f t="shared" si="18"/>
        <v>71</v>
      </c>
      <c r="O147" s="7">
        <v>4</v>
      </c>
      <c r="P147" s="7">
        <v>2</v>
      </c>
      <c r="Q147" s="7">
        <f t="shared" si="19"/>
        <v>8</v>
      </c>
    </row>
    <row r="148" spans="1:17" x14ac:dyDescent="0.2">
      <c r="A148" s="4"/>
      <c r="B148" s="1" t="s">
        <v>327</v>
      </c>
      <c r="C148" s="1" t="s">
        <v>328</v>
      </c>
      <c r="D148" s="1">
        <v>28</v>
      </c>
      <c r="E148" s="30" t="s">
        <v>23</v>
      </c>
      <c r="F148" s="30" t="s">
        <v>302</v>
      </c>
      <c r="G148" s="1">
        <v>12</v>
      </c>
      <c r="H148" s="4"/>
      <c r="I148" s="30">
        <v>80</v>
      </c>
      <c r="J148" s="1">
        <v>1991</v>
      </c>
      <c r="K148" s="30">
        <v>100</v>
      </c>
      <c r="L148" s="1" t="s">
        <v>326</v>
      </c>
      <c r="M148" s="30">
        <f t="shared" si="18"/>
        <v>71</v>
      </c>
      <c r="O148" s="7">
        <v>4</v>
      </c>
      <c r="P148" s="7">
        <v>2</v>
      </c>
      <c r="Q148" s="7">
        <f t="shared" si="19"/>
        <v>8</v>
      </c>
    </row>
    <row r="149" spans="1:17" x14ac:dyDescent="0.2">
      <c r="A149" s="4"/>
      <c r="B149" s="30" t="s">
        <v>132</v>
      </c>
      <c r="C149" s="30" t="s">
        <v>133</v>
      </c>
      <c r="D149" s="30">
        <v>87</v>
      </c>
      <c r="E149" s="30" t="s">
        <v>23</v>
      </c>
      <c r="F149" s="30" t="s">
        <v>302</v>
      </c>
      <c r="G149" s="30">
        <v>24</v>
      </c>
      <c r="H149" s="4"/>
      <c r="I149" s="30">
        <v>80</v>
      </c>
      <c r="J149" s="30">
        <v>1991</v>
      </c>
      <c r="K149" s="30">
        <v>100</v>
      </c>
      <c r="L149" s="30" t="s">
        <v>326</v>
      </c>
      <c r="M149" s="30">
        <f t="shared" si="18"/>
        <v>71</v>
      </c>
      <c r="O149" s="7">
        <v>4</v>
      </c>
      <c r="P149" s="7">
        <v>2</v>
      </c>
      <c r="Q149" s="7">
        <f t="shared" si="19"/>
        <v>8</v>
      </c>
    </row>
    <row r="150" spans="1:17" x14ac:dyDescent="0.2">
      <c r="A150" s="4"/>
      <c r="B150" s="30" t="str">
        <f t="shared" si="20"/>
        <v>P1A</v>
      </c>
      <c r="C150" s="30" t="s">
        <v>134</v>
      </c>
      <c r="D150" s="30">
        <v>88</v>
      </c>
      <c r="E150" s="30" t="s">
        <v>23</v>
      </c>
      <c r="F150" s="30" t="s">
        <v>302</v>
      </c>
      <c r="G150" s="30">
        <v>24</v>
      </c>
      <c r="H150" s="4"/>
      <c r="I150" s="30">
        <v>80</v>
      </c>
      <c r="J150" s="30">
        <v>1991</v>
      </c>
      <c r="K150" s="30">
        <v>100</v>
      </c>
      <c r="L150" s="30" t="s">
        <v>326</v>
      </c>
      <c r="M150" s="30">
        <f t="shared" si="18"/>
        <v>71</v>
      </c>
      <c r="O150" s="7">
        <v>4</v>
      </c>
      <c r="P150" s="7">
        <v>2</v>
      </c>
      <c r="Q150" s="7">
        <f t="shared" si="19"/>
        <v>8</v>
      </c>
    </row>
    <row r="151" spans="1:17" x14ac:dyDescent="0.2">
      <c r="A151" s="4"/>
      <c r="B151" s="30" t="str">
        <f t="shared" si="20"/>
        <v>P1</v>
      </c>
      <c r="C151" s="30" t="s">
        <v>135</v>
      </c>
      <c r="D151" s="30">
        <v>412</v>
      </c>
      <c r="E151" s="30" t="s">
        <v>23</v>
      </c>
      <c r="F151" s="30" t="s">
        <v>302</v>
      </c>
      <c r="G151" s="30">
        <v>24</v>
      </c>
      <c r="H151" s="4"/>
      <c r="I151" s="30">
        <v>80</v>
      </c>
      <c r="J151" s="30">
        <v>1991</v>
      </c>
      <c r="K151" s="30">
        <v>100</v>
      </c>
      <c r="L151" s="30" t="s">
        <v>326</v>
      </c>
      <c r="M151" s="30">
        <f t="shared" si="18"/>
        <v>71</v>
      </c>
      <c r="O151" s="7">
        <v>4</v>
      </c>
      <c r="P151" s="7">
        <v>2</v>
      </c>
      <c r="Q151" s="7">
        <f t="shared" si="19"/>
        <v>8</v>
      </c>
    </row>
    <row r="152" spans="1:17" x14ac:dyDescent="0.2">
      <c r="A152" s="4"/>
      <c r="B152" s="30" t="str">
        <f t="shared" si="20"/>
        <v>W20.10</v>
      </c>
      <c r="C152" s="30" t="s">
        <v>136</v>
      </c>
      <c r="D152" s="30">
        <v>423</v>
      </c>
      <c r="E152" s="30" t="s">
        <v>23</v>
      </c>
      <c r="F152" s="30" t="s">
        <v>302</v>
      </c>
      <c r="G152" s="30">
        <v>24</v>
      </c>
      <c r="H152" s="4"/>
      <c r="I152" s="30">
        <v>80</v>
      </c>
      <c r="J152" s="30">
        <v>1991</v>
      </c>
      <c r="K152" s="30">
        <v>100</v>
      </c>
      <c r="L152" s="30" t="s">
        <v>326</v>
      </c>
      <c r="M152" s="30">
        <f t="shared" si="18"/>
        <v>71</v>
      </c>
      <c r="O152" s="7">
        <v>4</v>
      </c>
      <c r="P152" s="7">
        <v>2</v>
      </c>
      <c r="Q152" s="7">
        <f t="shared" si="19"/>
        <v>8</v>
      </c>
    </row>
    <row r="153" spans="1:17" s="3" customFormat="1" x14ac:dyDescent="0.2">
      <c r="A153" s="31"/>
      <c r="B153" s="30" t="str">
        <f t="shared" si="20"/>
        <v>W20.8</v>
      </c>
      <c r="C153" s="30" t="s">
        <v>137</v>
      </c>
      <c r="D153" s="30">
        <v>346</v>
      </c>
      <c r="E153" s="30" t="s">
        <v>51</v>
      </c>
      <c r="F153" s="30" t="s">
        <v>302</v>
      </c>
      <c r="G153" s="30">
        <v>24</v>
      </c>
      <c r="H153" s="31"/>
      <c r="I153" s="30">
        <v>100</v>
      </c>
      <c r="J153" s="30">
        <v>1991</v>
      </c>
      <c r="K153" s="30">
        <v>100</v>
      </c>
      <c r="L153" s="30" t="s">
        <v>326</v>
      </c>
      <c r="M153" s="30">
        <f t="shared" si="18"/>
        <v>71</v>
      </c>
      <c r="N153" s="30"/>
      <c r="O153" s="7">
        <v>4</v>
      </c>
      <c r="P153" s="7">
        <v>2</v>
      </c>
      <c r="Q153" s="7">
        <f t="shared" si="19"/>
        <v>8</v>
      </c>
    </row>
    <row r="154" spans="1:17" s="3" customFormat="1" x14ac:dyDescent="0.2">
      <c r="A154" s="31"/>
      <c r="B154" s="30" t="str">
        <f t="shared" si="20"/>
        <v>W20.7</v>
      </c>
      <c r="C154" s="30" t="s">
        <v>138</v>
      </c>
      <c r="D154" s="30">
        <v>349</v>
      </c>
      <c r="E154" s="30" t="s">
        <v>51</v>
      </c>
      <c r="F154" s="30" t="s">
        <v>302</v>
      </c>
      <c r="G154" s="30">
        <v>24</v>
      </c>
      <c r="H154" s="30">
        <v>1976</v>
      </c>
      <c r="I154" s="30">
        <v>100</v>
      </c>
      <c r="J154" s="30"/>
      <c r="K154" s="30"/>
      <c r="L154" s="30"/>
      <c r="M154" s="30">
        <f t="shared" si="18"/>
        <v>56</v>
      </c>
      <c r="N154" s="30"/>
      <c r="O154" s="30">
        <v>2</v>
      </c>
      <c r="P154" s="30">
        <v>4</v>
      </c>
      <c r="Q154" s="30">
        <f t="shared" si="19"/>
        <v>8</v>
      </c>
    </row>
    <row r="155" spans="1:17" s="3" customFormat="1" x14ac:dyDescent="0.2">
      <c r="A155" s="31"/>
      <c r="B155" s="30" t="str">
        <f t="shared" si="20"/>
        <v>W20.6</v>
      </c>
      <c r="C155" s="30" t="s">
        <v>139</v>
      </c>
      <c r="D155" s="30">
        <v>342</v>
      </c>
      <c r="E155" s="30" t="s">
        <v>51</v>
      </c>
      <c r="F155" s="30" t="s">
        <v>302</v>
      </c>
      <c r="G155" s="30">
        <v>24</v>
      </c>
      <c r="H155" s="30">
        <v>1976</v>
      </c>
      <c r="I155" s="30">
        <v>100</v>
      </c>
      <c r="J155" s="30"/>
      <c r="K155" s="30"/>
      <c r="L155" s="30"/>
      <c r="M155" s="30">
        <f t="shared" si="18"/>
        <v>56</v>
      </c>
      <c r="N155" s="30"/>
      <c r="O155" s="30">
        <v>2</v>
      </c>
      <c r="P155" s="30">
        <v>4</v>
      </c>
      <c r="Q155" s="30">
        <f t="shared" ref="Q155:Q177" si="21">(O155*P155)</f>
        <v>8</v>
      </c>
    </row>
    <row r="156" spans="1:17" s="3" customFormat="1" x14ac:dyDescent="0.2">
      <c r="A156" s="31"/>
      <c r="B156" s="30" t="str">
        <f t="shared" si="20"/>
        <v>W20.5</v>
      </c>
      <c r="C156" s="30" t="s">
        <v>140</v>
      </c>
      <c r="D156" s="30">
        <v>331</v>
      </c>
      <c r="E156" s="30" t="s">
        <v>51</v>
      </c>
      <c r="F156" s="30" t="s">
        <v>302</v>
      </c>
      <c r="G156" s="30">
        <v>24</v>
      </c>
      <c r="H156" s="30">
        <v>1976</v>
      </c>
      <c r="I156" s="30">
        <v>100</v>
      </c>
      <c r="J156" s="30"/>
      <c r="K156" s="30"/>
      <c r="L156" s="30"/>
      <c r="M156" s="30">
        <f t="shared" si="18"/>
        <v>56</v>
      </c>
      <c r="N156" s="30"/>
      <c r="O156" s="30">
        <v>2</v>
      </c>
      <c r="P156" s="30">
        <v>4</v>
      </c>
      <c r="Q156" s="30">
        <f t="shared" si="21"/>
        <v>8</v>
      </c>
    </row>
    <row r="157" spans="1:17" s="3" customFormat="1" x14ac:dyDescent="0.2">
      <c r="A157" s="31"/>
      <c r="B157" s="30" t="str">
        <f t="shared" si="20"/>
        <v>W20.4</v>
      </c>
      <c r="C157" s="30" t="s">
        <v>141</v>
      </c>
      <c r="D157" s="30">
        <v>355</v>
      </c>
      <c r="E157" s="30" t="s">
        <v>51</v>
      </c>
      <c r="F157" s="30" t="s">
        <v>302</v>
      </c>
      <c r="G157" s="30">
        <v>24</v>
      </c>
      <c r="H157" s="30">
        <v>1976</v>
      </c>
      <c r="I157" s="30">
        <v>100</v>
      </c>
      <c r="J157" s="30"/>
      <c r="K157" s="30"/>
      <c r="L157" s="30"/>
      <c r="M157" s="30">
        <f t="shared" si="18"/>
        <v>56</v>
      </c>
      <c r="N157" s="30"/>
      <c r="O157" s="30">
        <v>2</v>
      </c>
      <c r="P157" s="30">
        <v>4</v>
      </c>
      <c r="Q157" s="30">
        <f t="shared" si="21"/>
        <v>8</v>
      </c>
    </row>
    <row r="158" spans="1:17" s="3" customFormat="1" x14ac:dyDescent="0.2">
      <c r="A158" s="31"/>
      <c r="B158" s="30" t="str">
        <f t="shared" si="20"/>
        <v>W20.3</v>
      </c>
      <c r="C158" s="30" t="s">
        <v>142</v>
      </c>
      <c r="D158" s="30">
        <v>343</v>
      </c>
      <c r="E158" s="30" t="s">
        <v>51</v>
      </c>
      <c r="F158" s="30" t="s">
        <v>302</v>
      </c>
      <c r="G158" s="30">
        <v>24</v>
      </c>
      <c r="H158" s="30">
        <v>1976</v>
      </c>
      <c r="I158" s="30">
        <v>100</v>
      </c>
      <c r="J158" s="30"/>
      <c r="K158" s="30"/>
      <c r="L158" s="30"/>
      <c r="M158" s="30">
        <f t="shared" si="18"/>
        <v>56</v>
      </c>
      <c r="N158" s="30"/>
      <c r="O158" s="30">
        <v>2</v>
      </c>
      <c r="P158" s="30">
        <v>4</v>
      </c>
      <c r="Q158" s="30">
        <f t="shared" si="21"/>
        <v>8</v>
      </c>
    </row>
    <row r="159" spans="1:17" s="3" customFormat="1" x14ac:dyDescent="0.2">
      <c r="A159" s="31"/>
      <c r="B159" s="30" t="str">
        <f t="shared" si="20"/>
        <v>W20.2</v>
      </c>
      <c r="C159" s="30" t="s">
        <v>143</v>
      </c>
      <c r="D159" s="30">
        <v>319</v>
      </c>
      <c r="E159" s="30" t="s">
        <v>51</v>
      </c>
      <c r="F159" s="30" t="s">
        <v>302</v>
      </c>
      <c r="G159" s="30">
        <v>24</v>
      </c>
      <c r="H159" s="30">
        <v>1976</v>
      </c>
      <c r="I159" s="30">
        <v>100</v>
      </c>
      <c r="J159" s="30"/>
      <c r="K159" s="30"/>
      <c r="L159" s="30"/>
      <c r="M159" s="30">
        <f t="shared" si="18"/>
        <v>56</v>
      </c>
      <c r="N159" s="30"/>
      <c r="O159" s="30">
        <v>2</v>
      </c>
      <c r="P159" s="30">
        <v>4</v>
      </c>
      <c r="Q159" s="30">
        <f t="shared" si="21"/>
        <v>8</v>
      </c>
    </row>
    <row r="160" spans="1:17" s="3" customFormat="1" x14ac:dyDescent="0.2">
      <c r="A160" s="31"/>
      <c r="B160" s="30" t="str">
        <f t="shared" si="20"/>
        <v>W20.1</v>
      </c>
      <c r="C160" s="30" t="s">
        <v>144</v>
      </c>
      <c r="D160" s="30">
        <v>42</v>
      </c>
      <c r="E160" s="30" t="s">
        <v>51</v>
      </c>
      <c r="F160" s="30" t="s">
        <v>302</v>
      </c>
      <c r="G160" s="30">
        <v>24</v>
      </c>
      <c r="H160" s="30">
        <v>1976</v>
      </c>
      <c r="I160" s="30">
        <v>100</v>
      </c>
      <c r="J160" s="30"/>
      <c r="K160" s="30"/>
      <c r="L160" s="30"/>
      <c r="M160" s="30">
        <f t="shared" si="18"/>
        <v>56</v>
      </c>
      <c r="N160" s="30"/>
      <c r="O160" s="30">
        <v>2</v>
      </c>
      <c r="P160" s="30">
        <v>4</v>
      </c>
      <c r="Q160" s="30">
        <f t="shared" si="21"/>
        <v>8</v>
      </c>
    </row>
    <row r="161" spans="1:17" s="3" customFormat="1" x14ac:dyDescent="0.2">
      <c r="A161" s="31"/>
      <c r="B161" s="30" t="str">
        <f t="shared" si="20"/>
        <v>W20</v>
      </c>
      <c r="C161" s="30" t="s">
        <v>145</v>
      </c>
      <c r="D161" s="30">
        <v>151</v>
      </c>
      <c r="E161" s="30" t="s">
        <v>51</v>
      </c>
      <c r="F161" s="30" t="s">
        <v>302</v>
      </c>
      <c r="G161" s="30">
        <v>24</v>
      </c>
      <c r="H161" s="30">
        <v>1976</v>
      </c>
      <c r="I161" s="30">
        <v>100</v>
      </c>
      <c r="J161" s="30"/>
      <c r="K161" s="30"/>
      <c r="L161" s="30"/>
      <c r="M161" s="30">
        <f t="shared" si="18"/>
        <v>56</v>
      </c>
      <c r="N161" s="30"/>
      <c r="O161" s="30">
        <v>2</v>
      </c>
      <c r="P161" s="30">
        <v>4</v>
      </c>
      <c r="Q161" s="30">
        <f t="shared" si="21"/>
        <v>8</v>
      </c>
    </row>
    <row r="162" spans="1:17" s="3" customFormat="1" x14ac:dyDescent="0.2">
      <c r="A162" s="31"/>
      <c r="B162" s="30" t="str">
        <f t="shared" si="20"/>
        <v>W19</v>
      </c>
      <c r="C162" s="30" t="s">
        <v>146</v>
      </c>
      <c r="D162" s="30">
        <v>228</v>
      </c>
      <c r="E162" s="30" t="s">
        <v>51</v>
      </c>
      <c r="F162" s="30" t="s">
        <v>302</v>
      </c>
      <c r="G162" s="30">
        <v>24</v>
      </c>
      <c r="H162" s="30">
        <v>1976</v>
      </c>
      <c r="I162" s="30">
        <v>100</v>
      </c>
      <c r="J162" s="30"/>
      <c r="K162" s="30"/>
      <c r="L162" s="30"/>
      <c r="M162" s="30">
        <f t="shared" si="18"/>
        <v>56</v>
      </c>
      <c r="N162" s="30"/>
      <c r="O162" s="30">
        <v>2</v>
      </c>
      <c r="P162" s="30">
        <v>4</v>
      </c>
      <c r="Q162" s="30">
        <f t="shared" si="21"/>
        <v>8</v>
      </c>
    </row>
    <row r="163" spans="1:17" s="3" customFormat="1" x14ac:dyDescent="0.2">
      <c r="A163" s="31"/>
      <c r="B163" s="30" t="str">
        <f t="shared" si="20"/>
        <v>W18</v>
      </c>
      <c r="C163" s="30" t="s">
        <v>147</v>
      </c>
      <c r="D163" s="30">
        <v>32</v>
      </c>
      <c r="E163" s="30" t="s">
        <v>51</v>
      </c>
      <c r="F163" s="30" t="s">
        <v>302</v>
      </c>
      <c r="G163" s="30">
        <v>24</v>
      </c>
      <c r="H163" s="30">
        <v>1976</v>
      </c>
      <c r="I163" s="30">
        <v>100</v>
      </c>
      <c r="J163" s="30"/>
      <c r="K163" s="30"/>
      <c r="L163" s="30"/>
      <c r="M163" s="30">
        <f t="shared" si="18"/>
        <v>56</v>
      </c>
      <c r="N163" s="30"/>
      <c r="O163" s="30">
        <v>2</v>
      </c>
      <c r="P163" s="30">
        <v>4</v>
      </c>
      <c r="Q163" s="30">
        <f t="shared" si="21"/>
        <v>8</v>
      </c>
    </row>
    <row r="164" spans="1:17" s="3" customFormat="1" x14ac:dyDescent="0.2">
      <c r="A164" s="31"/>
      <c r="B164" s="30" t="str">
        <f t="shared" si="20"/>
        <v>W17</v>
      </c>
      <c r="C164" s="30" t="s">
        <v>148</v>
      </c>
      <c r="D164" s="30">
        <v>447</v>
      </c>
      <c r="E164" s="30" t="s">
        <v>51</v>
      </c>
      <c r="F164" s="30" t="s">
        <v>302</v>
      </c>
      <c r="G164" s="30">
        <v>24</v>
      </c>
      <c r="H164" s="30">
        <v>1976</v>
      </c>
      <c r="I164" s="30">
        <v>100</v>
      </c>
      <c r="J164" s="30"/>
      <c r="K164" s="30"/>
      <c r="L164" s="30"/>
      <c r="M164" s="30">
        <f t="shared" si="18"/>
        <v>56</v>
      </c>
      <c r="N164" s="30"/>
      <c r="O164" s="30">
        <v>2</v>
      </c>
      <c r="P164" s="30">
        <v>4</v>
      </c>
      <c r="Q164" s="30">
        <f t="shared" si="21"/>
        <v>8</v>
      </c>
    </row>
    <row r="165" spans="1:17" s="3" customFormat="1" x14ac:dyDescent="0.2">
      <c r="A165" s="31"/>
      <c r="B165" s="37" t="str">
        <f t="shared" si="20"/>
        <v>W16</v>
      </c>
      <c r="C165" s="30" t="s">
        <v>149</v>
      </c>
      <c r="D165" s="30">
        <v>293</v>
      </c>
      <c r="E165" s="30" t="s">
        <v>51</v>
      </c>
      <c r="F165" s="30" t="s">
        <v>302</v>
      </c>
      <c r="G165" s="30">
        <v>30</v>
      </c>
      <c r="H165" s="30">
        <v>1976</v>
      </c>
      <c r="I165" s="30">
        <v>100</v>
      </c>
      <c r="J165" s="30"/>
      <c r="K165" s="30"/>
      <c r="L165" s="30"/>
      <c r="M165" s="30">
        <f t="shared" si="18"/>
        <v>56</v>
      </c>
      <c r="N165" s="30"/>
      <c r="O165" s="30">
        <v>2</v>
      </c>
      <c r="P165" s="30">
        <v>4</v>
      </c>
      <c r="Q165" s="30">
        <f t="shared" si="21"/>
        <v>8</v>
      </c>
    </row>
    <row r="166" spans="1:17" s="3" customFormat="1" x14ac:dyDescent="0.2">
      <c r="A166" s="31"/>
      <c r="B166" s="30" t="str">
        <f t="shared" si="20"/>
        <v>W15</v>
      </c>
      <c r="C166" s="30" t="s">
        <v>150</v>
      </c>
      <c r="D166" s="30">
        <v>302</v>
      </c>
      <c r="E166" s="30" t="s">
        <v>51</v>
      </c>
      <c r="F166" s="30" t="s">
        <v>302</v>
      </c>
      <c r="G166" s="30">
        <v>30</v>
      </c>
      <c r="H166" s="30">
        <v>1976</v>
      </c>
      <c r="I166" s="30">
        <v>100</v>
      </c>
      <c r="J166" s="30"/>
      <c r="K166" s="30"/>
      <c r="L166" s="30"/>
      <c r="M166" s="30">
        <f t="shared" si="18"/>
        <v>56</v>
      </c>
      <c r="N166" s="30"/>
      <c r="O166" s="30">
        <v>2</v>
      </c>
      <c r="P166" s="30">
        <v>4</v>
      </c>
      <c r="Q166" s="30">
        <f t="shared" si="21"/>
        <v>8</v>
      </c>
    </row>
    <row r="167" spans="1:17" s="3" customFormat="1" x14ac:dyDescent="0.2">
      <c r="A167" s="31"/>
      <c r="B167" s="30" t="str">
        <f t="shared" si="20"/>
        <v>W14</v>
      </c>
      <c r="C167" s="30" t="s">
        <v>151</v>
      </c>
      <c r="D167" s="30">
        <v>448</v>
      </c>
      <c r="E167" s="30" t="s">
        <v>51</v>
      </c>
      <c r="F167" s="30" t="s">
        <v>302</v>
      </c>
      <c r="G167" s="30">
        <v>30</v>
      </c>
      <c r="H167" s="30">
        <v>1976</v>
      </c>
      <c r="I167" s="30">
        <v>100</v>
      </c>
      <c r="J167" s="30"/>
      <c r="K167" s="30"/>
      <c r="L167" s="30"/>
      <c r="M167" s="30">
        <f t="shared" si="18"/>
        <v>56</v>
      </c>
      <c r="N167" s="30"/>
      <c r="O167" s="30">
        <v>2</v>
      </c>
      <c r="P167" s="30">
        <v>4</v>
      </c>
      <c r="Q167" s="30">
        <f t="shared" si="21"/>
        <v>8</v>
      </c>
    </row>
    <row r="168" spans="1:17" s="3" customFormat="1" x14ac:dyDescent="0.2">
      <c r="A168" s="31"/>
      <c r="B168" s="30" t="str">
        <f t="shared" si="20"/>
        <v>W13</v>
      </c>
      <c r="C168" s="30" t="s">
        <v>152</v>
      </c>
      <c r="D168" s="30">
        <v>457</v>
      </c>
      <c r="E168" s="30" t="s">
        <v>51</v>
      </c>
      <c r="F168" s="30" t="s">
        <v>302</v>
      </c>
      <c r="G168" s="30">
        <v>30</v>
      </c>
      <c r="H168" s="30">
        <v>1976</v>
      </c>
      <c r="I168" s="30">
        <v>100</v>
      </c>
      <c r="J168" s="30"/>
      <c r="K168" s="30"/>
      <c r="L168" s="30"/>
      <c r="M168" s="30">
        <f t="shared" si="18"/>
        <v>56</v>
      </c>
      <c r="N168" s="30"/>
      <c r="O168" s="30">
        <v>2</v>
      </c>
      <c r="P168" s="30">
        <v>4</v>
      </c>
      <c r="Q168" s="30">
        <f t="shared" si="21"/>
        <v>8</v>
      </c>
    </row>
    <row r="169" spans="1:17" x14ac:dyDescent="0.2">
      <c r="A169" s="4"/>
      <c r="B169" s="30" t="str">
        <f t="shared" si="20"/>
        <v>W12</v>
      </c>
      <c r="C169" s="30" t="s">
        <v>153</v>
      </c>
      <c r="D169" s="30">
        <v>440</v>
      </c>
      <c r="E169" s="30" t="s">
        <v>51</v>
      </c>
      <c r="F169" s="30" t="s">
        <v>302</v>
      </c>
      <c r="G169" s="30">
        <v>30</v>
      </c>
      <c r="H169" s="30">
        <v>1976</v>
      </c>
      <c r="I169" s="30">
        <v>100</v>
      </c>
      <c r="J169" s="30"/>
      <c r="K169" s="30"/>
      <c r="L169" s="30"/>
      <c r="M169" s="30">
        <f t="shared" si="18"/>
        <v>56</v>
      </c>
      <c r="O169" s="30">
        <v>2</v>
      </c>
      <c r="P169" s="30">
        <v>4</v>
      </c>
      <c r="Q169" s="30">
        <f t="shared" si="21"/>
        <v>8</v>
      </c>
    </row>
    <row r="170" spans="1:17" x14ac:dyDescent="0.2">
      <c r="A170" s="4"/>
      <c r="B170" s="30" t="str">
        <f t="shared" si="20"/>
        <v>W11</v>
      </c>
      <c r="C170" s="30" t="s">
        <v>154</v>
      </c>
      <c r="D170" s="30">
        <v>435</v>
      </c>
      <c r="E170" s="30" t="s">
        <v>51</v>
      </c>
      <c r="F170" s="30" t="s">
        <v>302</v>
      </c>
      <c r="G170" s="30">
        <v>30</v>
      </c>
      <c r="H170" s="30">
        <v>1976</v>
      </c>
      <c r="I170" s="30">
        <v>100</v>
      </c>
      <c r="J170" s="30"/>
      <c r="K170" s="30"/>
      <c r="L170" s="30"/>
      <c r="M170" s="30">
        <f t="shared" si="18"/>
        <v>56</v>
      </c>
      <c r="O170" s="30">
        <v>2</v>
      </c>
      <c r="P170" s="30">
        <v>4</v>
      </c>
      <c r="Q170" s="30">
        <f t="shared" si="21"/>
        <v>8</v>
      </c>
    </row>
    <row r="171" spans="1:17" x14ac:dyDescent="0.2">
      <c r="A171" s="4"/>
      <c r="B171" s="30" t="str">
        <f t="shared" si="20"/>
        <v>W10</v>
      </c>
      <c r="C171" s="30" t="s">
        <v>155</v>
      </c>
      <c r="D171" s="30">
        <v>360</v>
      </c>
      <c r="E171" s="30" t="s">
        <v>51</v>
      </c>
      <c r="F171" s="30" t="s">
        <v>302</v>
      </c>
      <c r="G171" s="30">
        <v>30</v>
      </c>
      <c r="H171" s="30">
        <v>1976</v>
      </c>
      <c r="I171" s="30">
        <v>100</v>
      </c>
      <c r="J171" s="30"/>
      <c r="K171" s="30"/>
      <c r="L171" s="30"/>
      <c r="M171" s="30">
        <f t="shared" si="18"/>
        <v>56</v>
      </c>
      <c r="O171" s="30">
        <v>2</v>
      </c>
      <c r="P171" s="30">
        <v>4</v>
      </c>
      <c r="Q171" s="30">
        <f t="shared" si="21"/>
        <v>8</v>
      </c>
    </row>
    <row r="172" spans="1:17" x14ac:dyDescent="0.2">
      <c r="A172" s="4"/>
      <c r="B172" s="30" t="str">
        <f t="shared" si="20"/>
        <v>W9</v>
      </c>
      <c r="C172" s="30" t="s">
        <v>156</v>
      </c>
      <c r="D172" s="30">
        <v>456</v>
      </c>
      <c r="E172" s="30" t="s">
        <v>51</v>
      </c>
      <c r="F172" s="30" t="s">
        <v>302</v>
      </c>
      <c r="G172" s="30">
        <v>30</v>
      </c>
      <c r="H172" s="30">
        <v>1976</v>
      </c>
      <c r="I172" s="30">
        <v>100</v>
      </c>
      <c r="J172" s="30"/>
      <c r="K172" s="30"/>
      <c r="L172" s="30"/>
      <c r="M172" s="30">
        <f t="shared" si="18"/>
        <v>56</v>
      </c>
      <c r="O172" s="30">
        <v>2</v>
      </c>
      <c r="P172" s="30">
        <v>4</v>
      </c>
      <c r="Q172" s="30">
        <f t="shared" si="21"/>
        <v>8</v>
      </c>
    </row>
    <row r="173" spans="1:17" x14ac:dyDescent="0.2">
      <c r="A173" s="4"/>
      <c r="B173" s="30" t="str">
        <f t="shared" si="20"/>
        <v>W7A</v>
      </c>
      <c r="C173" s="30" t="s">
        <v>157</v>
      </c>
      <c r="D173" s="30">
        <v>458</v>
      </c>
      <c r="E173" s="30" t="s">
        <v>51</v>
      </c>
      <c r="F173" s="30" t="s">
        <v>302</v>
      </c>
      <c r="G173" s="30">
        <v>30</v>
      </c>
      <c r="H173" s="30">
        <v>1976</v>
      </c>
      <c r="I173" s="30">
        <v>100</v>
      </c>
      <c r="J173" s="30"/>
      <c r="K173" s="30"/>
      <c r="L173" s="30"/>
      <c r="M173" s="30">
        <f t="shared" si="18"/>
        <v>56</v>
      </c>
      <c r="O173" s="30">
        <v>2</v>
      </c>
      <c r="P173" s="30">
        <v>4</v>
      </c>
      <c r="Q173" s="30">
        <f t="shared" si="21"/>
        <v>8</v>
      </c>
    </row>
    <row r="174" spans="1:17" x14ac:dyDescent="0.2">
      <c r="A174" s="4"/>
      <c r="B174" s="30" t="str">
        <f t="shared" si="20"/>
        <v>W6</v>
      </c>
      <c r="C174" s="30" t="s">
        <v>158</v>
      </c>
      <c r="D174" s="30">
        <v>226</v>
      </c>
      <c r="E174" s="30" t="s">
        <v>51</v>
      </c>
      <c r="F174" s="30" t="s">
        <v>302</v>
      </c>
      <c r="G174" s="30">
        <v>30</v>
      </c>
      <c r="H174" s="30">
        <v>1976</v>
      </c>
      <c r="I174" s="30">
        <v>100</v>
      </c>
      <c r="J174" s="30"/>
      <c r="K174" s="30"/>
      <c r="L174" s="30"/>
      <c r="M174" s="30">
        <f t="shared" si="18"/>
        <v>56</v>
      </c>
      <c r="O174" s="30">
        <v>2</v>
      </c>
      <c r="P174" s="30">
        <v>4</v>
      </c>
      <c r="Q174" s="30">
        <f t="shared" si="21"/>
        <v>8</v>
      </c>
    </row>
    <row r="175" spans="1:17" x14ac:dyDescent="0.2">
      <c r="A175" s="4"/>
      <c r="B175" s="30" t="str">
        <f t="shared" si="20"/>
        <v>W4</v>
      </c>
      <c r="C175" s="30" t="s">
        <v>159</v>
      </c>
      <c r="D175" s="30">
        <v>438</v>
      </c>
      <c r="E175" s="30" t="s">
        <v>51</v>
      </c>
      <c r="F175" s="30" t="s">
        <v>302</v>
      </c>
      <c r="G175" s="30">
        <v>30</v>
      </c>
      <c r="H175" s="30">
        <v>1976</v>
      </c>
      <c r="I175" s="30">
        <v>100</v>
      </c>
      <c r="J175" s="30"/>
      <c r="K175" s="30"/>
      <c r="L175" s="30"/>
      <c r="M175" s="30">
        <f t="shared" si="18"/>
        <v>56</v>
      </c>
      <c r="O175" s="30">
        <v>2</v>
      </c>
      <c r="P175" s="30">
        <v>4</v>
      </c>
      <c r="Q175" s="30">
        <f t="shared" si="21"/>
        <v>8</v>
      </c>
    </row>
    <row r="176" spans="1:17" x14ac:dyDescent="0.2">
      <c r="A176" s="4"/>
      <c r="B176" s="30" t="str">
        <f t="shared" si="20"/>
        <v>W2</v>
      </c>
      <c r="C176" s="30" t="s">
        <v>160</v>
      </c>
      <c r="D176" s="30">
        <v>264</v>
      </c>
      <c r="E176" s="30" t="s">
        <v>51</v>
      </c>
      <c r="F176" s="30" t="s">
        <v>302</v>
      </c>
      <c r="G176" s="30">
        <v>30</v>
      </c>
      <c r="H176" s="30">
        <v>1976</v>
      </c>
      <c r="I176" s="30">
        <v>100</v>
      </c>
      <c r="J176" s="30"/>
      <c r="K176" s="30"/>
      <c r="L176" s="30"/>
      <c r="M176" s="30">
        <f t="shared" si="18"/>
        <v>56</v>
      </c>
      <c r="O176" s="30">
        <v>2</v>
      </c>
      <c r="P176" s="30">
        <v>4</v>
      </c>
      <c r="Q176" s="30">
        <f t="shared" si="21"/>
        <v>8</v>
      </c>
    </row>
    <row r="177" spans="1:17" x14ac:dyDescent="0.2">
      <c r="A177" s="4"/>
      <c r="B177" s="30" t="str">
        <f t="shared" si="20"/>
        <v>W1</v>
      </c>
      <c r="C177" s="30" t="s">
        <v>329</v>
      </c>
      <c r="D177" s="30">
        <v>234</v>
      </c>
      <c r="E177" s="30" t="s">
        <v>51</v>
      </c>
      <c r="F177" s="30" t="s">
        <v>302</v>
      </c>
      <c r="G177" s="30">
        <v>30</v>
      </c>
      <c r="H177" s="30">
        <v>1976</v>
      </c>
      <c r="I177" s="30">
        <v>100</v>
      </c>
      <c r="J177" s="30"/>
      <c r="K177" s="30"/>
      <c r="L177" s="30"/>
      <c r="M177" s="30">
        <f t="shared" si="18"/>
        <v>56</v>
      </c>
      <c r="O177" s="30">
        <v>2</v>
      </c>
      <c r="P177" s="30">
        <v>4</v>
      </c>
      <c r="Q177" s="30">
        <f t="shared" si="21"/>
        <v>8</v>
      </c>
    </row>
    <row r="178" spans="1:17" ht="12.75" customHeight="1" thickBot="1" x14ac:dyDescent="0.25">
      <c r="A178" s="30"/>
      <c r="B178" s="9" t="s">
        <v>161</v>
      </c>
      <c r="C178" s="10" t="s">
        <v>306</v>
      </c>
      <c r="D178" s="30"/>
      <c r="E178" s="43">
        <f>SUM(D145:D177)</f>
        <v>9625</v>
      </c>
      <c r="F178" s="10"/>
      <c r="G178" s="30"/>
      <c r="H178" s="30"/>
      <c r="I178" s="30"/>
      <c r="J178" s="30"/>
      <c r="K178" s="30"/>
      <c r="L178" s="30"/>
      <c r="M178" s="30"/>
    </row>
    <row r="179" spans="1:17" s="5" customFormat="1" ht="24" customHeight="1" thickBot="1" x14ac:dyDescent="0.25">
      <c r="A179" s="161" t="s">
        <v>162</v>
      </c>
      <c r="B179" s="162"/>
      <c r="C179" s="162"/>
      <c r="D179" s="162"/>
      <c r="E179" s="162"/>
      <c r="F179" s="162"/>
      <c r="G179" s="162"/>
      <c r="H179" s="162"/>
      <c r="I179" s="162"/>
      <c r="J179" s="162"/>
      <c r="K179" s="162"/>
      <c r="L179" s="162"/>
      <c r="M179" s="162"/>
      <c r="N179" s="162"/>
      <c r="O179" s="162"/>
      <c r="P179" s="162"/>
      <c r="Q179" s="162"/>
    </row>
    <row r="180" spans="1:17" ht="25.5" x14ac:dyDescent="0.2">
      <c r="A180" s="30"/>
      <c r="B180" s="30" t="s">
        <v>330</v>
      </c>
      <c r="C180" s="30" t="s">
        <v>165</v>
      </c>
      <c r="D180" s="38">
        <v>2249</v>
      </c>
      <c r="E180" s="30" t="s">
        <v>164</v>
      </c>
      <c r="F180" s="38" t="s">
        <v>299</v>
      </c>
      <c r="G180" s="30">
        <v>18</v>
      </c>
      <c r="H180" s="30">
        <v>1976</v>
      </c>
      <c r="I180" s="30">
        <v>100</v>
      </c>
      <c r="J180" s="30"/>
      <c r="K180" s="30"/>
      <c r="L180" s="30"/>
      <c r="M180" s="30">
        <f t="shared" si="18"/>
        <v>56</v>
      </c>
      <c r="O180" s="7">
        <v>4</v>
      </c>
      <c r="P180" s="7">
        <v>2</v>
      </c>
      <c r="Q180" s="7">
        <f>(O180*P180)</f>
        <v>8</v>
      </c>
    </row>
    <row r="181" spans="1:17" x14ac:dyDescent="0.2">
      <c r="A181" s="30"/>
      <c r="B181" s="30" t="s">
        <v>165</v>
      </c>
      <c r="C181" s="30" t="s">
        <v>166</v>
      </c>
      <c r="D181" s="30">
        <v>35</v>
      </c>
      <c r="E181" s="30" t="s">
        <v>51</v>
      </c>
      <c r="F181" s="30" t="s">
        <v>302</v>
      </c>
      <c r="G181" s="30">
        <v>18</v>
      </c>
      <c r="H181" s="30">
        <v>1976</v>
      </c>
      <c r="I181" s="30">
        <v>100</v>
      </c>
      <c r="J181" s="30">
        <v>2003</v>
      </c>
      <c r="K181" s="30">
        <v>75</v>
      </c>
      <c r="L181" s="30" t="s">
        <v>303</v>
      </c>
      <c r="M181" s="30">
        <f t="shared" si="18"/>
        <v>58</v>
      </c>
      <c r="O181" s="7">
        <v>2</v>
      </c>
      <c r="P181" s="7">
        <v>1</v>
      </c>
      <c r="Q181" s="7">
        <f>(O181*P181)</f>
        <v>2</v>
      </c>
    </row>
    <row r="182" spans="1:17" x14ac:dyDescent="0.2">
      <c r="A182" s="30"/>
      <c r="B182" s="37" t="str">
        <f>C181</f>
        <v>N19.8</v>
      </c>
      <c r="C182" s="30" t="s">
        <v>167</v>
      </c>
      <c r="D182" s="30">
        <v>331</v>
      </c>
      <c r="E182" s="30" t="s">
        <v>51</v>
      </c>
      <c r="F182" s="30" t="s">
        <v>302</v>
      </c>
      <c r="G182" s="30">
        <v>18</v>
      </c>
      <c r="H182" s="30">
        <v>1976</v>
      </c>
      <c r="I182" s="30">
        <v>100</v>
      </c>
      <c r="J182" s="30">
        <v>2003</v>
      </c>
      <c r="K182" s="30">
        <v>75</v>
      </c>
      <c r="L182" s="30" t="s">
        <v>303</v>
      </c>
      <c r="M182" s="30">
        <f t="shared" si="18"/>
        <v>58</v>
      </c>
      <c r="O182" s="7">
        <v>2</v>
      </c>
      <c r="P182" s="7">
        <v>1</v>
      </c>
      <c r="Q182" s="7">
        <f t="shared" ref="Q182:Q208" si="22">(O182*P182)</f>
        <v>2</v>
      </c>
    </row>
    <row r="183" spans="1:17" s="3" customFormat="1" x14ac:dyDescent="0.2">
      <c r="A183" s="31"/>
      <c r="B183" s="30" t="str">
        <f t="shared" ref="B183:B207" si="23">C182</f>
        <v>N19.7</v>
      </c>
      <c r="C183" s="30" t="s">
        <v>168</v>
      </c>
      <c r="D183" s="30">
        <v>234</v>
      </c>
      <c r="E183" s="30" t="s">
        <v>51</v>
      </c>
      <c r="F183" s="30" t="s">
        <v>302</v>
      </c>
      <c r="G183" s="30">
        <v>18</v>
      </c>
      <c r="H183" s="30">
        <v>1976</v>
      </c>
      <c r="I183" s="30">
        <v>100</v>
      </c>
      <c r="J183" s="30">
        <v>2003</v>
      </c>
      <c r="K183" s="30">
        <v>75</v>
      </c>
      <c r="L183" s="30" t="s">
        <v>303</v>
      </c>
      <c r="M183" s="30">
        <f t="shared" si="18"/>
        <v>58</v>
      </c>
      <c r="N183" s="30"/>
      <c r="O183" s="7">
        <v>2</v>
      </c>
      <c r="P183" s="7">
        <v>1</v>
      </c>
      <c r="Q183" s="7">
        <f t="shared" si="22"/>
        <v>2</v>
      </c>
    </row>
    <row r="184" spans="1:17" s="3" customFormat="1" x14ac:dyDescent="0.2">
      <c r="A184" s="31"/>
      <c r="B184" s="30" t="str">
        <f t="shared" si="23"/>
        <v>N19.6</v>
      </c>
      <c r="C184" s="30" t="s">
        <v>169</v>
      </c>
      <c r="D184" s="30">
        <v>409</v>
      </c>
      <c r="E184" s="30" t="s">
        <v>51</v>
      </c>
      <c r="F184" s="30" t="s">
        <v>302</v>
      </c>
      <c r="G184" s="30">
        <v>18</v>
      </c>
      <c r="H184" s="30">
        <v>1976</v>
      </c>
      <c r="I184" s="30">
        <v>100</v>
      </c>
      <c r="J184" s="30">
        <v>2003</v>
      </c>
      <c r="K184" s="30">
        <v>75</v>
      </c>
      <c r="L184" s="30" t="s">
        <v>303</v>
      </c>
      <c r="M184" s="30">
        <f t="shared" si="18"/>
        <v>58</v>
      </c>
      <c r="N184" s="30"/>
      <c r="O184" s="7">
        <v>2</v>
      </c>
      <c r="P184" s="7">
        <v>1</v>
      </c>
      <c r="Q184" s="7">
        <f t="shared" si="22"/>
        <v>2</v>
      </c>
    </row>
    <row r="185" spans="1:17" s="3" customFormat="1" x14ac:dyDescent="0.2">
      <c r="A185" s="31"/>
      <c r="B185" s="30" t="str">
        <f t="shared" si="23"/>
        <v>N19.5</v>
      </c>
      <c r="C185" s="30" t="s">
        <v>170</v>
      </c>
      <c r="D185" s="30">
        <v>315</v>
      </c>
      <c r="E185" s="30" t="s">
        <v>51</v>
      </c>
      <c r="F185" s="30" t="s">
        <v>302</v>
      </c>
      <c r="G185" s="30">
        <v>18</v>
      </c>
      <c r="H185" s="30">
        <v>1976</v>
      </c>
      <c r="I185" s="30">
        <v>100</v>
      </c>
      <c r="J185" s="30">
        <v>2003</v>
      </c>
      <c r="K185" s="30">
        <v>75</v>
      </c>
      <c r="L185" s="30" t="s">
        <v>303</v>
      </c>
      <c r="M185" s="30">
        <f t="shared" si="18"/>
        <v>58</v>
      </c>
      <c r="N185" s="30"/>
      <c r="O185" s="7">
        <v>2</v>
      </c>
      <c r="P185" s="7">
        <v>1</v>
      </c>
      <c r="Q185" s="7">
        <f t="shared" si="22"/>
        <v>2</v>
      </c>
    </row>
    <row r="186" spans="1:17" s="3" customFormat="1" x14ac:dyDescent="0.2">
      <c r="A186" s="31"/>
      <c r="B186" s="30" t="str">
        <f t="shared" si="23"/>
        <v>N19.4</v>
      </c>
      <c r="C186" s="30" t="s">
        <v>171</v>
      </c>
      <c r="D186" s="30">
        <v>292</v>
      </c>
      <c r="E186" s="30" t="s">
        <v>51</v>
      </c>
      <c r="F186" s="30" t="s">
        <v>302</v>
      </c>
      <c r="G186" s="30">
        <v>21</v>
      </c>
      <c r="H186" s="30">
        <v>1976</v>
      </c>
      <c r="I186" s="30">
        <v>100</v>
      </c>
      <c r="J186" s="30">
        <v>2003</v>
      </c>
      <c r="K186" s="30">
        <v>75</v>
      </c>
      <c r="L186" s="30" t="s">
        <v>303</v>
      </c>
      <c r="M186" s="30">
        <f t="shared" si="18"/>
        <v>58</v>
      </c>
      <c r="N186" s="30"/>
      <c r="O186" s="7">
        <v>2</v>
      </c>
      <c r="P186" s="7">
        <v>1</v>
      </c>
      <c r="Q186" s="7">
        <f t="shared" si="22"/>
        <v>2</v>
      </c>
    </row>
    <row r="187" spans="1:17" s="3" customFormat="1" x14ac:dyDescent="0.2">
      <c r="A187" s="31"/>
      <c r="B187" s="30" t="str">
        <f t="shared" si="23"/>
        <v>N19.3</v>
      </c>
      <c r="C187" s="30" t="s">
        <v>172</v>
      </c>
      <c r="D187" s="30">
        <v>318</v>
      </c>
      <c r="E187" s="30" t="s">
        <v>51</v>
      </c>
      <c r="F187" s="30" t="s">
        <v>302</v>
      </c>
      <c r="G187" s="30">
        <v>21</v>
      </c>
      <c r="H187" s="30">
        <v>1976</v>
      </c>
      <c r="I187" s="30">
        <v>100</v>
      </c>
      <c r="J187" s="30">
        <v>2003</v>
      </c>
      <c r="K187" s="30">
        <v>75</v>
      </c>
      <c r="L187" s="30" t="s">
        <v>303</v>
      </c>
      <c r="M187" s="30">
        <f t="shared" si="18"/>
        <v>58</v>
      </c>
      <c r="N187" s="30"/>
      <c r="O187" s="7">
        <v>2</v>
      </c>
      <c r="P187" s="7">
        <v>1</v>
      </c>
      <c r="Q187" s="7">
        <f t="shared" si="22"/>
        <v>2</v>
      </c>
    </row>
    <row r="188" spans="1:17" s="3" customFormat="1" x14ac:dyDescent="0.2">
      <c r="A188" s="31"/>
      <c r="B188" s="30" t="str">
        <f t="shared" si="23"/>
        <v>N19.2</v>
      </c>
      <c r="C188" s="30" t="s">
        <v>173</v>
      </c>
      <c r="D188" s="30">
        <v>391</v>
      </c>
      <c r="E188" s="30" t="s">
        <v>51</v>
      </c>
      <c r="F188" s="30" t="s">
        <v>302</v>
      </c>
      <c r="G188" s="30">
        <v>21</v>
      </c>
      <c r="H188" s="30">
        <v>1976</v>
      </c>
      <c r="I188" s="30">
        <v>100</v>
      </c>
      <c r="J188" s="30">
        <v>2003</v>
      </c>
      <c r="K188" s="30">
        <v>75</v>
      </c>
      <c r="L188" s="30" t="s">
        <v>303</v>
      </c>
      <c r="M188" s="30">
        <f t="shared" si="18"/>
        <v>58</v>
      </c>
      <c r="N188" s="30"/>
      <c r="O188" s="7">
        <v>2</v>
      </c>
      <c r="P188" s="7">
        <v>1</v>
      </c>
      <c r="Q188" s="7">
        <f t="shared" si="22"/>
        <v>2</v>
      </c>
    </row>
    <row r="189" spans="1:17" s="3" customFormat="1" x14ac:dyDescent="0.2">
      <c r="A189" s="31"/>
      <c r="B189" s="30" t="str">
        <f t="shared" si="23"/>
        <v>N19.1</v>
      </c>
      <c r="C189" s="30" t="s">
        <v>174</v>
      </c>
      <c r="D189" s="30">
        <v>462</v>
      </c>
      <c r="E189" s="30" t="s">
        <v>51</v>
      </c>
      <c r="F189" s="30" t="s">
        <v>302</v>
      </c>
      <c r="G189" s="30">
        <v>21</v>
      </c>
      <c r="H189" s="30">
        <v>1976</v>
      </c>
      <c r="I189" s="30">
        <v>100</v>
      </c>
      <c r="J189" s="30">
        <v>2003</v>
      </c>
      <c r="K189" s="30">
        <v>75</v>
      </c>
      <c r="L189" s="30" t="s">
        <v>303</v>
      </c>
      <c r="M189" s="30">
        <f t="shared" si="18"/>
        <v>58</v>
      </c>
      <c r="N189" s="30"/>
      <c r="O189" s="7">
        <v>2</v>
      </c>
      <c r="P189" s="7">
        <v>1</v>
      </c>
      <c r="Q189" s="7">
        <f t="shared" si="22"/>
        <v>2</v>
      </c>
    </row>
    <row r="190" spans="1:17" s="3" customFormat="1" x14ac:dyDescent="0.2">
      <c r="A190" s="31"/>
      <c r="B190" s="30" t="str">
        <f t="shared" si="23"/>
        <v>N19</v>
      </c>
      <c r="C190" s="30" t="s">
        <v>175</v>
      </c>
      <c r="D190" s="30">
        <v>389</v>
      </c>
      <c r="E190" s="30" t="s">
        <v>51</v>
      </c>
      <c r="F190" s="30" t="s">
        <v>302</v>
      </c>
      <c r="G190" s="30">
        <v>24</v>
      </c>
      <c r="H190" s="30">
        <v>1976</v>
      </c>
      <c r="I190" s="30">
        <v>100</v>
      </c>
      <c r="J190" s="30">
        <v>2003</v>
      </c>
      <c r="K190" s="30">
        <v>75</v>
      </c>
      <c r="L190" s="30" t="s">
        <v>303</v>
      </c>
      <c r="M190" s="30">
        <f t="shared" si="18"/>
        <v>58</v>
      </c>
      <c r="N190" s="30"/>
      <c r="O190" s="7">
        <v>2</v>
      </c>
      <c r="P190" s="7">
        <v>1</v>
      </c>
      <c r="Q190" s="7">
        <f t="shared" si="22"/>
        <v>2</v>
      </c>
    </row>
    <row r="191" spans="1:17" s="3" customFormat="1" x14ac:dyDescent="0.2">
      <c r="A191" s="31"/>
      <c r="B191" s="30" t="str">
        <f t="shared" si="23"/>
        <v>N18</v>
      </c>
      <c r="C191" s="30" t="s">
        <v>176</v>
      </c>
      <c r="D191" s="30">
        <v>182</v>
      </c>
      <c r="E191" s="30" t="s">
        <v>51</v>
      </c>
      <c r="F191" s="30" t="s">
        <v>302</v>
      </c>
      <c r="G191" s="30">
        <v>24</v>
      </c>
      <c r="H191" s="30">
        <v>1976</v>
      </c>
      <c r="I191" s="30">
        <v>100</v>
      </c>
      <c r="J191" s="30">
        <v>2004</v>
      </c>
      <c r="K191" s="30">
        <v>75</v>
      </c>
      <c r="L191" s="30" t="s">
        <v>303</v>
      </c>
      <c r="M191" s="30">
        <f t="shared" si="18"/>
        <v>59</v>
      </c>
      <c r="N191" s="30"/>
      <c r="O191" s="7">
        <v>2</v>
      </c>
      <c r="P191" s="7">
        <v>1</v>
      </c>
      <c r="Q191" s="7">
        <f t="shared" si="22"/>
        <v>2</v>
      </c>
    </row>
    <row r="192" spans="1:17" s="3" customFormat="1" x14ac:dyDescent="0.2">
      <c r="A192" s="31"/>
      <c r="B192" s="30" t="str">
        <f t="shared" si="23"/>
        <v>N17</v>
      </c>
      <c r="C192" s="30" t="s">
        <v>177</v>
      </c>
      <c r="D192" s="30">
        <v>372</v>
      </c>
      <c r="E192" s="30" t="s">
        <v>51</v>
      </c>
      <c r="F192" s="30" t="s">
        <v>302</v>
      </c>
      <c r="G192" s="30">
        <v>24</v>
      </c>
      <c r="H192" s="30">
        <v>1976</v>
      </c>
      <c r="I192" s="30">
        <v>100</v>
      </c>
      <c r="J192" s="30">
        <v>2005</v>
      </c>
      <c r="K192" s="30">
        <v>75</v>
      </c>
      <c r="L192" s="30" t="s">
        <v>303</v>
      </c>
      <c r="M192" s="30">
        <f t="shared" si="18"/>
        <v>60</v>
      </c>
      <c r="N192" s="30"/>
      <c r="O192" s="7">
        <v>2</v>
      </c>
      <c r="P192" s="7">
        <v>1</v>
      </c>
      <c r="Q192" s="7">
        <f t="shared" si="22"/>
        <v>2</v>
      </c>
    </row>
    <row r="193" spans="1:17" s="3" customFormat="1" x14ac:dyDescent="0.2">
      <c r="A193" s="31"/>
      <c r="B193" s="30" t="str">
        <f t="shared" si="23"/>
        <v>N16</v>
      </c>
      <c r="C193" s="30" t="s">
        <v>178</v>
      </c>
      <c r="D193" s="30">
        <v>446</v>
      </c>
      <c r="E193" s="30" t="s">
        <v>51</v>
      </c>
      <c r="F193" s="30" t="s">
        <v>302</v>
      </c>
      <c r="G193" s="30">
        <v>24</v>
      </c>
      <c r="H193" s="30">
        <v>1976</v>
      </c>
      <c r="I193" s="30">
        <v>100</v>
      </c>
      <c r="J193" s="30">
        <v>2006</v>
      </c>
      <c r="K193" s="30">
        <v>75</v>
      </c>
      <c r="L193" s="30" t="s">
        <v>303</v>
      </c>
      <c r="M193" s="30">
        <f t="shared" si="18"/>
        <v>61</v>
      </c>
      <c r="N193" s="30"/>
      <c r="O193" s="7">
        <v>2</v>
      </c>
      <c r="P193" s="7">
        <v>1</v>
      </c>
      <c r="Q193" s="7">
        <f t="shared" si="22"/>
        <v>2</v>
      </c>
    </row>
    <row r="194" spans="1:17" s="3" customFormat="1" x14ac:dyDescent="0.2">
      <c r="A194" s="31"/>
      <c r="B194" s="30" t="str">
        <f t="shared" si="23"/>
        <v>N15</v>
      </c>
      <c r="C194" s="30" t="s">
        <v>179</v>
      </c>
      <c r="D194" s="30">
        <v>114</v>
      </c>
      <c r="E194" s="30" t="s">
        <v>51</v>
      </c>
      <c r="F194" s="30" t="s">
        <v>302</v>
      </c>
      <c r="G194" s="30">
        <v>27</v>
      </c>
      <c r="H194" s="30">
        <v>1976</v>
      </c>
      <c r="I194" s="30">
        <v>100</v>
      </c>
      <c r="J194" s="30"/>
      <c r="K194" s="30"/>
      <c r="L194" s="30"/>
      <c r="M194" s="30">
        <f t="shared" si="18"/>
        <v>56</v>
      </c>
      <c r="N194" s="30"/>
      <c r="O194" s="7">
        <v>5</v>
      </c>
      <c r="P194" s="7">
        <v>4</v>
      </c>
      <c r="Q194" s="7">
        <f t="shared" si="22"/>
        <v>20</v>
      </c>
    </row>
    <row r="195" spans="1:17" s="3" customFormat="1" x14ac:dyDescent="0.2">
      <c r="A195" s="31"/>
      <c r="B195" s="30" t="str">
        <f t="shared" si="23"/>
        <v>N14</v>
      </c>
      <c r="C195" s="30" t="s">
        <v>180</v>
      </c>
      <c r="D195" s="30">
        <v>154</v>
      </c>
      <c r="E195" s="30" t="s">
        <v>51</v>
      </c>
      <c r="F195" s="30" t="s">
        <v>302</v>
      </c>
      <c r="G195" s="30">
        <v>27</v>
      </c>
      <c r="H195" s="30">
        <v>1976</v>
      </c>
      <c r="I195" s="30">
        <v>100</v>
      </c>
      <c r="J195" s="30"/>
      <c r="K195" s="30"/>
      <c r="L195" s="30"/>
      <c r="M195" s="30">
        <f t="shared" si="18"/>
        <v>56</v>
      </c>
      <c r="N195" s="30"/>
      <c r="O195" s="7">
        <v>5</v>
      </c>
      <c r="P195" s="7">
        <v>4</v>
      </c>
      <c r="Q195" s="7">
        <f t="shared" si="22"/>
        <v>20</v>
      </c>
    </row>
    <row r="196" spans="1:17" s="3" customFormat="1" x14ac:dyDescent="0.2">
      <c r="A196" s="31"/>
      <c r="B196" s="30" t="str">
        <f t="shared" si="23"/>
        <v>N13</v>
      </c>
      <c r="C196" s="30" t="s">
        <v>181</v>
      </c>
      <c r="D196" s="30">
        <v>268</v>
      </c>
      <c r="E196" s="30" t="s">
        <v>51</v>
      </c>
      <c r="F196" s="30" t="s">
        <v>302</v>
      </c>
      <c r="G196" s="30">
        <v>27</v>
      </c>
      <c r="H196" s="30">
        <v>1976</v>
      </c>
      <c r="I196" s="30">
        <v>100</v>
      </c>
      <c r="J196" s="30"/>
      <c r="K196" s="30"/>
      <c r="L196" s="30"/>
      <c r="M196" s="30">
        <f t="shared" si="18"/>
        <v>56</v>
      </c>
      <c r="N196" s="30"/>
      <c r="O196" s="7">
        <v>5</v>
      </c>
      <c r="P196" s="7">
        <v>4</v>
      </c>
      <c r="Q196" s="7">
        <f t="shared" si="22"/>
        <v>20</v>
      </c>
    </row>
    <row r="197" spans="1:17" s="3" customFormat="1" x14ac:dyDescent="0.2">
      <c r="A197" s="31"/>
      <c r="B197" s="30" t="str">
        <f t="shared" si="23"/>
        <v>N12</v>
      </c>
      <c r="C197" s="30" t="s">
        <v>182</v>
      </c>
      <c r="D197" s="30">
        <v>191</v>
      </c>
      <c r="E197" s="30" t="s">
        <v>51</v>
      </c>
      <c r="F197" s="30" t="s">
        <v>302</v>
      </c>
      <c r="G197" s="30">
        <v>27</v>
      </c>
      <c r="H197" s="30">
        <v>1976</v>
      </c>
      <c r="I197" s="30">
        <v>100</v>
      </c>
      <c r="J197" s="30"/>
      <c r="K197" s="30"/>
      <c r="L197" s="30"/>
      <c r="M197" s="30">
        <f t="shared" si="18"/>
        <v>56</v>
      </c>
      <c r="N197" s="30"/>
      <c r="O197" s="7">
        <v>5</v>
      </c>
      <c r="P197" s="7">
        <v>4</v>
      </c>
      <c r="Q197" s="7">
        <f t="shared" si="22"/>
        <v>20</v>
      </c>
    </row>
    <row r="198" spans="1:17" s="3" customFormat="1" x14ac:dyDescent="0.2">
      <c r="A198" s="31"/>
      <c r="B198" s="30" t="str">
        <f t="shared" si="23"/>
        <v>N11</v>
      </c>
      <c r="C198" s="30" t="s">
        <v>183</v>
      </c>
      <c r="D198" s="30">
        <v>219</v>
      </c>
      <c r="E198" s="30" t="s">
        <v>51</v>
      </c>
      <c r="F198" s="30" t="s">
        <v>302</v>
      </c>
      <c r="G198" s="30">
        <v>27</v>
      </c>
      <c r="H198" s="30">
        <v>1976</v>
      </c>
      <c r="I198" s="30">
        <v>100</v>
      </c>
      <c r="J198" s="30"/>
      <c r="K198" s="30"/>
      <c r="L198" s="30"/>
      <c r="M198" s="30">
        <f t="shared" si="18"/>
        <v>56</v>
      </c>
      <c r="N198" s="30"/>
      <c r="O198" s="7">
        <v>5</v>
      </c>
      <c r="P198" s="7">
        <v>4</v>
      </c>
      <c r="Q198" s="7">
        <f t="shared" si="22"/>
        <v>20</v>
      </c>
    </row>
    <row r="199" spans="1:17" x14ac:dyDescent="0.2">
      <c r="A199" s="30"/>
      <c r="B199" s="30" t="str">
        <f t="shared" si="23"/>
        <v>N10</v>
      </c>
      <c r="C199" s="30" t="s">
        <v>184</v>
      </c>
      <c r="D199" s="30">
        <v>128</v>
      </c>
      <c r="E199" s="30" t="s">
        <v>51</v>
      </c>
      <c r="F199" s="30" t="s">
        <v>302</v>
      </c>
      <c r="G199" s="30">
        <v>27</v>
      </c>
      <c r="H199" s="30">
        <v>1976</v>
      </c>
      <c r="I199" s="30">
        <v>100</v>
      </c>
      <c r="J199" s="30"/>
      <c r="K199" s="30"/>
      <c r="L199" s="30"/>
      <c r="M199" s="30">
        <f t="shared" si="18"/>
        <v>56</v>
      </c>
      <c r="O199" s="7">
        <v>5</v>
      </c>
      <c r="P199" s="7">
        <v>4</v>
      </c>
      <c r="Q199" s="7">
        <f t="shared" si="22"/>
        <v>20</v>
      </c>
    </row>
    <row r="200" spans="1:17" x14ac:dyDescent="0.2">
      <c r="A200" s="30"/>
      <c r="B200" s="30" t="str">
        <f t="shared" si="23"/>
        <v>N9</v>
      </c>
      <c r="C200" s="30" t="s">
        <v>185</v>
      </c>
      <c r="D200" s="30">
        <v>416</v>
      </c>
      <c r="E200" s="30" t="s">
        <v>51</v>
      </c>
      <c r="F200" s="30" t="s">
        <v>302</v>
      </c>
      <c r="G200" s="30">
        <v>27</v>
      </c>
      <c r="H200" s="30">
        <v>1976</v>
      </c>
      <c r="I200" s="30">
        <v>100</v>
      </c>
      <c r="J200" s="30"/>
      <c r="K200" s="30"/>
      <c r="L200" s="30"/>
      <c r="M200" s="30">
        <f t="shared" si="18"/>
        <v>56</v>
      </c>
      <c r="O200" s="7">
        <v>5</v>
      </c>
      <c r="P200" s="7">
        <v>4</v>
      </c>
      <c r="Q200" s="7">
        <f t="shared" si="22"/>
        <v>20</v>
      </c>
    </row>
    <row r="201" spans="1:17" x14ac:dyDescent="0.2">
      <c r="A201" s="30"/>
      <c r="B201" s="30" t="str">
        <f t="shared" si="23"/>
        <v>N8</v>
      </c>
      <c r="C201" s="30" t="s">
        <v>186</v>
      </c>
      <c r="D201" s="30">
        <v>44</v>
      </c>
      <c r="E201" s="30" t="s">
        <v>51</v>
      </c>
      <c r="F201" s="30" t="s">
        <v>302</v>
      </c>
      <c r="G201" s="30">
        <v>27</v>
      </c>
      <c r="H201" s="30">
        <v>1976</v>
      </c>
      <c r="I201" s="30">
        <v>100</v>
      </c>
      <c r="J201" s="30"/>
      <c r="K201" s="30"/>
      <c r="L201" s="30"/>
      <c r="M201" s="30">
        <f t="shared" si="18"/>
        <v>56</v>
      </c>
      <c r="O201" s="7">
        <v>5</v>
      </c>
      <c r="P201" s="7">
        <v>4</v>
      </c>
      <c r="Q201" s="7">
        <f t="shared" si="22"/>
        <v>20</v>
      </c>
    </row>
    <row r="202" spans="1:17" x14ac:dyDescent="0.2">
      <c r="A202" s="30"/>
      <c r="B202" s="30" t="str">
        <f t="shared" si="23"/>
        <v>N7</v>
      </c>
      <c r="C202" s="30" t="s">
        <v>331</v>
      </c>
      <c r="D202" s="30">
        <v>49</v>
      </c>
      <c r="E202" s="30" t="s">
        <v>51</v>
      </c>
      <c r="F202" s="30" t="s">
        <v>302</v>
      </c>
      <c r="G202" s="30">
        <v>27</v>
      </c>
      <c r="H202" s="30">
        <v>1976</v>
      </c>
      <c r="I202" s="30">
        <v>100</v>
      </c>
      <c r="J202" s="30"/>
      <c r="K202" s="30"/>
      <c r="L202" s="30"/>
      <c r="M202" s="30">
        <f t="shared" si="18"/>
        <v>56</v>
      </c>
      <c r="O202" s="7">
        <v>5</v>
      </c>
      <c r="P202" s="7">
        <v>4</v>
      </c>
      <c r="Q202" s="7">
        <f t="shared" si="22"/>
        <v>20</v>
      </c>
    </row>
    <row r="203" spans="1:17" x14ac:dyDescent="0.2">
      <c r="A203" s="30"/>
      <c r="B203" s="30" t="s">
        <v>332</v>
      </c>
      <c r="C203" s="30" t="s">
        <v>187</v>
      </c>
      <c r="D203" s="30">
        <v>126</v>
      </c>
      <c r="E203" s="30" t="s">
        <v>51</v>
      </c>
      <c r="F203" s="30" t="s">
        <v>302</v>
      </c>
      <c r="G203" s="30">
        <v>27</v>
      </c>
      <c r="H203" s="30">
        <v>1976</v>
      </c>
      <c r="I203" s="30">
        <v>100</v>
      </c>
      <c r="J203" s="30"/>
      <c r="K203" s="30"/>
      <c r="L203" s="30"/>
      <c r="M203" s="30">
        <f t="shared" si="18"/>
        <v>56</v>
      </c>
      <c r="O203" s="7">
        <v>5</v>
      </c>
      <c r="P203" s="7">
        <v>4</v>
      </c>
      <c r="Q203" s="7">
        <f t="shared" si="22"/>
        <v>20</v>
      </c>
    </row>
    <row r="204" spans="1:17" x14ac:dyDescent="0.2">
      <c r="A204" s="30"/>
      <c r="B204" s="30" t="str">
        <f t="shared" si="23"/>
        <v>N5</v>
      </c>
      <c r="C204" s="30" t="s">
        <v>188</v>
      </c>
      <c r="D204" s="30">
        <v>137</v>
      </c>
      <c r="E204" s="30" t="s">
        <v>51</v>
      </c>
      <c r="F204" s="30" t="s">
        <v>302</v>
      </c>
      <c r="G204" s="30">
        <v>27</v>
      </c>
      <c r="H204" s="30">
        <v>1976</v>
      </c>
      <c r="I204" s="30">
        <v>100</v>
      </c>
      <c r="J204" s="30"/>
      <c r="K204" s="30"/>
      <c r="L204" s="30"/>
      <c r="M204" s="30">
        <f t="shared" si="18"/>
        <v>56</v>
      </c>
      <c r="O204" s="7">
        <v>5</v>
      </c>
      <c r="P204" s="7">
        <v>4</v>
      </c>
      <c r="Q204" s="7">
        <f t="shared" si="22"/>
        <v>20</v>
      </c>
    </row>
    <row r="205" spans="1:17" x14ac:dyDescent="0.2">
      <c r="A205" s="30"/>
      <c r="B205" s="30" t="str">
        <f t="shared" si="23"/>
        <v>N4</v>
      </c>
      <c r="C205" s="30" t="s">
        <v>189</v>
      </c>
      <c r="D205" s="30">
        <v>408</v>
      </c>
      <c r="E205" s="30" t="s">
        <v>51</v>
      </c>
      <c r="F205" s="30" t="s">
        <v>302</v>
      </c>
      <c r="G205" s="30">
        <v>27</v>
      </c>
      <c r="H205" s="30">
        <v>1976</v>
      </c>
      <c r="I205" s="30">
        <v>100</v>
      </c>
      <c r="J205" s="30"/>
      <c r="K205" s="30"/>
      <c r="L205" s="30"/>
      <c r="M205" s="30">
        <f t="shared" si="18"/>
        <v>56</v>
      </c>
      <c r="O205" s="7">
        <v>5</v>
      </c>
      <c r="P205" s="7">
        <v>4</v>
      </c>
      <c r="Q205" s="7">
        <f t="shared" si="22"/>
        <v>20</v>
      </c>
    </row>
    <row r="206" spans="1:17" x14ac:dyDescent="0.2">
      <c r="A206" s="30"/>
      <c r="B206" s="30" t="str">
        <f t="shared" si="23"/>
        <v>N3</v>
      </c>
      <c r="C206" s="30" t="s">
        <v>190</v>
      </c>
      <c r="D206" s="30">
        <v>166</v>
      </c>
      <c r="E206" s="30" t="s">
        <v>51</v>
      </c>
      <c r="F206" s="30" t="s">
        <v>302</v>
      </c>
      <c r="G206" s="30">
        <v>27</v>
      </c>
      <c r="H206" s="30">
        <v>1976</v>
      </c>
      <c r="I206" s="30">
        <v>100</v>
      </c>
      <c r="J206" s="30"/>
      <c r="K206" s="30"/>
      <c r="L206" s="30"/>
      <c r="M206" s="30">
        <f t="shared" si="18"/>
        <v>56</v>
      </c>
      <c r="O206" s="7">
        <v>5</v>
      </c>
      <c r="P206" s="7">
        <v>4</v>
      </c>
      <c r="Q206" s="7">
        <f t="shared" si="22"/>
        <v>20</v>
      </c>
    </row>
    <row r="207" spans="1:17" x14ac:dyDescent="0.2">
      <c r="A207" s="30"/>
      <c r="B207" s="30" t="str">
        <f t="shared" si="23"/>
        <v>N2</v>
      </c>
      <c r="C207" s="30" t="s">
        <v>333</v>
      </c>
      <c r="D207" s="30">
        <v>234</v>
      </c>
      <c r="E207" s="30" t="s">
        <v>51</v>
      </c>
      <c r="F207" s="30" t="s">
        <v>302</v>
      </c>
      <c r="G207" s="30">
        <v>27</v>
      </c>
      <c r="H207" s="30">
        <v>1976</v>
      </c>
      <c r="I207" s="30">
        <v>100</v>
      </c>
      <c r="J207" s="30"/>
      <c r="K207" s="30"/>
      <c r="L207" s="30"/>
      <c r="M207" s="30">
        <f t="shared" si="18"/>
        <v>56</v>
      </c>
      <c r="O207" s="7">
        <v>5</v>
      </c>
      <c r="P207" s="7">
        <v>4</v>
      </c>
      <c r="Q207" s="7">
        <f t="shared" si="22"/>
        <v>20</v>
      </c>
    </row>
    <row r="208" spans="1:17" x14ac:dyDescent="0.2">
      <c r="A208" s="30"/>
      <c r="B208" s="30" t="s">
        <v>334</v>
      </c>
      <c r="C208" s="30">
        <v>32</v>
      </c>
      <c r="D208" s="38">
        <v>4619</v>
      </c>
      <c r="E208" s="30" t="s">
        <v>164</v>
      </c>
      <c r="F208" s="38" t="s">
        <v>299</v>
      </c>
      <c r="G208" s="30">
        <v>20</v>
      </c>
      <c r="H208" s="30">
        <v>1976</v>
      </c>
      <c r="I208" s="30">
        <v>100</v>
      </c>
      <c r="J208" s="30"/>
      <c r="K208" s="30"/>
      <c r="L208" s="30"/>
      <c r="M208" s="30">
        <f t="shared" si="18"/>
        <v>56</v>
      </c>
      <c r="O208" s="7">
        <v>4</v>
      </c>
      <c r="P208" s="7">
        <v>2</v>
      </c>
      <c r="Q208" s="7">
        <f t="shared" si="22"/>
        <v>8</v>
      </c>
    </row>
    <row r="209" spans="1:18" ht="12.75" customHeight="1" thickBot="1" x14ac:dyDescent="0.25">
      <c r="A209" s="30"/>
      <c r="B209" s="9" t="s">
        <v>193</v>
      </c>
      <c r="C209" s="10" t="s">
        <v>306</v>
      </c>
      <c r="D209" s="30"/>
      <c r="E209" s="38">
        <f>SUM(D180:D208)</f>
        <v>13698</v>
      </c>
      <c r="F209" s="10"/>
      <c r="G209" s="30"/>
      <c r="H209" s="30"/>
      <c r="I209" s="30"/>
      <c r="J209" s="30"/>
      <c r="K209" s="30"/>
      <c r="L209" s="30"/>
      <c r="M209" s="30"/>
    </row>
    <row r="210" spans="1:18" s="5" customFormat="1" ht="24" customHeight="1" thickBot="1" x14ac:dyDescent="0.25">
      <c r="A210" s="161" t="s">
        <v>194</v>
      </c>
      <c r="B210" s="162"/>
      <c r="C210" s="162"/>
      <c r="D210" s="162"/>
      <c r="E210" s="162"/>
      <c r="F210" s="162"/>
      <c r="G210" s="162"/>
      <c r="H210" s="162"/>
      <c r="I210" s="173"/>
      <c r="J210" s="173"/>
      <c r="K210" s="173"/>
      <c r="L210" s="173"/>
      <c r="M210" s="173"/>
      <c r="N210" s="173"/>
      <c r="O210" s="173"/>
      <c r="P210" s="173"/>
      <c r="Q210" s="173"/>
    </row>
    <row r="211" spans="1:18" x14ac:dyDescent="0.2">
      <c r="A211" s="30"/>
      <c r="B211" s="30" t="s">
        <v>195</v>
      </c>
      <c r="C211" s="30" t="s">
        <v>197</v>
      </c>
      <c r="D211" s="30">
        <v>321</v>
      </c>
      <c r="E211" s="30" t="s">
        <v>23</v>
      </c>
      <c r="F211" s="30" t="s">
        <v>302</v>
      </c>
      <c r="G211" s="30">
        <v>10</v>
      </c>
      <c r="H211" s="30">
        <v>1976</v>
      </c>
      <c r="I211" s="177" t="s">
        <v>196</v>
      </c>
      <c r="J211" s="178"/>
      <c r="K211" s="178"/>
      <c r="L211" s="178"/>
      <c r="M211" s="178"/>
      <c r="N211" s="178"/>
      <c r="O211" s="178"/>
      <c r="P211" s="178"/>
      <c r="Q211" s="179"/>
    </row>
    <row r="212" spans="1:18" x14ac:dyDescent="0.2">
      <c r="A212" s="30"/>
      <c r="B212" s="30" t="str">
        <f t="shared" ref="B212:B217" si="24">C211</f>
        <v>S8</v>
      </c>
      <c r="C212" s="30" t="s">
        <v>198</v>
      </c>
      <c r="D212" s="30">
        <v>346</v>
      </c>
      <c r="E212" s="30" t="s">
        <v>23</v>
      </c>
      <c r="F212" s="30" t="s">
        <v>302</v>
      </c>
      <c r="G212" s="30">
        <v>10</v>
      </c>
      <c r="H212" s="30">
        <v>1976</v>
      </c>
      <c r="I212" s="180"/>
      <c r="J212" s="181"/>
      <c r="K212" s="181"/>
      <c r="L212" s="181"/>
      <c r="M212" s="181"/>
      <c r="N212" s="181"/>
      <c r="O212" s="181"/>
      <c r="P212" s="181"/>
      <c r="Q212" s="182"/>
    </row>
    <row r="213" spans="1:18" x14ac:dyDescent="0.2">
      <c r="A213" s="30"/>
      <c r="B213" s="30" t="str">
        <f t="shared" si="24"/>
        <v>S7</v>
      </c>
      <c r="C213" s="30" t="s">
        <v>199</v>
      </c>
      <c r="D213" s="30">
        <v>402</v>
      </c>
      <c r="E213" s="30" t="s">
        <v>23</v>
      </c>
      <c r="F213" s="30" t="s">
        <v>302</v>
      </c>
      <c r="G213" s="30">
        <v>10</v>
      </c>
      <c r="H213" s="30">
        <v>1976</v>
      </c>
      <c r="I213" s="180"/>
      <c r="J213" s="181"/>
      <c r="K213" s="181"/>
      <c r="L213" s="181"/>
      <c r="M213" s="181"/>
      <c r="N213" s="181"/>
      <c r="O213" s="181"/>
      <c r="P213" s="181"/>
      <c r="Q213" s="182"/>
    </row>
    <row r="214" spans="1:18" x14ac:dyDescent="0.2">
      <c r="A214" s="30"/>
      <c r="B214" s="30" t="str">
        <f t="shared" si="24"/>
        <v>S6</v>
      </c>
      <c r="C214" s="30" t="s">
        <v>200</v>
      </c>
      <c r="D214" s="30">
        <v>116</v>
      </c>
      <c r="E214" s="30" t="s">
        <v>23</v>
      </c>
      <c r="F214" s="30" t="s">
        <v>302</v>
      </c>
      <c r="G214" s="30">
        <v>10</v>
      </c>
      <c r="H214" s="30">
        <v>1976</v>
      </c>
      <c r="I214" s="180"/>
      <c r="J214" s="181"/>
      <c r="K214" s="181"/>
      <c r="L214" s="181"/>
      <c r="M214" s="181"/>
      <c r="N214" s="181"/>
      <c r="O214" s="181"/>
      <c r="P214" s="181"/>
      <c r="Q214" s="182"/>
    </row>
    <row r="215" spans="1:18" x14ac:dyDescent="0.2">
      <c r="A215" s="30"/>
      <c r="B215" s="30" t="str">
        <f t="shared" si="24"/>
        <v>S5A</v>
      </c>
      <c r="C215" s="30" t="s">
        <v>201</v>
      </c>
      <c r="D215" s="30">
        <v>104</v>
      </c>
      <c r="E215" s="30" t="s">
        <v>23</v>
      </c>
      <c r="F215" s="30" t="s">
        <v>302</v>
      </c>
      <c r="G215" s="30">
        <v>10</v>
      </c>
      <c r="H215" s="30">
        <v>1976</v>
      </c>
      <c r="I215" s="180"/>
      <c r="J215" s="181"/>
      <c r="K215" s="181"/>
      <c r="L215" s="181"/>
      <c r="M215" s="181"/>
      <c r="N215" s="181"/>
      <c r="O215" s="181"/>
      <c r="P215" s="181"/>
      <c r="Q215" s="182"/>
    </row>
    <row r="216" spans="1:18" x14ac:dyDescent="0.2">
      <c r="A216" s="30"/>
      <c r="B216" s="30" t="str">
        <f t="shared" si="24"/>
        <v>S5</v>
      </c>
      <c r="C216" s="30" t="s">
        <v>202</v>
      </c>
      <c r="D216" s="30">
        <v>399</v>
      </c>
      <c r="E216" s="30" t="s">
        <v>23</v>
      </c>
      <c r="F216" s="30" t="s">
        <v>302</v>
      </c>
      <c r="G216" s="30">
        <v>10</v>
      </c>
      <c r="H216" s="30">
        <v>1976</v>
      </c>
      <c r="I216" s="180"/>
      <c r="J216" s="181"/>
      <c r="K216" s="181"/>
      <c r="L216" s="181"/>
      <c r="M216" s="181"/>
      <c r="N216" s="181"/>
      <c r="O216" s="181"/>
      <c r="P216" s="181"/>
      <c r="Q216" s="182"/>
    </row>
    <row r="217" spans="1:18" x14ac:dyDescent="0.2">
      <c r="A217" s="30"/>
      <c r="B217" s="30" t="str">
        <f t="shared" si="24"/>
        <v>S4</v>
      </c>
      <c r="C217" s="30" t="s">
        <v>335</v>
      </c>
      <c r="D217" s="30">
        <v>391</v>
      </c>
      <c r="E217" s="30" t="s">
        <v>23</v>
      </c>
      <c r="F217" s="30" t="s">
        <v>302</v>
      </c>
      <c r="G217" s="30">
        <v>10</v>
      </c>
      <c r="H217" s="30">
        <v>1976</v>
      </c>
      <c r="I217" s="183"/>
      <c r="J217" s="184"/>
      <c r="K217" s="184"/>
      <c r="L217" s="184"/>
      <c r="M217" s="184"/>
      <c r="N217" s="184"/>
      <c r="O217" s="184"/>
      <c r="P217" s="184"/>
      <c r="Q217" s="185"/>
    </row>
    <row r="218" spans="1:18" x14ac:dyDescent="0.2">
      <c r="A218" s="30"/>
      <c r="B218" s="30" t="s">
        <v>336</v>
      </c>
      <c r="C218" s="30" t="s">
        <v>337</v>
      </c>
      <c r="D218" s="38">
        <v>19590</v>
      </c>
      <c r="E218" s="30" t="s">
        <v>164</v>
      </c>
      <c r="F218" s="38" t="s">
        <v>299</v>
      </c>
      <c r="G218" s="30">
        <v>18</v>
      </c>
      <c r="H218" s="30">
        <v>1976</v>
      </c>
      <c r="I218" s="30">
        <v>100</v>
      </c>
      <c r="J218" s="30"/>
      <c r="K218" s="30"/>
      <c r="L218" s="30"/>
      <c r="M218" s="30">
        <f t="shared" ref="M218:M220" si="25">IF(K218&gt;0,((J218+K218)-$S$1),((H218+I218)-$S$1))</f>
        <v>56</v>
      </c>
      <c r="O218" s="7">
        <v>4</v>
      </c>
      <c r="P218" s="7">
        <v>2</v>
      </c>
      <c r="Q218" s="7">
        <f>(O218*P218)</f>
        <v>8</v>
      </c>
    </row>
    <row r="219" spans="1:18" s="8" customFormat="1" x14ac:dyDescent="0.2">
      <c r="B219" s="1" t="s">
        <v>337</v>
      </c>
      <c r="C219" s="1" t="s">
        <v>338</v>
      </c>
      <c r="D219" s="11">
        <v>3292</v>
      </c>
      <c r="E219" s="1" t="s">
        <v>164</v>
      </c>
      <c r="F219" s="11" t="s">
        <v>299</v>
      </c>
      <c r="G219" s="1">
        <v>6</v>
      </c>
      <c r="H219" s="1">
        <v>1976</v>
      </c>
      <c r="I219" s="30">
        <v>100</v>
      </c>
      <c r="J219" s="1"/>
      <c r="K219" s="1"/>
      <c r="L219" s="1"/>
      <c r="M219" s="30">
        <f t="shared" si="25"/>
        <v>56</v>
      </c>
      <c r="N219" s="1"/>
      <c r="O219" s="1">
        <v>3</v>
      </c>
      <c r="P219" s="1">
        <v>2</v>
      </c>
      <c r="Q219" s="7">
        <f>(O219*P219)</f>
        <v>6</v>
      </c>
      <c r="R219" s="25" t="s">
        <v>339</v>
      </c>
    </row>
    <row r="220" spans="1:18" x14ac:dyDescent="0.2">
      <c r="A220" s="30"/>
      <c r="B220" s="30" t="s">
        <v>337</v>
      </c>
      <c r="C220" s="30" t="s">
        <v>340</v>
      </c>
      <c r="D220" s="38">
        <v>1615</v>
      </c>
      <c r="E220" s="30" t="s">
        <v>164</v>
      </c>
      <c r="F220" s="38" t="s">
        <v>299</v>
      </c>
      <c r="G220" s="30">
        <v>18</v>
      </c>
      <c r="H220" s="30">
        <v>1976</v>
      </c>
      <c r="I220" s="30">
        <v>100</v>
      </c>
      <c r="J220" s="30"/>
      <c r="K220" s="30"/>
      <c r="L220" s="30"/>
      <c r="M220" s="30">
        <f t="shared" si="25"/>
        <v>56</v>
      </c>
      <c r="O220" s="7">
        <v>4</v>
      </c>
      <c r="P220" s="7">
        <v>2</v>
      </c>
      <c r="Q220" s="7">
        <f>(O220*P220)</f>
        <v>8</v>
      </c>
    </row>
    <row r="221" spans="1:18" ht="12.75" customHeight="1" thickBot="1" x14ac:dyDescent="0.25">
      <c r="A221" s="4"/>
      <c r="B221" s="9" t="s">
        <v>204</v>
      </c>
      <c r="C221" s="10" t="s">
        <v>341</v>
      </c>
      <c r="D221" s="30"/>
      <c r="E221" s="17">
        <f>SUM(D211:D220)</f>
        <v>26576</v>
      </c>
      <c r="F221" s="10"/>
      <c r="G221" s="30"/>
      <c r="H221" s="30"/>
      <c r="I221" s="30"/>
      <c r="J221" s="30"/>
      <c r="K221" s="30"/>
      <c r="L221" s="30"/>
      <c r="M221" s="30"/>
    </row>
    <row r="222" spans="1:18" s="5" customFormat="1" ht="24" customHeight="1" thickBot="1" x14ac:dyDescent="0.25">
      <c r="A222" s="161" t="s">
        <v>205</v>
      </c>
      <c r="B222" s="162"/>
      <c r="C222" s="162"/>
      <c r="D222" s="162"/>
      <c r="E222" s="162"/>
      <c r="F222" s="162"/>
      <c r="G222" s="162"/>
      <c r="H222" s="162"/>
      <c r="I222" s="162"/>
      <c r="J222" s="162"/>
      <c r="K222" s="162"/>
      <c r="L222" s="162"/>
      <c r="M222" s="162"/>
      <c r="N222" s="162"/>
      <c r="O222" s="162"/>
      <c r="P222" s="162"/>
      <c r="Q222" s="162"/>
    </row>
    <row r="223" spans="1:18" x14ac:dyDescent="0.2">
      <c r="A223" s="30"/>
      <c r="B223" s="37" t="s">
        <v>206</v>
      </c>
      <c r="C223" s="30" t="s">
        <v>207</v>
      </c>
      <c r="D223" s="30">
        <v>145</v>
      </c>
      <c r="E223" s="30" t="s">
        <v>23</v>
      </c>
      <c r="F223" s="30" t="s">
        <v>302</v>
      </c>
      <c r="G223" s="30">
        <v>21</v>
      </c>
      <c r="H223" s="30">
        <v>1976</v>
      </c>
      <c r="I223" s="30">
        <v>80</v>
      </c>
      <c r="J223" s="30"/>
      <c r="K223" s="30"/>
      <c r="L223" s="44"/>
      <c r="M223" s="30">
        <f t="shared" ref="M223:M281" si="26">IF(K223&gt;0,((J223+K223)-$S$1),((H223+I223)-$S$1))</f>
        <v>36</v>
      </c>
      <c r="O223" s="7">
        <v>1</v>
      </c>
      <c r="P223" s="7">
        <v>1</v>
      </c>
      <c r="Q223" s="7">
        <f>(O223*P223)</f>
        <v>1</v>
      </c>
    </row>
    <row r="224" spans="1:18" x14ac:dyDescent="0.2">
      <c r="A224" s="30"/>
      <c r="B224" s="30" t="str">
        <f>C223</f>
        <v>P62</v>
      </c>
      <c r="C224" s="30" t="s">
        <v>208</v>
      </c>
      <c r="D224" s="30">
        <v>474</v>
      </c>
      <c r="E224" s="30" t="s">
        <v>23</v>
      </c>
      <c r="F224" s="30" t="s">
        <v>302</v>
      </c>
      <c r="G224" s="30">
        <v>21</v>
      </c>
      <c r="H224" s="30">
        <v>1976</v>
      </c>
      <c r="I224" s="30">
        <v>80</v>
      </c>
      <c r="J224" s="30"/>
      <c r="K224" s="30"/>
      <c r="L224" s="44"/>
      <c r="M224" s="30">
        <f t="shared" si="26"/>
        <v>36</v>
      </c>
      <c r="O224" s="7">
        <v>1</v>
      </c>
      <c r="P224" s="7">
        <v>1</v>
      </c>
      <c r="Q224" s="7">
        <f t="shared" ref="Q224:Q264" si="27">(O224*P224)</f>
        <v>1</v>
      </c>
    </row>
    <row r="225" spans="1:17" s="3" customFormat="1" x14ac:dyDescent="0.2">
      <c r="A225" s="31"/>
      <c r="B225" s="30" t="str">
        <f t="shared" ref="B225:B261" si="28">C224</f>
        <v>P61</v>
      </c>
      <c r="C225" s="30" t="s">
        <v>209</v>
      </c>
      <c r="D225" s="30">
        <v>498</v>
      </c>
      <c r="E225" s="30" t="s">
        <v>23</v>
      </c>
      <c r="F225" s="30" t="s">
        <v>302</v>
      </c>
      <c r="G225" s="30">
        <v>21</v>
      </c>
      <c r="H225" s="30">
        <v>1976</v>
      </c>
      <c r="I225" s="30">
        <v>80</v>
      </c>
      <c r="J225" s="30"/>
      <c r="K225" s="30"/>
      <c r="L225" s="44"/>
      <c r="M225" s="30">
        <f t="shared" si="26"/>
        <v>36</v>
      </c>
      <c r="N225" s="30"/>
      <c r="O225" s="7">
        <v>1</v>
      </c>
      <c r="P225" s="7">
        <v>1</v>
      </c>
      <c r="Q225" s="7">
        <f t="shared" si="27"/>
        <v>1</v>
      </c>
    </row>
    <row r="226" spans="1:17" s="3" customFormat="1" x14ac:dyDescent="0.2">
      <c r="A226" s="31"/>
      <c r="B226" s="30" t="str">
        <f t="shared" si="28"/>
        <v>P60</v>
      </c>
      <c r="C226" s="30" t="s">
        <v>210</v>
      </c>
      <c r="D226" s="30">
        <v>501</v>
      </c>
      <c r="E226" s="30" t="s">
        <v>23</v>
      </c>
      <c r="F226" s="30" t="s">
        <v>302</v>
      </c>
      <c r="G226" s="30">
        <v>21</v>
      </c>
      <c r="H226" s="30">
        <v>1976</v>
      </c>
      <c r="I226" s="30">
        <v>80</v>
      </c>
      <c r="J226" s="30"/>
      <c r="K226" s="30"/>
      <c r="L226" s="44"/>
      <c r="M226" s="30">
        <f t="shared" si="26"/>
        <v>36</v>
      </c>
      <c r="N226" s="30"/>
      <c r="O226" s="7">
        <v>1</v>
      </c>
      <c r="P226" s="7">
        <v>1</v>
      </c>
      <c r="Q226" s="7">
        <f t="shared" si="27"/>
        <v>1</v>
      </c>
    </row>
    <row r="227" spans="1:17" s="3" customFormat="1" x14ac:dyDescent="0.2">
      <c r="A227" s="31"/>
      <c r="B227" s="30" t="str">
        <f t="shared" si="28"/>
        <v>P59</v>
      </c>
      <c r="C227" s="30" t="s">
        <v>211</v>
      </c>
      <c r="D227" s="30">
        <v>366</v>
      </c>
      <c r="E227" s="30" t="s">
        <v>23</v>
      </c>
      <c r="F227" s="30" t="s">
        <v>302</v>
      </c>
      <c r="G227" s="30">
        <v>21</v>
      </c>
      <c r="H227" s="30">
        <v>1976</v>
      </c>
      <c r="I227" s="30">
        <v>80</v>
      </c>
      <c r="J227" s="30"/>
      <c r="K227" s="30"/>
      <c r="L227" s="44"/>
      <c r="M227" s="30">
        <f t="shared" si="26"/>
        <v>36</v>
      </c>
      <c r="N227" s="30"/>
      <c r="O227" s="44"/>
      <c r="P227" s="44"/>
      <c r="Q227" s="26">
        <f t="shared" si="27"/>
        <v>0</v>
      </c>
    </row>
    <row r="228" spans="1:17" s="3" customFormat="1" x14ac:dyDescent="0.2">
      <c r="A228" s="31"/>
      <c r="B228" s="30" t="str">
        <f t="shared" si="28"/>
        <v>P58</v>
      </c>
      <c r="C228" s="30" t="s">
        <v>212</v>
      </c>
      <c r="D228" s="30">
        <v>397</v>
      </c>
      <c r="E228" s="30" t="s">
        <v>23</v>
      </c>
      <c r="F228" s="30" t="s">
        <v>302</v>
      </c>
      <c r="G228" s="30">
        <v>21</v>
      </c>
      <c r="H228" s="30">
        <v>1976</v>
      </c>
      <c r="I228" s="30">
        <v>80</v>
      </c>
      <c r="J228" s="30"/>
      <c r="K228" s="30"/>
      <c r="L228" s="30"/>
      <c r="M228" s="30">
        <f t="shared" si="26"/>
        <v>36</v>
      </c>
      <c r="N228" s="30"/>
      <c r="O228" s="30">
        <v>2</v>
      </c>
      <c r="P228" s="30">
        <v>4</v>
      </c>
      <c r="Q228" s="7">
        <f t="shared" si="27"/>
        <v>8</v>
      </c>
    </row>
    <row r="229" spans="1:17" s="3" customFormat="1" x14ac:dyDescent="0.2">
      <c r="A229" s="31"/>
      <c r="B229" s="30" t="str">
        <f t="shared" si="28"/>
        <v>P57</v>
      </c>
      <c r="C229" s="30" t="s">
        <v>213</v>
      </c>
      <c r="D229" s="30">
        <v>401</v>
      </c>
      <c r="E229" s="30" t="s">
        <v>23</v>
      </c>
      <c r="F229" s="30" t="s">
        <v>302</v>
      </c>
      <c r="G229" s="30">
        <v>21</v>
      </c>
      <c r="H229" s="30">
        <v>1976</v>
      </c>
      <c r="I229" s="30">
        <v>80</v>
      </c>
      <c r="J229" s="30"/>
      <c r="K229" s="30"/>
      <c r="L229" s="30"/>
      <c r="M229" s="30">
        <f t="shared" si="26"/>
        <v>36</v>
      </c>
      <c r="N229" s="30"/>
      <c r="O229" s="30">
        <v>2</v>
      </c>
      <c r="P229" s="30">
        <v>4</v>
      </c>
      <c r="Q229" s="7">
        <f t="shared" si="27"/>
        <v>8</v>
      </c>
    </row>
    <row r="230" spans="1:17" s="3" customFormat="1" x14ac:dyDescent="0.2">
      <c r="A230" s="31"/>
      <c r="B230" s="30" t="str">
        <f t="shared" si="28"/>
        <v>P56</v>
      </c>
      <c r="C230" s="30" t="s">
        <v>214</v>
      </c>
      <c r="D230" s="30">
        <v>240</v>
      </c>
      <c r="E230" s="30" t="s">
        <v>23</v>
      </c>
      <c r="F230" s="30" t="s">
        <v>302</v>
      </c>
      <c r="G230" s="30">
        <v>21</v>
      </c>
      <c r="H230" s="30">
        <v>1976</v>
      </c>
      <c r="I230" s="30">
        <v>80</v>
      </c>
      <c r="J230" s="30"/>
      <c r="K230" s="30"/>
      <c r="L230" s="30"/>
      <c r="M230" s="30">
        <f t="shared" si="26"/>
        <v>36</v>
      </c>
      <c r="N230" s="30"/>
      <c r="O230" s="30">
        <v>2</v>
      </c>
      <c r="P230" s="30">
        <v>4</v>
      </c>
      <c r="Q230" s="7">
        <f t="shared" si="27"/>
        <v>8</v>
      </c>
    </row>
    <row r="231" spans="1:17" s="3" customFormat="1" x14ac:dyDescent="0.2">
      <c r="A231" s="31"/>
      <c r="B231" s="30" t="str">
        <f t="shared" si="28"/>
        <v>P55</v>
      </c>
      <c r="C231" s="30" t="s">
        <v>215</v>
      </c>
      <c r="D231" s="30">
        <v>387</v>
      </c>
      <c r="E231" s="30" t="s">
        <v>23</v>
      </c>
      <c r="F231" s="30" t="s">
        <v>302</v>
      </c>
      <c r="G231" s="30">
        <v>21</v>
      </c>
      <c r="H231" s="30">
        <v>1976</v>
      </c>
      <c r="I231" s="30">
        <v>80</v>
      </c>
      <c r="J231" s="30"/>
      <c r="K231" s="30"/>
      <c r="L231" s="30"/>
      <c r="M231" s="30">
        <f t="shared" si="26"/>
        <v>36</v>
      </c>
      <c r="N231" s="30"/>
      <c r="O231" s="30">
        <v>2</v>
      </c>
      <c r="P231" s="30">
        <v>4</v>
      </c>
      <c r="Q231" s="7">
        <f t="shared" si="27"/>
        <v>8</v>
      </c>
    </row>
    <row r="232" spans="1:17" s="3" customFormat="1" x14ac:dyDescent="0.2">
      <c r="A232" s="31"/>
      <c r="B232" s="30" t="str">
        <f t="shared" si="28"/>
        <v>P54</v>
      </c>
      <c r="C232" s="30" t="s">
        <v>216</v>
      </c>
      <c r="D232" s="30">
        <v>300</v>
      </c>
      <c r="E232" s="30" t="s">
        <v>23</v>
      </c>
      <c r="F232" s="30" t="s">
        <v>302</v>
      </c>
      <c r="G232" s="30">
        <v>21</v>
      </c>
      <c r="H232" s="30">
        <v>1976</v>
      </c>
      <c r="I232" s="30">
        <v>80</v>
      </c>
      <c r="J232" s="30"/>
      <c r="K232" s="30"/>
      <c r="L232" s="30"/>
      <c r="M232" s="30">
        <f t="shared" si="26"/>
        <v>36</v>
      </c>
      <c r="N232" s="30"/>
      <c r="O232" s="30">
        <v>2</v>
      </c>
      <c r="P232" s="30">
        <v>4</v>
      </c>
      <c r="Q232" s="7">
        <f t="shared" si="27"/>
        <v>8</v>
      </c>
    </row>
    <row r="233" spans="1:17" s="3" customFormat="1" x14ac:dyDescent="0.2">
      <c r="A233" s="31"/>
      <c r="B233" s="30" t="str">
        <f t="shared" si="28"/>
        <v>P53</v>
      </c>
      <c r="C233" s="30" t="s">
        <v>217</v>
      </c>
      <c r="D233" s="30">
        <v>294</v>
      </c>
      <c r="E233" s="30" t="s">
        <v>23</v>
      </c>
      <c r="F233" s="30" t="s">
        <v>302</v>
      </c>
      <c r="G233" s="30">
        <v>21</v>
      </c>
      <c r="H233" s="30">
        <v>1976</v>
      </c>
      <c r="I233" s="30">
        <v>80</v>
      </c>
      <c r="J233" s="30"/>
      <c r="K233" s="30"/>
      <c r="L233" s="30"/>
      <c r="M233" s="30">
        <f t="shared" si="26"/>
        <v>36</v>
      </c>
      <c r="N233" s="30"/>
      <c r="O233" s="30">
        <v>2</v>
      </c>
      <c r="P233" s="30">
        <v>4</v>
      </c>
      <c r="Q233" s="7">
        <f t="shared" si="27"/>
        <v>8</v>
      </c>
    </row>
    <row r="234" spans="1:17" s="3" customFormat="1" x14ac:dyDescent="0.2">
      <c r="A234" s="31"/>
      <c r="B234" s="30" t="str">
        <f t="shared" si="28"/>
        <v>P52</v>
      </c>
      <c r="C234" s="30" t="s">
        <v>218</v>
      </c>
      <c r="D234" s="30">
        <v>302</v>
      </c>
      <c r="E234" s="30" t="s">
        <v>23</v>
      </c>
      <c r="F234" s="30" t="s">
        <v>302</v>
      </c>
      <c r="G234" s="30">
        <v>21</v>
      </c>
      <c r="H234" s="30">
        <v>1976</v>
      </c>
      <c r="I234" s="30">
        <v>80</v>
      </c>
      <c r="J234" s="30"/>
      <c r="K234" s="30"/>
      <c r="L234" s="30"/>
      <c r="M234" s="30">
        <f t="shared" si="26"/>
        <v>36</v>
      </c>
      <c r="N234" s="30"/>
      <c r="O234" s="30">
        <v>2</v>
      </c>
      <c r="P234" s="30">
        <v>4</v>
      </c>
      <c r="Q234" s="7">
        <f t="shared" si="27"/>
        <v>8</v>
      </c>
    </row>
    <row r="235" spans="1:17" s="3" customFormat="1" x14ac:dyDescent="0.2">
      <c r="A235" s="31"/>
      <c r="B235" s="30" t="str">
        <f t="shared" si="28"/>
        <v>P51</v>
      </c>
      <c r="C235" s="30" t="s">
        <v>219</v>
      </c>
      <c r="D235" s="30">
        <v>313</v>
      </c>
      <c r="E235" s="30" t="s">
        <v>23</v>
      </c>
      <c r="F235" s="30" t="s">
        <v>302</v>
      </c>
      <c r="G235" s="30">
        <v>21</v>
      </c>
      <c r="H235" s="30">
        <v>1976</v>
      </c>
      <c r="I235" s="30">
        <v>80</v>
      </c>
      <c r="J235" s="30"/>
      <c r="K235" s="30"/>
      <c r="L235" s="30"/>
      <c r="M235" s="30">
        <f t="shared" si="26"/>
        <v>36</v>
      </c>
      <c r="N235" s="30"/>
      <c r="O235" s="30">
        <v>2</v>
      </c>
      <c r="P235" s="30">
        <v>4</v>
      </c>
      <c r="Q235" s="7">
        <f t="shared" si="27"/>
        <v>8</v>
      </c>
    </row>
    <row r="236" spans="1:17" s="3" customFormat="1" x14ac:dyDescent="0.2">
      <c r="A236" s="31"/>
      <c r="B236" s="30" t="str">
        <f t="shared" si="28"/>
        <v>P50</v>
      </c>
      <c r="C236" s="30" t="s">
        <v>220</v>
      </c>
      <c r="D236" s="30">
        <v>304</v>
      </c>
      <c r="E236" s="30" t="s">
        <v>23</v>
      </c>
      <c r="F236" s="30" t="s">
        <v>302</v>
      </c>
      <c r="G236" s="30">
        <v>21</v>
      </c>
      <c r="H236" s="30">
        <v>1976</v>
      </c>
      <c r="I236" s="30">
        <v>80</v>
      </c>
      <c r="J236" s="30"/>
      <c r="K236" s="30"/>
      <c r="L236" s="30"/>
      <c r="M236" s="30">
        <f t="shared" si="26"/>
        <v>36</v>
      </c>
      <c r="N236" s="30"/>
      <c r="O236" s="30">
        <v>2</v>
      </c>
      <c r="P236" s="30">
        <v>4</v>
      </c>
      <c r="Q236" s="7">
        <f t="shared" si="27"/>
        <v>8</v>
      </c>
    </row>
    <row r="237" spans="1:17" s="3" customFormat="1" x14ac:dyDescent="0.2">
      <c r="A237" s="31"/>
      <c r="B237" s="30" t="str">
        <f t="shared" si="28"/>
        <v>P49</v>
      </c>
      <c r="C237" s="30" t="s">
        <v>221</v>
      </c>
      <c r="D237" s="30">
        <v>399</v>
      </c>
      <c r="E237" s="30" t="s">
        <v>23</v>
      </c>
      <c r="F237" s="30" t="s">
        <v>302</v>
      </c>
      <c r="G237" s="30">
        <v>21</v>
      </c>
      <c r="H237" s="30">
        <v>1976</v>
      </c>
      <c r="I237" s="30">
        <v>80</v>
      </c>
      <c r="J237" s="30"/>
      <c r="K237" s="30"/>
      <c r="L237" s="30"/>
      <c r="M237" s="30">
        <f t="shared" si="26"/>
        <v>36</v>
      </c>
      <c r="N237" s="30"/>
      <c r="O237" s="30">
        <v>2</v>
      </c>
      <c r="P237" s="30">
        <v>4</v>
      </c>
      <c r="Q237" s="7">
        <f t="shared" si="27"/>
        <v>8</v>
      </c>
    </row>
    <row r="238" spans="1:17" s="3" customFormat="1" x14ac:dyDescent="0.2">
      <c r="A238" s="31"/>
      <c r="B238" s="30" t="str">
        <f t="shared" si="28"/>
        <v>P48</v>
      </c>
      <c r="C238" s="30" t="s">
        <v>222</v>
      </c>
      <c r="D238" s="30">
        <v>183</v>
      </c>
      <c r="E238" s="30" t="s">
        <v>23</v>
      </c>
      <c r="F238" s="30" t="s">
        <v>302</v>
      </c>
      <c r="G238" s="30">
        <v>21</v>
      </c>
      <c r="H238" s="30">
        <v>1976</v>
      </c>
      <c r="I238" s="30">
        <v>80</v>
      </c>
      <c r="J238" s="30"/>
      <c r="K238" s="30"/>
      <c r="L238" s="30"/>
      <c r="M238" s="30">
        <f t="shared" si="26"/>
        <v>36</v>
      </c>
      <c r="N238" s="30"/>
      <c r="O238" s="30">
        <v>2</v>
      </c>
      <c r="P238" s="30">
        <v>4</v>
      </c>
      <c r="Q238" s="7">
        <f t="shared" si="27"/>
        <v>8</v>
      </c>
    </row>
    <row r="239" spans="1:17" s="3" customFormat="1" x14ac:dyDescent="0.2">
      <c r="A239" s="31"/>
      <c r="B239" s="30" t="str">
        <f t="shared" si="28"/>
        <v>P47</v>
      </c>
      <c r="C239" s="30" t="s">
        <v>223</v>
      </c>
      <c r="D239" s="30">
        <v>166</v>
      </c>
      <c r="E239" s="30" t="s">
        <v>23</v>
      </c>
      <c r="F239" s="30" t="s">
        <v>302</v>
      </c>
      <c r="G239" s="30">
        <v>21</v>
      </c>
      <c r="H239" s="30">
        <v>1976</v>
      </c>
      <c r="I239" s="30">
        <v>80</v>
      </c>
      <c r="J239" s="30"/>
      <c r="K239" s="30"/>
      <c r="L239" s="30"/>
      <c r="M239" s="30">
        <f t="shared" si="26"/>
        <v>36</v>
      </c>
      <c r="N239" s="30"/>
      <c r="O239" s="30">
        <v>2</v>
      </c>
      <c r="P239" s="30">
        <v>4</v>
      </c>
      <c r="Q239" s="7">
        <f t="shared" si="27"/>
        <v>8</v>
      </c>
    </row>
    <row r="240" spans="1:17" s="3" customFormat="1" x14ac:dyDescent="0.2">
      <c r="A240" s="31"/>
      <c r="B240" s="30" t="str">
        <f t="shared" si="28"/>
        <v>P46</v>
      </c>
      <c r="C240" s="30" t="s">
        <v>224</v>
      </c>
      <c r="D240" s="30">
        <v>333</v>
      </c>
      <c r="E240" s="30" t="s">
        <v>23</v>
      </c>
      <c r="F240" s="30" t="s">
        <v>302</v>
      </c>
      <c r="G240" s="30">
        <v>21</v>
      </c>
      <c r="H240" s="30">
        <v>1976</v>
      </c>
      <c r="I240" s="30">
        <v>80</v>
      </c>
      <c r="J240" s="30"/>
      <c r="K240" s="30"/>
      <c r="L240" s="30"/>
      <c r="M240" s="30">
        <f t="shared" si="26"/>
        <v>36</v>
      </c>
      <c r="N240" s="30"/>
      <c r="O240" s="30">
        <v>2</v>
      </c>
      <c r="P240" s="30">
        <v>4</v>
      </c>
      <c r="Q240" s="7">
        <f t="shared" si="27"/>
        <v>8</v>
      </c>
    </row>
    <row r="241" spans="1:17" s="3" customFormat="1" x14ac:dyDescent="0.2">
      <c r="A241" s="31"/>
      <c r="B241" s="30" t="str">
        <f t="shared" si="28"/>
        <v>P45</v>
      </c>
      <c r="C241" s="30" t="s">
        <v>225</v>
      </c>
      <c r="D241" s="30">
        <v>368</v>
      </c>
      <c r="E241" s="30" t="s">
        <v>23</v>
      </c>
      <c r="F241" s="30" t="s">
        <v>302</v>
      </c>
      <c r="G241" s="30">
        <v>21</v>
      </c>
      <c r="H241" s="30">
        <v>1976</v>
      </c>
      <c r="I241" s="30">
        <v>80</v>
      </c>
      <c r="J241" s="30"/>
      <c r="K241" s="30"/>
      <c r="L241" s="30"/>
      <c r="M241" s="30">
        <f t="shared" si="26"/>
        <v>36</v>
      </c>
      <c r="N241" s="30"/>
      <c r="O241" s="30">
        <v>2</v>
      </c>
      <c r="P241" s="30">
        <v>4</v>
      </c>
      <c r="Q241" s="7">
        <f t="shared" si="27"/>
        <v>8</v>
      </c>
    </row>
    <row r="242" spans="1:17" s="3" customFormat="1" x14ac:dyDescent="0.2">
      <c r="A242" s="31"/>
      <c r="B242" s="30" t="str">
        <f t="shared" si="28"/>
        <v>P44</v>
      </c>
      <c r="C242" s="30" t="s">
        <v>226</v>
      </c>
      <c r="D242" s="30">
        <v>347</v>
      </c>
      <c r="E242" s="30" t="s">
        <v>23</v>
      </c>
      <c r="F242" s="30" t="s">
        <v>302</v>
      </c>
      <c r="G242" s="30">
        <v>21</v>
      </c>
      <c r="H242" s="30">
        <v>1976</v>
      </c>
      <c r="I242" s="30">
        <v>80</v>
      </c>
      <c r="J242" s="30"/>
      <c r="K242" s="30"/>
      <c r="L242" s="30"/>
      <c r="M242" s="30">
        <f t="shared" si="26"/>
        <v>36</v>
      </c>
      <c r="N242" s="30"/>
      <c r="O242" s="30">
        <v>2</v>
      </c>
      <c r="P242" s="30">
        <v>4</v>
      </c>
      <c r="Q242" s="7">
        <f t="shared" si="27"/>
        <v>8</v>
      </c>
    </row>
    <row r="243" spans="1:17" s="3" customFormat="1" x14ac:dyDescent="0.2">
      <c r="A243" s="31"/>
      <c r="B243" s="30" t="str">
        <f t="shared" si="28"/>
        <v>P43</v>
      </c>
      <c r="C243" s="30" t="s">
        <v>227</v>
      </c>
      <c r="D243" s="30">
        <v>347</v>
      </c>
      <c r="E243" s="30" t="s">
        <v>23</v>
      </c>
      <c r="F243" s="30" t="s">
        <v>302</v>
      </c>
      <c r="G243" s="30">
        <v>21</v>
      </c>
      <c r="H243" s="30">
        <v>1976</v>
      </c>
      <c r="I243" s="30">
        <v>80</v>
      </c>
      <c r="J243" s="30"/>
      <c r="K243" s="30"/>
      <c r="L243" s="30"/>
      <c r="M243" s="30">
        <f t="shared" si="26"/>
        <v>36</v>
      </c>
      <c r="N243" s="30"/>
      <c r="O243" s="30">
        <v>2</v>
      </c>
      <c r="P243" s="30">
        <v>4</v>
      </c>
      <c r="Q243" s="7">
        <f t="shared" si="27"/>
        <v>8</v>
      </c>
    </row>
    <row r="244" spans="1:17" s="3" customFormat="1" x14ac:dyDescent="0.2">
      <c r="A244" s="31"/>
      <c r="B244" s="30" t="str">
        <f t="shared" si="28"/>
        <v>P42</v>
      </c>
      <c r="C244" s="30" t="s">
        <v>228</v>
      </c>
      <c r="D244" s="30">
        <v>357</v>
      </c>
      <c r="E244" s="30" t="s">
        <v>23</v>
      </c>
      <c r="F244" s="30" t="s">
        <v>302</v>
      </c>
      <c r="G244" s="30">
        <v>21</v>
      </c>
      <c r="H244" s="30">
        <v>1976</v>
      </c>
      <c r="I244" s="30">
        <v>80</v>
      </c>
      <c r="J244" s="30"/>
      <c r="K244" s="30"/>
      <c r="L244" s="30"/>
      <c r="M244" s="30">
        <f t="shared" si="26"/>
        <v>36</v>
      </c>
      <c r="N244" s="30"/>
      <c r="O244" s="30">
        <v>2</v>
      </c>
      <c r="P244" s="30">
        <v>4</v>
      </c>
      <c r="Q244" s="7">
        <f t="shared" si="27"/>
        <v>8</v>
      </c>
    </row>
    <row r="245" spans="1:17" s="3" customFormat="1" x14ac:dyDescent="0.2">
      <c r="A245" s="31"/>
      <c r="B245" s="30" t="str">
        <f t="shared" si="28"/>
        <v>P41</v>
      </c>
      <c r="C245" s="30" t="s">
        <v>229</v>
      </c>
      <c r="D245" s="30">
        <v>39</v>
      </c>
      <c r="E245" s="30" t="s">
        <v>23</v>
      </c>
      <c r="F245" s="30" t="s">
        <v>302</v>
      </c>
      <c r="G245" s="30">
        <v>21</v>
      </c>
      <c r="H245" s="30">
        <v>1976</v>
      </c>
      <c r="I245" s="30">
        <v>80</v>
      </c>
      <c r="J245" s="30"/>
      <c r="K245" s="30"/>
      <c r="L245" s="30"/>
      <c r="M245" s="30">
        <f t="shared" si="26"/>
        <v>36</v>
      </c>
      <c r="N245" s="30"/>
      <c r="O245" s="30">
        <v>2</v>
      </c>
      <c r="P245" s="30">
        <v>4</v>
      </c>
      <c r="Q245" s="7">
        <f t="shared" si="27"/>
        <v>8</v>
      </c>
    </row>
    <row r="246" spans="1:17" s="3" customFormat="1" x14ac:dyDescent="0.2">
      <c r="A246" s="31"/>
      <c r="B246" s="30" t="str">
        <f t="shared" si="28"/>
        <v>P40</v>
      </c>
      <c r="C246" s="30" t="s">
        <v>230</v>
      </c>
      <c r="D246" s="30">
        <v>301</v>
      </c>
      <c r="E246" s="30" t="s">
        <v>23</v>
      </c>
      <c r="F246" s="30" t="s">
        <v>302</v>
      </c>
      <c r="G246" s="30">
        <v>21</v>
      </c>
      <c r="H246" s="30">
        <v>1976</v>
      </c>
      <c r="I246" s="30">
        <v>80</v>
      </c>
      <c r="J246" s="30"/>
      <c r="K246" s="30"/>
      <c r="L246" s="30"/>
      <c r="M246" s="30">
        <f t="shared" si="26"/>
        <v>36</v>
      </c>
      <c r="N246" s="30"/>
      <c r="O246" s="30">
        <v>2</v>
      </c>
      <c r="P246" s="30">
        <v>4</v>
      </c>
      <c r="Q246" s="7">
        <f t="shared" si="27"/>
        <v>8</v>
      </c>
    </row>
    <row r="247" spans="1:17" s="3" customFormat="1" x14ac:dyDescent="0.2">
      <c r="A247" s="31"/>
      <c r="B247" s="30" t="str">
        <f t="shared" si="28"/>
        <v>P39</v>
      </c>
      <c r="C247" s="30" t="s">
        <v>231</v>
      </c>
      <c r="D247" s="30">
        <v>305</v>
      </c>
      <c r="E247" s="30" t="s">
        <v>23</v>
      </c>
      <c r="F247" s="30" t="s">
        <v>302</v>
      </c>
      <c r="G247" s="30">
        <v>21</v>
      </c>
      <c r="H247" s="30">
        <v>1976</v>
      </c>
      <c r="I247" s="30">
        <v>80</v>
      </c>
      <c r="J247" s="30"/>
      <c r="K247" s="30"/>
      <c r="L247" s="30"/>
      <c r="M247" s="30">
        <f t="shared" si="26"/>
        <v>36</v>
      </c>
      <c r="N247" s="30"/>
      <c r="O247" s="30">
        <v>2</v>
      </c>
      <c r="P247" s="30">
        <v>4</v>
      </c>
      <c r="Q247" s="7">
        <f t="shared" si="27"/>
        <v>8</v>
      </c>
    </row>
    <row r="248" spans="1:17" s="3" customFormat="1" x14ac:dyDescent="0.2">
      <c r="A248" s="31"/>
      <c r="B248" s="30" t="str">
        <f t="shared" si="28"/>
        <v>P37</v>
      </c>
      <c r="C248" s="30" t="s">
        <v>232</v>
      </c>
      <c r="D248" s="30">
        <v>315</v>
      </c>
      <c r="E248" s="30" t="s">
        <v>23</v>
      </c>
      <c r="F248" s="30" t="s">
        <v>302</v>
      </c>
      <c r="G248" s="30">
        <v>21</v>
      </c>
      <c r="H248" s="30">
        <v>1976</v>
      </c>
      <c r="I248" s="30">
        <v>80</v>
      </c>
      <c r="J248" s="30"/>
      <c r="K248" s="30"/>
      <c r="L248" s="30"/>
      <c r="M248" s="30">
        <f t="shared" si="26"/>
        <v>36</v>
      </c>
      <c r="N248" s="30"/>
      <c r="O248" s="30">
        <v>2</v>
      </c>
      <c r="P248" s="30">
        <v>4</v>
      </c>
      <c r="Q248" s="7">
        <f t="shared" si="27"/>
        <v>8</v>
      </c>
    </row>
    <row r="249" spans="1:17" s="3" customFormat="1" x14ac:dyDescent="0.2">
      <c r="A249" s="31"/>
      <c r="B249" s="30" t="str">
        <f t="shared" si="28"/>
        <v>P36</v>
      </c>
      <c r="C249" s="30" t="s">
        <v>233</v>
      </c>
      <c r="D249" s="30">
        <v>316</v>
      </c>
      <c r="E249" s="30" t="s">
        <v>23</v>
      </c>
      <c r="F249" s="30" t="s">
        <v>302</v>
      </c>
      <c r="G249" s="30">
        <v>21</v>
      </c>
      <c r="H249" s="30">
        <v>1976</v>
      </c>
      <c r="I249" s="30">
        <v>80</v>
      </c>
      <c r="J249" s="30"/>
      <c r="K249" s="30"/>
      <c r="L249" s="30"/>
      <c r="M249" s="30">
        <f t="shared" si="26"/>
        <v>36</v>
      </c>
      <c r="N249" s="30"/>
      <c r="O249" s="30">
        <v>2</v>
      </c>
      <c r="P249" s="30">
        <v>4</v>
      </c>
      <c r="Q249" s="7">
        <f t="shared" si="27"/>
        <v>8</v>
      </c>
    </row>
    <row r="250" spans="1:17" s="3" customFormat="1" x14ac:dyDescent="0.2">
      <c r="A250" s="31"/>
      <c r="B250" s="30" t="str">
        <f t="shared" si="28"/>
        <v>P35</v>
      </c>
      <c r="C250" s="30" t="s">
        <v>234</v>
      </c>
      <c r="D250" s="30">
        <v>311</v>
      </c>
      <c r="E250" s="30" t="s">
        <v>23</v>
      </c>
      <c r="F250" s="30" t="s">
        <v>302</v>
      </c>
      <c r="G250" s="30">
        <v>21</v>
      </c>
      <c r="H250" s="30">
        <v>1976</v>
      </c>
      <c r="I250" s="30">
        <v>80</v>
      </c>
      <c r="J250" s="30"/>
      <c r="K250" s="30"/>
      <c r="L250" s="30"/>
      <c r="M250" s="30">
        <f t="shared" si="26"/>
        <v>36</v>
      </c>
      <c r="N250" s="30"/>
      <c r="O250" s="30">
        <v>2</v>
      </c>
      <c r="P250" s="30">
        <v>4</v>
      </c>
      <c r="Q250" s="7">
        <f t="shared" si="27"/>
        <v>8</v>
      </c>
    </row>
    <row r="251" spans="1:17" s="3" customFormat="1" x14ac:dyDescent="0.2">
      <c r="A251" s="31"/>
      <c r="B251" s="30" t="str">
        <f t="shared" si="28"/>
        <v>P34</v>
      </c>
      <c r="C251" s="30" t="s">
        <v>235</v>
      </c>
      <c r="D251" s="30">
        <v>322</v>
      </c>
      <c r="E251" s="30" t="s">
        <v>23</v>
      </c>
      <c r="F251" s="30" t="s">
        <v>302</v>
      </c>
      <c r="G251" s="30">
        <v>21</v>
      </c>
      <c r="H251" s="30">
        <v>1976</v>
      </c>
      <c r="I251" s="30">
        <v>80</v>
      </c>
      <c r="J251" s="30"/>
      <c r="K251" s="30"/>
      <c r="L251" s="30"/>
      <c r="M251" s="30">
        <f t="shared" si="26"/>
        <v>36</v>
      </c>
      <c r="N251" s="30"/>
      <c r="O251" s="30">
        <v>2</v>
      </c>
      <c r="P251" s="30">
        <v>4</v>
      </c>
      <c r="Q251" s="7">
        <f t="shared" si="27"/>
        <v>8</v>
      </c>
    </row>
    <row r="252" spans="1:17" s="3" customFormat="1" x14ac:dyDescent="0.2">
      <c r="A252" s="31"/>
      <c r="B252" s="30" t="str">
        <f t="shared" si="28"/>
        <v>P33</v>
      </c>
      <c r="C252" s="30" t="s">
        <v>236</v>
      </c>
      <c r="D252" s="30">
        <v>317</v>
      </c>
      <c r="E252" s="30" t="s">
        <v>23</v>
      </c>
      <c r="F252" s="30" t="s">
        <v>302</v>
      </c>
      <c r="G252" s="30">
        <v>21</v>
      </c>
      <c r="H252" s="30">
        <v>1976</v>
      </c>
      <c r="I252" s="30">
        <v>80</v>
      </c>
      <c r="J252" s="30"/>
      <c r="K252" s="30"/>
      <c r="L252" s="30"/>
      <c r="M252" s="30">
        <f t="shared" si="26"/>
        <v>36</v>
      </c>
      <c r="N252" s="30"/>
      <c r="O252" s="30">
        <v>2</v>
      </c>
      <c r="P252" s="30">
        <v>4</v>
      </c>
      <c r="Q252" s="7">
        <f t="shared" si="27"/>
        <v>8</v>
      </c>
    </row>
    <row r="253" spans="1:17" s="3" customFormat="1" x14ac:dyDescent="0.2">
      <c r="A253" s="31"/>
      <c r="B253" s="30" t="str">
        <f t="shared" si="28"/>
        <v>P32</v>
      </c>
      <c r="C253" s="30" t="s">
        <v>237</v>
      </c>
      <c r="D253" s="30">
        <v>319</v>
      </c>
      <c r="E253" s="30" t="s">
        <v>23</v>
      </c>
      <c r="F253" s="30" t="s">
        <v>302</v>
      </c>
      <c r="G253" s="30">
        <v>21</v>
      </c>
      <c r="H253" s="30">
        <v>1976</v>
      </c>
      <c r="I253" s="30">
        <v>80</v>
      </c>
      <c r="J253" s="30"/>
      <c r="K253" s="30"/>
      <c r="L253" s="30"/>
      <c r="M253" s="30">
        <f t="shared" si="26"/>
        <v>36</v>
      </c>
      <c r="N253" s="30"/>
      <c r="O253" s="30">
        <v>2</v>
      </c>
      <c r="P253" s="30">
        <v>4</v>
      </c>
      <c r="Q253" s="7">
        <f t="shared" si="27"/>
        <v>8</v>
      </c>
    </row>
    <row r="254" spans="1:17" s="3" customFormat="1" x14ac:dyDescent="0.2">
      <c r="A254" s="31"/>
      <c r="B254" s="30" t="str">
        <f t="shared" si="28"/>
        <v>P31</v>
      </c>
      <c r="C254" s="30" t="s">
        <v>238</v>
      </c>
      <c r="D254" s="30">
        <v>314</v>
      </c>
      <c r="E254" s="30" t="s">
        <v>23</v>
      </c>
      <c r="F254" s="30" t="s">
        <v>302</v>
      </c>
      <c r="G254" s="30">
        <v>21</v>
      </c>
      <c r="H254" s="30">
        <v>1976</v>
      </c>
      <c r="I254" s="30">
        <v>80</v>
      </c>
      <c r="J254" s="30"/>
      <c r="K254" s="30"/>
      <c r="L254" s="30"/>
      <c r="M254" s="30">
        <f t="shared" si="26"/>
        <v>36</v>
      </c>
      <c r="N254" s="30"/>
      <c r="O254" s="30">
        <v>2</v>
      </c>
      <c r="P254" s="30">
        <v>4</v>
      </c>
      <c r="Q254" s="7">
        <f t="shared" si="27"/>
        <v>8</v>
      </c>
    </row>
    <row r="255" spans="1:17" s="3" customFormat="1" x14ac:dyDescent="0.2">
      <c r="A255" s="31"/>
      <c r="B255" s="30" t="str">
        <f t="shared" si="28"/>
        <v>P30</v>
      </c>
      <c r="C255" s="30" t="s">
        <v>239</v>
      </c>
      <c r="D255" s="30">
        <v>318</v>
      </c>
      <c r="E255" s="30" t="s">
        <v>23</v>
      </c>
      <c r="F255" s="30" t="s">
        <v>302</v>
      </c>
      <c r="G255" s="30">
        <v>21</v>
      </c>
      <c r="H255" s="30">
        <v>1976</v>
      </c>
      <c r="I255" s="30">
        <v>80</v>
      </c>
      <c r="J255" s="30"/>
      <c r="K255" s="30"/>
      <c r="L255" s="30"/>
      <c r="M255" s="30">
        <f t="shared" si="26"/>
        <v>36</v>
      </c>
      <c r="N255" s="30"/>
      <c r="O255" s="30">
        <v>2</v>
      </c>
      <c r="P255" s="30">
        <v>4</v>
      </c>
      <c r="Q255" s="7">
        <f t="shared" si="27"/>
        <v>8</v>
      </c>
    </row>
    <row r="256" spans="1:17" s="3" customFormat="1" x14ac:dyDescent="0.2">
      <c r="A256" s="31"/>
      <c r="B256" s="30" t="str">
        <f t="shared" si="28"/>
        <v>P29</v>
      </c>
      <c r="C256" s="30" t="s">
        <v>240</v>
      </c>
      <c r="D256" s="30">
        <v>284</v>
      </c>
      <c r="E256" s="30" t="s">
        <v>23</v>
      </c>
      <c r="F256" s="30" t="s">
        <v>302</v>
      </c>
      <c r="G256" s="30">
        <v>21</v>
      </c>
      <c r="H256" s="30">
        <v>1976</v>
      </c>
      <c r="I256" s="30">
        <v>80</v>
      </c>
      <c r="J256" s="30"/>
      <c r="K256" s="30"/>
      <c r="L256" s="30"/>
      <c r="M256" s="30">
        <f t="shared" si="26"/>
        <v>36</v>
      </c>
      <c r="N256" s="30"/>
      <c r="O256" s="30">
        <v>2</v>
      </c>
      <c r="P256" s="30">
        <v>4</v>
      </c>
      <c r="Q256" s="7">
        <f t="shared" si="27"/>
        <v>8</v>
      </c>
    </row>
    <row r="257" spans="1:17" s="3" customFormat="1" x14ac:dyDescent="0.2">
      <c r="A257" s="31"/>
      <c r="B257" s="30" t="str">
        <f t="shared" si="28"/>
        <v>P28</v>
      </c>
      <c r="C257" s="30" t="s">
        <v>241</v>
      </c>
      <c r="D257" s="30">
        <v>297</v>
      </c>
      <c r="E257" s="30" t="s">
        <v>23</v>
      </c>
      <c r="F257" s="30" t="s">
        <v>302</v>
      </c>
      <c r="G257" s="30">
        <v>21</v>
      </c>
      <c r="H257" s="30">
        <v>1976</v>
      </c>
      <c r="I257" s="30">
        <v>80</v>
      </c>
      <c r="J257" s="30"/>
      <c r="K257" s="30"/>
      <c r="L257" s="30"/>
      <c r="M257" s="30">
        <f t="shared" si="26"/>
        <v>36</v>
      </c>
      <c r="N257" s="30"/>
      <c r="O257" s="30">
        <v>2</v>
      </c>
      <c r="P257" s="30">
        <v>4</v>
      </c>
      <c r="Q257" s="7">
        <f t="shared" si="27"/>
        <v>8</v>
      </c>
    </row>
    <row r="258" spans="1:17" s="3" customFormat="1" x14ac:dyDescent="0.2">
      <c r="A258" s="31"/>
      <c r="B258" s="30" t="str">
        <f t="shared" si="28"/>
        <v>P27</v>
      </c>
      <c r="C258" s="30" t="s">
        <v>242</v>
      </c>
      <c r="D258" s="30">
        <v>300</v>
      </c>
      <c r="E258" s="30" t="s">
        <v>23</v>
      </c>
      <c r="F258" s="30" t="s">
        <v>302</v>
      </c>
      <c r="G258" s="30">
        <v>21</v>
      </c>
      <c r="H258" s="30">
        <v>1976</v>
      </c>
      <c r="I258" s="30">
        <v>80</v>
      </c>
      <c r="J258" s="30"/>
      <c r="K258" s="30"/>
      <c r="L258" s="30"/>
      <c r="M258" s="30">
        <f t="shared" si="26"/>
        <v>36</v>
      </c>
      <c r="N258" s="30"/>
      <c r="O258" s="30">
        <v>2</v>
      </c>
      <c r="P258" s="30">
        <v>4</v>
      </c>
      <c r="Q258" s="7">
        <f t="shared" si="27"/>
        <v>8</v>
      </c>
    </row>
    <row r="259" spans="1:17" s="3" customFormat="1" x14ac:dyDescent="0.2">
      <c r="A259" s="31"/>
      <c r="B259" s="30" t="str">
        <f t="shared" si="28"/>
        <v>P26</v>
      </c>
      <c r="C259" s="30" t="s">
        <v>243</v>
      </c>
      <c r="D259" s="30">
        <v>203</v>
      </c>
      <c r="E259" s="30" t="s">
        <v>23</v>
      </c>
      <c r="F259" s="30" t="s">
        <v>302</v>
      </c>
      <c r="G259" s="30">
        <v>21</v>
      </c>
      <c r="H259" s="30">
        <v>1976</v>
      </c>
      <c r="I259" s="30">
        <v>80</v>
      </c>
      <c r="J259" s="30"/>
      <c r="K259" s="30"/>
      <c r="L259" s="30"/>
      <c r="M259" s="30">
        <f t="shared" si="26"/>
        <v>36</v>
      </c>
      <c r="N259" s="30"/>
      <c r="O259" s="30">
        <v>2</v>
      </c>
      <c r="P259" s="30">
        <v>4</v>
      </c>
      <c r="Q259" s="7">
        <f t="shared" si="27"/>
        <v>8</v>
      </c>
    </row>
    <row r="260" spans="1:17" s="3" customFormat="1" x14ac:dyDescent="0.2">
      <c r="A260" s="31"/>
      <c r="B260" s="30" t="str">
        <f t="shared" si="28"/>
        <v>P25</v>
      </c>
      <c r="C260" s="30" t="s">
        <v>342</v>
      </c>
      <c r="D260" s="30">
        <v>51</v>
      </c>
      <c r="E260" s="30" t="s">
        <v>23</v>
      </c>
      <c r="F260" s="30" t="s">
        <v>302</v>
      </c>
      <c r="G260" s="30">
        <v>21</v>
      </c>
      <c r="H260" s="30">
        <v>1976</v>
      </c>
      <c r="I260" s="30">
        <v>80</v>
      </c>
      <c r="J260" s="30"/>
      <c r="K260" s="30"/>
      <c r="L260" s="30"/>
      <c r="M260" s="30">
        <f t="shared" si="26"/>
        <v>36</v>
      </c>
      <c r="N260" s="30"/>
      <c r="O260" s="30">
        <v>2</v>
      </c>
      <c r="P260" s="30">
        <v>4</v>
      </c>
      <c r="Q260" s="7">
        <f t="shared" si="27"/>
        <v>8</v>
      </c>
    </row>
    <row r="261" spans="1:17" s="3" customFormat="1" x14ac:dyDescent="0.2">
      <c r="A261" s="31"/>
      <c r="B261" s="30" t="str">
        <f t="shared" si="28"/>
        <v>Pomona PS</v>
      </c>
      <c r="C261" s="30" t="s">
        <v>343</v>
      </c>
      <c r="D261" s="38">
        <v>3764</v>
      </c>
      <c r="E261" s="30" t="s">
        <v>164</v>
      </c>
      <c r="F261" s="38" t="s">
        <v>299</v>
      </c>
      <c r="G261" s="30">
        <v>14</v>
      </c>
      <c r="H261" s="30">
        <v>1976</v>
      </c>
      <c r="I261" s="30">
        <v>100</v>
      </c>
      <c r="J261" s="30"/>
      <c r="K261" s="30"/>
      <c r="L261" s="30"/>
      <c r="M261" s="30">
        <f t="shared" si="26"/>
        <v>56</v>
      </c>
      <c r="N261" s="30"/>
      <c r="O261" s="30">
        <v>4</v>
      </c>
      <c r="P261" s="30">
        <v>2</v>
      </c>
      <c r="Q261" s="30">
        <f t="shared" si="27"/>
        <v>8</v>
      </c>
    </row>
    <row r="262" spans="1:17" s="3" customFormat="1" x14ac:dyDescent="0.2">
      <c r="A262" s="31"/>
      <c r="B262" s="37" t="s">
        <v>244</v>
      </c>
      <c r="C262" s="30" t="s">
        <v>245</v>
      </c>
      <c r="D262" s="30">
        <v>499</v>
      </c>
      <c r="E262" s="30" t="s">
        <v>23</v>
      </c>
      <c r="F262" s="30" t="s">
        <v>302</v>
      </c>
      <c r="G262" s="30">
        <v>24</v>
      </c>
      <c r="H262" s="30">
        <v>1976</v>
      </c>
      <c r="I262" s="30">
        <v>80</v>
      </c>
      <c r="J262" s="30"/>
      <c r="K262" s="30"/>
      <c r="L262" s="30"/>
      <c r="M262" s="30">
        <f t="shared" si="26"/>
        <v>36</v>
      </c>
      <c r="N262" s="30"/>
      <c r="O262" s="30">
        <v>2</v>
      </c>
      <c r="P262" s="30">
        <v>4</v>
      </c>
      <c r="Q262" s="30">
        <f t="shared" si="27"/>
        <v>8</v>
      </c>
    </row>
    <row r="263" spans="1:17" s="3" customFormat="1" x14ac:dyDescent="0.2">
      <c r="A263" s="31"/>
      <c r="B263" s="30" t="str">
        <f>C262</f>
        <v>P23</v>
      </c>
      <c r="C263" s="30" t="s">
        <v>246</v>
      </c>
      <c r="D263" s="30">
        <v>506</v>
      </c>
      <c r="E263" s="30" t="s">
        <v>23</v>
      </c>
      <c r="F263" s="30" t="s">
        <v>302</v>
      </c>
      <c r="G263" s="30">
        <v>24</v>
      </c>
      <c r="H263" s="30">
        <v>1976</v>
      </c>
      <c r="I263" s="30">
        <v>80</v>
      </c>
      <c r="J263" s="30"/>
      <c r="K263" s="30"/>
      <c r="L263" s="30"/>
      <c r="M263" s="30">
        <f t="shared" si="26"/>
        <v>36</v>
      </c>
      <c r="N263" s="30"/>
      <c r="O263" s="30">
        <v>2</v>
      </c>
      <c r="P263" s="30">
        <v>4</v>
      </c>
      <c r="Q263" s="30">
        <f t="shared" si="27"/>
        <v>8</v>
      </c>
    </row>
    <row r="264" spans="1:17" s="3" customFormat="1" x14ac:dyDescent="0.2">
      <c r="A264" s="31"/>
      <c r="B264" s="30" t="str">
        <f t="shared" ref="B264:B281" si="29">C263</f>
        <v>P22</v>
      </c>
      <c r="C264" s="30" t="s">
        <v>247</v>
      </c>
      <c r="D264" s="30">
        <v>499</v>
      </c>
      <c r="E264" s="30" t="s">
        <v>23</v>
      </c>
      <c r="F264" s="30" t="s">
        <v>302</v>
      </c>
      <c r="G264" s="30">
        <v>24</v>
      </c>
      <c r="H264" s="30">
        <v>1976</v>
      </c>
      <c r="I264" s="30">
        <v>80</v>
      </c>
      <c r="J264" s="30">
        <v>1991</v>
      </c>
      <c r="K264" s="30">
        <v>100</v>
      </c>
      <c r="L264" s="30" t="s">
        <v>344</v>
      </c>
      <c r="M264" s="30">
        <f t="shared" si="26"/>
        <v>71</v>
      </c>
      <c r="N264" s="30"/>
      <c r="O264" s="30">
        <v>4</v>
      </c>
      <c r="P264" s="30">
        <v>2</v>
      </c>
      <c r="Q264" s="30">
        <f t="shared" si="27"/>
        <v>8</v>
      </c>
    </row>
    <row r="265" spans="1:17" s="3" customFormat="1" x14ac:dyDescent="0.2">
      <c r="A265" s="31"/>
      <c r="B265" s="30" t="str">
        <f t="shared" si="29"/>
        <v>P21</v>
      </c>
      <c r="C265" s="30" t="s">
        <v>248</v>
      </c>
      <c r="D265" s="30">
        <v>366</v>
      </c>
      <c r="E265" s="30" t="s">
        <v>23</v>
      </c>
      <c r="F265" s="30" t="s">
        <v>302</v>
      </c>
      <c r="G265" s="30">
        <v>24</v>
      </c>
      <c r="H265" s="30">
        <v>1976</v>
      </c>
      <c r="I265" s="30">
        <v>80</v>
      </c>
      <c r="J265" s="30">
        <v>1991</v>
      </c>
      <c r="K265" s="30">
        <v>100</v>
      </c>
      <c r="L265" s="30" t="s">
        <v>344</v>
      </c>
      <c r="M265" s="30">
        <f t="shared" si="26"/>
        <v>71</v>
      </c>
      <c r="N265" s="30"/>
      <c r="O265" s="30">
        <v>4</v>
      </c>
      <c r="P265" s="30">
        <v>2</v>
      </c>
      <c r="Q265" s="30">
        <f t="shared" ref="Q265:Q281" si="30">(O265*P265)</f>
        <v>8</v>
      </c>
    </row>
    <row r="266" spans="1:17" s="3" customFormat="1" x14ac:dyDescent="0.2">
      <c r="A266" s="31"/>
      <c r="B266" s="30" t="str">
        <f t="shared" si="29"/>
        <v>P20</v>
      </c>
      <c r="C266" s="30" t="s">
        <v>249</v>
      </c>
      <c r="D266" s="30">
        <v>378</v>
      </c>
      <c r="E266" s="30" t="s">
        <v>23</v>
      </c>
      <c r="F266" s="30" t="s">
        <v>302</v>
      </c>
      <c r="G266" s="30">
        <v>24</v>
      </c>
      <c r="H266" s="30">
        <v>1976</v>
      </c>
      <c r="I266" s="30">
        <v>80</v>
      </c>
      <c r="J266" s="30">
        <v>1991</v>
      </c>
      <c r="K266" s="30">
        <v>100</v>
      </c>
      <c r="L266" s="30" t="s">
        <v>344</v>
      </c>
      <c r="M266" s="30">
        <f t="shared" si="26"/>
        <v>71</v>
      </c>
      <c r="N266" s="30"/>
      <c r="O266" s="30">
        <v>4</v>
      </c>
      <c r="P266" s="30">
        <v>2</v>
      </c>
      <c r="Q266" s="30">
        <f t="shared" si="30"/>
        <v>8</v>
      </c>
    </row>
    <row r="267" spans="1:17" s="3" customFormat="1" x14ac:dyDescent="0.2">
      <c r="A267" s="31"/>
      <c r="B267" s="30" t="str">
        <f t="shared" si="29"/>
        <v>P19</v>
      </c>
      <c r="C267" s="30" t="s">
        <v>250</v>
      </c>
      <c r="D267" s="30">
        <v>502</v>
      </c>
      <c r="E267" s="30" t="s">
        <v>23</v>
      </c>
      <c r="F267" s="30" t="s">
        <v>302</v>
      </c>
      <c r="G267" s="30">
        <v>24</v>
      </c>
      <c r="H267" s="30">
        <v>1976</v>
      </c>
      <c r="I267" s="30">
        <v>80</v>
      </c>
      <c r="J267" s="30">
        <v>1991</v>
      </c>
      <c r="K267" s="30">
        <v>100</v>
      </c>
      <c r="L267" s="30" t="s">
        <v>344</v>
      </c>
      <c r="M267" s="30">
        <f t="shared" si="26"/>
        <v>71</v>
      </c>
      <c r="N267" s="30"/>
      <c r="O267" s="30">
        <v>4</v>
      </c>
      <c r="P267" s="30">
        <v>2</v>
      </c>
      <c r="Q267" s="30">
        <f t="shared" si="30"/>
        <v>8</v>
      </c>
    </row>
    <row r="268" spans="1:17" s="3" customFormat="1" x14ac:dyDescent="0.2">
      <c r="A268" s="31"/>
      <c r="B268" s="30" t="str">
        <f t="shared" si="29"/>
        <v>P18</v>
      </c>
      <c r="C268" s="30" t="s">
        <v>251</v>
      </c>
      <c r="D268" s="30">
        <v>427</v>
      </c>
      <c r="E268" s="30" t="s">
        <v>23</v>
      </c>
      <c r="F268" s="30" t="s">
        <v>302</v>
      </c>
      <c r="G268" s="30">
        <v>24</v>
      </c>
      <c r="H268" s="30">
        <v>1976</v>
      </c>
      <c r="I268" s="30">
        <v>80</v>
      </c>
      <c r="J268" s="30">
        <v>1991</v>
      </c>
      <c r="K268" s="30">
        <v>100</v>
      </c>
      <c r="L268" s="30" t="s">
        <v>344</v>
      </c>
      <c r="M268" s="30">
        <f t="shared" si="26"/>
        <v>71</v>
      </c>
      <c r="N268" s="30"/>
      <c r="O268" s="30">
        <v>4</v>
      </c>
      <c r="P268" s="30">
        <v>2</v>
      </c>
      <c r="Q268" s="30">
        <f t="shared" si="30"/>
        <v>8</v>
      </c>
    </row>
    <row r="269" spans="1:17" s="3" customFormat="1" x14ac:dyDescent="0.2">
      <c r="A269" s="31"/>
      <c r="B269" s="30" t="str">
        <f t="shared" si="29"/>
        <v>P17</v>
      </c>
      <c r="C269" s="30" t="s">
        <v>252</v>
      </c>
      <c r="D269" s="30">
        <v>446</v>
      </c>
      <c r="E269" s="30" t="s">
        <v>23</v>
      </c>
      <c r="F269" s="30" t="s">
        <v>302</v>
      </c>
      <c r="G269" s="30">
        <v>24</v>
      </c>
      <c r="H269" s="30">
        <v>1976</v>
      </c>
      <c r="I269" s="30">
        <v>80</v>
      </c>
      <c r="J269" s="30">
        <v>1991</v>
      </c>
      <c r="K269" s="30">
        <v>100</v>
      </c>
      <c r="L269" s="30" t="s">
        <v>344</v>
      </c>
      <c r="M269" s="30">
        <f t="shared" si="26"/>
        <v>71</v>
      </c>
      <c r="N269" s="30"/>
      <c r="O269" s="30">
        <v>4</v>
      </c>
      <c r="P269" s="30">
        <v>2</v>
      </c>
      <c r="Q269" s="30">
        <f t="shared" si="30"/>
        <v>8</v>
      </c>
    </row>
    <row r="270" spans="1:17" s="3" customFormat="1" x14ac:dyDescent="0.2">
      <c r="A270" s="31"/>
      <c r="B270" s="30" t="str">
        <f t="shared" si="29"/>
        <v>P16</v>
      </c>
      <c r="C270" s="30" t="s">
        <v>253</v>
      </c>
      <c r="D270" s="30">
        <v>287</v>
      </c>
      <c r="E270" s="30" t="s">
        <v>23</v>
      </c>
      <c r="F270" s="30" t="s">
        <v>302</v>
      </c>
      <c r="G270" s="30">
        <v>24</v>
      </c>
      <c r="H270" s="30">
        <v>1976</v>
      </c>
      <c r="I270" s="30">
        <v>80</v>
      </c>
      <c r="J270" s="30">
        <v>1991</v>
      </c>
      <c r="K270" s="30">
        <v>100</v>
      </c>
      <c r="L270" s="30" t="s">
        <v>344</v>
      </c>
      <c r="M270" s="30">
        <f t="shared" si="26"/>
        <v>71</v>
      </c>
      <c r="N270" s="30"/>
      <c r="O270" s="30">
        <v>4</v>
      </c>
      <c r="P270" s="30">
        <v>2</v>
      </c>
      <c r="Q270" s="30">
        <f t="shared" si="30"/>
        <v>8</v>
      </c>
    </row>
    <row r="271" spans="1:17" s="3" customFormat="1" x14ac:dyDescent="0.2">
      <c r="A271" s="31"/>
      <c r="B271" s="30" t="str">
        <f t="shared" si="29"/>
        <v>P15</v>
      </c>
      <c r="C271" s="30" t="s">
        <v>254</v>
      </c>
      <c r="D271" s="30">
        <v>280</v>
      </c>
      <c r="E271" s="30" t="s">
        <v>23</v>
      </c>
      <c r="F271" s="30" t="s">
        <v>302</v>
      </c>
      <c r="G271" s="30">
        <v>24</v>
      </c>
      <c r="H271" s="30">
        <v>1976</v>
      </c>
      <c r="I271" s="30">
        <v>80</v>
      </c>
      <c r="J271" s="30">
        <v>1991</v>
      </c>
      <c r="K271" s="30">
        <v>100</v>
      </c>
      <c r="L271" s="30" t="s">
        <v>344</v>
      </c>
      <c r="M271" s="30">
        <f t="shared" si="26"/>
        <v>71</v>
      </c>
      <c r="N271" s="30"/>
      <c r="O271" s="30">
        <v>4</v>
      </c>
      <c r="P271" s="30">
        <v>2</v>
      </c>
      <c r="Q271" s="30">
        <f t="shared" si="30"/>
        <v>8</v>
      </c>
    </row>
    <row r="272" spans="1:17" s="3" customFormat="1" x14ac:dyDescent="0.2">
      <c r="A272" s="31"/>
      <c r="B272" s="30" t="str">
        <f t="shared" si="29"/>
        <v>P14</v>
      </c>
      <c r="C272" s="30" t="s">
        <v>255</v>
      </c>
      <c r="D272" s="30">
        <v>305</v>
      </c>
      <c r="E272" s="30" t="s">
        <v>23</v>
      </c>
      <c r="F272" s="30" t="s">
        <v>302</v>
      </c>
      <c r="G272" s="30">
        <v>24</v>
      </c>
      <c r="H272" s="30">
        <v>1976</v>
      </c>
      <c r="I272" s="30">
        <v>80</v>
      </c>
      <c r="J272" s="30">
        <v>1991</v>
      </c>
      <c r="K272" s="30">
        <v>100</v>
      </c>
      <c r="L272" s="30" t="s">
        <v>344</v>
      </c>
      <c r="M272" s="30">
        <f t="shared" si="26"/>
        <v>71</v>
      </c>
      <c r="N272" s="30"/>
      <c r="O272" s="30">
        <v>4</v>
      </c>
      <c r="P272" s="30">
        <v>2</v>
      </c>
      <c r="Q272" s="30">
        <f t="shared" si="30"/>
        <v>8</v>
      </c>
    </row>
    <row r="273" spans="1:18" x14ac:dyDescent="0.2">
      <c r="A273" s="30"/>
      <c r="B273" s="30" t="str">
        <f t="shared" si="29"/>
        <v>P13</v>
      </c>
      <c r="C273" s="30" t="s">
        <v>256</v>
      </c>
      <c r="D273" s="30">
        <v>367</v>
      </c>
      <c r="E273" s="30" t="s">
        <v>23</v>
      </c>
      <c r="F273" s="30" t="s">
        <v>302</v>
      </c>
      <c r="G273" s="30">
        <v>24</v>
      </c>
      <c r="H273" s="30">
        <v>1976</v>
      </c>
      <c r="I273" s="30">
        <v>80</v>
      </c>
      <c r="J273" s="30">
        <v>1991</v>
      </c>
      <c r="K273" s="30">
        <v>100</v>
      </c>
      <c r="L273" s="30" t="s">
        <v>344</v>
      </c>
      <c r="M273" s="30">
        <f t="shared" si="26"/>
        <v>71</v>
      </c>
      <c r="O273" s="30">
        <v>4</v>
      </c>
      <c r="P273" s="30">
        <v>2</v>
      </c>
      <c r="Q273" s="30">
        <f t="shared" si="30"/>
        <v>8</v>
      </c>
    </row>
    <row r="274" spans="1:18" x14ac:dyDescent="0.2">
      <c r="A274" s="30"/>
      <c r="B274" s="30" t="str">
        <f t="shared" si="29"/>
        <v>P12</v>
      </c>
      <c r="C274" s="30" t="s">
        <v>257</v>
      </c>
      <c r="D274" s="30">
        <v>501</v>
      </c>
      <c r="E274" s="30" t="s">
        <v>23</v>
      </c>
      <c r="F274" s="30" t="s">
        <v>302</v>
      </c>
      <c r="G274" s="30">
        <v>24</v>
      </c>
      <c r="H274" s="30">
        <v>1976</v>
      </c>
      <c r="I274" s="30">
        <v>80</v>
      </c>
      <c r="J274" s="30">
        <v>1991</v>
      </c>
      <c r="K274" s="30">
        <v>100</v>
      </c>
      <c r="L274" s="30" t="s">
        <v>344</v>
      </c>
      <c r="M274" s="30">
        <f t="shared" si="26"/>
        <v>71</v>
      </c>
      <c r="O274" s="30">
        <v>4</v>
      </c>
      <c r="P274" s="30">
        <v>2</v>
      </c>
      <c r="Q274" s="30">
        <f t="shared" si="30"/>
        <v>8</v>
      </c>
    </row>
    <row r="275" spans="1:18" x14ac:dyDescent="0.2">
      <c r="A275" s="30"/>
      <c r="B275" s="30" t="str">
        <f t="shared" si="29"/>
        <v>P11</v>
      </c>
      <c r="C275" s="30" t="s">
        <v>258</v>
      </c>
      <c r="D275" s="30">
        <v>377</v>
      </c>
      <c r="E275" s="30" t="s">
        <v>23</v>
      </c>
      <c r="F275" s="30" t="s">
        <v>302</v>
      </c>
      <c r="G275" s="30">
        <v>24</v>
      </c>
      <c r="H275" s="30">
        <v>1976</v>
      </c>
      <c r="I275" s="30">
        <v>80</v>
      </c>
      <c r="J275" s="30">
        <v>1991</v>
      </c>
      <c r="K275" s="30">
        <v>100</v>
      </c>
      <c r="L275" s="30" t="s">
        <v>344</v>
      </c>
      <c r="M275" s="30">
        <f t="shared" si="26"/>
        <v>71</v>
      </c>
      <c r="O275" s="30">
        <v>4</v>
      </c>
      <c r="P275" s="30">
        <v>2</v>
      </c>
      <c r="Q275" s="30">
        <f t="shared" si="30"/>
        <v>8</v>
      </c>
    </row>
    <row r="276" spans="1:18" x14ac:dyDescent="0.2">
      <c r="A276" s="30"/>
      <c r="B276" s="30" t="str">
        <f t="shared" si="29"/>
        <v>P10</v>
      </c>
      <c r="C276" s="30" t="s">
        <v>259</v>
      </c>
      <c r="D276" s="30">
        <v>500</v>
      </c>
      <c r="E276" s="30" t="s">
        <v>23</v>
      </c>
      <c r="F276" s="30" t="s">
        <v>302</v>
      </c>
      <c r="G276" s="30">
        <v>24</v>
      </c>
      <c r="H276" s="30">
        <v>1976</v>
      </c>
      <c r="I276" s="30">
        <v>80</v>
      </c>
      <c r="J276" s="30">
        <v>1991</v>
      </c>
      <c r="K276" s="30">
        <v>100</v>
      </c>
      <c r="L276" s="30" t="s">
        <v>344</v>
      </c>
      <c r="M276" s="30">
        <f t="shared" si="26"/>
        <v>71</v>
      </c>
      <c r="O276" s="30">
        <v>4</v>
      </c>
      <c r="P276" s="30">
        <v>2</v>
      </c>
      <c r="Q276" s="30">
        <f t="shared" si="30"/>
        <v>8</v>
      </c>
    </row>
    <row r="277" spans="1:18" x14ac:dyDescent="0.2">
      <c r="A277" s="30"/>
      <c r="B277" s="30" t="str">
        <f t="shared" si="29"/>
        <v>P9</v>
      </c>
      <c r="C277" s="30" t="s">
        <v>260</v>
      </c>
      <c r="D277" s="30">
        <v>255</v>
      </c>
      <c r="E277" s="30" t="s">
        <v>23</v>
      </c>
      <c r="F277" s="30" t="s">
        <v>302</v>
      </c>
      <c r="G277" s="30">
        <v>24</v>
      </c>
      <c r="H277" s="30">
        <v>1976</v>
      </c>
      <c r="I277" s="30">
        <v>80</v>
      </c>
      <c r="J277" s="30">
        <v>1991</v>
      </c>
      <c r="K277" s="30">
        <v>100</v>
      </c>
      <c r="L277" s="30" t="s">
        <v>344</v>
      </c>
      <c r="M277" s="30">
        <f t="shared" si="26"/>
        <v>71</v>
      </c>
      <c r="O277" s="30">
        <v>4</v>
      </c>
      <c r="P277" s="30">
        <v>2</v>
      </c>
      <c r="Q277" s="30">
        <f t="shared" si="30"/>
        <v>8</v>
      </c>
    </row>
    <row r="278" spans="1:18" x14ac:dyDescent="0.2">
      <c r="A278" s="30"/>
      <c r="B278" s="30" t="str">
        <f t="shared" si="29"/>
        <v>P8</v>
      </c>
      <c r="C278" s="30" t="s">
        <v>261</v>
      </c>
      <c r="D278" s="30">
        <v>251</v>
      </c>
      <c r="E278" s="30" t="s">
        <v>23</v>
      </c>
      <c r="F278" s="30" t="s">
        <v>302</v>
      </c>
      <c r="G278" s="30">
        <v>24</v>
      </c>
      <c r="H278" s="30">
        <v>1976</v>
      </c>
      <c r="I278" s="30">
        <v>80</v>
      </c>
      <c r="J278" s="30">
        <v>1991</v>
      </c>
      <c r="K278" s="30">
        <v>100</v>
      </c>
      <c r="L278" s="30" t="s">
        <v>344</v>
      </c>
      <c r="M278" s="30">
        <f t="shared" si="26"/>
        <v>71</v>
      </c>
      <c r="O278" s="30">
        <v>4</v>
      </c>
      <c r="P278" s="30">
        <v>2</v>
      </c>
      <c r="Q278" s="30">
        <f t="shared" si="30"/>
        <v>8</v>
      </c>
    </row>
    <row r="279" spans="1:18" x14ac:dyDescent="0.2">
      <c r="A279" s="30"/>
      <c r="B279" s="30" t="str">
        <f t="shared" si="29"/>
        <v>P7</v>
      </c>
      <c r="C279" s="30" t="s">
        <v>262</v>
      </c>
      <c r="D279" s="30">
        <v>290</v>
      </c>
      <c r="E279" s="30" t="s">
        <v>23</v>
      </c>
      <c r="F279" s="30" t="s">
        <v>302</v>
      </c>
      <c r="G279" s="30">
        <v>24</v>
      </c>
      <c r="H279" s="30">
        <v>1976</v>
      </c>
      <c r="I279" s="30">
        <v>80</v>
      </c>
      <c r="J279" s="30">
        <v>1991</v>
      </c>
      <c r="K279" s="30">
        <v>100</v>
      </c>
      <c r="L279" s="30" t="s">
        <v>344</v>
      </c>
      <c r="M279" s="30">
        <f t="shared" si="26"/>
        <v>71</v>
      </c>
      <c r="O279" s="30">
        <v>4</v>
      </c>
      <c r="P279" s="30">
        <v>2</v>
      </c>
      <c r="Q279" s="30">
        <f t="shared" si="30"/>
        <v>8</v>
      </c>
    </row>
    <row r="280" spans="1:18" x14ac:dyDescent="0.2">
      <c r="A280" s="30"/>
      <c r="B280" s="30" t="str">
        <f t="shared" si="29"/>
        <v>P6</v>
      </c>
      <c r="C280" s="30" t="s">
        <v>263</v>
      </c>
      <c r="D280" s="30">
        <v>127</v>
      </c>
      <c r="E280" s="30" t="s">
        <v>23</v>
      </c>
      <c r="F280" s="30" t="s">
        <v>302</v>
      </c>
      <c r="G280" s="30">
        <v>24</v>
      </c>
      <c r="H280" s="30">
        <v>1976</v>
      </c>
      <c r="I280" s="30">
        <v>80</v>
      </c>
      <c r="J280" s="30">
        <v>1991</v>
      </c>
      <c r="K280" s="30">
        <v>100</v>
      </c>
      <c r="L280" s="30" t="s">
        <v>344</v>
      </c>
      <c r="M280" s="30">
        <f t="shared" si="26"/>
        <v>71</v>
      </c>
      <c r="O280" s="30">
        <v>4</v>
      </c>
      <c r="P280" s="30">
        <v>2</v>
      </c>
      <c r="Q280" s="30">
        <f t="shared" si="30"/>
        <v>8</v>
      </c>
    </row>
    <row r="281" spans="1:18" x14ac:dyDescent="0.2">
      <c r="A281" s="30"/>
      <c r="B281" s="30" t="str">
        <f t="shared" si="29"/>
        <v>P5</v>
      </c>
      <c r="C281" s="30" t="s">
        <v>325</v>
      </c>
      <c r="D281" s="30">
        <v>48</v>
      </c>
      <c r="E281" s="30" t="s">
        <v>23</v>
      </c>
      <c r="F281" s="30" t="s">
        <v>302</v>
      </c>
      <c r="G281" s="30">
        <v>24</v>
      </c>
      <c r="H281" s="30">
        <v>1976</v>
      </c>
      <c r="I281" s="30">
        <v>80</v>
      </c>
      <c r="J281" s="30">
        <v>1991</v>
      </c>
      <c r="K281" s="30">
        <v>100</v>
      </c>
      <c r="L281" s="30" t="s">
        <v>344</v>
      </c>
      <c r="M281" s="30">
        <f t="shared" si="26"/>
        <v>71</v>
      </c>
      <c r="O281" s="30">
        <v>4</v>
      </c>
      <c r="P281" s="30">
        <v>2</v>
      </c>
      <c r="Q281" s="30">
        <f t="shared" si="30"/>
        <v>8</v>
      </c>
    </row>
    <row r="282" spans="1:18" ht="12.75" customHeight="1" thickBot="1" x14ac:dyDescent="0.25">
      <c r="A282" s="4"/>
      <c r="B282" s="9" t="s">
        <v>264</v>
      </c>
      <c r="C282" s="10" t="s">
        <v>345</v>
      </c>
      <c r="D282" s="30"/>
      <c r="E282" s="18">
        <f>SUM(D223:D281)</f>
        <v>22709</v>
      </c>
      <c r="F282" s="10"/>
      <c r="G282" s="30"/>
      <c r="H282" s="30"/>
      <c r="I282" s="30"/>
      <c r="J282" s="30"/>
      <c r="K282" s="30"/>
      <c r="L282" s="30"/>
      <c r="M282" s="30"/>
    </row>
    <row r="283" spans="1:18" s="5" customFormat="1" ht="24" customHeight="1" thickBot="1" x14ac:dyDescent="0.25">
      <c r="A283" s="161" t="s">
        <v>265</v>
      </c>
      <c r="B283" s="162"/>
      <c r="C283" s="162"/>
      <c r="D283" s="162"/>
      <c r="E283" s="162"/>
      <c r="F283" s="162"/>
      <c r="G283" s="162"/>
      <c r="H283" s="162"/>
      <c r="I283" s="173"/>
      <c r="J283" s="173"/>
      <c r="K283" s="173"/>
      <c r="L283" s="173"/>
      <c r="M283" s="173"/>
      <c r="N283" s="173"/>
      <c r="O283" s="173"/>
      <c r="P283" s="173"/>
      <c r="Q283" s="173"/>
    </row>
    <row r="284" spans="1:18" x14ac:dyDescent="0.2">
      <c r="A284" s="4"/>
      <c r="B284" s="30" t="s">
        <v>163</v>
      </c>
      <c r="C284" s="30" t="s">
        <v>163</v>
      </c>
      <c r="D284" s="38">
        <v>5410</v>
      </c>
      <c r="E284" s="30" t="s">
        <v>164</v>
      </c>
      <c r="F284" s="38" t="s">
        <v>299</v>
      </c>
      <c r="G284" s="30">
        <v>6</v>
      </c>
      <c r="H284" s="30" t="s">
        <v>308</v>
      </c>
      <c r="I284" s="174" t="s">
        <v>346</v>
      </c>
      <c r="J284" s="175"/>
      <c r="K284" s="175"/>
      <c r="L284" s="175"/>
      <c r="M284" s="175"/>
      <c r="N284" s="175"/>
      <c r="O284" s="175"/>
      <c r="P284" s="175"/>
      <c r="Q284" s="176"/>
    </row>
    <row r="285" spans="1:18" ht="12.75" customHeight="1" thickBot="1" x14ac:dyDescent="0.25">
      <c r="A285" s="4"/>
      <c r="B285" s="9" t="s">
        <v>300</v>
      </c>
      <c r="C285" s="10" t="s">
        <v>306</v>
      </c>
      <c r="D285" s="30"/>
      <c r="E285" s="38">
        <f>SUM(D284)</f>
        <v>5410</v>
      </c>
      <c r="F285" s="10"/>
      <c r="G285" s="30"/>
      <c r="H285" s="30"/>
      <c r="I285" s="30"/>
      <c r="J285" s="30"/>
      <c r="K285" s="30"/>
      <c r="L285" s="30"/>
      <c r="M285" s="30"/>
    </row>
    <row r="286" spans="1:18" s="5" customFormat="1" ht="24" customHeight="1" thickBot="1" x14ac:dyDescent="0.25">
      <c r="A286" s="161" t="s">
        <v>266</v>
      </c>
      <c r="B286" s="162"/>
      <c r="C286" s="162"/>
      <c r="D286" s="162"/>
      <c r="E286" s="162"/>
      <c r="F286" s="162"/>
      <c r="G286" s="162"/>
      <c r="H286" s="162"/>
      <c r="I286" s="162"/>
      <c r="J286" s="162"/>
      <c r="K286" s="162"/>
      <c r="L286" s="162"/>
      <c r="M286" s="162"/>
      <c r="N286" s="162"/>
      <c r="O286" s="162"/>
      <c r="P286" s="162"/>
      <c r="Q286" s="162"/>
    </row>
    <row r="287" spans="1:18" x14ac:dyDescent="0.2">
      <c r="A287" s="4"/>
      <c r="B287" s="30" t="s">
        <v>163</v>
      </c>
      <c r="C287" s="30" t="s">
        <v>163</v>
      </c>
      <c r="D287" s="38">
        <v>34132</v>
      </c>
      <c r="E287" s="30" t="s">
        <v>164</v>
      </c>
      <c r="F287" s="38" t="s">
        <v>299</v>
      </c>
      <c r="G287" s="30">
        <v>12</v>
      </c>
      <c r="H287" s="30">
        <v>1991</v>
      </c>
      <c r="I287" s="30">
        <v>100</v>
      </c>
      <c r="J287" s="30"/>
      <c r="K287" s="30"/>
      <c r="L287" s="30"/>
      <c r="M287" s="30">
        <f t="shared" ref="M287" si="31">IF(K287&gt;0,((J287+K287)-$S$1),((H287+I287)-$S$1))</f>
        <v>71</v>
      </c>
      <c r="O287" s="7">
        <v>3</v>
      </c>
      <c r="P287" s="7">
        <v>2</v>
      </c>
      <c r="Q287" s="7">
        <f>(O287*P287)</f>
        <v>6</v>
      </c>
      <c r="R287" s="39" t="s">
        <v>347</v>
      </c>
    </row>
    <row r="288" spans="1:18" ht="12.75" customHeight="1" thickBot="1" x14ac:dyDescent="0.25">
      <c r="A288" s="30"/>
      <c r="B288" s="9" t="s">
        <v>300</v>
      </c>
      <c r="C288" s="10" t="s">
        <v>306</v>
      </c>
      <c r="D288" s="30"/>
      <c r="E288" s="19">
        <f>SUM(D287)</f>
        <v>34132</v>
      </c>
      <c r="F288" s="10"/>
      <c r="G288" s="30"/>
      <c r="H288" s="30"/>
      <c r="I288" s="30"/>
      <c r="J288" s="30"/>
      <c r="K288" s="30"/>
      <c r="L288" s="30"/>
      <c r="M288" s="30"/>
    </row>
    <row r="289" spans="1:18" s="5" customFormat="1" ht="24" customHeight="1" thickBot="1" x14ac:dyDescent="0.25">
      <c r="A289" s="161" t="s">
        <v>268</v>
      </c>
      <c r="B289" s="162"/>
      <c r="C289" s="162"/>
      <c r="D289" s="162"/>
      <c r="E289" s="162"/>
      <c r="F289" s="162"/>
      <c r="G289" s="162"/>
      <c r="H289" s="162"/>
      <c r="I289" s="162"/>
      <c r="J289" s="162"/>
      <c r="K289" s="162"/>
      <c r="L289" s="162"/>
      <c r="M289" s="162"/>
      <c r="N289" s="162"/>
      <c r="O289" s="162"/>
      <c r="P289" s="162"/>
      <c r="Q289" s="162"/>
    </row>
    <row r="290" spans="1:18" ht="25.5" x14ac:dyDescent="0.2">
      <c r="A290" s="30"/>
      <c r="B290" s="30" t="s">
        <v>348</v>
      </c>
      <c r="C290" s="30" t="s">
        <v>349</v>
      </c>
      <c r="D290" s="38">
        <v>3397</v>
      </c>
      <c r="E290" s="30" t="s">
        <v>277</v>
      </c>
      <c r="F290" s="38" t="s">
        <v>299</v>
      </c>
      <c r="G290" s="30">
        <v>30</v>
      </c>
      <c r="H290" s="30">
        <v>1976</v>
      </c>
      <c r="I290" s="7">
        <v>100</v>
      </c>
      <c r="J290" s="30">
        <v>1997</v>
      </c>
      <c r="K290" s="30">
        <v>100</v>
      </c>
      <c r="L290" s="30" t="s">
        <v>350</v>
      </c>
      <c r="M290" s="30">
        <f t="shared" ref="M290:M295" si="32">IF(K290&gt;0,((J290+K290)-$S$1),((H290+I290)-$S$1))</f>
        <v>77</v>
      </c>
      <c r="O290" s="7">
        <v>5</v>
      </c>
      <c r="P290" s="7">
        <v>2</v>
      </c>
      <c r="Q290" s="7">
        <f t="shared" ref="Q290:Q295" si="33">(O290*P290)</f>
        <v>10</v>
      </c>
      <c r="R290" s="39" t="s">
        <v>351</v>
      </c>
    </row>
    <row r="291" spans="1:18" ht="25.5" x14ac:dyDescent="0.2">
      <c r="A291" s="30"/>
      <c r="B291" s="30" t="s">
        <v>349</v>
      </c>
      <c r="C291" s="30" t="s">
        <v>352</v>
      </c>
      <c r="D291" s="30">
        <v>534</v>
      </c>
      <c r="E291" s="30" t="s">
        <v>277</v>
      </c>
      <c r="F291" s="30" t="s">
        <v>299</v>
      </c>
      <c r="G291" s="30">
        <v>30</v>
      </c>
      <c r="H291" s="30">
        <v>1976</v>
      </c>
      <c r="I291" s="30">
        <v>100</v>
      </c>
      <c r="J291" s="30">
        <v>2002</v>
      </c>
      <c r="K291" s="30">
        <v>100</v>
      </c>
      <c r="L291" s="30" t="s">
        <v>353</v>
      </c>
      <c r="M291" s="30">
        <f t="shared" si="32"/>
        <v>82</v>
      </c>
      <c r="O291" s="7">
        <v>5</v>
      </c>
      <c r="P291" s="7">
        <v>2</v>
      </c>
      <c r="Q291" s="7">
        <f t="shared" si="33"/>
        <v>10</v>
      </c>
    </row>
    <row r="292" spans="1:18" ht="25.5" x14ac:dyDescent="0.2">
      <c r="A292" s="4"/>
      <c r="B292" s="30" t="s">
        <v>352</v>
      </c>
      <c r="C292" s="30" t="s">
        <v>354</v>
      </c>
      <c r="D292" s="38">
        <v>4150</v>
      </c>
      <c r="E292" s="30" t="s">
        <v>277</v>
      </c>
      <c r="F292" s="38" t="s">
        <v>299</v>
      </c>
      <c r="G292" s="30">
        <v>30</v>
      </c>
      <c r="H292" s="30">
        <v>1976</v>
      </c>
      <c r="I292" s="30">
        <v>100</v>
      </c>
      <c r="J292" s="30"/>
      <c r="K292" s="30"/>
      <c r="L292" s="30"/>
      <c r="M292" s="30">
        <f t="shared" si="32"/>
        <v>56</v>
      </c>
      <c r="O292" s="7">
        <v>5</v>
      </c>
      <c r="P292" s="7">
        <v>5</v>
      </c>
      <c r="Q292" s="7">
        <f t="shared" si="33"/>
        <v>25</v>
      </c>
    </row>
    <row r="293" spans="1:18" x14ac:dyDescent="0.2">
      <c r="A293" s="21"/>
      <c r="B293" s="30" t="s">
        <v>354</v>
      </c>
      <c r="C293" s="40" t="s">
        <v>355</v>
      </c>
      <c r="D293" s="45">
        <v>4037</v>
      </c>
      <c r="E293" s="40" t="s">
        <v>277</v>
      </c>
      <c r="F293" s="45" t="s">
        <v>299</v>
      </c>
      <c r="G293" s="40">
        <v>42</v>
      </c>
      <c r="H293" s="40">
        <v>1976</v>
      </c>
      <c r="I293" s="40">
        <v>100</v>
      </c>
      <c r="J293" s="40"/>
      <c r="K293" s="40"/>
      <c r="L293" s="30"/>
      <c r="M293" s="30">
        <f t="shared" si="32"/>
        <v>56</v>
      </c>
      <c r="N293" s="22"/>
      <c r="O293" s="7">
        <v>5</v>
      </c>
      <c r="P293" s="7">
        <v>5</v>
      </c>
      <c r="Q293" s="7">
        <f t="shared" si="33"/>
        <v>25</v>
      </c>
      <c r="R293" s="21"/>
    </row>
    <row r="294" spans="1:18" x14ac:dyDescent="0.2">
      <c r="A294" s="21"/>
      <c r="B294" s="40" t="s">
        <v>356</v>
      </c>
      <c r="C294" s="40" t="s">
        <v>357</v>
      </c>
      <c r="D294" s="45">
        <v>463</v>
      </c>
      <c r="E294" s="40" t="s">
        <v>277</v>
      </c>
      <c r="F294" s="45" t="s">
        <v>299</v>
      </c>
      <c r="G294" s="40">
        <v>42</v>
      </c>
      <c r="H294" s="40">
        <v>1976</v>
      </c>
      <c r="I294" s="40">
        <v>100</v>
      </c>
      <c r="J294" s="40"/>
      <c r="K294" s="40"/>
      <c r="L294" s="30" t="s">
        <v>358</v>
      </c>
      <c r="M294" s="30">
        <f t="shared" si="32"/>
        <v>56</v>
      </c>
      <c r="N294" s="22">
        <v>2009</v>
      </c>
      <c r="O294" s="7">
        <v>5</v>
      </c>
      <c r="P294" s="7">
        <v>2</v>
      </c>
      <c r="Q294" s="7">
        <f t="shared" si="33"/>
        <v>10</v>
      </c>
      <c r="R294" s="21"/>
    </row>
    <row r="295" spans="1:18" x14ac:dyDescent="0.2">
      <c r="A295" s="21"/>
      <c r="B295" s="40" t="s">
        <v>357</v>
      </c>
      <c r="C295" s="40" t="s">
        <v>359</v>
      </c>
      <c r="D295" s="45">
        <v>545</v>
      </c>
      <c r="E295" s="40" t="s">
        <v>277</v>
      </c>
      <c r="F295" s="45" t="s">
        <v>299</v>
      </c>
      <c r="G295" s="40">
        <v>42</v>
      </c>
      <c r="H295" s="40">
        <v>1976</v>
      </c>
      <c r="I295" s="40">
        <v>100</v>
      </c>
      <c r="J295" s="40"/>
      <c r="K295" s="40"/>
      <c r="L295" s="30"/>
      <c r="M295" s="30">
        <f t="shared" si="32"/>
        <v>56</v>
      </c>
      <c r="N295" s="22"/>
      <c r="O295" s="7">
        <v>5</v>
      </c>
      <c r="P295" s="7">
        <v>5</v>
      </c>
      <c r="Q295" s="7">
        <f t="shared" si="33"/>
        <v>25</v>
      </c>
      <c r="R295" s="21"/>
    </row>
    <row r="296" spans="1:18" x14ac:dyDescent="0.2">
      <c r="A296" s="21"/>
      <c r="B296" s="40" t="s">
        <v>359</v>
      </c>
      <c r="C296" s="40" t="s">
        <v>360</v>
      </c>
      <c r="D296" s="45">
        <v>180</v>
      </c>
      <c r="E296" s="40" t="s">
        <v>277</v>
      </c>
      <c r="F296" s="45" t="s">
        <v>299</v>
      </c>
      <c r="G296" s="40">
        <v>42</v>
      </c>
      <c r="H296" s="40">
        <v>1976</v>
      </c>
      <c r="I296" s="40">
        <v>100</v>
      </c>
      <c r="J296" s="40"/>
      <c r="K296" s="40"/>
      <c r="L296" s="30"/>
      <c r="M296" s="30">
        <f t="shared" ref="M296" si="34">IF(K296&gt;0,((J296+K296)-$S$1),((H296+I296)-$S$1))</f>
        <v>56</v>
      </c>
      <c r="N296" s="22"/>
      <c r="O296" s="7">
        <v>5</v>
      </c>
      <c r="P296" s="7">
        <v>5</v>
      </c>
      <c r="Q296" s="7">
        <f t="shared" ref="Q296" si="35">(O296*P296)</f>
        <v>25</v>
      </c>
      <c r="R296" s="21"/>
    </row>
    <row r="297" spans="1:18" ht="12.75" customHeight="1" thickBot="1" x14ac:dyDescent="0.25">
      <c r="A297" s="4"/>
      <c r="B297" s="9" t="s">
        <v>300</v>
      </c>
      <c r="C297" s="10" t="s">
        <v>361</v>
      </c>
      <c r="D297" s="30"/>
      <c r="E297" s="19">
        <f>SUM(D290:D293)</f>
        <v>12118</v>
      </c>
      <c r="F297" s="10"/>
      <c r="G297" s="30"/>
      <c r="H297" s="30"/>
      <c r="I297" s="30"/>
      <c r="J297" s="30"/>
      <c r="K297" s="30"/>
      <c r="L297" s="30"/>
      <c r="M297" s="30"/>
    </row>
    <row r="298" spans="1:18" s="5" customFormat="1" ht="24" customHeight="1" thickBot="1" x14ac:dyDescent="0.25">
      <c r="A298" s="161" t="s">
        <v>269</v>
      </c>
      <c r="B298" s="162"/>
      <c r="C298" s="162"/>
      <c r="D298" s="162"/>
      <c r="E298" s="162"/>
      <c r="F298" s="162"/>
      <c r="G298" s="162"/>
      <c r="H298" s="162"/>
      <c r="I298" s="162"/>
      <c r="J298" s="162"/>
      <c r="K298" s="162"/>
      <c r="L298" s="162"/>
      <c r="M298" s="162"/>
      <c r="N298" s="162"/>
      <c r="O298" s="162"/>
      <c r="P298" s="162"/>
      <c r="Q298" s="162"/>
    </row>
    <row r="299" spans="1:18" s="5" customFormat="1" ht="25.5" x14ac:dyDescent="0.2">
      <c r="B299" s="30" t="s">
        <v>362</v>
      </c>
      <c r="C299" s="30" t="s">
        <v>363</v>
      </c>
      <c r="D299" s="30">
        <v>125</v>
      </c>
      <c r="E299" s="30" t="s">
        <v>277</v>
      </c>
      <c r="F299" s="30" t="s">
        <v>299</v>
      </c>
      <c r="G299" s="30">
        <v>30</v>
      </c>
      <c r="H299" s="7">
        <v>1976</v>
      </c>
      <c r="I299" s="30">
        <v>100</v>
      </c>
      <c r="J299" s="30">
        <v>2000</v>
      </c>
      <c r="K299" s="30">
        <v>100</v>
      </c>
      <c r="L299" s="30" t="s">
        <v>364</v>
      </c>
      <c r="M299" s="30">
        <f t="shared" ref="M299:M304" si="36">IF(K299&gt;0,((J299+K299)-$S$1),((H299+I299)-$S$1))</f>
        <v>80</v>
      </c>
      <c r="N299" s="7"/>
      <c r="O299" s="7">
        <v>5</v>
      </c>
      <c r="P299" s="7">
        <v>2</v>
      </c>
      <c r="Q299" s="7">
        <f t="shared" ref="Q299:Q304" si="37">(O299*P299)</f>
        <v>10</v>
      </c>
    </row>
    <row r="300" spans="1:18" ht="25.5" x14ac:dyDescent="0.2">
      <c r="A300" s="30"/>
      <c r="B300" s="30" t="s">
        <v>363</v>
      </c>
      <c r="C300" s="30" t="s">
        <v>365</v>
      </c>
      <c r="D300" s="38">
        <v>2400</v>
      </c>
      <c r="E300" s="30" t="s">
        <v>277</v>
      </c>
      <c r="F300" s="38" t="s">
        <v>299</v>
      </c>
      <c r="G300" s="30">
        <v>27</v>
      </c>
      <c r="H300" s="7">
        <v>1976</v>
      </c>
      <c r="I300" s="30">
        <v>100</v>
      </c>
      <c r="J300" s="30">
        <v>2000</v>
      </c>
      <c r="K300" s="30">
        <v>100</v>
      </c>
      <c r="L300" s="30" t="s">
        <v>366</v>
      </c>
      <c r="M300" s="30">
        <f t="shared" si="36"/>
        <v>80</v>
      </c>
      <c r="O300" s="7">
        <v>5</v>
      </c>
      <c r="P300" s="7">
        <v>2</v>
      </c>
      <c r="Q300" s="7">
        <f t="shared" si="37"/>
        <v>10</v>
      </c>
    </row>
    <row r="301" spans="1:18" x14ac:dyDescent="0.2">
      <c r="A301" s="30"/>
      <c r="B301" s="30" t="s">
        <v>367</v>
      </c>
      <c r="C301" s="30" t="s">
        <v>368</v>
      </c>
      <c r="D301" s="38">
        <v>950</v>
      </c>
      <c r="E301" s="30" t="s">
        <v>277</v>
      </c>
      <c r="F301" s="38" t="s">
        <v>299</v>
      </c>
      <c r="G301" s="30">
        <v>34</v>
      </c>
      <c r="H301" s="7">
        <v>1976</v>
      </c>
      <c r="I301" s="30">
        <v>100</v>
      </c>
      <c r="J301" s="30">
        <v>2000</v>
      </c>
      <c r="K301" s="30">
        <v>100</v>
      </c>
      <c r="L301" s="30" t="s">
        <v>369</v>
      </c>
      <c r="M301" s="30">
        <f t="shared" si="36"/>
        <v>80</v>
      </c>
      <c r="O301" s="7">
        <v>5</v>
      </c>
      <c r="P301" s="7">
        <v>2</v>
      </c>
      <c r="Q301" s="7">
        <f t="shared" si="37"/>
        <v>10</v>
      </c>
    </row>
    <row r="302" spans="1:18" ht="25.5" x14ac:dyDescent="0.2">
      <c r="A302" s="30"/>
      <c r="B302" s="30" t="s">
        <v>370</v>
      </c>
      <c r="C302" s="30" t="s">
        <v>371</v>
      </c>
      <c r="D302" s="30">
        <v>625</v>
      </c>
      <c r="E302" s="30" t="s">
        <v>277</v>
      </c>
      <c r="F302" s="38" t="s">
        <v>299</v>
      </c>
      <c r="G302" s="30">
        <v>24</v>
      </c>
      <c r="H302" s="7">
        <v>1976</v>
      </c>
      <c r="I302" s="30">
        <v>100</v>
      </c>
      <c r="J302" s="30">
        <v>2014</v>
      </c>
      <c r="K302" s="30">
        <v>100</v>
      </c>
      <c r="L302" s="30" t="s">
        <v>372</v>
      </c>
      <c r="M302" s="30">
        <f t="shared" si="36"/>
        <v>94</v>
      </c>
      <c r="O302" s="7">
        <v>5</v>
      </c>
      <c r="P302" s="7">
        <v>2</v>
      </c>
      <c r="Q302" s="7">
        <f t="shared" si="37"/>
        <v>10</v>
      </c>
    </row>
    <row r="303" spans="1:18" ht="25.5" x14ac:dyDescent="0.2">
      <c r="A303" s="30"/>
      <c r="B303" s="30" t="s">
        <v>371</v>
      </c>
      <c r="C303" s="30" t="s">
        <v>373</v>
      </c>
      <c r="D303" s="38">
        <v>1700</v>
      </c>
      <c r="E303" s="30" t="s">
        <v>277</v>
      </c>
      <c r="F303" s="38" t="s">
        <v>299</v>
      </c>
      <c r="G303" s="30">
        <v>27</v>
      </c>
      <c r="H303" s="7">
        <v>1976</v>
      </c>
      <c r="I303" s="30">
        <v>100</v>
      </c>
      <c r="J303" s="30">
        <v>1997</v>
      </c>
      <c r="K303" s="30">
        <v>100</v>
      </c>
      <c r="L303" s="30" t="s">
        <v>374</v>
      </c>
      <c r="M303" s="30">
        <f t="shared" si="36"/>
        <v>77</v>
      </c>
      <c r="O303" s="7">
        <v>5</v>
      </c>
      <c r="P303" s="7">
        <v>2</v>
      </c>
      <c r="Q303" s="7">
        <f t="shared" si="37"/>
        <v>10</v>
      </c>
    </row>
    <row r="304" spans="1:18" ht="25.5" x14ac:dyDescent="0.2">
      <c r="A304" s="30"/>
      <c r="B304" s="30" t="s">
        <v>375</v>
      </c>
      <c r="C304" s="30" t="s">
        <v>348</v>
      </c>
      <c r="D304" s="38">
        <v>4000</v>
      </c>
      <c r="E304" s="30" t="s">
        <v>277</v>
      </c>
      <c r="F304" s="38" t="s">
        <v>299</v>
      </c>
      <c r="G304" s="30">
        <v>30</v>
      </c>
      <c r="H304" s="7">
        <v>1976</v>
      </c>
      <c r="I304" s="30">
        <v>100</v>
      </c>
      <c r="J304" s="30">
        <v>1997</v>
      </c>
      <c r="K304" s="30">
        <v>100</v>
      </c>
      <c r="L304" s="30" t="s">
        <v>376</v>
      </c>
      <c r="M304" s="30">
        <f t="shared" si="36"/>
        <v>77</v>
      </c>
      <c r="O304" s="7">
        <v>5</v>
      </c>
      <c r="P304" s="7">
        <v>2</v>
      </c>
      <c r="Q304" s="7">
        <f t="shared" si="37"/>
        <v>10</v>
      </c>
    </row>
    <row r="305" spans="1:17" ht="12.75" customHeight="1" thickBot="1" x14ac:dyDescent="0.25">
      <c r="A305" s="4"/>
      <c r="B305" s="9" t="s">
        <v>300</v>
      </c>
      <c r="C305" s="10" t="s">
        <v>306</v>
      </c>
      <c r="D305" s="30"/>
      <c r="E305" s="20">
        <f>SUM(D299:D304)</f>
        <v>9800</v>
      </c>
      <c r="F305" s="10"/>
      <c r="G305" s="30"/>
      <c r="H305" s="30"/>
      <c r="I305" s="30"/>
      <c r="J305" s="30"/>
      <c r="K305" s="30"/>
      <c r="L305" s="30"/>
      <c r="M305" s="30"/>
    </row>
    <row r="306" spans="1:17" s="5" customFormat="1" ht="24" customHeight="1" thickBot="1" x14ac:dyDescent="0.25">
      <c r="A306" s="161" t="s">
        <v>270</v>
      </c>
      <c r="B306" s="162"/>
      <c r="C306" s="162"/>
      <c r="D306" s="162"/>
      <c r="E306" s="162"/>
      <c r="F306" s="162"/>
      <c r="G306" s="162"/>
      <c r="H306" s="162"/>
      <c r="I306" s="162"/>
      <c r="J306" s="162"/>
      <c r="K306" s="162"/>
      <c r="L306" s="162"/>
      <c r="M306" s="162"/>
      <c r="N306" s="162"/>
      <c r="O306" s="162"/>
      <c r="P306" s="162"/>
      <c r="Q306" s="162"/>
    </row>
    <row r="307" spans="1:17" x14ac:dyDescent="0.2">
      <c r="A307" s="4"/>
      <c r="B307" s="30" t="s">
        <v>163</v>
      </c>
      <c r="C307" s="30" t="s">
        <v>163</v>
      </c>
      <c r="D307" s="38">
        <v>10254</v>
      </c>
      <c r="E307" s="30" t="s">
        <v>277</v>
      </c>
      <c r="F307" s="38" t="s">
        <v>299</v>
      </c>
      <c r="G307" s="30">
        <v>14</v>
      </c>
      <c r="H307" s="30">
        <v>1976</v>
      </c>
      <c r="I307" s="30">
        <v>100</v>
      </c>
      <c r="J307" s="30"/>
      <c r="K307" s="30"/>
      <c r="L307" s="30"/>
      <c r="M307" s="30">
        <f t="shared" ref="M307" si="38">IF(K307&gt;0,((J307+K307)-$S$1),((H307+I307)-$S$1))</f>
        <v>56</v>
      </c>
      <c r="O307" s="7">
        <v>5</v>
      </c>
      <c r="P307" s="7">
        <v>3</v>
      </c>
      <c r="Q307" s="7">
        <f>(O307*P307)</f>
        <v>15</v>
      </c>
    </row>
    <row r="308" spans="1:17" ht="12.75" customHeight="1" thickBot="1" x14ac:dyDescent="0.25">
      <c r="A308" s="4"/>
      <c r="B308" s="9" t="s">
        <v>300</v>
      </c>
      <c r="C308" s="9" t="s">
        <v>306</v>
      </c>
      <c r="D308" s="4"/>
      <c r="E308" s="9"/>
      <c r="F308" s="10"/>
      <c r="G308" s="30"/>
      <c r="H308" s="30"/>
      <c r="I308" s="30"/>
      <c r="J308" s="30"/>
      <c r="K308" s="30"/>
      <c r="L308" s="30"/>
      <c r="M308" s="30"/>
    </row>
    <row r="309" spans="1:17" s="5" customFormat="1" ht="24" customHeight="1" thickBot="1" x14ac:dyDescent="0.25">
      <c r="A309" s="161" t="s">
        <v>271</v>
      </c>
      <c r="B309" s="162"/>
      <c r="C309" s="162"/>
      <c r="D309" s="162"/>
      <c r="E309" s="162"/>
      <c r="F309" s="162"/>
      <c r="G309" s="162"/>
      <c r="H309" s="162"/>
      <c r="I309" s="162"/>
      <c r="J309" s="162"/>
      <c r="K309" s="162"/>
      <c r="L309" s="162"/>
      <c r="M309" s="162"/>
      <c r="N309" s="162"/>
      <c r="O309" s="162"/>
      <c r="P309" s="162"/>
      <c r="Q309" s="162"/>
    </row>
    <row r="310" spans="1:17" x14ac:dyDescent="0.2">
      <c r="A310" s="4"/>
      <c r="B310" s="44" t="s">
        <v>272</v>
      </c>
      <c r="C310" s="44" t="s">
        <v>273</v>
      </c>
      <c r="D310" s="44">
        <v>75</v>
      </c>
      <c r="E310" s="31" t="s">
        <v>51</v>
      </c>
      <c r="F310" s="30" t="s">
        <v>302</v>
      </c>
      <c r="G310" s="30">
        <v>30</v>
      </c>
      <c r="H310" s="30">
        <v>1976</v>
      </c>
      <c r="I310" s="30">
        <v>100</v>
      </c>
      <c r="J310" s="30"/>
      <c r="K310" s="30"/>
      <c r="L310" s="30"/>
      <c r="M310" s="30">
        <f t="shared" ref="M310:M314" si="39">IF(K310&gt;0,((J310+K310)-$S$1),((H310+I310)-$S$1))</f>
        <v>56</v>
      </c>
      <c r="O310" s="7">
        <v>3</v>
      </c>
      <c r="P310" s="7">
        <v>4</v>
      </c>
      <c r="Q310" s="7">
        <f>(O310*P310)</f>
        <v>12</v>
      </c>
    </row>
    <row r="311" spans="1:17" x14ac:dyDescent="0.2">
      <c r="A311" s="4"/>
      <c r="B311" s="44" t="s">
        <v>273</v>
      </c>
      <c r="C311" s="44" t="s">
        <v>274</v>
      </c>
      <c r="D311" s="44">
        <v>36</v>
      </c>
      <c r="E311" s="31" t="s">
        <v>51</v>
      </c>
      <c r="F311" s="30" t="s">
        <v>302</v>
      </c>
      <c r="G311" s="30">
        <v>30</v>
      </c>
      <c r="H311" s="30">
        <v>1976</v>
      </c>
      <c r="I311" s="30">
        <v>100</v>
      </c>
      <c r="J311" s="30"/>
      <c r="K311" s="30"/>
      <c r="L311" s="30"/>
      <c r="M311" s="30">
        <f t="shared" si="39"/>
        <v>56</v>
      </c>
      <c r="O311" s="7">
        <v>3</v>
      </c>
      <c r="P311" s="7">
        <v>4</v>
      </c>
      <c r="Q311" s="7">
        <f>(O311*P311)</f>
        <v>12</v>
      </c>
    </row>
    <row r="312" spans="1:17" x14ac:dyDescent="0.2">
      <c r="A312" s="4"/>
      <c r="B312" s="44" t="s">
        <v>274</v>
      </c>
      <c r="C312" s="44" t="s">
        <v>275</v>
      </c>
      <c r="D312" s="44">
        <v>97</v>
      </c>
      <c r="E312" s="31" t="s">
        <v>51</v>
      </c>
      <c r="F312" s="30" t="s">
        <v>302</v>
      </c>
      <c r="G312" s="30">
        <v>30</v>
      </c>
      <c r="H312" s="30">
        <v>1976</v>
      </c>
      <c r="I312" s="30">
        <v>100</v>
      </c>
      <c r="J312" s="30"/>
      <c r="K312" s="30"/>
      <c r="L312" s="30"/>
      <c r="M312" s="30">
        <f t="shared" si="39"/>
        <v>56</v>
      </c>
      <c r="O312" s="7">
        <v>3</v>
      </c>
      <c r="P312" s="7">
        <v>4</v>
      </c>
      <c r="Q312" s="7">
        <f>(O312*P312)</f>
        <v>12</v>
      </c>
    </row>
    <row r="313" spans="1:17" x14ac:dyDescent="0.2">
      <c r="A313" s="4"/>
      <c r="B313" s="44" t="s">
        <v>275</v>
      </c>
      <c r="C313" s="44" t="s">
        <v>276</v>
      </c>
      <c r="D313" s="44">
        <v>29</v>
      </c>
      <c r="E313" s="31" t="s">
        <v>51</v>
      </c>
      <c r="F313" s="30" t="s">
        <v>302</v>
      </c>
      <c r="G313" s="30">
        <v>30</v>
      </c>
      <c r="H313" s="30">
        <v>1976</v>
      </c>
      <c r="I313" s="30">
        <v>100</v>
      </c>
      <c r="J313" s="30"/>
      <c r="K313" s="30"/>
      <c r="L313" s="30"/>
      <c r="M313" s="30">
        <f t="shared" si="39"/>
        <v>56</v>
      </c>
      <c r="O313" s="7">
        <v>3</v>
      </c>
      <c r="P313" s="7">
        <v>4</v>
      </c>
      <c r="Q313" s="7">
        <f>(O313*P313)</f>
        <v>12</v>
      </c>
    </row>
    <row r="314" spans="1:17" x14ac:dyDescent="0.2">
      <c r="A314" s="4"/>
      <c r="B314" s="30" t="s">
        <v>276</v>
      </c>
      <c r="C314" s="30" t="s">
        <v>377</v>
      </c>
      <c r="D314" s="38">
        <v>6262</v>
      </c>
      <c r="E314" s="31" t="s">
        <v>277</v>
      </c>
      <c r="F314" s="38" t="s">
        <v>299</v>
      </c>
      <c r="G314" s="30">
        <v>24</v>
      </c>
      <c r="H314" s="30">
        <v>1976</v>
      </c>
      <c r="I314" s="30">
        <v>100</v>
      </c>
      <c r="J314" s="30"/>
      <c r="K314" s="30"/>
      <c r="L314" s="30"/>
      <c r="M314" s="30">
        <f t="shared" si="39"/>
        <v>56</v>
      </c>
      <c r="O314" s="7">
        <v>5</v>
      </c>
      <c r="P314" s="7">
        <v>3</v>
      </c>
      <c r="Q314" s="7">
        <f>(O314*P314)</f>
        <v>15</v>
      </c>
    </row>
    <row r="315" spans="1:17" ht="12.75" customHeight="1" thickBot="1" x14ac:dyDescent="0.25">
      <c r="A315" s="4"/>
      <c r="B315" s="9" t="s">
        <v>126</v>
      </c>
      <c r="C315" s="10" t="s">
        <v>306</v>
      </c>
      <c r="D315" s="30"/>
      <c r="E315" s="20">
        <f>SUM(D310:D314)</f>
        <v>6499</v>
      </c>
      <c r="F315" s="10"/>
      <c r="G315" s="30"/>
      <c r="H315" s="30"/>
      <c r="I315" s="30"/>
      <c r="J315" s="30"/>
      <c r="K315" s="30"/>
      <c r="L315" s="30"/>
      <c r="M315" s="30"/>
    </row>
    <row r="316" spans="1:17" s="5" customFormat="1" ht="24" customHeight="1" thickBot="1" x14ac:dyDescent="0.25">
      <c r="A316" s="161" t="s">
        <v>278</v>
      </c>
      <c r="B316" s="162"/>
      <c r="C316" s="162"/>
      <c r="D316" s="162"/>
      <c r="E316" s="162"/>
      <c r="F316" s="162"/>
      <c r="G316" s="162"/>
      <c r="H316" s="162"/>
      <c r="I316" s="162"/>
      <c r="J316" s="162"/>
      <c r="K316" s="162"/>
      <c r="L316" s="162"/>
      <c r="M316" s="162"/>
      <c r="N316" s="162"/>
      <c r="O316" s="162"/>
      <c r="P316" s="162"/>
      <c r="Q316" s="162"/>
    </row>
    <row r="317" spans="1:17" x14ac:dyDescent="0.2">
      <c r="A317" s="30"/>
      <c r="B317" s="30" t="s">
        <v>377</v>
      </c>
      <c r="C317" s="30" t="s">
        <v>378</v>
      </c>
      <c r="D317" s="38">
        <v>5325</v>
      </c>
      <c r="E317" s="30" t="s">
        <v>277</v>
      </c>
      <c r="F317" s="38" t="s">
        <v>299</v>
      </c>
      <c r="G317" s="30">
        <v>24</v>
      </c>
      <c r="H317" s="30">
        <v>1976</v>
      </c>
      <c r="I317" s="30">
        <v>100</v>
      </c>
      <c r="J317" s="30"/>
      <c r="K317" s="30"/>
      <c r="L317" s="30"/>
      <c r="M317" s="30">
        <f t="shared" ref="M317:M319" si="40">IF(K317&gt;0,((J317+K317)-$S$1),((H317+I317)-$S$1))</f>
        <v>56</v>
      </c>
      <c r="O317" s="7">
        <v>5</v>
      </c>
      <c r="P317" s="7">
        <v>3</v>
      </c>
      <c r="Q317" s="7">
        <f>(O317*P317)</f>
        <v>15</v>
      </c>
    </row>
    <row r="318" spans="1:17" x14ac:dyDescent="0.2">
      <c r="A318" s="30" t="s">
        <v>379</v>
      </c>
      <c r="B318" s="30" t="s">
        <v>380</v>
      </c>
      <c r="C318" s="30" t="s">
        <v>163</v>
      </c>
      <c r="D318" s="38">
        <v>2564</v>
      </c>
      <c r="E318" s="30" t="s">
        <v>381</v>
      </c>
      <c r="F318" s="38" t="s">
        <v>299</v>
      </c>
      <c r="G318" s="30">
        <v>24</v>
      </c>
      <c r="H318" s="30">
        <v>1976</v>
      </c>
      <c r="I318" s="30">
        <v>100</v>
      </c>
      <c r="J318" s="30">
        <v>2004</v>
      </c>
      <c r="K318" s="30">
        <v>100</v>
      </c>
      <c r="L318" s="30" t="s">
        <v>382</v>
      </c>
      <c r="M318" s="30">
        <f t="shared" si="40"/>
        <v>84</v>
      </c>
      <c r="O318" s="7">
        <v>5</v>
      </c>
      <c r="P318" s="7">
        <v>1</v>
      </c>
      <c r="Q318" s="7">
        <f>(O318*P318)</f>
        <v>5</v>
      </c>
    </row>
    <row r="319" spans="1:17" x14ac:dyDescent="0.2">
      <c r="A319" s="30"/>
      <c r="B319" s="30" t="s">
        <v>383</v>
      </c>
      <c r="C319" s="30" t="s">
        <v>384</v>
      </c>
      <c r="D319" s="38">
        <v>3196</v>
      </c>
      <c r="E319" s="30" t="s">
        <v>277</v>
      </c>
      <c r="F319" s="38" t="s">
        <v>299</v>
      </c>
      <c r="G319" s="30">
        <v>24</v>
      </c>
      <c r="H319" s="30">
        <v>1976</v>
      </c>
      <c r="I319" s="30">
        <v>100</v>
      </c>
      <c r="J319" s="30"/>
      <c r="K319" s="30"/>
      <c r="L319" s="30"/>
      <c r="M319" s="30">
        <f t="shared" si="40"/>
        <v>56</v>
      </c>
      <c r="O319" s="7">
        <v>5</v>
      </c>
      <c r="P319" s="7">
        <v>4</v>
      </c>
      <c r="Q319" s="7">
        <f>(O319*P319)</f>
        <v>20</v>
      </c>
    </row>
    <row r="320" spans="1:17" ht="12.75" customHeight="1" thickBot="1" x14ac:dyDescent="0.25">
      <c r="A320" s="4"/>
      <c r="B320" s="9" t="s">
        <v>300</v>
      </c>
      <c r="C320" s="10" t="s">
        <v>306</v>
      </c>
      <c r="D320" s="30"/>
      <c r="E320" s="19">
        <f>SUM(D317:D319)</f>
        <v>11085</v>
      </c>
      <c r="F320" s="10"/>
      <c r="G320" s="30"/>
      <c r="H320" s="30"/>
      <c r="I320" s="30"/>
      <c r="J320" s="30"/>
      <c r="K320" s="30"/>
      <c r="L320" s="30"/>
      <c r="M320" s="30"/>
    </row>
    <row r="321" spans="1:17" s="5" customFormat="1" ht="24" customHeight="1" thickBot="1" x14ac:dyDescent="0.25">
      <c r="A321" s="161" t="s">
        <v>279</v>
      </c>
      <c r="B321" s="162"/>
      <c r="C321" s="162"/>
      <c r="D321" s="162"/>
      <c r="E321" s="162"/>
      <c r="F321" s="162"/>
      <c r="G321" s="162"/>
      <c r="H321" s="162"/>
      <c r="I321" s="162"/>
      <c r="J321" s="162"/>
      <c r="K321" s="162"/>
      <c r="L321" s="162"/>
      <c r="M321" s="162"/>
      <c r="N321" s="162"/>
      <c r="O321" s="162"/>
      <c r="P321" s="162"/>
      <c r="Q321" s="162"/>
    </row>
    <row r="322" spans="1:17" s="5" customFormat="1" ht="13.7" customHeight="1" x14ac:dyDescent="0.2">
      <c r="A322" s="23"/>
      <c r="B322" s="30" t="s">
        <v>385</v>
      </c>
      <c r="C322" s="30" t="s">
        <v>386</v>
      </c>
      <c r="D322" s="46">
        <v>1407</v>
      </c>
      <c r="E322" s="30" t="s">
        <v>277</v>
      </c>
      <c r="F322" s="38" t="s">
        <v>299</v>
      </c>
      <c r="G322" s="30">
        <v>48</v>
      </c>
      <c r="H322" s="30">
        <v>1973</v>
      </c>
      <c r="I322" s="30">
        <v>100</v>
      </c>
      <c r="J322" s="30"/>
      <c r="K322" s="30"/>
      <c r="L322" s="30"/>
      <c r="M322" s="30">
        <f t="shared" ref="M322:M324" si="41">IF(K322&gt;0,((J322+K322)-$S$1),((H322+I322)-$S$1))</f>
        <v>53</v>
      </c>
      <c r="N322" s="24"/>
      <c r="O322" s="30">
        <v>4</v>
      </c>
      <c r="P322" s="30">
        <v>2</v>
      </c>
      <c r="Q322" s="30">
        <f>(O322*P322)</f>
        <v>8</v>
      </c>
    </row>
    <row r="323" spans="1:17" s="5" customFormat="1" ht="13.7" customHeight="1" x14ac:dyDescent="0.2">
      <c r="A323" s="23"/>
      <c r="B323" s="30" t="s">
        <v>386</v>
      </c>
      <c r="C323" s="30" t="s">
        <v>387</v>
      </c>
      <c r="D323" s="38">
        <v>632</v>
      </c>
      <c r="E323" s="30" t="s">
        <v>277</v>
      </c>
      <c r="F323" s="38" t="s">
        <v>299</v>
      </c>
      <c r="G323" s="30">
        <v>48</v>
      </c>
      <c r="H323" s="30">
        <v>1973</v>
      </c>
      <c r="I323" s="30">
        <v>100</v>
      </c>
      <c r="J323" s="30"/>
      <c r="K323" s="30"/>
      <c r="L323" s="30"/>
      <c r="M323" s="30">
        <f t="shared" si="41"/>
        <v>53</v>
      </c>
      <c r="N323" s="24"/>
      <c r="O323" s="30">
        <v>4</v>
      </c>
      <c r="P323" s="30">
        <v>2</v>
      </c>
      <c r="Q323" s="30">
        <f>(O323*P323)</f>
        <v>8</v>
      </c>
    </row>
    <row r="324" spans="1:17" s="3" customFormat="1" x14ac:dyDescent="0.2">
      <c r="A324" s="31"/>
      <c r="B324" s="30" t="s">
        <v>387</v>
      </c>
      <c r="C324" s="30" t="s">
        <v>388</v>
      </c>
      <c r="D324" s="38">
        <v>333</v>
      </c>
      <c r="E324" s="30" t="s">
        <v>277</v>
      </c>
      <c r="F324" s="38" t="s">
        <v>299</v>
      </c>
      <c r="G324" s="30">
        <v>48</v>
      </c>
      <c r="H324" s="30">
        <v>1973</v>
      </c>
      <c r="I324" s="30">
        <v>100</v>
      </c>
      <c r="J324" s="30"/>
      <c r="K324" s="30"/>
      <c r="L324" s="30" t="s">
        <v>389</v>
      </c>
      <c r="M324" s="30">
        <f t="shared" si="41"/>
        <v>53</v>
      </c>
      <c r="N324" s="30">
        <v>2009</v>
      </c>
      <c r="O324" s="30">
        <v>4</v>
      </c>
      <c r="P324" s="30">
        <v>2</v>
      </c>
      <c r="Q324" s="30">
        <f>(O324*P324)</f>
        <v>8</v>
      </c>
    </row>
    <row r="325" spans="1:17" s="3" customFormat="1" ht="12.75" customHeight="1" thickBot="1" x14ac:dyDescent="0.25">
      <c r="A325" s="31"/>
      <c r="B325" s="9" t="s">
        <v>300</v>
      </c>
      <c r="C325" s="10" t="s">
        <v>306</v>
      </c>
      <c r="D325" s="31"/>
      <c r="E325" s="38">
        <f>SUM(D322)</f>
        <v>1407</v>
      </c>
      <c r="F325" s="10"/>
      <c r="G325" s="30"/>
      <c r="H325" s="30"/>
      <c r="I325" s="30"/>
      <c r="J325" s="30"/>
      <c r="K325" s="30"/>
      <c r="L325" s="30"/>
      <c r="M325" s="30"/>
      <c r="N325" s="30"/>
      <c r="O325" s="30"/>
      <c r="P325" s="30"/>
      <c r="Q325" s="30"/>
    </row>
    <row r="326" spans="1:17" s="5" customFormat="1" ht="24" customHeight="1" thickBot="1" x14ac:dyDescent="0.25">
      <c r="A326" s="161" t="s">
        <v>280</v>
      </c>
      <c r="B326" s="162"/>
      <c r="C326" s="162"/>
      <c r="D326" s="162"/>
      <c r="E326" s="162"/>
      <c r="F326" s="162"/>
      <c r="G326" s="162"/>
      <c r="H326" s="162"/>
      <c r="I326" s="162"/>
      <c r="J326" s="162"/>
      <c r="K326" s="162"/>
      <c r="L326" s="162"/>
      <c r="M326" s="162"/>
      <c r="N326" s="162"/>
      <c r="O326" s="162"/>
      <c r="P326" s="162"/>
      <c r="Q326" s="162"/>
    </row>
    <row r="327" spans="1:17" s="3" customFormat="1" x14ac:dyDescent="0.2">
      <c r="A327" s="31"/>
      <c r="B327" s="30" t="s">
        <v>388</v>
      </c>
      <c r="C327" s="30" t="s">
        <v>390</v>
      </c>
      <c r="D327" s="38">
        <v>10506</v>
      </c>
      <c r="E327" s="30" t="s">
        <v>277</v>
      </c>
      <c r="F327" s="38" t="s">
        <v>299</v>
      </c>
      <c r="G327" s="30">
        <v>48</v>
      </c>
      <c r="H327" s="30">
        <v>1973</v>
      </c>
      <c r="I327" s="30">
        <v>100</v>
      </c>
      <c r="J327" s="30"/>
      <c r="K327" s="30"/>
      <c r="L327" s="30"/>
      <c r="M327" s="30">
        <f t="shared" ref="M327:M332" si="42">IF(K327&gt;0,((J327+K327)-$S$1),((H327+I327)-$S$1))</f>
        <v>53</v>
      </c>
      <c r="N327" s="30"/>
      <c r="O327" s="30">
        <v>4</v>
      </c>
      <c r="P327" s="30">
        <v>2</v>
      </c>
      <c r="Q327" s="30">
        <f t="shared" ref="Q327:Q332" si="43">(O327*P327)</f>
        <v>8</v>
      </c>
    </row>
    <row r="328" spans="1:17" s="3" customFormat="1" x14ac:dyDescent="0.2">
      <c r="A328" s="31"/>
      <c r="B328" s="30" t="s">
        <v>390</v>
      </c>
      <c r="C328" s="30" t="s">
        <v>391</v>
      </c>
      <c r="D328" s="38">
        <v>3755</v>
      </c>
      <c r="E328" s="30" t="s">
        <v>277</v>
      </c>
      <c r="F328" s="38" t="s">
        <v>299</v>
      </c>
      <c r="G328" s="30">
        <v>48</v>
      </c>
      <c r="H328" s="30">
        <v>1973</v>
      </c>
      <c r="I328" s="30">
        <v>100</v>
      </c>
      <c r="J328" s="30"/>
      <c r="K328" s="30"/>
      <c r="L328" s="30"/>
      <c r="M328" s="30">
        <f t="shared" si="42"/>
        <v>53</v>
      </c>
      <c r="N328" s="30"/>
      <c r="O328" s="30">
        <v>4</v>
      </c>
      <c r="P328" s="30">
        <v>2</v>
      </c>
      <c r="Q328" s="30">
        <f t="shared" si="43"/>
        <v>8</v>
      </c>
    </row>
    <row r="329" spans="1:17" s="3" customFormat="1" x14ac:dyDescent="0.2">
      <c r="A329" s="31"/>
      <c r="B329" s="30" t="s">
        <v>391</v>
      </c>
      <c r="C329" s="30" t="s">
        <v>392</v>
      </c>
      <c r="D329" s="38">
        <v>1096</v>
      </c>
      <c r="E329" s="30" t="s">
        <v>277</v>
      </c>
      <c r="F329" s="38" t="s">
        <v>299</v>
      </c>
      <c r="G329" s="30">
        <v>42</v>
      </c>
      <c r="H329" s="30">
        <v>1973</v>
      </c>
      <c r="I329" s="30">
        <v>100</v>
      </c>
      <c r="J329" s="30"/>
      <c r="K329" s="30"/>
      <c r="L329" s="30"/>
      <c r="M329" s="30">
        <f t="shared" si="42"/>
        <v>53</v>
      </c>
      <c r="N329" s="30"/>
      <c r="O329" s="30">
        <v>4</v>
      </c>
      <c r="P329" s="30">
        <v>2</v>
      </c>
      <c r="Q329" s="30">
        <f t="shared" si="43"/>
        <v>8</v>
      </c>
    </row>
    <row r="330" spans="1:17" s="3" customFormat="1" x14ac:dyDescent="0.2">
      <c r="A330" s="31"/>
      <c r="B330" s="30" t="s">
        <v>392</v>
      </c>
      <c r="C330" s="30" t="s">
        <v>393</v>
      </c>
      <c r="D330" s="38">
        <v>7820</v>
      </c>
      <c r="E330" s="30" t="s">
        <v>277</v>
      </c>
      <c r="F330" s="38" t="s">
        <v>299</v>
      </c>
      <c r="G330" s="30">
        <v>42</v>
      </c>
      <c r="H330" s="30">
        <v>1973</v>
      </c>
      <c r="I330" s="30">
        <v>100</v>
      </c>
      <c r="J330" s="30"/>
      <c r="K330" s="30"/>
      <c r="L330" s="30"/>
      <c r="M330" s="30">
        <f t="shared" si="42"/>
        <v>53</v>
      </c>
      <c r="N330" s="31"/>
      <c r="O330" s="30">
        <v>4</v>
      </c>
      <c r="P330" s="30">
        <v>2</v>
      </c>
      <c r="Q330" s="30">
        <f t="shared" si="43"/>
        <v>8</v>
      </c>
    </row>
    <row r="331" spans="1:17" s="3" customFormat="1" x14ac:dyDescent="0.2">
      <c r="A331" s="31"/>
      <c r="B331" s="30" t="s">
        <v>393</v>
      </c>
      <c r="C331" s="30" t="s">
        <v>394</v>
      </c>
      <c r="D331" s="38">
        <v>560</v>
      </c>
      <c r="E331" s="30" t="s">
        <v>277</v>
      </c>
      <c r="F331" s="38" t="s">
        <v>299</v>
      </c>
      <c r="G331" s="30">
        <v>36</v>
      </c>
      <c r="H331" s="30">
        <v>1973</v>
      </c>
      <c r="I331" s="30">
        <v>100</v>
      </c>
      <c r="J331" s="30"/>
      <c r="K331" s="30"/>
      <c r="L331" s="30" t="s">
        <v>395</v>
      </c>
      <c r="M331" s="30">
        <f t="shared" si="42"/>
        <v>53</v>
      </c>
      <c r="N331" s="30">
        <v>2008</v>
      </c>
      <c r="O331" s="30">
        <v>3</v>
      </c>
      <c r="P331" s="30">
        <v>2</v>
      </c>
      <c r="Q331" s="30">
        <f t="shared" si="43"/>
        <v>6</v>
      </c>
    </row>
    <row r="332" spans="1:17" s="3" customFormat="1" x14ac:dyDescent="0.2">
      <c r="A332" s="31"/>
      <c r="B332" s="30" t="s">
        <v>393</v>
      </c>
      <c r="C332" s="30" t="s">
        <v>396</v>
      </c>
      <c r="D332" s="38">
        <v>560</v>
      </c>
      <c r="E332" s="30" t="s">
        <v>277</v>
      </c>
      <c r="F332" s="38" t="s">
        <v>299</v>
      </c>
      <c r="G332" s="30">
        <v>36</v>
      </c>
      <c r="H332" s="30">
        <v>1973</v>
      </c>
      <c r="I332" s="30">
        <v>100</v>
      </c>
      <c r="J332" s="30"/>
      <c r="K332" s="30"/>
      <c r="L332" s="30" t="s">
        <v>395</v>
      </c>
      <c r="M332" s="30">
        <f t="shared" si="42"/>
        <v>53</v>
      </c>
      <c r="N332" s="30">
        <v>2019</v>
      </c>
      <c r="O332" s="30">
        <v>3</v>
      </c>
      <c r="P332" s="30">
        <v>2</v>
      </c>
      <c r="Q332" s="30">
        <f t="shared" si="43"/>
        <v>6</v>
      </c>
    </row>
    <row r="333" spans="1:17" s="3" customFormat="1" ht="12.75" customHeight="1" thickBot="1" x14ac:dyDescent="0.25">
      <c r="A333" s="31"/>
      <c r="B333" s="9" t="s">
        <v>300</v>
      </c>
      <c r="C333" s="9" t="s">
        <v>397</v>
      </c>
      <c r="D333" s="31"/>
      <c r="E333" s="38">
        <f>SUM(D327:D330)</f>
        <v>23177</v>
      </c>
      <c r="F333" s="10"/>
      <c r="G333" s="30"/>
      <c r="H333" s="30"/>
      <c r="I333" s="30"/>
      <c r="J333" s="30"/>
      <c r="K333" s="30"/>
      <c r="L333" s="30"/>
      <c r="M333" s="30"/>
      <c r="N333" s="30"/>
      <c r="O333" s="30"/>
      <c r="P333" s="30"/>
      <c r="Q333" s="30"/>
    </row>
    <row r="334" spans="1:17" s="5" customFormat="1" ht="24" customHeight="1" thickBot="1" x14ac:dyDescent="0.25">
      <c r="A334" s="161" t="s">
        <v>281</v>
      </c>
      <c r="B334" s="162"/>
      <c r="C334" s="162"/>
      <c r="D334" s="162"/>
      <c r="E334" s="162"/>
      <c r="F334" s="162"/>
      <c r="G334" s="162"/>
      <c r="H334" s="162"/>
      <c r="I334" s="162"/>
      <c r="J334" s="162"/>
      <c r="K334" s="162"/>
      <c r="L334" s="162"/>
      <c r="M334" s="162"/>
      <c r="N334" s="162"/>
      <c r="O334" s="162"/>
      <c r="P334" s="162"/>
      <c r="Q334" s="162"/>
    </row>
    <row r="335" spans="1:17" s="3" customFormat="1" x14ac:dyDescent="0.2">
      <c r="A335" s="31"/>
      <c r="B335" s="44" t="s">
        <v>163</v>
      </c>
      <c r="C335" s="44" t="s">
        <v>163</v>
      </c>
      <c r="D335" s="38">
        <v>1402</v>
      </c>
      <c r="E335" s="44" t="s">
        <v>277</v>
      </c>
      <c r="F335" s="38" t="s">
        <v>299</v>
      </c>
      <c r="G335" s="30">
        <v>10</v>
      </c>
      <c r="H335" s="44">
        <v>1978</v>
      </c>
      <c r="I335" s="30">
        <v>100</v>
      </c>
      <c r="J335" s="30"/>
      <c r="K335" s="30"/>
      <c r="L335" s="30"/>
      <c r="M335" s="30">
        <f t="shared" ref="M335" si="44">IF(K335&gt;0,((J335+K335)-$S$1),((H335+I335)-$S$1))</f>
        <v>58</v>
      </c>
      <c r="N335" s="30"/>
      <c r="O335" s="30">
        <v>3</v>
      </c>
      <c r="P335" s="30">
        <v>4</v>
      </c>
      <c r="Q335" s="30">
        <f>(O335*P335)</f>
        <v>12</v>
      </c>
    </row>
    <row r="336" spans="1:17" s="3" customFormat="1" ht="12.75" customHeight="1" thickBot="1" x14ac:dyDescent="0.25">
      <c r="A336" s="31"/>
      <c r="B336" s="9" t="s">
        <v>300</v>
      </c>
      <c r="C336" s="10" t="s">
        <v>315</v>
      </c>
      <c r="D336" s="38">
        <f>SUM(D335)</f>
        <v>1402</v>
      </c>
      <c r="E336" s="9"/>
      <c r="F336" s="10"/>
      <c r="G336" s="30"/>
      <c r="H336" s="30"/>
      <c r="I336" s="30"/>
      <c r="J336" s="30"/>
      <c r="K336" s="30"/>
      <c r="L336" s="30"/>
      <c r="M336" s="30"/>
      <c r="N336" s="30"/>
      <c r="O336" s="30"/>
      <c r="P336" s="30"/>
      <c r="Q336" s="30"/>
    </row>
    <row r="337" spans="1:17" s="5" customFormat="1" ht="24" customHeight="1" thickBot="1" x14ac:dyDescent="0.25">
      <c r="A337" s="161" t="s">
        <v>282</v>
      </c>
      <c r="B337" s="162"/>
      <c r="C337" s="162"/>
      <c r="D337" s="162"/>
      <c r="E337" s="162"/>
      <c r="F337" s="162"/>
      <c r="G337" s="162"/>
      <c r="H337" s="162"/>
      <c r="I337" s="162"/>
      <c r="J337" s="162"/>
      <c r="K337" s="162"/>
      <c r="L337" s="162"/>
      <c r="M337" s="162"/>
      <c r="N337" s="162"/>
      <c r="O337" s="162"/>
      <c r="P337" s="162"/>
      <c r="Q337" s="162"/>
    </row>
    <row r="338" spans="1:17" x14ac:dyDescent="0.2">
      <c r="A338" s="4"/>
      <c r="B338" s="44" t="s">
        <v>398</v>
      </c>
      <c r="C338" s="44" t="s">
        <v>399</v>
      </c>
      <c r="D338" s="42">
        <v>19455</v>
      </c>
      <c r="E338" s="44" t="s">
        <v>164</v>
      </c>
      <c r="F338" s="42" t="s">
        <v>299</v>
      </c>
      <c r="G338" s="44">
        <v>18</v>
      </c>
      <c r="H338" s="44">
        <v>1991</v>
      </c>
      <c r="I338" s="44">
        <v>100</v>
      </c>
      <c r="J338" s="44"/>
      <c r="K338" s="44"/>
      <c r="L338" s="44" t="s">
        <v>400</v>
      </c>
      <c r="M338" s="44">
        <f t="shared" ref="M338:M342" si="45">IF(K338&gt;0,((J338+K338)-$S$1),((H338+I338)-$S$1))</f>
        <v>71</v>
      </c>
      <c r="O338" s="7">
        <v>2</v>
      </c>
      <c r="P338" s="7">
        <v>4</v>
      </c>
      <c r="Q338" s="7">
        <f>(O338*P338)</f>
        <v>8</v>
      </c>
    </row>
    <row r="339" spans="1:17" x14ac:dyDescent="0.2">
      <c r="A339" s="4"/>
      <c r="B339" s="30" t="s">
        <v>401</v>
      </c>
      <c r="C339" s="30" t="s">
        <v>402</v>
      </c>
      <c r="D339" s="38">
        <v>13455</v>
      </c>
      <c r="E339" s="30" t="s">
        <v>164</v>
      </c>
      <c r="F339" s="38" t="s">
        <v>299</v>
      </c>
      <c r="G339" s="30">
        <v>18</v>
      </c>
      <c r="H339" s="30">
        <v>1991</v>
      </c>
      <c r="I339" s="30">
        <v>100</v>
      </c>
      <c r="J339" s="30"/>
      <c r="K339" s="30"/>
      <c r="L339" s="30"/>
      <c r="M339" s="30">
        <f t="shared" si="45"/>
        <v>71</v>
      </c>
      <c r="O339" s="7">
        <v>2</v>
      </c>
      <c r="P339" s="7">
        <v>2</v>
      </c>
      <c r="Q339" s="7">
        <f>(O339*P339)</f>
        <v>4</v>
      </c>
    </row>
    <row r="340" spans="1:17" x14ac:dyDescent="0.2">
      <c r="A340" s="4"/>
      <c r="B340" s="30" t="s">
        <v>403</v>
      </c>
      <c r="C340" s="30" t="s">
        <v>404</v>
      </c>
      <c r="D340" s="38">
        <v>15245</v>
      </c>
      <c r="E340" s="30" t="s">
        <v>164</v>
      </c>
      <c r="F340" s="38" t="s">
        <v>299</v>
      </c>
      <c r="G340" s="30">
        <v>24</v>
      </c>
      <c r="H340" s="30">
        <v>1991</v>
      </c>
      <c r="I340" s="30">
        <v>100</v>
      </c>
      <c r="J340" s="30"/>
      <c r="K340" s="30"/>
      <c r="L340" s="30"/>
      <c r="M340" s="30">
        <f t="shared" si="45"/>
        <v>71</v>
      </c>
      <c r="O340" s="7">
        <v>2</v>
      </c>
      <c r="P340" s="7">
        <v>2</v>
      </c>
      <c r="Q340" s="7">
        <f>(O340*P340)</f>
        <v>4</v>
      </c>
    </row>
    <row r="341" spans="1:17" x14ac:dyDescent="0.2">
      <c r="A341" s="4"/>
      <c r="B341" s="30" t="s">
        <v>405</v>
      </c>
      <c r="C341" s="30" t="s">
        <v>321</v>
      </c>
      <c r="D341" s="38">
        <v>18595</v>
      </c>
      <c r="E341" s="30" t="s">
        <v>164</v>
      </c>
      <c r="F341" s="38" t="s">
        <v>299</v>
      </c>
      <c r="G341" s="30">
        <v>30</v>
      </c>
      <c r="H341" s="30">
        <v>1991</v>
      </c>
      <c r="I341" s="30">
        <v>100</v>
      </c>
      <c r="J341" s="30"/>
      <c r="K341" s="30"/>
      <c r="L341" s="30"/>
      <c r="M341" s="30">
        <f t="shared" si="45"/>
        <v>71</v>
      </c>
      <c r="O341" s="7">
        <v>4</v>
      </c>
      <c r="P341" s="7">
        <v>2</v>
      </c>
      <c r="Q341" s="7">
        <f>(O341*P341)</f>
        <v>8</v>
      </c>
    </row>
    <row r="342" spans="1:17" x14ac:dyDescent="0.2">
      <c r="A342" s="4"/>
      <c r="B342" s="30" t="s">
        <v>406</v>
      </c>
      <c r="C342" s="30" t="s">
        <v>402</v>
      </c>
      <c r="D342" s="38">
        <v>9510</v>
      </c>
      <c r="E342" s="30" t="s">
        <v>164</v>
      </c>
      <c r="F342" s="38" t="s">
        <v>299</v>
      </c>
      <c r="G342" s="30">
        <v>14</v>
      </c>
      <c r="H342" s="30">
        <v>1991</v>
      </c>
      <c r="I342" s="30">
        <v>100</v>
      </c>
      <c r="J342" s="30"/>
      <c r="K342" s="30"/>
      <c r="L342" s="30"/>
      <c r="M342" s="30">
        <f t="shared" si="45"/>
        <v>71</v>
      </c>
      <c r="O342" s="7">
        <v>2</v>
      </c>
      <c r="P342" s="7">
        <v>2</v>
      </c>
      <c r="Q342" s="7">
        <f>(O342*P342)</f>
        <v>4</v>
      </c>
    </row>
    <row r="343" spans="1:17" ht="12.75" customHeight="1" x14ac:dyDescent="0.2">
      <c r="A343" s="30"/>
      <c r="B343" s="30"/>
      <c r="C343" s="10" t="s">
        <v>306</v>
      </c>
      <c r="D343" s="30"/>
      <c r="E343" s="19">
        <f>SUM(D338:D342)</f>
        <v>76260</v>
      </c>
      <c r="F343" s="10"/>
      <c r="G343" s="30"/>
      <c r="H343" s="30"/>
      <c r="I343" s="30"/>
      <c r="J343" s="30"/>
      <c r="K343" s="30"/>
      <c r="L343" s="30"/>
      <c r="M343" s="30"/>
    </row>
    <row r="345" spans="1:17" s="56" customFormat="1" x14ac:dyDescent="0.2">
      <c r="A345" s="37" t="s">
        <v>407</v>
      </c>
      <c r="B345" s="37"/>
      <c r="C345" s="37"/>
      <c r="D345" s="37">
        <f>MIN(D3:D343)</f>
        <v>15</v>
      </c>
      <c r="E345" s="37"/>
      <c r="F345" s="37"/>
      <c r="G345" s="37">
        <f t="shared" ref="G345:M345" si="46">MIN(G3:G343)</f>
        <v>6</v>
      </c>
      <c r="H345" s="37">
        <f t="shared" si="46"/>
        <v>1970</v>
      </c>
      <c r="I345" s="37">
        <f t="shared" si="46"/>
        <v>80</v>
      </c>
      <c r="J345" s="37">
        <f t="shared" si="46"/>
        <v>1991</v>
      </c>
      <c r="K345" s="37">
        <f t="shared" si="46"/>
        <v>75</v>
      </c>
      <c r="L345" s="37">
        <f t="shared" si="46"/>
        <v>0</v>
      </c>
      <c r="M345" s="37">
        <f t="shared" si="46"/>
        <v>36</v>
      </c>
      <c r="N345" s="37">
        <f t="shared" ref="N345:Q345" si="47">MIN(N3:N343)</f>
        <v>2008</v>
      </c>
      <c r="O345" s="37">
        <f t="shared" si="47"/>
        <v>1</v>
      </c>
      <c r="P345" s="37">
        <f t="shared" si="47"/>
        <v>1</v>
      </c>
      <c r="Q345" s="37">
        <f t="shared" si="47"/>
        <v>0</v>
      </c>
    </row>
    <row r="346" spans="1:17" s="58" customFormat="1" x14ac:dyDescent="0.2">
      <c r="A346" s="57" t="s">
        <v>284</v>
      </c>
      <c r="B346" s="57"/>
      <c r="C346" s="57"/>
      <c r="D346" s="57">
        <f>MAX(D3:D343)</f>
        <v>34132</v>
      </c>
      <c r="E346" s="57"/>
      <c r="F346" s="57"/>
      <c r="G346" s="57">
        <f t="shared" ref="G346:M346" si="48">MAX(G3:G343)</f>
        <v>48</v>
      </c>
      <c r="H346" s="57">
        <f t="shared" si="48"/>
        <v>1996</v>
      </c>
      <c r="I346" s="57">
        <f t="shared" si="48"/>
        <v>100</v>
      </c>
      <c r="J346" s="57">
        <f t="shared" si="48"/>
        <v>2014</v>
      </c>
      <c r="K346" s="57">
        <f t="shared" si="48"/>
        <v>100</v>
      </c>
      <c r="L346" s="57">
        <f t="shared" si="48"/>
        <v>0</v>
      </c>
      <c r="M346" s="57">
        <f t="shared" si="48"/>
        <v>94</v>
      </c>
      <c r="N346" s="57">
        <f t="shared" ref="N346:Q346" si="49">MAX(N3:N343)</f>
        <v>2019</v>
      </c>
      <c r="O346" s="57">
        <f t="shared" si="49"/>
        <v>5</v>
      </c>
      <c r="P346" s="57">
        <f t="shared" si="49"/>
        <v>5</v>
      </c>
      <c r="Q346" s="57">
        <f t="shared" si="49"/>
        <v>25</v>
      </c>
    </row>
    <row r="351" spans="1:17" x14ac:dyDescent="0.2">
      <c r="A351" s="30"/>
      <c r="B351" s="30"/>
      <c r="C351" s="30"/>
      <c r="D351" s="30"/>
      <c r="E351" s="30"/>
      <c r="F351" s="59"/>
      <c r="G351" s="30"/>
      <c r="H351" s="30"/>
      <c r="I351" s="30"/>
      <c r="J351" s="30"/>
      <c r="K351" s="30"/>
      <c r="L351" s="30"/>
      <c r="M351" s="30"/>
    </row>
  </sheetData>
  <mergeCells count="45">
    <mergeCell ref="A96:Q96"/>
    <mergeCell ref="I101:Q102"/>
    <mergeCell ref="I108:Q108"/>
    <mergeCell ref="A6:Q6"/>
    <mergeCell ref="A3:Q3"/>
    <mergeCell ref="A54:Q54"/>
    <mergeCell ref="A57:Q57"/>
    <mergeCell ref="A80:Q80"/>
    <mergeCell ref="A11:A12"/>
    <mergeCell ref="A298:Q298"/>
    <mergeCell ref="R117:R118"/>
    <mergeCell ref="A135:Q135"/>
    <mergeCell ref="A141:Q141"/>
    <mergeCell ref="A144:Q144"/>
    <mergeCell ref="A179:Q179"/>
    <mergeCell ref="A210:Q210"/>
    <mergeCell ref="A222:Q222"/>
    <mergeCell ref="A283:Q283"/>
    <mergeCell ref="A286:Q286"/>
    <mergeCell ref="I211:Q217"/>
    <mergeCell ref="I284:Q284"/>
    <mergeCell ref="I117:Q118"/>
    <mergeCell ref="A289:Q289"/>
    <mergeCell ref="A334:Q334"/>
    <mergeCell ref="A337:Q337"/>
    <mergeCell ref="A306:Q306"/>
    <mergeCell ref="A309:Q309"/>
    <mergeCell ref="A316:Q316"/>
    <mergeCell ref="A321:Q321"/>
    <mergeCell ref="A326:Q326"/>
    <mergeCell ref="Q1:Q2"/>
    <mergeCell ref="M1:M2"/>
    <mergeCell ref="J1:L1"/>
    <mergeCell ref="A1:A2"/>
    <mergeCell ref="B1:B2"/>
    <mergeCell ref="C1:C2"/>
    <mergeCell ref="D1:D2"/>
    <mergeCell ref="E1:E2"/>
    <mergeCell ref="F1:F2"/>
    <mergeCell ref="G1:G2"/>
    <mergeCell ref="H1:H2"/>
    <mergeCell ref="I1:I2"/>
    <mergeCell ref="N1:N2"/>
    <mergeCell ref="O1:O2"/>
    <mergeCell ref="P1:P2"/>
  </mergeCells>
  <conditionalFormatting sqref="Q1">
    <cfRule type="colorScale" priority="1">
      <colorScale>
        <cfvo type="min"/>
        <cfvo type="max"/>
        <color theme="3" tint="0.39997558519241921"/>
        <color rgb="FFFF0000"/>
      </colorScale>
    </cfRule>
  </conditionalFormatting>
  <conditionalFormatting sqref="Q3:Q344 Q347:Q1048576">
    <cfRule type="colorScale" priority="2">
      <colorScale>
        <cfvo type="min"/>
        <cfvo type="max"/>
        <color theme="3" tint="0.39997558519241921"/>
        <color rgb="FFFF0000"/>
      </colorScale>
    </cfRule>
  </conditionalFormatting>
  <pageMargins left="0.75" right="0.75" top="1" bottom="1" header="0.5" footer="0.5"/>
  <pageSetup paperSize="17" scale="57" orientation="portrait" r:id="rId1"/>
  <headerFooter alignWithMargins="0"/>
  <rowBreaks count="3" manualBreakCount="3">
    <brk id="95" max="15" man="1"/>
    <brk id="209" max="15" man="1"/>
    <brk id="288" max="15" man="1"/>
  </rowBreaks>
  <colBreaks count="1" manualBreakCount="1">
    <brk id="17" max="1048575" man="1"/>
  </colBreak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A4A2B-CF36-499F-AE56-05473EC4C863}">
  <dimension ref="A1:X260"/>
  <sheetViews>
    <sheetView zoomScale="110" zoomScaleNormal="110" workbookViewId="0">
      <pane ySplit="1" topLeftCell="A228" activePane="bottomLeft" state="frozen"/>
      <selection pane="bottomLeft" activeCell="B119" sqref="B119"/>
    </sheetView>
  </sheetViews>
  <sheetFormatPr defaultColWidth="9.140625" defaultRowHeight="12.75" x14ac:dyDescent="0.2"/>
  <cols>
    <col min="1" max="1" width="18.42578125" style="33" bestFit="1" customWidth="1"/>
    <col min="2" max="2" width="79.42578125" style="33" bestFit="1" customWidth="1"/>
    <col min="3" max="4" width="20.42578125" style="6" customWidth="1"/>
    <col min="5" max="5" width="14" style="6" customWidth="1"/>
    <col min="6" max="11" width="9.5703125" style="6" customWidth="1"/>
    <col min="12" max="13" width="12.42578125" style="6" bestFit="1" customWidth="1"/>
    <col min="14" max="14" width="14.140625" style="6" bestFit="1" customWidth="1"/>
    <col min="15" max="15" width="15" style="6" bestFit="1" customWidth="1"/>
    <col min="16" max="16" width="12.85546875" style="6" customWidth="1"/>
    <col min="17" max="17" width="9.5703125" style="6" customWidth="1"/>
    <col min="18" max="19" width="11.85546875" style="6" customWidth="1"/>
    <col min="20" max="20" width="11.140625" style="7" customWidth="1"/>
    <col min="21" max="21" width="11.5703125" style="7" customWidth="1"/>
    <col min="22" max="22" width="10.5703125" style="7" customWidth="1"/>
    <col min="23" max="23" width="9.42578125" style="7" customWidth="1"/>
    <col min="24" max="24" width="18.42578125" style="4" customWidth="1"/>
    <col min="25" max="16384" width="9.140625" style="4"/>
  </cols>
  <sheetData>
    <row r="1" spans="1:24" ht="30" customHeight="1" x14ac:dyDescent="0.2">
      <c r="A1" s="47" t="s">
        <v>3</v>
      </c>
      <c r="B1" s="47" t="s">
        <v>408</v>
      </c>
      <c r="C1" s="2" t="s">
        <v>4</v>
      </c>
      <c r="D1" s="54" t="s">
        <v>409</v>
      </c>
      <c r="E1" s="2" t="s">
        <v>5</v>
      </c>
      <c r="F1" s="2" t="s">
        <v>6</v>
      </c>
      <c r="G1" s="1" t="s">
        <v>7</v>
      </c>
      <c r="H1" s="1" t="s">
        <v>8</v>
      </c>
      <c r="I1" s="1" t="s">
        <v>9</v>
      </c>
      <c r="J1" s="1" t="s">
        <v>10</v>
      </c>
      <c r="K1" s="1" t="s">
        <v>11</v>
      </c>
      <c r="L1" s="1" t="s">
        <v>12</v>
      </c>
      <c r="M1" s="1" t="s">
        <v>13</v>
      </c>
      <c r="N1" s="62" t="s">
        <v>410</v>
      </c>
      <c r="O1" s="62" t="s">
        <v>411</v>
      </c>
      <c r="P1" s="2" t="s">
        <v>14</v>
      </c>
      <c r="Q1" s="2" t="s">
        <v>15</v>
      </c>
      <c r="R1" s="2" t="s">
        <v>16</v>
      </c>
      <c r="S1" s="2" t="s">
        <v>412</v>
      </c>
      <c r="T1" s="2" t="s">
        <v>18</v>
      </c>
      <c r="U1" s="2" t="s">
        <v>1</v>
      </c>
      <c r="V1" s="2" t="s">
        <v>0</v>
      </c>
      <c r="W1" s="1" t="s">
        <v>19</v>
      </c>
      <c r="X1" s="31" t="s">
        <v>413</v>
      </c>
    </row>
    <row r="2" spans="1:24" ht="15" customHeight="1" x14ac:dyDescent="0.25">
      <c r="A2" s="34" t="str">
        <f>LEFT(B2,7)</f>
        <v>Linwood</v>
      </c>
      <c r="B2" s="34" t="str">
        <f>Manholes!$A$5</f>
        <v>Linwood: Linwood/Somers Pt Border MHL49 (Ocean Heights Ave) to Linwood PS</v>
      </c>
      <c r="C2" s="37" t="s">
        <v>22</v>
      </c>
      <c r="D2" s="55" t="s">
        <v>414</v>
      </c>
      <c r="E2" s="30" t="s">
        <v>23</v>
      </c>
      <c r="F2" s="30">
        <v>18</v>
      </c>
      <c r="G2" s="28">
        <v>4</v>
      </c>
      <c r="H2" s="28">
        <v>20.420000000000002</v>
      </c>
      <c r="I2" s="28">
        <v>6.8</v>
      </c>
      <c r="J2" s="28">
        <v>0</v>
      </c>
      <c r="K2" s="28"/>
      <c r="L2" s="28">
        <v>467512.07569000003</v>
      </c>
      <c r="M2" s="61">
        <v>180647.81878</v>
      </c>
      <c r="N2" s="60">
        <v>39.329324432494403</v>
      </c>
      <c r="O2" s="60">
        <v>-74.587015632696506</v>
      </c>
      <c r="P2" s="7">
        <v>1976</v>
      </c>
      <c r="Q2" s="30"/>
      <c r="R2" s="30"/>
      <c r="S2" s="30">
        <f>$X$2-P2</f>
        <v>44</v>
      </c>
      <c r="V2" s="51">
        <v>4.4005586839669668</v>
      </c>
      <c r="W2" s="7">
        <f>(U2*V2)</f>
        <v>0</v>
      </c>
      <c r="X2" s="4">
        <v>2020</v>
      </c>
    </row>
    <row r="3" spans="1:24" ht="15" customHeight="1" x14ac:dyDescent="0.25">
      <c r="A3" s="34" t="str">
        <f t="shared" ref="A3:A48" si="0">LEFT(B3,7)</f>
        <v>Linwood</v>
      </c>
      <c r="B3" s="34" t="str">
        <f>Manholes!$A$5</f>
        <v>Linwood: Linwood/Somers Pt Border MHL49 (Ocean Heights Ave) to Linwood PS</v>
      </c>
      <c r="C3" s="30" t="s">
        <v>24</v>
      </c>
      <c r="D3" s="55" t="s">
        <v>415</v>
      </c>
      <c r="E3" s="30" t="s">
        <v>23</v>
      </c>
      <c r="F3" s="30">
        <v>18</v>
      </c>
      <c r="G3" s="28">
        <v>4</v>
      </c>
      <c r="H3" s="28">
        <v>20</v>
      </c>
      <c r="I3" s="28">
        <v>7.15</v>
      </c>
      <c r="J3" s="28">
        <v>0</v>
      </c>
      <c r="K3" s="28"/>
      <c r="L3" s="28">
        <v>467526.18463999999</v>
      </c>
      <c r="M3" s="28">
        <v>180671.96129000001</v>
      </c>
      <c r="N3" s="60">
        <v>39.329390757453702</v>
      </c>
      <c r="O3" s="60">
        <v>-74.586965834767895</v>
      </c>
      <c r="P3" s="7">
        <v>1976</v>
      </c>
      <c r="Q3" s="30"/>
      <c r="R3" s="30"/>
      <c r="S3" s="30">
        <f t="shared" ref="S3:S66" si="1">$X$2-P3</f>
        <v>44</v>
      </c>
      <c r="V3" s="51">
        <v>2.9428309563827115</v>
      </c>
      <c r="W3" s="7">
        <f t="shared" ref="W3:W48" si="2">(U3*V3)</f>
        <v>0</v>
      </c>
    </row>
    <row r="4" spans="1:24" ht="15" customHeight="1" x14ac:dyDescent="0.25">
      <c r="A4" s="34" t="str">
        <f t="shared" si="0"/>
        <v>Linwood</v>
      </c>
      <c r="B4" s="34" t="str">
        <f>Manholes!$A$5</f>
        <v>Linwood: Linwood/Somers Pt Border MHL49 (Ocean Heights Ave) to Linwood PS</v>
      </c>
      <c r="C4" s="30" t="s">
        <v>25</v>
      </c>
      <c r="D4" s="55" t="s">
        <v>415</v>
      </c>
      <c r="E4" s="30" t="s">
        <v>23</v>
      </c>
      <c r="F4" s="30">
        <v>18</v>
      </c>
      <c r="G4" s="28">
        <v>4</v>
      </c>
      <c r="H4" s="28">
        <v>17.03</v>
      </c>
      <c r="I4" s="28">
        <v>6.07</v>
      </c>
      <c r="J4" s="28">
        <v>0</v>
      </c>
      <c r="K4" s="28"/>
      <c r="L4" s="28">
        <v>467642.10681999999</v>
      </c>
      <c r="M4" s="28">
        <v>180862.40033999999</v>
      </c>
      <c r="N4" s="60">
        <v>39.329913948265997</v>
      </c>
      <c r="O4" s="60">
        <v>-74.586556652337293</v>
      </c>
      <c r="P4" s="7">
        <v>1976</v>
      </c>
      <c r="Q4" s="30"/>
      <c r="R4" s="30"/>
      <c r="S4" s="30">
        <f t="shared" si="1"/>
        <v>44</v>
      </c>
      <c r="V4" s="51">
        <v>2.9428309563827115</v>
      </c>
      <c r="W4" s="7">
        <f t="shared" si="2"/>
        <v>0</v>
      </c>
    </row>
    <row r="5" spans="1:24" ht="15" customHeight="1" x14ac:dyDescent="0.25">
      <c r="A5" s="34" t="str">
        <f t="shared" si="0"/>
        <v>Linwood</v>
      </c>
      <c r="B5" s="34" t="str">
        <f>Manholes!$A$5</f>
        <v>Linwood: Linwood/Somers Pt Border MHL49 (Ocean Heights Ave) to Linwood PS</v>
      </c>
      <c r="C5" s="30" t="s">
        <v>26</v>
      </c>
      <c r="D5" s="55" t="s">
        <v>415</v>
      </c>
      <c r="E5" s="30" t="s">
        <v>23</v>
      </c>
      <c r="F5" s="30">
        <v>18</v>
      </c>
      <c r="G5" s="28">
        <v>4</v>
      </c>
      <c r="H5" s="28">
        <v>12.54</v>
      </c>
      <c r="I5" s="28">
        <v>5.61</v>
      </c>
      <c r="J5" s="28">
        <v>0</v>
      </c>
      <c r="K5" s="28"/>
      <c r="L5" s="28">
        <v>467820.76529000001</v>
      </c>
      <c r="M5" s="28">
        <v>181149.43848000001</v>
      </c>
      <c r="N5" s="60">
        <v>39.330702532395101</v>
      </c>
      <c r="O5" s="60">
        <v>-74.585925989521499</v>
      </c>
      <c r="P5" s="7">
        <v>1976</v>
      </c>
      <c r="Q5" s="30"/>
      <c r="R5" s="30"/>
      <c r="S5" s="30">
        <f t="shared" si="1"/>
        <v>44</v>
      </c>
      <c r="V5" s="51">
        <v>2.9428309563827115</v>
      </c>
      <c r="W5" s="7">
        <f t="shared" si="2"/>
        <v>0</v>
      </c>
    </row>
    <row r="6" spans="1:24" ht="15" customHeight="1" x14ac:dyDescent="0.25">
      <c r="A6" s="34" t="str">
        <f t="shared" si="0"/>
        <v>Linwood</v>
      </c>
      <c r="B6" s="34" t="str">
        <f>Manholes!$A$5</f>
        <v>Linwood: Linwood/Somers Pt Border MHL49 (Ocean Heights Ave) to Linwood PS</v>
      </c>
      <c r="C6" s="37" t="s">
        <v>27</v>
      </c>
      <c r="D6" s="55" t="s">
        <v>414</v>
      </c>
      <c r="E6" s="30" t="s">
        <v>2</v>
      </c>
      <c r="F6" s="30">
        <v>30</v>
      </c>
      <c r="G6" s="28">
        <v>4</v>
      </c>
      <c r="H6" s="28">
        <v>11.48</v>
      </c>
      <c r="I6" s="28">
        <v>8.02</v>
      </c>
      <c r="J6" s="28">
        <v>0</v>
      </c>
      <c r="K6" s="28"/>
      <c r="L6" s="28">
        <v>467959.11025999999</v>
      </c>
      <c r="M6" s="28">
        <v>181377.56198</v>
      </c>
      <c r="N6" s="60">
        <v>39.3313292473741</v>
      </c>
      <c r="O6" s="60">
        <v>-74.585437642814597</v>
      </c>
      <c r="P6" s="7">
        <v>1996</v>
      </c>
      <c r="Q6" s="30"/>
      <c r="R6" s="30"/>
      <c r="S6" s="30">
        <f t="shared" si="1"/>
        <v>24</v>
      </c>
      <c r="V6" s="51">
        <v>3.3437015248821105</v>
      </c>
      <c r="W6" s="7">
        <f t="shared" si="2"/>
        <v>0</v>
      </c>
    </row>
    <row r="7" spans="1:24" ht="15" customHeight="1" x14ac:dyDescent="0.25">
      <c r="A7" s="34" t="str">
        <f t="shared" si="0"/>
        <v>Linwood</v>
      </c>
      <c r="B7" s="34" t="str">
        <f>Manholes!$A$5</f>
        <v>Linwood: Linwood/Somers Pt Border MHL49 (Ocean Heights Ave) to Linwood PS</v>
      </c>
      <c r="C7" s="30" t="s">
        <v>28</v>
      </c>
      <c r="D7" s="55" t="s">
        <v>415</v>
      </c>
      <c r="E7" s="30" t="s">
        <v>23</v>
      </c>
      <c r="F7" s="30">
        <v>30</v>
      </c>
      <c r="G7" s="30">
        <v>4</v>
      </c>
      <c r="H7" s="30">
        <v>0</v>
      </c>
      <c r="I7" s="30">
        <v>0</v>
      </c>
      <c r="J7" s="30">
        <v>0</v>
      </c>
      <c r="K7" s="30"/>
      <c r="L7" s="30"/>
      <c r="M7" s="30"/>
      <c r="N7" s="60">
        <v>38.8205616427922</v>
      </c>
      <c r="O7" s="60">
        <v>-76.227335693324605</v>
      </c>
      <c r="P7" s="7">
        <v>1976</v>
      </c>
      <c r="Q7" s="30"/>
      <c r="R7" s="30"/>
      <c r="S7" s="30">
        <f t="shared" si="1"/>
        <v>44</v>
      </c>
      <c r="V7" s="51">
        <v>2.9428309563827115</v>
      </c>
      <c r="W7" s="7">
        <f t="shared" si="2"/>
        <v>0</v>
      </c>
    </row>
    <row r="8" spans="1:24" ht="15" customHeight="1" x14ac:dyDescent="0.25">
      <c r="A8" s="34" t="str">
        <f t="shared" si="0"/>
        <v>Linwood</v>
      </c>
      <c r="B8" s="34" t="str">
        <f>Manholes!$A$5</f>
        <v>Linwood: Linwood/Somers Pt Border MHL49 (Ocean Heights Ave) to Linwood PS</v>
      </c>
      <c r="C8" s="30" t="s">
        <v>29</v>
      </c>
      <c r="D8" s="55" t="s">
        <v>415</v>
      </c>
      <c r="E8" s="30" t="s">
        <v>23</v>
      </c>
      <c r="F8" s="30">
        <v>30</v>
      </c>
      <c r="G8" s="28">
        <v>4</v>
      </c>
      <c r="H8" s="28">
        <v>10.43</v>
      </c>
      <c r="I8" s="28">
        <v>9.4600000000000009</v>
      </c>
      <c r="J8" s="28">
        <v>0</v>
      </c>
      <c r="K8" s="28"/>
      <c r="L8" s="28">
        <v>468304.05602000002</v>
      </c>
      <c r="M8" s="28">
        <v>181162.8757</v>
      </c>
      <c r="N8" s="60">
        <v>39.330740675434399</v>
      </c>
      <c r="O8" s="60">
        <v>-74.584217393711299</v>
      </c>
      <c r="P8" s="7">
        <v>1976</v>
      </c>
      <c r="Q8" s="30"/>
      <c r="R8" s="30"/>
      <c r="S8" s="30">
        <f t="shared" si="1"/>
        <v>44</v>
      </c>
      <c r="V8" s="51">
        <v>2.9428309563827115</v>
      </c>
      <c r="W8" s="7">
        <f t="shared" si="2"/>
        <v>0</v>
      </c>
    </row>
    <row r="9" spans="1:24" s="3" customFormat="1" ht="15" customHeight="1" x14ac:dyDescent="0.25">
      <c r="A9" s="34" t="str">
        <f t="shared" si="0"/>
        <v>Linwood</v>
      </c>
      <c r="B9" s="34" t="str">
        <f>Manholes!$A$5</f>
        <v>Linwood: Linwood/Somers Pt Border MHL49 (Ocean Heights Ave) to Linwood PS</v>
      </c>
      <c r="C9" s="30" t="s">
        <v>30</v>
      </c>
      <c r="D9" s="55" t="s">
        <v>415</v>
      </c>
      <c r="E9" s="30" t="s">
        <v>23</v>
      </c>
      <c r="F9" s="30">
        <v>30</v>
      </c>
      <c r="G9" s="28">
        <v>4</v>
      </c>
      <c r="H9" s="28">
        <v>9.3000000000000007</v>
      </c>
      <c r="I9" s="28">
        <v>8.51</v>
      </c>
      <c r="J9" s="28">
        <v>0</v>
      </c>
      <c r="K9" s="28"/>
      <c r="L9" s="28">
        <v>468658.16667000001</v>
      </c>
      <c r="M9" s="28">
        <v>180943.83554</v>
      </c>
      <c r="N9" s="60">
        <v>39.3301401592853</v>
      </c>
      <c r="O9" s="60">
        <v>-74.582964748970795</v>
      </c>
      <c r="P9" s="7">
        <v>1976</v>
      </c>
      <c r="Q9" s="30"/>
      <c r="R9" s="30"/>
      <c r="S9" s="30">
        <f t="shared" si="1"/>
        <v>44</v>
      </c>
      <c r="T9" s="30"/>
      <c r="U9" s="7"/>
      <c r="V9" s="51">
        <v>2.9428309563827115</v>
      </c>
      <c r="W9" s="7">
        <f t="shared" si="2"/>
        <v>0</v>
      </c>
      <c r="X9" s="31"/>
    </row>
    <row r="10" spans="1:24" s="3" customFormat="1" ht="15" customHeight="1" x14ac:dyDescent="0.25">
      <c r="A10" s="34" t="str">
        <f t="shared" si="0"/>
        <v>Linwood</v>
      </c>
      <c r="B10" s="34" t="str">
        <f>Manholes!$A$5</f>
        <v>Linwood: Linwood/Somers Pt Border MHL49 (Ocean Heights Ave) to Linwood PS</v>
      </c>
      <c r="C10" s="30" t="s">
        <v>31</v>
      </c>
      <c r="D10" s="55" t="s">
        <v>415</v>
      </c>
      <c r="E10" s="30" t="s">
        <v>23</v>
      </c>
      <c r="F10" s="30">
        <v>30</v>
      </c>
      <c r="G10" s="28">
        <v>4</v>
      </c>
      <c r="H10" s="28">
        <v>7.71</v>
      </c>
      <c r="I10" s="28">
        <v>7.11</v>
      </c>
      <c r="J10" s="28">
        <v>0</v>
      </c>
      <c r="K10" s="28"/>
      <c r="L10" s="28">
        <v>468791.63821</v>
      </c>
      <c r="M10" s="28">
        <v>181160.38313999999</v>
      </c>
      <c r="N10" s="60">
        <v>39.330735065953398</v>
      </c>
      <c r="O10" s="60">
        <v>-74.582493572295803</v>
      </c>
      <c r="P10" s="7">
        <v>1976</v>
      </c>
      <c r="Q10" s="30"/>
      <c r="R10" s="30"/>
      <c r="S10" s="30">
        <f t="shared" si="1"/>
        <v>44</v>
      </c>
      <c r="T10" s="30"/>
      <c r="U10" s="7"/>
      <c r="V10" s="51">
        <v>2.9428309563827115</v>
      </c>
      <c r="W10" s="7">
        <f t="shared" si="2"/>
        <v>0</v>
      </c>
      <c r="X10" s="31"/>
    </row>
    <row r="11" spans="1:24" s="3" customFormat="1" ht="15" customHeight="1" x14ac:dyDescent="0.25">
      <c r="A11" s="34" t="str">
        <f t="shared" si="0"/>
        <v>Linwood</v>
      </c>
      <c r="B11" s="34" t="str">
        <f>Manholes!$A$5</f>
        <v>Linwood: Linwood/Somers Pt Border MHL49 (Ocean Heights Ave) to Linwood PS</v>
      </c>
      <c r="C11" s="30" t="s">
        <v>32</v>
      </c>
      <c r="D11" s="55" t="s">
        <v>415</v>
      </c>
      <c r="E11" s="30" t="s">
        <v>23</v>
      </c>
      <c r="F11" s="30">
        <v>30</v>
      </c>
      <c r="G11" s="28">
        <v>4</v>
      </c>
      <c r="H11" s="28">
        <v>8.09</v>
      </c>
      <c r="I11" s="28">
        <v>7.65</v>
      </c>
      <c r="J11" s="28">
        <v>0</v>
      </c>
      <c r="K11" s="28"/>
      <c r="L11" s="28">
        <v>468842.17729000002</v>
      </c>
      <c r="M11" s="28">
        <v>181244.53236000001</v>
      </c>
      <c r="N11" s="60">
        <v>39.330966239822999</v>
      </c>
      <c r="O11" s="60">
        <v>-74.582315165685799</v>
      </c>
      <c r="P11" s="7">
        <v>1976</v>
      </c>
      <c r="Q11" s="30"/>
      <c r="R11" s="30"/>
      <c r="S11" s="30">
        <f t="shared" si="1"/>
        <v>44</v>
      </c>
      <c r="T11" s="30"/>
      <c r="U11" s="7"/>
      <c r="V11" s="51">
        <v>2.9428309563827115</v>
      </c>
      <c r="W11" s="7">
        <f t="shared" si="2"/>
        <v>0</v>
      </c>
      <c r="X11" s="31"/>
    </row>
    <row r="12" spans="1:24" s="3" customFormat="1" ht="15" customHeight="1" x14ac:dyDescent="0.25">
      <c r="A12" s="34" t="str">
        <f t="shared" si="0"/>
        <v>Linwood</v>
      </c>
      <c r="B12" s="34" t="str">
        <f>Manholes!$A$5</f>
        <v>Linwood: Linwood/Somers Pt Border MHL49 (Ocean Heights Ave) to Linwood PS</v>
      </c>
      <c r="C12" s="30" t="s">
        <v>33</v>
      </c>
      <c r="D12" s="55" t="s">
        <v>415</v>
      </c>
      <c r="E12" s="30" t="s">
        <v>23</v>
      </c>
      <c r="F12" s="30">
        <v>30</v>
      </c>
      <c r="G12" s="28">
        <v>4</v>
      </c>
      <c r="H12" s="28">
        <v>10.09</v>
      </c>
      <c r="I12" s="28">
        <v>10.01</v>
      </c>
      <c r="J12" s="28">
        <v>0</v>
      </c>
      <c r="K12" s="28"/>
      <c r="L12" s="28">
        <v>469288.77103</v>
      </c>
      <c r="M12" s="28">
        <v>181017.27163999999</v>
      </c>
      <c r="N12" s="60">
        <v>39.330343359279297</v>
      </c>
      <c r="O12" s="60">
        <v>-74.580735541631796</v>
      </c>
      <c r="P12" s="7">
        <v>1976</v>
      </c>
      <c r="Q12" s="30"/>
      <c r="R12" s="30"/>
      <c r="S12" s="30">
        <f t="shared" si="1"/>
        <v>44</v>
      </c>
      <c r="T12" s="30"/>
      <c r="U12" s="7"/>
      <c r="V12" s="51">
        <v>2.9428309563827115</v>
      </c>
      <c r="W12" s="7">
        <f t="shared" si="2"/>
        <v>0</v>
      </c>
      <c r="X12" s="31"/>
    </row>
    <row r="13" spans="1:24" s="3" customFormat="1" ht="15" customHeight="1" x14ac:dyDescent="0.25">
      <c r="A13" s="34" t="str">
        <f t="shared" si="0"/>
        <v>Linwood</v>
      </c>
      <c r="B13" s="34" t="str">
        <f>Manholes!$A$5</f>
        <v>Linwood: Linwood/Somers Pt Border MHL49 (Ocean Heights Ave) to Linwood PS</v>
      </c>
      <c r="C13" s="30" t="s">
        <v>34</v>
      </c>
      <c r="D13" s="55" t="s">
        <v>415</v>
      </c>
      <c r="E13" s="30" t="s">
        <v>23</v>
      </c>
      <c r="F13" s="30">
        <v>30</v>
      </c>
      <c r="G13" s="28">
        <v>4</v>
      </c>
      <c r="H13" s="28">
        <v>13.25</v>
      </c>
      <c r="I13" s="28">
        <v>13.5</v>
      </c>
      <c r="J13" s="28">
        <v>0</v>
      </c>
      <c r="K13" s="28"/>
      <c r="L13" s="28">
        <v>469389.94358000002</v>
      </c>
      <c r="M13" s="28">
        <v>180965.55283999999</v>
      </c>
      <c r="N13" s="60">
        <v>39.330201603316802</v>
      </c>
      <c r="O13" s="60">
        <v>-74.580377692283804</v>
      </c>
      <c r="P13" s="7">
        <v>1976</v>
      </c>
      <c r="Q13" s="30"/>
      <c r="R13" s="30"/>
      <c r="S13" s="30">
        <f t="shared" si="1"/>
        <v>44</v>
      </c>
      <c r="T13" s="30"/>
      <c r="U13" s="7"/>
      <c r="V13" s="51">
        <v>2.9428309563827115</v>
      </c>
      <c r="W13" s="7">
        <f t="shared" si="2"/>
        <v>0</v>
      </c>
      <c r="X13" s="31"/>
    </row>
    <row r="14" spans="1:24" s="3" customFormat="1" ht="15" customHeight="1" x14ac:dyDescent="0.25">
      <c r="A14" s="34" t="str">
        <f t="shared" si="0"/>
        <v>Linwood</v>
      </c>
      <c r="B14" s="34" t="str">
        <f>Manholes!$A$5</f>
        <v>Linwood: Linwood/Somers Pt Border MHL49 (Ocean Heights Ave) to Linwood PS</v>
      </c>
      <c r="C14" s="30" t="s">
        <v>35</v>
      </c>
      <c r="D14" s="55" t="s">
        <v>415</v>
      </c>
      <c r="E14" s="30" t="s">
        <v>23</v>
      </c>
      <c r="F14" s="30">
        <v>30</v>
      </c>
      <c r="G14" s="28">
        <v>4</v>
      </c>
      <c r="H14" s="28">
        <v>11.32</v>
      </c>
      <c r="I14" s="28">
        <v>11.71</v>
      </c>
      <c r="J14" s="28">
        <v>0</v>
      </c>
      <c r="K14" s="28"/>
      <c r="L14" s="28">
        <v>469655.74031000002</v>
      </c>
      <c r="M14" s="28">
        <v>180839.19208000001</v>
      </c>
      <c r="N14" s="60">
        <v>39.329855301777997</v>
      </c>
      <c r="O14" s="60">
        <v>-74.579437600895602</v>
      </c>
      <c r="P14" s="7">
        <v>1976</v>
      </c>
      <c r="Q14" s="30"/>
      <c r="R14" s="30"/>
      <c r="S14" s="30">
        <f t="shared" si="1"/>
        <v>44</v>
      </c>
      <c r="T14" s="30"/>
      <c r="U14" s="7"/>
      <c r="V14" s="51">
        <v>2.9428309563827115</v>
      </c>
      <c r="W14" s="7">
        <f t="shared" si="2"/>
        <v>0</v>
      </c>
      <c r="X14" s="31"/>
    </row>
    <row r="15" spans="1:24" s="3" customFormat="1" ht="15" customHeight="1" x14ac:dyDescent="0.25">
      <c r="A15" s="34" t="str">
        <f t="shared" si="0"/>
        <v>Linwood</v>
      </c>
      <c r="B15" s="34" t="str">
        <f>Manholes!$A$5</f>
        <v>Linwood: Linwood/Somers Pt Border MHL49 (Ocean Heights Ave) to Linwood PS</v>
      </c>
      <c r="C15" s="30" t="s">
        <v>36</v>
      </c>
      <c r="D15" s="55" t="s">
        <v>415</v>
      </c>
      <c r="E15" s="30" t="s">
        <v>23</v>
      </c>
      <c r="F15" s="30">
        <v>30</v>
      </c>
      <c r="G15" s="28">
        <v>4</v>
      </c>
      <c r="H15" s="28">
        <v>8.6300000000000008</v>
      </c>
      <c r="I15" s="28">
        <v>9.23</v>
      </c>
      <c r="J15" s="28">
        <v>0</v>
      </c>
      <c r="K15" s="28"/>
      <c r="L15" s="28">
        <v>469905.60102</v>
      </c>
      <c r="M15" s="28">
        <v>180721.16944999999</v>
      </c>
      <c r="N15" s="60">
        <v>39.329531848404798</v>
      </c>
      <c r="O15" s="60">
        <v>-74.578553884036893</v>
      </c>
      <c r="P15" s="7">
        <v>1976</v>
      </c>
      <c r="Q15" s="30"/>
      <c r="R15" s="30"/>
      <c r="S15" s="30">
        <f t="shared" si="1"/>
        <v>44</v>
      </c>
      <c r="T15" s="30"/>
      <c r="U15" s="7"/>
      <c r="V15" s="51">
        <v>2.9428309563827115</v>
      </c>
      <c r="W15" s="7">
        <f t="shared" si="2"/>
        <v>0</v>
      </c>
      <c r="X15" s="31"/>
    </row>
    <row r="16" spans="1:24" s="3" customFormat="1" ht="15" customHeight="1" x14ac:dyDescent="0.25">
      <c r="A16" s="34" t="str">
        <f t="shared" si="0"/>
        <v>Linwood</v>
      </c>
      <c r="B16" s="34" t="str">
        <f>Manholes!$A$5</f>
        <v>Linwood: Linwood/Somers Pt Border MHL49 (Ocean Heights Ave) to Linwood PS</v>
      </c>
      <c r="C16" s="30" t="s">
        <v>37</v>
      </c>
      <c r="D16" s="55" t="s">
        <v>415</v>
      </c>
      <c r="E16" s="30" t="s">
        <v>23</v>
      </c>
      <c r="F16" s="30">
        <v>30</v>
      </c>
      <c r="G16" s="28">
        <v>4</v>
      </c>
      <c r="H16" s="28">
        <v>13.2</v>
      </c>
      <c r="I16" s="28">
        <v>13.89</v>
      </c>
      <c r="J16" s="28">
        <v>0</v>
      </c>
      <c r="K16" s="28"/>
      <c r="L16" s="28">
        <v>470257.82601000002</v>
      </c>
      <c r="M16" s="28">
        <v>180834.50545999999</v>
      </c>
      <c r="N16" s="60">
        <v>39.329843867016301</v>
      </c>
      <c r="O16" s="60">
        <v>-74.577308980672399</v>
      </c>
      <c r="P16" s="30">
        <v>1976</v>
      </c>
      <c r="Q16" s="30"/>
      <c r="R16" s="30"/>
      <c r="S16" s="30">
        <f t="shared" si="1"/>
        <v>44</v>
      </c>
      <c r="T16" s="30"/>
      <c r="U16" s="30"/>
      <c r="V16" s="51">
        <v>2.9428309563827115</v>
      </c>
      <c r="W16" s="30">
        <f t="shared" si="2"/>
        <v>0</v>
      </c>
      <c r="X16" s="31"/>
    </row>
    <row r="17" spans="1:23" s="3" customFormat="1" ht="15" customHeight="1" x14ac:dyDescent="0.25">
      <c r="A17" s="34" t="str">
        <f t="shared" si="0"/>
        <v>Linwood</v>
      </c>
      <c r="B17" s="34" t="str">
        <f>Manholes!$A$5</f>
        <v>Linwood: Linwood/Somers Pt Border MHL49 (Ocean Heights Ave) to Linwood PS</v>
      </c>
      <c r="C17" s="30" t="s">
        <v>38</v>
      </c>
      <c r="D17" s="55" t="s">
        <v>415</v>
      </c>
      <c r="E17" s="30" t="s">
        <v>23</v>
      </c>
      <c r="F17" s="30">
        <v>30</v>
      </c>
      <c r="G17" s="28">
        <v>4</v>
      </c>
      <c r="H17" s="28">
        <v>11.7</v>
      </c>
      <c r="I17" s="28">
        <v>12.51</v>
      </c>
      <c r="J17" s="28">
        <v>0</v>
      </c>
      <c r="K17" s="28"/>
      <c r="L17" s="28">
        <v>470358.17608</v>
      </c>
      <c r="M17" s="28">
        <v>181031.85242000001</v>
      </c>
      <c r="N17" s="60">
        <v>39.330385954448097</v>
      </c>
      <c r="O17" s="60">
        <v>-74.576954798182499</v>
      </c>
      <c r="P17" s="30">
        <v>1976</v>
      </c>
      <c r="Q17" s="30"/>
      <c r="R17" s="30"/>
      <c r="S17" s="30">
        <f t="shared" si="1"/>
        <v>44</v>
      </c>
      <c r="T17" s="30"/>
      <c r="U17" s="30"/>
      <c r="V17" s="51">
        <v>2.9428309563827115</v>
      </c>
      <c r="W17" s="30">
        <f t="shared" si="2"/>
        <v>0</v>
      </c>
    </row>
    <row r="18" spans="1:23" s="3" customFormat="1" ht="15" customHeight="1" x14ac:dyDescent="0.25">
      <c r="A18" s="34" t="str">
        <f t="shared" si="0"/>
        <v>Linwood</v>
      </c>
      <c r="B18" s="34" t="str">
        <f>Manholes!$A$5</f>
        <v>Linwood: Linwood/Somers Pt Border MHL49 (Ocean Heights Ave) to Linwood PS</v>
      </c>
      <c r="C18" s="30" t="s">
        <v>39</v>
      </c>
      <c r="D18" s="55" t="s">
        <v>415</v>
      </c>
      <c r="E18" s="30" t="s">
        <v>23</v>
      </c>
      <c r="F18" s="30">
        <v>30</v>
      </c>
      <c r="G18" s="28">
        <v>4</v>
      </c>
      <c r="H18" s="28">
        <v>9.17</v>
      </c>
      <c r="I18" s="28">
        <v>10.38</v>
      </c>
      <c r="J18" s="28">
        <v>0</v>
      </c>
      <c r="K18" s="28"/>
      <c r="L18" s="28">
        <v>470493.67655999999</v>
      </c>
      <c r="M18" s="28">
        <v>181310.01287000001</v>
      </c>
      <c r="N18" s="60">
        <v>39.331150011096099</v>
      </c>
      <c r="O18" s="60">
        <v>-74.576476579757795</v>
      </c>
      <c r="P18" s="30">
        <v>1976</v>
      </c>
      <c r="Q18" s="30"/>
      <c r="R18" s="30"/>
      <c r="S18" s="30">
        <f t="shared" si="1"/>
        <v>44</v>
      </c>
      <c r="T18" s="30"/>
      <c r="U18" s="30"/>
      <c r="V18" s="51">
        <v>2.9428309563827115</v>
      </c>
      <c r="W18" s="30">
        <f t="shared" si="2"/>
        <v>0</v>
      </c>
    </row>
    <row r="19" spans="1:23" s="3" customFormat="1" ht="15" customHeight="1" x14ac:dyDescent="0.25">
      <c r="A19" s="34" t="str">
        <f t="shared" si="0"/>
        <v>Linwood</v>
      </c>
      <c r="B19" s="34" t="str">
        <f>Manholes!$A$5</f>
        <v>Linwood: Linwood/Somers Pt Border MHL49 (Ocean Heights Ave) to Linwood PS</v>
      </c>
      <c r="C19" s="30" t="s">
        <v>40</v>
      </c>
      <c r="D19" s="55" t="s">
        <v>415</v>
      </c>
      <c r="E19" s="30" t="s">
        <v>23</v>
      </c>
      <c r="F19" s="30">
        <v>30</v>
      </c>
      <c r="G19" s="28">
        <v>4</v>
      </c>
      <c r="H19" s="28">
        <v>12.79</v>
      </c>
      <c r="I19" s="28">
        <v>14.05</v>
      </c>
      <c r="J19" s="28">
        <v>0</v>
      </c>
      <c r="K19" s="28"/>
      <c r="L19" s="28">
        <v>470415.63166000001</v>
      </c>
      <c r="M19" s="28">
        <v>181348.1679</v>
      </c>
      <c r="N19" s="60">
        <v>39.331254591064997</v>
      </c>
      <c r="O19" s="60">
        <v>-74.576752618322303</v>
      </c>
      <c r="P19" s="30">
        <v>1976</v>
      </c>
      <c r="Q19" s="30"/>
      <c r="R19" s="30"/>
      <c r="S19" s="30">
        <f t="shared" si="1"/>
        <v>44</v>
      </c>
      <c r="T19" s="30"/>
      <c r="U19" s="30"/>
      <c r="V19" s="51">
        <v>2.9428309563827115</v>
      </c>
      <c r="W19" s="30">
        <f t="shared" si="2"/>
        <v>0</v>
      </c>
    </row>
    <row r="20" spans="1:23" s="3" customFormat="1" ht="15" customHeight="1" x14ac:dyDescent="0.25">
      <c r="A20" s="34" t="str">
        <f t="shared" si="0"/>
        <v>Linwood</v>
      </c>
      <c r="B20" s="34" t="str">
        <f>Manholes!$A$5</f>
        <v>Linwood: Linwood/Somers Pt Border MHL49 (Ocean Heights Ave) to Linwood PS</v>
      </c>
      <c r="C20" s="30" t="s">
        <v>41</v>
      </c>
      <c r="D20" s="55" t="s">
        <v>415</v>
      </c>
      <c r="E20" s="30" t="s">
        <v>23</v>
      </c>
      <c r="F20" s="30">
        <v>30</v>
      </c>
      <c r="G20" s="28">
        <v>4</v>
      </c>
      <c r="H20" s="28">
        <v>16.55</v>
      </c>
      <c r="I20" s="28">
        <v>18.079999999999998</v>
      </c>
      <c r="J20" s="28">
        <v>0</v>
      </c>
      <c r="K20" s="28"/>
      <c r="L20" s="28">
        <v>470417.08162000001</v>
      </c>
      <c r="M20" s="28">
        <v>181606.60764999999</v>
      </c>
      <c r="N20" s="60">
        <v>39.3319641884516</v>
      </c>
      <c r="O20" s="60">
        <v>-74.576748267988904</v>
      </c>
      <c r="P20" s="30">
        <v>1976</v>
      </c>
      <c r="Q20" s="30"/>
      <c r="R20" s="30"/>
      <c r="S20" s="30">
        <f t="shared" si="1"/>
        <v>44</v>
      </c>
      <c r="T20" s="30"/>
      <c r="U20" s="30"/>
      <c r="V20" s="51">
        <v>2.9428309563827115</v>
      </c>
      <c r="W20" s="30">
        <f t="shared" si="2"/>
        <v>0</v>
      </c>
    </row>
    <row r="21" spans="1:23" s="3" customFormat="1" ht="15" customHeight="1" x14ac:dyDescent="0.25">
      <c r="A21" s="34" t="str">
        <f t="shared" si="0"/>
        <v>Linwood</v>
      </c>
      <c r="B21" s="34" t="str">
        <f>Manholes!$A$5</f>
        <v>Linwood: Linwood/Somers Pt Border MHL49 (Ocean Heights Ave) to Linwood PS</v>
      </c>
      <c r="C21" s="30" t="s">
        <v>42</v>
      </c>
      <c r="D21" s="55" t="s">
        <v>415</v>
      </c>
      <c r="E21" s="30" t="s">
        <v>23</v>
      </c>
      <c r="F21" s="30">
        <v>30</v>
      </c>
      <c r="G21" s="28">
        <v>4</v>
      </c>
      <c r="H21" s="28">
        <v>15.7</v>
      </c>
      <c r="I21" s="28">
        <v>17.399999999999999</v>
      </c>
      <c r="J21" s="28">
        <v>0</v>
      </c>
      <c r="K21" s="28"/>
      <c r="L21" s="28">
        <v>470552.52140999999</v>
      </c>
      <c r="M21" s="28">
        <v>181831.44833000001</v>
      </c>
      <c r="N21" s="60">
        <v>39.332581844347402</v>
      </c>
      <c r="O21" s="60">
        <v>-74.576270092145705</v>
      </c>
      <c r="P21" s="30">
        <v>1976</v>
      </c>
      <c r="Q21" s="30"/>
      <c r="R21" s="30"/>
      <c r="S21" s="30">
        <f t="shared" si="1"/>
        <v>44</v>
      </c>
      <c r="T21" s="30"/>
      <c r="U21" s="30"/>
      <c r="V21" s="51">
        <v>2.9428309563827115</v>
      </c>
      <c r="W21" s="30">
        <f t="shared" si="2"/>
        <v>0</v>
      </c>
    </row>
    <row r="22" spans="1:23" s="3" customFormat="1" ht="15" customHeight="1" x14ac:dyDescent="0.25">
      <c r="A22" s="34" t="str">
        <f t="shared" si="0"/>
        <v>Linwood</v>
      </c>
      <c r="B22" s="34" t="str">
        <f>Manholes!$A$5</f>
        <v>Linwood: Linwood/Somers Pt Border MHL49 (Ocean Heights Ave) to Linwood PS</v>
      </c>
      <c r="C22" s="30" t="s">
        <v>43</v>
      </c>
      <c r="D22" s="55" t="s">
        <v>415</v>
      </c>
      <c r="E22" s="30" t="s">
        <v>23</v>
      </c>
      <c r="F22" s="30">
        <v>30</v>
      </c>
      <c r="G22" s="28">
        <v>4</v>
      </c>
      <c r="H22" s="28">
        <v>13.28</v>
      </c>
      <c r="I22" s="28">
        <v>15.47</v>
      </c>
      <c r="J22" s="28">
        <v>0</v>
      </c>
      <c r="K22" s="28"/>
      <c r="L22" s="28">
        <v>470795.78142999997</v>
      </c>
      <c r="M22" s="28">
        <v>182219.79037999999</v>
      </c>
      <c r="N22" s="60">
        <v>39.333648669124699</v>
      </c>
      <c r="O22" s="60">
        <v>-74.575411185807596</v>
      </c>
      <c r="P22" s="30">
        <v>1976</v>
      </c>
      <c r="Q22" s="30"/>
      <c r="R22" s="30"/>
      <c r="S22" s="30">
        <f t="shared" si="1"/>
        <v>44</v>
      </c>
      <c r="T22" s="30"/>
      <c r="U22" s="30"/>
      <c r="V22" s="51">
        <v>2.9428309563827115</v>
      </c>
      <c r="W22" s="30">
        <f t="shared" si="2"/>
        <v>0</v>
      </c>
    </row>
    <row r="23" spans="1:23" s="3" customFormat="1" ht="15" customHeight="1" x14ac:dyDescent="0.25">
      <c r="A23" s="34" t="str">
        <f t="shared" si="0"/>
        <v>Linwood</v>
      </c>
      <c r="B23" s="34" t="str">
        <f>Manholes!$A$5</f>
        <v>Linwood: Linwood/Somers Pt Border MHL49 (Ocean Heights Ave) to Linwood PS</v>
      </c>
      <c r="C23" s="30" t="s">
        <v>44</v>
      </c>
      <c r="D23" s="55" t="s">
        <v>415</v>
      </c>
      <c r="E23" s="30" t="s">
        <v>23</v>
      </c>
      <c r="F23" s="30">
        <v>30</v>
      </c>
      <c r="G23" s="28">
        <v>4</v>
      </c>
      <c r="H23" s="28">
        <v>20.58</v>
      </c>
      <c r="I23" s="28">
        <v>23.26</v>
      </c>
      <c r="J23" s="28">
        <v>0</v>
      </c>
      <c r="K23" s="28"/>
      <c r="L23" s="28">
        <v>470957.17790000001</v>
      </c>
      <c r="M23" s="28">
        <v>182474.99491000001</v>
      </c>
      <c r="N23" s="60">
        <v>39.334349748050997</v>
      </c>
      <c r="O23" s="60">
        <v>-74.574841302868506</v>
      </c>
      <c r="P23" s="30">
        <v>1976</v>
      </c>
      <c r="Q23" s="30"/>
      <c r="R23" s="30"/>
      <c r="S23" s="30">
        <f t="shared" si="1"/>
        <v>44</v>
      </c>
      <c r="T23" s="30"/>
      <c r="U23" s="30"/>
      <c r="V23" s="51">
        <v>2.9428309563827115</v>
      </c>
      <c r="W23" s="30">
        <f t="shared" si="2"/>
        <v>0</v>
      </c>
    </row>
    <row r="24" spans="1:23" s="3" customFormat="1" ht="15" customHeight="1" x14ac:dyDescent="0.25">
      <c r="A24" s="34" t="str">
        <f t="shared" si="0"/>
        <v>Linwood</v>
      </c>
      <c r="B24" s="34" t="str">
        <f>Manholes!$A$5</f>
        <v>Linwood: Linwood/Somers Pt Border MHL49 (Ocean Heights Ave) to Linwood PS</v>
      </c>
      <c r="C24" s="30" t="s">
        <v>45</v>
      </c>
      <c r="D24" s="55" t="s">
        <v>415</v>
      </c>
      <c r="E24" s="30" t="s">
        <v>23</v>
      </c>
      <c r="F24" s="30">
        <v>30</v>
      </c>
      <c r="G24" s="28">
        <v>4</v>
      </c>
      <c r="H24" s="28">
        <v>25.1</v>
      </c>
      <c r="I24" s="28">
        <v>28</v>
      </c>
      <c r="J24" s="28">
        <v>0</v>
      </c>
      <c r="K24" s="28"/>
      <c r="L24" s="28">
        <v>471142.75471000001</v>
      </c>
      <c r="M24" s="28">
        <v>182778.56010999999</v>
      </c>
      <c r="N24" s="60">
        <v>39.335183661757398</v>
      </c>
      <c r="O24" s="60">
        <v>-74.5741860558269</v>
      </c>
      <c r="P24" s="30">
        <v>1976</v>
      </c>
      <c r="Q24" s="30"/>
      <c r="R24" s="30"/>
      <c r="S24" s="30">
        <f t="shared" si="1"/>
        <v>44</v>
      </c>
      <c r="T24" s="30"/>
      <c r="U24" s="30"/>
      <c r="V24" s="51">
        <v>2.9428309563827115</v>
      </c>
      <c r="W24" s="30">
        <f t="shared" si="2"/>
        <v>0</v>
      </c>
    </row>
    <row r="25" spans="1:23" s="3" customFormat="1" ht="15" customHeight="1" x14ac:dyDescent="0.25">
      <c r="A25" s="34" t="str">
        <f t="shared" si="0"/>
        <v>Linwood</v>
      </c>
      <c r="B25" s="34" t="str">
        <f>Manholes!$A$5</f>
        <v>Linwood: Linwood/Somers Pt Border MHL49 (Ocean Heights Ave) to Linwood PS</v>
      </c>
      <c r="C25" s="30" t="s">
        <v>46</v>
      </c>
      <c r="D25" s="55" t="s">
        <v>415</v>
      </c>
      <c r="E25" s="30" t="s">
        <v>23</v>
      </c>
      <c r="F25" s="30">
        <v>30</v>
      </c>
      <c r="G25" s="28">
        <v>4</v>
      </c>
      <c r="H25" s="28">
        <v>26.56</v>
      </c>
      <c r="I25" s="28">
        <v>30</v>
      </c>
      <c r="J25" s="28">
        <v>0</v>
      </c>
      <c r="K25" s="28"/>
      <c r="L25" s="28">
        <v>471400.33742</v>
      </c>
      <c r="M25" s="28">
        <v>183192.54117000001</v>
      </c>
      <c r="N25" s="60">
        <v>39.336320899169003</v>
      </c>
      <c r="O25" s="60">
        <v>-74.573276518600096</v>
      </c>
      <c r="P25" s="30">
        <v>1976</v>
      </c>
      <c r="Q25" s="30"/>
      <c r="R25" s="30"/>
      <c r="S25" s="30">
        <f t="shared" si="1"/>
        <v>44</v>
      </c>
      <c r="T25" s="30"/>
      <c r="U25" s="30"/>
      <c r="V25" s="51">
        <v>2.9428309563827115</v>
      </c>
      <c r="W25" s="30">
        <f t="shared" si="2"/>
        <v>0</v>
      </c>
    </row>
    <row r="26" spans="1:23" s="3" customFormat="1" ht="15" customHeight="1" x14ac:dyDescent="0.25">
      <c r="A26" s="34" t="str">
        <f t="shared" si="0"/>
        <v>Linwood</v>
      </c>
      <c r="B26" s="34" t="str">
        <f>Manholes!$A$5</f>
        <v>Linwood: Linwood/Somers Pt Border MHL49 (Ocean Heights Ave) to Linwood PS</v>
      </c>
      <c r="C26" s="30" t="s">
        <v>47</v>
      </c>
      <c r="D26" s="55" t="s">
        <v>415</v>
      </c>
      <c r="E26" s="30" t="s">
        <v>23</v>
      </c>
      <c r="F26" s="30">
        <v>33</v>
      </c>
      <c r="G26" s="28">
        <v>4</v>
      </c>
      <c r="H26" s="28">
        <v>9.85</v>
      </c>
      <c r="I26" s="28">
        <v>13.43</v>
      </c>
      <c r="J26" s="28">
        <v>0</v>
      </c>
      <c r="K26" s="28"/>
      <c r="L26" s="28">
        <v>471818.54011</v>
      </c>
      <c r="M26" s="28">
        <v>182973.27919999999</v>
      </c>
      <c r="N26" s="60">
        <v>39.335719796868297</v>
      </c>
      <c r="O26" s="60">
        <v>-74.571797257993794</v>
      </c>
      <c r="P26" s="30">
        <v>1976</v>
      </c>
      <c r="Q26" s="30"/>
      <c r="R26" s="30"/>
      <c r="S26" s="30">
        <f t="shared" si="1"/>
        <v>44</v>
      </c>
      <c r="T26" s="30"/>
      <c r="U26" s="30"/>
      <c r="V26" s="51">
        <v>2.9428309563827115</v>
      </c>
      <c r="W26" s="30">
        <f t="shared" si="2"/>
        <v>0</v>
      </c>
    </row>
    <row r="27" spans="1:23" s="3" customFormat="1" ht="15" customHeight="1" x14ac:dyDescent="0.25">
      <c r="A27" s="34" t="str">
        <f t="shared" si="0"/>
        <v>Linwood</v>
      </c>
      <c r="B27" s="34" t="str">
        <f>Manholes!$A$5</f>
        <v>Linwood: Linwood/Somers Pt Border MHL49 (Ocean Heights Ave) to Linwood PS</v>
      </c>
      <c r="C27" s="30" t="s">
        <v>48</v>
      </c>
      <c r="D27" s="55" t="s">
        <v>415</v>
      </c>
      <c r="E27" s="30" t="s">
        <v>23</v>
      </c>
      <c r="F27" s="30">
        <v>33</v>
      </c>
      <c r="G27" s="28">
        <v>4</v>
      </c>
      <c r="H27" s="28">
        <v>11.57</v>
      </c>
      <c r="I27" s="28">
        <v>15.73</v>
      </c>
      <c r="J27" s="28">
        <v>0</v>
      </c>
      <c r="K27" s="28"/>
      <c r="L27" s="28">
        <v>471977.44153000001</v>
      </c>
      <c r="M27" s="28">
        <v>183220.01102999999</v>
      </c>
      <c r="N27" s="60">
        <v>39.336397589161201</v>
      </c>
      <c r="O27" s="60">
        <v>-74.571236120512694</v>
      </c>
      <c r="P27" s="30">
        <v>1976</v>
      </c>
      <c r="Q27" s="30"/>
      <c r="R27" s="30"/>
      <c r="S27" s="30">
        <f t="shared" si="1"/>
        <v>44</v>
      </c>
      <c r="T27" s="30"/>
      <c r="U27" s="30"/>
      <c r="V27" s="51">
        <v>2.9428309563827115</v>
      </c>
      <c r="W27" s="30">
        <f t="shared" si="2"/>
        <v>0</v>
      </c>
    </row>
    <row r="28" spans="1:23" s="3" customFormat="1" ht="15" customHeight="1" x14ac:dyDescent="0.25">
      <c r="A28" s="34" t="str">
        <f t="shared" si="0"/>
        <v>Linwood</v>
      </c>
      <c r="B28" s="34" t="str">
        <f>Manholes!$A$5</f>
        <v>Linwood: Linwood/Somers Pt Border MHL49 (Ocean Heights Ave) to Linwood PS</v>
      </c>
      <c r="C28" s="30" t="s">
        <v>49</v>
      </c>
      <c r="D28" s="55" t="s">
        <v>415</v>
      </c>
      <c r="E28" s="30"/>
      <c r="F28" s="30"/>
      <c r="G28" s="28">
        <v>4</v>
      </c>
      <c r="H28" s="28">
        <v>5.5</v>
      </c>
      <c r="I28" s="28">
        <v>10.5</v>
      </c>
      <c r="J28" s="28">
        <v>0</v>
      </c>
      <c r="K28" s="28"/>
      <c r="L28" s="28">
        <v>472114.74488999997</v>
      </c>
      <c r="M28" s="28">
        <v>183445.89817999999</v>
      </c>
      <c r="N28" s="60">
        <v>39.337018099649498</v>
      </c>
      <c r="O28" s="60">
        <v>-74.570751279669196</v>
      </c>
      <c r="P28" s="30">
        <v>1976</v>
      </c>
      <c r="Q28" s="30"/>
      <c r="R28" s="30"/>
      <c r="S28" s="30">
        <f t="shared" si="1"/>
        <v>44</v>
      </c>
      <c r="T28" s="30"/>
      <c r="U28" s="30"/>
      <c r="V28" s="51">
        <v>12.574334296829354</v>
      </c>
      <c r="W28" s="30"/>
    </row>
    <row r="29" spans="1:23" s="3" customFormat="1" ht="15" customHeight="1" x14ac:dyDescent="0.25">
      <c r="A29" s="34" t="str">
        <f t="shared" si="0"/>
        <v>Linwood</v>
      </c>
      <c r="B29" s="34" t="str">
        <f>Manholes!$A$5</f>
        <v>Linwood: Linwood/Somers Pt Border MHL49 (Ocean Heights Ave) to Linwood PS</v>
      </c>
      <c r="C29" s="30" t="s">
        <v>50</v>
      </c>
      <c r="D29" s="55" t="s">
        <v>415</v>
      </c>
      <c r="E29" s="30" t="s">
        <v>51</v>
      </c>
      <c r="F29" s="30">
        <v>33</v>
      </c>
      <c r="G29" s="28">
        <v>4</v>
      </c>
      <c r="H29" s="28">
        <v>8.17</v>
      </c>
      <c r="I29" s="28">
        <v>12.51</v>
      </c>
      <c r="J29" s="28">
        <v>0</v>
      </c>
      <c r="K29" s="28"/>
      <c r="L29" s="28">
        <v>472052.86502000003</v>
      </c>
      <c r="M29" s="28">
        <v>183343.39183000001</v>
      </c>
      <c r="N29" s="60">
        <v>39.336736516496998</v>
      </c>
      <c r="O29" s="60">
        <v>-74.5709697868609</v>
      </c>
      <c r="P29" s="30">
        <v>1976</v>
      </c>
      <c r="Q29" s="30"/>
      <c r="R29" s="30"/>
      <c r="S29" s="30">
        <f t="shared" si="1"/>
        <v>44</v>
      </c>
      <c r="T29" s="30"/>
      <c r="U29" s="30"/>
      <c r="V29" s="51">
        <v>2.6591479484724942</v>
      </c>
      <c r="W29" s="30">
        <f t="shared" si="2"/>
        <v>0</v>
      </c>
    </row>
    <row r="30" spans="1:23" s="3" customFormat="1" ht="15" customHeight="1" x14ac:dyDescent="0.25">
      <c r="A30" s="34" t="str">
        <f t="shared" si="0"/>
        <v>Linwood</v>
      </c>
      <c r="B30" s="34" t="str">
        <f>Manholes!$A$5</f>
        <v>Linwood: Linwood/Somers Pt Border MHL49 (Ocean Heights Ave) to Linwood PS</v>
      </c>
      <c r="C30" s="30" t="s">
        <v>52</v>
      </c>
      <c r="D30" s="55" t="s">
        <v>415</v>
      </c>
      <c r="E30" s="30" t="s">
        <v>51</v>
      </c>
      <c r="F30" s="30">
        <v>33</v>
      </c>
      <c r="G30" s="28">
        <v>4</v>
      </c>
      <c r="H30" s="28">
        <v>5.49</v>
      </c>
      <c r="I30" s="28">
        <v>12</v>
      </c>
      <c r="J30" s="28">
        <v>0</v>
      </c>
      <c r="K30" s="28"/>
      <c r="L30" s="28">
        <v>472191.50131999998</v>
      </c>
      <c r="M30" s="28">
        <v>183553.41933999999</v>
      </c>
      <c r="N30" s="60">
        <v>39.337313483011101</v>
      </c>
      <c r="O30" s="60">
        <v>-74.570480184777395</v>
      </c>
      <c r="P30" s="30">
        <v>1976</v>
      </c>
      <c r="Q30" s="30"/>
      <c r="R30" s="30"/>
      <c r="S30" s="30">
        <f t="shared" si="1"/>
        <v>44</v>
      </c>
      <c r="T30" s="30"/>
      <c r="U30" s="30"/>
      <c r="V30" s="51">
        <v>2.6591479484724942</v>
      </c>
      <c r="W30" s="30">
        <f t="shared" si="2"/>
        <v>0</v>
      </c>
    </row>
    <row r="31" spans="1:23" s="3" customFormat="1" ht="15" customHeight="1" x14ac:dyDescent="0.25">
      <c r="A31" s="34" t="str">
        <f t="shared" si="0"/>
        <v>Linwood</v>
      </c>
      <c r="B31" s="34" t="str">
        <f>Manholes!$A$5</f>
        <v>Linwood: Linwood/Somers Pt Border MHL49 (Ocean Heights Ave) to Linwood PS</v>
      </c>
      <c r="C31" s="30" t="s">
        <v>53</v>
      </c>
      <c r="D31" s="55" t="s">
        <v>415</v>
      </c>
      <c r="E31" s="30" t="s">
        <v>51</v>
      </c>
      <c r="F31" s="30">
        <v>33</v>
      </c>
      <c r="G31" s="28">
        <v>4</v>
      </c>
      <c r="H31" s="28">
        <v>5.73</v>
      </c>
      <c r="I31" s="28">
        <v>12.5</v>
      </c>
      <c r="J31" s="28">
        <v>0</v>
      </c>
      <c r="K31" s="28"/>
      <c r="L31" s="28">
        <v>472409.96195000003</v>
      </c>
      <c r="M31" s="28">
        <v>183863.86338</v>
      </c>
      <c r="N31" s="60">
        <v>39.338166328771599</v>
      </c>
      <c r="O31" s="60">
        <v>-74.569708605958894</v>
      </c>
      <c r="P31" s="30">
        <v>1976</v>
      </c>
      <c r="Q31" s="30"/>
      <c r="R31" s="30"/>
      <c r="S31" s="30">
        <f t="shared" si="1"/>
        <v>44</v>
      </c>
      <c r="T31" s="30"/>
      <c r="U31" s="30"/>
      <c r="V31" s="51">
        <v>2.6591479484724942</v>
      </c>
      <c r="W31" s="30">
        <f t="shared" si="2"/>
        <v>0</v>
      </c>
    </row>
    <row r="32" spans="1:23" s="3" customFormat="1" ht="15" customHeight="1" x14ac:dyDescent="0.25">
      <c r="A32" s="34" t="str">
        <f t="shared" si="0"/>
        <v>Linwood</v>
      </c>
      <c r="B32" s="34" t="str">
        <f>Manholes!$A$5</f>
        <v>Linwood: Linwood/Somers Pt Border MHL49 (Ocean Heights Ave) to Linwood PS</v>
      </c>
      <c r="C32" s="30" t="s">
        <v>54</v>
      </c>
      <c r="D32" s="55" t="s">
        <v>415</v>
      </c>
      <c r="E32" s="30" t="s">
        <v>51</v>
      </c>
      <c r="F32" s="30">
        <v>33</v>
      </c>
      <c r="G32" s="28">
        <v>4</v>
      </c>
      <c r="H32" s="28">
        <v>3.87</v>
      </c>
      <c r="I32" s="28">
        <v>10.76</v>
      </c>
      <c r="J32" s="28">
        <v>0</v>
      </c>
      <c r="K32" s="28"/>
      <c r="L32" s="28">
        <v>472503.20640999998</v>
      </c>
      <c r="M32" s="28">
        <v>184042.28498999999</v>
      </c>
      <c r="N32" s="60">
        <v>39.338656414580598</v>
      </c>
      <c r="O32" s="60">
        <v>-74.5693793960546</v>
      </c>
      <c r="P32" s="30">
        <v>1976</v>
      </c>
      <c r="Q32" s="30"/>
      <c r="R32" s="30"/>
      <c r="S32" s="30">
        <f t="shared" si="1"/>
        <v>44</v>
      </c>
      <c r="T32" s="30"/>
      <c r="U32" s="30"/>
      <c r="V32" s="51">
        <v>2.6591479484724942</v>
      </c>
      <c r="W32" s="30">
        <f t="shared" si="2"/>
        <v>0</v>
      </c>
    </row>
    <row r="33" spans="1:23" s="3" customFormat="1" ht="15" customHeight="1" x14ac:dyDescent="0.25">
      <c r="A33" s="34" t="str">
        <f t="shared" si="0"/>
        <v>Linwood</v>
      </c>
      <c r="B33" s="34" t="str">
        <f>Manholes!$A$5</f>
        <v>Linwood: Linwood/Somers Pt Border MHL49 (Ocean Heights Ave) to Linwood PS</v>
      </c>
      <c r="C33" s="30" t="s">
        <v>55</v>
      </c>
      <c r="D33" s="55" t="s">
        <v>415</v>
      </c>
      <c r="E33" s="30" t="s">
        <v>51</v>
      </c>
      <c r="F33" s="30">
        <v>33</v>
      </c>
      <c r="G33" s="28">
        <v>4</v>
      </c>
      <c r="H33" s="28">
        <v>5.72</v>
      </c>
      <c r="I33" s="28">
        <v>12.73</v>
      </c>
      <c r="J33" s="28">
        <v>0</v>
      </c>
      <c r="K33" s="28"/>
      <c r="L33" s="28">
        <v>472690.28031</v>
      </c>
      <c r="M33" s="28">
        <v>184396.39876000001</v>
      </c>
      <c r="N33" s="60">
        <v>39.339629090454302</v>
      </c>
      <c r="O33" s="60">
        <v>-74.568718886283307</v>
      </c>
      <c r="P33" s="30">
        <v>1976</v>
      </c>
      <c r="Q33" s="30"/>
      <c r="R33" s="30"/>
      <c r="S33" s="30">
        <f t="shared" si="1"/>
        <v>44</v>
      </c>
      <c r="T33" s="30"/>
      <c r="U33" s="30"/>
      <c r="V33" s="51">
        <v>2.6591479484724942</v>
      </c>
      <c r="W33" s="30">
        <f t="shared" si="2"/>
        <v>0</v>
      </c>
    </row>
    <row r="34" spans="1:23" s="3" customFormat="1" ht="15" customHeight="1" x14ac:dyDescent="0.25">
      <c r="A34" s="34" t="str">
        <f t="shared" si="0"/>
        <v>Linwood</v>
      </c>
      <c r="B34" s="34" t="str">
        <f>Manholes!$A$5</f>
        <v>Linwood: Linwood/Somers Pt Border MHL49 (Ocean Heights Ave) to Linwood PS</v>
      </c>
      <c r="C34" s="30" t="s">
        <v>56</v>
      </c>
      <c r="D34" s="55" t="s">
        <v>415</v>
      </c>
      <c r="E34" s="30" t="s">
        <v>51</v>
      </c>
      <c r="F34" s="30">
        <v>33</v>
      </c>
      <c r="G34" s="28">
        <v>4</v>
      </c>
      <c r="H34" s="28">
        <v>6.19</v>
      </c>
      <c r="I34" s="28">
        <v>13.57</v>
      </c>
      <c r="J34" s="28">
        <v>0</v>
      </c>
      <c r="K34" s="28"/>
      <c r="L34" s="28">
        <v>472810.46854999999</v>
      </c>
      <c r="M34" s="28">
        <v>184628.41224999999</v>
      </c>
      <c r="N34" s="60">
        <v>39.340266375520102</v>
      </c>
      <c r="O34" s="60">
        <v>-74.568294534735799</v>
      </c>
      <c r="P34" s="30">
        <v>1976</v>
      </c>
      <c r="Q34" s="30"/>
      <c r="R34" s="30"/>
      <c r="S34" s="30">
        <f t="shared" si="1"/>
        <v>44</v>
      </c>
      <c r="T34" s="30"/>
      <c r="U34" s="30"/>
      <c r="V34" s="51">
        <v>2.6591479484724942</v>
      </c>
      <c r="W34" s="30">
        <f t="shared" si="2"/>
        <v>0</v>
      </c>
    </row>
    <row r="35" spans="1:23" s="3" customFormat="1" ht="15" customHeight="1" x14ac:dyDescent="0.25">
      <c r="A35" s="34" t="str">
        <f t="shared" si="0"/>
        <v>Linwood</v>
      </c>
      <c r="B35" s="34" t="str">
        <f>Manholes!$A$5</f>
        <v>Linwood: Linwood/Somers Pt Border MHL49 (Ocean Heights Ave) to Linwood PS</v>
      </c>
      <c r="C35" s="30" t="s">
        <v>57</v>
      </c>
      <c r="D35" s="55" t="s">
        <v>415</v>
      </c>
      <c r="E35" s="30" t="s">
        <v>51</v>
      </c>
      <c r="F35" s="30">
        <v>33</v>
      </c>
      <c r="G35" s="28">
        <v>4</v>
      </c>
      <c r="H35" s="28">
        <v>7.43</v>
      </c>
      <c r="I35" s="28">
        <v>14.88</v>
      </c>
      <c r="J35" s="28">
        <v>0</v>
      </c>
      <c r="K35" s="28"/>
      <c r="L35" s="28">
        <v>472932.67145999998</v>
      </c>
      <c r="M35" s="28">
        <v>184860.69349999999</v>
      </c>
      <c r="N35" s="60">
        <v>39.3409043981477</v>
      </c>
      <c r="O35" s="60">
        <v>-74.567863052684999</v>
      </c>
      <c r="P35" s="30">
        <v>1976</v>
      </c>
      <c r="Q35" s="30"/>
      <c r="R35" s="30"/>
      <c r="S35" s="30">
        <f t="shared" si="1"/>
        <v>44</v>
      </c>
      <c r="T35" s="30"/>
      <c r="U35" s="30"/>
      <c r="V35" s="51">
        <v>2.6591479484724942</v>
      </c>
      <c r="W35" s="30">
        <f t="shared" si="2"/>
        <v>0</v>
      </c>
    </row>
    <row r="36" spans="1:23" s="3" customFormat="1" ht="15" customHeight="1" x14ac:dyDescent="0.25">
      <c r="A36" s="34" t="str">
        <f t="shared" si="0"/>
        <v>Linwood</v>
      </c>
      <c r="B36" s="34" t="str">
        <f>Manholes!$A$5</f>
        <v>Linwood: Linwood/Somers Pt Border MHL49 (Ocean Heights Ave) to Linwood PS</v>
      </c>
      <c r="C36" s="30" t="s">
        <v>58</v>
      </c>
      <c r="D36" s="55" t="s">
        <v>415</v>
      </c>
      <c r="E36" s="30" t="s">
        <v>51</v>
      </c>
      <c r="F36" s="30">
        <v>33</v>
      </c>
      <c r="G36" s="28">
        <v>4</v>
      </c>
      <c r="H36" s="28">
        <v>5.71</v>
      </c>
      <c r="I36" s="28">
        <v>13.37</v>
      </c>
      <c r="J36" s="28">
        <v>0</v>
      </c>
      <c r="K36" s="28"/>
      <c r="L36" s="28">
        <v>473057.42690999998</v>
      </c>
      <c r="M36" s="28">
        <v>185097.76076</v>
      </c>
      <c r="N36" s="60">
        <v>39.341555565438902</v>
      </c>
      <c r="O36" s="60">
        <v>-74.567422549839307</v>
      </c>
      <c r="P36" s="30">
        <v>1976</v>
      </c>
      <c r="Q36" s="30"/>
      <c r="R36" s="30"/>
      <c r="S36" s="30">
        <f t="shared" si="1"/>
        <v>44</v>
      </c>
      <c r="T36" s="30"/>
      <c r="U36" s="30"/>
      <c r="V36" s="51">
        <v>2.6591479484724942</v>
      </c>
      <c r="W36" s="30">
        <f t="shared" si="2"/>
        <v>0</v>
      </c>
    </row>
    <row r="37" spans="1:23" s="3" customFormat="1" ht="15" customHeight="1" x14ac:dyDescent="0.25">
      <c r="A37" s="34" t="str">
        <f t="shared" si="0"/>
        <v>Linwood</v>
      </c>
      <c r="B37" s="34" t="str">
        <f>Manholes!$A$5</f>
        <v>Linwood: Linwood/Somers Pt Border MHL49 (Ocean Heights Ave) to Linwood PS</v>
      </c>
      <c r="C37" s="30" t="s">
        <v>59</v>
      </c>
      <c r="D37" s="55" t="s">
        <v>415</v>
      </c>
      <c r="E37" s="30" t="s">
        <v>51</v>
      </c>
      <c r="F37" s="30">
        <v>33</v>
      </c>
      <c r="G37" s="28">
        <v>4</v>
      </c>
      <c r="H37" s="28">
        <v>3.75</v>
      </c>
      <c r="I37" s="28">
        <v>11.57</v>
      </c>
      <c r="J37" s="28">
        <v>0</v>
      </c>
      <c r="K37" s="28"/>
      <c r="L37" s="28">
        <v>473180.26796000003</v>
      </c>
      <c r="M37" s="28">
        <v>185331.63735</v>
      </c>
      <c r="N37" s="60">
        <v>39.342197966461903</v>
      </c>
      <c r="O37" s="60">
        <v>-74.566988799447202</v>
      </c>
      <c r="P37" s="30">
        <v>1976</v>
      </c>
      <c r="Q37" s="30"/>
      <c r="R37" s="30"/>
      <c r="S37" s="30">
        <f t="shared" si="1"/>
        <v>44</v>
      </c>
      <c r="T37" s="30"/>
      <c r="U37" s="30"/>
      <c r="V37" s="51">
        <v>2.6591479484724942</v>
      </c>
      <c r="W37" s="30">
        <f t="shared" si="2"/>
        <v>0</v>
      </c>
    </row>
    <row r="38" spans="1:23" s="3" customFormat="1" ht="15" customHeight="1" x14ac:dyDescent="0.25">
      <c r="A38" s="34" t="str">
        <f t="shared" si="0"/>
        <v>Linwood</v>
      </c>
      <c r="B38" s="34" t="str">
        <f>Manholes!$A$5</f>
        <v>Linwood: Linwood/Somers Pt Border MHL49 (Ocean Heights Ave) to Linwood PS</v>
      </c>
      <c r="C38" s="30" t="s">
        <v>60</v>
      </c>
      <c r="D38" s="55" t="s">
        <v>415</v>
      </c>
      <c r="E38" s="30" t="s">
        <v>51</v>
      </c>
      <c r="F38" s="30">
        <v>33</v>
      </c>
      <c r="G38" s="28">
        <v>4</v>
      </c>
      <c r="H38" s="28">
        <v>5.98</v>
      </c>
      <c r="I38" s="28">
        <v>14.12</v>
      </c>
      <c r="J38" s="28">
        <v>0</v>
      </c>
      <c r="K38" s="28"/>
      <c r="L38" s="28">
        <v>473298.95393000002</v>
      </c>
      <c r="M38" s="28">
        <v>185562.84377000001</v>
      </c>
      <c r="N38" s="60">
        <v>39.342833025888901</v>
      </c>
      <c r="O38" s="60">
        <v>-74.5665697271276</v>
      </c>
      <c r="P38" s="30">
        <v>1976</v>
      </c>
      <c r="Q38" s="30"/>
      <c r="R38" s="30"/>
      <c r="S38" s="30">
        <f t="shared" si="1"/>
        <v>44</v>
      </c>
      <c r="T38" s="30"/>
      <c r="U38" s="30"/>
      <c r="V38" s="51">
        <v>2.6591479484724942</v>
      </c>
      <c r="W38" s="30">
        <f t="shared" si="2"/>
        <v>0</v>
      </c>
    </row>
    <row r="39" spans="1:23" s="3" customFormat="1" ht="15" customHeight="1" x14ac:dyDescent="0.25">
      <c r="A39" s="34" t="str">
        <f t="shared" si="0"/>
        <v>Linwood</v>
      </c>
      <c r="B39" s="34" t="str">
        <f>Manholes!$A$5</f>
        <v>Linwood: Linwood/Somers Pt Border MHL49 (Ocean Heights Ave) to Linwood PS</v>
      </c>
      <c r="C39" s="30" t="s">
        <v>61</v>
      </c>
      <c r="D39" s="55" t="s">
        <v>415</v>
      </c>
      <c r="E39" s="30" t="s">
        <v>51</v>
      </c>
      <c r="F39" s="30">
        <v>33</v>
      </c>
      <c r="G39" s="28">
        <v>4</v>
      </c>
      <c r="H39" s="28">
        <v>4.9000000000000004</v>
      </c>
      <c r="I39" s="28">
        <v>13.13</v>
      </c>
      <c r="J39" s="28">
        <v>0</v>
      </c>
      <c r="K39" s="28"/>
      <c r="L39" s="28">
        <v>473508.94485000003</v>
      </c>
      <c r="M39" s="28">
        <v>185724.79277</v>
      </c>
      <c r="N39" s="60">
        <v>39.343278108200799</v>
      </c>
      <c r="O39" s="60">
        <v>-74.565827607280298</v>
      </c>
      <c r="P39" s="30">
        <v>1976</v>
      </c>
      <c r="Q39" s="30"/>
      <c r="R39" s="30"/>
      <c r="S39" s="30">
        <f t="shared" si="1"/>
        <v>44</v>
      </c>
      <c r="T39" s="30"/>
      <c r="U39" s="30"/>
      <c r="V39" s="51">
        <v>2.6591479484724942</v>
      </c>
      <c r="W39" s="30">
        <f t="shared" si="2"/>
        <v>0</v>
      </c>
    </row>
    <row r="40" spans="1:23" s="3" customFormat="1" ht="15" customHeight="1" x14ac:dyDescent="0.25">
      <c r="A40" s="34" t="str">
        <f t="shared" si="0"/>
        <v>Linwood</v>
      </c>
      <c r="B40" s="34" t="str">
        <f>Manholes!$A$5</f>
        <v>Linwood: Linwood/Somers Pt Border MHL49 (Ocean Heights Ave) to Linwood PS</v>
      </c>
      <c r="C40" s="30" t="s">
        <v>62</v>
      </c>
      <c r="D40" s="55" t="s">
        <v>415</v>
      </c>
      <c r="E40" s="30" t="s">
        <v>51</v>
      </c>
      <c r="F40" s="30">
        <v>33</v>
      </c>
      <c r="G40" s="28">
        <v>4</v>
      </c>
      <c r="H40" s="28">
        <v>6.2</v>
      </c>
      <c r="I40" s="28">
        <v>14.63</v>
      </c>
      <c r="J40" s="28">
        <v>0</v>
      </c>
      <c r="K40" s="28"/>
      <c r="L40" s="28">
        <v>473745.17346000002</v>
      </c>
      <c r="M40" s="28">
        <v>185903.68573</v>
      </c>
      <c r="N40" s="60">
        <v>39.343769760106802</v>
      </c>
      <c r="O40" s="60">
        <v>-74.564992742674903</v>
      </c>
      <c r="P40" s="30">
        <v>1976</v>
      </c>
      <c r="Q40" s="30"/>
      <c r="R40" s="30"/>
      <c r="S40" s="30">
        <f t="shared" si="1"/>
        <v>44</v>
      </c>
      <c r="T40" s="30"/>
      <c r="U40" s="30"/>
      <c r="V40" s="51">
        <v>2.6591479484724942</v>
      </c>
      <c r="W40" s="30">
        <f t="shared" si="2"/>
        <v>0</v>
      </c>
    </row>
    <row r="41" spans="1:23" s="3" customFormat="1" ht="15" customHeight="1" x14ac:dyDescent="0.25">
      <c r="A41" s="34" t="str">
        <f t="shared" si="0"/>
        <v>Linwood</v>
      </c>
      <c r="B41" s="34" t="str">
        <f>Manholes!$A$5</f>
        <v>Linwood: Linwood/Somers Pt Border MHL49 (Ocean Heights Ave) to Linwood PS</v>
      </c>
      <c r="C41" s="30" t="s">
        <v>63</v>
      </c>
      <c r="D41" s="55" t="s">
        <v>415</v>
      </c>
      <c r="E41" s="30" t="s">
        <v>51</v>
      </c>
      <c r="F41" s="30">
        <v>33</v>
      </c>
      <c r="G41" s="28">
        <v>4</v>
      </c>
      <c r="H41" s="28">
        <v>6.4</v>
      </c>
      <c r="I41" s="28">
        <v>14.82</v>
      </c>
      <c r="J41" s="28">
        <v>0</v>
      </c>
      <c r="K41" s="28"/>
      <c r="L41" s="28">
        <v>473779.60353999998</v>
      </c>
      <c r="M41" s="28">
        <v>185915.16242000001</v>
      </c>
      <c r="N41" s="60">
        <v>39.343801339358698</v>
      </c>
      <c r="O41" s="60">
        <v>-74.564871024257997</v>
      </c>
      <c r="P41" s="30">
        <v>1976</v>
      </c>
      <c r="Q41" s="30"/>
      <c r="R41" s="30"/>
      <c r="S41" s="30">
        <f t="shared" si="1"/>
        <v>44</v>
      </c>
      <c r="T41" s="30"/>
      <c r="U41" s="30"/>
      <c r="V41" s="51">
        <v>2.6591479484724942</v>
      </c>
      <c r="W41" s="30">
        <f t="shared" si="2"/>
        <v>0</v>
      </c>
    </row>
    <row r="42" spans="1:23" ht="15" customHeight="1" x14ac:dyDescent="0.25">
      <c r="A42" s="34" t="str">
        <f t="shared" si="0"/>
        <v>Linwood</v>
      </c>
      <c r="B42" s="34" t="str">
        <f>Manholes!$A$5</f>
        <v>Linwood: Linwood/Somers Pt Border MHL49 (Ocean Heights Ave) to Linwood PS</v>
      </c>
      <c r="C42" s="30" t="s">
        <v>64</v>
      </c>
      <c r="D42" s="55" t="s">
        <v>415</v>
      </c>
      <c r="E42" s="30" t="s">
        <v>51</v>
      </c>
      <c r="F42" s="30">
        <v>33</v>
      </c>
      <c r="G42" s="28">
        <v>4</v>
      </c>
      <c r="H42" s="28">
        <v>5.75</v>
      </c>
      <c r="I42" s="28">
        <v>14.22</v>
      </c>
      <c r="J42" s="28">
        <v>0</v>
      </c>
      <c r="K42" s="28"/>
      <c r="L42" s="28">
        <v>473912.35063</v>
      </c>
      <c r="M42" s="28">
        <v>186109.50109999999</v>
      </c>
      <c r="N42" s="60">
        <v>39.3443351916765</v>
      </c>
      <c r="O42" s="60">
        <v>-74.564402108177006</v>
      </c>
      <c r="P42" s="30">
        <v>1976</v>
      </c>
      <c r="Q42" s="30"/>
      <c r="R42" s="30"/>
      <c r="S42" s="30">
        <f t="shared" si="1"/>
        <v>44</v>
      </c>
      <c r="U42" s="30"/>
      <c r="V42" s="51">
        <v>2.6591479484724942</v>
      </c>
      <c r="W42" s="30">
        <f t="shared" si="2"/>
        <v>0</v>
      </c>
    </row>
    <row r="43" spans="1:23" ht="15" customHeight="1" x14ac:dyDescent="0.25">
      <c r="A43" s="34" t="str">
        <f t="shared" si="0"/>
        <v>Linwood</v>
      </c>
      <c r="B43" s="34" t="str">
        <f>Manholes!$A$5</f>
        <v>Linwood: Linwood/Somers Pt Border MHL49 (Ocean Heights Ave) to Linwood PS</v>
      </c>
      <c r="C43" s="30" t="s">
        <v>65</v>
      </c>
      <c r="D43" s="55" t="s">
        <v>415</v>
      </c>
      <c r="E43" s="30" t="s">
        <v>51</v>
      </c>
      <c r="F43" s="30">
        <v>33</v>
      </c>
      <c r="G43" s="28">
        <v>4</v>
      </c>
      <c r="H43" s="28">
        <v>4.1500000000000004</v>
      </c>
      <c r="I43" s="28">
        <v>12.92</v>
      </c>
      <c r="J43" s="28">
        <v>0</v>
      </c>
      <c r="K43" s="28"/>
      <c r="L43" s="28">
        <v>474208.82585000002</v>
      </c>
      <c r="M43" s="28">
        <v>186473.63099999999</v>
      </c>
      <c r="N43" s="60">
        <v>39.345335550663499</v>
      </c>
      <c r="O43" s="60">
        <v>-74.563354639284597</v>
      </c>
      <c r="P43" s="30">
        <v>1976</v>
      </c>
      <c r="Q43" s="30"/>
      <c r="R43" s="30"/>
      <c r="S43" s="30">
        <f t="shared" si="1"/>
        <v>44</v>
      </c>
      <c r="U43" s="30"/>
      <c r="V43" s="51">
        <v>2.6591479484724942</v>
      </c>
      <c r="W43" s="30">
        <f t="shared" si="2"/>
        <v>0</v>
      </c>
    </row>
    <row r="44" spans="1:23" ht="15" customHeight="1" x14ac:dyDescent="0.25">
      <c r="A44" s="34" t="str">
        <f t="shared" si="0"/>
        <v>Linwood</v>
      </c>
      <c r="B44" s="34" t="str">
        <f>Manholes!$A$5</f>
        <v>Linwood: Linwood/Somers Pt Border MHL49 (Ocean Heights Ave) to Linwood PS</v>
      </c>
      <c r="C44" s="30" t="s">
        <v>66</v>
      </c>
      <c r="D44" s="55" t="s">
        <v>415</v>
      </c>
      <c r="E44" s="30" t="s">
        <v>51</v>
      </c>
      <c r="F44" s="30">
        <v>33</v>
      </c>
      <c r="G44" s="28">
        <v>4</v>
      </c>
      <c r="H44" s="28">
        <v>6.52</v>
      </c>
      <c r="I44" s="28">
        <v>15.89</v>
      </c>
      <c r="J44" s="28">
        <v>0</v>
      </c>
      <c r="K44" s="28"/>
      <c r="L44" s="28">
        <v>474519.01711999997</v>
      </c>
      <c r="M44" s="28">
        <v>186885.48056</v>
      </c>
      <c r="N44" s="60">
        <v>39.346466948949903</v>
      </c>
      <c r="O44" s="60">
        <v>-74.562258754366695</v>
      </c>
      <c r="P44" s="30">
        <v>1976</v>
      </c>
      <c r="Q44" s="30"/>
      <c r="R44" s="30"/>
      <c r="S44" s="30">
        <f t="shared" si="1"/>
        <v>44</v>
      </c>
      <c r="U44" s="30"/>
      <c r="V44" s="51">
        <v>2.6591479484724942</v>
      </c>
      <c r="W44" s="30">
        <f t="shared" si="2"/>
        <v>0</v>
      </c>
    </row>
    <row r="45" spans="1:23" ht="15" customHeight="1" x14ac:dyDescent="0.25">
      <c r="A45" s="34" t="str">
        <f t="shared" si="0"/>
        <v>Linwood</v>
      </c>
      <c r="B45" s="34" t="str">
        <f>Manholes!$A$5</f>
        <v>Linwood: Linwood/Somers Pt Border MHL49 (Ocean Heights Ave) to Linwood PS</v>
      </c>
      <c r="C45" s="30" t="s">
        <v>67</v>
      </c>
      <c r="D45" s="55" t="s">
        <v>415</v>
      </c>
      <c r="E45" s="30" t="s">
        <v>51</v>
      </c>
      <c r="F45" s="30">
        <v>33</v>
      </c>
      <c r="G45" s="28">
        <v>4</v>
      </c>
      <c r="H45" s="28">
        <v>5.83</v>
      </c>
      <c r="I45" s="28">
        <v>15.29</v>
      </c>
      <c r="J45" s="28">
        <v>0</v>
      </c>
      <c r="K45" s="28"/>
      <c r="L45" s="28">
        <v>474642.35369999998</v>
      </c>
      <c r="M45" s="28">
        <v>187048.35638000001</v>
      </c>
      <c r="N45" s="60">
        <v>39.346914385878897</v>
      </c>
      <c r="O45" s="60">
        <v>-74.561823002396807</v>
      </c>
      <c r="P45" s="30">
        <v>1976</v>
      </c>
      <c r="Q45" s="30"/>
      <c r="R45" s="30"/>
      <c r="S45" s="30">
        <f t="shared" si="1"/>
        <v>44</v>
      </c>
      <c r="U45" s="30"/>
      <c r="V45" s="51">
        <v>2.6591479484724942</v>
      </c>
      <c r="W45" s="30">
        <f t="shared" si="2"/>
        <v>0</v>
      </c>
    </row>
    <row r="46" spans="1:23" ht="15" customHeight="1" x14ac:dyDescent="0.25">
      <c r="A46" s="34" t="str">
        <f t="shared" si="0"/>
        <v>Linwood</v>
      </c>
      <c r="B46" s="34" t="str">
        <f>Manholes!$A$5</f>
        <v>Linwood: Linwood/Somers Pt Border MHL49 (Ocean Heights Ave) to Linwood PS</v>
      </c>
      <c r="C46" s="30" t="s">
        <v>68</v>
      </c>
      <c r="D46" s="55" t="s">
        <v>415</v>
      </c>
      <c r="E46" s="30" t="s">
        <v>51</v>
      </c>
      <c r="F46" s="30">
        <v>33</v>
      </c>
      <c r="G46" s="28">
        <v>4</v>
      </c>
      <c r="H46" s="28">
        <v>7.32</v>
      </c>
      <c r="I46" s="28">
        <v>16.91</v>
      </c>
      <c r="J46" s="28">
        <v>0</v>
      </c>
      <c r="K46" s="28"/>
      <c r="L46" s="28">
        <v>474836.23924000002</v>
      </c>
      <c r="M46" s="28">
        <v>187297.10026000001</v>
      </c>
      <c r="N46" s="60">
        <v>39.347597718557097</v>
      </c>
      <c r="O46" s="60">
        <v>-74.561137970321298</v>
      </c>
      <c r="P46" s="30">
        <v>1976</v>
      </c>
      <c r="Q46" s="30"/>
      <c r="R46" s="30"/>
      <c r="S46" s="30">
        <f t="shared" si="1"/>
        <v>44</v>
      </c>
      <c r="U46" s="30"/>
      <c r="V46" s="51">
        <v>2.6591479484724942</v>
      </c>
      <c r="W46" s="30">
        <f t="shared" si="2"/>
        <v>0</v>
      </c>
    </row>
    <row r="47" spans="1:23" ht="15" customHeight="1" x14ac:dyDescent="0.25">
      <c r="A47" s="34" t="str">
        <f t="shared" si="0"/>
        <v>Linwood</v>
      </c>
      <c r="B47" s="34" t="str">
        <f>Manholes!$A$5</f>
        <v>Linwood: Linwood/Somers Pt Border MHL49 (Ocean Heights Ave) to Linwood PS</v>
      </c>
      <c r="C47" s="30" t="s">
        <v>69</v>
      </c>
      <c r="D47" s="55" t="s">
        <v>415</v>
      </c>
      <c r="E47" s="30" t="s">
        <v>51</v>
      </c>
      <c r="F47" s="30">
        <v>33</v>
      </c>
      <c r="G47" s="28">
        <v>4</v>
      </c>
      <c r="H47" s="28">
        <v>7.34</v>
      </c>
      <c r="I47" s="28">
        <v>16.829999999999998</v>
      </c>
      <c r="J47" s="28">
        <v>0</v>
      </c>
      <c r="K47" s="28"/>
      <c r="L47" s="28">
        <v>474951.74482999998</v>
      </c>
      <c r="M47" s="28">
        <v>187445.91951000001</v>
      </c>
      <c r="N47" s="60">
        <v>39.348006541883002</v>
      </c>
      <c r="O47" s="60">
        <v>-74.560729863583205</v>
      </c>
      <c r="P47" s="30">
        <v>1976</v>
      </c>
      <c r="Q47" s="30"/>
      <c r="R47" s="30"/>
      <c r="S47" s="30">
        <f t="shared" si="1"/>
        <v>44</v>
      </c>
      <c r="U47" s="30"/>
      <c r="V47" s="51">
        <v>2.6591479484724942</v>
      </c>
      <c r="W47" s="30">
        <f t="shared" si="2"/>
        <v>0</v>
      </c>
    </row>
    <row r="48" spans="1:23" ht="15" customHeight="1" x14ac:dyDescent="0.25">
      <c r="A48" s="34" t="str">
        <f t="shared" si="0"/>
        <v>Linwood</v>
      </c>
      <c r="B48" s="34" t="str">
        <f>Manholes!$A$5</f>
        <v>Linwood: Linwood/Somers Pt Border MHL49 (Ocean Heights Ave) to Linwood PS</v>
      </c>
      <c r="C48" s="30" t="s">
        <v>70</v>
      </c>
      <c r="D48" s="55" t="s">
        <v>415</v>
      </c>
      <c r="E48" s="30" t="s">
        <v>51</v>
      </c>
      <c r="F48" s="30">
        <v>33</v>
      </c>
      <c r="G48" s="28">
        <v>4</v>
      </c>
      <c r="H48" s="28">
        <v>6.86</v>
      </c>
      <c r="I48" s="28">
        <v>16.420000000000002</v>
      </c>
      <c r="J48" s="28">
        <v>0</v>
      </c>
      <c r="K48" s="28"/>
      <c r="L48" s="28">
        <v>475051.13971000002</v>
      </c>
      <c r="M48" s="28">
        <v>187570.43617</v>
      </c>
      <c r="N48" s="60">
        <v>39.348348607397398</v>
      </c>
      <c r="O48" s="60">
        <v>-74.560378667315703</v>
      </c>
      <c r="P48" s="30">
        <v>1976</v>
      </c>
      <c r="Q48" s="30"/>
      <c r="R48" s="30"/>
      <c r="S48" s="30">
        <f t="shared" si="1"/>
        <v>44</v>
      </c>
      <c r="U48" s="30"/>
      <c r="V48" s="51">
        <v>2.6591479484724942</v>
      </c>
      <c r="W48" s="30">
        <f t="shared" si="2"/>
        <v>0</v>
      </c>
    </row>
    <row r="49" spans="1:23" ht="15.75" x14ac:dyDescent="0.25">
      <c r="A49" s="5" t="str">
        <f>LEFT(B49,10)</f>
        <v>Northfield</v>
      </c>
      <c r="B49" s="5" t="str">
        <f>Manholes!$A$57</f>
        <v>Northfield: Linwood/Northfield Border (Shore Rd) to Northfield PS</v>
      </c>
      <c r="C49" s="37" t="s">
        <v>74</v>
      </c>
      <c r="D49" s="55" t="s">
        <v>414</v>
      </c>
      <c r="E49" s="7" t="s">
        <v>23</v>
      </c>
      <c r="F49" s="30">
        <v>27</v>
      </c>
      <c r="G49" s="28">
        <v>4</v>
      </c>
      <c r="H49" s="28">
        <v>30.23</v>
      </c>
      <c r="I49" s="28">
        <v>4.75</v>
      </c>
      <c r="J49" s="28">
        <v>0</v>
      </c>
      <c r="K49" s="28"/>
      <c r="L49" s="28">
        <v>477478.99573000002</v>
      </c>
      <c r="M49" s="28">
        <v>193636.08960000001</v>
      </c>
      <c r="N49" s="60">
        <v>39.365007047978303</v>
      </c>
      <c r="O49" s="60">
        <v>-74.551805289366101</v>
      </c>
      <c r="P49" s="30">
        <v>1976</v>
      </c>
      <c r="Q49" s="38"/>
      <c r="R49" s="30"/>
      <c r="S49" s="30">
        <f t="shared" si="1"/>
        <v>44</v>
      </c>
      <c r="V49" s="51">
        <v>4.4005586839669668</v>
      </c>
      <c r="W49" s="7">
        <f t="shared" ref="W49:W68" si="3">(U49*V49)</f>
        <v>0</v>
      </c>
    </row>
    <row r="50" spans="1:23" ht="15.75" x14ac:dyDescent="0.25">
      <c r="A50" s="5" t="str">
        <f t="shared" ref="A50:A68" si="4">LEFT(B50,10)</f>
        <v>Northfield</v>
      </c>
      <c r="B50" s="5" t="str">
        <f>Manholes!$A$57</f>
        <v>Northfield: Linwood/Northfield Border (Shore Rd) to Northfield PS</v>
      </c>
      <c r="C50" s="30" t="s">
        <v>75</v>
      </c>
      <c r="D50" s="55" t="s">
        <v>415</v>
      </c>
      <c r="E50" s="7" t="s">
        <v>23</v>
      </c>
      <c r="F50" s="30">
        <v>27</v>
      </c>
      <c r="G50" s="28">
        <v>4</v>
      </c>
      <c r="H50" s="28">
        <v>31.34</v>
      </c>
      <c r="I50" s="28">
        <v>6.22</v>
      </c>
      <c r="J50" s="28">
        <v>0</v>
      </c>
      <c r="K50" s="28"/>
      <c r="L50" s="28">
        <v>477671.91764</v>
      </c>
      <c r="M50" s="28">
        <v>193839.02525000001</v>
      </c>
      <c r="N50" s="60">
        <v>39.365564544085899</v>
      </c>
      <c r="O50" s="60">
        <v>-74.551123299851</v>
      </c>
      <c r="P50" s="30">
        <v>1976</v>
      </c>
      <c r="Q50" s="30"/>
      <c r="R50" s="30"/>
      <c r="S50" s="30">
        <f t="shared" si="1"/>
        <v>44</v>
      </c>
      <c r="V50" s="51">
        <v>2.9428309563827115</v>
      </c>
      <c r="W50" s="7">
        <f t="shared" si="3"/>
        <v>0</v>
      </c>
    </row>
    <row r="51" spans="1:23" ht="15.75" x14ac:dyDescent="0.25">
      <c r="A51" s="5" t="str">
        <f t="shared" si="4"/>
        <v>Northfield</v>
      </c>
      <c r="B51" s="5" t="str">
        <f>Manholes!$A$57</f>
        <v>Northfield: Linwood/Northfield Border (Shore Rd) to Northfield PS</v>
      </c>
      <c r="C51" s="30" t="s">
        <v>76</v>
      </c>
      <c r="D51" s="55" t="s">
        <v>415</v>
      </c>
      <c r="E51" s="7" t="s">
        <v>23</v>
      </c>
      <c r="F51" s="30">
        <v>27</v>
      </c>
      <c r="G51" s="28">
        <v>4</v>
      </c>
      <c r="H51" s="28">
        <v>33.299999999999997</v>
      </c>
      <c r="I51" s="28">
        <v>8.6999999999999993</v>
      </c>
      <c r="J51" s="28">
        <v>0</v>
      </c>
      <c r="K51" s="28"/>
      <c r="L51" s="28">
        <v>477924.06378000003</v>
      </c>
      <c r="M51" s="28">
        <v>194104.00012000001</v>
      </c>
      <c r="N51" s="60">
        <v>39.366292465594398</v>
      </c>
      <c r="O51" s="60">
        <v>-74.550231932323399</v>
      </c>
      <c r="P51" s="30">
        <v>1976</v>
      </c>
      <c r="Q51" s="30"/>
      <c r="R51" s="30"/>
      <c r="S51" s="30">
        <f t="shared" si="1"/>
        <v>44</v>
      </c>
      <c r="V51" s="51">
        <v>2.9428309563827115</v>
      </c>
      <c r="W51" s="7">
        <f t="shared" si="3"/>
        <v>0</v>
      </c>
    </row>
    <row r="52" spans="1:23" ht="15.75" x14ac:dyDescent="0.25">
      <c r="A52" s="5" t="str">
        <f t="shared" si="4"/>
        <v>Northfield</v>
      </c>
      <c r="B52" s="5" t="str">
        <f>Manholes!$A$57</f>
        <v>Northfield: Linwood/Northfield Border (Shore Rd) to Northfield PS</v>
      </c>
      <c r="C52" s="30" t="s">
        <v>77</v>
      </c>
      <c r="D52" s="55" t="s">
        <v>415</v>
      </c>
      <c r="E52" s="7" t="s">
        <v>23</v>
      </c>
      <c r="F52" s="30">
        <v>27</v>
      </c>
      <c r="G52" s="28">
        <v>4</v>
      </c>
      <c r="H52" s="28">
        <v>33.83</v>
      </c>
      <c r="I52" s="28">
        <v>9.66</v>
      </c>
      <c r="J52" s="28">
        <v>0</v>
      </c>
      <c r="K52" s="28"/>
      <c r="L52" s="28">
        <v>478199.61796</v>
      </c>
      <c r="M52" s="28">
        <v>194395.37054999999</v>
      </c>
      <c r="N52" s="60">
        <v>39.367092889117501</v>
      </c>
      <c r="O52" s="60">
        <v>-74.549257796966998</v>
      </c>
      <c r="P52" s="30">
        <v>1976</v>
      </c>
      <c r="Q52" s="30"/>
      <c r="R52" s="30"/>
      <c r="S52" s="30">
        <f t="shared" si="1"/>
        <v>44</v>
      </c>
      <c r="V52" s="51">
        <v>2.9428309563827115</v>
      </c>
      <c r="W52" s="7">
        <f t="shared" si="3"/>
        <v>0</v>
      </c>
    </row>
    <row r="53" spans="1:23" ht="15.75" x14ac:dyDescent="0.25">
      <c r="A53" s="5" t="str">
        <f t="shared" si="4"/>
        <v>Northfield</v>
      </c>
      <c r="B53" s="5" t="str">
        <f>Manholes!$A$57</f>
        <v>Northfield: Linwood/Northfield Border (Shore Rd) to Northfield PS</v>
      </c>
      <c r="C53" s="30" t="s">
        <v>78</v>
      </c>
      <c r="D53" s="55" t="s">
        <v>415</v>
      </c>
      <c r="E53" s="7" t="s">
        <v>23</v>
      </c>
      <c r="F53" s="30">
        <v>27</v>
      </c>
      <c r="G53" s="28">
        <v>4</v>
      </c>
      <c r="H53" s="28">
        <v>33.22</v>
      </c>
      <c r="I53" s="28">
        <v>9.5500000000000007</v>
      </c>
      <c r="J53" s="28">
        <v>0</v>
      </c>
      <c r="K53" s="28"/>
      <c r="L53" s="28">
        <v>478442.83671</v>
      </c>
      <c r="M53" s="28">
        <v>194652.29671</v>
      </c>
      <c r="N53" s="60">
        <v>39.367798683980403</v>
      </c>
      <c r="O53" s="60">
        <v>-74.548397954660601</v>
      </c>
      <c r="P53" s="30">
        <v>1976</v>
      </c>
      <c r="Q53" s="30"/>
      <c r="R53" s="30"/>
      <c r="S53" s="30">
        <f t="shared" si="1"/>
        <v>44</v>
      </c>
      <c r="V53" s="51">
        <v>2.9428309563827115</v>
      </c>
      <c r="W53" s="7">
        <f t="shared" si="3"/>
        <v>0</v>
      </c>
    </row>
    <row r="54" spans="1:23" ht="15.75" x14ac:dyDescent="0.25">
      <c r="A54" s="5" t="str">
        <f t="shared" si="4"/>
        <v>Northfield</v>
      </c>
      <c r="B54" s="5" t="str">
        <f>Manholes!$A$57</f>
        <v>Northfield: Linwood/Northfield Border (Shore Rd) to Northfield PS</v>
      </c>
      <c r="C54" s="30" t="s">
        <v>79</v>
      </c>
      <c r="D54" s="55" t="s">
        <v>415</v>
      </c>
      <c r="E54" s="7" t="s">
        <v>23</v>
      </c>
      <c r="F54" s="30">
        <v>27</v>
      </c>
      <c r="G54" s="28">
        <v>4</v>
      </c>
      <c r="H54" s="28">
        <v>31.59</v>
      </c>
      <c r="I54" s="28">
        <v>8.35</v>
      </c>
      <c r="J54" s="28">
        <v>0</v>
      </c>
      <c r="K54" s="28"/>
      <c r="L54" s="28">
        <v>478718.57208000001</v>
      </c>
      <c r="M54" s="28">
        <v>194945.16514</v>
      </c>
      <c r="N54" s="60">
        <v>39.368603204966803</v>
      </c>
      <c r="O54" s="60">
        <v>-74.547423139258399</v>
      </c>
      <c r="P54" s="30">
        <v>1976</v>
      </c>
      <c r="Q54" s="30"/>
      <c r="R54" s="30"/>
      <c r="S54" s="30">
        <f t="shared" si="1"/>
        <v>44</v>
      </c>
      <c r="V54" s="51">
        <v>2.9428309563827115</v>
      </c>
      <c r="W54" s="7">
        <f t="shared" si="3"/>
        <v>0</v>
      </c>
    </row>
    <row r="55" spans="1:23" ht="15.75" x14ac:dyDescent="0.25">
      <c r="A55" s="5" t="str">
        <f t="shared" si="4"/>
        <v>Northfield</v>
      </c>
      <c r="B55" s="5" t="str">
        <f>Manholes!$A$57</f>
        <v>Northfield: Linwood/Northfield Border (Shore Rd) to Northfield PS</v>
      </c>
      <c r="C55" s="30" t="s">
        <v>80</v>
      </c>
      <c r="D55" s="55" t="s">
        <v>415</v>
      </c>
      <c r="E55" s="7" t="s">
        <v>23</v>
      </c>
      <c r="F55" s="30">
        <v>27</v>
      </c>
      <c r="G55" s="28">
        <v>4</v>
      </c>
      <c r="H55" s="28">
        <v>32.700000000000003</v>
      </c>
      <c r="I55" s="28">
        <v>10.220000000000001</v>
      </c>
      <c r="J55" s="28">
        <v>0</v>
      </c>
      <c r="K55" s="28"/>
      <c r="L55" s="28">
        <v>478995.13056999998</v>
      </c>
      <c r="M55" s="28">
        <v>195235.65604</v>
      </c>
      <c r="N55" s="60">
        <v>39.369401191026803</v>
      </c>
      <c r="O55" s="60">
        <v>-74.546445385541205</v>
      </c>
      <c r="P55" s="30">
        <v>1976</v>
      </c>
      <c r="Q55" s="30"/>
      <c r="R55" s="30"/>
      <c r="S55" s="30">
        <f t="shared" si="1"/>
        <v>44</v>
      </c>
      <c r="V55" s="51">
        <v>2.9428309563827115</v>
      </c>
      <c r="W55" s="7">
        <f t="shared" si="3"/>
        <v>0</v>
      </c>
    </row>
    <row r="56" spans="1:23" ht="15.75" x14ac:dyDescent="0.25">
      <c r="A56" s="5" t="str">
        <f t="shared" si="4"/>
        <v>Northfield</v>
      </c>
      <c r="B56" s="5" t="str">
        <f>Manholes!$A$57</f>
        <v>Northfield: Linwood/Northfield Border (Shore Rd) to Northfield PS</v>
      </c>
      <c r="C56" s="30" t="s">
        <v>81</v>
      </c>
      <c r="D56" s="55" t="s">
        <v>415</v>
      </c>
      <c r="E56" s="7" t="s">
        <v>23</v>
      </c>
      <c r="F56" s="30">
        <v>27</v>
      </c>
      <c r="G56" s="28">
        <v>4</v>
      </c>
      <c r="H56" s="28">
        <v>33.049999999999997</v>
      </c>
      <c r="I56" s="28">
        <v>12</v>
      </c>
      <c r="J56" s="28">
        <v>0</v>
      </c>
      <c r="K56" s="28"/>
      <c r="L56" s="28">
        <v>479270.64412999997</v>
      </c>
      <c r="M56" s="28">
        <v>195525.79863999999</v>
      </c>
      <c r="N56" s="60">
        <v>39.370198211014703</v>
      </c>
      <c r="O56" s="60">
        <v>-74.545471305554102</v>
      </c>
      <c r="P56" s="30">
        <v>1976</v>
      </c>
      <c r="Q56" s="30"/>
      <c r="R56" s="30"/>
      <c r="S56" s="30">
        <f t="shared" si="1"/>
        <v>44</v>
      </c>
      <c r="V56" s="51">
        <v>2.9428309563827115</v>
      </c>
      <c r="W56" s="7">
        <f t="shared" si="3"/>
        <v>0</v>
      </c>
    </row>
    <row r="57" spans="1:23" ht="15.75" x14ac:dyDescent="0.25">
      <c r="A57" s="5" t="str">
        <f t="shared" si="4"/>
        <v>Northfield</v>
      </c>
      <c r="B57" s="5" t="str">
        <f>Manholes!$A$57</f>
        <v>Northfield: Linwood/Northfield Border (Shore Rd) to Northfield PS</v>
      </c>
      <c r="C57" s="30" t="s">
        <v>82</v>
      </c>
      <c r="D57" s="55" t="s">
        <v>415</v>
      </c>
      <c r="E57" s="7" t="s">
        <v>23</v>
      </c>
      <c r="F57" s="30">
        <v>33</v>
      </c>
      <c r="G57" s="28">
        <v>4</v>
      </c>
      <c r="H57" s="28">
        <v>33.340000000000003</v>
      </c>
      <c r="I57" s="28">
        <v>12.85</v>
      </c>
      <c r="J57" s="28">
        <v>0</v>
      </c>
      <c r="K57" s="28"/>
      <c r="L57" s="28">
        <v>479435.39496000001</v>
      </c>
      <c r="M57" s="28">
        <v>195700.99879000001</v>
      </c>
      <c r="N57" s="60">
        <v>39.370679478717499</v>
      </c>
      <c r="O57" s="60">
        <v>-74.544888819956498</v>
      </c>
      <c r="P57" s="30">
        <v>1976</v>
      </c>
      <c r="Q57" s="30"/>
      <c r="R57" s="30"/>
      <c r="S57" s="30">
        <f t="shared" si="1"/>
        <v>44</v>
      </c>
      <c r="V57" s="51">
        <v>2.9428309563827115</v>
      </c>
      <c r="W57" s="7">
        <f t="shared" si="3"/>
        <v>0</v>
      </c>
    </row>
    <row r="58" spans="1:23" ht="15.75" x14ac:dyDescent="0.25">
      <c r="A58" s="5" t="str">
        <f t="shared" si="4"/>
        <v>Northfield</v>
      </c>
      <c r="B58" s="5" t="str">
        <f>Manholes!$A$57</f>
        <v>Northfield: Linwood/Northfield Border (Shore Rd) to Northfield PS</v>
      </c>
      <c r="C58" s="30" t="s">
        <v>83</v>
      </c>
      <c r="D58" s="55" t="s">
        <v>415</v>
      </c>
      <c r="E58" s="7" t="s">
        <v>23</v>
      </c>
      <c r="F58" s="30">
        <v>33</v>
      </c>
      <c r="G58" s="28">
        <v>4</v>
      </c>
      <c r="H58" s="28">
        <v>30.59</v>
      </c>
      <c r="I58" s="28">
        <v>11.1</v>
      </c>
      <c r="J58" s="28">
        <v>0</v>
      </c>
      <c r="K58" s="28"/>
      <c r="L58" s="28">
        <v>479661.79674999998</v>
      </c>
      <c r="M58" s="28">
        <v>195940.28805999999</v>
      </c>
      <c r="N58" s="60">
        <v>39.371336793614702</v>
      </c>
      <c r="O58" s="60">
        <v>-74.544088348724998</v>
      </c>
      <c r="P58" s="30">
        <v>1976</v>
      </c>
      <c r="Q58" s="30"/>
      <c r="R58" s="30"/>
      <c r="S58" s="30">
        <f t="shared" si="1"/>
        <v>44</v>
      </c>
      <c r="V58" s="51">
        <v>2.9428309563827115</v>
      </c>
      <c r="W58" s="7">
        <f t="shared" si="3"/>
        <v>0</v>
      </c>
    </row>
    <row r="59" spans="1:23" ht="15.75" x14ac:dyDescent="0.25">
      <c r="A59" s="5" t="str">
        <f t="shared" si="4"/>
        <v>Northfield</v>
      </c>
      <c r="B59" s="5" t="str">
        <f>Manholes!$A$57</f>
        <v>Northfield: Linwood/Northfield Border (Shore Rd) to Northfield PS</v>
      </c>
      <c r="C59" s="30" t="s">
        <v>84</v>
      </c>
      <c r="D59" s="55" t="s">
        <v>415</v>
      </c>
      <c r="E59" s="7" t="s">
        <v>23</v>
      </c>
      <c r="F59" s="30">
        <v>33</v>
      </c>
      <c r="G59" s="28">
        <v>4</v>
      </c>
      <c r="H59" s="28">
        <v>29.34</v>
      </c>
      <c r="I59" s="28">
        <v>10.8</v>
      </c>
      <c r="J59" s="28">
        <v>0</v>
      </c>
      <c r="K59" s="28"/>
      <c r="L59" s="28">
        <v>479909.09716</v>
      </c>
      <c r="M59" s="28">
        <v>196201.52089000001</v>
      </c>
      <c r="N59" s="60">
        <v>39.372054379949397</v>
      </c>
      <c r="O59" s="60">
        <v>-74.543213970542098</v>
      </c>
      <c r="P59" s="30">
        <v>1976</v>
      </c>
      <c r="Q59" s="30"/>
      <c r="R59" s="30"/>
      <c r="S59" s="30">
        <f t="shared" si="1"/>
        <v>44</v>
      </c>
      <c r="V59" s="51">
        <v>2.9428309563827115</v>
      </c>
      <c r="W59" s="7">
        <f t="shared" si="3"/>
        <v>0</v>
      </c>
    </row>
    <row r="60" spans="1:23" ht="15.75" x14ac:dyDescent="0.25">
      <c r="A60" s="5" t="str">
        <f t="shared" si="4"/>
        <v>Northfield</v>
      </c>
      <c r="B60" s="5" t="str">
        <f>Manholes!$A$57</f>
        <v>Northfield: Linwood/Northfield Border (Shore Rd) to Northfield PS</v>
      </c>
      <c r="C60" s="30" t="s">
        <v>85</v>
      </c>
      <c r="D60" s="55" t="s">
        <v>415</v>
      </c>
      <c r="E60" s="7" t="s">
        <v>23</v>
      </c>
      <c r="F60" s="30">
        <v>33</v>
      </c>
      <c r="G60" s="28">
        <v>4</v>
      </c>
      <c r="H60" s="28">
        <v>29.33</v>
      </c>
      <c r="I60" s="28">
        <v>10.91</v>
      </c>
      <c r="J60" s="28">
        <v>0</v>
      </c>
      <c r="K60" s="28"/>
      <c r="L60" s="28">
        <v>480156.04926</v>
      </c>
      <c r="M60" s="28">
        <v>196463.45032999999</v>
      </c>
      <c r="N60" s="60">
        <v>39.372773871818097</v>
      </c>
      <c r="O60" s="60">
        <v>-74.542340807744296</v>
      </c>
      <c r="P60" s="30">
        <v>1976</v>
      </c>
      <c r="Q60" s="30"/>
      <c r="R60" s="30"/>
      <c r="S60" s="30">
        <f t="shared" si="1"/>
        <v>44</v>
      </c>
      <c r="V60" s="51">
        <v>2.9428309563827115</v>
      </c>
      <c r="W60" s="7">
        <f t="shared" si="3"/>
        <v>0</v>
      </c>
    </row>
    <row r="61" spans="1:23" ht="15.75" x14ac:dyDescent="0.25">
      <c r="A61" s="5" t="str">
        <f t="shared" si="4"/>
        <v>Northfield</v>
      </c>
      <c r="B61" s="5" t="str">
        <f>Manholes!$A$57</f>
        <v>Northfield: Linwood/Northfield Border (Shore Rd) to Northfield PS</v>
      </c>
      <c r="C61" s="30" t="s">
        <v>86</v>
      </c>
      <c r="D61" s="55" t="s">
        <v>415</v>
      </c>
      <c r="E61" s="7" t="s">
        <v>23</v>
      </c>
      <c r="F61" s="30">
        <v>33</v>
      </c>
      <c r="G61" s="28">
        <v>4</v>
      </c>
      <c r="H61" s="28">
        <v>31.18</v>
      </c>
      <c r="I61" s="28">
        <v>13.25</v>
      </c>
      <c r="J61" s="28">
        <v>0</v>
      </c>
      <c r="K61" s="28"/>
      <c r="L61" s="28">
        <v>480416.93378000002</v>
      </c>
      <c r="M61" s="28">
        <v>196740.00881999999</v>
      </c>
      <c r="N61" s="60">
        <v>39.373533541228703</v>
      </c>
      <c r="O61" s="60">
        <v>-74.541418363646798</v>
      </c>
      <c r="P61" s="30">
        <v>1976</v>
      </c>
      <c r="Q61" s="30"/>
      <c r="R61" s="30"/>
      <c r="S61" s="30">
        <f t="shared" si="1"/>
        <v>44</v>
      </c>
      <c r="V61" s="51">
        <v>2.9428309563827115</v>
      </c>
      <c r="W61" s="7">
        <f t="shared" si="3"/>
        <v>0</v>
      </c>
    </row>
    <row r="62" spans="1:23" ht="15.75" x14ac:dyDescent="0.25">
      <c r="A62" s="5" t="str">
        <f t="shared" si="4"/>
        <v>Northfield</v>
      </c>
      <c r="B62" s="5" t="str">
        <f>Manholes!$A$57</f>
        <v>Northfield: Linwood/Northfield Border (Shore Rd) to Northfield PS</v>
      </c>
      <c r="C62" s="30" t="s">
        <v>87</v>
      </c>
      <c r="D62" s="55" t="s">
        <v>415</v>
      </c>
      <c r="E62" s="7" t="s">
        <v>23</v>
      </c>
      <c r="F62" s="30">
        <v>33</v>
      </c>
      <c r="G62" s="28">
        <v>4</v>
      </c>
      <c r="H62" s="28">
        <v>32.18</v>
      </c>
      <c r="I62" s="28">
        <v>14.45</v>
      </c>
      <c r="J62" s="28">
        <v>0</v>
      </c>
      <c r="K62" s="28"/>
      <c r="L62" s="28">
        <v>480637.76259</v>
      </c>
      <c r="M62" s="28">
        <v>196973.72513000001</v>
      </c>
      <c r="N62" s="60">
        <v>39.374175523487601</v>
      </c>
      <c r="O62" s="60">
        <v>-74.540637533598101</v>
      </c>
      <c r="P62" s="30">
        <v>1976</v>
      </c>
      <c r="Q62" s="30"/>
      <c r="R62" s="30"/>
      <c r="S62" s="30">
        <f t="shared" si="1"/>
        <v>44</v>
      </c>
      <c r="V62" s="51">
        <v>2.9428309563827115</v>
      </c>
      <c r="W62" s="7">
        <f t="shared" si="3"/>
        <v>0</v>
      </c>
    </row>
    <row r="63" spans="1:23" ht="15.75" x14ac:dyDescent="0.25">
      <c r="A63" s="5" t="str">
        <f t="shared" si="4"/>
        <v>Northfield</v>
      </c>
      <c r="B63" s="5" t="str">
        <f>Manholes!$A$57</f>
        <v>Northfield: Linwood/Northfield Border (Shore Rd) to Northfield PS</v>
      </c>
      <c r="C63" s="30" t="s">
        <v>88</v>
      </c>
      <c r="D63" s="55" t="s">
        <v>415</v>
      </c>
      <c r="E63" s="7" t="s">
        <v>23</v>
      </c>
      <c r="F63" s="30">
        <v>33</v>
      </c>
      <c r="G63" s="28">
        <v>4</v>
      </c>
      <c r="H63" s="28">
        <v>33.119999999999997</v>
      </c>
      <c r="I63" s="28">
        <v>15.5</v>
      </c>
      <c r="J63" s="28">
        <v>0</v>
      </c>
      <c r="K63" s="28"/>
      <c r="L63" s="28">
        <v>480841.87251000002</v>
      </c>
      <c r="M63" s="28">
        <v>197191.41915</v>
      </c>
      <c r="N63" s="60">
        <v>39.374773488572103</v>
      </c>
      <c r="O63" s="60">
        <v>-74.539915809917403</v>
      </c>
      <c r="P63" s="30">
        <v>1976</v>
      </c>
      <c r="Q63" s="30"/>
      <c r="R63" s="30"/>
      <c r="S63" s="30">
        <f t="shared" si="1"/>
        <v>44</v>
      </c>
      <c r="V63" s="51">
        <v>2.9428309563827115</v>
      </c>
      <c r="W63" s="7">
        <f t="shared" si="3"/>
        <v>0</v>
      </c>
    </row>
    <row r="64" spans="1:23" ht="15.75" x14ac:dyDescent="0.25">
      <c r="A64" s="5" t="str">
        <f t="shared" si="4"/>
        <v>Northfield</v>
      </c>
      <c r="B64" s="5" t="str">
        <f>Manholes!$A$57</f>
        <v>Northfield: Linwood/Northfield Border (Shore Rd) to Northfield PS</v>
      </c>
      <c r="C64" s="30" t="s">
        <v>89</v>
      </c>
      <c r="D64" s="55" t="s">
        <v>415</v>
      </c>
      <c r="E64" s="7" t="s">
        <v>23</v>
      </c>
      <c r="F64" s="30">
        <v>33</v>
      </c>
      <c r="G64" s="28">
        <v>4</v>
      </c>
      <c r="H64" s="28">
        <v>32.409999999999997</v>
      </c>
      <c r="I64" s="28">
        <v>15.22</v>
      </c>
      <c r="J64" s="28">
        <v>0</v>
      </c>
      <c r="K64" s="28"/>
      <c r="L64" s="28">
        <v>481062.70133000001</v>
      </c>
      <c r="M64" s="28">
        <v>197420.60741999999</v>
      </c>
      <c r="N64" s="60">
        <v>39.3754030279798</v>
      </c>
      <c r="O64" s="60">
        <v>-74.5391349453553</v>
      </c>
      <c r="P64" s="30">
        <v>1976</v>
      </c>
      <c r="Q64" s="30"/>
      <c r="R64" s="30"/>
      <c r="S64" s="30">
        <f t="shared" si="1"/>
        <v>44</v>
      </c>
      <c r="V64" s="51">
        <v>2.9428309563827115</v>
      </c>
      <c r="W64" s="7">
        <f t="shared" si="3"/>
        <v>0</v>
      </c>
    </row>
    <row r="65" spans="1:23" ht="15.75" x14ac:dyDescent="0.25">
      <c r="A65" s="5" t="str">
        <f t="shared" si="4"/>
        <v>Northfield</v>
      </c>
      <c r="B65" s="5" t="str">
        <f>Manholes!$A$57</f>
        <v>Northfield: Linwood/Northfield Border (Shore Rd) to Northfield PS</v>
      </c>
      <c r="C65" s="30" t="s">
        <v>90</v>
      </c>
      <c r="D65" s="55" t="s">
        <v>415</v>
      </c>
      <c r="E65" s="7" t="s">
        <v>23</v>
      </c>
      <c r="F65" s="30">
        <v>33</v>
      </c>
      <c r="G65" s="28">
        <v>4</v>
      </c>
      <c r="H65" s="28">
        <v>21.69</v>
      </c>
      <c r="I65" s="28">
        <v>5.07</v>
      </c>
      <c r="J65" s="28">
        <v>0</v>
      </c>
      <c r="K65" s="28"/>
      <c r="L65" s="28">
        <v>481332.29360999999</v>
      </c>
      <c r="M65" s="28">
        <v>197207.78974000001</v>
      </c>
      <c r="N65" s="60">
        <v>39.374819018661398</v>
      </c>
      <c r="O65" s="60">
        <v>-74.538180894221</v>
      </c>
      <c r="P65" s="30">
        <v>1976</v>
      </c>
      <c r="Q65" s="30"/>
      <c r="R65" s="30"/>
      <c r="S65" s="30">
        <f t="shared" si="1"/>
        <v>44</v>
      </c>
      <c r="V65" s="51">
        <v>2.9428309563827115</v>
      </c>
      <c r="W65" s="7">
        <f t="shared" si="3"/>
        <v>0</v>
      </c>
    </row>
    <row r="66" spans="1:23" ht="15.75" x14ac:dyDescent="0.25">
      <c r="A66" s="5" t="str">
        <f t="shared" si="4"/>
        <v>Northfield</v>
      </c>
      <c r="B66" s="5" t="str">
        <f>Manholes!$A$57</f>
        <v>Northfield: Linwood/Northfield Border (Shore Rd) to Northfield PS</v>
      </c>
      <c r="C66" s="30" t="s">
        <v>91</v>
      </c>
      <c r="D66" s="55" t="s">
        <v>415</v>
      </c>
      <c r="E66" s="7" t="s">
        <v>23</v>
      </c>
      <c r="F66" s="30">
        <v>30</v>
      </c>
      <c r="G66" s="28">
        <v>4</v>
      </c>
      <c r="H66" s="28">
        <v>21.25</v>
      </c>
      <c r="I66" s="28">
        <v>7.06</v>
      </c>
      <c r="J66" s="28">
        <v>0</v>
      </c>
      <c r="K66" s="28"/>
      <c r="L66" s="28">
        <v>481606.76222999999</v>
      </c>
      <c r="M66" s="28">
        <v>196990.09572000001</v>
      </c>
      <c r="N66" s="60">
        <v>39.374221618282597</v>
      </c>
      <c r="O66" s="60">
        <v>-74.5372096013446</v>
      </c>
      <c r="P66" s="30">
        <v>1976</v>
      </c>
      <c r="Q66" s="30"/>
      <c r="R66" s="30"/>
      <c r="S66" s="30">
        <f t="shared" si="1"/>
        <v>44</v>
      </c>
      <c r="V66" s="51">
        <v>2.9428309563827115</v>
      </c>
      <c r="W66" s="7">
        <f t="shared" si="3"/>
        <v>0</v>
      </c>
    </row>
    <row r="67" spans="1:23" ht="15.75" x14ac:dyDescent="0.25">
      <c r="A67" s="5" t="str">
        <f t="shared" si="4"/>
        <v>Northfield</v>
      </c>
      <c r="B67" s="5" t="str">
        <f>Manholes!$A$57</f>
        <v>Northfield: Linwood/Northfield Border (Shore Rd) to Northfield PS</v>
      </c>
      <c r="C67" s="30" t="s">
        <v>92</v>
      </c>
      <c r="D67" s="55" t="s">
        <v>415</v>
      </c>
      <c r="E67" s="7" t="s">
        <v>23</v>
      </c>
      <c r="F67" s="30">
        <v>30</v>
      </c>
      <c r="G67" s="28">
        <v>4</v>
      </c>
      <c r="H67" s="28">
        <v>13.11</v>
      </c>
      <c r="I67" s="28">
        <v>13.42</v>
      </c>
      <c r="J67" s="28">
        <v>0</v>
      </c>
      <c r="K67" s="28"/>
      <c r="L67" s="28">
        <v>481884.71396000002</v>
      </c>
      <c r="M67" s="28">
        <v>196771.35676</v>
      </c>
      <c r="N67" s="60">
        <v>39.373621344617597</v>
      </c>
      <c r="O67" s="60">
        <v>-74.536226001383596</v>
      </c>
      <c r="P67" s="30">
        <v>1976</v>
      </c>
      <c r="Q67" s="30"/>
      <c r="R67" s="30"/>
      <c r="S67" s="30">
        <f t="shared" ref="S67:S130" si="5">$X$2-P67</f>
        <v>44</v>
      </c>
      <c r="V67" s="51">
        <v>2.9428309563827115</v>
      </c>
      <c r="W67" s="7">
        <f t="shared" si="3"/>
        <v>0</v>
      </c>
    </row>
    <row r="68" spans="1:23" ht="15.75" x14ac:dyDescent="0.25">
      <c r="A68" s="5" t="str">
        <f t="shared" si="4"/>
        <v>Northfield</v>
      </c>
      <c r="B68" s="5" t="str">
        <f>Manholes!$A$57</f>
        <v>Northfield: Linwood/Northfield Border (Shore Rd) to Northfield PS</v>
      </c>
      <c r="C68" s="30" t="s">
        <v>93</v>
      </c>
      <c r="D68" s="55" t="s">
        <v>415</v>
      </c>
      <c r="E68" s="7" t="s">
        <v>23</v>
      </c>
      <c r="F68" s="30">
        <v>30</v>
      </c>
      <c r="G68" s="28">
        <v>4</v>
      </c>
      <c r="H68" s="28">
        <v>7.41</v>
      </c>
      <c r="I68" s="28">
        <v>8.24</v>
      </c>
      <c r="J68" s="28">
        <v>0</v>
      </c>
      <c r="K68" s="28"/>
      <c r="L68" s="28">
        <v>482264.72064999997</v>
      </c>
      <c r="M68" s="28">
        <v>196465.88850999999</v>
      </c>
      <c r="N68" s="60">
        <v>39.372783041349898</v>
      </c>
      <c r="O68" s="60">
        <v>-74.534881273858701</v>
      </c>
      <c r="P68" s="30">
        <v>1976</v>
      </c>
      <c r="Q68" s="30"/>
      <c r="R68" s="30"/>
      <c r="S68" s="30">
        <f t="shared" si="5"/>
        <v>44</v>
      </c>
      <c r="V68" s="51">
        <v>2.9428309563827115</v>
      </c>
      <c r="W68" s="7">
        <f t="shared" si="3"/>
        <v>0</v>
      </c>
    </row>
    <row r="69" spans="1:23" s="70" customFormat="1" ht="15.75" x14ac:dyDescent="0.25">
      <c r="A69" s="63" t="str">
        <f>LEFT(B69,21)</f>
        <v>Pleasantville (South)</v>
      </c>
      <c r="B69" s="63" t="str">
        <f>Manholes!$A$79</f>
        <v>Pleasantville (South): Northfield PS to Terminal MH</v>
      </c>
      <c r="C69" s="64" t="s">
        <v>97</v>
      </c>
      <c r="D69" s="65" t="s">
        <v>414</v>
      </c>
      <c r="E69" s="66" t="s">
        <v>51</v>
      </c>
      <c r="F69" s="66">
        <v>33</v>
      </c>
      <c r="G69" s="66">
        <v>4</v>
      </c>
      <c r="H69" s="66">
        <v>0</v>
      </c>
      <c r="I69" s="66">
        <v>0</v>
      </c>
      <c r="J69" s="66">
        <v>0</v>
      </c>
      <c r="K69" s="66"/>
      <c r="L69" s="66"/>
      <c r="M69" s="66"/>
      <c r="N69" s="67">
        <v>38.8205616427922</v>
      </c>
      <c r="O69" s="67">
        <v>-76.227335693324605</v>
      </c>
      <c r="P69" s="66">
        <v>1976</v>
      </c>
      <c r="Q69" s="68"/>
      <c r="R69" s="66"/>
      <c r="S69" s="66">
        <f t="shared" si="5"/>
        <v>44</v>
      </c>
      <c r="T69" s="66"/>
      <c r="U69" s="66"/>
      <c r="V69" s="69">
        <v>3.9763536438352531</v>
      </c>
      <c r="W69" s="66">
        <f t="shared" ref="W69:W81" si="6">(U69*V69)</f>
        <v>0</v>
      </c>
    </row>
    <row r="70" spans="1:23" s="70" customFormat="1" ht="15.75" x14ac:dyDescent="0.25">
      <c r="A70" s="63" t="str">
        <f t="shared" ref="A70:A81" si="7">LEFT(B70,13)</f>
        <v>Pleasantville</v>
      </c>
      <c r="B70" s="63" t="str">
        <f>Manholes!$A$79</f>
        <v>Pleasantville (South): Northfield PS to Terminal MH</v>
      </c>
      <c r="C70" s="66" t="s">
        <v>98</v>
      </c>
      <c r="D70" s="65" t="s">
        <v>415</v>
      </c>
      <c r="E70" s="66"/>
      <c r="F70" s="66"/>
      <c r="G70" s="66"/>
      <c r="H70" s="66"/>
      <c r="I70" s="66"/>
      <c r="J70" s="66"/>
      <c r="K70" s="66"/>
      <c r="L70" s="66"/>
      <c r="M70" s="66"/>
      <c r="N70" s="67">
        <v>38.8205616427922</v>
      </c>
      <c r="O70" s="67">
        <v>-76.227335693324605</v>
      </c>
      <c r="P70" s="66">
        <v>1976</v>
      </c>
      <c r="Q70" s="68"/>
      <c r="R70" s="66"/>
      <c r="S70" s="66">
        <f t="shared" si="5"/>
        <v>44</v>
      </c>
      <c r="T70" s="66"/>
      <c r="U70" s="66"/>
      <c r="V70" s="69">
        <v>12.574334296829354</v>
      </c>
      <c r="W70" s="66"/>
    </row>
    <row r="71" spans="1:23" ht="15.75" x14ac:dyDescent="0.25">
      <c r="A71" s="34" t="str">
        <f t="shared" si="7"/>
        <v>Pleasantville</v>
      </c>
      <c r="B71" s="34" t="str">
        <f>Manholes!$A$79</f>
        <v>Pleasantville (South): Northfield PS to Terminal MH</v>
      </c>
      <c r="C71" s="30" t="s">
        <v>99</v>
      </c>
      <c r="D71" s="55" t="s">
        <v>415</v>
      </c>
      <c r="E71" s="30" t="s">
        <v>51</v>
      </c>
      <c r="F71" s="30">
        <v>33</v>
      </c>
      <c r="G71" s="28">
        <v>4</v>
      </c>
      <c r="H71" s="28">
        <v>9.15</v>
      </c>
      <c r="I71" s="28">
        <v>9.06</v>
      </c>
      <c r="J71" s="28">
        <v>0</v>
      </c>
      <c r="K71" s="28"/>
      <c r="L71" s="28">
        <v>486432.96862</v>
      </c>
      <c r="M71" s="28">
        <v>202076.48134</v>
      </c>
      <c r="N71" s="60">
        <v>39.388191324657299</v>
      </c>
      <c r="O71" s="60">
        <v>-74.520140298103598</v>
      </c>
      <c r="P71" s="30">
        <v>1976</v>
      </c>
      <c r="Q71" s="30"/>
      <c r="R71" s="30"/>
      <c r="S71" s="30">
        <f t="shared" si="5"/>
        <v>44</v>
      </c>
      <c r="V71" s="51">
        <v>2.6591479484724942</v>
      </c>
      <c r="W71" s="7">
        <f t="shared" si="6"/>
        <v>0</v>
      </c>
    </row>
    <row r="72" spans="1:23" ht="15.75" x14ac:dyDescent="0.25">
      <c r="A72" s="34" t="str">
        <f t="shared" si="7"/>
        <v>Pleasantville</v>
      </c>
      <c r="B72" s="34" t="str">
        <f>Manholes!$A$79</f>
        <v>Pleasantville (South): Northfield PS to Terminal MH</v>
      </c>
      <c r="C72" s="30" t="s">
        <v>100</v>
      </c>
      <c r="D72" s="55" t="s">
        <v>415</v>
      </c>
      <c r="E72" s="30" t="s">
        <v>51</v>
      </c>
      <c r="F72" s="30">
        <v>33</v>
      </c>
      <c r="G72" s="28">
        <v>4</v>
      </c>
      <c r="H72" s="28">
        <v>9.41</v>
      </c>
      <c r="I72" s="28">
        <v>9.4499999999999993</v>
      </c>
      <c r="J72" s="28">
        <v>0</v>
      </c>
      <c r="K72" s="28"/>
      <c r="L72" s="28">
        <v>486475.98375000001</v>
      </c>
      <c r="M72" s="28">
        <v>202168.75044999999</v>
      </c>
      <c r="N72" s="60">
        <v>39.388444690698897</v>
      </c>
      <c r="O72" s="60">
        <v>-74.519988168319003</v>
      </c>
      <c r="P72" s="30">
        <v>1976</v>
      </c>
      <c r="Q72" s="30"/>
      <c r="R72" s="30"/>
      <c r="S72" s="30">
        <f t="shared" si="5"/>
        <v>44</v>
      </c>
      <c r="V72" s="51">
        <v>2.6591479484724942</v>
      </c>
      <c r="W72" s="7">
        <f t="shared" si="6"/>
        <v>0</v>
      </c>
    </row>
    <row r="73" spans="1:23" ht="15.75" x14ac:dyDescent="0.25">
      <c r="A73" s="34" t="str">
        <f t="shared" si="7"/>
        <v>Pleasantville</v>
      </c>
      <c r="B73" s="34" t="str">
        <f>Manholes!$A$79</f>
        <v>Pleasantville (South): Northfield PS to Terminal MH</v>
      </c>
      <c r="C73" s="30" t="s">
        <v>101</v>
      </c>
      <c r="D73" s="55" t="s">
        <v>415</v>
      </c>
      <c r="E73" s="30" t="s">
        <v>51</v>
      </c>
      <c r="F73" s="30">
        <v>33</v>
      </c>
      <c r="G73" s="28">
        <v>4</v>
      </c>
      <c r="H73" s="28">
        <v>12.79</v>
      </c>
      <c r="I73" s="28">
        <v>13.49</v>
      </c>
      <c r="J73" s="28">
        <v>0</v>
      </c>
      <c r="K73" s="28"/>
      <c r="L73" s="28">
        <v>486583.53402000002</v>
      </c>
      <c r="M73" s="28">
        <v>202397.84216</v>
      </c>
      <c r="N73" s="60">
        <v>39.389073763182203</v>
      </c>
      <c r="O73" s="60">
        <v>-74.519607794661795</v>
      </c>
      <c r="P73" s="30">
        <v>1976</v>
      </c>
      <c r="Q73" s="30"/>
      <c r="R73" s="30"/>
      <c r="S73" s="30">
        <f t="shared" si="5"/>
        <v>44</v>
      </c>
      <c r="V73" s="51">
        <v>2.6591479484724942</v>
      </c>
      <c r="W73" s="7">
        <f t="shared" si="6"/>
        <v>0</v>
      </c>
    </row>
    <row r="74" spans="1:23" ht="15.75" x14ac:dyDescent="0.25">
      <c r="A74" s="34" t="str">
        <f t="shared" si="7"/>
        <v>Pleasantville</v>
      </c>
      <c r="B74" s="34" t="str">
        <f>Manholes!$A$79</f>
        <v>Pleasantville (South): Northfield PS to Terminal MH</v>
      </c>
      <c r="C74" s="30" t="s">
        <v>102</v>
      </c>
      <c r="D74" s="55" t="s">
        <v>415</v>
      </c>
      <c r="E74" s="30" t="s">
        <v>51</v>
      </c>
      <c r="F74" s="30">
        <v>33</v>
      </c>
      <c r="G74" s="28">
        <v>4</v>
      </c>
      <c r="H74" s="28">
        <v>16.079999999999998</v>
      </c>
      <c r="I74" s="28">
        <v>17.440000000000001</v>
      </c>
      <c r="J74" s="28">
        <v>0</v>
      </c>
      <c r="K74" s="28"/>
      <c r="L74" s="28">
        <v>486670.71227999998</v>
      </c>
      <c r="M74" s="28">
        <v>202583.25860999999</v>
      </c>
      <c r="N74" s="60">
        <v>39.389582904950402</v>
      </c>
      <c r="O74" s="60">
        <v>-74.519299465243293</v>
      </c>
      <c r="P74" s="30">
        <v>1976</v>
      </c>
      <c r="Q74" s="30"/>
      <c r="R74" s="30"/>
      <c r="S74" s="30">
        <f t="shared" si="5"/>
        <v>44</v>
      </c>
      <c r="V74" s="51">
        <v>2.6591479484724942</v>
      </c>
      <c r="W74" s="7">
        <f t="shared" si="6"/>
        <v>0</v>
      </c>
    </row>
    <row r="75" spans="1:23" ht="15.75" x14ac:dyDescent="0.25">
      <c r="A75" s="34" t="str">
        <f t="shared" si="7"/>
        <v>Pleasantville</v>
      </c>
      <c r="B75" s="34" t="str">
        <f>Manholes!$A$79</f>
        <v>Pleasantville (South): Northfield PS to Terminal MH</v>
      </c>
      <c r="C75" s="37" t="s">
        <v>103</v>
      </c>
      <c r="D75" s="55" t="s">
        <v>414</v>
      </c>
      <c r="E75" s="30" t="s">
        <v>51</v>
      </c>
      <c r="F75" s="30">
        <v>33</v>
      </c>
      <c r="G75" s="28">
        <v>4</v>
      </c>
      <c r="H75" s="28">
        <v>10.210000000000001</v>
      </c>
      <c r="I75" s="28">
        <v>11.68</v>
      </c>
      <c r="J75" s="28">
        <v>0</v>
      </c>
      <c r="K75" s="28"/>
      <c r="L75" s="28">
        <v>486902.40152000001</v>
      </c>
      <c r="M75" s="28">
        <v>202498.68268</v>
      </c>
      <c r="N75" s="60">
        <v>39.389350821469101</v>
      </c>
      <c r="O75" s="60">
        <v>-74.518479594387799</v>
      </c>
      <c r="P75" s="30">
        <v>1976</v>
      </c>
      <c r="Q75" s="30"/>
      <c r="R75" s="30"/>
      <c r="S75" s="30">
        <f t="shared" si="5"/>
        <v>44</v>
      </c>
      <c r="V75" s="51">
        <v>3.9763536438352531</v>
      </c>
      <c r="W75" s="7">
        <f t="shared" si="6"/>
        <v>0</v>
      </c>
    </row>
    <row r="76" spans="1:23" ht="15.75" x14ac:dyDescent="0.25">
      <c r="A76" s="34" t="str">
        <f t="shared" si="7"/>
        <v>Pleasantville</v>
      </c>
      <c r="B76" s="34" t="str">
        <f>Manholes!$A$79</f>
        <v>Pleasantville (South): Northfield PS to Terminal MH</v>
      </c>
      <c r="C76" s="30" t="s">
        <v>104</v>
      </c>
      <c r="D76" s="55" t="s">
        <v>415</v>
      </c>
      <c r="E76" s="30" t="s">
        <v>51</v>
      </c>
      <c r="F76" s="30">
        <v>33</v>
      </c>
      <c r="G76" s="28">
        <v>4</v>
      </c>
      <c r="H76" s="28">
        <v>10.64</v>
      </c>
      <c r="I76" s="28">
        <v>12.39</v>
      </c>
      <c r="J76" s="28">
        <v>0</v>
      </c>
      <c r="K76" s="28"/>
      <c r="L76" s="28">
        <v>486965.22862000001</v>
      </c>
      <c r="M76" s="28">
        <v>202614.41641999999</v>
      </c>
      <c r="N76" s="60">
        <v>39.3896686218227</v>
      </c>
      <c r="O76" s="60">
        <v>-74.518257370375295</v>
      </c>
      <c r="P76" s="30">
        <v>1976</v>
      </c>
      <c r="Q76" s="30"/>
      <c r="R76" s="30"/>
      <c r="S76" s="30">
        <f t="shared" si="5"/>
        <v>44</v>
      </c>
      <c r="V76" s="51">
        <v>2.6591479484724942</v>
      </c>
      <c r="W76" s="7">
        <f t="shared" si="6"/>
        <v>0</v>
      </c>
    </row>
    <row r="77" spans="1:23" ht="15.75" x14ac:dyDescent="0.25">
      <c r="A77" s="34" t="str">
        <f t="shared" si="7"/>
        <v>Pleasantville</v>
      </c>
      <c r="B77" s="34" t="str">
        <f>Manholes!$A$79</f>
        <v>Pleasantville (South): Northfield PS to Terminal MH</v>
      </c>
      <c r="C77" s="30" t="s">
        <v>105</v>
      </c>
      <c r="D77" s="55" t="s">
        <v>415</v>
      </c>
      <c r="E77" s="30" t="s">
        <v>51</v>
      </c>
      <c r="F77" s="30">
        <v>33</v>
      </c>
      <c r="G77" s="28">
        <v>4</v>
      </c>
      <c r="H77" s="28">
        <v>11.03</v>
      </c>
      <c r="I77" s="28">
        <v>12.88</v>
      </c>
      <c r="J77" s="28">
        <v>0</v>
      </c>
      <c r="K77" s="28"/>
      <c r="L77" s="28">
        <v>487051.06242999999</v>
      </c>
      <c r="M77" s="28">
        <v>202816.18267000001</v>
      </c>
      <c r="N77" s="60">
        <v>39.390222650471799</v>
      </c>
      <c r="O77" s="60">
        <v>-74.517953797451696</v>
      </c>
      <c r="P77" s="30">
        <v>1976</v>
      </c>
      <c r="Q77" s="30"/>
      <c r="R77" s="30"/>
      <c r="S77" s="30">
        <f t="shared" si="5"/>
        <v>44</v>
      </c>
      <c r="V77" s="51">
        <v>2.6591479484724942</v>
      </c>
      <c r="W77" s="7">
        <f t="shared" si="6"/>
        <v>0</v>
      </c>
    </row>
    <row r="78" spans="1:23" ht="15.75" x14ac:dyDescent="0.25">
      <c r="A78" s="34" t="str">
        <f t="shared" si="7"/>
        <v>Pleasantville</v>
      </c>
      <c r="B78" s="34" t="str">
        <f>Manholes!$A$79</f>
        <v>Pleasantville (South): Northfield PS to Terminal MH</v>
      </c>
      <c r="C78" s="30" t="s">
        <v>106</v>
      </c>
      <c r="D78" s="55" t="s">
        <v>415</v>
      </c>
      <c r="E78" s="30" t="s">
        <v>51</v>
      </c>
      <c r="F78" s="30">
        <v>33</v>
      </c>
      <c r="G78" s="28">
        <v>4</v>
      </c>
      <c r="H78" s="28">
        <v>11.14</v>
      </c>
      <c r="I78" s="28">
        <v>13.25</v>
      </c>
      <c r="J78" s="28">
        <v>0</v>
      </c>
      <c r="K78" s="28"/>
      <c r="L78" s="28">
        <v>487144.24878999998</v>
      </c>
      <c r="M78" s="28">
        <v>203045.23222000001</v>
      </c>
      <c r="N78" s="60">
        <v>39.390851592564097</v>
      </c>
      <c r="O78" s="60">
        <v>-74.517624221673003</v>
      </c>
      <c r="P78" s="30">
        <v>1976</v>
      </c>
      <c r="Q78" s="30"/>
      <c r="R78" s="30"/>
      <c r="S78" s="30">
        <f t="shared" si="5"/>
        <v>44</v>
      </c>
      <c r="V78" s="51">
        <v>2.6591479484724942</v>
      </c>
      <c r="W78" s="7">
        <f t="shared" si="6"/>
        <v>0</v>
      </c>
    </row>
    <row r="79" spans="1:23" ht="15.75" x14ac:dyDescent="0.25">
      <c r="A79" s="34" t="str">
        <f t="shared" si="7"/>
        <v>Pleasantville</v>
      </c>
      <c r="B79" s="34" t="str">
        <f>Manholes!$A$79</f>
        <v>Pleasantville (South): Northfield PS to Terminal MH</v>
      </c>
      <c r="C79" s="30" t="s">
        <v>107</v>
      </c>
      <c r="D79" s="55" t="s">
        <v>415</v>
      </c>
      <c r="E79" s="30" t="s">
        <v>51</v>
      </c>
      <c r="F79" s="30">
        <v>33</v>
      </c>
      <c r="G79" s="28">
        <v>4</v>
      </c>
      <c r="H79" s="28">
        <v>11.35</v>
      </c>
      <c r="I79" s="28">
        <v>13.71</v>
      </c>
      <c r="J79" s="28">
        <v>0</v>
      </c>
      <c r="K79" s="28"/>
      <c r="L79" s="28">
        <v>487356.14010999998</v>
      </c>
      <c r="M79" s="28">
        <v>202932.02384000001</v>
      </c>
      <c r="N79" s="60">
        <v>39.390540872129399</v>
      </c>
      <c r="O79" s="60">
        <v>-74.516874376551101</v>
      </c>
      <c r="P79" s="30">
        <v>1976</v>
      </c>
      <c r="Q79" s="30"/>
      <c r="R79" s="30"/>
      <c r="S79" s="30">
        <f t="shared" si="5"/>
        <v>44</v>
      </c>
      <c r="V79" s="51">
        <v>2.6591479484724942</v>
      </c>
      <c r="W79" s="7">
        <f t="shared" si="6"/>
        <v>0</v>
      </c>
    </row>
    <row r="80" spans="1:23" ht="15.75" x14ac:dyDescent="0.25">
      <c r="A80" s="34" t="str">
        <f t="shared" si="7"/>
        <v>Pleasantville</v>
      </c>
      <c r="B80" s="34" t="str">
        <f>Manholes!$A$79</f>
        <v>Pleasantville (South): Northfield PS to Terminal MH</v>
      </c>
      <c r="C80" s="30" t="s">
        <v>108</v>
      </c>
      <c r="D80" s="55" t="s">
        <v>415</v>
      </c>
      <c r="E80" s="30" t="s">
        <v>51</v>
      </c>
      <c r="F80" s="30">
        <v>33</v>
      </c>
      <c r="G80" s="28">
        <v>4</v>
      </c>
      <c r="H80" s="28">
        <v>5.85</v>
      </c>
      <c r="I80" s="28">
        <v>8.4499999999999993</v>
      </c>
      <c r="J80" s="28">
        <v>0</v>
      </c>
      <c r="K80" s="28"/>
      <c r="L80" s="28">
        <v>487452.87105000002</v>
      </c>
      <c r="M80" s="28">
        <v>203123.71567000001</v>
      </c>
      <c r="N80" s="60">
        <v>39.391067241716797</v>
      </c>
      <c r="O80" s="60">
        <v>-74.516532222874005</v>
      </c>
      <c r="P80" s="30">
        <v>1976</v>
      </c>
      <c r="Q80" s="30"/>
      <c r="R80" s="30"/>
      <c r="S80" s="30">
        <f t="shared" si="5"/>
        <v>44</v>
      </c>
      <c r="V80" s="51">
        <v>2.6591479484724942</v>
      </c>
      <c r="W80" s="7">
        <f t="shared" si="6"/>
        <v>0</v>
      </c>
    </row>
    <row r="81" spans="1:23" ht="15.75" x14ac:dyDescent="0.25">
      <c r="A81" s="34" t="str">
        <f t="shared" si="7"/>
        <v>Pleasantville</v>
      </c>
      <c r="B81" s="34" t="str">
        <f>Manholes!$A$79</f>
        <v>Pleasantville (South): Northfield PS to Terminal MH</v>
      </c>
      <c r="C81" s="30" t="s">
        <v>109</v>
      </c>
      <c r="D81" s="55" t="s">
        <v>415</v>
      </c>
      <c r="E81" s="30" t="s">
        <v>51</v>
      </c>
      <c r="F81" s="30">
        <v>39</v>
      </c>
      <c r="G81" s="28">
        <v>4</v>
      </c>
      <c r="H81" s="28">
        <v>5.85</v>
      </c>
      <c r="I81" s="28">
        <v>8.5</v>
      </c>
      <c r="J81" s="28">
        <v>0</v>
      </c>
      <c r="K81" s="28"/>
      <c r="L81" s="28">
        <v>487488.18462000001</v>
      </c>
      <c r="M81" s="28">
        <v>203197.13516999999</v>
      </c>
      <c r="N81" s="60">
        <v>39.391268844249403</v>
      </c>
      <c r="O81" s="60">
        <v>-74.516407314066299</v>
      </c>
      <c r="P81" s="30">
        <v>1976</v>
      </c>
      <c r="Q81" s="30"/>
      <c r="R81" s="30"/>
      <c r="S81" s="30">
        <f t="shared" si="5"/>
        <v>44</v>
      </c>
      <c r="V81" s="51">
        <v>2.6591479484724942</v>
      </c>
      <c r="W81" s="7">
        <f t="shared" si="6"/>
        <v>0</v>
      </c>
    </row>
    <row r="82" spans="1:23" ht="15.75" x14ac:dyDescent="0.25">
      <c r="A82" s="34" t="str">
        <f>LEFT(B82,21)</f>
        <v>Pleasantville (North)</v>
      </c>
      <c r="B82" s="34" t="str">
        <f>Manholes!$A$94</f>
        <v>Pleasantville (North): Pleasantville/Absecon Border to North Junction (Old Turnpike)</v>
      </c>
      <c r="C82" s="37">
        <v>32</v>
      </c>
      <c r="D82" s="55" t="s">
        <v>414</v>
      </c>
      <c r="E82" s="30" t="s">
        <v>51</v>
      </c>
      <c r="F82" s="30">
        <v>24</v>
      </c>
      <c r="G82" s="28">
        <v>4</v>
      </c>
      <c r="H82" s="28">
        <v>35.020000000000003</v>
      </c>
      <c r="I82" s="28">
        <v>6.46</v>
      </c>
      <c r="J82" s="28">
        <v>0</v>
      </c>
      <c r="K82" s="28"/>
      <c r="L82" s="28">
        <v>492239.15038000001</v>
      </c>
      <c r="M82" s="28">
        <v>211243.8855</v>
      </c>
      <c r="N82" s="60">
        <v>39.413363584004799</v>
      </c>
      <c r="O82" s="60">
        <v>-74.499595952755101</v>
      </c>
      <c r="P82" s="30">
        <v>1973</v>
      </c>
      <c r="Q82" s="30"/>
      <c r="R82" s="30"/>
      <c r="S82" s="30">
        <f t="shared" si="5"/>
        <v>47</v>
      </c>
      <c r="V82" s="51">
        <v>3.9763536438352531</v>
      </c>
      <c r="W82" s="7">
        <f>(U82*V82)</f>
        <v>0</v>
      </c>
    </row>
    <row r="83" spans="1:23" ht="15.75" x14ac:dyDescent="0.25">
      <c r="A83" s="34" t="str">
        <f t="shared" ref="A83:A118" si="8">LEFT(B83,21)</f>
        <v>Pleasantville (North)</v>
      </c>
      <c r="B83" s="34" t="str">
        <f>Manholes!$A$94</f>
        <v>Pleasantville (North): Pleasantville/Absecon Border to North Junction (Old Turnpike)</v>
      </c>
      <c r="C83" s="30">
        <v>31</v>
      </c>
      <c r="D83" s="55" t="s">
        <v>415</v>
      </c>
      <c r="E83" s="30" t="s">
        <v>51</v>
      </c>
      <c r="F83" s="30">
        <v>24</v>
      </c>
      <c r="G83" s="28">
        <v>4</v>
      </c>
      <c r="H83" s="28">
        <v>34.159999999999997</v>
      </c>
      <c r="I83" s="28">
        <v>9.02</v>
      </c>
      <c r="J83" s="28">
        <v>0</v>
      </c>
      <c r="K83" s="28"/>
      <c r="L83" s="28">
        <v>492025.55781000003</v>
      </c>
      <c r="M83" s="28">
        <v>210797.13464</v>
      </c>
      <c r="N83" s="60">
        <v>39.412136963456298</v>
      </c>
      <c r="O83" s="60">
        <v>-74.500351979869393</v>
      </c>
      <c r="P83" s="30">
        <v>1973</v>
      </c>
      <c r="Q83" s="30"/>
      <c r="R83" s="30"/>
      <c r="S83" s="30">
        <f t="shared" si="5"/>
        <v>47</v>
      </c>
      <c r="V83" s="51">
        <v>2.6591479484724942</v>
      </c>
      <c r="W83" s="7">
        <f>(U83*V83)</f>
        <v>0</v>
      </c>
    </row>
    <row r="84" spans="1:23" s="3" customFormat="1" ht="15.75" x14ac:dyDescent="0.25">
      <c r="A84" s="34" t="str">
        <f t="shared" si="8"/>
        <v>Pleasantville (North)</v>
      </c>
      <c r="B84" s="34" t="str">
        <f>Manholes!$A$94</f>
        <v>Pleasantville (North): Pleasantville/Absecon Border to North Junction (Old Turnpike)</v>
      </c>
      <c r="C84" s="30">
        <v>30</v>
      </c>
      <c r="D84" s="55" t="s">
        <v>415</v>
      </c>
      <c r="E84" s="30" t="s">
        <v>51</v>
      </c>
      <c r="F84" s="30">
        <v>24</v>
      </c>
      <c r="G84" s="28">
        <v>4</v>
      </c>
      <c r="H84" s="28">
        <v>27.26</v>
      </c>
      <c r="I84" s="28">
        <v>8.4600000000000009</v>
      </c>
      <c r="J84" s="28">
        <v>0</v>
      </c>
      <c r="K84" s="28"/>
      <c r="L84" s="28">
        <v>491811.55763</v>
      </c>
      <c r="M84" s="28">
        <v>210346.30757999999</v>
      </c>
      <c r="N84" s="60">
        <v>39.410899146182501</v>
      </c>
      <c r="O84" s="60">
        <v>-74.501109423004195</v>
      </c>
      <c r="P84" s="30">
        <v>1973</v>
      </c>
      <c r="Q84" s="30"/>
      <c r="R84" s="30"/>
      <c r="S84" s="30">
        <f t="shared" si="5"/>
        <v>47</v>
      </c>
      <c r="T84" s="30"/>
      <c r="U84" s="7"/>
      <c r="V84" s="51">
        <v>2.6591479484724942</v>
      </c>
      <c r="W84" s="7">
        <f>(U84*V84)</f>
        <v>0</v>
      </c>
    </row>
    <row r="85" spans="1:23" s="3" customFormat="1" ht="15.75" x14ac:dyDescent="0.25">
      <c r="A85" s="34" t="str">
        <f t="shared" si="8"/>
        <v>Pleasantville (North)</v>
      </c>
      <c r="B85" s="34" t="str">
        <f>Manholes!$A$94</f>
        <v>Pleasantville (North): Pleasantville/Absecon Border to North Junction (Old Turnpike)</v>
      </c>
      <c r="C85" s="30">
        <v>29</v>
      </c>
      <c r="D85" s="55" t="s">
        <v>415</v>
      </c>
      <c r="E85" s="30" t="s">
        <v>51</v>
      </c>
      <c r="F85" s="30">
        <v>24</v>
      </c>
      <c r="G85" s="28">
        <v>4</v>
      </c>
      <c r="H85" s="28">
        <v>26.08</v>
      </c>
      <c r="I85" s="28">
        <v>9.3800000000000008</v>
      </c>
      <c r="J85" s="28">
        <v>0</v>
      </c>
      <c r="K85" s="28"/>
      <c r="L85" s="28">
        <v>491591.85077000002</v>
      </c>
      <c r="M85" s="28">
        <v>209897.92624</v>
      </c>
      <c r="N85" s="60">
        <v>39.409668038148197</v>
      </c>
      <c r="O85" s="60">
        <v>-74.501887037572999</v>
      </c>
      <c r="P85" s="30">
        <v>1973</v>
      </c>
      <c r="Q85" s="30"/>
      <c r="R85" s="30"/>
      <c r="S85" s="30">
        <f t="shared" si="5"/>
        <v>47</v>
      </c>
      <c r="T85" s="30"/>
      <c r="U85" s="7"/>
      <c r="V85" s="51">
        <v>2.6591479484724942</v>
      </c>
      <c r="W85" s="7">
        <f>(U85*V85)</f>
        <v>0</v>
      </c>
    </row>
    <row r="86" spans="1:23" s="8" customFormat="1" ht="12.75" customHeight="1" x14ac:dyDescent="0.25">
      <c r="A86" s="34" t="str">
        <f t="shared" si="8"/>
        <v>Pleasantville (North)</v>
      </c>
      <c r="B86" s="34" t="str">
        <f>Manholes!$A$94</f>
        <v>Pleasantville (North): Pleasantville/Absecon Border to North Junction (Old Turnpike)</v>
      </c>
      <c r="C86" s="1" t="s">
        <v>112</v>
      </c>
      <c r="D86" s="55" t="s">
        <v>415</v>
      </c>
      <c r="E86" s="1" t="s">
        <v>113</v>
      </c>
      <c r="F86" s="1">
        <v>8</v>
      </c>
      <c r="G86" s="28">
        <v>4</v>
      </c>
      <c r="H86" s="28">
        <v>16.559999999999999</v>
      </c>
      <c r="I86" s="28">
        <v>2.39</v>
      </c>
      <c r="J86" s="28">
        <v>0</v>
      </c>
      <c r="K86" s="28"/>
      <c r="L86" s="28">
        <v>491102.59643999999</v>
      </c>
      <c r="M86" s="28">
        <v>209737.58244999999</v>
      </c>
      <c r="N86" s="60">
        <v>39.409227749563001</v>
      </c>
      <c r="O86" s="60">
        <v>-74.503618690367702</v>
      </c>
      <c r="P86" s="30">
        <v>1973</v>
      </c>
      <c r="Q86" s="163" t="s">
        <v>114</v>
      </c>
      <c r="R86" s="164"/>
      <c r="S86" s="164"/>
      <c r="T86" s="164"/>
      <c r="U86" s="165"/>
      <c r="V86" s="51">
        <v>2.5900200641113513</v>
      </c>
      <c r="W86" s="48"/>
    </row>
    <row r="87" spans="1:23" s="8" customFormat="1" ht="15.75" x14ac:dyDescent="0.25">
      <c r="A87" s="34" t="str">
        <f t="shared" si="8"/>
        <v>Pleasantville (North)</v>
      </c>
      <c r="B87" s="34" t="str">
        <f>Manholes!$A$94</f>
        <v>Pleasantville (North): Pleasantville/Absecon Border to North Junction (Old Turnpike)</v>
      </c>
      <c r="C87" s="1">
        <v>28.1</v>
      </c>
      <c r="D87" s="55" t="s">
        <v>415</v>
      </c>
      <c r="E87" s="1" t="s">
        <v>113</v>
      </c>
      <c r="F87" s="1">
        <v>8</v>
      </c>
      <c r="G87" s="28">
        <v>4</v>
      </c>
      <c r="H87" s="28">
        <v>25.83</v>
      </c>
      <c r="I87" s="28">
        <v>3.8</v>
      </c>
      <c r="J87" s="28">
        <v>0</v>
      </c>
      <c r="K87" s="28"/>
      <c r="L87" s="28">
        <v>491368.36946999998</v>
      </c>
      <c r="M87" s="28">
        <v>209596.11728000001</v>
      </c>
      <c r="N87" s="60">
        <v>39.408839361126397</v>
      </c>
      <c r="O87" s="60">
        <v>-74.502677999484007</v>
      </c>
      <c r="P87" s="30">
        <v>1973</v>
      </c>
      <c r="Q87" s="166"/>
      <c r="R87" s="167"/>
      <c r="S87" s="167"/>
      <c r="T87" s="167"/>
      <c r="U87" s="168"/>
      <c r="V87" s="51">
        <v>2.5900200641113513</v>
      </c>
      <c r="W87" s="48"/>
    </row>
    <row r="88" spans="1:23" s="3" customFormat="1" ht="15.75" x14ac:dyDescent="0.25">
      <c r="A88" s="34" t="str">
        <f t="shared" si="8"/>
        <v>Pleasantville (North)</v>
      </c>
      <c r="B88" s="34" t="str">
        <f>Manholes!$A$94</f>
        <v>Pleasantville (North): Pleasantville/Absecon Border to North Junction (Old Turnpike)</v>
      </c>
      <c r="C88" s="30">
        <v>28</v>
      </c>
      <c r="D88" s="55" t="s">
        <v>415</v>
      </c>
      <c r="E88" s="30" t="s">
        <v>51</v>
      </c>
      <c r="F88" s="30">
        <v>27</v>
      </c>
      <c r="G88" s="28">
        <v>4</v>
      </c>
      <c r="H88" s="28">
        <v>27.7</v>
      </c>
      <c r="I88" s="28">
        <v>12.68</v>
      </c>
      <c r="J88" s="28">
        <v>0</v>
      </c>
      <c r="K88" s="28"/>
      <c r="L88" s="28">
        <v>491421.59460000001</v>
      </c>
      <c r="M88" s="28">
        <v>209566.96077999999</v>
      </c>
      <c r="N88" s="60">
        <v>39.4087593117696</v>
      </c>
      <c r="O88" s="60">
        <v>-74.502489613020501</v>
      </c>
      <c r="P88" s="30">
        <v>1973</v>
      </c>
      <c r="Q88" s="30"/>
      <c r="R88" s="30"/>
      <c r="S88" s="30">
        <f t="shared" si="5"/>
        <v>47</v>
      </c>
      <c r="T88" s="30"/>
      <c r="U88" s="30"/>
      <c r="V88" s="51">
        <v>2.6591479484724942</v>
      </c>
      <c r="W88" s="30">
        <f>(U88*V88)</f>
        <v>0</v>
      </c>
    </row>
    <row r="89" spans="1:23" s="3" customFormat="1" ht="15.75" x14ac:dyDescent="0.25">
      <c r="A89" s="34" t="str">
        <f t="shared" si="8"/>
        <v>Pleasantville (North)</v>
      </c>
      <c r="B89" s="34" t="str">
        <f>Manholes!$A$94</f>
        <v>Pleasantville (North): Pleasantville/Absecon Border to North Junction (Old Turnpike)</v>
      </c>
      <c r="C89" s="30">
        <v>27</v>
      </c>
      <c r="D89" s="55" t="s">
        <v>415</v>
      </c>
      <c r="E89" s="30" t="s">
        <v>51</v>
      </c>
      <c r="F89" s="30">
        <v>27</v>
      </c>
      <c r="G89" s="28">
        <v>4</v>
      </c>
      <c r="H89" s="28">
        <v>25.72</v>
      </c>
      <c r="I89" s="28">
        <v>11.22</v>
      </c>
      <c r="J89" s="28">
        <v>0</v>
      </c>
      <c r="K89" s="28"/>
      <c r="L89" s="28">
        <v>491350.13247000001</v>
      </c>
      <c r="M89" s="28">
        <v>209452.80585</v>
      </c>
      <c r="N89" s="60">
        <v>39.408445876684802</v>
      </c>
      <c r="O89" s="60">
        <v>-74.502742531661994</v>
      </c>
      <c r="P89" s="30">
        <v>1973</v>
      </c>
      <c r="Q89" s="30"/>
      <c r="R89" s="30"/>
      <c r="S89" s="30">
        <f t="shared" si="5"/>
        <v>47</v>
      </c>
      <c r="T89" s="30"/>
      <c r="U89" s="30"/>
      <c r="V89" s="51">
        <v>2.6591479484724942</v>
      </c>
      <c r="W89" s="30">
        <f>(U89*V89)</f>
        <v>0</v>
      </c>
    </row>
    <row r="90" spans="1:23" s="3" customFormat="1" ht="15.75" x14ac:dyDescent="0.25">
      <c r="A90" s="34" t="str">
        <f t="shared" si="8"/>
        <v>Pleasantville (North)</v>
      </c>
      <c r="B90" s="34" t="str">
        <f>Manholes!$A$94</f>
        <v>Pleasantville (North): Pleasantville/Absecon Border to North Junction (Old Turnpike)</v>
      </c>
      <c r="C90" s="30">
        <v>26</v>
      </c>
      <c r="D90" s="55" t="s">
        <v>415</v>
      </c>
      <c r="E90" s="30" t="s">
        <v>51</v>
      </c>
      <c r="F90" s="30">
        <v>27</v>
      </c>
      <c r="G90" s="28">
        <v>4</v>
      </c>
      <c r="H90" s="28">
        <v>23.83</v>
      </c>
      <c r="I90" s="28">
        <v>9.82</v>
      </c>
      <c r="J90" s="28">
        <v>0</v>
      </c>
      <c r="K90" s="28"/>
      <c r="L90" s="28">
        <v>491167.51896999998</v>
      </c>
      <c r="M90" s="28">
        <v>209188.26086000001</v>
      </c>
      <c r="N90" s="60">
        <v>39.407719511618502</v>
      </c>
      <c r="O90" s="60">
        <v>-74.503388830626307</v>
      </c>
      <c r="P90" s="30">
        <v>1973</v>
      </c>
      <c r="Q90" s="30"/>
      <c r="R90" s="30"/>
      <c r="S90" s="30">
        <f t="shared" si="5"/>
        <v>47</v>
      </c>
      <c r="T90" s="30"/>
      <c r="U90" s="30"/>
      <c r="V90" s="51">
        <v>2.6591479484724942</v>
      </c>
      <c r="W90" s="30">
        <f>(U90*V90)</f>
        <v>0</v>
      </c>
    </row>
    <row r="91" spans="1:23" s="3" customFormat="1" ht="15.75" x14ac:dyDescent="0.25">
      <c r="A91" s="34" t="str">
        <f t="shared" si="8"/>
        <v>Pleasantville (North)</v>
      </c>
      <c r="B91" s="34" t="str">
        <f>Manholes!$A$94</f>
        <v>Pleasantville (North): Pleasantville/Absecon Border to North Junction (Old Turnpike)</v>
      </c>
      <c r="C91" s="30" t="s">
        <v>115</v>
      </c>
      <c r="D91" s="55" t="s">
        <v>415</v>
      </c>
      <c r="E91" s="30" t="s">
        <v>51</v>
      </c>
      <c r="F91" s="30">
        <v>27</v>
      </c>
      <c r="G91" s="28">
        <v>4</v>
      </c>
      <c r="H91" s="28">
        <v>23.59</v>
      </c>
      <c r="I91" s="28">
        <v>9.6300000000000008</v>
      </c>
      <c r="J91" s="28">
        <v>0</v>
      </c>
      <c r="K91" s="28"/>
      <c r="L91" s="28">
        <v>491149.58372</v>
      </c>
      <c r="M91" s="28">
        <v>209160.54274</v>
      </c>
      <c r="N91" s="60">
        <v>39.407643405265198</v>
      </c>
      <c r="O91" s="60">
        <v>-74.5034523056203</v>
      </c>
      <c r="P91" s="30">
        <v>1973</v>
      </c>
      <c r="Q91" s="30"/>
      <c r="R91" s="30"/>
      <c r="S91" s="30">
        <f t="shared" si="5"/>
        <v>47</v>
      </c>
      <c r="T91" s="30"/>
      <c r="U91" s="30"/>
      <c r="V91" s="51">
        <v>2.6591479484724942</v>
      </c>
      <c r="W91" s="30">
        <f>(U91*V91)</f>
        <v>0</v>
      </c>
    </row>
    <row r="92" spans="1:23" s="3" customFormat="1" ht="15.75" x14ac:dyDescent="0.25">
      <c r="A92" s="34" t="str">
        <f t="shared" si="8"/>
        <v>Pleasantville (North)</v>
      </c>
      <c r="B92" s="34" t="str">
        <f>Manholes!$A$94</f>
        <v>Pleasantville (North): Pleasantville/Absecon Border to North Junction (Old Turnpike)</v>
      </c>
      <c r="C92" s="30">
        <v>25</v>
      </c>
      <c r="D92" s="55" t="s">
        <v>415</v>
      </c>
      <c r="E92" s="30" t="s">
        <v>51</v>
      </c>
      <c r="F92" s="30">
        <v>27</v>
      </c>
      <c r="G92" s="28">
        <v>4</v>
      </c>
      <c r="H92" s="28">
        <v>22.34</v>
      </c>
      <c r="I92" s="28">
        <v>9.39</v>
      </c>
      <c r="J92" s="28">
        <v>0</v>
      </c>
      <c r="K92" s="28"/>
      <c r="L92" s="28">
        <v>490966.97022999998</v>
      </c>
      <c r="M92" s="28">
        <v>208895.59013</v>
      </c>
      <c r="N92" s="60">
        <v>39.406915917029004</v>
      </c>
      <c r="O92" s="60">
        <v>-74.504098589748494</v>
      </c>
      <c r="P92" s="30">
        <v>1973</v>
      </c>
      <c r="Q92" s="30"/>
      <c r="R92" s="30"/>
      <c r="S92" s="30">
        <f t="shared" si="5"/>
        <v>47</v>
      </c>
      <c r="T92" s="30"/>
      <c r="U92" s="30"/>
      <c r="V92" s="51">
        <v>2.6591479484724942</v>
      </c>
      <c r="W92" s="30">
        <f>(U92*V92)</f>
        <v>0</v>
      </c>
    </row>
    <row r="93" spans="1:23" s="8" customFormat="1" ht="15.6" customHeight="1" x14ac:dyDescent="0.25">
      <c r="A93" s="34" t="str">
        <f t="shared" si="8"/>
        <v>Pleasantville (North)</v>
      </c>
      <c r="B93" s="34" t="str">
        <f>Manholes!$A$94</f>
        <v>Pleasantville (North): Pleasantville/Absecon Border to North Junction (Old Turnpike)</v>
      </c>
      <c r="C93" s="1">
        <v>24.1</v>
      </c>
      <c r="D93" s="55" t="s">
        <v>415</v>
      </c>
      <c r="E93" s="1" t="s">
        <v>116</v>
      </c>
      <c r="F93" s="1">
        <v>8</v>
      </c>
      <c r="G93" s="28">
        <v>4</v>
      </c>
      <c r="H93" s="28">
        <v>12.47</v>
      </c>
      <c r="I93" s="28">
        <v>3.55</v>
      </c>
      <c r="J93" s="28">
        <v>0</v>
      </c>
      <c r="K93" s="28"/>
      <c r="L93" s="28">
        <v>490546.78392999998</v>
      </c>
      <c r="M93" s="28">
        <v>208835.20319999999</v>
      </c>
      <c r="N93" s="60">
        <v>39.4067500537938</v>
      </c>
      <c r="O93" s="60">
        <v>-74.505585732771493</v>
      </c>
      <c r="P93" s="30">
        <v>1973</v>
      </c>
      <c r="Q93" s="169" t="s">
        <v>114</v>
      </c>
      <c r="R93" s="170"/>
      <c r="S93" s="170"/>
      <c r="T93" s="170"/>
      <c r="U93" s="171"/>
      <c r="V93" s="51">
        <v>2.7831576837137404</v>
      </c>
      <c r="W93" s="48"/>
    </row>
    <row r="94" spans="1:23" s="3" customFormat="1" ht="15.75" x14ac:dyDescent="0.25">
      <c r="A94" s="34" t="str">
        <f t="shared" si="8"/>
        <v>Pleasantville (North)</v>
      </c>
      <c r="B94" s="34" t="str">
        <f>Manholes!$A$94</f>
        <v>Pleasantville (North): Pleasantville/Absecon Border to North Junction (Old Turnpike)</v>
      </c>
      <c r="C94" s="30">
        <v>24</v>
      </c>
      <c r="D94" s="55" t="s">
        <v>415</v>
      </c>
      <c r="E94" s="30" t="s">
        <v>51</v>
      </c>
      <c r="F94" s="30">
        <v>30</v>
      </c>
      <c r="G94" s="28">
        <v>4</v>
      </c>
      <c r="H94" s="28">
        <v>20.97</v>
      </c>
      <c r="I94" s="28">
        <v>9.42</v>
      </c>
      <c r="J94" s="28">
        <v>0</v>
      </c>
      <c r="K94" s="28"/>
      <c r="L94" s="28">
        <v>490842.44540000003</v>
      </c>
      <c r="M94" s="28">
        <v>208669.85250000001</v>
      </c>
      <c r="N94" s="60">
        <v>39.406296104022097</v>
      </c>
      <c r="O94" s="60">
        <v>-74.504539277488306</v>
      </c>
      <c r="P94" s="30">
        <v>1973</v>
      </c>
      <c r="Q94" s="30"/>
      <c r="R94" s="30"/>
      <c r="S94" s="30">
        <f t="shared" si="5"/>
        <v>47</v>
      </c>
      <c r="T94" s="30"/>
      <c r="U94" s="30"/>
      <c r="V94" s="51">
        <v>2.6591479484724942</v>
      </c>
      <c r="W94" s="30">
        <f t="shared" ref="W94:W101" si="9">(U94*V94)</f>
        <v>0</v>
      </c>
    </row>
    <row r="95" spans="1:23" s="3" customFormat="1" ht="15.75" x14ac:dyDescent="0.25">
      <c r="A95" s="34" t="str">
        <f t="shared" si="8"/>
        <v>Pleasantville (North)</v>
      </c>
      <c r="B95" s="34" t="str">
        <f>Manholes!$A$94</f>
        <v>Pleasantville (North): Pleasantville/Absecon Border to North Junction (Old Turnpike)</v>
      </c>
      <c r="C95" s="30">
        <v>23</v>
      </c>
      <c r="D95" s="55" t="s">
        <v>415</v>
      </c>
      <c r="E95" s="30" t="s">
        <v>51</v>
      </c>
      <c r="F95" s="30">
        <v>30</v>
      </c>
      <c r="G95" s="28">
        <v>4</v>
      </c>
      <c r="H95" s="28">
        <v>16.09</v>
      </c>
      <c r="I95" s="28">
        <v>12.08</v>
      </c>
      <c r="J95" s="28">
        <v>0</v>
      </c>
      <c r="K95" s="28"/>
      <c r="L95" s="28">
        <v>490682.85950999998</v>
      </c>
      <c r="M95" s="28">
        <v>208384.84302</v>
      </c>
      <c r="N95" s="60">
        <v>39.4055135439285</v>
      </c>
      <c r="O95" s="60">
        <v>-74.505104034356705</v>
      </c>
      <c r="P95" s="30">
        <v>1973</v>
      </c>
      <c r="Q95" s="30"/>
      <c r="R95" s="30"/>
      <c r="S95" s="30">
        <f t="shared" si="5"/>
        <v>47</v>
      </c>
      <c r="T95" s="30"/>
      <c r="U95" s="30"/>
      <c r="V95" s="51">
        <v>2.6591479484724942</v>
      </c>
      <c r="W95" s="30">
        <f t="shared" si="9"/>
        <v>0</v>
      </c>
    </row>
    <row r="96" spans="1:23" s="3" customFormat="1" ht="15.75" x14ac:dyDescent="0.25">
      <c r="A96" s="34" t="str">
        <f t="shared" si="8"/>
        <v>Pleasantville (North)</v>
      </c>
      <c r="B96" s="34" t="str">
        <f>Manholes!$A$94</f>
        <v>Pleasantville (North): Pleasantville/Absecon Border to North Junction (Old Turnpike)</v>
      </c>
      <c r="C96" s="30">
        <v>22</v>
      </c>
      <c r="D96" s="55" t="s">
        <v>415</v>
      </c>
      <c r="E96" s="30" t="s">
        <v>51</v>
      </c>
      <c r="F96" s="30">
        <v>30</v>
      </c>
      <c r="G96" s="28">
        <v>4</v>
      </c>
      <c r="H96" s="28">
        <v>12.76</v>
      </c>
      <c r="I96" s="28">
        <v>9.06</v>
      </c>
      <c r="J96" s="28">
        <v>0</v>
      </c>
      <c r="K96" s="28"/>
      <c r="L96" s="28">
        <v>490604.59658000001</v>
      </c>
      <c r="M96" s="28">
        <v>208243.80671</v>
      </c>
      <c r="N96" s="60">
        <v>39.405126294916997</v>
      </c>
      <c r="O96" s="60">
        <v>-74.505380993233203</v>
      </c>
      <c r="P96" s="30">
        <v>1973</v>
      </c>
      <c r="Q96" s="30"/>
      <c r="R96" s="30"/>
      <c r="S96" s="30">
        <f t="shared" si="5"/>
        <v>47</v>
      </c>
      <c r="T96" s="30"/>
      <c r="U96" s="30"/>
      <c r="V96" s="51">
        <v>2.6591479484724942</v>
      </c>
      <c r="W96" s="30">
        <f t="shared" si="9"/>
        <v>0</v>
      </c>
    </row>
    <row r="97" spans="1:24" s="3" customFormat="1" ht="15.75" x14ac:dyDescent="0.25">
      <c r="A97" s="34" t="str">
        <f t="shared" si="8"/>
        <v>Pleasantville (North)</v>
      </c>
      <c r="B97" s="34" t="str">
        <f>Manholes!$A$94</f>
        <v>Pleasantville (North): Pleasantville/Absecon Border to North Junction (Old Turnpike)</v>
      </c>
      <c r="C97" s="30">
        <v>21</v>
      </c>
      <c r="D97" s="55" t="s">
        <v>415</v>
      </c>
      <c r="E97" s="30" t="s">
        <v>51</v>
      </c>
      <c r="F97" s="30">
        <v>30</v>
      </c>
      <c r="G97" s="28">
        <v>4</v>
      </c>
      <c r="H97" s="28">
        <v>11.45</v>
      </c>
      <c r="I97" s="28">
        <v>8.3699999999999992</v>
      </c>
      <c r="J97" s="28">
        <v>0</v>
      </c>
      <c r="K97" s="28"/>
      <c r="L97" s="28">
        <v>490456.63073999999</v>
      </c>
      <c r="M97" s="28">
        <v>207978.8541</v>
      </c>
      <c r="N97" s="60">
        <v>39.4043988019422</v>
      </c>
      <c r="O97" s="60">
        <v>-74.505904611001199</v>
      </c>
      <c r="P97" s="30">
        <v>1973</v>
      </c>
      <c r="Q97" s="30"/>
      <c r="R97" s="30"/>
      <c r="S97" s="30">
        <f t="shared" si="5"/>
        <v>47</v>
      </c>
      <c r="T97" s="30"/>
      <c r="U97" s="30"/>
      <c r="V97" s="51">
        <v>2.6591479484724942</v>
      </c>
      <c r="W97" s="30">
        <f t="shared" si="9"/>
        <v>0</v>
      </c>
      <c r="X97" s="31"/>
    </row>
    <row r="98" spans="1:24" s="3" customFormat="1" ht="15.75" x14ac:dyDescent="0.25">
      <c r="A98" s="34" t="str">
        <f t="shared" si="8"/>
        <v>Pleasantville (North)</v>
      </c>
      <c r="B98" s="34" t="str">
        <f>Manholes!$A$94</f>
        <v>Pleasantville (North): Pleasantville/Absecon Border to North Junction (Old Turnpike)</v>
      </c>
      <c r="C98" s="30">
        <v>20</v>
      </c>
      <c r="D98" s="55" t="s">
        <v>415</v>
      </c>
      <c r="E98" s="30" t="s">
        <v>51</v>
      </c>
      <c r="F98" s="30">
        <v>30</v>
      </c>
      <c r="G98" s="28">
        <v>4</v>
      </c>
      <c r="H98" s="28">
        <v>17.47</v>
      </c>
      <c r="I98" s="28">
        <v>15.13</v>
      </c>
      <c r="J98" s="28">
        <v>0</v>
      </c>
      <c r="K98" s="28"/>
      <c r="L98" s="28">
        <v>490328.63825000002</v>
      </c>
      <c r="M98" s="28">
        <v>207748.95675000001</v>
      </c>
      <c r="N98" s="60">
        <v>39.403767560068403</v>
      </c>
      <c r="O98" s="60">
        <v>-74.506357538129294</v>
      </c>
      <c r="P98" s="30">
        <v>1973</v>
      </c>
      <c r="Q98" s="30"/>
      <c r="R98" s="30"/>
      <c r="S98" s="30">
        <f t="shared" si="5"/>
        <v>47</v>
      </c>
      <c r="T98" s="30"/>
      <c r="U98" s="30"/>
      <c r="V98" s="51">
        <v>2.6591479484724942</v>
      </c>
      <c r="W98" s="30">
        <f t="shared" si="9"/>
        <v>0</v>
      </c>
      <c r="X98" s="31"/>
    </row>
    <row r="99" spans="1:24" s="3" customFormat="1" ht="15.75" x14ac:dyDescent="0.25">
      <c r="A99" s="34" t="str">
        <f t="shared" si="8"/>
        <v>Pleasantville (North)</v>
      </c>
      <c r="B99" s="34" t="str">
        <f>Manholes!$A$94</f>
        <v>Pleasantville (North): Pleasantville/Absecon Border to North Junction (Old Turnpike)</v>
      </c>
      <c r="C99" s="30">
        <v>19</v>
      </c>
      <c r="D99" s="55" t="s">
        <v>415</v>
      </c>
      <c r="E99" s="30" t="s">
        <v>51</v>
      </c>
      <c r="F99" s="30">
        <v>30</v>
      </c>
      <c r="G99" s="28">
        <v>4</v>
      </c>
      <c r="H99" s="28">
        <v>7.54</v>
      </c>
      <c r="I99" s="28">
        <v>5.9</v>
      </c>
      <c r="J99" s="28">
        <v>0</v>
      </c>
      <c r="K99" s="28"/>
      <c r="L99" s="28">
        <v>490616.77182000002</v>
      </c>
      <c r="M99" s="28">
        <v>207588.59182999999</v>
      </c>
      <c r="N99" s="60">
        <v>39.403327304782799</v>
      </c>
      <c r="O99" s="60">
        <v>-74.505337765777099</v>
      </c>
      <c r="P99" s="30">
        <v>1973</v>
      </c>
      <c r="Q99" s="30"/>
      <c r="R99" s="30"/>
      <c r="S99" s="30">
        <f t="shared" si="5"/>
        <v>47</v>
      </c>
      <c r="T99" s="30"/>
      <c r="U99" s="30"/>
      <c r="V99" s="51">
        <v>2.6591479484724942</v>
      </c>
      <c r="W99" s="30">
        <f t="shared" si="9"/>
        <v>0</v>
      </c>
      <c r="X99" s="31"/>
    </row>
    <row r="100" spans="1:24" s="3" customFormat="1" ht="15.75" x14ac:dyDescent="0.25">
      <c r="A100" s="34" t="str">
        <f t="shared" si="8"/>
        <v>Pleasantville (North)</v>
      </c>
      <c r="B100" s="34" t="str">
        <f>Manholes!$A$94</f>
        <v>Pleasantville (North): Pleasantville/Absecon Border to North Junction (Old Turnpike)</v>
      </c>
      <c r="C100" s="30">
        <v>18</v>
      </c>
      <c r="D100" s="55" t="s">
        <v>415</v>
      </c>
      <c r="E100" s="30" t="s">
        <v>51</v>
      </c>
      <c r="F100" s="30">
        <v>36</v>
      </c>
      <c r="G100" s="28">
        <v>4</v>
      </c>
      <c r="H100" s="28">
        <v>8.8699999999999992</v>
      </c>
      <c r="I100" s="28">
        <v>7.85</v>
      </c>
      <c r="J100" s="28">
        <v>0</v>
      </c>
      <c r="K100" s="28"/>
      <c r="L100" s="28">
        <v>490481.64191000001</v>
      </c>
      <c r="M100" s="28">
        <v>207338.43682999999</v>
      </c>
      <c r="N100" s="60">
        <v>39.4026404431293</v>
      </c>
      <c r="O100" s="60">
        <v>-74.505815946542995</v>
      </c>
      <c r="P100" s="30">
        <v>1973</v>
      </c>
      <c r="Q100" s="30"/>
      <c r="R100" s="30"/>
      <c r="S100" s="30">
        <f t="shared" si="5"/>
        <v>47</v>
      </c>
      <c r="T100" s="30"/>
      <c r="U100" s="30"/>
      <c r="V100" s="51">
        <v>2.6591479484724942</v>
      </c>
      <c r="W100" s="30">
        <f t="shared" si="9"/>
        <v>0</v>
      </c>
      <c r="X100" s="31"/>
    </row>
    <row r="101" spans="1:24" s="3" customFormat="1" ht="15.75" x14ac:dyDescent="0.25">
      <c r="A101" s="34" t="str">
        <f t="shared" si="8"/>
        <v>Pleasantville (North)</v>
      </c>
      <c r="B101" s="34" t="str">
        <f>Manholes!$A$94</f>
        <v>Pleasantville (North): Pleasantville/Absecon Border to North Junction (Old Turnpike)</v>
      </c>
      <c r="C101" s="30">
        <v>17</v>
      </c>
      <c r="D101" s="55" t="s">
        <v>415</v>
      </c>
      <c r="E101" s="30" t="s">
        <v>51</v>
      </c>
      <c r="F101" s="30">
        <v>36</v>
      </c>
      <c r="G101" s="28">
        <v>4</v>
      </c>
      <c r="H101" s="28">
        <v>8.26</v>
      </c>
      <c r="I101" s="28">
        <v>7.48</v>
      </c>
      <c r="J101" s="28">
        <v>0</v>
      </c>
      <c r="K101" s="28"/>
      <c r="L101" s="28">
        <v>490355.14471999998</v>
      </c>
      <c r="M101" s="28">
        <v>207101.94279999999</v>
      </c>
      <c r="N101" s="60">
        <v>39.401991089445502</v>
      </c>
      <c r="O101" s="60">
        <v>-74.506263569921401</v>
      </c>
      <c r="P101" s="30">
        <v>1973</v>
      </c>
      <c r="Q101" s="30"/>
      <c r="R101" s="30"/>
      <c r="S101" s="30">
        <f t="shared" si="5"/>
        <v>47</v>
      </c>
      <c r="T101" s="30"/>
      <c r="U101" s="30"/>
      <c r="V101" s="51">
        <v>2.6591479484724942</v>
      </c>
      <c r="W101" s="30">
        <f t="shared" si="9"/>
        <v>0</v>
      </c>
      <c r="X101" s="31"/>
    </row>
    <row r="102" spans="1:24" s="8" customFormat="1" ht="12.75" customHeight="1" x14ac:dyDescent="0.25">
      <c r="A102" s="34" t="str">
        <f t="shared" si="8"/>
        <v>Pleasantville (North)</v>
      </c>
      <c r="B102" s="34" t="str">
        <f>Manholes!$A$94</f>
        <v>Pleasantville (North): Pleasantville/Absecon Border to North Junction (Old Turnpike)</v>
      </c>
      <c r="C102" s="1">
        <v>16.2</v>
      </c>
      <c r="D102" s="55" t="s">
        <v>415</v>
      </c>
      <c r="E102" s="1" t="s">
        <v>113</v>
      </c>
      <c r="F102" s="1">
        <v>10</v>
      </c>
      <c r="G102" s="28">
        <v>4</v>
      </c>
      <c r="H102" s="28">
        <v>9.5500000000000007</v>
      </c>
      <c r="I102" s="28">
        <v>6.55</v>
      </c>
      <c r="J102" s="28">
        <v>0</v>
      </c>
      <c r="K102" s="28"/>
      <c r="L102" s="28">
        <v>489920.96054</v>
      </c>
      <c r="M102" s="28">
        <v>207317.32657999999</v>
      </c>
      <c r="N102" s="60">
        <v>39.4025823657377</v>
      </c>
      <c r="O102" s="60">
        <v>-74.507800226424195</v>
      </c>
      <c r="P102" s="1">
        <v>1973</v>
      </c>
      <c r="Q102" s="163" t="s">
        <v>114</v>
      </c>
      <c r="R102" s="164"/>
      <c r="S102" s="164"/>
      <c r="T102" s="164"/>
      <c r="U102" s="165"/>
      <c r="V102" s="51">
        <v>2.5900200641113513</v>
      </c>
      <c r="W102" s="48"/>
      <c r="X102" s="172" t="s">
        <v>117</v>
      </c>
    </row>
    <row r="103" spans="1:24" s="8" customFormat="1" ht="15.75" x14ac:dyDescent="0.25">
      <c r="A103" s="34" t="str">
        <f t="shared" si="8"/>
        <v>Pleasantville (North)</v>
      </c>
      <c r="B103" s="34" t="str">
        <f>Manholes!$A$94</f>
        <v>Pleasantville (North): Pleasantville/Absecon Border to North Junction (Old Turnpike)</v>
      </c>
      <c r="C103" s="1">
        <v>16.100000000000001</v>
      </c>
      <c r="D103" s="55" t="s">
        <v>415</v>
      </c>
      <c r="E103" s="1" t="s">
        <v>113</v>
      </c>
      <c r="F103" s="1">
        <v>10</v>
      </c>
      <c r="G103" s="28">
        <v>4</v>
      </c>
      <c r="H103" s="28">
        <v>7.9</v>
      </c>
      <c r="I103" s="28">
        <v>5.7</v>
      </c>
      <c r="J103" s="28">
        <v>0</v>
      </c>
      <c r="K103" s="28"/>
      <c r="L103" s="28">
        <v>490139.97849000001</v>
      </c>
      <c r="M103" s="28">
        <v>207197.49737</v>
      </c>
      <c r="N103" s="60">
        <v>39.402253405734598</v>
      </c>
      <c r="O103" s="60">
        <v>-74.507025075740899</v>
      </c>
      <c r="P103" s="1">
        <v>1973</v>
      </c>
      <c r="Q103" s="166"/>
      <c r="R103" s="167"/>
      <c r="S103" s="167"/>
      <c r="T103" s="167"/>
      <c r="U103" s="168"/>
      <c r="V103" s="51">
        <v>2.5900200641113513</v>
      </c>
      <c r="W103" s="48"/>
      <c r="X103" s="172"/>
    </row>
    <row r="104" spans="1:24" s="3" customFormat="1" ht="15.75" x14ac:dyDescent="0.25">
      <c r="A104" s="34" t="str">
        <f t="shared" si="8"/>
        <v>Pleasantville (North)</v>
      </c>
      <c r="B104" s="34" t="str">
        <f>Manholes!$A$94</f>
        <v>Pleasantville (North): Pleasantville/Absecon Border to North Junction (Old Turnpike)</v>
      </c>
      <c r="C104" s="30">
        <v>16</v>
      </c>
      <c r="D104" s="55" t="s">
        <v>415</v>
      </c>
      <c r="E104" s="30" t="s">
        <v>51</v>
      </c>
      <c r="F104" s="30">
        <v>36</v>
      </c>
      <c r="G104" s="28">
        <v>4</v>
      </c>
      <c r="H104" s="28">
        <v>8.52</v>
      </c>
      <c r="I104" s="28">
        <v>7.76</v>
      </c>
      <c r="J104" s="28">
        <v>0</v>
      </c>
      <c r="K104" s="28"/>
      <c r="L104" s="28">
        <v>490345.52000999998</v>
      </c>
      <c r="M104" s="28">
        <v>207084.94252000001</v>
      </c>
      <c r="N104" s="60">
        <v>39.4019444106805</v>
      </c>
      <c r="O104" s="60">
        <v>-74.506297627819706</v>
      </c>
      <c r="P104" s="30">
        <v>1973</v>
      </c>
      <c r="Q104" s="30"/>
      <c r="R104" s="30"/>
      <c r="S104" s="30">
        <f t="shared" si="5"/>
        <v>47</v>
      </c>
      <c r="T104" s="30"/>
      <c r="U104" s="30"/>
      <c r="V104" s="51">
        <v>2.6591479484724942</v>
      </c>
      <c r="W104" s="30">
        <f>(U104*V104)</f>
        <v>0</v>
      </c>
      <c r="X104" s="31"/>
    </row>
    <row r="105" spans="1:24" s="3" customFormat="1" ht="15.75" x14ac:dyDescent="0.25">
      <c r="A105" s="34" t="str">
        <f t="shared" si="8"/>
        <v>Pleasantville (North)</v>
      </c>
      <c r="B105" s="34" t="str">
        <f>Manholes!$A$94</f>
        <v>Pleasantville (North): Pleasantville/Absecon Border to North Junction (Old Turnpike)</v>
      </c>
      <c r="C105" s="30">
        <v>15</v>
      </c>
      <c r="D105" s="55" t="s">
        <v>415</v>
      </c>
      <c r="E105" s="30" t="s">
        <v>51</v>
      </c>
      <c r="F105" s="30">
        <v>36</v>
      </c>
      <c r="G105" s="28">
        <v>4</v>
      </c>
      <c r="H105" s="28">
        <v>5.35</v>
      </c>
      <c r="I105" s="28">
        <v>5.1100000000000003</v>
      </c>
      <c r="J105" s="28">
        <v>0</v>
      </c>
      <c r="K105" s="28"/>
      <c r="L105" s="28">
        <v>490142.19046999997</v>
      </c>
      <c r="M105" s="28">
        <v>206719.46968000001</v>
      </c>
      <c r="N105" s="60">
        <v>39.4009409078921</v>
      </c>
      <c r="O105" s="60">
        <v>-74.507017115862496</v>
      </c>
      <c r="P105" s="30">
        <v>1973</v>
      </c>
      <c r="Q105" s="30"/>
      <c r="R105" s="30"/>
      <c r="S105" s="30">
        <f t="shared" si="5"/>
        <v>47</v>
      </c>
      <c r="T105" s="30"/>
      <c r="U105" s="30"/>
      <c r="V105" s="51">
        <v>2.6591479484724942</v>
      </c>
      <c r="W105" s="30">
        <f>(U105*V105)</f>
        <v>0</v>
      </c>
      <c r="X105" s="31"/>
    </row>
    <row r="106" spans="1:24" s="3" customFormat="1" ht="15.75" x14ac:dyDescent="0.25">
      <c r="A106" s="34" t="str">
        <f t="shared" si="8"/>
        <v>Pleasantville (North)</v>
      </c>
      <c r="B106" s="34" t="str">
        <f>Manholes!$A$94</f>
        <v>Pleasantville (North): Pleasantville/Absecon Border to North Junction (Old Turnpike)</v>
      </c>
      <c r="C106" s="30">
        <v>14</v>
      </c>
      <c r="D106" s="55" t="s">
        <v>415</v>
      </c>
      <c r="E106" s="30" t="s">
        <v>51</v>
      </c>
      <c r="F106" s="30">
        <v>36</v>
      </c>
      <c r="G106" s="28">
        <v>4</v>
      </c>
      <c r="H106" s="28">
        <v>6.03</v>
      </c>
      <c r="I106" s="28">
        <v>5.9</v>
      </c>
      <c r="J106" s="28">
        <v>0</v>
      </c>
      <c r="K106" s="28"/>
      <c r="L106" s="28">
        <v>489982.86765999999</v>
      </c>
      <c r="M106" s="28">
        <v>206429.37966999999</v>
      </c>
      <c r="N106" s="60">
        <v>39.400144385820496</v>
      </c>
      <c r="O106" s="60">
        <v>-74.507580869255406</v>
      </c>
      <c r="P106" s="30">
        <v>1973</v>
      </c>
      <c r="Q106" s="30"/>
      <c r="R106" s="30"/>
      <c r="S106" s="30">
        <f t="shared" si="5"/>
        <v>47</v>
      </c>
      <c r="T106" s="30"/>
      <c r="U106" s="30"/>
      <c r="V106" s="51">
        <v>2.6591479484724942</v>
      </c>
      <c r="W106" s="30">
        <f>(U106*V106)</f>
        <v>0</v>
      </c>
      <c r="X106" s="31"/>
    </row>
    <row r="107" spans="1:24" s="3" customFormat="1" ht="15.75" x14ac:dyDescent="0.25">
      <c r="A107" s="34" t="str">
        <f t="shared" si="8"/>
        <v>Pleasantville (North)</v>
      </c>
      <c r="B107" s="34" t="str">
        <f>Manholes!$A$94</f>
        <v>Pleasantville (North): Pleasantville/Absecon Border to North Junction (Old Turnpike)</v>
      </c>
      <c r="C107" s="30">
        <v>13</v>
      </c>
      <c r="D107" s="55" t="s">
        <v>415</v>
      </c>
      <c r="E107" s="30" t="s">
        <v>51</v>
      </c>
      <c r="F107" s="30">
        <v>36</v>
      </c>
      <c r="G107" s="28">
        <v>4</v>
      </c>
      <c r="H107" s="28">
        <v>7.02</v>
      </c>
      <c r="I107" s="28">
        <v>7.1</v>
      </c>
      <c r="J107" s="28">
        <v>0</v>
      </c>
      <c r="K107" s="28"/>
      <c r="L107" s="28">
        <v>489823.75910000002</v>
      </c>
      <c r="M107" s="28">
        <v>206145.02241999999</v>
      </c>
      <c r="N107" s="60">
        <v>39.399363600974802</v>
      </c>
      <c r="O107" s="60">
        <v>-74.508143853624603</v>
      </c>
      <c r="P107" s="30">
        <v>1973</v>
      </c>
      <c r="Q107" s="30"/>
      <c r="R107" s="30"/>
      <c r="S107" s="30">
        <f t="shared" si="5"/>
        <v>47</v>
      </c>
      <c r="T107" s="30"/>
      <c r="U107" s="30"/>
      <c r="V107" s="51">
        <v>2.6591479484724942</v>
      </c>
      <c r="W107" s="30">
        <f>(U107*V107)</f>
        <v>0</v>
      </c>
      <c r="X107" s="31"/>
    </row>
    <row r="108" spans="1:24" s="3" customFormat="1" ht="15.75" x14ac:dyDescent="0.25">
      <c r="A108" s="34" t="str">
        <f t="shared" si="8"/>
        <v>Pleasantville (North)</v>
      </c>
      <c r="B108" s="34" t="str">
        <f>Manholes!$A$94</f>
        <v>Pleasantville (North): Pleasantville/Absecon Border to North Junction (Old Turnpike)</v>
      </c>
      <c r="C108" s="30">
        <v>12</v>
      </c>
      <c r="D108" s="55" t="s">
        <v>415</v>
      </c>
      <c r="E108" s="30" t="s">
        <v>51</v>
      </c>
      <c r="F108" s="30">
        <v>36</v>
      </c>
      <c r="G108" s="28">
        <v>4</v>
      </c>
      <c r="H108" s="28">
        <v>7.05</v>
      </c>
      <c r="I108" s="28">
        <v>7.17</v>
      </c>
      <c r="J108" s="28">
        <v>0</v>
      </c>
      <c r="K108" s="28"/>
      <c r="L108" s="28">
        <v>489696.45103</v>
      </c>
      <c r="M108" s="28">
        <v>206226.34757000001</v>
      </c>
      <c r="N108" s="60">
        <v>39.399586859449201</v>
      </c>
      <c r="O108" s="60">
        <v>-74.508594411225104</v>
      </c>
      <c r="P108" s="30">
        <v>1973</v>
      </c>
      <c r="Q108" s="30"/>
      <c r="R108" s="30"/>
      <c r="S108" s="30">
        <f t="shared" si="5"/>
        <v>47</v>
      </c>
      <c r="T108" s="30"/>
      <c r="U108" s="30"/>
      <c r="V108" s="51">
        <v>2.6591479484724942</v>
      </c>
      <c r="W108" s="30">
        <f>(U108*V108)</f>
        <v>0</v>
      </c>
      <c r="X108" s="31"/>
    </row>
    <row r="109" spans="1:24" s="3" customFormat="1" ht="15.75" x14ac:dyDescent="0.25">
      <c r="A109" s="34" t="str">
        <f t="shared" si="8"/>
        <v>Pleasantville (North)</v>
      </c>
      <c r="B109" s="34" t="str">
        <f>Manholes!$A$94</f>
        <v>Pleasantville (North): Pleasantville/Absecon Border to North Junction (Old Turnpike)</v>
      </c>
      <c r="C109" s="30">
        <v>11</v>
      </c>
      <c r="D109" s="55" t="s">
        <v>415</v>
      </c>
      <c r="E109" s="30" t="s">
        <v>51</v>
      </c>
      <c r="F109" s="30">
        <v>36</v>
      </c>
      <c r="G109" s="28">
        <v>4</v>
      </c>
      <c r="H109" s="28">
        <v>5.6</v>
      </c>
      <c r="I109" s="28">
        <v>5.86</v>
      </c>
      <c r="J109" s="28">
        <v>0</v>
      </c>
      <c r="K109" s="28"/>
      <c r="L109" s="28">
        <v>489547.24991000001</v>
      </c>
      <c r="M109" s="28">
        <v>205996.70816000001</v>
      </c>
      <c r="N109" s="60">
        <v>39.398956308830499</v>
      </c>
      <c r="O109" s="60">
        <v>-74.509122338043298</v>
      </c>
      <c r="P109" s="30">
        <v>1973</v>
      </c>
      <c r="Q109" s="30"/>
      <c r="R109" s="30"/>
      <c r="S109" s="30">
        <f t="shared" si="5"/>
        <v>47</v>
      </c>
      <c r="T109" s="30"/>
      <c r="U109" s="30"/>
      <c r="V109" s="51">
        <v>2.6591479484724942</v>
      </c>
      <c r="W109" s="30">
        <f t="shared" ref="W109:W118" si="10">(U109*V109)</f>
        <v>0</v>
      </c>
      <c r="X109" s="31"/>
    </row>
    <row r="110" spans="1:24" s="3" customFormat="1" ht="15.75" x14ac:dyDescent="0.25">
      <c r="A110" s="34" t="str">
        <f t="shared" si="8"/>
        <v>Pleasantville (North)</v>
      </c>
      <c r="B110" s="34" t="str">
        <f>Manholes!$A$94</f>
        <v>Pleasantville (North): Pleasantville/Absecon Border to North Junction (Old Turnpike)</v>
      </c>
      <c r="C110" s="30">
        <v>10</v>
      </c>
      <c r="D110" s="55" t="s">
        <v>415</v>
      </c>
      <c r="E110" s="30" t="s">
        <v>51</v>
      </c>
      <c r="F110" s="30">
        <v>36</v>
      </c>
      <c r="G110" s="28">
        <v>4</v>
      </c>
      <c r="H110" s="28">
        <v>7.3</v>
      </c>
      <c r="I110" s="28">
        <v>7.81</v>
      </c>
      <c r="J110" s="28">
        <v>0</v>
      </c>
      <c r="K110" s="28"/>
      <c r="L110" s="28">
        <v>489388.69520999998</v>
      </c>
      <c r="M110" s="28">
        <v>205785.58749999999</v>
      </c>
      <c r="N110" s="60">
        <v>39.398376598955998</v>
      </c>
      <c r="O110" s="60">
        <v>-74.509683363318302</v>
      </c>
      <c r="P110" s="30">
        <v>1973</v>
      </c>
      <c r="Q110" s="30"/>
      <c r="R110" s="30"/>
      <c r="S110" s="30">
        <f t="shared" si="5"/>
        <v>47</v>
      </c>
      <c r="T110" s="30"/>
      <c r="U110" s="30"/>
      <c r="V110" s="51">
        <v>2.6591479484724942</v>
      </c>
      <c r="W110" s="30">
        <f t="shared" si="10"/>
        <v>0</v>
      </c>
      <c r="X110" s="31"/>
    </row>
    <row r="111" spans="1:24" s="3" customFormat="1" ht="15.75" x14ac:dyDescent="0.25">
      <c r="A111" s="34" t="str">
        <f t="shared" si="8"/>
        <v>Pleasantville (North)</v>
      </c>
      <c r="B111" s="34" t="str">
        <f>Manholes!$A$94</f>
        <v>Pleasantville (North): Pleasantville/Absecon Border to North Junction (Old Turnpike)</v>
      </c>
      <c r="C111" s="30">
        <v>9</v>
      </c>
      <c r="D111" s="55" t="s">
        <v>415</v>
      </c>
      <c r="E111" s="30" t="s">
        <v>51</v>
      </c>
      <c r="F111" s="30">
        <v>36</v>
      </c>
      <c r="G111" s="28">
        <v>4</v>
      </c>
      <c r="H111" s="28">
        <v>6.08</v>
      </c>
      <c r="I111" s="28">
        <v>6.89</v>
      </c>
      <c r="J111" s="28">
        <v>0</v>
      </c>
      <c r="K111" s="28"/>
      <c r="L111" s="28">
        <v>489134.37998000003</v>
      </c>
      <c r="M111" s="28">
        <v>205466.18268999999</v>
      </c>
      <c r="N111" s="60">
        <v>39.397499545196197</v>
      </c>
      <c r="O111" s="60">
        <v>-74.510583213304699</v>
      </c>
      <c r="P111" s="30">
        <v>1973</v>
      </c>
      <c r="Q111" s="30"/>
      <c r="R111" s="30"/>
      <c r="S111" s="30">
        <f t="shared" si="5"/>
        <v>47</v>
      </c>
      <c r="T111" s="30"/>
      <c r="U111" s="30"/>
      <c r="V111" s="51">
        <v>2.6591479484724942</v>
      </c>
      <c r="W111" s="30">
        <f t="shared" si="10"/>
        <v>0</v>
      </c>
      <c r="X111" s="31"/>
    </row>
    <row r="112" spans="1:24" s="3" customFormat="1" ht="15.75" x14ac:dyDescent="0.25">
      <c r="A112" s="34" t="str">
        <f t="shared" si="8"/>
        <v>Pleasantville (North)</v>
      </c>
      <c r="B112" s="34" t="str">
        <f>Manholes!$A$94</f>
        <v>Pleasantville (North): Pleasantville/Absecon Border to North Junction (Old Turnpike)</v>
      </c>
      <c r="C112" s="30">
        <v>8</v>
      </c>
      <c r="D112" s="55" t="s">
        <v>415</v>
      </c>
      <c r="E112" s="30" t="s">
        <v>51</v>
      </c>
      <c r="F112" s="30">
        <v>36</v>
      </c>
      <c r="G112" s="28">
        <v>4</v>
      </c>
      <c r="H112" s="28">
        <v>5.86</v>
      </c>
      <c r="I112" s="28">
        <v>7.01</v>
      </c>
      <c r="J112" s="28">
        <v>0</v>
      </c>
      <c r="K112" s="28"/>
      <c r="L112" s="28">
        <v>488865.07790999999</v>
      </c>
      <c r="M112" s="28">
        <v>205109.49106999999</v>
      </c>
      <c r="N112" s="60">
        <v>39.3965201023898</v>
      </c>
      <c r="O112" s="60">
        <v>-74.511536058907396</v>
      </c>
      <c r="P112" s="30">
        <v>1973</v>
      </c>
      <c r="Q112" s="30"/>
      <c r="R112" s="30"/>
      <c r="S112" s="30">
        <f t="shared" si="5"/>
        <v>47</v>
      </c>
      <c r="T112" s="30"/>
      <c r="U112" s="30"/>
      <c r="V112" s="51">
        <v>2.6591479484724942</v>
      </c>
      <c r="W112" s="30">
        <f t="shared" si="10"/>
        <v>0</v>
      </c>
      <c r="X112" s="31"/>
    </row>
    <row r="113" spans="1:24" s="3" customFormat="1" ht="15.75" x14ac:dyDescent="0.25">
      <c r="A113" s="34" t="str">
        <f t="shared" si="8"/>
        <v>Pleasantville (North)</v>
      </c>
      <c r="B113" s="34" t="str">
        <f>Manholes!$A$94</f>
        <v>Pleasantville (North): Pleasantville/Absecon Border to North Junction (Old Turnpike)</v>
      </c>
      <c r="C113" s="30">
        <v>7</v>
      </c>
      <c r="D113" s="55" t="s">
        <v>415</v>
      </c>
      <c r="E113" s="30" t="s">
        <v>51</v>
      </c>
      <c r="F113" s="30">
        <v>36</v>
      </c>
      <c r="G113" s="28">
        <v>4</v>
      </c>
      <c r="H113" s="28">
        <v>6.66</v>
      </c>
      <c r="I113" s="28">
        <v>8</v>
      </c>
      <c r="J113" s="28">
        <v>0</v>
      </c>
      <c r="K113" s="28"/>
      <c r="L113" s="28">
        <v>488664.45026999997</v>
      </c>
      <c r="M113" s="28">
        <v>204848.22357999999</v>
      </c>
      <c r="N113" s="60">
        <v>39.395802679205403</v>
      </c>
      <c r="O113" s="60">
        <v>-74.512245904983999</v>
      </c>
      <c r="P113" s="30">
        <v>1973</v>
      </c>
      <c r="Q113" s="30"/>
      <c r="R113" s="30"/>
      <c r="S113" s="30">
        <f t="shared" si="5"/>
        <v>47</v>
      </c>
      <c r="T113" s="30"/>
      <c r="U113" s="30"/>
      <c r="V113" s="51">
        <v>2.6591479484724942</v>
      </c>
      <c r="W113" s="30">
        <f t="shared" si="10"/>
        <v>0</v>
      </c>
      <c r="X113" s="31"/>
    </row>
    <row r="114" spans="1:24" s="3" customFormat="1" ht="15.75" x14ac:dyDescent="0.25">
      <c r="A114" s="34" t="str">
        <f t="shared" si="8"/>
        <v>Pleasantville (North)</v>
      </c>
      <c r="B114" s="34" t="str">
        <f>Manholes!$A$94</f>
        <v>Pleasantville (North): Pleasantville/Absecon Border to North Junction (Old Turnpike)</v>
      </c>
      <c r="C114" s="30" t="s">
        <v>118</v>
      </c>
      <c r="D114" s="55" t="s">
        <v>415</v>
      </c>
      <c r="E114" s="30" t="s">
        <v>51</v>
      </c>
      <c r="F114" s="30">
        <v>36</v>
      </c>
      <c r="G114" s="28">
        <v>4</v>
      </c>
      <c r="H114" s="28">
        <v>7</v>
      </c>
      <c r="I114" s="28">
        <v>8.75</v>
      </c>
      <c r="J114" s="28">
        <v>0</v>
      </c>
      <c r="K114" s="28"/>
      <c r="L114" s="28">
        <v>488455.29187999998</v>
      </c>
      <c r="M114" s="28">
        <v>204564.11790000001</v>
      </c>
      <c r="N114" s="60">
        <v>39.395022542390699</v>
      </c>
      <c r="O114" s="60">
        <v>-74.512985912669805</v>
      </c>
      <c r="P114" s="30">
        <v>1973</v>
      </c>
      <c r="Q114" s="30"/>
      <c r="R114" s="30"/>
      <c r="S114" s="30">
        <f t="shared" si="5"/>
        <v>47</v>
      </c>
      <c r="T114" s="30"/>
      <c r="U114" s="30"/>
      <c r="V114" s="51">
        <v>2.6591479484724942</v>
      </c>
      <c r="W114" s="30">
        <f t="shared" si="10"/>
        <v>0</v>
      </c>
      <c r="X114" s="31"/>
    </row>
    <row r="115" spans="1:24" s="3" customFormat="1" ht="15.75" x14ac:dyDescent="0.25">
      <c r="A115" s="34" t="str">
        <f t="shared" si="8"/>
        <v>Pleasantville (North)</v>
      </c>
      <c r="B115" s="34" t="str">
        <f>Manholes!$A$94</f>
        <v>Pleasantville (North): Pleasantville/Absecon Border to North Junction (Old Turnpike)</v>
      </c>
      <c r="C115" s="30">
        <v>4</v>
      </c>
      <c r="D115" s="55" t="s">
        <v>415</v>
      </c>
      <c r="E115" s="30" t="s">
        <v>51</v>
      </c>
      <c r="F115" s="30">
        <v>36</v>
      </c>
      <c r="G115" s="28">
        <v>4</v>
      </c>
      <c r="H115" s="28">
        <v>6.6</v>
      </c>
      <c r="I115" s="28">
        <v>8.61</v>
      </c>
      <c r="J115" s="28">
        <v>0</v>
      </c>
      <c r="K115" s="28"/>
      <c r="L115" s="28">
        <v>488218.30469999998</v>
      </c>
      <c r="M115" s="28">
        <v>204245.28547999999</v>
      </c>
      <c r="N115" s="60">
        <v>39.3941470415119</v>
      </c>
      <c r="O115" s="60">
        <v>-74.513824361098699</v>
      </c>
      <c r="P115" s="30">
        <v>1973</v>
      </c>
      <c r="Q115" s="30"/>
      <c r="R115" s="30"/>
      <c r="S115" s="30">
        <f t="shared" si="5"/>
        <v>47</v>
      </c>
      <c r="T115" s="30"/>
      <c r="U115" s="30"/>
      <c r="V115" s="51">
        <v>2.6591479484724942</v>
      </c>
      <c r="W115" s="30">
        <f t="shared" si="10"/>
        <v>0</v>
      </c>
      <c r="X115" s="31"/>
    </row>
    <row r="116" spans="1:24" ht="15.75" x14ac:dyDescent="0.25">
      <c r="A116" s="34" t="str">
        <f t="shared" si="8"/>
        <v>Pleasantville (North)</v>
      </c>
      <c r="B116" s="34" t="str">
        <f>Manholes!$A$94</f>
        <v>Pleasantville (North): Pleasantville/Absecon Border to North Junction (Old Turnpike)</v>
      </c>
      <c r="C116" s="30">
        <v>3</v>
      </c>
      <c r="D116" s="55" t="s">
        <v>415</v>
      </c>
      <c r="E116" s="30" t="s">
        <v>51</v>
      </c>
      <c r="F116" s="30">
        <v>36</v>
      </c>
      <c r="G116" s="28">
        <v>4</v>
      </c>
      <c r="H116" s="28">
        <v>8.15</v>
      </c>
      <c r="I116" s="28">
        <v>10.57</v>
      </c>
      <c r="J116" s="28">
        <v>0</v>
      </c>
      <c r="K116" s="28"/>
      <c r="L116" s="28">
        <v>487986.42619999999</v>
      </c>
      <c r="M116" s="28">
        <v>203929.04360999999</v>
      </c>
      <c r="N116" s="60">
        <v>39.393278649364397</v>
      </c>
      <c r="O116" s="60">
        <v>-74.514644712469206</v>
      </c>
      <c r="P116" s="30">
        <v>1973</v>
      </c>
      <c r="Q116" s="30"/>
      <c r="R116" s="30"/>
      <c r="S116" s="30">
        <f t="shared" si="5"/>
        <v>47</v>
      </c>
      <c r="U116" s="30"/>
      <c r="V116" s="51">
        <v>2.6591479484724942</v>
      </c>
      <c r="W116" s="30">
        <f t="shared" si="10"/>
        <v>0</v>
      </c>
    </row>
    <row r="117" spans="1:24" ht="15.75" x14ac:dyDescent="0.25">
      <c r="A117" s="34" t="str">
        <f t="shared" si="8"/>
        <v>Pleasantville (North)</v>
      </c>
      <c r="B117" s="34" t="str">
        <f>Manholes!$A$94</f>
        <v>Pleasantville (North): Pleasantville/Absecon Border to North Junction (Old Turnpike)</v>
      </c>
      <c r="C117" s="30">
        <v>2</v>
      </c>
      <c r="D117" s="55" t="s">
        <v>415</v>
      </c>
      <c r="E117" s="30" t="s">
        <v>51</v>
      </c>
      <c r="F117" s="30">
        <v>36</v>
      </c>
      <c r="G117" s="28">
        <v>4</v>
      </c>
      <c r="H117" s="28">
        <v>0</v>
      </c>
      <c r="I117" s="28">
        <v>-1.26</v>
      </c>
      <c r="J117" s="28">
        <v>0</v>
      </c>
      <c r="K117" s="28"/>
      <c r="L117" s="28">
        <v>463390.54236000002</v>
      </c>
      <c r="M117" s="28">
        <v>181655.83236999999</v>
      </c>
      <c r="N117" s="60">
        <v>39.332080313496398</v>
      </c>
      <c r="O117" s="60">
        <v>-74.601590735735996</v>
      </c>
      <c r="P117" s="30">
        <v>1973</v>
      </c>
      <c r="Q117" s="30"/>
      <c r="R117" s="30"/>
      <c r="S117" s="30">
        <f t="shared" si="5"/>
        <v>47</v>
      </c>
      <c r="U117" s="30"/>
      <c r="V117" s="51">
        <v>2.6591479484724942</v>
      </c>
      <c r="W117" s="30">
        <f t="shared" si="10"/>
        <v>0</v>
      </c>
    </row>
    <row r="118" spans="1:24" ht="15.75" x14ac:dyDescent="0.25">
      <c r="A118" s="34" t="str">
        <f t="shared" si="8"/>
        <v>Pleasantville (North)</v>
      </c>
      <c r="B118" s="34" t="str">
        <f>Manholes!$A$94</f>
        <v>Pleasantville (North): Pleasantville/Absecon Border to North Junction (Old Turnpike)</v>
      </c>
      <c r="C118" s="30" t="s">
        <v>119</v>
      </c>
      <c r="D118" s="55" t="s">
        <v>415</v>
      </c>
      <c r="E118" s="30" t="s">
        <v>51</v>
      </c>
      <c r="F118" s="30">
        <v>36</v>
      </c>
      <c r="G118" s="28">
        <v>4</v>
      </c>
      <c r="H118" s="28">
        <v>5.1100000000000003</v>
      </c>
      <c r="I118" s="28">
        <v>7.98</v>
      </c>
      <c r="J118" s="28">
        <v>0</v>
      </c>
      <c r="K118" s="28"/>
      <c r="L118" s="28">
        <v>487676.73710000003</v>
      </c>
      <c r="M118" s="28">
        <v>203425.90461</v>
      </c>
      <c r="N118" s="60">
        <v>39.391897058932798</v>
      </c>
      <c r="O118" s="60">
        <v>-74.515740264525405</v>
      </c>
      <c r="P118" s="30">
        <v>1973</v>
      </c>
      <c r="Q118" s="30"/>
      <c r="R118" s="30"/>
      <c r="S118" s="30">
        <f t="shared" si="5"/>
        <v>47</v>
      </c>
      <c r="U118" s="30"/>
      <c r="V118" s="51">
        <v>2.6591479484724942</v>
      </c>
      <c r="W118" s="30">
        <f t="shared" si="10"/>
        <v>0</v>
      </c>
    </row>
    <row r="119" spans="1:24" ht="15.75" x14ac:dyDescent="0.25">
      <c r="A119" s="5" t="str">
        <f>LEFT(B119,13)</f>
        <v>Pleasantville</v>
      </c>
      <c r="B119" s="5" t="str">
        <f>Manholes!$A$133</f>
        <v>Pleasantville (AC Expressway): North Juction to Pleasantville/Atlantic City Border</v>
      </c>
      <c r="C119" s="30" t="s">
        <v>122</v>
      </c>
      <c r="D119" s="55" t="s">
        <v>415</v>
      </c>
      <c r="E119" s="7" t="s">
        <v>51</v>
      </c>
      <c r="F119" s="30">
        <v>39</v>
      </c>
      <c r="G119" s="28">
        <v>4</v>
      </c>
      <c r="H119">
        <v>6.67</v>
      </c>
      <c r="I119">
        <v>9.77</v>
      </c>
      <c r="J119" s="28">
        <v>0</v>
      </c>
      <c r="K119" s="28"/>
      <c r="L119">
        <v>487509.38988999999</v>
      </c>
      <c r="M119">
        <v>203187.05590000001</v>
      </c>
      <c r="N119" s="60">
        <v>39.391241180494497</v>
      </c>
      <c r="O119" s="60">
        <v>-74.516332272925098</v>
      </c>
      <c r="P119" s="30">
        <v>1973</v>
      </c>
      <c r="Q119" s="30"/>
      <c r="R119" s="30"/>
      <c r="S119" s="30">
        <f t="shared" si="5"/>
        <v>47</v>
      </c>
      <c r="V119" s="51">
        <v>2.6591479484724942</v>
      </c>
      <c r="W119" s="7">
        <f>(U119*V119)</f>
        <v>0</v>
      </c>
    </row>
    <row r="120" spans="1:24" ht="15.75" x14ac:dyDescent="0.25">
      <c r="A120" s="5" t="str">
        <f t="shared" ref="A120:A122" si="11">LEFT(B120,13)</f>
        <v>Pleasantville</v>
      </c>
      <c r="B120" s="5" t="str">
        <f>Manholes!$A$133</f>
        <v>Pleasantville (AC Expressway): North Juction to Pleasantville/Atlantic City Border</v>
      </c>
      <c r="C120" s="30" t="s">
        <v>123</v>
      </c>
      <c r="D120" s="55" t="s">
        <v>415</v>
      </c>
      <c r="E120" s="7" t="s">
        <v>51</v>
      </c>
      <c r="F120" s="30">
        <v>42</v>
      </c>
      <c r="G120" s="28">
        <v>4</v>
      </c>
      <c r="H120">
        <v>4.99</v>
      </c>
      <c r="I120">
        <v>8.5</v>
      </c>
      <c r="J120" s="28">
        <v>0</v>
      </c>
      <c r="K120" s="28"/>
      <c r="L120">
        <v>487740.34696</v>
      </c>
      <c r="M120">
        <v>203076.51149999999</v>
      </c>
      <c r="N120" s="60">
        <v>39.390937775203298</v>
      </c>
      <c r="O120" s="60">
        <v>-74.515514967209995</v>
      </c>
      <c r="P120" s="30">
        <v>1973</v>
      </c>
      <c r="Q120" s="30"/>
      <c r="R120" s="30"/>
      <c r="S120" s="30">
        <f t="shared" si="5"/>
        <v>47</v>
      </c>
      <c r="V120" s="51">
        <v>2.6591479484724942</v>
      </c>
      <c r="W120" s="7">
        <f>(U120*V120)</f>
        <v>0</v>
      </c>
    </row>
    <row r="121" spans="1:24" ht="15.75" x14ac:dyDescent="0.25">
      <c r="A121" s="5" t="str">
        <f t="shared" si="11"/>
        <v>Pleasantville</v>
      </c>
      <c r="B121" s="5" t="str">
        <f>Manholes!$A$133</f>
        <v>Pleasantville (AC Expressway): North Juction to Pleasantville/Atlantic City Border</v>
      </c>
      <c r="C121" s="30" t="s">
        <v>124</v>
      </c>
      <c r="D121" s="55" t="s">
        <v>415</v>
      </c>
      <c r="E121" s="7" t="s">
        <v>51</v>
      </c>
      <c r="F121" s="30">
        <v>42</v>
      </c>
      <c r="G121" s="28">
        <v>4</v>
      </c>
      <c r="H121">
        <v>6.35</v>
      </c>
      <c r="I121">
        <v>11.55</v>
      </c>
      <c r="J121" s="28">
        <v>0</v>
      </c>
      <c r="K121" s="28"/>
      <c r="L121">
        <v>487946.29288000002</v>
      </c>
      <c r="M121">
        <v>203039.75115</v>
      </c>
      <c r="N121" s="60">
        <v>39.390836938870201</v>
      </c>
      <c r="O121" s="60">
        <v>-74.514786212348895</v>
      </c>
      <c r="P121" s="30">
        <v>1973</v>
      </c>
      <c r="Q121" s="30"/>
      <c r="R121" s="30"/>
      <c r="S121" s="30">
        <f t="shared" si="5"/>
        <v>47</v>
      </c>
      <c r="V121" s="51">
        <v>2.6591479484724942</v>
      </c>
      <c r="W121" s="7">
        <f>(U121*V121)</f>
        <v>0</v>
      </c>
    </row>
    <row r="122" spans="1:24" s="80" customFormat="1" ht="15.75" x14ac:dyDescent="0.25">
      <c r="A122" s="72" t="str">
        <f t="shared" si="11"/>
        <v>Pleasantville</v>
      </c>
      <c r="B122" s="72" t="str">
        <f>Manholes!$A$133</f>
        <v>Pleasantville (AC Expressway): North Juction to Pleasantville/Atlantic City Border</v>
      </c>
      <c r="C122" s="73" t="s">
        <v>125</v>
      </c>
      <c r="D122" s="74" t="s">
        <v>415</v>
      </c>
      <c r="E122" s="75" t="s">
        <v>51</v>
      </c>
      <c r="F122" s="73">
        <v>42</v>
      </c>
      <c r="G122" s="76">
        <v>48</v>
      </c>
      <c r="H122" s="77">
        <v>0</v>
      </c>
      <c r="I122" s="77">
        <v>0</v>
      </c>
      <c r="J122" s="76">
        <v>0</v>
      </c>
      <c r="K122" s="76"/>
      <c r="L122" s="77">
        <v>0</v>
      </c>
      <c r="M122" s="77">
        <v>0</v>
      </c>
      <c r="N122" s="78">
        <v>38.8205616427922</v>
      </c>
      <c r="O122" s="78">
        <v>-76.227335693324605</v>
      </c>
      <c r="P122" s="73">
        <v>1973</v>
      </c>
      <c r="Q122" s="73"/>
      <c r="R122" s="73"/>
      <c r="S122" s="73">
        <f t="shared" si="5"/>
        <v>47</v>
      </c>
      <c r="T122" s="75"/>
      <c r="U122" s="75"/>
      <c r="V122" s="79">
        <v>2.6591479484724942</v>
      </c>
      <c r="W122" s="75">
        <f>(U122*V122)</f>
        <v>0</v>
      </c>
    </row>
    <row r="123" spans="1:24" ht="15.75" x14ac:dyDescent="0.25">
      <c r="A123" s="5" t="str">
        <f>LEFT(B123,7)</f>
        <v>Absecon</v>
      </c>
      <c r="B123" s="5" t="str">
        <f>Manholes!$A$142</f>
        <v>Absecon: Pomona Metering to Absecon PS</v>
      </c>
      <c r="C123" s="30" t="s">
        <v>129</v>
      </c>
      <c r="D123" s="55" t="s">
        <v>415</v>
      </c>
      <c r="E123" s="30" t="s">
        <v>23</v>
      </c>
      <c r="F123" s="30">
        <v>24</v>
      </c>
      <c r="G123" s="28">
        <v>4</v>
      </c>
      <c r="H123">
        <v>16.95</v>
      </c>
      <c r="I123">
        <v>8.1199999999999992</v>
      </c>
      <c r="J123" s="28">
        <v>0</v>
      </c>
      <c r="K123" s="28"/>
      <c r="L123">
        <v>486890.71133000002</v>
      </c>
      <c r="M123">
        <v>220765.11848999999</v>
      </c>
      <c r="N123" s="60">
        <v>39.439504000782399</v>
      </c>
      <c r="O123" s="60">
        <v>-74.518534233867697</v>
      </c>
      <c r="P123" s="7">
        <v>1976</v>
      </c>
      <c r="Q123" s="30"/>
      <c r="R123" s="30"/>
      <c r="S123" s="30">
        <f t="shared" si="5"/>
        <v>44</v>
      </c>
      <c r="V123" s="51">
        <v>2.9428309563827115</v>
      </c>
      <c r="W123" s="7">
        <f t="shared" ref="W123:W154" si="12">(U123*V123)</f>
        <v>0</v>
      </c>
    </row>
    <row r="124" spans="1:24" ht="15.75" x14ac:dyDescent="0.25">
      <c r="A124" s="5" t="str">
        <f t="shared" ref="A124:A154" si="13">LEFT(B124,7)</f>
        <v>Absecon</v>
      </c>
      <c r="B124" s="5" t="str">
        <f>Manholes!$A$142</f>
        <v>Absecon: Pomona Metering to Absecon PS</v>
      </c>
      <c r="C124" s="30" t="s">
        <v>130</v>
      </c>
      <c r="D124" s="55" t="s">
        <v>415</v>
      </c>
      <c r="E124" s="30" t="s">
        <v>23</v>
      </c>
      <c r="F124" s="30">
        <v>24</v>
      </c>
      <c r="G124" s="28">
        <v>4</v>
      </c>
      <c r="H124">
        <v>19.2</v>
      </c>
      <c r="I124">
        <v>12.1</v>
      </c>
      <c r="J124" s="28">
        <v>0</v>
      </c>
      <c r="K124" s="28"/>
      <c r="L124">
        <v>486928.41211999999</v>
      </c>
      <c r="M124">
        <v>220626.73413999999</v>
      </c>
      <c r="N124" s="60">
        <v>39.439124068885299</v>
      </c>
      <c r="O124" s="60">
        <v>-74.518400638126593</v>
      </c>
      <c r="P124" s="7">
        <v>1976</v>
      </c>
      <c r="Q124" s="30"/>
      <c r="R124" s="30"/>
      <c r="S124" s="30">
        <f t="shared" si="5"/>
        <v>44</v>
      </c>
      <c r="V124" s="51">
        <v>2.9428309563827115</v>
      </c>
      <c r="W124" s="7">
        <f t="shared" si="12"/>
        <v>0</v>
      </c>
    </row>
    <row r="125" spans="1:24" ht="25.5" x14ac:dyDescent="0.25">
      <c r="A125" s="5" t="str">
        <f t="shared" si="13"/>
        <v>Absecon</v>
      </c>
      <c r="B125" s="5" t="str">
        <f>Manholes!$A$142</f>
        <v>Absecon: Pomona Metering to Absecon PS</v>
      </c>
      <c r="C125" s="1" t="s">
        <v>131</v>
      </c>
      <c r="D125" s="55" t="s">
        <v>415</v>
      </c>
      <c r="E125" s="30" t="s">
        <v>23</v>
      </c>
      <c r="F125" s="1">
        <v>12</v>
      </c>
      <c r="G125" s="28">
        <v>4</v>
      </c>
      <c r="H125">
        <v>22.06</v>
      </c>
      <c r="I125">
        <v>9.59</v>
      </c>
      <c r="J125" s="28">
        <v>0</v>
      </c>
      <c r="K125" s="28"/>
      <c r="L125">
        <v>487183.37216000003</v>
      </c>
      <c r="M125">
        <v>220452.26564</v>
      </c>
      <c r="N125" s="60">
        <v>39.438645181289203</v>
      </c>
      <c r="O125" s="60">
        <v>-74.517497728134799</v>
      </c>
      <c r="P125" s="7">
        <v>1976</v>
      </c>
      <c r="Q125" s="30"/>
      <c r="R125" s="30"/>
      <c r="S125" s="30">
        <f t="shared" si="5"/>
        <v>44</v>
      </c>
      <c r="V125" s="51">
        <v>2.5900200641113513</v>
      </c>
      <c r="W125" s="7">
        <f t="shared" si="12"/>
        <v>0</v>
      </c>
    </row>
    <row r="126" spans="1:24" ht="15.75" x14ac:dyDescent="0.25">
      <c r="A126" s="5" t="str">
        <f t="shared" si="13"/>
        <v>Absecon</v>
      </c>
      <c r="B126" s="5" t="str">
        <f>Manholes!$A$142</f>
        <v>Absecon: Pomona Metering to Absecon PS</v>
      </c>
      <c r="C126" s="30" t="s">
        <v>132</v>
      </c>
      <c r="D126" s="55" t="s">
        <v>415</v>
      </c>
      <c r="E126" s="30" t="s">
        <v>23</v>
      </c>
      <c r="F126" s="30">
        <v>24</v>
      </c>
      <c r="G126" s="28">
        <v>4</v>
      </c>
      <c r="H126">
        <v>22.39</v>
      </c>
      <c r="I126">
        <v>15.59</v>
      </c>
      <c r="J126" s="28">
        <v>0</v>
      </c>
      <c r="K126" s="28"/>
      <c r="L126">
        <v>487170.07552000001</v>
      </c>
      <c r="M126">
        <v>220427.10983</v>
      </c>
      <c r="N126" s="60">
        <v>39.4385761055362</v>
      </c>
      <c r="O126" s="60">
        <v>-74.517544792870893</v>
      </c>
      <c r="P126" s="7">
        <v>1976</v>
      </c>
      <c r="Q126" s="30"/>
      <c r="R126" s="30"/>
      <c r="S126" s="30">
        <f t="shared" si="5"/>
        <v>44</v>
      </c>
      <c r="V126" s="51">
        <v>2.9428309563827115</v>
      </c>
      <c r="W126" s="7">
        <f t="shared" si="12"/>
        <v>0</v>
      </c>
    </row>
    <row r="127" spans="1:24" ht="15.75" x14ac:dyDescent="0.25">
      <c r="A127" s="5" t="str">
        <f t="shared" si="13"/>
        <v>Absecon</v>
      </c>
      <c r="B127" s="5" t="str">
        <f>Manholes!$A$142</f>
        <v>Absecon: Pomona Metering to Absecon PS</v>
      </c>
      <c r="C127" s="30" t="s">
        <v>133</v>
      </c>
      <c r="D127" s="55" t="s">
        <v>415</v>
      </c>
      <c r="E127" s="30" t="s">
        <v>23</v>
      </c>
      <c r="F127" s="30">
        <v>24</v>
      </c>
      <c r="G127" s="28">
        <v>4</v>
      </c>
      <c r="H127">
        <v>22.66</v>
      </c>
      <c r="I127">
        <v>16.2</v>
      </c>
      <c r="J127" s="28">
        <v>0</v>
      </c>
      <c r="K127" s="28"/>
      <c r="L127">
        <v>487129.29509000003</v>
      </c>
      <c r="M127">
        <v>220350.89636000001</v>
      </c>
      <c r="N127" s="60">
        <v>39.438366829434401</v>
      </c>
      <c r="O127" s="60">
        <v>-74.517689138439493</v>
      </c>
      <c r="P127" s="7">
        <v>1976</v>
      </c>
      <c r="Q127" s="30"/>
      <c r="R127" s="30"/>
      <c r="S127" s="30">
        <f t="shared" si="5"/>
        <v>44</v>
      </c>
      <c r="V127" s="51">
        <v>2.9428309563827115</v>
      </c>
      <c r="W127" s="7">
        <f t="shared" si="12"/>
        <v>0</v>
      </c>
    </row>
    <row r="128" spans="1:24" ht="15.75" x14ac:dyDescent="0.25">
      <c r="A128" s="5" t="str">
        <f t="shared" si="13"/>
        <v>Absecon</v>
      </c>
      <c r="B128" s="5" t="str">
        <f>Manholes!$A$142</f>
        <v>Absecon: Pomona Metering to Absecon PS</v>
      </c>
      <c r="C128" s="30" t="s">
        <v>134</v>
      </c>
      <c r="D128" s="55" t="s">
        <v>415</v>
      </c>
      <c r="E128" s="30" t="s">
        <v>23</v>
      </c>
      <c r="F128" s="30">
        <v>24</v>
      </c>
      <c r="G128" s="28">
        <v>4</v>
      </c>
      <c r="H128">
        <v>21.68</v>
      </c>
      <c r="I128">
        <v>15.22</v>
      </c>
      <c r="J128" s="28">
        <v>0</v>
      </c>
      <c r="K128" s="28"/>
      <c r="L128">
        <v>487085.97472</v>
      </c>
      <c r="M128">
        <v>220305.70236</v>
      </c>
      <c r="N128" s="60">
        <v>39.438242719742902</v>
      </c>
      <c r="O128" s="60">
        <v>-74.517842498652996</v>
      </c>
      <c r="P128" s="7">
        <v>1976</v>
      </c>
      <c r="Q128" s="30"/>
      <c r="R128" s="30"/>
      <c r="S128" s="30">
        <f t="shared" si="5"/>
        <v>44</v>
      </c>
      <c r="V128" s="51">
        <v>2.9428309563827115</v>
      </c>
      <c r="W128" s="7">
        <f t="shared" si="12"/>
        <v>0</v>
      </c>
    </row>
    <row r="129" spans="1:23" ht="15.75" x14ac:dyDescent="0.25">
      <c r="A129" s="5" t="str">
        <f t="shared" si="13"/>
        <v>Absecon</v>
      </c>
      <c r="B129" s="5" t="str">
        <f>Manholes!$A$142</f>
        <v>Absecon: Pomona Metering to Absecon PS</v>
      </c>
      <c r="C129" s="30" t="s">
        <v>135</v>
      </c>
      <c r="D129" s="55" t="s">
        <v>415</v>
      </c>
      <c r="E129" s="30" t="s">
        <v>23</v>
      </c>
      <c r="F129" s="30">
        <v>24</v>
      </c>
      <c r="G129" s="28">
        <v>4</v>
      </c>
      <c r="H129">
        <v>24.01</v>
      </c>
      <c r="I129">
        <v>18.170000000000002</v>
      </c>
      <c r="J129" s="28">
        <v>0</v>
      </c>
      <c r="K129" s="28"/>
      <c r="L129">
        <v>487207.84123000002</v>
      </c>
      <c r="M129">
        <v>219947.95258000001</v>
      </c>
      <c r="N129" s="60">
        <v>39.437260534388699</v>
      </c>
      <c r="O129" s="60">
        <v>-74.517410741557597</v>
      </c>
      <c r="P129" s="7">
        <v>1976</v>
      </c>
      <c r="Q129" s="30"/>
      <c r="R129" s="30"/>
      <c r="S129" s="30">
        <f t="shared" si="5"/>
        <v>44</v>
      </c>
      <c r="V129" s="51">
        <v>2.9428309563827115</v>
      </c>
      <c r="W129" s="7">
        <f t="shared" si="12"/>
        <v>0</v>
      </c>
    </row>
    <row r="130" spans="1:23" s="3" customFormat="1" ht="15.75" x14ac:dyDescent="0.25">
      <c r="A130" s="5" t="str">
        <f t="shared" si="13"/>
        <v>Absecon</v>
      </c>
      <c r="B130" s="5" t="str">
        <f>Manholes!$A$142</f>
        <v>Absecon: Pomona Metering to Absecon PS</v>
      </c>
      <c r="C130" s="30" t="s">
        <v>136</v>
      </c>
      <c r="D130" s="55" t="s">
        <v>415</v>
      </c>
      <c r="E130" s="30" t="s">
        <v>51</v>
      </c>
      <c r="F130" s="30">
        <v>24</v>
      </c>
      <c r="G130" s="28">
        <v>4</v>
      </c>
      <c r="H130">
        <v>18.55</v>
      </c>
      <c r="I130">
        <v>13.3</v>
      </c>
      <c r="J130" s="28">
        <v>0</v>
      </c>
      <c r="K130" s="28"/>
      <c r="L130">
        <v>486928.65970000002</v>
      </c>
      <c r="M130">
        <v>219631.27911999999</v>
      </c>
      <c r="N130" s="60">
        <v>39.436390911914103</v>
      </c>
      <c r="O130" s="60">
        <v>-74.518399042368998</v>
      </c>
      <c r="P130" s="7">
        <v>1976</v>
      </c>
      <c r="Q130" s="30"/>
      <c r="R130" s="30"/>
      <c r="S130" s="30">
        <f t="shared" si="5"/>
        <v>44</v>
      </c>
      <c r="T130" s="30"/>
      <c r="U130" s="7"/>
      <c r="V130" s="51">
        <v>2.6591479484724942</v>
      </c>
      <c r="W130" s="7">
        <f t="shared" si="12"/>
        <v>0</v>
      </c>
    </row>
    <row r="131" spans="1:23" s="3" customFormat="1" ht="15.75" x14ac:dyDescent="0.25">
      <c r="A131" s="5" t="str">
        <f t="shared" si="13"/>
        <v>Absecon</v>
      </c>
      <c r="B131" s="5" t="str">
        <f>Manholes!$A$142</f>
        <v>Absecon: Pomona Metering to Absecon PS</v>
      </c>
      <c r="C131" s="30" t="s">
        <v>137</v>
      </c>
      <c r="D131" s="55" t="s">
        <v>415</v>
      </c>
      <c r="E131" s="30" t="s">
        <v>51</v>
      </c>
      <c r="F131" s="30">
        <v>24</v>
      </c>
      <c r="G131" s="28">
        <v>4</v>
      </c>
      <c r="H131">
        <v>16.75</v>
      </c>
      <c r="I131">
        <v>12.08</v>
      </c>
      <c r="J131" s="28">
        <v>0</v>
      </c>
      <c r="K131" s="28"/>
      <c r="L131">
        <v>487179.67700000003</v>
      </c>
      <c r="M131">
        <v>219394.74215999999</v>
      </c>
      <c r="N131" s="60">
        <v>39.435741604678597</v>
      </c>
      <c r="O131" s="60">
        <v>-74.517510085465005</v>
      </c>
      <c r="P131" s="30">
        <v>1976</v>
      </c>
      <c r="Q131" s="30"/>
      <c r="R131" s="30"/>
      <c r="S131" s="30">
        <f t="shared" ref="S131:S194" si="14">$X$2-P131</f>
        <v>44</v>
      </c>
      <c r="T131" s="30"/>
      <c r="U131" s="30"/>
      <c r="V131" s="51">
        <v>2.6591479484724942</v>
      </c>
      <c r="W131" s="30">
        <f t="shared" si="12"/>
        <v>0</v>
      </c>
    </row>
    <row r="132" spans="1:23" s="3" customFormat="1" ht="15.75" x14ac:dyDescent="0.25">
      <c r="A132" s="5" t="str">
        <f t="shared" si="13"/>
        <v>Absecon</v>
      </c>
      <c r="B132" s="5" t="str">
        <f>Manholes!$A$142</f>
        <v>Absecon: Pomona Metering to Absecon PS</v>
      </c>
      <c r="C132" s="30" t="s">
        <v>138</v>
      </c>
      <c r="D132" s="55" t="s">
        <v>415</v>
      </c>
      <c r="E132" s="30" t="s">
        <v>51</v>
      </c>
      <c r="F132" s="30">
        <v>24</v>
      </c>
      <c r="G132" s="28">
        <v>4</v>
      </c>
      <c r="H132">
        <v>14.94</v>
      </c>
      <c r="I132">
        <v>10.78</v>
      </c>
      <c r="J132" s="28">
        <v>0</v>
      </c>
      <c r="K132" s="28"/>
      <c r="L132">
        <v>487440.90061999997</v>
      </c>
      <c r="M132">
        <v>219162.16146999999</v>
      </c>
      <c r="N132" s="60">
        <v>39.435103158021597</v>
      </c>
      <c r="O132" s="60">
        <v>-74.516585010159304</v>
      </c>
      <c r="P132" s="30">
        <v>1976</v>
      </c>
      <c r="Q132" s="30"/>
      <c r="R132" s="30"/>
      <c r="S132" s="30">
        <f t="shared" si="14"/>
        <v>44</v>
      </c>
      <c r="T132" s="30"/>
      <c r="U132" s="30"/>
      <c r="V132" s="51">
        <v>2.6591479484724942</v>
      </c>
      <c r="W132" s="30">
        <f t="shared" si="12"/>
        <v>0</v>
      </c>
    </row>
    <row r="133" spans="1:23" s="3" customFormat="1" ht="15.75" x14ac:dyDescent="0.25">
      <c r="A133" s="5" t="str">
        <f t="shared" si="13"/>
        <v>Absecon</v>
      </c>
      <c r="B133" s="5" t="str">
        <f>Manholes!$A$142</f>
        <v>Absecon: Pomona Metering to Absecon PS</v>
      </c>
      <c r="C133" s="30" t="s">
        <v>139</v>
      </c>
      <c r="D133" s="55" t="s">
        <v>415</v>
      </c>
      <c r="E133" s="30" t="s">
        <v>51</v>
      </c>
      <c r="F133" s="30">
        <v>24</v>
      </c>
      <c r="G133" s="28">
        <v>4</v>
      </c>
      <c r="H133">
        <v>15.59</v>
      </c>
      <c r="I133">
        <v>11.86</v>
      </c>
      <c r="J133" s="28">
        <v>0</v>
      </c>
      <c r="K133" s="28"/>
      <c r="L133">
        <v>487700.97853000002</v>
      </c>
      <c r="M133">
        <v>218938.74653</v>
      </c>
      <c r="N133" s="60">
        <v>39.434489869078398</v>
      </c>
      <c r="O133" s="60">
        <v>-74.515664013923896</v>
      </c>
      <c r="P133" s="30">
        <v>1976</v>
      </c>
      <c r="Q133" s="30"/>
      <c r="R133" s="30"/>
      <c r="S133" s="30">
        <f t="shared" si="14"/>
        <v>44</v>
      </c>
      <c r="T133" s="30"/>
      <c r="U133" s="30"/>
      <c r="V133" s="51">
        <v>2.6591479484724942</v>
      </c>
      <c r="W133" s="30">
        <f t="shared" si="12"/>
        <v>0</v>
      </c>
    </row>
    <row r="134" spans="1:23" s="3" customFormat="1" ht="15.75" x14ac:dyDescent="0.25">
      <c r="A134" s="5" t="str">
        <f t="shared" si="13"/>
        <v>Absecon</v>
      </c>
      <c r="B134" s="5" t="str">
        <f>Manholes!$A$142</f>
        <v>Absecon: Pomona Metering to Absecon PS</v>
      </c>
      <c r="C134" s="30" t="s">
        <v>140</v>
      </c>
      <c r="D134" s="55" t="s">
        <v>415</v>
      </c>
      <c r="E134" s="30" t="s">
        <v>51</v>
      </c>
      <c r="F134" s="30">
        <v>24</v>
      </c>
      <c r="G134" s="28">
        <v>4</v>
      </c>
      <c r="H134">
        <v>15.88</v>
      </c>
      <c r="I134">
        <v>12.73</v>
      </c>
      <c r="J134" s="28">
        <v>0</v>
      </c>
      <c r="K134" s="28"/>
      <c r="L134">
        <v>487950.78347999998</v>
      </c>
      <c r="M134">
        <v>218720.20868000001</v>
      </c>
      <c r="N134" s="60">
        <v>39.433889959184597</v>
      </c>
      <c r="O134" s="60">
        <v>-74.514779409328</v>
      </c>
      <c r="P134" s="30">
        <v>1976</v>
      </c>
      <c r="Q134" s="30"/>
      <c r="R134" s="30"/>
      <c r="S134" s="30">
        <f t="shared" si="14"/>
        <v>44</v>
      </c>
      <c r="T134" s="30"/>
      <c r="U134" s="30"/>
      <c r="V134" s="51">
        <v>2.6591479484724942</v>
      </c>
      <c r="W134" s="30">
        <f t="shared" si="12"/>
        <v>0</v>
      </c>
    </row>
    <row r="135" spans="1:23" s="3" customFormat="1" ht="15.75" x14ac:dyDescent="0.25">
      <c r="A135" s="5" t="str">
        <f t="shared" si="13"/>
        <v>Absecon</v>
      </c>
      <c r="B135" s="5" t="str">
        <f>Manholes!$A$142</f>
        <v>Absecon: Pomona Metering to Absecon PS</v>
      </c>
      <c r="C135" s="30" t="s">
        <v>141</v>
      </c>
      <c r="D135" s="55" t="s">
        <v>415</v>
      </c>
      <c r="E135" s="30" t="s">
        <v>51</v>
      </c>
      <c r="F135" s="30">
        <v>24</v>
      </c>
      <c r="G135" s="28">
        <v>4</v>
      </c>
      <c r="H135">
        <v>15.77</v>
      </c>
      <c r="I135">
        <v>13.35</v>
      </c>
      <c r="J135" s="28">
        <v>0</v>
      </c>
      <c r="K135" s="28"/>
      <c r="L135">
        <v>488220.05736999999</v>
      </c>
      <c r="M135">
        <v>218490.08923000001</v>
      </c>
      <c r="N135" s="60">
        <v>39.4332582515543</v>
      </c>
      <c r="O135" s="60">
        <v>-74.513825881793593</v>
      </c>
      <c r="P135" s="30">
        <v>1976</v>
      </c>
      <c r="Q135" s="30"/>
      <c r="R135" s="30"/>
      <c r="S135" s="30">
        <f t="shared" si="14"/>
        <v>44</v>
      </c>
      <c r="T135" s="30"/>
      <c r="U135" s="30"/>
      <c r="V135" s="51">
        <v>2.6591479484724942</v>
      </c>
      <c r="W135" s="30">
        <f t="shared" si="12"/>
        <v>0</v>
      </c>
    </row>
    <row r="136" spans="1:23" s="3" customFormat="1" ht="15.75" x14ac:dyDescent="0.25">
      <c r="A136" s="5" t="str">
        <f t="shared" si="13"/>
        <v>Absecon</v>
      </c>
      <c r="B136" s="5" t="str">
        <f>Manholes!$A$142</f>
        <v>Absecon: Pomona Metering to Absecon PS</v>
      </c>
      <c r="C136" s="30" t="s">
        <v>142</v>
      </c>
      <c r="D136" s="55" t="s">
        <v>415</v>
      </c>
      <c r="E136" s="30" t="s">
        <v>51</v>
      </c>
      <c r="F136" s="30">
        <v>24</v>
      </c>
      <c r="G136" s="28">
        <v>4</v>
      </c>
      <c r="H136">
        <v>14.7</v>
      </c>
      <c r="I136">
        <v>12.82</v>
      </c>
      <c r="J136" s="28">
        <v>0</v>
      </c>
      <c r="K136" s="28"/>
      <c r="L136">
        <v>488479.85227999999</v>
      </c>
      <c r="M136">
        <v>218265.23522</v>
      </c>
      <c r="N136" s="60">
        <v>39.432640989476702</v>
      </c>
      <c r="O136" s="60">
        <v>-74.512905935293404</v>
      </c>
      <c r="P136" s="30">
        <v>1976</v>
      </c>
      <c r="Q136" s="30"/>
      <c r="R136" s="30"/>
      <c r="S136" s="30">
        <f t="shared" si="14"/>
        <v>44</v>
      </c>
      <c r="T136" s="30"/>
      <c r="U136" s="30"/>
      <c r="V136" s="51">
        <v>2.6591479484724942</v>
      </c>
      <c r="W136" s="30">
        <f t="shared" si="12"/>
        <v>0</v>
      </c>
    </row>
    <row r="137" spans="1:23" s="3" customFormat="1" ht="15.75" x14ac:dyDescent="0.25">
      <c r="A137" s="5" t="str">
        <f t="shared" si="13"/>
        <v>Absecon</v>
      </c>
      <c r="B137" s="5" t="str">
        <f>Manholes!$A$142</f>
        <v>Absecon: Pomona Metering to Absecon PS</v>
      </c>
      <c r="C137" s="30" t="s">
        <v>143</v>
      </c>
      <c r="D137" s="55" t="s">
        <v>415</v>
      </c>
      <c r="E137" s="30" t="s">
        <v>51</v>
      </c>
      <c r="F137" s="30">
        <v>24</v>
      </c>
      <c r="G137" s="28">
        <v>4</v>
      </c>
      <c r="H137">
        <v>14.59</v>
      </c>
      <c r="I137">
        <v>12.88</v>
      </c>
      <c r="J137" s="28">
        <v>0</v>
      </c>
      <c r="K137" s="28"/>
      <c r="L137">
        <v>488710.99141999998</v>
      </c>
      <c r="M137">
        <v>218042.55085999999</v>
      </c>
      <c r="N137" s="60">
        <v>39.432029666769502</v>
      </c>
      <c r="O137" s="60">
        <v>-74.512087463298698</v>
      </c>
      <c r="P137" s="30">
        <v>1976</v>
      </c>
      <c r="Q137" s="30"/>
      <c r="R137" s="30"/>
      <c r="S137" s="30">
        <f t="shared" si="14"/>
        <v>44</v>
      </c>
      <c r="T137" s="30"/>
      <c r="U137" s="30"/>
      <c r="V137" s="51">
        <v>2.6591479484724942</v>
      </c>
      <c r="W137" s="30">
        <f t="shared" si="12"/>
        <v>0</v>
      </c>
    </row>
    <row r="138" spans="1:23" s="3" customFormat="1" ht="15.75" x14ac:dyDescent="0.25">
      <c r="A138" s="5" t="str">
        <f t="shared" si="13"/>
        <v>Absecon</v>
      </c>
      <c r="B138" s="5" t="str">
        <f>Manholes!$A$142</f>
        <v>Absecon: Pomona Metering to Absecon PS</v>
      </c>
      <c r="C138" s="30" t="s">
        <v>144</v>
      </c>
      <c r="D138" s="55" t="s">
        <v>415</v>
      </c>
      <c r="E138" s="30" t="s">
        <v>51</v>
      </c>
      <c r="F138" s="30">
        <v>24</v>
      </c>
      <c r="G138" s="28">
        <v>4</v>
      </c>
      <c r="H138">
        <v>13.32</v>
      </c>
      <c r="I138">
        <v>11.77</v>
      </c>
      <c r="J138" s="28">
        <v>0</v>
      </c>
      <c r="K138" s="28"/>
      <c r="L138">
        <v>488681.29294000001</v>
      </c>
      <c r="M138">
        <v>217949.06216</v>
      </c>
      <c r="N138" s="60">
        <v>39.431772969586298</v>
      </c>
      <c r="O138" s="60">
        <v>-74.5121925675395</v>
      </c>
      <c r="P138" s="30">
        <v>1976</v>
      </c>
      <c r="Q138" s="30"/>
      <c r="R138" s="30"/>
      <c r="S138" s="30">
        <f t="shared" si="14"/>
        <v>44</v>
      </c>
      <c r="T138" s="30"/>
      <c r="U138" s="30"/>
      <c r="V138" s="51">
        <v>2.6591479484724942</v>
      </c>
      <c r="W138" s="30">
        <f t="shared" si="12"/>
        <v>0</v>
      </c>
    </row>
    <row r="139" spans="1:23" s="3" customFormat="1" ht="15.75" x14ac:dyDescent="0.25">
      <c r="A139" s="5" t="str">
        <f t="shared" si="13"/>
        <v>Absecon</v>
      </c>
      <c r="B139" s="5" t="str">
        <f>Manholes!$A$142</f>
        <v>Absecon: Pomona Metering to Absecon PS</v>
      </c>
      <c r="C139" s="30" t="s">
        <v>145</v>
      </c>
      <c r="D139" s="55" t="s">
        <v>415</v>
      </c>
      <c r="E139" s="30" t="s">
        <v>51</v>
      </c>
      <c r="F139" s="30">
        <v>24</v>
      </c>
      <c r="G139" s="28">
        <v>4</v>
      </c>
      <c r="H139">
        <v>12.88</v>
      </c>
      <c r="I139">
        <v>11.63</v>
      </c>
      <c r="J139" s="28">
        <v>0</v>
      </c>
      <c r="K139" s="28"/>
      <c r="L139">
        <v>488517.78016999998</v>
      </c>
      <c r="M139">
        <v>217902.25013</v>
      </c>
      <c r="N139" s="60">
        <v>39.431644378339399</v>
      </c>
      <c r="O139" s="60">
        <v>-74.512771466594302</v>
      </c>
      <c r="P139" s="30">
        <v>1976</v>
      </c>
      <c r="Q139" s="30"/>
      <c r="R139" s="30"/>
      <c r="S139" s="30">
        <f t="shared" si="14"/>
        <v>44</v>
      </c>
      <c r="T139" s="30"/>
      <c r="U139" s="30"/>
      <c r="V139" s="51">
        <v>2.6591479484724942</v>
      </c>
      <c r="W139" s="30">
        <f t="shared" si="12"/>
        <v>0</v>
      </c>
    </row>
    <row r="140" spans="1:23" s="3" customFormat="1" ht="15.75" x14ac:dyDescent="0.25">
      <c r="A140" s="5" t="str">
        <f t="shared" si="13"/>
        <v>Absecon</v>
      </c>
      <c r="B140" s="5" t="str">
        <f>Manholes!$A$142</f>
        <v>Absecon: Pomona Metering to Absecon PS</v>
      </c>
      <c r="C140" s="30" t="s">
        <v>146</v>
      </c>
      <c r="D140" s="55" t="s">
        <v>415</v>
      </c>
      <c r="E140" s="30" t="s">
        <v>51</v>
      </c>
      <c r="F140" s="30">
        <v>24</v>
      </c>
      <c r="G140" s="28">
        <v>4</v>
      </c>
      <c r="H140">
        <v>11.76</v>
      </c>
      <c r="I140">
        <v>10.93</v>
      </c>
      <c r="J140" s="28">
        <v>0</v>
      </c>
      <c r="K140" s="28"/>
      <c r="L140">
        <v>488564.76121000003</v>
      </c>
      <c r="M140">
        <v>217678.63008</v>
      </c>
      <c r="N140" s="60">
        <v>39.431030416658601</v>
      </c>
      <c r="O140" s="60">
        <v>-74.512605018370195</v>
      </c>
      <c r="P140" s="30">
        <v>1976</v>
      </c>
      <c r="Q140" s="30"/>
      <c r="R140" s="30"/>
      <c r="S140" s="30">
        <f t="shared" si="14"/>
        <v>44</v>
      </c>
      <c r="T140" s="30"/>
      <c r="U140" s="30"/>
      <c r="V140" s="51">
        <v>2.6591479484724942</v>
      </c>
      <c r="W140" s="30">
        <f t="shared" si="12"/>
        <v>0</v>
      </c>
    </row>
    <row r="141" spans="1:23" s="3" customFormat="1" ht="15.75" x14ac:dyDescent="0.25">
      <c r="A141" s="5" t="str">
        <f t="shared" si="13"/>
        <v>Absecon</v>
      </c>
      <c r="B141" s="5" t="str">
        <f>Manholes!$A$142</f>
        <v>Absecon: Pomona Metering to Absecon PS</v>
      </c>
      <c r="C141" s="30" t="s">
        <v>147</v>
      </c>
      <c r="D141" s="55" t="s">
        <v>415</v>
      </c>
      <c r="E141" s="30" t="s">
        <v>51</v>
      </c>
      <c r="F141" s="30">
        <v>24</v>
      </c>
      <c r="G141" s="28">
        <v>4</v>
      </c>
      <c r="H141">
        <v>11.73</v>
      </c>
      <c r="I141">
        <v>11.09</v>
      </c>
      <c r="J141" s="28">
        <v>0</v>
      </c>
      <c r="K141" s="28"/>
      <c r="L141">
        <v>488574.44802000001</v>
      </c>
      <c r="M141">
        <v>217628.25865</v>
      </c>
      <c r="N141" s="60">
        <v>39.430892118673597</v>
      </c>
      <c r="O141" s="60">
        <v>-74.512570697422902</v>
      </c>
      <c r="P141" s="30">
        <v>1976</v>
      </c>
      <c r="Q141" s="30"/>
      <c r="R141" s="30"/>
      <c r="S141" s="30">
        <f t="shared" si="14"/>
        <v>44</v>
      </c>
      <c r="T141" s="30"/>
      <c r="U141" s="30"/>
      <c r="V141" s="51">
        <v>2.6591479484724942</v>
      </c>
      <c r="W141" s="30">
        <f t="shared" si="12"/>
        <v>0</v>
      </c>
    </row>
    <row r="142" spans="1:23" s="3" customFormat="1" ht="15.75" x14ac:dyDescent="0.25">
      <c r="A142" s="5" t="str">
        <f t="shared" si="13"/>
        <v>Absecon</v>
      </c>
      <c r="B142" s="5" t="str">
        <f>Manholes!$A$142</f>
        <v>Absecon: Pomona Metering to Absecon PS</v>
      </c>
      <c r="C142" s="37" t="s">
        <v>148</v>
      </c>
      <c r="D142" s="55" t="s">
        <v>414</v>
      </c>
      <c r="E142" s="30" t="s">
        <v>51</v>
      </c>
      <c r="F142" s="30">
        <v>30</v>
      </c>
      <c r="G142" s="28">
        <v>4</v>
      </c>
      <c r="H142">
        <v>9.8000000000000007</v>
      </c>
      <c r="I142">
        <v>9.77</v>
      </c>
      <c r="J142" s="28">
        <v>0</v>
      </c>
      <c r="K142" s="28"/>
      <c r="L142">
        <v>488342.35200999997</v>
      </c>
      <c r="M142">
        <v>217284.18309999999</v>
      </c>
      <c r="N142" s="60">
        <v>39.429947319388098</v>
      </c>
      <c r="O142" s="60">
        <v>-74.513392250353206</v>
      </c>
      <c r="P142" s="30">
        <v>1976</v>
      </c>
      <c r="Q142" s="30"/>
      <c r="R142" s="30"/>
      <c r="S142" s="30">
        <f t="shared" si="14"/>
        <v>44</v>
      </c>
      <c r="T142" s="30"/>
      <c r="U142" s="30"/>
      <c r="V142" s="51">
        <v>3.9763536438352531</v>
      </c>
      <c r="W142" s="30">
        <f t="shared" si="12"/>
        <v>0</v>
      </c>
    </row>
    <row r="143" spans="1:23" s="3" customFormat="1" ht="15.75" x14ac:dyDescent="0.25">
      <c r="A143" s="5" t="str">
        <f t="shared" si="13"/>
        <v>Absecon</v>
      </c>
      <c r="B143" s="5" t="str">
        <f>Manholes!$A$142</f>
        <v>Absecon: Pomona Metering to Absecon PS</v>
      </c>
      <c r="C143" s="30" t="s">
        <v>149</v>
      </c>
      <c r="D143" s="55" t="s">
        <v>415</v>
      </c>
      <c r="E143" s="30" t="s">
        <v>51</v>
      </c>
      <c r="F143" s="30">
        <v>30</v>
      </c>
      <c r="G143" s="28">
        <v>4</v>
      </c>
      <c r="H143">
        <v>8.98</v>
      </c>
      <c r="I143">
        <v>10.67</v>
      </c>
      <c r="J143" s="28">
        <v>0</v>
      </c>
      <c r="K143" s="28"/>
      <c r="L143">
        <v>488589.46257999999</v>
      </c>
      <c r="M143">
        <v>217126.3365</v>
      </c>
      <c r="N143" s="60">
        <v>39.429514026898403</v>
      </c>
      <c r="O143" s="60">
        <v>-74.512517291789194</v>
      </c>
      <c r="P143" s="30">
        <v>1976</v>
      </c>
      <c r="Q143" s="30"/>
      <c r="R143" s="30"/>
      <c r="S143" s="30">
        <f t="shared" si="14"/>
        <v>44</v>
      </c>
      <c r="T143" s="30"/>
      <c r="U143" s="30"/>
      <c r="V143" s="51">
        <v>2.6591479484724942</v>
      </c>
      <c r="W143" s="30">
        <f t="shared" si="12"/>
        <v>0</v>
      </c>
    </row>
    <row r="144" spans="1:23" s="3" customFormat="1" ht="15.75" x14ac:dyDescent="0.25">
      <c r="A144" s="5" t="str">
        <f t="shared" si="13"/>
        <v>Absecon</v>
      </c>
      <c r="B144" s="5" t="str">
        <f>Manholes!$A$142</f>
        <v>Absecon: Pomona Metering to Absecon PS</v>
      </c>
      <c r="C144" s="30" t="s">
        <v>150</v>
      </c>
      <c r="D144" s="55" t="s">
        <v>415</v>
      </c>
      <c r="E144" s="30" t="s">
        <v>51</v>
      </c>
      <c r="F144" s="30">
        <v>30</v>
      </c>
      <c r="G144" s="28">
        <v>4</v>
      </c>
      <c r="H144">
        <v>9.81</v>
      </c>
      <c r="I144">
        <v>11.68</v>
      </c>
      <c r="J144" s="28">
        <v>0</v>
      </c>
      <c r="K144" s="28"/>
      <c r="L144">
        <v>488844.22573000001</v>
      </c>
      <c r="M144">
        <v>216964.08240000001</v>
      </c>
      <c r="N144" s="60">
        <v>39.429068629092697</v>
      </c>
      <c r="O144" s="60">
        <v>-74.511615249147496</v>
      </c>
      <c r="P144" s="30">
        <v>1976</v>
      </c>
      <c r="Q144" s="30"/>
      <c r="R144" s="30"/>
      <c r="S144" s="30">
        <f t="shared" si="14"/>
        <v>44</v>
      </c>
      <c r="T144" s="30"/>
      <c r="U144" s="30"/>
      <c r="V144" s="51">
        <v>2.6591479484724942</v>
      </c>
      <c r="W144" s="30">
        <f t="shared" si="12"/>
        <v>0</v>
      </c>
    </row>
    <row r="145" spans="1:23" s="3" customFormat="1" ht="15.75" x14ac:dyDescent="0.25">
      <c r="A145" s="5" t="str">
        <f t="shared" si="13"/>
        <v>Absecon</v>
      </c>
      <c r="B145" s="5" t="str">
        <f>Manholes!$A$142</f>
        <v>Absecon: Pomona Metering to Absecon PS</v>
      </c>
      <c r="C145" s="30" t="s">
        <v>151</v>
      </c>
      <c r="D145" s="55" t="s">
        <v>415</v>
      </c>
      <c r="E145" s="30" t="s">
        <v>51</v>
      </c>
      <c r="F145" s="30">
        <v>30</v>
      </c>
      <c r="G145" s="28">
        <v>4</v>
      </c>
      <c r="H145">
        <v>11.22</v>
      </c>
      <c r="I145">
        <v>13.23</v>
      </c>
      <c r="J145" s="28">
        <v>0</v>
      </c>
      <c r="K145" s="28"/>
      <c r="L145">
        <v>489221.81764999998</v>
      </c>
      <c r="M145">
        <v>216722.44488</v>
      </c>
      <c r="N145" s="60">
        <v>39.428405305214703</v>
      </c>
      <c r="O145" s="60">
        <v>-74.510278325463801</v>
      </c>
      <c r="P145" s="30">
        <v>1976</v>
      </c>
      <c r="Q145" s="30"/>
      <c r="R145" s="30"/>
      <c r="S145" s="30">
        <f t="shared" si="14"/>
        <v>44</v>
      </c>
      <c r="T145" s="30"/>
      <c r="U145" s="30"/>
      <c r="V145" s="51">
        <v>2.6591479484724942</v>
      </c>
      <c r="W145" s="30">
        <f t="shared" si="12"/>
        <v>0</v>
      </c>
    </row>
    <row r="146" spans="1:23" ht="15.75" x14ac:dyDescent="0.25">
      <c r="A146" s="5" t="str">
        <f t="shared" si="13"/>
        <v>Absecon</v>
      </c>
      <c r="B146" s="5" t="str">
        <f>Manholes!$A$142</f>
        <v>Absecon: Pomona Metering to Absecon PS</v>
      </c>
      <c r="C146" s="30" t="s">
        <v>152</v>
      </c>
      <c r="D146" s="55" t="s">
        <v>415</v>
      </c>
      <c r="E146" s="30" t="s">
        <v>51</v>
      </c>
      <c r="F146" s="30">
        <v>30</v>
      </c>
      <c r="G146" s="28">
        <v>4</v>
      </c>
      <c r="H146">
        <v>9.3000000000000007</v>
      </c>
      <c r="I146">
        <v>11.52</v>
      </c>
      <c r="J146" s="28">
        <v>0</v>
      </c>
      <c r="K146" s="28"/>
      <c r="L146">
        <v>489607.74024000001</v>
      </c>
      <c r="M146">
        <v>216477.56228000001</v>
      </c>
      <c r="N146" s="60">
        <v>39.427733058276701</v>
      </c>
      <c r="O146" s="60">
        <v>-74.508911933262297</v>
      </c>
      <c r="P146" s="30">
        <v>1976</v>
      </c>
      <c r="Q146" s="30"/>
      <c r="R146" s="30"/>
      <c r="S146" s="30">
        <f t="shared" si="14"/>
        <v>44</v>
      </c>
      <c r="U146" s="30"/>
      <c r="V146" s="51">
        <v>2.6591479484724942</v>
      </c>
      <c r="W146" s="30">
        <f t="shared" si="12"/>
        <v>0</v>
      </c>
    </row>
    <row r="147" spans="1:23" ht="15.75" x14ac:dyDescent="0.25">
      <c r="A147" s="5" t="str">
        <f t="shared" si="13"/>
        <v>Absecon</v>
      </c>
      <c r="B147" s="5" t="str">
        <f>Manholes!$A$142</f>
        <v>Absecon: Pomona Metering to Absecon PS</v>
      </c>
      <c r="C147" s="30" t="s">
        <v>153</v>
      </c>
      <c r="D147" s="55" t="s">
        <v>415</v>
      </c>
      <c r="E147" s="30" t="s">
        <v>51</v>
      </c>
      <c r="F147" s="30">
        <v>30</v>
      </c>
      <c r="G147" s="28">
        <v>4</v>
      </c>
      <c r="H147">
        <v>7.91</v>
      </c>
      <c r="I147">
        <v>10.41</v>
      </c>
      <c r="J147" s="28">
        <v>0</v>
      </c>
      <c r="K147" s="28"/>
      <c r="L147">
        <v>489979.71380999999</v>
      </c>
      <c r="M147">
        <v>216242.36648999999</v>
      </c>
      <c r="N147" s="60">
        <v>39.427087388471598</v>
      </c>
      <c r="O147" s="60">
        <v>-74.507594953454003</v>
      </c>
      <c r="P147" s="30">
        <v>1976</v>
      </c>
      <c r="Q147" s="30"/>
      <c r="R147" s="30"/>
      <c r="S147" s="30">
        <f t="shared" si="14"/>
        <v>44</v>
      </c>
      <c r="U147" s="30"/>
      <c r="V147" s="51">
        <v>2.6591479484724942</v>
      </c>
      <c r="W147" s="30">
        <f t="shared" si="12"/>
        <v>0</v>
      </c>
    </row>
    <row r="148" spans="1:23" ht="15.75" x14ac:dyDescent="0.25">
      <c r="A148" s="5" t="str">
        <f t="shared" si="13"/>
        <v>Absecon</v>
      </c>
      <c r="B148" s="5" t="str">
        <f>Manholes!$A$142</f>
        <v>Absecon: Pomona Metering to Absecon PS</v>
      </c>
      <c r="C148" s="30" t="s">
        <v>154</v>
      </c>
      <c r="D148" s="55" t="s">
        <v>415</v>
      </c>
      <c r="E148" s="30" t="s">
        <v>51</v>
      </c>
      <c r="F148" s="30">
        <v>30</v>
      </c>
      <c r="G148" s="28">
        <v>4</v>
      </c>
      <c r="H148">
        <v>11.47</v>
      </c>
      <c r="I148">
        <v>14.1</v>
      </c>
      <c r="J148" s="28">
        <v>0</v>
      </c>
      <c r="K148" s="28"/>
      <c r="L148">
        <v>490351.29991</v>
      </c>
      <c r="M148">
        <v>216006.39575</v>
      </c>
      <c r="N148" s="60">
        <v>39.4264395760109</v>
      </c>
      <c r="O148" s="60">
        <v>-74.506279369613395</v>
      </c>
      <c r="P148" s="30">
        <v>1976</v>
      </c>
      <c r="Q148" s="30"/>
      <c r="R148" s="30"/>
      <c r="S148" s="30">
        <f t="shared" si="14"/>
        <v>44</v>
      </c>
      <c r="U148" s="30"/>
      <c r="V148" s="51">
        <v>2.6591479484724942</v>
      </c>
      <c r="W148" s="30">
        <f t="shared" si="12"/>
        <v>0</v>
      </c>
    </row>
    <row r="149" spans="1:23" ht="15.75" x14ac:dyDescent="0.25">
      <c r="A149" s="5" t="str">
        <f t="shared" si="13"/>
        <v>Absecon</v>
      </c>
      <c r="B149" s="5" t="str">
        <f>Manholes!$A$142</f>
        <v>Absecon: Pomona Metering to Absecon PS</v>
      </c>
      <c r="C149" s="30" t="s">
        <v>155</v>
      </c>
      <c r="D149" s="55" t="s">
        <v>415</v>
      </c>
      <c r="E149" s="30" t="s">
        <v>51</v>
      </c>
      <c r="F149" s="30">
        <v>30</v>
      </c>
      <c r="G149" s="28">
        <v>4</v>
      </c>
      <c r="H149">
        <v>14.43</v>
      </c>
      <c r="I149">
        <v>17.38</v>
      </c>
      <c r="J149" s="28">
        <v>0</v>
      </c>
      <c r="K149" s="28"/>
      <c r="L149">
        <v>490654.30338</v>
      </c>
      <c r="M149">
        <v>215811.49710000001</v>
      </c>
      <c r="N149" s="60">
        <v>39.425904506983699</v>
      </c>
      <c r="O149" s="60">
        <v>-74.505206616901404</v>
      </c>
      <c r="P149" s="30">
        <v>1976</v>
      </c>
      <c r="Q149" s="30"/>
      <c r="R149" s="30"/>
      <c r="S149" s="30">
        <f t="shared" si="14"/>
        <v>44</v>
      </c>
      <c r="U149" s="30"/>
      <c r="V149" s="51">
        <v>2.6591479484724942</v>
      </c>
      <c r="W149" s="30">
        <f t="shared" si="12"/>
        <v>0</v>
      </c>
    </row>
    <row r="150" spans="1:23" ht="15.75" x14ac:dyDescent="0.25">
      <c r="A150" s="5" t="str">
        <f t="shared" si="13"/>
        <v>Absecon</v>
      </c>
      <c r="B150" s="5" t="str">
        <f>Manholes!$A$142</f>
        <v>Absecon: Pomona Metering to Absecon PS</v>
      </c>
      <c r="C150" s="30" t="s">
        <v>156</v>
      </c>
      <c r="D150" s="55" t="s">
        <v>415</v>
      </c>
      <c r="E150" s="30" t="s">
        <v>51</v>
      </c>
      <c r="F150" s="30">
        <v>30</v>
      </c>
      <c r="G150" s="28">
        <v>4</v>
      </c>
      <c r="H150">
        <v>10.49</v>
      </c>
      <c r="I150">
        <v>13.87</v>
      </c>
      <c r="J150" s="28">
        <v>0</v>
      </c>
      <c r="K150" s="28"/>
      <c r="L150">
        <v>490484.20296999998</v>
      </c>
      <c r="M150">
        <v>215388.13498999999</v>
      </c>
      <c r="N150" s="60">
        <v>39.424742077691903</v>
      </c>
      <c r="O150" s="60">
        <v>-74.505808716404502</v>
      </c>
      <c r="P150" s="30">
        <v>1976</v>
      </c>
      <c r="Q150" s="30"/>
      <c r="R150" s="30"/>
      <c r="S150" s="30">
        <f t="shared" si="14"/>
        <v>44</v>
      </c>
      <c r="U150" s="30"/>
      <c r="V150" s="51">
        <v>2.6591479484724942</v>
      </c>
      <c r="W150" s="30">
        <f t="shared" si="12"/>
        <v>0</v>
      </c>
    </row>
    <row r="151" spans="1:23" ht="15.75" x14ac:dyDescent="0.25">
      <c r="A151" s="5" t="str">
        <f t="shared" si="13"/>
        <v>Absecon</v>
      </c>
      <c r="B151" s="5" t="str">
        <f>Manholes!$A$142</f>
        <v>Absecon: Pomona Metering to Absecon PS</v>
      </c>
      <c r="C151" s="30" t="s">
        <v>157</v>
      </c>
      <c r="D151" s="55" t="s">
        <v>415</v>
      </c>
      <c r="E151" s="30" t="s">
        <v>51</v>
      </c>
      <c r="F151" s="30">
        <v>30</v>
      </c>
      <c r="G151" s="28">
        <v>4</v>
      </c>
      <c r="H151">
        <v>5.08</v>
      </c>
      <c r="I151">
        <v>8.92</v>
      </c>
      <c r="J151" s="28">
        <v>0</v>
      </c>
      <c r="K151" s="28"/>
      <c r="L151">
        <v>490273.24709999998</v>
      </c>
      <c r="M151">
        <v>214869.09995</v>
      </c>
      <c r="N151" s="60">
        <v>39.423316953371</v>
      </c>
      <c r="O151" s="60">
        <v>-74.506555404708493</v>
      </c>
      <c r="P151" s="30">
        <v>1976</v>
      </c>
      <c r="Q151" s="30"/>
      <c r="R151" s="30"/>
      <c r="S151" s="30">
        <f t="shared" si="14"/>
        <v>44</v>
      </c>
      <c r="U151" s="30"/>
      <c r="V151" s="51">
        <v>2.6591479484724942</v>
      </c>
      <c r="W151" s="30">
        <f t="shared" si="12"/>
        <v>0</v>
      </c>
    </row>
    <row r="152" spans="1:23" ht="15.75" x14ac:dyDescent="0.25">
      <c r="A152" s="5" t="str">
        <f t="shared" si="13"/>
        <v>Absecon</v>
      </c>
      <c r="B152" s="5" t="str">
        <f>Manholes!$A$142</f>
        <v>Absecon: Pomona Metering to Absecon PS</v>
      </c>
      <c r="C152" s="30" t="s">
        <v>158</v>
      </c>
      <c r="D152" s="55" t="s">
        <v>415</v>
      </c>
      <c r="E152" s="30" t="s">
        <v>51</v>
      </c>
      <c r="F152" s="30">
        <v>30</v>
      </c>
      <c r="G152" s="28">
        <v>4</v>
      </c>
      <c r="H152">
        <v>6.45</v>
      </c>
      <c r="I152">
        <v>10.55</v>
      </c>
      <c r="J152" s="28">
        <v>0</v>
      </c>
      <c r="K152"/>
      <c r="L152">
        <v>490498.46074000001</v>
      </c>
      <c r="M152">
        <v>214861.46773999999</v>
      </c>
      <c r="N152" s="60">
        <v>39.423296039996103</v>
      </c>
      <c r="O152" s="60">
        <v>-74.505758122587594</v>
      </c>
      <c r="P152" s="30">
        <v>1976</v>
      </c>
      <c r="Q152" s="30"/>
      <c r="R152" s="30"/>
      <c r="S152" s="30">
        <f t="shared" si="14"/>
        <v>44</v>
      </c>
      <c r="U152" s="30"/>
      <c r="V152" s="51">
        <v>2.6591479484724942</v>
      </c>
      <c r="W152" s="30">
        <f t="shared" si="12"/>
        <v>0</v>
      </c>
    </row>
    <row r="153" spans="1:23" ht="15.75" x14ac:dyDescent="0.25">
      <c r="A153" s="5" t="str">
        <f t="shared" si="13"/>
        <v>Absecon</v>
      </c>
      <c r="B153" s="5" t="str">
        <f>Manholes!$A$142</f>
        <v>Absecon: Pomona Metering to Absecon PS</v>
      </c>
      <c r="C153" s="30" t="s">
        <v>159</v>
      </c>
      <c r="D153" s="55" t="s">
        <v>415</v>
      </c>
      <c r="E153" s="30" t="s">
        <v>51</v>
      </c>
      <c r="F153" s="30">
        <v>30</v>
      </c>
      <c r="G153" s="28">
        <v>4</v>
      </c>
      <c r="H153">
        <v>6.43</v>
      </c>
      <c r="I153">
        <v>10.64</v>
      </c>
      <c r="J153" s="28">
        <v>0</v>
      </c>
      <c r="K153"/>
      <c r="L153">
        <v>490926.73616999999</v>
      </c>
      <c r="M153">
        <v>214793.28482999999</v>
      </c>
      <c r="N153" s="60">
        <v>39.423108899256903</v>
      </c>
      <c r="O153" s="60">
        <v>-74.504241970299304</v>
      </c>
      <c r="P153" s="30">
        <v>1976</v>
      </c>
      <c r="Q153" s="30"/>
      <c r="R153" s="30"/>
      <c r="S153" s="30">
        <f t="shared" si="14"/>
        <v>44</v>
      </c>
      <c r="U153" s="30"/>
      <c r="V153" s="51">
        <v>2.6591479484724942</v>
      </c>
      <c r="W153" s="30">
        <f t="shared" si="12"/>
        <v>0</v>
      </c>
    </row>
    <row r="154" spans="1:23" ht="15.75" x14ac:dyDescent="0.25">
      <c r="A154" s="5" t="str">
        <f t="shared" si="13"/>
        <v>Absecon</v>
      </c>
      <c r="B154" s="5" t="str">
        <f>Manholes!$A$142</f>
        <v>Absecon: Pomona Metering to Absecon PS</v>
      </c>
      <c r="C154" s="30" t="s">
        <v>160</v>
      </c>
      <c r="D154" s="55" t="s">
        <v>415</v>
      </c>
      <c r="E154" s="30" t="s">
        <v>51</v>
      </c>
      <c r="F154" s="30">
        <v>30</v>
      </c>
      <c r="G154" s="28">
        <v>4</v>
      </c>
      <c r="H154">
        <v>3.74</v>
      </c>
      <c r="I154">
        <v>8.06</v>
      </c>
      <c r="J154" s="28">
        <v>0</v>
      </c>
      <c r="K154"/>
      <c r="L154">
        <v>491196.31442000001</v>
      </c>
      <c r="M154">
        <v>214782.19915</v>
      </c>
      <c r="N154" s="60">
        <v>39.423078493040997</v>
      </c>
      <c r="O154" s="60">
        <v>-74.503287635845396</v>
      </c>
      <c r="P154" s="30">
        <v>1976</v>
      </c>
      <c r="Q154" s="30"/>
      <c r="R154" s="30"/>
      <c r="S154" s="30">
        <f t="shared" si="14"/>
        <v>44</v>
      </c>
      <c r="U154" s="30"/>
      <c r="V154" s="51">
        <v>2.6591479484724942</v>
      </c>
      <c r="W154" s="30">
        <f t="shared" si="12"/>
        <v>0</v>
      </c>
    </row>
    <row r="155" spans="1:23" s="70" customFormat="1" ht="15.75" x14ac:dyDescent="0.25">
      <c r="A155" s="63" t="str">
        <f>LEFT(B155,7)</f>
        <v>Absecon</v>
      </c>
      <c r="B155" s="63" t="str">
        <f>Manholes!$A$176</f>
        <v>Absecon: Galloway/Absecon Border to Pleasantville MH #32 (Force Main becomes Gravity)</v>
      </c>
      <c r="C155" s="66" t="s">
        <v>163</v>
      </c>
      <c r="D155" s="65" t="s">
        <v>415</v>
      </c>
      <c r="E155" s="66" t="s">
        <v>164</v>
      </c>
      <c r="F155" s="66">
        <v>18</v>
      </c>
      <c r="G155" s="71">
        <v>4</v>
      </c>
      <c r="H155" s="66">
        <v>0</v>
      </c>
      <c r="I155" s="66">
        <v>0</v>
      </c>
      <c r="J155" s="66">
        <v>0</v>
      </c>
      <c r="K155" s="66"/>
      <c r="L155" s="66">
        <v>0</v>
      </c>
      <c r="M155" s="66">
        <v>0</v>
      </c>
      <c r="N155" s="67">
        <v>38.8205616427922</v>
      </c>
      <c r="O155" s="67">
        <v>-76.227335693324605</v>
      </c>
      <c r="P155" s="66">
        <v>1976</v>
      </c>
      <c r="Q155" s="66"/>
      <c r="R155" s="66"/>
      <c r="S155" s="66">
        <f t="shared" si="14"/>
        <v>44</v>
      </c>
      <c r="T155" s="66"/>
      <c r="U155" s="66"/>
      <c r="V155" s="69">
        <v>2.9428309563827115</v>
      </c>
      <c r="W155" s="66">
        <f>(U155*V155)</f>
        <v>0</v>
      </c>
    </row>
    <row r="156" spans="1:23" ht="15.75" x14ac:dyDescent="0.25">
      <c r="A156" s="34" t="str">
        <f t="shared" ref="A156:A183" si="15">LEFT(B156,7)</f>
        <v>Absecon</v>
      </c>
      <c r="B156" s="34" t="str">
        <f>Manholes!$A$176</f>
        <v>Absecon: Galloway/Absecon Border to Pleasantville MH #32 (Force Main becomes Gravity)</v>
      </c>
      <c r="C156" s="30" t="s">
        <v>165</v>
      </c>
      <c r="D156" s="55" t="s">
        <v>415</v>
      </c>
      <c r="E156" s="30" t="s">
        <v>51</v>
      </c>
      <c r="F156" s="30">
        <v>18</v>
      </c>
      <c r="G156" s="28">
        <v>4</v>
      </c>
      <c r="H156">
        <v>33.5</v>
      </c>
      <c r="I156">
        <v>5.2</v>
      </c>
      <c r="J156">
        <v>0</v>
      </c>
      <c r="K156"/>
      <c r="L156">
        <v>495050.91901999997</v>
      </c>
      <c r="M156">
        <v>218268.43945000001</v>
      </c>
      <c r="N156" s="60">
        <v>39.4326500419849</v>
      </c>
      <c r="O156" s="60">
        <v>-74.489640549765099</v>
      </c>
      <c r="P156" s="30">
        <v>1976</v>
      </c>
      <c r="Q156" s="30"/>
      <c r="R156" s="30"/>
      <c r="S156" s="30">
        <f t="shared" si="14"/>
        <v>44</v>
      </c>
      <c r="V156" s="51">
        <v>2.6591479484724942</v>
      </c>
      <c r="W156" s="7">
        <f>(U156*V156)</f>
        <v>0</v>
      </c>
    </row>
    <row r="157" spans="1:23" ht="15.75" x14ac:dyDescent="0.25">
      <c r="A157" s="34" t="str">
        <f t="shared" si="15"/>
        <v>Absecon</v>
      </c>
      <c r="B157" s="34" t="str">
        <f>Manholes!$A$176</f>
        <v>Absecon: Galloway/Absecon Border to Pleasantville MH #32 (Force Main becomes Gravity)</v>
      </c>
      <c r="C157" s="37" t="s">
        <v>166</v>
      </c>
      <c r="D157" s="55" t="s">
        <v>414</v>
      </c>
      <c r="E157" s="30" t="s">
        <v>51</v>
      </c>
      <c r="F157" s="30">
        <v>18</v>
      </c>
      <c r="G157" s="28">
        <v>4</v>
      </c>
      <c r="H157">
        <v>33.880000000000003</v>
      </c>
      <c r="I157">
        <v>7</v>
      </c>
      <c r="J157">
        <v>0</v>
      </c>
      <c r="K157"/>
      <c r="L157">
        <v>494994.51237999997</v>
      </c>
      <c r="M157">
        <v>218251.35918</v>
      </c>
      <c r="N157" s="60">
        <v>39.432603163269299</v>
      </c>
      <c r="O157" s="60">
        <v>-74.489840268652003</v>
      </c>
      <c r="P157" s="30">
        <v>1976</v>
      </c>
      <c r="Q157" s="30"/>
      <c r="R157" s="30"/>
      <c r="S157" s="30">
        <f t="shared" si="14"/>
        <v>44</v>
      </c>
      <c r="V157" s="51">
        <v>3.9763536438352531</v>
      </c>
      <c r="W157" s="7">
        <f t="shared" ref="W157:W191" si="16">(U157*V157)</f>
        <v>0</v>
      </c>
    </row>
    <row r="158" spans="1:23" s="3" customFormat="1" ht="15.75" x14ac:dyDescent="0.25">
      <c r="A158" s="34" t="str">
        <f t="shared" si="15"/>
        <v>Absecon</v>
      </c>
      <c r="B158" s="34" t="str">
        <f>Manholes!$A$176</f>
        <v>Absecon: Galloway/Absecon Border to Pleasantville MH #32 (Force Main becomes Gravity)</v>
      </c>
      <c r="C158" s="30" t="s">
        <v>167</v>
      </c>
      <c r="D158" s="55" t="s">
        <v>415</v>
      </c>
      <c r="E158" s="30" t="s">
        <v>51</v>
      </c>
      <c r="F158" s="30">
        <v>18</v>
      </c>
      <c r="G158" s="28">
        <v>4</v>
      </c>
      <c r="H158">
        <v>30.11</v>
      </c>
      <c r="I158">
        <v>7.02</v>
      </c>
      <c r="J158">
        <v>0</v>
      </c>
      <c r="K158"/>
      <c r="L158">
        <v>494744.36118000001</v>
      </c>
      <c r="M158">
        <v>218034.49885999999</v>
      </c>
      <c r="N158" s="60">
        <v>39.432007817218903</v>
      </c>
      <c r="O158" s="60">
        <v>-74.490726027315503</v>
      </c>
      <c r="P158" s="30">
        <v>1976</v>
      </c>
      <c r="Q158" s="30"/>
      <c r="R158" s="30"/>
      <c r="S158" s="30">
        <f t="shared" si="14"/>
        <v>44</v>
      </c>
      <c r="T158" s="30"/>
      <c r="U158" s="7"/>
      <c r="V158" s="51">
        <v>2.6591479484724942</v>
      </c>
      <c r="W158" s="7">
        <f t="shared" si="16"/>
        <v>0</v>
      </c>
    </row>
    <row r="159" spans="1:23" s="3" customFormat="1" ht="15.75" x14ac:dyDescent="0.25">
      <c r="A159" s="34" t="str">
        <f t="shared" si="15"/>
        <v>Absecon</v>
      </c>
      <c r="B159" s="34" t="str">
        <f>Manholes!$A$176</f>
        <v>Absecon: Galloway/Absecon Border to Pleasantville MH #32 (Force Main becomes Gravity)</v>
      </c>
      <c r="C159" s="30" t="s">
        <v>168</v>
      </c>
      <c r="D159" s="55" t="s">
        <v>415</v>
      </c>
      <c r="E159" s="30" t="s">
        <v>51</v>
      </c>
      <c r="F159" s="30">
        <v>18</v>
      </c>
      <c r="G159" s="28">
        <v>4</v>
      </c>
      <c r="H159">
        <v>27.11</v>
      </c>
      <c r="I159">
        <v>6.2</v>
      </c>
      <c r="J159">
        <v>0</v>
      </c>
      <c r="K159"/>
      <c r="L159">
        <v>494566.51415</v>
      </c>
      <c r="M159">
        <v>217881.87218999999</v>
      </c>
      <c r="N159" s="60">
        <v>39.431588807902799</v>
      </c>
      <c r="O159" s="60">
        <v>-74.491355754838594</v>
      </c>
      <c r="P159" s="30">
        <v>1976</v>
      </c>
      <c r="Q159" s="30"/>
      <c r="R159" s="30"/>
      <c r="S159" s="30">
        <f t="shared" si="14"/>
        <v>44</v>
      </c>
      <c r="T159" s="30"/>
      <c r="U159" s="7"/>
      <c r="V159" s="51">
        <v>2.6591479484724942</v>
      </c>
      <c r="W159" s="7">
        <f t="shared" si="16"/>
        <v>0</v>
      </c>
    </row>
    <row r="160" spans="1:23" s="3" customFormat="1" ht="15.75" x14ac:dyDescent="0.25">
      <c r="A160" s="34" t="str">
        <f t="shared" si="15"/>
        <v>Absecon</v>
      </c>
      <c r="B160" s="34" t="str">
        <f>Manholes!$A$176</f>
        <v>Absecon: Galloway/Absecon Border to Pleasantville MH #32 (Force Main becomes Gravity)</v>
      </c>
      <c r="C160" s="30" t="s">
        <v>169</v>
      </c>
      <c r="D160" s="55" t="s">
        <v>415</v>
      </c>
      <c r="E160" s="30" t="s">
        <v>51</v>
      </c>
      <c r="F160" s="30">
        <v>18</v>
      </c>
      <c r="G160" s="28">
        <v>4</v>
      </c>
      <c r="H160">
        <v>21.91</v>
      </c>
      <c r="I160">
        <v>8.86</v>
      </c>
      <c r="J160">
        <v>0</v>
      </c>
      <c r="K160"/>
      <c r="L160">
        <v>494252.91200000001</v>
      </c>
      <c r="M160">
        <v>217619.29344000001</v>
      </c>
      <c r="N160" s="60">
        <v>39.430867938458498</v>
      </c>
      <c r="O160" s="60">
        <v>-74.492466149298494</v>
      </c>
      <c r="P160" s="30">
        <v>1976</v>
      </c>
      <c r="Q160" s="30"/>
      <c r="R160" s="30"/>
      <c r="S160" s="30">
        <f t="shared" si="14"/>
        <v>44</v>
      </c>
      <c r="T160" s="30"/>
      <c r="U160" s="7"/>
      <c r="V160" s="51">
        <v>2.6591479484724942</v>
      </c>
      <c r="W160" s="7">
        <f t="shared" si="16"/>
        <v>0</v>
      </c>
    </row>
    <row r="161" spans="1:23" s="3" customFormat="1" ht="15.75" x14ac:dyDescent="0.25">
      <c r="A161" s="34" t="str">
        <f t="shared" si="15"/>
        <v>Absecon</v>
      </c>
      <c r="B161" s="34" t="str">
        <f>Manholes!$A$176</f>
        <v>Absecon: Galloway/Absecon Border to Pleasantville MH #32 (Force Main becomes Gravity)</v>
      </c>
      <c r="C161" s="30" t="s">
        <v>170</v>
      </c>
      <c r="D161" s="55" t="s">
        <v>415</v>
      </c>
      <c r="E161" s="30" t="s">
        <v>51</v>
      </c>
      <c r="F161" s="30">
        <v>21</v>
      </c>
      <c r="G161" s="28">
        <v>4</v>
      </c>
      <c r="H161">
        <v>18.350000000000001</v>
      </c>
      <c r="I161">
        <v>6.05</v>
      </c>
      <c r="J161">
        <v>0</v>
      </c>
      <c r="K161"/>
      <c r="L161">
        <v>494011.35311999999</v>
      </c>
      <c r="M161">
        <v>217417.25226000001</v>
      </c>
      <c r="N161" s="60">
        <v>39.430313258671802</v>
      </c>
      <c r="O161" s="60">
        <v>-74.493321439069206</v>
      </c>
      <c r="P161" s="30">
        <v>1976</v>
      </c>
      <c r="Q161" s="30"/>
      <c r="R161" s="30"/>
      <c r="S161" s="30">
        <f t="shared" si="14"/>
        <v>44</v>
      </c>
      <c r="T161" s="30"/>
      <c r="U161" s="7"/>
      <c r="V161" s="51">
        <v>2.6591479484724942</v>
      </c>
      <c r="W161" s="7">
        <f t="shared" si="16"/>
        <v>0</v>
      </c>
    </row>
    <row r="162" spans="1:23" s="3" customFormat="1" ht="15.75" x14ac:dyDescent="0.25">
      <c r="A162" s="34" t="str">
        <f t="shared" si="15"/>
        <v>Absecon</v>
      </c>
      <c r="B162" s="34" t="str">
        <f>Manholes!$A$176</f>
        <v>Absecon: Galloway/Absecon Border to Pleasantville MH #32 (Force Main becomes Gravity)</v>
      </c>
      <c r="C162" s="30" t="s">
        <v>171</v>
      </c>
      <c r="D162" s="55" t="s">
        <v>415</v>
      </c>
      <c r="E162" s="30" t="s">
        <v>51</v>
      </c>
      <c r="F162" s="30">
        <v>21</v>
      </c>
      <c r="G162" s="28">
        <v>4</v>
      </c>
      <c r="H162">
        <v>20.45</v>
      </c>
      <c r="I162">
        <v>8.7899999999999991</v>
      </c>
      <c r="J162">
        <v>0</v>
      </c>
      <c r="K162"/>
      <c r="L162">
        <v>493710.51770000003</v>
      </c>
      <c r="M162">
        <v>217165.67481</v>
      </c>
      <c r="N162" s="60">
        <v>39.429622573739003</v>
      </c>
      <c r="O162" s="60">
        <v>-74.494386590704593</v>
      </c>
      <c r="P162" s="30">
        <v>1976</v>
      </c>
      <c r="Q162" s="30"/>
      <c r="R162" s="30"/>
      <c r="S162" s="30">
        <f t="shared" si="14"/>
        <v>44</v>
      </c>
      <c r="T162" s="30"/>
      <c r="U162" s="7"/>
      <c r="V162" s="51">
        <v>2.6591479484724942</v>
      </c>
      <c r="W162" s="7">
        <f t="shared" si="16"/>
        <v>0</v>
      </c>
    </row>
    <row r="163" spans="1:23" s="3" customFormat="1" ht="15.75" x14ac:dyDescent="0.25">
      <c r="A163" s="34" t="str">
        <f t="shared" si="15"/>
        <v>Absecon</v>
      </c>
      <c r="B163" s="34" t="str">
        <f>Manholes!$A$176</f>
        <v>Absecon: Galloway/Absecon Border to Pleasantville MH #32 (Force Main becomes Gravity)</v>
      </c>
      <c r="C163" s="30" t="s">
        <v>172</v>
      </c>
      <c r="D163" s="55" t="s">
        <v>415</v>
      </c>
      <c r="E163" s="30" t="s">
        <v>51</v>
      </c>
      <c r="F163" s="30">
        <v>21</v>
      </c>
      <c r="G163" s="28">
        <v>4</v>
      </c>
      <c r="H163">
        <v>23.75</v>
      </c>
      <c r="I163">
        <v>12.68</v>
      </c>
      <c r="J163">
        <v>0</v>
      </c>
      <c r="K163"/>
      <c r="L163">
        <v>493470.07199000003</v>
      </c>
      <c r="M163">
        <v>216956.95457999999</v>
      </c>
      <c r="N163" s="60">
        <v>39.429049541143598</v>
      </c>
      <c r="O163" s="60">
        <v>-74.495237910100599</v>
      </c>
      <c r="P163" s="30">
        <v>1976</v>
      </c>
      <c r="Q163" s="30"/>
      <c r="R163" s="30"/>
      <c r="S163" s="30">
        <f t="shared" si="14"/>
        <v>44</v>
      </c>
      <c r="T163" s="30"/>
      <c r="U163" s="7"/>
      <c r="V163" s="51">
        <v>2.6591479484724942</v>
      </c>
      <c r="W163" s="7">
        <f t="shared" si="16"/>
        <v>0</v>
      </c>
    </row>
    <row r="164" spans="1:23" s="3" customFormat="1" ht="15.75" x14ac:dyDescent="0.25">
      <c r="A164" s="34" t="str">
        <f t="shared" si="15"/>
        <v>Absecon</v>
      </c>
      <c r="B164" s="34" t="str">
        <f>Manholes!$A$176</f>
        <v>Absecon: Galloway/Absecon Border to Pleasantville MH #32 (Force Main becomes Gravity)</v>
      </c>
      <c r="C164" s="30" t="s">
        <v>173</v>
      </c>
      <c r="D164" s="55" t="s">
        <v>415</v>
      </c>
      <c r="E164" s="30" t="s">
        <v>51</v>
      </c>
      <c r="F164" s="30">
        <v>21</v>
      </c>
      <c r="G164" s="28">
        <v>4</v>
      </c>
      <c r="H164">
        <v>22.93</v>
      </c>
      <c r="I164">
        <v>12.69</v>
      </c>
      <c r="J164">
        <v>0</v>
      </c>
      <c r="K164"/>
      <c r="L164">
        <v>493286.20129</v>
      </c>
      <c r="M164">
        <v>216780.40103000001</v>
      </c>
      <c r="N164" s="60">
        <v>39.428564813275102</v>
      </c>
      <c r="O164" s="60">
        <v>-74.495888913998897</v>
      </c>
      <c r="P164" s="30">
        <v>1976</v>
      </c>
      <c r="Q164" s="30"/>
      <c r="R164" s="30"/>
      <c r="S164" s="30">
        <f t="shared" si="14"/>
        <v>44</v>
      </c>
      <c r="T164" s="30"/>
      <c r="U164" s="7"/>
      <c r="V164" s="51">
        <v>2.6591479484724942</v>
      </c>
      <c r="W164" s="7">
        <f t="shared" si="16"/>
        <v>0</v>
      </c>
    </row>
    <row r="165" spans="1:23" s="3" customFormat="1" ht="15.75" x14ac:dyDescent="0.25">
      <c r="A165" s="34" t="str">
        <f t="shared" si="15"/>
        <v>Absecon</v>
      </c>
      <c r="B165" s="34" t="str">
        <f>Manholes!$A$176</f>
        <v>Absecon: Galloway/Absecon Border to Pleasantville MH #32 (Force Main becomes Gravity)</v>
      </c>
      <c r="C165" s="30" t="s">
        <v>174</v>
      </c>
      <c r="D165" s="55" t="s">
        <v>415</v>
      </c>
      <c r="E165" s="30" t="s">
        <v>51</v>
      </c>
      <c r="F165" s="30">
        <v>24</v>
      </c>
      <c r="G165" s="28">
        <v>4</v>
      </c>
      <c r="H165">
        <v>10.6</v>
      </c>
      <c r="I165">
        <v>10.8</v>
      </c>
      <c r="J165">
        <v>0</v>
      </c>
      <c r="K165"/>
      <c r="L165">
        <v>493046.48832</v>
      </c>
      <c r="M165">
        <v>216385.14337000001</v>
      </c>
      <c r="N165" s="60">
        <v>39.427479604790499</v>
      </c>
      <c r="O165" s="60">
        <v>-74.496737638090494</v>
      </c>
      <c r="P165" s="30">
        <v>1976</v>
      </c>
      <c r="Q165" s="30"/>
      <c r="R165" s="30"/>
      <c r="S165" s="30">
        <f t="shared" si="14"/>
        <v>44</v>
      </c>
      <c r="T165" s="30"/>
      <c r="U165" s="7"/>
      <c r="V165" s="51">
        <v>2.6591479484724942</v>
      </c>
      <c r="W165" s="7">
        <f t="shared" si="16"/>
        <v>0</v>
      </c>
    </row>
    <row r="166" spans="1:23" s="3" customFormat="1" ht="15.75" x14ac:dyDescent="0.25">
      <c r="A166" s="34" t="str">
        <f t="shared" si="15"/>
        <v>Absecon</v>
      </c>
      <c r="B166" s="34" t="str">
        <f>Manholes!$A$176</f>
        <v>Absecon: Galloway/Absecon Border to Pleasantville MH #32 (Force Main becomes Gravity)</v>
      </c>
      <c r="C166" s="30" t="s">
        <v>175</v>
      </c>
      <c r="D166" s="55" t="s">
        <v>415</v>
      </c>
      <c r="E166" s="30" t="s">
        <v>51</v>
      </c>
      <c r="F166" s="30">
        <v>24</v>
      </c>
      <c r="G166" s="28">
        <v>4</v>
      </c>
      <c r="H166">
        <v>9.52</v>
      </c>
      <c r="I166">
        <v>10.35</v>
      </c>
      <c r="J166">
        <v>0</v>
      </c>
      <c r="K166"/>
      <c r="L166">
        <v>492834.68712999998</v>
      </c>
      <c r="M166">
        <v>216020.28401</v>
      </c>
      <c r="N166" s="60">
        <v>39.426477850377402</v>
      </c>
      <c r="O166" s="60">
        <v>-74.497487517731898</v>
      </c>
      <c r="P166" s="30">
        <v>1976</v>
      </c>
      <c r="Q166" s="30"/>
      <c r="R166" s="30"/>
      <c r="S166" s="30">
        <f t="shared" si="14"/>
        <v>44</v>
      </c>
      <c r="T166" s="30"/>
      <c r="U166" s="7"/>
      <c r="V166" s="51">
        <v>2.6591479484724942</v>
      </c>
      <c r="W166" s="7">
        <f t="shared" si="16"/>
        <v>0</v>
      </c>
    </row>
    <row r="167" spans="1:23" s="3" customFormat="1" ht="15.75" x14ac:dyDescent="0.25">
      <c r="A167" s="34" t="str">
        <f t="shared" si="15"/>
        <v>Absecon</v>
      </c>
      <c r="B167" s="34" t="str">
        <f>Manholes!$A$176</f>
        <v>Absecon: Galloway/Absecon Border to Pleasantville MH #32 (Force Main becomes Gravity)</v>
      </c>
      <c r="C167" s="30" t="s">
        <v>176</v>
      </c>
      <c r="D167" s="55" t="s">
        <v>415</v>
      </c>
      <c r="E167" s="30" t="s">
        <v>51</v>
      </c>
      <c r="F167" s="30">
        <v>24</v>
      </c>
      <c r="G167" s="28">
        <v>4</v>
      </c>
      <c r="H167">
        <v>7.68</v>
      </c>
      <c r="I167">
        <v>8.8800000000000008</v>
      </c>
      <c r="J167">
        <v>0</v>
      </c>
      <c r="K167"/>
      <c r="L167">
        <v>493001.17833000002</v>
      </c>
      <c r="M167">
        <v>215909.21265999999</v>
      </c>
      <c r="N167" s="60">
        <v>39.426172874174398</v>
      </c>
      <c r="O167" s="60">
        <v>-74.496898107846405</v>
      </c>
      <c r="P167" s="30">
        <v>1976</v>
      </c>
      <c r="Q167" s="30"/>
      <c r="R167" s="30"/>
      <c r="S167" s="30">
        <f t="shared" si="14"/>
        <v>44</v>
      </c>
      <c r="T167" s="30"/>
      <c r="U167" s="7"/>
      <c r="V167" s="51">
        <v>2.6591479484724942</v>
      </c>
      <c r="W167" s="7">
        <f t="shared" si="16"/>
        <v>0</v>
      </c>
    </row>
    <row r="168" spans="1:23" s="3" customFormat="1" ht="15.75" x14ac:dyDescent="0.25">
      <c r="A168" s="34" t="str">
        <f t="shared" si="15"/>
        <v>Absecon</v>
      </c>
      <c r="B168" s="34" t="str">
        <f>Manholes!$A$176</f>
        <v>Absecon: Galloway/Absecon Border to Pleasantville MH #32 (Force Main becomes Gravity)</v>
      </c>
      <c r="C168" s="30" t="s">
        <v>177</v>
      </c>
      <c r="D168" s="55" t="s">
        <v>415</v>
      </c>
      <c r="E168" s="30" t="s">
        <v>51</v>
      </c>
      <c r="F168" s="30">
        <v>24</v>
      </c>
      <c r="G168" s="28">
        <v>4</v>
      </c>
      <c r="H168">
        <v>6.43</v>
      </c>
      <c r="I168">
        <v>8.27</v>
      </c>
      <c r="J168">
        <v>0</v>
      </c>
      <c r="K168"/>
      <c r="L168">
        <v>493344.24040000001</v>
      </c>
      <c r="M168">
        <v>215811.24080999999</v>
      </c>
      <c r="N168" s="60">
        <v>39.425903839713797</v>
      </c>
      <c r="O168" s="60">
        <v>-74.495683598089698</v>
      </c>
      <c r="P168" s="30">
        <v>1976</v>
      </c>
      <c r="Q168" s="30"/>
      <c r="R168" s="30"/>
      <c r="S168" s="30">
        <f t="shared" si="14"/>
        <v>44</v>
      </c>
      <c r="T168" s="30"/>
      <c r="U168" s="7"/>
      <c r="V168" s="51">
        <v>2.6591479484724942</v>
      </c>
      <c r="W168" s="7">
        <f t="shared" si="16"/>
        <v>0</v>
      </c>
    </row>
    <row r="169" spans="1:23" s="3" customFormat="1" ht="15.75" x14ac:dyDescent="0.25">
      <c r="A169" s="34" t="str">
        <f t="shared" si="15"/>
        <v>Absecon</v>
      </c>
      <c r="B169" s="34" t="str">
        <f>Manholes!$A$176</f>
        <v>Absecon: Galloway/Absecon Border to Pleasantville MH #32 (Force Main becomes Gravity)</v>
      </c>
      <c r="C169" s="30" t="s">
        <v>178</v>
      </c>
      <c r="D169" s="55" t="s">
        <v>415</v>
      </c>
      <c r="E169" s="30" t="s">
        <v>51</v>
      </c>
      <c r="F169" s="30">
        <v>27</v>
      </c>
      <c r="G169" s="28">
        <v>4</v>
      </c>
      <c r="H169">
        <v>6.94</v>
      </c>
      <c r="I169">
        <v>9.39</v>
      </c>
      <c r="J169">
        <v>0</v>
      </c>
      <c r="K169"/>
      <c r="L169">
        <v>493198.08568000002</v>
      </c>
      <c r="M169">
        <v>215381.44956000001</v>
      </c>
      <c r="N169" s="60">
        <v>39.424723804969901</v>
      </c>
      <c r="O169" s="60">
        <v>-74.496201084666396</v>
      </c>
      <c r="P169" s="30">
        <v>1976</v>
      </c>
      <c r="Q169" s="30"/>
      <c r="R169" s="30"/>
      <c r="S169" s="30">
        <f t="shared" si="14"/>
        <v>44</v>
      </c>
      <c r="T169" s="30"/>
      <c r="U169" s="7"/>
      <c r="V169" s="51">
        <v>2.6591479484724942</v>
      </c>
      <c r="W169" s="7">
        <f t="shared" si="16"/>
        <v>0</v>
      </c>
    </row>
    <row r="170" spans="1:23" s="3" customFormat="1" ht="15.75" x14ac:dyDescent="0.25">
      <c r="A170" s="34" t="str">
        <f t="shared" si="15"/>
        <v>Absecon</v>
      </c>
      <c r="B170" s="34" t="str">
        <f>Manholes!$A$176</f>
        <v>Absecon: Galloway/Absecon Border to Pleasantville MH #32 (Force Main becomes Gravity)</v>
      </c>
      <c r="C170" s="30" t="s">
        <v>179</v>
      </c>
      <c r="D170" s="55" t="s">
        <v>415</v>
      </c>
      <c r="E170" s="30" t="s">
        <v>51</v>
      </c>
      <c r="F170" s="30">
        <v>27</v>
      </c>
      <c r="G170" s="28">
        <v>4</v>
      </c>
      <c r="H170">
        <v>5.95</v>
      </c>
      <c r="I170">
        <v>8.7200000000000006</v>
      </c>
      <c r="J170">
        <v>0</v>
      </c>
      <c r="K170"/>
      <c r="L170">
        <v>493308.58506999997</v>
      </c>
      <c r="M170">
        <v>215350.61252</v>
      </c>
      <c r="N170" s="60">
        <v>39.424639123889499</v>
      </c>
      <c r="O170" s="60">
        <v>-74.495809902095104</v>
      </c>
      <c r="P170" s="30">
        <v>1976</v>
      </c>
      <c r="Q170" s="30"/>
      <c r="R170" s="30"/>
      <c r="S170" s="30">
        <f t="shared" si="14"/>
        <v>44</v>
      </c>
      <c r="T170" s="30"/>
      <c r="U170" s="7"/>
      <c r="V170" s="51">
        <v>2.6591479484724942</v>
      </c>
      <c r="W170" s="7">
        <f t="shared" si="16"/>
        <v>0</v>
      </c>
    </row>
    <row r="171" spans="1:23" s="3" customFormat="1" ht="15.75" x14ac:dyDescent="0.25">
      <c r="A171" s="34" t="str">
        <f t="shared" si="15"/>
        <v>Absecon</v>
      </c>
      <c r="B171" s="34" t="str">
        <f>Manholes!$A$176</f>
        <v>Absecon: Galloway/Absecon Border to Pleasantville MH #32 (Force Main becomes Gravity)</v>
      </c>
      <c r="C171" s="30" t="s">
        <v>180</v>
      </c>
      <c r="D171" s="55" t="s">
        <v>415</v>
      </c>
      <c r="E171" s="30" t="s">
        <v>51</v>
      </c>
      <c r="F171" s="30">
        <v>27</v>
      </c>
      <c r="G171" s="28">
        <v>4</v>
      </c>
      <c r="H171">
        <v>3.87</v>
      </c>
      <c r="I171">
        <v>6.94</v>
      </c>
      <c r="J171">
        <v>0</v>
      </c>
      <c r="K171"/>
      <c r="L171">
        <v>493269.64017000003</v>
      </c>
      <c r="M171">
        <v>215201.42366</v>
      </c>
      <c r="N171" s="60">
        <v>39.424229509668798</v>
      </c>
      <c r="O171" s="60">
        <v>-74.495947797562096</v>
      </c>
      <c r="P171" s="30">
        <v>1976</v>
      </c>
      <c r="Q171" s="30"/>
      <c r="R171" s="30"/>
      <c r="S171" s="30">
        <f t="shared" si="14"/>
        <v>44</v>
      </c>
      <c r="T171" s="30"/>
      <c r="U171" s="7"/>
      <c r="V171" s="51">
        <v>2.6591479484724942</v>
      </c>
      <c r="W171" s="7">
        <f t="shared" si="16"/>
        <v>0</v>
      </c>
    </row>
    <row r="172" spans="1:23" s="3" customFormat="1" ht="15.75" x14ac:dyDescent="0.25">
      <c r="A172" s="34" t="str">
        <f t="shared" si="15"/>
        <v>Absecon</v>
      </c>
      <c r="B172" s="34" t="str">
        <f>Manholes!$A$176</f>
        <v>Absecon: Galloway/Absecon Border to Pleasantville MH #32 (Force Main becomes Gravity)</v>
      </c>
      <c r="C172" s="30" t="s">
        <v>181</v>
      </c>
      <c r="D172" s="55" t="s">
        <v>415</v>
      </c>
      <c r="E172" s="30" t="s">
        <v>51</v>
      </c>
      <c r="F172" s="30">
        <v>27</v>
      </c>
      <c r="G172" s="28">
        <v>4</v>
      </c>
      <c r="H172">
        <v>4.41</v>
      </c>
      <c r="I172">
        <v>7.46</v>
      </c>
      <c r="J172">
        <v>0</v>
      </c>
      <c r="K172"/>
      <c r="L172">
        <v>493008.41632999998</v>
      </c>
      <c r="M172">
        <v>215145.67079</v>
      </c>
      <c r="N172" s="60">
        <v>39.424076460668999</v>
      </c>
      <c r="O172" s="60">
        <v>-74.496872577203803</v>
      </c>
      <c r="P172" s="30">
        <v>1976</v>
      </c>
      <c r="Q172" s="30"/>
      <c r="R172" s="30"/>
      <c r="S172" s="30">
        <f t="shared" si="14"/>
        <v>44</v>
      </c>
      <c r="T172" s="30"/>
      <c r="U172" s="7"/>
      <c r="V172" s="51">
        <v>2.6591479484724942</v>
      </c>
      <c r="W172" s="7">
        <f t="shared" si="16"/>
        <v>0</v>
      </c>
    </row>
    <row r="173" spans="1:23" s="3" customFormat="1" ht="15.75" x14ac:dyDescent="0.25">
      <c r="A173" s="34" t="str">
        <f t="shared" si="15"/>
        <v>Absecon</v>
      </c>
      <c r="B173" s="34" t="str">
        <f>Manholes!$A$176</f>
        <v>Absecon: Galloway/Absecon Border to Pleasantville MH #32 (Force Main becomes Gravity)</v>
      </c>
      <c r="C173" s="30" t="s">
        <v>182</v>
      </c>
      <c r="D173" s="55" t="s">
        <v>415</v>
      </c>
      <c r="E173" s="30" t="s">
        <v>51</v>
      </c>
      <c r="F173" s="30">
        <v>27</v>
      </c>
      <c r="G173" s="28">
        <v>4</v>
      </c>
      <c r="H173">
        <v>3.84</v>
      </c>
      <c r="I173">
        <v>6.99</v>
      </c>
      <c r="J173">
        <v>0</v>
      </c>
      <c r="K173"/>
      <c r="L173">
        <v>492923.85297000001</v>
      </c>
      <c r="M173">
        <v>214939.93971000001</v>
      </c>
      <c r="N173" s="60">
        <v>39.423511604223798</v>
      </c>
      <c r="O173" s="60">
        <v>-74.497171966471996</v>
      </c>
      <c r="P173" s="30">
        <v>1976</v>
      </c>
      <c r="Q173" s="30"/>
      <c r="R173" s="30"/>
      <c r="S173" s="30">
        <f t="shared" si="14"/>
        <v>44</v>
      </c>
      <c r="T173" s="30"/>
      <c r="U173" s="7"/>
      <c r="V173" s="51">
        <v>2.6591479484724942</v>
      </c>
      <c r="W173" s="7">
        <f t="shared" si="16"/>
        <v>0</v>
      </c>
    </row>
    <row r="174" spans="1:23" ht="15.75" x14ac:dyDescent="0.25">
      <c r="A174" s="34" t="str">
        <f t="shared" si="15"/>
        <v>Absecon</v>
      </c>
      <c r="B174" s="34" t="str">
        <f>Manholes!$A$176</f>
        <v>Absecon: Galloway/Absecon Border to Pleasantville MH #32 (Force Main becomes Gravity)</v>
      </c>
      <c r="C174" s="30" t="s">
        <v>183</v>
      </c>
      <c r="D174" s="55" t="s">
        <v>415</v>
      </c>
      <c r="E174" s="30" t="s">
        <v>51</v>
      </c>
      <c r="F174" s="30">
        <v>27</v>
      </c>
      <c r="G174" s="28">
        <v>4</v>
      </c>
      <c r="H174">
        <v>6.28</v>
      </c>
      <c r="I174">
        <v>9.65</v>
      </c>
      <c r="J174">
        <v>0</v>
      </c>
      <c r="K174"/>
      <c r="L174">
        <v>492765.54551000003</v>
      </c>
      <c r="M174">
        <v>214780.30733000001</v>
      </c>
      <c r="N174" s="60">
        <v>39.423073322914398</v>
      </c>
      <c r="O174" s="60">
        <v>-74.497732407834306</v>
      </c>
      <c r="P174" s="30">
        <v>1976</v>
      </c>
      <c r="Q174" s="30"/>
      <c r="R174" s="30"/>
      <c r="S174" s="30">
        <f t="shared" si="14"/>
        <v>44</v>
      </c>
      <c r="V174" s="51">
        <v>2.6591479484724942</v>
      </c>
      <c r="W174" s="7">
        <f t="shared" si="16"/>
        <v>0</v>
      </c>
    </row>
    <row r="175" spans="1:23" ht="15.75" x14ac:dyDescent="0.25">
      <c r="A175" s="34" t="str">
        <f t="shared" si="15"/>
        <v>Absecon</v>
      </c>
      <c r="B175" s="34" t="str">
        <f>Manholes!$A$176</f>
        <v>Absecon: Galloway/Absecon Border to Pleasantville MH #32 (Force Main becomes Gravity)</v>
      </c>
      <c r="C175" s="30" t="s">
        <v>184</v>
      </c>
      <c r="D175" s="55" t="s">
        <v>415</v>
      </c>
      <c r="E175" s="30" t="s">
        <v>51</v>
      </c>
      <c r="F175" s="30">
        <v>27</v>
      </c>
      <c r="G175" s="28">
        <v>4</v>
      </c>
      <c r="H175">
        <v>7.22</v>
      </c>
      <c r="I175">
        <v>10.72</v>
      </c>
      <c r="J175">
        <v>0</v>
      </c>
      <c r="K175"/>
      <c r="L175">
        <v>492638.40558000002</v>
      </c>
      <c r="M175">
        <v>214762.07519</v>
      </c>
      <c r="N175" s="60">
        <v>39.423023271977002</v>
      </c>
      <c r="O175" s="60">
        <v>-74.498182496506899</v>
      </c>
      <c r="P175" s="30">
        <v>1976</v>
      </c>
      <c r="Q175" s="30"/>
      <c r="R175" s="30"/>
      <c r="S175" s="30">
        <f t="shared" si="14"/>
        <v>44</v>
      </c>
      <c r="V175" s="51">
        <v>2.6591479484724942</v>
      </c>
      <c r="W175" s="7">
        <f t="shared" si="16"/>
        <v>0</v>
      </c>
    </row>
    <row r="176" spans="1:23" ht="15.75" x14ac:dyDescent="0.25">
      <c r="A176" s="34" t="str">
        <f t="shared" si="15"/>
        <v>Absecon</v>
      </c>
      <c r="B176" s="34" t="str">
        <f>Manholes!$A$176</f>
        <v>Absecon: Galloway/Absecon Border to Pleasantville MH #32 (Force Main becomes Gravity)</v>
      </c>
      <c r="C176" s="30" t="s">
        <v>185</v>
      </c>
      <c r="D176" s="55" t="s">
        <v>415</v>
      </c>
      <c r="E176" s="30" t="s">
        <v>51</v>
      </c>
      <c r="F176" s="30">
        <v>27</v>
      </c>
      <c r="G176" s="28">
        <v>4</v>
      </c>
      <c r="H176">
        <v>13.56</v>
      </c>
      <c r="I176">
        <v>17.239999999999998</v>
      </c>
      <c r="J176">
        <v>0</v>
      </c>
      <c r="K176"/>
      <c r="L176">
        <v>492239.95426999999</v>
      </c>
      <c r="M176">
        <v>214925.62447000001</v>
      </c>
      <c r="N176" s="60">
        <v>39.423472333459998</v>
      </c>
      <c r="O176" s="60">
        <v>-74.499593048492997</v>
      </c>
      <c r="P176" s="30">
        <v>1976</v>
      </c>
      <c r="Q176" s="30"/>
      <c r="R176" s="30"/>
      <c r="S176" s="30">
        <f t="shared" si="14"/>
        <v>44</v>
      </c>
      <c r="V176" s="51">
        <v>2.6591479484724942</v>
      </c>
      <c r="W176" s="7">
        <f t="shared" si="16"/>
        <v>0</v>
      </c>
    </row>
    <row r="177" spans="1:23" ht="15.75" x14ac:dyDescent="0.25">
      <c r="A177" s="34" t="str">
        <f t="shared" si="15"/>
        <v>Absecon</v>
      </c>
      <c r="B177" s="34" t="str">
        <f>Manholes!$A$176</f>
        <v>Absecon: Galloway/Absecon Border to Pleasantville MH #32 (Force Main becomes Gravity)</v>
      </c>
      <c r="C177" s="30" t="s">
        <v>186</v>
      </c>
      <c r="D177" s="55" t="s">
        <v>415</v>
      </c>
      <c r="E177" s="30" t="s">
        <v>51</v>
      </c>
      <c r="F177" s="30">
        <v>27</v>
      </c>
      <c r="G177" s="28">
        <v>4</v>
      </c>
      <c r="H177">
        <v>12.47</v>
      </c>
      <c r="I177">
        <v>16.309999999999999</v>
      </c>
      <c r="J177">
        <v>0</v>
      </c>
      <c r="K177"/>
      <c r="L177">
        <v>492230.71281</v>
      </c>
      <c r="M177">
        <v>214876.96742</v>
      </c>
      <c r="N177" s="60">
        <v>39.423338738545702</v>
      </c>
      <c r="O177" s="60">
        <v>-74.499625765185499</v>
      </c>
      <c r="P177" s="30">
        <v>1976</v>
      </c>
      <c r="Q177" s="30"/>
      <c r="R177" s="30"/>
      <c r="S177" s="30">
        <f t="shared" si="14"/>
        <v>44</v>
      </c>
      <c r="V177" s="51">
        <v>2.6591479484724942</v>
      </c>
      <c r="W177" s="7">
        <f t="shared" si="16"/>
        <v>0</v>
      </c>
    </row>
    <row r="178" spans="1:23" ht="15.75" x14ac:dyDescent="0.25">
      <c r="A178" s="34" t="str">
        <f t="shared" si="15"/>
        <v>Absecon</v>
      </c>
      <c r="B178" s="34" t="str">
        <f>Manholes!$A$176</f>
        <v>Absecon: Galloway/Absecon Border to Pleasantville MH #32 (Force Main becomes Gravity)</v>
      </c>
      <c r="C178" s="30" t="s">
        <v>187</v>
      </c>
      <c r="D178" s="55" t="s">
        <v>415</v>
      </c>
      <c r="E178" s="30" t="s">
        <v>51</v>
      </c>
      <c r="F178" s="30">
        <v>27</v>
      </c>
      <c r="G178" s="28">
        <v>4</v>
      </c>
      <c r="H178">
        <v>8.5299999999999994</v>
      </c>
      <c r="I178">
        <v>12.68</v>
      </c>
      <c r="J178">
        <v>0</v>
      </c>
      <c r="K178"/>
      <c r="L178">
        <v>492125.27461000002</v>
      </c>
      <c r="M178">
        <v>214807.12476000001</v>
      </c>
      <c r="N178" s="60">
        <v>39.423146976299101</v>
      </c>
      <c r="O178" s="60">
        <v>-74.499999027888705</v>
      </c>
      <c r="P178" s="30">
        <v>1976</v>
      </c>
      <c r="Q178" s="30"/>
      <c r="R178" s="30"/>
      <c r="S178" s="30">
        <f t="shared" si="14"/>
        <v>44</v>
      </c>
      <c r="V178" s="51">
        <v>2.6591479484724942</v>
      </c>
      <c r="W178" s="7">
        <f t="shared" si="16"/>
        <v>0</v>
      </c>
    </row>
    <row r="179" spans="1:23" ht="15.75" x14ac:dyDescent="0.25">
      <c r="A179" s="34" t="str">
        <f t="shared" si="15"/>
        <v>Absecon</v>
      </c>
      <c r="B179" s="34" t="str">
        <f>Manholes!$A$176</f>
        <v>Absecon: Galloway/Absecon Border to Pleasantville MH #32 (Force Main becomes Gravity)</v>
      </c>
      <c r="C179" s="30" t="s">
        <v>188</v>
      </c>
      <c r="D179" s="55" t="s">
        <v>415</v>
      </c>
      <c r="E179" s="30" t="s">
        <v>51</v>
      </c>
      <c r="F179" s="30">
        <v>27</v>
      </c>
      <c r="G179" s="28">
        <v>4</v>
      </c>
      <c r="H179">
        <v>7.63</v>
      </c>
      <c r="I179">
        <v>11.81</v>
      </c>
      <c r="J179">
        <v>0</v>
      </c>
      <c r="K179"/>
      <c r="L179">
        <v>492000.40698000003</v>
      </c>
      <c r="M179">
        <v>214754.28521999999</v>
      </c>
      <c r="N179" s="60">
        <v>39.4230018967788</v>
      </c>
      <c r="O179" s="60">
        <v>-74.500441070653494</v>
      </c>
      <c r="P179" s="30">
        <v>1976</v>
      </c>
      <c r="Q179" s="30"/>
      <c r="R179" s="30"/>
      <c r="S179" s="30">
        <f t="shared" si="14"/>
        <v>44</v>
      </c>
      <c r="V179" s="51">
        <v>2.6591479484724942</v>
      </c>
      <c r="W179" s="7">
        <f t="shared" si="16"/>
        <v>0</v>
      </c>
    </row>
    <row r="180" spans="1:23" ht="15.75" x14ac:dyDescent="0.25">
      <c r="A180" s="34" t="str">
        <f t="shared" si="15"/>
        <v>Absecon</v>
      </c>
      <c r="B180" s="34" t="str">
        <f>Manholes!$A$176</f>
        <v>Absecon: Galloway/Absecon Border to Pleasantville MH #32 (Force Main becomes Gravity)</v>
      </c>
      <c r="C180" s="30" t="s">
        <v>189</v>
      </c>
      <c r="D180" s="55" t="s">
        <v>415</v>
      </c>
      <c r="E180" s="30" t="s">
        <v>51</v>
      </c>
      <c r="F180" s="30">
        <v>27</v>
      </c>
      <c r="G180" s="28">
        <v>4</v>
      </c>
      <c r="H180">
        <v>9.68</v>
      </c>
      <c r="I180">
        <v>14.03</v>
      </c>
      <c r="J180">
        <v>0</v>
      </c>
      <c r="K180"/>
      <c r="L180">
        <v>491761.58103</v>
      </c>
      <c r="M180">
        <v>215082.13751</v>
      </c>
      <c r="N180" s="60">
        <v>39.423902055853397</v>
      </c>
      <c r="O180" s="60">
        <v>-74.501286553160099</v>
      </c>
      <c r="P180" s="30">
        <v>1976</v>
      </c>
      <c r="Q180" s="30"/>
      <c r="R180" s="30"/>
      <c r="S180" s="30">
        <f t="shared" si="14"/>
        <v>44</v>
      </c>
      <c r="V180" s="51">
        <v>2.6591479484724942</v>
      </c>
      <c r="W180" s="7">
        <f t="shared" si="16"/>
        <v>0</v>
      </c>
    </row>
    <row r="181" spans="1:23" ht="15.75" x14ac:dyDescent="0.25">
      <c r="A181" s="34" t="str">
        <f t="shared" si="15"/>
        <v>Absecon</v>
      </c>
      <c r="B181" s="34" t="str">
        <f>Manholes!$A$176</f>
        <v>Absecon: Galloway/Absecon Border to Pleasantville MH #32 (Force Main becomes Gravity)</v>
      </c>
      <c r="C181" s="30" t="s">
        <v>190</v>
      </c>
      <c r="D181" s="55" t="s">
        <v>415</v>
      </c>
      <c r="E181" s="30" t="s">
        <v>51</v>
      </c>
      <c r="F181" s="30">
        <v>27</v>
      </c>
      <c r="G181" s="28">
        <v>4</v>
      </c>
      <c r="H181">
        <v>13.06</v>
      </c>
      <c r="I181">
        <v>17.579999999999998</v>
      </c>
      <c r="J181">
        <v>0</v>
      </c>
      <c r="K181"/>
      <c r="L181">
        <v>491636.83282000001</v>
      </c>
      <c r="M181">
        <v>214973.01965999999</v>
      </c>
      <c r="N181" s="60">
        <v>39.423602451629399</v>
      </c>
      <c r="O181" s="60">
        <v>-74.501728171517499</v>
      </c>
      <c r="P181" s="30">
        <v>1976</v>
      </c>
      <c r="Q181" s="30"/>
      <c r="R181" s="30"/>
      <c r="S181" s="30">
        <f t="shared" si="14"/>
        <v>44</v>
      </c>
      <c r="V181" s="51">
        <v>2.6591479484724942</v>
      </c>
      <c r="W181" s="7">
        <f t="shared" si="16"/>
        <v>0</v>
      </c>
    </row>
    <row r="182" spans="1:23" ht="15.75" x14ac:dyDescent="0.25">
      <c r="A182" s="34" t="str">
        <f t="shared" si="15"/>
        <v>Absecon</v>
      </c>
      <c r="B182" s="34" t="str">
        <f>Manholes!$A$176</f>
        <v>Absecon: Galloway/Absecon Border to Pleasantville MH #32 (Force Main becomes Gravity)</v>
      </c>
      <c r="C182" s="30" t="s">
        <v>191</v>
      </c>
      <c r="D182" s="55" t="s">
        <v>415</v>
      </c>
      <c r="E182" s="30" t="s">
        <v>51</v>
      </c>
      <c r="F182" s="30">
        <v>27</v>
      </c>
      <c r="G182" s="28">
        <v>4</v>
      </c>
      <c r="H182">
        <v>8.09</v>
      </c>
      <c r="I182">
        <v>12.94</v>
      </c>
      <c r="J182">
        <v>0</v>
      </c>
      <c r="K182"/>
      <c r="L182">
        <v>491465.77010999998</v>
      </c>
      <c r="M182">
        <v>214815.71685</v>
      </c>
      <c r="N182" s="60">
        <v>39.423170543729903</v>
      </c>
      <c r="O182" s="60">
        <v>-74.502333739966105</v>
      </c>
      <c r="P182" s="30">
        <v>1976</v>
      </c>
      <c r="Q182" s="30"/>
      <c r="R182" s="30"/>
      <c r="S182" s="30">
        <f t="shared" si="14"/>
        <v>44</v>
      </c>
      <c r="V182" s="51">
        <v>2.6591479484724942</v>
      </c>
      <c r="W182" s="7">
        <f t="shared" si="16"/>
        <v>0</v>
      </c>
    </row>
    <row r="183" spans="1:23" ht="15.75" x14ac:dyDescent="0.25">
      <c r="A183" s="34" t="str">
        <f t="shared" si="15"/>
        <v>Absecon</v>
      </c>
      <c r="B183" s="34" t="str">
        <f>Manholes!$A$176</f>
        <v>Absecon: Galloway/Absecon Border to Pleasantville MH #32 (Force Main becomes Gravity)</v>
      </c>
      <c r="C183" s="30" t="s">
        <v>192</v>
      </c>
      <c r="D183" s="55" t="s">
        <v>415</v>
      </c>
      <c r="E183" s="30" t="s">
        <v>51</v>
      </c>
      <c r="F183" s="30">
        <v>27</v>
      </c>
      <c r="G183" s="28">
        <v>4</v>
      </c>
      <c r="H183">
        <v>8.0399999999999991</v>
      </c>
      <c r="I183">
        <v>12.53</v>
      </c>
      <c r="J183">
        <v>0</v>
      </c>
      <c r="K183"/>
      <c r="L183">
        <v>491462.62878000003</v>
      </c>
      <c r="M183">
        <v>214796.58611</v>
      </c>
      <c r="N183" s="60">
        <v>39.423118017157599</v>
      </c>
      <c r="O183" s="60">
        <v>-74.502344858723106</v>
      </c>
      <c r="P183" s="30">
        <v>1976</v>
      </c>
      <c r="Q183" s="30"/>
      <c r="R183" s="30"/>
      <c r="S183" s="30">
        <f t="shared" si="14"/>
        <v>44</v>
      </c>
      <c r="V183" s="51">
        <v>2.6591479484724942</v>
      </c>
      <c r="W183" s="7">
        <f t="shared" si="16"/>
        <v>0</v>
      </c>
    </row>
    <row r="184" spans="1:23" ht="12.75" customHeight="1" x14ac:dyDescent="0.25">
      <c r="A184" s="34" t="str">
        <f>LEFT(B184,8)</f>
        <v>Galloway</v>
      </c>
      <c r="B184" s="34" t="str">
        <f>Manholes!$A$207</f>
        <v>Galloway: Moss Mill Rd (MH #S9) to Galloway/Absecon Border)</v>
      </c>
      <c r="C184" s="30" t="s">
        <v>195</v>
      </c>
      <c r="D184" s="55" t="s">
        <v>415</v>
      </c>
      <c r="E184" s="30" t="s">
        <v>23</v>
      </c>
      <c r="F184" s="30">
        <v>10</v>
      </c>
      <c r="G184" s="28">
        <v>4</v>
      </c>
      <c r="H184">
        <v>31.89</v>
      </c>
      <c r="I184">
        <v>4.09</v>
      </c>
      <c r="J184">
        <v>0</v>
      </c>
      <c r="K184"/>
      <c r="L184">
        <v>500627.28951999999</v>
      </c>
      <c r="M184">
        <v>241133.45759999999</v>
      </c>
      <c r="N184" s="60">
        <v>39.495425335571298</v>
      </c>
      <c r="O184" s="60">
        <v>-74.4698699072501</v>
      </c>
      <c r="P184" s="30">
        <v>1976</v>
      </c>
      <c r="Q184" s="177" t="s">
        <v>196</v>
      </c>
      <c r="R184" s="178"/>
      <c r="S184" s="178"/>
      <c r="T184" s="178"/>
      <c r="U184" s="179"/>
      <c r="V184" s="51">
        <v>2.5900200641113513</v>
      </c>
      <c r="W184" s="7">
        <f t="shared" si="16"/>
        <v>0</v>
      </c>
    </row>
    <row r="185" spans="1:23" ht="12.75" customHeight="1" x14ac:dyDescent="0.25">
      <c r="A185" s="34" t="str">
        <f t="shared" ref="A185:A191" si="17">LEFT(B185,8)</f>
        <v>Galloway</v>
      </c>
      <c r="B185" s="34" t="str">
        <f>Manholes!$A$207</f>
        <v>Galloway: Moss Mill Rd (MH #S9) to Galloway/Absecon Border)</v>
      </c>
      <c r="C185" s="30" t="s">
        <v>197</v>
      </c>
      <c r="D185" s="55" t="s">
        <v>415</v>
      </c>
      <c r="E185" s="30" t="s">
        <v>23</v>
      </c>
      <c r="F185" s="30">
        <v>10</v>
      </c>
      <c r="G185" s="28">
        <v>4</v>
      </c>
      <c r="H185">
        <v>31.63</v>
      </c>
      <c r="I185">
        <v>4.71</v>
      </c>
      <c r="J185">
        <v>0</v>
      </c>
      <c r="K185"/>
      <c r="L185">
        <v>500306.95499</v>
      </c>
      <c r="M185">
        <v>241157.75263999999</v>
      </c>
      <c r="N185" s="60">
        <v>39.495492328751602</v>
      </c>
      <c r="O185" s="60">
        <v>-74.471005068715598</v>
      </c>
      <c r="P185" s="30">
        <v>1976</v>
      </c>
      <c r="Q185" s="180"/>
      <c r="R185" s="181"/>
      <c r="S185" s="181"/>
      <c r="T185" s="181"/>
      <c r="U185" s="182"/>
      <c r="V185" s="51">
        <v>2.5900200641113513</v>
      </c>
      <c r="W185" s="7">
        <f t="shared" si="16"/>
        <v>0</v>
      </c>
    </row>
    <row r="186" spans="1:23" ht="12.75" customHeight="1" x14ac:dyDescent="0.25">
      <c r="A186" s="34" t="str">
        <f t="shared" si="17"/>
        <v>Galloway</v>
      </c>
      <c r="B186" s="34" t="str">
        <f>Manholes!$A$207</f>
        <v>Galloway: Moss Mill Rd (MH #S9) to Galloway/Absecon Border)</v>
      </c>
      <c r="C186" s="30" t="s">
        <v>198</v>
      </c>
      <c r="D186" s="55" t="s">
        <v>415</v>
      </c>
      <c r="E186" s="30" t="s">
        <v>23</v>
      </c>
      <c r="F186" s="30">
        <v>10</v>
      </c>
      <c r="G186" s="28">
        <v>4</v>
      </c>
      <c r="H186">
        <v>31.3</v>
      </c>
      <c r="I186">
        <v>5.49</v>
      </c>
      <c r="J186">
        <v>0</v>
      </c>
      <c r="K186"/>
      <c r="L186">
        <v>499961.42560000002</v>
      </c>
      <c r="M186">
        <v>241179.79813000001</v>
      </c>
      <c r="N186" s="60">
        <v>39.495553155962</v>
      </c>
      <c r="O186" s="60">
        <v>-74.472229519721907</v>
      </c>
      <c r="P186" s="30">
        <v>1976</v>
      </c>
      <c r="Q186" s="180"/>
      <c r="R186" s="181"/>
      <c r="S186" s="181"/>
      <c r="T186" s="181"/>
      <c r="U186" s="182"/>
      <c r="V186" s="51">
        <v>2.5900200641113513</v>
      </c>
      <c r="W186" s="7">
        <f t="shared" si="16"/>
        <v>0</v>
      </c>
    </row>
    <row r="187" spans="1:23" ht="12.75" customHeight="1" x14ac:dyDescent="0.25">
      <c r="A187" s="34" t="str">
        <f t="shared" si="17"/>
        <v>Galloway</v>
      </c>
      <c r="B187" s="34" t="str">
        <f>Manholes!$A$207</f>
        <v>Galloway: Moss Mill Rd (MH #S9) to Galloway/Absecon Border)</v>
      </c>
      <c r="C187" s="30" t="s">
        <v>199</v>
      </c>
      <c r="D187" s="55" t="s">
        <v>415</v>
      </c>
      <c r="E187" s="30" t="s">
        <v>23</v>
      </c>
      <c r="F187" s="30">
        <v>10</v>
      </c>
      <c r="G187" s="28">
        <v>4</v>
      </c>
      <c r="H187">
        <v>34.090000000000003</v>
      </c>
      <c r="I187">
        <v>9.73</v>
      </c>
      <c r="J187">
        <v>0</v>
      </c>
      <c r="K187"/>
      <c r="L187">
        <v>499559.65771</v>
      </c>
      <c r="M187">
        <v>241203.19334999999</v>
      </c>
      <c r="N187" s="60">
        <v>39.495617721630502</v>
      </c>
      <c r="O187" s="60">
        <v>-74.473653267864606</v>
      </c>
      <c r="P187" s="30">
        <v>1976</v>
      </c>
      <c r="Q187" s="180"/>
      <c r="R187" s="181"/>
      <c r="S187" s="181"/>
      <c r="T187" s="181"/>
      <c r="U187" s="182"/>
      <c r="V187" s="51">
        <v>2.5900200641113513</v>
      </c>
      <c r="W187" s="7">
        <f t="shared" si="16"/>
        <v>0</v>
      </c>
    </row>
    <row r="188" spans="1:23" ht="12.75" customHeight="1" x14ac:dyDescent="0.25">
      <c r="A188" s="34" t="str">
        <f t="shared" si="17"/>
        <v>Galloway</v>
      </c>
      <c r="B188" s="34" t="str">
        <f>Manholes!$A$207</f>
        <v>Galloway: Moss Mill Rd (MH #S9) to Galloway/Absecon Border)</v>
      </c>
      <c r="C188" s="30" t="s">
        <v>200</v>
      </c>
      <c r="D188" s="55" t="s">
        <v>415</v>
      </c>
      <c r="E188" s="30" t="s">
        <v>23</v>
      </c>
      <c r="F188" s="30">
        <v>10</v>
      </c>
      <c r="G188" s="28">
        <v>4</v>
      </c>
      <c r="H188">
        <v>34.090000000000003</v>
      </c>
      <c r="I188">
        <v>9.73</v>
      </c>
      <c r="J188">
        <v>0</v>
      </c>
      <c r="K188"/>
      <c r="L188">
        <v>499559.65771</v>
      </c>
      <c r="M188">
        <v>241203.19334999999</v>
      </c>
      <c r="N188" s="60">
        <v>39.495617721630502</v>
      </c>
      <c r="O188" s="60">
        <v>-74.473653267864606</v>
      </c>
      <c r="P188" s="30">
        <v>1976</v>
      </c>
      <c r="Q188" s="180"/>
      <c r="R188" s="181"/>
      <c r="S188" s="181"/>
      <c r="T188" s="181"/>
      <c r="U188" s="182"/>
      <c r="V188" s="51">
        <v>2.5900200641113513</v>
      </c>
      <c r="W188" s="7">
        <f t="shared" si="16"/>
        <v>0</v>
      </c>
    </row>
    <row r="189" spans="1:23" ht="12.75" customHeight="1" x14ac:dyDescent="0.25">
      <c r="A189" s="34" t="str">
        <f t="shared" si="17"/>
        <v>Galloway</v>
      </c>
      <c r="B189" s="34" t="str">
        <f>Manholes!$A$207</f>
        <v>Galloway: Moss Mill Rd (MH #S9) to Galloway/Absecon Border)</v>
      </c>
      <c r="C189" s="30" t="s">
        <v>201</v>
      </c>
      <c r="D189" s="55" t="s">
        <v>415</v>
      </c>
      <c r="E189" s="30" t="s">
        <v>23</v>
      </c>
      <c r="F189" s="30">
        <v>10</v>
      </c>
      <c r="G189" s="28">
        <v>4</v>
      </c>
      <c r="H189">
        <v>31.75</v>
      </c>
      <c r="I189">
        <v>7.98</v>
      </c>
      <c r="J189">
        <v>0</v>
      </c>
      <c r="K189"/>
      <c r="L189">
        <v>499338.30294999998</v>
      </c>
      <c r="M189">
        <v>241185.64694000001</v>
      </c>
      <c r="N189" s="60">
        <v>39.495569720911597</v>
      </c>
      <c r="O189" s="60">
        <v>-74.474437716032796</v>
      </c>
      <c r="P189" s="30">
        <v>1976</v>
      </c>
      <c r="Q189" s="180"/>
      <c r="R189" s="181"/>
      <c r="S189" s="181"/>
      <c r="T189" s="181"/>
      <c r="U189" s="182"/>
      <c r="V189" s="51">
        <v>2.5900200641113513</v>
      </c>
      <c r="W189" s="7">
        <f t="shared" si="16"/>
        <v>0</v>
      </c>
    </row>
    <row r="190" spans="1:23" ht="12.75" customHeight="1" x14ac:dyDescent="0.25">
      <c r="A190" s="34" t="str">
        <f t="shared" si="17"/>
        <v>Galloway</v>
      </c>
      <c r="B190" s="34" t="str">
        <f>Manholes!$A$207</f>
        <v>Galloway: Moss Mill Rd (MH #S9) to Galloway/Absecon Border)</v>
      </c>
      <c r="C190" s="30" t="s">
        <v>202</v>
      </c>
      <c r="D190" s="55" t="s">
        <v>415</v>
      </c>
      <c r="E190" s="30" t="s">
        <v>23</v>
      </c>
      <c r="F190" s="30">
        <v>10</v>
      </c>
      <c r="G190" s="28">
        <v>4</v>
      </c>
      <c r="H190">
        <v>27.08</v>
      </c>
      <c r="I190">
        <v>6.6</v>
      </c>
      <c r="J190">
        <v>0</v>
      </c>
      <c r="K190"/>
      <c r="L190">
        <v>498955.88111000002</v>
      </c>
      <c r="M190">
        <v>241069.57066</v>
      </c>
      <c r="N190" s="60">
        <v>39.4952513111378</v>
      </c>
      <c r="O190" s="60">
        <v>-74.475793041557694</v>
      </c>
      <c r="P190" s="30">
        <v>1976</v>
      </c>
      <c r="Q190" s="183"/>
      <c r="R190" s="184"/>
      <c r="S190" s="184"/>
      <c r="T190" s="184"/>
      <c r="U190" s="185"/>
      <c r="V190" s="51">
        <v>2.5900200641113513</v>
      </c>
      <c r="W190" s="7">
        <f t="shared" si="16"/>
        <v>0</v>
      </c>
    </row>
    <row r="191" spans="1:23" ht="20.25" x14ac:dyDescent="0.25">
      <c r="A191" s="34" t="str">
        <f t="shared" si="17"/>
        <v>Galloway</v>
      </c>
      <c r="B191" s="34" t="str">
        <f>Manholes!$A$207</f>
        <v>Galloway: Moss Mill Rd (MH #S9) to Galloway/Absecon Border)</v>
      </c>
      <c r="C191" s="30" t="s">
        <v>203</v>
      </c>
      <c r="D191" s="55" t="s">
        <v>415</v>
      </c>
      <c r="E191" s="30"/>
      <c r="F191" s="30"/>
      <c r="G191" s="28">
        <v>4</v>
      </c>
      <c r="H191">
        <v>25</v>
      </c>
      <c r="I191">
        <v>19.5</v>
      </c>
      <c r="J191">
        <v>0</v>
      </c>
      <c r="K191"/>
      <c r="L191">
        <v>498605.45205000002</v>
      </c>
      <c r="M191">
        <v>240967.63660999999</v>
      </c>
      <c r="N191" s="60">
        <v>39.494971691882803</v>
      </c>
      <c r="O191" s="60">
        <v>-74.477034967524006</v>
      </c>
      <c r="P191" s="30">
        <v>1976</v>
      </c>
      <c r="Q191" s="49"/>
      <c r="R191" s="49"/>
      <c r="S191" s="30">
        <f t="shared" si="14"/>
        <v>44</v>
      </c>
      <c r="T191" s="49"/>
      <c r="U191" s="49"/>
      <c r="V191" s="51">
        <v>12.574334296829354</v>
      </c>
      <c r="W191" s="7">
        <f t="shared" si="16"/>
        <v>0</v>
      </c>
    </row>
    <row r="192" spans="1:23" ht="15.75" x14ac:dyDescent="0.25">
      <c r="A192" s="34" t="str">
        <f>LEFT(B192,8)</f>
        <v>Galloway</v>
      </c>
      <c r="B192" s="34" t="str">
        <f>Manholes!$A$217</f>
        <v>Galloway: MH #P63 to Pomona Metering</v>
      </c>
      <c r="C192" s="37" t="s">
        <v>206</v>
      </c>
      <c r="D192" s="55" t="s">
        <v>414</v>
      </c>
      <c r="E192" s="30" t="s">
        <v>23</v>
      </c>
      <c r="F192" s="30">
        <v>21</v>
      </c>
      <c r="G192" s="28">
        <v>4</v>
      </c>
      <c r="H192">
        <v>66</v>
      </c>
      <c r="I192">
        <v>7.26</v>
      </c>
      <c r="J192">
        <v>0</v>
      </c>
      <c r="K192"/>
      <c r="L192">
        <v>470898.22797000001</v>
      </c>
      <c r="M192">
        <v>234944.70334000001</v>
      </c>
      <c r="N192" s="60">
        <v>39.478412997971802</v>
      </c>
      <c r="O192" s="60">
        <v>-74.575204302892004</v>
      </c>
      <c r="P192" s="30">
        <v>1976</v>
      </c>
      <c r="Q192" s="30"/>
      <c r="R192" s="30"/>
      <c r="S192" s="30">
        <f t="shared" si="14"/>
        <v>44</v>
      </c>
      <c r="V192" s="51">
        <v>4.4005586839669668</v>
      </c>
      <c r="W192" s="7">
        <f>(U192*V192)</f>
        <v>0</v>
      </c>
    </row>
    <row r="193" spans="1:23" ht="15.75" x14ac:dyDescent="0.25">
      <c r="A193" s="34" t="str">
        <f t="shared" ref="A193:A249" si="18">LEFT(B193,8)</f>
        <v>Galloway</v>
      </c>
      <c r="B193" s="34" t="str">
        <f>Manholes!$A$217</f>
        <v>Galloway: MH #P63 to Pomona Metering</v>
      </c>
      <c r="C193" s="30" t="s">
        <v>207</v>
      </c>
      <c r="D193" s="55" t="s">
        <v>415</v>
      </c>
      <c r="E193" s="30" t="s">
        <v>23</v>
      </c>
      <c r="F193" s="30">
        <v>21</v>
      </c>
      <c r="G193" s="28">
        <v>4</v>
      </c>
      <c r="H193">
        <v>66.37</v>
      </c>
      <c r="I193">
        <v>7.7</v>
      </c>
      <c r="J193">
        <v>0</v>
      </c>
      <c r="K193"/>
      <c r="L193">
        <v>471012.50270999997</v>
      </c>
      <c r="M193">
        <v>234855.89438000001</v>
      </c>
      <c r="N193" s="60">
        <v>39.478169424083397</v>
      </c>
      <c r="O193" s="60">
        <v>-74.574799178374406</v>
      </c>
      <c r="P193" s="30">
        <v>1976</v>
      </c>
      <c r="Q193" s="30"/>
      <c r="R193" s="30"/>
      <c r="S193" s="30">
        <f t="shared" si="14"/>
        <v>44</v>
      </c>
      <c r="V193" s="51">
        <v>2.9428309563827115</v>
      </c>
      <c r="W193" s="7">
        <f t="shared" ref="W193:W249" si="19">(U193*V193)</f>
        <v>0</v>
      </c>
    </row>
    <row r="194" spans="1:23" s="3" customFormat="1" ht="15.75" x14ac:dyDescent="0.25">
      <c r="A194" s="34" t="str">
        <f t="shared" si="18"/>
        <v>Galloway</v>
      </c>
      <c r="B194" s="34" t="str">
        <f>Manholes!$A$217</f>
        <v>Galloway: MH #P63 to Pomona Metering</v>
      </c>
      <c r="C194" s="30" t="s">
        <v>208</v>
      </c>
      <c r="D194" s="55" t="s">
        <v>415</v>
      </c>
      <c r="E194" s="30" t="s">
        <v>23</v>
      </c>
      <c r="F194" s="30">
        <v>21</v>
      </c>
      <c r="G194" s="28">
        <v>4</v>
      </c>
      <c r="H194">
        <v>67.400000000000006</v>
      </c>
      <c r="I194">
        <v>9.15</v>
      </c>
      <c r="J194">
        <v>0</v>
      </c>
      <c r="K194"/>
      <c r="L194">
        <v>471387.18654000002</v>
      </c>
      <c r="M194">
        <v>234565.32324999999</v>
      </c>
      <c r="N194" s="60">
        <v>39.477372474012</v>
      </c>
      <c r="O194" s="60">
        <v>-74.573470878006205</v>
      </c>
      <c r="P194" s="30">
        <v>1976</v>
      </c>
      <c r="Q194" s="30"/>
      <c r="R194" s="30"/>
      <c r="S194" s="30">
        <f t="shared" si="14"/>
        <v>44</v>
      </c>
      <c r="T194" s="30"/>
      <c r="U194" s="7"/>
      <c r="V194" s="51">
        <v>2.9428309563827115</v>
      </c>
      <c r="W194" s="7">
        <f t="shared" si="19"/>
        <v>0</v>
      </c>
    </row>
    <row r="195" spans="1:23" s="3" customFormat="1" ht="15.75" x14ac:dyDescent="0.25">
      <c r="A195" s="34" t="str">
        <f t="shared" si="18"/>
        <v>Galloway</v>
      </c>
      <c r="B195" s="34" t="str">
        <f>Manholes!$A$217</f>
        <v>Galloway: MH #P63 to Pomona Metering</v>
      </c>
      <c r="C195" s="30" t="s">
        <v>209</v>
      </c>
      <c r="D195" s="55" t="s">
        <v>415</v>
      </c>
      <c r="E195" s="30" t="s">
        <v>23</v>
      </c>
      <c r="F195" s="30">
        <v>21</v>
      </c>
      <c r="G195" s="28">
        <v>4</v>
      </c>
      <c r="H195">
        <v>66.010000000000005</v>
      </c>
      <c r="I195">
        <v>8.3800000000000008</v>
      </c>
      <c r="J195">
        <v>0</v>
      </c>
      <c r="K195"/>
      <c r="L195">
        <v>471767.08396000002</v>
      </c>
      <c r="M195">
        <v>234243.12296000001</v>
      </c>
      <c r="N195" s="60">
        <v>39.476488678462204</v>
      </c>
      <c r="O195" s="60">
        <v>-74.572124047153196</v>
      </c>
      <c r="P195" s="30">
        <v>1976</v>
      </c>
      <c r="Q195" s="30"/>
      <c r="R195" s="30"/>
      <c r="S195" s="30">
        <f t="shared" ref="S195:S254" si="20">$X$2-P195</f>
        <v>44</v>
      </c>
      <c r="T195" s="30"/>
      <c r="U195" s="7"/>
      <c r="V195" s="51">
        <v>2.9428309563827115</v>
      </c>
      <c r="W195" s="7">
        <f t="shared" si="19"/>
        <v>0</v>
      </c>
    </row>
    <row r="196" spans="1:23" s="3" customFormat="1" ht="15.75" x14ac:dyDescent="0.25">
      <c r="A196" s="34" t="str">
        <f t="shared" si="18"/>
        <v>Galloway</v>
      </c>
      <c r="B196" s="34" t="str">
        <f>Manholes!$A$217</f>
        <v>Galloway: MH #P63 to Pomona Metering</v>
      </c>
      <c r="C196" s="30" t="s">
        <v>210</v>
      </c>
      <c r="D196" s="55" t="s">
        <v>415</v>
      </c>
      <c r="E196" s="30" t="s">
        <v>23</v>
      </c>
      <c r="F196" s="30">
        <v>21</v>
      </c>
      <c r="G196" s="28">
        <v>4</v>
      </c>
      <c r="H196">
        <v>63.7</v>
      </c>
      <c r="I196">
        <v>6.58</v>
      </c>
      <c r="J196">
        <v>0</v>
      </c>
      <c r="K196"/>
      <c r="L196">
        <v>472137.24933999998</v>
      </c>
      <c r="M196">
        <v>233905.28187999999</v>
      </c>
      <c r="N196" s="60">
        <v>39.475561902524802</v>
      </c>
      <c r="O196" s="60">
        <v>-74.570811685629195</v>
      </c>
      <c r="P196" s="30">
        <v>1976</v>
      </c>
      <c r="Q196" s="30"/>
      <c r="R196" s="30"/>
      <c r="S196" s="30">
        <f t="shared" si="20"/>
        <v>44</v>
      </c>
      <c r="T196" s="30"/>
      <c r="U196" s="30"/>
      <c r="V196" s="51">
        <v>2.9428309563827115</v>
      </c>
      <c r="W196" s="7">
        <f t="shared" si="19"/>
        <v>0</v>
      </c>
    </row>
    <row r="197" spans="1:23" s="3" customFormat="1" ht="15.75" x14ac:dyDescent="0.25">
      <c r="A197" s="34" t="str">
        <f t="shared" si="18"/>
        <v>Galloway</v>
      </c>
      <c r="B197" s="34" t="str">
        <f>Manholes!$A$217</f>
        <v>Galloway: MH #P63 to Pomona Metering</v>
      </c>
      <c r="C197" s="30" t="s">
        <v>211</v>
      </c>
      <c r="D197" s="55" t="s">
        <v>415</v>
      </c>
      <c r="E197" s="30" t="s">
        <v>23</v>
      </c>
      <c r="F197" s="30">
        <v>21</v>
      </c>
      <c r="G197" s="28">
        <v>4</v>
      </c>
      <c r="H197">
        <v>63.71</v>
      </c>
      <c r="I197">
        <v>6.96</v>
      </c>
      <c r="J197">
        <v>0</v>
      </c>
      <c r="K197"/>
      <c r="L197">
        <v>472407.62225999997</v>
      </c>
      <c r="M197">
        <v>233658.57287999999</v>
      </c>
      <c r="N197" s="60">
        <v>39.4748851135802</v>
      </c>
      <c r="O197" s="60">
        <v>-74.569853143806895</v>
      </c>
      <c r="P197" s="30">
        <v>1976</v>
      </c>
      <c r="Q197" s="30"/>
      <c r="R197" s="30"/>
      <c r="S197" s="30">
        <f t="shared" si="20"/>
        <v>44</v>
      </c>
      <c r="T197" s="30"/>
      <c r="U197" s="30"/>
      <c r="V197" s="51">
        <v>2.9428309563827115</v>
      </c>
      <c r="W197" s="7">
        <f t="shared" si="19"/>
        <v>0</v>
      </c>
    </row>
    <row r="198" spans="1:23" s="3" customFormat="1" ht="15.75" x14ac:dyDescent="0.25">
      <c r="A198" s="34" t="str">
        <f t="shared" si="18"/>
        <v>Galloway</v>
      </c>
      <c r="B198" s="34" t="str">
        <f>Manholes!$A$217</f>
        <v>Galloway: MH #P63 to Pomona Metering</v>
      </c>
      <c r="C198" s="30" t="s">
        <v>212</v>
      </c>
      <c r="D198" s="55" t="s">
        <v>415</v>
      </c>
      <c r="E198" s="30" t="s">
        <v>23</v>
      </c>
      <c r="F198" s="30">
        <v>21</v>
      </c>
      <c r="G198" s="28">
        <v>4</v>
      </c>
      <c r="H198">
        <v>65.02</v>
      </c>
      <c r="I198">
        <v>8.69</v>
      </c>
      <c r="J198">
        <v>0</v>
      </c>
      <c r="K198"/>
      <c r="L198">
        <v>472702.14169000002</v>
      </c>
      <c r="M198">
        <v>233391.66464</v>
      </c>
      <c r="N198" s="60">
        <v>39.474152907746699</v>
      </c>
      <c r="O198" s="60">
        <v>-74.568809022882306</v>
      </c>
      <c r="P198" s="30">
        <v>1976</v>
      </c>
      <c r="Q198" s="30"/>
      <c r="R198" s="30"/>
      <c r="S198" s="30">
        <f t="shared" si="20"/>
        <v>44</v>
      </c>
      <c r="T198" s="30"/>
      <c r="U198" s="30"/>
      <c r="V198" s="51">
        <v>2.9428309563827115</v>
      </c>
      <c r="W198" s="7">
        <f t="shared" si="19"/>
        <v>0</v>
      </c>
    </row>
    <row r="199" spans="1:23" s="3" customFormat="1" ht="15.75" x14ac:dyDescent="0.25">
      <c r="A199" s="34" t="str">
        <f t="shared" si="18"/>
        <v>Galloway</v>
      </c>
      <c r="B199" s="34" t="str">
        <f>Manholes!$A$217</f>
        <v>Galloway: MH #P63 to Pomona Metering</v>
      </c>
      <c r="C199" s="30" t="s">
        <v>213</v>
      </c>
      <c r="D199" s="55" t="s">
        <v>415</v>
      </c>
      <c r="E199" s="30" t="s">
        <v>23</v>
      </c>
      <c r="F199" s="30">
        <v>21</v>
      </c>
      <c r="G199" s="28">
        <v>4</v>
      </c>
      <c r="H199">
        <v>63.03</v>
      </c>
      <c r="I199">
        <v>7.07</v>
      </c>
      <c r="J199">
        <v>0</v>
      </c>
      <c r="K199"/>
      <c r="L199">
        <v>473034.69133</v>
      </c>
      <c r="M199">
        <v>233089.08416999999</v>
      </c>
      <c r="N199" s="60">
        <v>39.4733228289194</v>
      </c>
      <c r="O199" s="60">
        <v>-74.567630101587994</v>
      </c>
      <c r="P199" s="30">
        <v>1976</v>
      </c>
      <c r="Q199" s="30"/>
      <c r="R199" s="30"/>
      <c r="S199" s="30">
        <f t="shared" si="20"/>
        <v>44</v>
      </c>
      <c r="T199" s="30"/>
      <c r="U199" s="30"/>
      <c r="V199" s="51">
        <v>2.9428309563827115</v>
      </c>
      <c r="W199" s="7">
        <f t="shared" si="19"/>
        <v>0</v>
      </c>
    </row>
    <row r="200" spans="1:23" s="3" customFormat="1" ht="15.75" x14ac:dyDescent="0.25">
      <c r="A200" s="34" t="str">
        <f t="shared" si="18"/>
        <v>Galloway</v>
      </c>
      <c r="B200" s="34" t="str">
        <f>Manholes!$A$217</f>
        <v>Galloway: MH #P63 to Pomona Metering</v>
      </c>
      <c r="C200" s="30" t="s">
        <v>214</v>
      </c>
      <c r="D200" s="55" t="s">
        <v>415</v>
      </c>
      <c r="E200" s="30" t="s">
        <v>23</v>
      </c>
      <c r="F200" s="30">
        <v>21</v>
      </c>
      <c r="G200" s="28">
        <v>4</v>
      </c>
      <c r="H200">
        <v>62.69</v>
      </c>
      <c r="I200">
        <v>6.99</v>
      </c>
      <c r="J200">
        <v>0</v>
      </c>
      <c r="K200"/>
      <c r="L200">
        <v>473215.95004999998</v>
      </c>
      <c r="M200">
        <v>232924.67525999999</v>
      </c>
      <c r="N200" s="60">
        <v>39.472871796625697</v>
      </c>
      <c r="O200" s="60">
        <v>-74.566987534328604</v>
      </c>
      <c r="P200" s="30">
        <v>1976</v>
      </c>
      <c r="Q200" s="30"/>
      <c r="R200" s="30"/>
      <c r="S200" s="30">
        <f t="shared" si="20"/>
        <v>44</v>
      </c>
      <c r="T200" s="30"/>
      <c r="U200" s="30"/>
      <c r="V200" s="51">
        <v>2.9428309563827115</v>
      </c>
      <c r="W200" s="7">
        <f t="shared" si="19"/>
        <v>0</v>
      </c>
    </row>
    <row r="201" spans="1:23" s="3" customFormat="1" ht="15.75" x14ac:dyDescent="0.25">
      <c r="A201" s="34" t="str">
        <f t="shared" si="18"/>
        <v>Galloway</v>
      </c>
      <c r="B201" s="34" t="str">
        <f>Manholes!$A$217</f>
        <v>Galloway: MH #P63 to Pomona Metering</v>
      </c>
      <c r="C201" s="30" t="s">
        <v>215</v>
      </c>
      <c r="D201" s="55" t="s">
        <v>415</v>
      </c>
      <c r="E201" s="30" t="s">
        <v>23</v>
      </c>
      <c r="F201" s="30">
        <v>21</v>
      </c>
      <c r="G201" s="28">
        <v>4</v>
      </c>
      <c r="H201">
        <v>63.86</v>
      </c>
      <c r="I201">
        <v>8.64</v>
      </c>
      <c r="J201">
        <v>0</v>
      </c>
      <c r="K201"/>
      <c r="L201">
        <v>473502.98686</v>
      </c>
      <c r="M201">
        <v>232664.65901</v>
      </c>
      <c r="N201" s="60">
        <v>39.472158472523198</v>
      </c>
      <c r="O201" s="60">
        <v>-74.565969999098201</v>
      </c>
      <c r="P201" s="30">
        <v>1976</v>
      </c>
      <c r="Q201" s="30"/>
      <c r="R201" s="30"/>
      <c r="S201" s="30">
        <f t="shared" si="20"/>
        <v>44</v>
      </c>
      <c r="T201" s="30"/>
      <c r="U201" s="30"/>
      <c r="V201" s="51">
        <v>2.9428309563827115</v>
      </c>
      <c r="W201" s="7">
        <f t="shared" si="19"/>
        <v>0</v>
      </c>
    </row>
    <row r="202" spans="1:23" s="3" customFormat="1" ht="15.75" x14ac:dyDescent="0.25">
      <c r="A202" s="34" t="str">
        <f t="shared" si="18"/>
        <v>Galloway</v>
      </c>
      <c r="B202" s="34" t="str">
        <f>Manholes!$A$217</f>
        <v>Galloway: MH #P63 to Pomona Metering</v>
      </c>
      <c r="C202" s="30" t="s">
        <v>216</v>
      </c>
      <c r="D202" s="55" t="s">
        <v>415</v>
      </c>
      <c r="E202" s="30" t="s">
        <v>23</v>
      </c>
      <c r="F202" s="30">
        <v>21</v>
      </c>
      <c r="G202" s="28">
        <v>4</v>
      </c>
      <c r="H202">
        <v>66.06</v>
      </c>
      <c r="I202">
        <v>11.28</v>
      </c>
      <c r="J202">
        <v>0</v>
      </c>
      <c r="K202"/>
      <c r="L202">
        <v>473724.22381</v>
      </c>
      <c r="M202">
        <v>232463.55163999999</v>
      </c>
      <c r="N202" s="60">
        <v>39.4716067503456</v>
      </c>
      <c r="O202" s="60">
        <v>-74.565185734563798</v>
      </c>
      <c r="P202" s="30">
        <v>1976</v>
      </c>
      <c r="Q202" s="30"/>
      <c r="R202" s="30"/>
      <c r="S202" s="30">
        <f t="shared" si="20"/>
        <v>44</v>
      </c>
      <c r="T202" s="30"/>
      <c r="U202" s="30"/>
      <c r="V202" s="51">
        <v>2.9428309563827115</v>
      </c>
      <c r="W202" s="7">
        <f t="shared" si="19"/>
        <v>0</v>
      </c>
    </row>
    <row r="203" spans="1:23" s="3" customFormat="1" ht="15.75" x14ac:dyDescent="0.25">
      <c r="A203" s="34" t="str">
        <f t="shared" si="18"/>
        <v>Galloway</v>
      </c>
      <c r="B203" s="34" t="str">
        <f>Manholes!$A$217</f>
        <v>Galloway: MH #P63 to Pomona Metering</v>
      </c>
      <c r="C203" s="30" t="s">
        <v>217</v>
      </c>
      <c r="D203" s="55" t="s">
        <v>415</v>
      </c>
      <c r="E203" s="30" t="s">
        <v>23</v>
      </c>
      <c r="F203" s="30">
        <v>21</v>
      </c>
      <c r="G203" s="28">
        <v>4</v>
      </c>
      <c r="H203">
        <v>65.400000000000006</v>
      </c>
      <c r="I203">
        <v>11.03</v>
      </c>
      <c r="J203">
        <v>0</v>
      </c>
      <c r="K203"/>
      <c r="L203">
        <v>473943.72464999999</v>
      </c>
      <c r="M203">
        <v>232263.47141999999</v>
      </c>
      <c r="N203" s="60">
        <v>39.471057839709999</v>
      </c>
      <c r="O203" s="60">
        <v>-74.564407634837593</v>
      </c>
      <c r="P203" s="30">
        <v>1976</v>
      </c>
      <c r="Q203" s="30"/>
      <c r="R203" s="30"/>
      <c r="S203" s="30">
        <f t="shared" si="20"/>
        <v>44</v>
      </c>
      <c r="T203" s="30"/>
      <c r="U203" s="30"/>
      <c r="V203" s="51">
        <v>2.9428309563827115</v>
      </c>
      <c r="W203" s="7">
        <f t="shared" si="19"/>
        <v>0</v>
      </c>
    </row>
    <row r="204" spans="1:23" s="3" customFormat="1" ht="15.75" x14ac:dyDescent="0.25">
      <c r="A204" s="34" t="str">
        <f t="shared" si="18"/>
        <v>Galloway</v>
      </c>
      <c r="B204" s="34" t="str">
        <f>Manholes!$A$217</f>
        <v>Galloway: MH #P63 to Pomona Metering</v>
      </c>
      <c r="C204" s="30" t="s">
        <v>218</v>
      </c>
      <c r="D204" s="55" t="s">
        <v>415</v>
      </c>
      <c r="E204" s="30" t="s">
        <v>23</v>
      </c>
      <c r="F204" s="30">
        <v>21</v>
      </c>
      <c r="G204" s="28">
        <v>4</v>
      </c>
      <c r="H204">
        <v>60.6</v>
      </c>
      <c r="I204">
        <v>6.7</v>
      </c>
      <c r="J204">
        <v>0</v>
      </c>
      <c r="K204"/>
      <c r="L204">
        <v>474149.12560999999</v>
      </c>
      <c r="M204">
        <v>232076.44145000001</v>
      </c>
      <c r="N204" s="60">
        <v>39.470544727616897</v>
      </c>
      <c r="O204" s="60">
        <v>-74.563679529191504</v>
      </c>
      <c r="P204" s="30">
        <v>1976</v>
      </c>
      <c r="Q204" s="30"/>
      <c r="R204" s="30"/>
      <c r="S204" s="30">
        <f t="shared" si="20"/>
        <v>44</v>
      </c>
      <c r="T204" s="30"/>
      <c r="U204" s="30"/>
      <c r="V204" s="51">
        <v>2.9428309563827115</v>
      </c>
      <c r="W204" s="7">
        <f t="shared" si="19"/>
        <v>0</v>
      </c>
    </row>
    <row r="205" spans="1:23" s="3" customFormat="1" ht="15.75" x14ac:dyDescent="0.25">
      <c r="A205" s="34" t="str">
        <f t="shared" si="18"/>
        <v>Galloway</v>
      </c>
      <c r="B205" s="34" t="str">
        <f>Manholes!$A$217</f>
        <v>Galloway: MH #P63 to Pomona Metering</v>
      </c>
      <c r="C205" s="30" t="s">
        <v>219</v>
      </c>
      <c r="D205" s="55" t="s">
        <v>415</v>
      </c>
      <c r="E205" s="30" t="s">
        <v>23</v>
      </c>
      <c r="F205" s="30">
        <v>21</v>
      </c>
      <c r="G205" s="28">
        <v>4</v>
      </c>
      <c r="H205">
        <v>57.53</v>
      </c>
      <c r="I205">
        <v>6.3</v>
      </c>
      <c r="J205">
        <v>0</v>
      </c>
      <c r="K205"/>
      <c r="L205">
        <v>474380.26522</v>
      </c>
      <c r="M205">
        <v>231866.14780999999</v>
      </c>
      <c r="N205" s="60">
        <v>39.469967786694802</v>
      </c>
      <c r="O205" s="60">
        <v>-74.562860198150702</v>
      </c>
      <c r="P205" s="30">
        <v>1976</v>
      </c>
      <c r="Q205" s="30"/>
      <c r="R205" s="30"/>
      <c r="S205" s="30">
        <f t="shared" si="20"/>
        <v>44</v>
      </c>
      <c r="T205" s="30"/>
      <c r="U205" s="30"/>
      <c r="V205" s="51">
        <v>2.9428309563827115</v>
      </c>
      <c r="W205" s="7">
        <f t="shared" si="19"/>
        <v>0</v>
      </c>
    </row>
    <row r="206" spans="1:23" s="3" customFormat="1" ht="15.75" x14ac:dyDescent="0.25">
      <c r="A206" s="34" t="str">
        <f t="shared" si="18"/>
        <v>Galloway</v>
      </c>
      <c r="B206" s="34" t="str">
        <f>Manholes!$A$217</f>
        <v>Galloway: MH #P63 to Pomona Metering</v>
      </c>
      <c r="C206" s="30" t="s">
        <v>220</v>
      </c>
      <c r="D206" s="55" t="s">
        <v>415</v>
      </c>
      <c r="E206" s="30" t="s">
        <v>23</v>
      </c>
      <c r="F206" s="30">
        <v>21</v>
      </c>
      <c r="G206" s="28">
        <v>4</v>
      </c>
      <c r="H206">
        <v>55.95</v>
      </c>
      <c r="I206">
        <v>7.28</v>
      </c>
      <c r="J206">
        <v>0</v>
      </c>
      <c r="K206"/>
      <c r="L206">
        <v>474618.79426</v>
      </c>
      <c r="M206">
        <v>231649.57787000001</v>
      </c>
      <c r="N206" s="60">
        <v>39.469373621836603</v>
      </c>
      <c r="O206" s="60">
        <v>-74.562014688490194</v>
      </c>
      <c r="P206" s="30">
        <v>1976</v>
      </c>
      <c r="Q206" s="30"/>
      <c r="R206" s="30"/>
      <c r="S206" s="30">
        <f t="shared" si="20"/>
        <v>44</v>
      </c>
      <c r="T206" s="30"/>
      <c r="U206" s="30"/>
      <c r="V206" s="51">
        <v>2.9428309563827115</v>
      </c>
      <c r="W206" s="7">
        <f t="shared" si="19"/>
        <v>0</v>
      </c>
    </row>
    <row r="207" spans="1:23" s="3" customFormat="1" ht="15.75" x14ac:dyDescent="0.25">
      <c r="A207" s="34" t="str">
        <f t="shared" si="18"/>
        <v>Galloway</v>
      </c>
      <c r="B207" s="34" t="str">
        <f>Manholes!$A$217</f>
        <v>Galloway: MH #P63 to Pomona Metering</v>
      </c>
      <c r="C207" s="30" t="s">
        <v>221</v>
      </c>
      <c r="D207" s="55" t="s">
        <v>415</v>
      </c>
      <c r="E207" s="30" t="s">
        <v>23</v>
      </c>
      <c r="F207" s="30">
        <v>21</v>
      </c>
      <c r="G207" s="28">
        <v>4</v>
      </c>
      <c r="H207">
        <v>54.47</v>
      </c>
      <c r="I207">
        <v>6.09</v>
      </c>
      <c r="J207">
        <v>0</v>
      </c>
      <c r="K207"/>
      <c r="L207">
        <v>474933.36382999999</v>
      </c>
      <c r="M207">
        <v>231363.29198000001</v>
      </c>
      <c r="N207" s="60">
        <v>39.468588178488403</v>
      </c>
      <c r="O207" s="60">
        <v>-74.560899660209401</v>
      </c>
      <c r="P207" s="30">
        <v>1976</v>
      </c>
      <c r="Q207" s="30"/>
      <c r="R207" s="30"/>
      <c r="S207" s="30">
        <f t="shared" si="20"/>
        <v>44</v>
      </c>
      <c r="T207" s="30"/>
      <c r="U207" s="30"/>
      <c r="V207" s="51">
        <v>2.9428309563827115</v>
      </c>
      <c r="W207" s="7">
        <f t="shared" si="19"/>
        <v>0</v>
      </c>
    </row>
    <row r="208" spans="1:23" s="3" customFormat="1" ht="15.75" x14ac:dyDescent="0.25">
      <c r="A208" s="34" t="str">
        <f t="shared" si="18"/>
        <v>Galloway</v>
      </c>
      <c r="B208" s="34" t="str">
        <f>Manholes!$A$217</f>
        <v>Galloway: MH #P63 to Pomona Metering</v>
      </c>
      <c r="C208" s="30" t="s">
        <v>222</v>
      </c>
      <c r="D208" s="55" t="s">
        <v>415</v>
      </c>
      <c r="E208" s="30" t="s">
        <v>23</v>
      </c>
      <c r="F208" s="30">
        <v>21</v>
      </c>
      <c r="G208" s="28">
        <v>4</v>
      </c>
      <c r="H208">
        <v>54.07</v>
      </c>
      <c r="I208">
        <v>5.93</v>
      </c>
      <c r="J208">
        <v>0</v>
      </c>
      <c r="K208"/>
      <c r="L208">
        <v>475073.05755000003</v>
      </c>
      <c r="M208">
        <v>231244.98347000001</v>
      </c>
      <c r="N208" s="60">
        <v>39.468263606376198</v>
      </c>
      <c r="O208" s="60">
        <v>-74.560404528231203</v>
      </c>
      <c r="P208" s="30">
        <v>1976</v>
      </c>
      <c r="Q208" s="30"/>
      <c r="R208" s="30"/>
      <c r="S208" s="30">
        <f t="shared" si="20"/>
        <v>44</v>
      </c>
      <c r="T208" s="30"/>
      <c r="U208" s="30"/>
      <c r="V208" s="51">
        <v>2.9428309563827115</v>
      </c>
      <c r="W208" s="7">
        <f t="shared" si="19"/>
        <v>0</v>
      </c>
    </row>
    <row r="209" spans="1:23" s="3" customFormat="1" ht="15.75" x14ac:dyDescent="0.25">
      <c r="A209" s="34" t="str">
        <f t="shared" si="18"/>
        <v>Galloway</v>
      </c>
      <c r="B209" s="34" t="str">
        <f>Manholes!$A$217</f>
        <v>Galloway: MH #P63 to Pomona Metering</v>
      </c>
      <c r="C209" s="30" t="s">
        <v>223</v>
      </c>
      <c r="D209" s="55" t="s">
        <v>415</v>
      </c>
      <c r="E209" s="30" t="s">
        <v>23</v>
      </c>
      <c r="F209" s="30">
        <v>21</v>
      </c>
      <c r="G209" s="28">
        <v>4</v>
      </c>
      <c r="H209">
        <v>52.77</v>
      </c>
      <c r="I209">
        <v>7.06</v>
      </c>
      <c r="J209">
        <v>0</v>
      </c>
      <c r="K209"/>
      <c r="L209">
        <v>475199.64419999998</v>
      </c>
      <c r="M209">
        <v>231137.36756000001</v>
      </c>
      <c r="N209" s="60">
        <v>39.467968366026497</v>
      </c>
      <c r="O209" s="60">
        <v>-74.559955856543397</v>
      </c>
      <c r="P209" s="30">
        <v>1976</v>
      </c>
      <c r="Q209" s="30"/>
      <c r="R209" s="30"/>
      <c r="S209" s="30">
        <f t="shared" si="20"/>
        <v>44</v>
      </c>
      <c r="T209" s="30"/>
      <c r="U209" s="30"/>
      <c r="V209" s="51">
        <v>2.9428309563827115</v>
      </c>
      <c r="W209" s="7">
        <f t="shared" si="19"/>
        <v>0</v>
      </c>
    </row>
    <row r="210" spans="1:23" s="3" customFormat="1" ht="15.75" x14ac:dyDescent="0.25">
      <c r="A210" s="34" t="str">
        <f t="shared" si="18"/>
        <v>Galloway</v>
      </c>
      <c r="B210" s="34" t="str">
        <f>Manholes!$A$217</f>
        <v>Galloway: MH #P63 to Pomona Metering</v>
      </c>
      <c r="C210" s="30" t="s">
        <v>224</v>
      </c>
      <c r="D210" s="55" t="s">
        <v>415</v>
      </c>
      <c r="E210" s="30" t="s">
        <v>23</v>
      </c>
      <c r="F210" s="30">
        <v>21</v>
      </c>
      <c r="G210" s="28">
        <v>4</v>
      </c>
      <c r="H210">
        <v>49.54</v>
      </c>
      <c r="I210">
        <v>9.33</v>
      </c>
      <c r="J210">
        <v>0</v>
      </c>
      <c r="K210"/>
      <c r="L210">
        <v>475453.85227999999</v>
      </c>
      <c r="M210">
        <v>230921.44591000001</v>
      </c>
      <c r="N210" s="60">
        <v>39.467375987738301</v>
      </c>
      <c r="O210" s="60">
        <v>-74.559054856976104</v>
      </c>
      <c r="P210" s="30">
        <v>1976</v>
      </c>
      <c r="Q210" s="30"/>
      <c r="R210" s="30"/>
      <c r="S210" s="30">
        <f t="shared" si="20"/>
        <v>44</v>
      </c>
      <c r="T210" s="30"/>
      <c r="U210" s="30"/>
      <c r="V210" s="51">
        <v>2.9428309563827115</v>
      </c>
      <c r="W210" s="7">
        <f t="shared" si="19"/>
        <v>0</v>
      </c>
    </row>
    <row r="211" spans="1:23" s="3" customFormat="1" ht="15.75" x14ac:dyDescent="0.25">
      <c r="A211" s="34" t="str">
        <f t="shared" si="18"/>
        <v>Galloway</v>
      </c>
      <c r="B211" s="34" t="str">
        <f>Manholes!$A$217</f>
        <v>Galloway: MH #P63 to Pomona Metering</v>
      </c>
      <c r="C211" s="30" t="s">
        <v>225</v>
      </c>
      <c r="D211" s="55" t="s">
        <v>415</v>
      </c>
      <c r="E211" s="30" t="s">
        <v>23</v>
      </c>
      <c r="F211" s="30">
        <v>21</v>
      </c>
      <c r="G211" s="28">
        <v>4</v>
      </c>
      <c r="H211">
        <v>49.26</v>
      </c>
      <c r="I211">
        <v>9.44</v>
      </c>
      <c r="J211">
        <v>0</v>
      </c>
      <c r="K211"/>
      <c r="L211">
        <v>475710.1299</v>
      </c>
      <c r="M211">
        <v>230696.21134000001</v>
      </c>
      <c r="N211" s="60">
        <v>39.466758036369399</v>
      </c>
      <c r="O211" s="60">
        <v>-74.558146520600005</v>
      </c>
      <c r="P211" s="30">
        <v>1976</v>
      </c>
      <c r="Q211" s="30"/>
      <c r="R211" s="30"/>
      <c r="S211" s="30">
        <f t="shared" si="20"/>
        <v>44</v>
      </c>
      <c r="T211" s="30"/>
      <c r="U211" s="30"/>
      <c r="V211" s="51">
        <v>2.9428309563827115</v>
      </c>
      <c r="W211" s="7">
        <f t="shared" si="19"/>
        <v>0</v>
      </c>
    </row>
    <row r="212" spans="1:23" s="3" customFormat="1" ht="15.75" x14ac:dyDescent="0.25">
      <c r="A212" s="34" t="str">
        <f t="shared" si="18"/>
        <v>Galloway</v>
      </c>
      <c r="B212" s="34" t="str">
        <f>Manholes!$A$217</f>
        <v>Galloway: MH #P63 to Pomona Metering</v>
      </c>
      <c r="C212" s="30" t="s">
        <v>226</v>
      </c>
      <c r="D212" s="55" t="s">
        <v>415</v>
      </c>
      <c r="E212" s="30" t="s">
        <v>23</v>
      </c>
      <c r="F212" s="30">
        <v>21</v>
      </c>
      <c r="G212" s="28">
        <v>4</v>
      </c>
      <c r="H212">
        <v>50.39</v>
      </c>
      <c r="I212">
        <v>10.76</v>
      </c>
      <c r="J212">
        <v>0</v>
      </c>
      <c r="K212"/>
      <c r="L212">
        <v>475973.20649999997</v>
      </c>
      <c r="M212">
        <v>230452.06526999999</v>
      </c>
      <c r="N212" s="60">
        <v>39.4660881661353</v>
      </c>
      <c r="O212" s="60">
        <v>-74.557214073844904</v>
      </c>
      <c r="P212" s="30">
        <v>1976</v>
      </c>
      <c r="Q212" s="30"/>
      <c r="R212" s="30"/>
      <c r="S212" s="30">
        <f t="shared" si="20"/>
        <v>44</v>
      </c>
      <c r="T212" s="30"/>
      <c r="U212" s="30"/>
      <c r="V212" s="51">
        <v>2.9428309563827115</v>
      </c>
      <c r="W212" s="7">
        <f t="shared" si="19"/>
        <v>0</v>
      </c>
    </row>
    <row r="213" spans="1:23" s="3" customFormat="1" ht="15.75" x14ac:dyDescent="0.25">
      <c r="A213" s="34" t="str">
        <f t="shared" si="18"/>
        <v>Galloway</v>
      </c>
      <c r="B213" s="34" t="str">
        <f>Manholes!$A$217</f>
        <v>Galloway: MH #P63 to Pomona Metering</v>
      </c>
      <c r="C213" s="30" t="s">
        <v>227</v>
      </c>
      <c r="D213" s="55" t="s">
        <v>415</v>
      </c>
      <c r="E213" s="30" t="s">
        <v>23</v>
      </c>
      <c r="F213" s="30">
        <v>21</v>
      </c>
      <c r="G213" s="28">
        <v>4</v>
      </c>
      <c r="H213">
        <v>52.18</v>
      </c>
      <c r="I213">
        <v>12.84</v>
      </c>
      <c r="J213">
        <v>0</v>
      </c>
      <c r="K213"/>
      <c r="L213">
        <v>476233.45023999998</v>
      </c>
      <c r="M213">
        <v>230210.07946000001</v>
      </c>
      <c r="N213" s="60">
        <v>39.46542421457</v>
      </c>
      <c r="O213" s="60">
        <v>-74.556291684553102</v>
      </c>
      <c r="P213" s="30">
        <v>1976</v>
      </c>
      <c r="Q213" s="30"/>
      <c r="R213" s="30"/>
      <c r="S213" s="30">
        <f t="shared" si="20"/>
        <v>44</v>
      </c>
      <c r="T213" s="30"/>
      <c r="U213" s="30"/>
      <c r="V213" s="51">
        <v>2.9428309563827115</v>
      </c>
      <c r="W213" s="7">
        <f t="shared" si="19"/>
        <v>0</v>
      </c>
    </row>
    <row r="214" spans="1:23" s="3" customFormat="1" ht="15.75" x14ac:dyDescent="0.25">
      <c r="A214" s="34" t="str">
        <f t="shared" si="18"/>
        <v>Galloway</v>
      </c>
      <c r="B214" s="34" t="str">
        <f>Manholes!$A$217</f>
        <v>Galloway: MH #P63 to Pomona Metering</v>
      </c>
      <c r="C214" s="30" t="s">
        <v>228</v>
      </c>
      <c r="D214" s="55" t="s">
        <v>415</v>
      </c>
      <c r="E214" s="30" t="s">
        <v>23</v>
      </c>
      <c r="F214" s="30">
        <v>21</v>
      </c>
      <c r="G214" s="28">
        <v>4</v>
      </c>
      <c r="H214">
        <v>52.77</v>
      </c>
      <c r="I214">
        <v>13.89</v>
      </c>
      <c r="J214">
        <v>0</v>
      </c>
      <c r="K214"/>
      <c r="L214">
        <v>476490.15139000001</v>
      </c>
      <c r="M214">
        <v>229972.45376999999</v>
      </c>
      <c r="N214" s="60">
        <v>39.464772220812499</v>
      </c>
      <c r="O214" s="60">
        <v>-74.555381870539605</v>
      </c>
      <c r="P214" s="30">
        <v>1976</v>
      </c>
      <c r="Q214" s="30"/>
      <c r="R214" s="30"/>
      <c r="S214" s="30">
        <f t="shared" si="20"/>
        <v>44</v>
      </c>
      <c r="T214" s="30"/>
      <c r="U214" s="30"/>
      <c r="V214" s="51">
        <v>2.9428309563827115</v>
      </c>
      <c r="W214" s="7">
        <f t="shared" si="19"/>
        <v>0</v>
      </c>
    </row>
    <row r="215" spans="1:23" s="3" customFormat="1" ht="15.75" x14ac:dyDescent="0.25">
      <c r="A215" s="34" t="str">
        <f t="shared" si="18"/>
        <v>Galloway</v>
      </c>
      <c r="B215" s="34" t="str">
        <f>Manholes!$A$217</f>
        <v>Galloway: MH #P63 to Pomona Metering</v>
      </c>
      <c r="C215" s="30" t="s">
        <v>229</v>
      </c>
      <c r="D215" s="55" t="s">
        <v>415</v>
      </c>
      <c r="E215" s="30" t="s">
        <v>23</v>
      </c>
      <c r="F215" s="30">
        <v>21</v>
      </c>
      <c r="G215" s="28">
        <v>4</v>
      </c>
      <c r="H215">
        <v>53.42</v>
      </c>
      <c r="I215">
        <v>14.72</v>
      </c>
      <c r="J215">
        <v>0</v>
      </c>
      <c r="K215"/>
      <c r="L215">
        <v>476520.67212</v>
      </c>
      <c r="M215">
        <v>229947.65567000001</v>
      </c>
      <c r="N215" s="60">
        <v>39.464704186033899</v>
      </c>
      <c r="O215" s="60">
        <v>-74.555273706087803</v>
      </c>
      <c r="P215" s="30">
        <v>1976</v>
      </c>
      <c r="Q215" s="30"/>
      <c r="R215" s="30"/>
      <c r="S215" s="30">
        <f t="shared" si="20"/>
        <v>44</v>
      </c>
      <c r="T215" s="30"/>
      <c r="U215" s="30"/>
      <c r="V215" s="51">
        <v>2.9428309563827115</v>
      </c>
      <c r="W215" s="7">
        <f t="shared" si="19"/>
        <v>0</v>
      </c>
    </row>
    <row r="216" spans="1:23" s="3" customFormat="1" ht="15.75" x14ac:dyDescent="0.25">
      <c r="A216" s="34" t="str">
        <f t="shared" si="18"/>
        <v>Galloway</v>
      </c>
      <c r="B216" s="34" t="str">
        <f>Manholes!$A$217</f>
        <v>Galloway: MH #P63 to Pomona Metering</v>
      </c>
      <c r="C216" s="30" t="s">
        <v>230</v>
      </c>
      <c r="D216" s="55" t="s">
        <v>415</v>
      </c>
      <c r="E216" s="30" t="s">
        <v>23</v>
      </c>
      <c r="F216" s="30">
        <v>21</v>
      </c>
      <c r="G216" s="28">
        <v>4</v>
      </c>
      <c r="H216">
        <v>51.77</v>
      </c>
      <c r="I216">
        <v>13.38</v>
      </c>
      <c r="J216">
        <v>0</v>
      </c>
      <c r="K216"/>
      <c r="L216">
        <v>476760.47787</v>
      </c>
      <c r="M216">
        <v>229783.60673999999</v>
      </c>
      <c r="N216" s="60">
        <v>39.464254170065203</v>
      </c>
      <c r="O216" s="60">
        <v>-74.554423914656695</v>
      </c>
      <c r="P216" s="30">
        <v>1976</v>
      </c>
      <c r="Q216" s="30"/>
      <c r="R216" s="30"/>
      <c r="S216" s="30">
        <f t="shared" si="20"/>
        <v>44</v>
      </c>
      <c r="T216" s="30"/>
      <c r="U216" s="30"/>
      <c r="V216" s="51">
        <v>2.9428309563827115</v>
      </c>
      <c r="W216" s="7">
        <f t="shared" si="19"/>
        <v>0</v>
      </c>
    </row>
    <row r="217" spans="1:23" s="3" customFormat="1" ht="15.75" x14ac:dyDescent="0.25">
      <c r="A217" s="34" t="str">
        <f t="shared" si="18"/>
        <v>Galloway</v>
      </c>
      <c r="B217" s="34" t="str">
        <f>Manholes!$A$217</f>
        <v>Galloway: MH #P63 to Pomona Metering</v>
      </c>
      <c r="C217" s="30" t="s">
        <v>231</v>
      </c>
      <c r="D217" s="55" t="s">
        <v>415</v>
      </c>
      <c r="E217" s="30" t="s">
        <v>23</v>
      </c>
      <c r="F217" s="30">
        <v>21</v>
      </c>
      <c r="G217" s="28">
        <v>4</v>
      </c>
      <c r="H217">
        <v>49.61</v>
      </c>
      <c r="I217">
        <v>11.57</v>
      </c>
      <c r="J217">
        <v>0</v>
      </c>
      <c r="K217"/>
      <c r="L217">
        <v>477034.07442999998</v>
      </c>
      <c r="M217">
        <v>229625.28044</v>
      </c>
      <c r="N217" s="60">
        <v>39.463819915295403</v>
      </c>
      <c r="O217" s="60">
        <v>-74.553454454239997</v>
      </c>
      <c r="P217" s="30">
        <v>1976</v>
      </c>
      <c r="Q217" s="30"/>
      <c r="R217" s="30"/>
      <c r="S217" s="30">
        <f t="shared" si="20"/>
        <v>44</v>
      </c>
      <c r="T217" s="30"/>
      <c r="U217" s="30"/>
      <c r="V217" s="51">
        <v>2.9428309563827115</v>
      </c>
      <c r="W217" s="7">
        <f t="shared" si="19"/>
        <v>0</v>
      </c>
    </row>
    <row r="218" spans="1:23" s="3" customFormat="1" ht="15.75" x14ac:dyDescent="0.25">
      <c r="A218" s="34" t="str">
        <f t="shared" si="18"/>
        <v>Galloway</v>
      </c>
      <c r="B218" s="34" t="str">
        <f>Manholes!$A$217</f>
        <v>Galloway: MH #P63 to Pomona Metering</v>
      </c>
      <c r="C218" s="30" t="s">
        <v>232</v>
      </c>
      <c r="D218" s="55" t="s">
        <v>415</v>
      </c>
      <c r="E218" s="30" t="s">
        <v>23</v>
      </c>
      <c r="F218" s="30">
        <v>21</v>
      </c>
      <c r="G218" s="28">
        <v>4</v>
      </c>
      <c r="H218">
        <v>50.43</v>
      </c>
      <c r="I218">
        <v>12.89</v>
      </c>
      <c r="J218">
        <v>0</v>
      </c>
      <c r="K218"/>
      <c r="L218">
        <v>477313.12112999998</v>
      </c>
      <c r="M218">
        <v>229473.2218</v>
      </c>
      <c r="N218" s="60">
        <v>39.463402869854797</v>
      </c>
      <c r="O218" s="60">
        <v>-74.552465713442203</v>
      </c>
      <c r="P218" s="30">
        <v>1976</v>
      </c>
      <c r="Q218" s="30"/>
      <c r="R218" s="30"/>
      <c r="S218" s="30">
        <f t="shared" si="20"/>
        <v>44</v>
      </c>
      <c r="T218" s="30"/>
      <c r="U218" s="30"/>
      <c r="V218" s="51">
        <v>2.9428309563827115</v>
      </c>
      <c r="W218" s="7">
        <f t="shared" si="19"/>
        <v>0</v>
      </c>
    </row>
    <row r="219" spans="1:23" s="3" customFormat="1" ht="15.75" x14ac:dyDescent="0.25">
      <c r="A219" s="34" t="str">
        <f t="shared" si="18"/>
        <v>Galloway</v>
      </c>
      <c r="B219" s="34" t="str">
        <f>Manholes!$A$217</f>
        <v>Galloway: MH #P63 to Pomona Metering</v>
      </c>
      <c r="C219" s="30" t="s">
        <v>233</v>
      </c>
      <c r="D219" s="55" t="s">
        <v>415</v>
      </c>
      <c r="E219" s="30" t="s">
        <v>23</v>
      </c>
      <c r="F219" s="30">
        <v>21</v>
      </c>
      <c r="G219" s="28">
        <v>4</v>
      </c>
      <c r="H219">
        <v>55.64</v>
      </c>
      <c r="I219">
        <v>18.37</v>
      </c>
      <c r="J219">
        <v>0</v>
      </c>
      <c r="K219"/>
      <c r="L219">
        <v>477590.80527999997</v>
      </c>
      <c r="M219">
        <v>229322.79819</v>
      </c>
      <c r="N219" s="60">
        <v>39.462990302927899</v>
      </c>
      <c r="O219" s="60">
        <v>-74.551481813879604</v>
      </c>
      <c r="P219" s="30">
        <v>1976</v>
      </c>
      <c r="Q219" s="30"/>
      <c r="R219" s="30"/>
      <c r="S219" s="30">
        <f t="shared" si="20"/>
        <v>44</v>
      </c>
      <c r="T219" s="30"/>
      <c r="U219" s="30"/>
      <c r="V219" s="51">
        <v>2.9428309563827115</v>
      </c>
      <c r="W219" s="7">
        <f t="shared" si="19"/>
        <v>0</v>
      </c>
    </row>
    <row r="220" spans="1:23" s="3" customFormat="1" ht="15.75" x14ac:dyDescent="0.25">
      <c r="A220" s="34" t="str">
        <f t="shared" si="18"/>
        <v>Galloway</v>
      </c>
      <c r="B220" s="34" t="str">
        <f>Manholes!$A$217</f>
        <v>Galloway: MH #P63 to Pomona Metering</v>
      </c>
      <c r="C220" s="30" t="s">
        <v>234</v>
      </c>
      <c r="D220" s="55" t="s">
        <v>415</v>
      </c>
      <c r="E220" s="30" t="s">
        <v>23</v>
      </c>
      <c r="F220" s="30">
        <v>21</v>
      </c>
      <c r="G220" s="28">
        <v>4</v>
      </c>
      <c r="H220">
        <v>53.01</v>
      </c>
      <c r="I220">
        <v>16.13</v>
      </c>
      <c r="J220">
        <v>0</v>
      </c>
      <c r="K220"/>
      <c r="L220">
        <v>477848.93709999998</v>
      </c>
      <c r="M220">
        <v>229183.78578999999</v>
      </c>
      <c r="N220" s="60">
        <v>39.462609028404799</v>
      </c>
      <c r="O220" s="60">
        <v>-74.550567205050299</v>
      </c>
      <c r="P220" s="30">
        <v>1976</v>
      </c>
      <c r="Q220" s="30"/>
      <c r="R220" s="30"/>
      <c r="S220" s="30">
        <f t="shared" si="20"/>
        <v>44</v>
      </c>
      <c r="T220" s="30"/>
      <c r="U220" s="30"/>
      <c r="V220" s="51">
        <v>2.9428309563827115</v>
      </c>
      <c r="W220" s="7">
        <f t="shared" si="19"/>
        <v>0</v>
      </c>
    </row>
    <row r="221" spans="1:23" s="3" customFormat="1" ht="15.75" x14ac:dyDescent="0.25">
      <c r="A221" s="34" t="str">
        <f t="shared" si="18"/>
        <v>Galloway</v>
      </c>
      <c r="B221" s="34" t="str">
        <f>Manholes!$A$217</f>
        <v>Galloway: MH #P63 to Pomona Metering</v>
      </c>
      <c r="C221" s="30" t="s">
        <v>235</v>
      </c>
      <c r="D221" s="55" t="s">
        <v>415</v>
      </c>
      <c r="E221" s="30" t="s">
        <v>23</v>
      </c>
      <c r="F221" s="30">
        <v>21</v>
      </c>
      <c r="G221" s="28">
        <v>4</v>
      </c>
      <c r="H221">
        <v>49.32</v>
      </c>
      <c r="I221">
        <v>12.67</v>
      </c>
      <c r="J221">
        <v>0</v>
      </c>
      <c r="K221"/>
      <c r="L221">
        <v>478135.06896</v>
      </c>
      <c r="M221">
        <v>229035.951</v>
      </c>
      <c r="N221" s="60">
        <v>39.462203565969197</v>
      </c>
      <c r="O221" s="60">
        <v>-74.549553410513894</v>
      </c>
      <c r="P221" s="30">
        <v>1976</v>
      </c>
      <c r="Q221" s="30"/>
      <c r="R221" s="30"/>
      <c r="S221" s="30">
        <f t="shared" si="20"/>
        <v>44</v>
      </c>
      <c r="T221" s="30"/>
      <c r="U221" s="30"/>
      <c r="V221" s="51">
        <v>2.9428309563827115</v>
      </c>
      <c r="W221" s="7">
        <f t="shared" si="19"/>
        <v>0</v>
      </c>
    </row>
    <row r="222" spans="1:23" s="3" customFormat="1" ht="15.75" x14ac:dyDescent="0.25">
      <c r="A222" s="34" t="str">
        <f t="shared" si="18"/>
        <v>Galloway</v>
      </c>
      <c r="B222" s="34" t="str">
        <f>Manholes!$A$217</f>
        <v>Galloway: MH #P63 to Pomona Metering</v>
      </c>
      <c r="C222" s="30" t="s">
        <v>236</v>
      </c>
      <c r="D222" s="55" t="s">
        <v>415</v>
      </c>
      <c r="E222" s="30" t="s">
        <v>23</v>
      </c>
      <c r="F222" s="30">
        <v>21</v>
      </c>
      <c r="G222" s="28">
        <v>4</v>
      </c>
      <c r="H222">
        <v>42.83</v>
      </c>
      <c r="I222">
        <v>6.59</v>
      </c>
      <c r="J222">
        <v>0</v>
      </c>
      <c r="K222"/>
      <c r="L222">
        <v>478406.55359000002</v>
      </c>
      <c r="M222">
        <v>228898.67582999999</v>
      </c>
      <c r="N222" s="60">
        <v>39.461827065684297</v>
      </c>
      <c r="O222" s="60">
        <v>-74.548591529439605</v>
      </c>
      <c r="P222" s="30">
        <v>1976</v>
      </c>
      <c r="Q222" s="30"/>
      <c r="R222" s="30"/>
      <c r="S222" s="30">
        <f t="shared" si="20"/>
        <v>44</v>
      </c>
      <c r="T222" s="30"/>
      <c r="U222" s="30"/>
      <c r="V222" s="51">
        <v>2.9428309563827115</v>
      </c>
      <c r="W222" s="7">
        <f t="shared" si="19"/>
        <v>0</v>
      </c>
    </row>
    <row r="223" spans="1:23" s="3" customFormat="1" ht="15.75" x14ac:dyDescent="0.25">
      <c r="A223" s="34" t="str">
        <f t="shared" si="18"/>
        <v>Galloway</v>
      </c>
      <c r="B223" s="34" t="str">
        <f>Manholes!$A$217</f>
        <v>Galloway: MH #P63 to Pomona Metering</v>
      </c>
      <c r="C223" s="30" t="s">
        <v>237</v>
      </c>
      <c r="D223" s="55" t="s">
        <v>415</v>
      </c>
      <c r="E223" s="30" t="s">
        <v>23</v>
      </c>
      <c r="F223" s="30">
        <v>21</v>
      </c>
      <c r="G223" s="28">
        <v>4</v>
      </c>
      <c r="H223">
        <v>37.42</v>
      </c>
      <c r="I223">
        <v>6.17</v>
      </c>
      <c r="J223">
        <v>0</v>
      </c>
      <c r="K223"/>
      <c r="L223">
        <v>478692.34482</v>
      </c>
      <c r="M223">
        <v>228754.92863000001</v>
      </c>
      <c r="N223" s="60">
        <v>39.4614328084768</v>
      </c>
      <c r="O223" s="60">
        <v>-74.547578972111396</v>
      </c>
      <c r="P223" s="30">
        <v>1976</v>
      </c>
      <c r="Q223" s="30"/>
      <c r="R223" s="30"/>
      <c r="S223" s="30">
        <f t="shared" si="20"/>
        <v>44</v>
      </c>
      <c r="T223" s="30"/>
      <c r="U223" s="30"/>
      <c r="V223" s="51">
        <v>2.9428309563827115</v>
      </c>
      <c r="W223" s="7">
        <f t="shared" si="19"/>
        <v>0</v>
      </c>
    </row>
    <row r="224" spans="1:23" s="3" customFormat="1" ht="15.75" x14ac:dyDescent="0.25">
      <c r="A224" s="34" t="str">
        <f t="shared" si="18"/>
        <v>Galloway</v>
      </c>
      <c r="B224" s="34" t="str">
        <f>Manholes!$A$217</f>
        <v>Galloway: MH #P63 to Pomona Metering</v>
      </c>
      <c r="C224" s="30" t="s">
        <v>238</v>
      </c>
      <c r="D224" s="55" t="s">
        <v>415</v>
      </c>
      <c r="E224" s="30" t="s">
        <v>23</v>
      </c>
      <c r="F224" s="30">
        <v>21</v>
      </c>
      <c r="G224" s="28">
        <v>4</v>
      </c>
      <c r="H224">
        <v>34.5</v>
      </c>
      <c r="I224">
        <v>6.47</v>
      </c>
      <c r="J224">
        <v>0</v>
      </c>
      <c r="K224"/>
      <c r="L224">
        <v>478973.36719000002</v>
      </c>
      <c r="M224">
        <v>228613.56586999999</v>
      </c>
      <c r="N224" s="60">
        <v>39.461045082596499</v>
      </c>
      <c r="O224" s="60">
        <v>-74.546583321735497</v>
      </c>
      <c r="P224" s="30">
        <v>1976</v>
      </c>
      <c r="Q224" s="30"/>
      <c r="R224" s="30"/>
      <c r="S224" s="30">
        <f t="shared" si="20"/>
        <v>44</v>
      </c>
      <c r="T224" s="30"/>
      <c r="U224" s="30"/>
      <c r="V224" s="51">
        <v>2.9428309563827115</v>
      </c>
      <c r="W224" s="7">
        <f t="shared" si="19"/>
        <v>0</v>
      </c>
    </row>
    <row r="225" spans="1:23" s="3" customFormat="1" ht="15.75" x14ac:dyDescent="0.25">
      <c r="A225" s="34" t="str">
        <f t="shared" si="18"/>
        <v>Galloway</v>
      </c>
      <c r="B225" s="34" t="str">
        <f>Manholes!$A$217</f>
        <v>Galloway: MH #P63 to Pomona Metering</v>
      </c>
      <c r="C225" s="30" t="s">
        <v>239</v>
      </c>
      <c r="D225" s="55" t="s">
        <v>415</v>
      </c>
      <c r="E225" s="30" t="s">
        <v>23</v>
      </c>
      <c r="F225" s="30">
        <v>21</v>
      </c>
      <c r="G225" s="28">
        <v>4</v>
      </c>
      <c r="H225">
        <v>35.880000000000003</v>
      </c>
      <c r="I225">
        <v>8.43</v>
      </c>
      <c r="J225">
        <v>0</v>
      </c>
      <c r="K225"/>
      <c r="L225">
        <v>479254.38955000002</v>
      </c>
      <c r="M225">
        <v>228465.73108</v>
      </c>
      <c r="N225" s="60">
        <v>39.460639578203903</v>
      </c>
      <c r="O225" s="60">
        <v>-74.545587670809695</v>
      </c>
      <c r="P225" s="30">
        <v>1976</v>
      </c>
      <c r="Q225" s="30"/>
      <c r="R225" s="30"/>
      <c r="S225" s="30">
        <f t="shared" si="20"/>
        <v>44</v>
      </c>
      <c r="T225" s="30"/>
      <c r="U225" s="30"/>
      <c r="V225" s="51">
        <v>2.9428309563827115</v>
      </c>
      <c r="W225" s="7">
        <f t="shared" si="19"/>
        <v>0</v>
      </c>
    </row>
    <row r="226" spans="1:23" s="3" customFormat="1" ht="15.75" x14ac:dyDescent="0.25">
      <c r="A226" s="34" t="str">
        <f t="shared" si="18"/>
        <v>Galloway</v>
      </c>
      <c r="B226" s="34" t="str">
        <f>Manholes!$A$217</f>
        <v>Galloway: MH #P63 to Pomona Metering</v>
      </c>
      <c r="C226" s="30" t="s">
        <v>240</v>
      </c>
      <c r="D226" s="55" t="s">
        <v>415</v>
      </c>
      <c r="E226" s="30" t="s">
        <v>23</v>
      </c>
      <c r="F226" s="30">
        <v>21</v>
      </c>
      <c r="G226" s="28">
        <v>4</v>
      </c>
      <c r="H226">
        <v>37.49</v>
      </c>
      <c r="I226">
        <v>10.46</v>
      </c>
      <c r="J226">
        <v>0</v>
      </c>
      <c r="K226"/>
      <c r="L226">
        <v>479546.31216999999</v>
      </c>
      <c r="M226">
        <v>228412.25167</v>
      </c>
      <c r="N226" s="60">
        <v>39.460493144559798</v>
      </c>
      <c r="O226" s="60">
        <v>-74.544553588350794</v>
      </c>
      <c r="P226" s="30">
        <v>1976</v>
      </c>
      <c r="Q226" s="30"/>
      <c r="R226" s="30"/>
      <c r="S226" s="30">
        <f t="shared" si="20"/>
        <v>44</v>
      </c>
      <c r="T226" s="30"/>
      <c r="U226" s="30"/>
      <c r="V226" s="51">
        <v>2.9428309563827115</v>
      </c>
      <c r="W226" s="7">
        <f t="shared" si="19"/>
        <v>0</v>
      </c>
    </row>
    <row r="227" spans="1:23" s="3" customFormat="1" ht="15.75" x14ac:dyDescent="0.25">
      <c r="A227" s="34" t="str">
        <f t="shared" si="18"/>
        <v>Galloway</v>
      </c>
      <c r="B227" s="34" t="str">
        <f>Manholes!$A$217</f>
        <v>Galloway: MH #P63 to Pomona Metering</v>
      </c>
      <c r="C227" s="30" t="s">
        <v>241</v>
      </c>
      <c r="D227" s="55" t="s">
        <v>415</v>
      </c>
      <c r="E227" s="30" t="s">
        <v>23</v>
      </c>
      <c r="F227" s="30">
        <v>21</v>
      </c>
      <c r="G227" s="28">
        <v>4</v>
      </c>
      <c r="H227">
        <v>38.869999999999997</v>
      </c>
      <c r="I227">
        <v>12.16</v>
      </c>
      <c r="J227">
        <v>0</v>
      </c>
      <c r="K227"/>
      <c r="L227">
        <v>479837.21289999998</v>
      </c>
      <c r="M227">
        <v>228352.30022999999</v>
      </c>
      <c r="N227" s="60">
        <v>39.460328930403001</v>
      </c>
      <c r="O227" s="60">
        <v>-74.543523118701501</v>
      </c>
      <c r="P227" s="30">
        <v>1976</v>
      </c>
      <c r="Q227" s="30"/>
      <c r="R227" s="30"/>
      <c r="S227" s="30">
        <f t="shared" si="20"/>
        <v>44</v>
      </c>
      <c r="T227" s="30"/>
      <c r="U227" s="30"/>
      <c r="V227" s="51">
        <v>2.9428309563827115</v>
      </c>
      <c r="W227" s="7">
        <f t="shared" si="19"/>
        <v>0</v>
      </c>
    </row>
    <row r="228" spans="1:23" s="3" customFormat="1" ht="15.75" x14ac:dyDescent="0.25">
      <c r="A228" s="34" t="str">
        <f t="shared" si="18"/>
        <v>Galloway</v>
      </c>
      <c r="B228" s="34" t="str">
        <f>Manholes!$A$217</f>
        <v>Galloway: MH #P63 to Pomona Metering</v>
      </c>
      <c r="C228" s="30" t="s">
        <v>242</v>
      </c>
      <c r="D228" s="55" t="s">
        <v>415</v>
      </c>
      <c r="E228" s="30" t="s">
        <v>23</v>
      </c>
      <c r="F228" s="30">
        <v>21</v>
      </c>
      <c r="G228" s="28">
        <v>4</v>
      </c>
      <c r="H228">
        <v>40.32</v>
      </c>
      <c r="I228">
        <v>14.13</v>
      </c>
      <c r="J228">
        <v>0</v>
      </c>
      <c r="K228"/>
      <c r="L228">
        <v>480148.89224999998</v>
      </c>
      <c r="M228">
        <v>228288.26118999999</v>
      </c>
      <c r="N228" s="60">
        <v>39.460153511234203</v>
      </c>
      <c r="O228" s="60">
        <v>-74.542419049488799</v>
      </c>
      <c r="P228" s="30">
        <v>1976</v>
      </c>
      <c r="Q228" s="30"/>
      <c r="R228" s="30"/>
      <c r="S228" s="30">
        <f t="shared" si="20"/>
        <v>44</v>
      </c>
      <c r="T228" s="30"/>
      <c r="U228" s="30"/>
      <c r="V228" s="51">
        <v>2.9428309563827115</v>
      </c>
      <c r="W228" s="7">
        <f t="shared" si="19"/>
        <v>0</v>
      </c>
    </row>
    <row r="229" spans="1:23" s="3" customFormat="1" ht="15.75" x14ac:dyDescent="0.25">
      <c r="A229" s="34" t="str">
        <f t="shared" si="18"/>
        <v>Galloway</v>
      </c>
      <c r="B229" s="34" t="str">
        <f>Manholes!$A$217</f>
        <v>Galloway: MH #P63 to Pomona Metering</v>
      </c>
      <c r="C229" s="30" t="s">
        <v>243</v>
      </c>
      <c r="D229" s="55" t="s">
        <v>415</v>
      </c>
      <c r="E229" s="30" t="s">
        <v>23</v>
      </c>
      <c r="F229" s="30">
        <v>21</v>
      </c>
      <c r="G229" s="28">
        <v>4</v>
      </c>
      <c r="H229">
        <v>42.87</v>
      </c>
      <c r="I229">
        <v>16.850000000000001</v>
      </c>
      <c r="J229">
        <v>0</v>
      </c>
      <c r="K229"/>
      <c r="L229">
        <v>480347.48138000001</v>
      </c>
      <c r="M229">
        <v>228246.36332</v>
      </c>
      <c r="N229" s="60">
        <v>39.4600387297452</v>
      </c>
      <c r="O229" s="60">
        <v>-74.541715583776906</v>
      </c>
      <c r="P229" s="30">
        <v>1976</v>
      </c>
      <c r="Q229" s="30"/>
      <c r="R229" s="30"/>
      <c r="S229" s="30">
        <f t="shared" si="20"/>
        <v>44</v>
      </c>
      <c r="T229" s="30"/>
      <c r="U229" s="30"/>
      <c r="V229" s="51">
        <v>2.9428309563827115</v>
      </c>
      <c r="W229" s="7">
        <f t="shared" si="19"/>
        <v>0</v>
      </c>
    </row>
    <row r="230" spans="1:23" s="3" customFormat="1" ht="15.75" x14ac:dyDescent="0.25">
      <c r="A230" s="34" t="str">
        <f t="shared" si="18"/>
        <v>Galloway</v>
      </c>
      <c r="B230" s="34" t="str">
        <f>Manholes!$A$217</f>
        <v>Galloway: MH #P63 to Pomona Metering</v>
      </c>
      <c r="C230" s="37" t="s">
        <v>244</v>
      </c>
      <c r="D230" s="55" t="s">
        <v>414</v>
      </c>
      <c r="E230" s="30" t="s">
        <v>23</v>
      </c>
      <c r="F230" s="30">
        <v>24</v>
      </c>
      <c r="G230" s="28">
        <v>4</v>
      </c>
      <c r="H230">
        <v>51.03</v>
      </c>
      <c r="I230">
        <v>8.11</v>
      </c>
      <c r="J230">
        <v>0</v>
      </c>
      <c r="K230"/>
      <c r="L230">
        <v>482218.25555</v>
      </c>
      <c r="M230">
        <v>225568.68763</v>
      </c>
      <c r="N230" s="60">
        <v>39.452689019444001</v>
      </c>
      <c r="O230" s="60">
        <v>-74.535085673539896</v>
      </c>
      <c r="P230" s="30">
        <v>1976</v>
      </c>
      <c r="Q230" s="30"/>
      <c r="R230" s="30"/>
      <c r="S230" s="30">
        <f t="shared" si="20"/>
        <v>44</v>
      </c>
      <c r="T230" s="30"/>
      <c r="U230" s="30"/>
      <c r="V230" s="51">
        <v>4.4005586839669668</v>
      </c>
      <c r="W230" s="30">
        <f t="shared" si="19"/>
        <v>0</v>
      </c>
    </row>
    <row r="231" spans="1:23" s="3" customFormat="1" ht="15.75" x14ac:dyDescent="0.25">
      <c r="A231" s="34" t="str">
        <f t="shared" si="18"/>
        <v>Galloway</v>
      </c>
      <c r="B231" s="34" t="str">
        <f>Manholes!$A$217</f>
        <v>Galloway: MH #P63 to Pomona Metering</v>
      </c>
      <c r="C231" s="30" t="s">
        <v>245</v>
      </c>
      <c r="D231" s="55" t="s">
        <v>415</v>
      </c>
      <c r="E231" s="30" t="s">
        <v>23</v>
      </c>
      <c r="F231" s="30">
        <v>24</v>
      </c>
      <c r="G231" s="28">
        <v>4</v>
      </c>
      <c r="H231">
        <v>42.72</v>
      </c>
      <c r="I231">
        <v>6.48</v>
      </c>
      <c r="J231">
        <v>0</v>
      </c>
      <c r="K231"/>
      <c r="L231">
        <v>482572.42408999999</v>
      </c>
      <c r="M231">
        <v>225219.61731</v>
      </c>
      <c r="N231" s="60">
        <v>39.451730973580901</v>
      </c>
      <c r="O231" s="60">
        <v>-74.533830888617999</v>
      </c>
      <c r="P231" s="30">
        <v>1976</v>
      </c>
      <c r="Q231" s="30"/>
      <c r="R231" s="30"/>
      <c r="S231" s="30">
        <f t="shared" si="20"/>
        <v>44</v>
      </c>
      <c r="T231" s="30"/>
      <c r="U231" s="30"/>
      <c r="V231" s="51">
        <v>2.9428309563827115</v>
      </c>
      <c r="W231" s="30">
        <f t="shared" si="19"/>
        <v>0</v>
      </c>
    </row>
    <row r="232" spans="1:23" s="3" customFormat="1" ht="15.75" x14ac:dyDescent="0.25">
      <c r="A232" s="34" t="str">
        <f t="shared" si="18"/>
        <v>Galloway</v>
      </c>
      <c r="B232" s="34" t="str">
        <f>Manholes!$A$217</f>
        <v>Galloway: MH #P63 to Pomona Metering</v>
      </c>
      <c r="C232" s="30" t="s">
        <v>246</v>
      </c>
      <c r="D232" s="55" t="s">
        <v>415</v>
      </c>
      <c r="E232" s="30" t="s">
        <v>23</v>
      </c>
      <c r="F232" s="30">
        <v>24</v>
      </c>
      <c r="G232" s="28">
        <v>4</v>
      </c>
      <c r="H232">
        <v>40.57</v>
      </c>
      <c r="I232">
        <v>7.26</v>
      </c>
      <c r="J232">
        <v>0</v>
      </c>
      <c r="K232"/>
      <c r="L232">
        <v>482218.19998999999</v>
      </c>
      <c r="M232">
        <v>224827.04154000001</v>
      </c>
      <c r="N232" s="60">
        <v>39.450652734297201</v>
      </c>
      <c r="O232" s="60">
        <v>-74.535084848435105</v>
      </c>
      <c r="P232" s="30">
        <v>1976</v>
      </c>
      <c r="Q232" s="30"/>
      <c r="R232" s="30"/>
      <c r="S232" s="30">
        <f t="shared" si="20"/>
        <v>44</v>
      </c>
      <c r="T232" s="30"/>
      <c r="U232" s="30"/>
      <c r="V232" s="51">
        <v>2.9428309563827115</v>
      </c>
      <c r="W232" s="30">
        <f t="shared" si="19"/>
        <v>0</v>
      </c>
    </row>
    <row r="233" spans="1:23" s="3" customFormat="1" ht="15.75" x14ac:dyDescent="0.25">
      <c r="A233" s="34" t="str">
        <f t="shared" si="18"/>
        <v>Galloway</v>
      </c>
      <c r="B233" s="34" t="str">
        <f>Manholes!$A$217</f>
        <v>Galloway: MH #P63 to Pomona Metering</v>
      </c>
      <c r="C233" s="30" t="s">
        <v>247</v>
      </c>
      <c r="D233" s="55" t="s">
        <v>415</v>
      </c>
      <c r="E233" s="30" t="s">
        <v>23</v>
      </c>
      <c r="F233" s="30">
        <v>24</v>
      </c>
      <c r="G233" s="28">
        <v>4</v>
      </c>
      <c r="H233">
        <v>36.549999999999997</v>
      </c>
      <c r="I233">
        <v>6.05</v>
      </c>
      <c r="J233">
        <v>0</v>
      </c>
      <c r="K233"/>
      <c r="L233">
        <v>482583.74839999998</v>
      </c>
      <c r="M233">
        <v>224486.43032000001</v>
      </c>
      <c r="N233" s="60">
        <v>39.449717925347102</v>
      </c>
      <c r="O233" s="60">
        <v>-74.533789810059702</v>
      </c>
      <c r="P233" s="30">
        <v>1976</v>
      </c>
      <c r="Q233" s="30"/>
      <c r="R233" s="30"/>
      <c r="S233" s="30">
        <f t="shared" si="20"/>
        <v>44</v>
      </c>
      <c r="T233" s="30"/>
      <c r="U233" s="30"/>
      <c r="V233" s="51">
        <v>2.9428309563827115</v>
      </c>
      <c r="W233" s="30">
        <f t="shared" si="19"/>
        <v>0</v>
      </c>
    </row>
    <row r="234" spans="1:23" s="3" customFormat="1" ht="15.75" x14ac:dyDescent="0.25">
      <c r="A234" s="34" t="str">
        <f t="shared" si="18"/>
        <v>Galloway</v>
      </c>
      <c r="B234" s="34" t="str">
        <f>Manholes!$A$217</f>
        <v>Galloway: MH #P63 to Pomona Metering</v>
      </c>
      <c r="C234" s="30" t="s">
        <v>248</v>
      </c>
      <c r="D234" s="55" t="s">
        <v>415</v>
      </c>
      <c r="E234" s="30" t="s">
        <v>23</v>
      </c>
      <c r="F234" s="30">
        <v>24</v>
      </c>
      <c r="G234" s="28">
        <v>4</v>
      </c>
      <c r="H234">
        <v>31.92</v>
      </c>
      <c r="I234">
        <v>6.45</v>
      </c>
      <c r="J234">
        <v>0</v>
      </c>
      <c r="K234"/>
      <c r="L234">
        <v>482854.70903999999</v>
      </c>
      <c r="M234">
        <v>224239.58390999999</v>
      </c>
      <c r="N234" s="60">
        <v>39.449040451233103</v>
      </c>
      <c r="O234" s="60">
        <v>-74.532829900094299</v>
      </c>
      <c r="P234" s="30">
        <v>1976</v>
      </c>
      <c r="Q234" s="30"/>
      <c r="R234" s="30"/>
      <c r="S234" s="30">
        <f t="shared" si="20"/>
        <v>44</v>
      </c>
      <c r="T234" s="30"/>
      <c r="U234" s="30"/>
      <c r="V234" s="51">
        <v>2.9428309563827115</v>
      </c>
      <c r="W234" s="30">
        <f t="shared" si="19"/>
        <v>0</v>
      </c>
    </row>
    <row r="235" spans="1:23" s="3" customFormat="1" ht="15.75" x14ac:dyDescent="0.25">
      <c r="A235" s="34" t="str">
        <f t="shared" si="18"/>
        <v>Galloway</v>
      </c>
      <c r="B235" s="34" t="str">
        <f>Manholes!$A$217</f>
        <v>Galloway: MH #P63 to Pomona Metering</v>
      </c>
      <c r="C235" s="30" t="s">
        <v>249</v>
      </c>
      <c r="D235" s="55" t="s">
        <v>415</v>
      </c>
      <c r="E235" s="30" t="s">
        <v>23</v>
      </c>
      <c r="F235" s="30">
        <v>24</v>
      </c>
      <c r="G235" s="28">
        <v>4</v>
      </c>
      <c r="H235">
        <v>25.9</v>
      </c>
      <c r="I235">
        <v>10.87</v>
      </c>
      <c r="J235">
        <v>0</v>
      </c>
      <c r="K235"/>
      <c r="L235">
        <v>483134.40273999999</v>
      </c>
      <c r="M235">
        <v>223984.66534000001</v>
      </c>
      <c r="N235" s="60">
        <v>39.448340814300003</v>
      </c>
      <c r="O235" s="60">
        <v>-74.531839071456005</v>
      </c>
      <c r="P235" s="30">
        <v>1976</v>
      </c>
      <c r="Q235" s="30"/>
      <c r="R235" s="30"/>
      <c r="S235" s="30">
        <f t="shared" si="20"/>
        <v>44</v>
      </c>
      <c r="T235" s="30"/>
      <c r="U235" s="30"/>
      <c r="V235" s="51">
        <v>2.9428309563827115</v>
      </c>
      <c r="W235" s="30">
        <f t="shared" si="19"/>
        <v>0</v>
      </c>
    </row>
    <row r="236" spans="1:23" s="3" customFormat="1" ht="15.75" x14ac:dyDescent="0.25">
      <c r="A236" s="34" t="str">
        <f t="shared" si="18"/>
        <v>Galloway</v>
      </c>
      <c r="B236" s="34" t="str">
        <f>Manholes!$A$217</f>
        <v>Galloway: MH #P63 to Pomona Metering</v>
      </c>
      <c r="C236" s="30" t="s">
        <v>250</v>
      </c>
      <c r="D236" s="55" t="s">
        <v>415</v>
      </c>
      <c r="E236" s="30" t="s">
        <v>23</v>
      </c>
      <c r="F236" s="30">
        <v>24</v>
      </c>
      <c r="G236" s="28">
        <v>4</v>
      </c>
      <c r="H236">
        <v>24.48</v>
      </c>
      <c r="I236">
        <v>10.14</v>
      </c>
      <c r="J236">
        <v>0</v>
      </c>
      <c r="K236"/>
      <c r="L236">
        <v>483513.91462</v>
      </c>
      <c r="M236">
        <v>223649.60703000001</v>
      </c>
      <c r="N236" s="60">
        <v>39.447421227993701</v>
      </c>
      <c r="O236" s="60">
        <v>-74.530494676638298</v>
      </c>
      <c r="P236" s="30">
        <v>1976</v>
      </c>
      <c r="Q236" s="30"/>
      <c r="R236" s="30"/>
      <c r="S236" s="30">
        <f t="shared" si="20"/>
        <v>44</v>
      </c>
      <c r="T236" s="30"/>
      <c r="U236" s="30"/>
      <c r="V236" s="51">
        <v>2.9428309563827115</v>
      </c>
      <c r="W236" s="30">
        <f t="shared" si="19"/>
        <v>0</v>
      </c>
    </row>
    <row r="237" spans="1:23" s="3" customFormat="1" ht="15.75" x14ac:dyDescent="0.25">
      <c r="A237" s="34" t="str">
        <f t="shared" si="18"/>
        <v>Galloway</v>
      </c>
      <c r="B237" s="34" t="str">
        <f>Manholes!$A$217</f>
        <v>Galloway: MH #P63 to Pomona Metering</v>
      </c>
      <c r="C237" s="30" t="s">
        <v>251</v>
      </c>
      <c r="D237" s="55" t="s">
        <v>415</v>
      </c>
      <c r="E237" s="30" t="s">
        <v>23</v>
      </c>
      <c r="F237" s="30">
        <v>24</v>
      </c>
      <c r="G237" s="28">
        <v>4</v>
      </c>
      <c r="H237">
        <v>25.19</v>
      </c>
      <c r="I237">
        <v>11.06</v>
      </c>
      <c r="J237">
        <v>0</v>
      </c>
      <c r="K237"/>
      <c r="L237">
        <v>483838.92086000001</v>
      </c>
      <c r="M237">
        <v>223372.13019</v>
      </c>
      <c r="N237" s="60">
        <v>39.446659675041303</v>
      </c>
      <c r="O237" s="60">
        <v>-74.529343403172504</v>
      </c>
      <c r="P237" s="30">
        <v>1976</v>
      </c>
      <c r="Q237" s="30"/>
      <c r="R237" s="30"/>
      <c r="S237" s="30">
        <f t="shared" si="20"/>
        <v>44</v>
      </c>
      <c r="T237" s="30"/>
      <c r="U237" s="30"/>
      <c r="V237" s="51">
        <v>2.9428309563827115</v>
      </c>
      <c r="W237" s="30">
        <f t="shared" si="19"/>
        <v>0</v>
      </c>
    </row>
    <row r="238" spans="1:23" s="3" customFormat="1" ht="15.75" x14ac:dyDescent="0.25">
      <c r="A238" s="34" t="str">
        <f t="shared" si="18"/>
        <v>Galloway</v>
      </c>
      <c r="B238" s="34" t="str">
        <f>Manholes!$A$217</f>
        <v>Galloway: MH #P63 to Pomona Metering</v>
      </c>
      <c r="C238" s="30" t="s">
        <v>252</v>
      </c>
      <c r="D238" s="55" t="s">
        <v>415</v>
      </c>
      <c r="E238" s="30" t="s">
        <v>23</v>
      </c>
      <c r="F238" s="30">
        <v>24</v>
      </c>
      <c r="G238" s="28">
        <v>4</v>
      </c>
      <c r="H238">
        <v>25.09</v>
      </c>
      <c r="I238">
        <v>11.4</v>
      </c>
      <c r="J238">
        <v>0</v>
      </c>
      <c r="K238"/>
      <c r="L238">
        <v>484168.36544999998</v>
      </c>
      <c r="M238">
        <v>223091.24616000001</v>
      </c>
      <c r="N238" s="60">
        <v>39.445888759475402</v>
      </c>
      <c r="O238" s="60">
        <v>-74.528176433883303</v>
      </c>
      <c r="P238" s="30">
        <v>1976</v>
      </c>
      <c r="Q238" s="30"/>
      <c r="R238" s="30"/>
      <c r="S238" s="30">
        <f t="shared" si="20"/>
        <v>44</v>
      </c>
      <c r="T238" s="30"/>
      <c r="U238" s="30"/>
      <c r="V238" s="51">
        <v>2.9428309563827115</v>
      </c>
      <c r="W238" s="30">
        <f t="shared" si="19"/>
        <v>0</v>
      </c>
    </row>
    <row r="239" spans="1:23" s="3" customFormat="1" ht="15.75" x14ac:dyDescent="0.25">
      <c r="A239" s="34" t="str">
        <f t="shared" si="18"/>
        <v>Galloway</v>
      </c>
      <c r="B239" s="34" t="str">
        <f>Manholes!$A$217</f>
        <v>Galloway: MH #P63 to Pomona Metering</v>
      </c>
      <c r="C239" s="30" t="s">
        <v>253</v>
      </c>
      <c r="D239" s="55" t="s">
        <v>415</v>
      </c>
      <c r="E239" s="30" t="s">
        <v>23</v>
      </c>
      <c r="F239" s="30">
        <v>24</v>
      </c>
      <c r="G239" s="28">
        <v>4</v>
      </c>
      <c r="H239">
        <v>23.68</v>
      </c>
      <c r="I239">
        <v>10.37</v>
      </c>
      <c r="J239">
        <v>0</v>
      </c>
      <c r="K239"/>
      <c r="L239">
        <v>484386.36121</v>
      </c>
      <c r="M239">
        <v>222904.93406</v>
      </c>
      <c r="N239" s="60">
        <v>39.445377399437298</v>
      </c>
      <c r="O239" s="60">
        <v>-74.527404256145999</v>
      </c>
      <c r="P239" s="30">
        <v>1976</v>
      </c>
      <c r="Q239" s="30"/>
      <c r="R239" s="30"/>
      <c r="S239" s="30">
        <f t="shared" si="20"/>
        <v>44</v>
      </c>
      <c r="T239" s="30"/>
      <c r="U239" s="30"/>
      <c r="V239" s="51">
        <v>2.9428309563827115</v>
      </c>
      <c r="W239" s="30">
        <f t="shared" si="19"/>
        <v>0</v>
      </c>
    </row>
    <row r="240" spans="1:23" s="3" customFormat="1" ht="15.75" x14ac:dyDescent="0.25">
      <c r="A240" s="34" t="str">
        <f t="shared" si="18"/>
        <v>Galloway</v>
      </c>
      <c r="B240" s="34" t="str">
        <f>Manholes!$A$217</f>
        <v>Galloway: MH #P63 to Pomona Metering</v>
      </c>
      <c r="C240" s="30" t="s">
        <v>254</v>
      </c>
      <c r="D240" s="55" t="s">
        <v>415</v>
      </c>
      <c r="E240" s="30" t="s">
        <v>23</v>
      </c>
      <c r="F240" s="30">
        <v>24</v>
      </c>
      <c r="G240" s="28">
        <v>4</v>
      </c>
      <c r="H240">
        <v>22.65</v>
      </c>
      <c r="I240">
        <v>9.5500000000000007</v>
      </c>
      <c r="J240">
        <v>0</v>
      </c>
      <c r="K240"/>
      <c r="L240">
        <v>484598.61330000003</v>
      </c>
      <c r="M240">
        <v>222722.32986999999</v>
      </c>
      <c r="N240" s="60">
        <v>39.444876210095799</v>
      </c>
      <c r="O240" s="60">
        <v>-74.526652432808504</v>
      </c>
      <c r="P240" s="30">
        <v>1976</v>
      </c>
      <c r="Q240" s="30"/>
      <c r="R240" s="30"/>
      <c r="S240" s="30">
        <f t="shared" si="20"/>
        <v>44</v>
      </c>
      <c r="T240" s="30"/>
      <c r="U240" s="30"/>
      <c r="V240" s="51">
        <v>2.9428309563827115</v>
      </c>
      <c r="W240" s="30">
        <f t="shared" si="19"/>
        <v>0</v>
      </c>
    </row>
    <row r="241" spans="1:23" ht="15.75" x14ac:dyDescent="0.25">
      <c r="A241" s="34" t="str">
        <f t="shared" si="18"/>
        <v>Galloway</v>
      </c>
      <c r="B241" s="34" t="str">
        <f>Manholes!$A$217</f>
        <v>Galloway: MH #P63 to Pomona Metering</v>
      </c>
      <c r="C241" s="30" t="s">
        <v>255</v>
      </c>
      <c r="D241" s="55" t="s">
        <v>415</v>
      </c>
      <c r="E241" s="30" t="s">
        <v>23</v>
      </c>
      <c r="F241" s="30">
        <v>24</v>
      </c>
      <c r="G241" s="28">
        <v>4</v>
      </c>
      <c r="H241">
        <v>24.12</v>
      </c>
      <c r="I241">
        <v>11.3</v>
      </c>
      <c r="J241">
        <v>0</v>
      </c>
      <c r="K241"/>
      <c r="L241">
        <v>484837.81805</v>
      </c>
      <c r="M241">
        <v>222509.62857</v>
      </c>
      <c r="N241" s="60">
        <v>39.444292401477803</v>
      </c>
      <c r="O241" s="60">
        <v>-74.525805145571198</v>
      </c>
      <c r="P241" s="30">
        <v>1976</v>
      </c>
      <c r="Q241" s="30"/>
      <c r="R241" s="30"/>
      <c r="S241" s="30">
        <f t="shared" si="20"/>
        <v>44</v>
      </c>
      <c r="U241" s="30"/>
      <c r="V241" s="51">
        <v>2.9428309563827115</v>
      </c>
      <c r="W241" s="30">
        <f t="shared" si="19"/>
        <v>0</v>
      </c>
    </row>
    <row r="242" spans="1:23" ht="15.75" x14ac:dyDescent="0.25">
      <c r="A242" s="34" t="str">
        <f t="shared" si="18"/>
        <v>Galloway</v>
      </c>
      <c r="B242" s="34" t="str">
        <f>Manholes!$A$217</f>
        <v>Galloway: MH #P63 to Pomona Metering</v>
      </c>
      <c r="C242" s="30" t="s">
        <v>256</v>
      </c>
      <c r="D242" s="55" t="s">
        <v>415</v>
      </c>
      <c r="E242" s="30" t="s">
        <v>23</v>
      </c>
      <c r="F242" s="30">
        <v>24</v>
      </c>
      <c r="G242" s="28">
        <v>4</v>
      </c>
      <c r="H242">
        <v>24.94</v>
      </c>
      <c r="I242">
        <v>12.42</v>
      </c>
      <c r="J242">
        <v>0</v>
      </c>
      <c r="K242"/>
      <c r="L242">
        <v>485111.16281000001</v>
      </c>
      <c r="M242">
        <v>222265.2579</v>
      </c>
      <c r="N242" s="60">
        <v>39.443621659949102</v>
      </c>
      <c r="O242" s="60">
        <v>-74.524836947447199</v>
      </c>
      <c r="P242" s="30">
        <v>1976</v>
      </c>
      <c r="Q242" s="30"/>
      <c r="R242" s="30"/>
      <c r="S242" s="30">
        <f t="shared" si="20"/>
        <v>44</v>
      </c>
      <c r="U242" s="30"/>
      <c r="V242" s="51">
        <v>2.9428309563827115</v>
      </c>
      <c r="W242" s="30">
        <f t="shared" si="19"/>
        <v>0</v>
      </c>
    </row>
    <row r="243" spans="1:23" ht="15.75" x14ac:dyDescent="0.25">
      <c r="A243" s="34" t="str">
        <f t="shared" si="18"/>
        <v>Galloway</v>
      </c>
      <c r="B243" s="34" t="str">
        <f>Manholes!$A$217</f>
        <v>Galloway: MH #P63 to Pomona Metering</v>
      </c>
      <c r="C243" s="30" t="s">
        <v>257</v>
      </c>
      <c r="D243" s="55" t="s">
        <v>415</v>
      </c>
      <c r="E243" s="30" t="s">
        <v>23</v>
      </c>
      <c r="F243" s="30">
        <v>24</v>
      </c>
      <c r="G243" s="28">
        <v>4</v>
      </c>
      <c r="H243">
        <v>22.45</v>
      </c>
      <c r="I243">
        <v>10.67</v>
      </c>
      <c r="J243">
        <v>0</v>
      </c>
      <c r="K243"/>
      <c r="L243">
        <v>485478.61722999997</v>
      </c>
      <c r="M243">
        <v>221937.33403</v>
      </c>
      <c r="N243" s="60">
        <v>39.442721571719296</v>
      </c>
      <c r="O243" s="60">
        <v>-74.523535438714305</v>
      </c>
      <c r="P243" s="30">
        <v>1976</v>
      </c>
      <c r="Q243" s="30"/>
      <c r="R243" s="30"/>
      <c r="S243" s="30">
        <f t="shared" si="20"/>
        <v>44</v>
      </c>
      <c r="U243" s="30"/>
      <c r="V243" s="51">
        <v>2.9428309563827115</v>
      </c>
      <c r="W243" s="30">
        <f t="shared" si="19"/>
        <v>0</v>
      </c>
    </row>
    <row r="244" spans="1:23" ht="15.75" x14ac:dyDescent="0.25">
      <c r="A244" s="34" t="str">
        <f t="shared" si="18"/>
        <v>Galloway</v>
      </c>
      <c r="B244" s="34" t="str">
        <f>Manholes!$A$217</f>
        <v>Galloway: MH #P63 to Pomona Metering</v>
      </c>
      <c r="C244" s="30" t="s">
        <v>258</v>
      </c>
      <c r="D244" s="55" t="s">
        <v>415</v>
      </c>
      <c r="E244" s="30" t="s">
        <v>23</v>
      </c>
      <c r="F244" s="30">
        <v>24</v>
      </c>
      <c r="G244" s="28">
        <v>4</v>
      </c>
      <c r="H244">
        <v>21.56</v>
      </c>
      <c r="I244">
        <v>10.11</v>
      </c>
      <c r="J244">
        <v>0</v>
      </c>
      <c r="K244"/>
      <c r="L244">
        <v>485757.80173000001</v>
      </c>
      <c r="M244">
        <v>221683.52992999999</v>
      </c>
      <c r="N244" s="60">
        <v>39.442024914450201</v>
      </c>
      <c r="O244" s="60">
        <v>-74.522546596701602</v>
      </c>
      <c r="P244" s="30">
        <v>1976</v>
      </c>
      <c r="Q244" s="30"/>
      <c r="R244" s="30"/>
      <c r="S244" s="30">
        <f t="shared" si="20"/>
        <v>44</v>
      </c>
      <c r="U244" s="30"/>
      <c r="V244" s="51">
        <v>2.9428309563827115</v>
      </c>
      <c r="W244" s="30">
        <f t="shared" si="19"/>
        <v>0</v>
      </c>
    </row>
    <row r="245" spans="1:23" ht="15.75" x14ac:dyDescent="0.25">
      <c r="A245" s="34" t="str">
        <f t="shared" si="18"/>
        <v>Galloway</v>
      </c>
      <c r="B245" s="34" t="str">
        <f>Manholes!$A$217</f>
        <v>Galloway: MH #P63 to Pomona Metering</v>
      </c>
      <c r="C245" s="30" t="s">
        <v>259</v>
      </c>
      <c r="D245" s="55" t="s">
        <v>415</v>
      </c>
      <c r="E245" s="30" t="s">
        <v>23</v>
      </c>
      <c r="F245" s="30">
        <v>24</v>
      </c>
      <c r="G245" s="28">
        <v>4</v>
      </c>
      <c r="H245">
        <v>20.02</v>
      </c>
      <c r="I245">
        <v>9.02</v>
      </c>
      <c r="J245">
        <v>0</v>
      </c>
      <c r="K245"/>
      <c r="L245">
        <v>486099.20192999998</v>
      </c>
      <c r="M245">
        <v>221371.10383000001</v>
      </c>
      <c r="N245" s="60">
        <v>39.441167334732803</v>
      </c>
      <c r="O245" s="60">
        <v>-74.521337418299396</v>
      </c>
      <c r="P245" s="30">
        <v>1976</v>
      </c>
      <c r="Q245" s="30"/>
      <c r="R245" s="30"/>
      <c r="S245" s="30">
        <f t="shared" si="20"/>
        <v>44</v>
      </c>
      <c r="U245" s="30"/>
      <c r="V245" s="51">
        <v>2.9428309563827115</v>
      </c>
      <c r="W245" s="30">
        <f t="shared" si="19"/>
        <v>0</v>
      </c>
    </row>
    <row r="246" spans="1:23" ht="15.75" x14ac:dyDescent="0.25">
      <c r="A246" s="34" t="str">
        <f t="shared" si="18"/>
        <v>Galloway</v>
      </c>
      <c r="B246" s="34" t="str">
        <f>Manholes!$A$217</f>
        <v>Galloway: MH #P63 to Pomona Metering</v>
      </c>
      <c r="C246" s="30" t="s">
        <v>260</v>
      </c>
      <c r="D246" s="55" t="s">
        <v>415</v>
      </c>
      <c r="E246" s="30" t="s">
        <v>23</v>
      </c>
      <c r="F246" s="30">
        <v>24</v>
      </c>
      <c r="G246" s="28">
        <v>4</v>
      </c>
      <c r="H246">
        <v>23.09</v>
      </c>
      <c r="I246">
        <v>12.2</v>
      </c>
      <c r="J246">
        <v>0</v>
      </c>
      <c r="K246"/>
      <c r="L246">
        <v>486311.45402</v>
      </c>
      <c r="M246">
        <v>221177.49398999999</v>
      </c>
      <c r="N246" s="60">
        <v>39.440635888432098</v>
      </c>
      <c r="O246" s="60">
        <v>-74.520585674809894</v>
      </c>
      <c r="P246" s="30">
        <v>1976</v>
      </c>
      <c r="Q246" s="30"/>
      <c r="R246" s="30"/>
      <c r="S246" s="30">
        <f t="shared" si="20"/>
        <v>44</v>
      </c>
      <c r="U246" s="30"/>
      <c r="V246" s="51">
        <v>2.9428309563827115</v>
      </c>
      <c r="W246" s="30">
        <f t="shared" si="19"/>
        <v>0</v>
      </c>
    </row>
    <row r="247" spans="1:23" ht="15.75" x14ac:dyDescent="0.25">
      <c r="A247" s="34" t="str">
        <f t="shared" si="18"/>
        <v>Galloway</v>
      </c>
      <c r="B247" s="34" t="str">
        <f>Manholes!$A$217</f>
        <v>Galloway: MH #P63 to Pomona Metering</v>
      </c>
      <c r="C247" s="30" t="s">
        <v>261</v>
      </c>
      <c r="D247" s="55" t="s">
        <v>415</v>
      </c>
      <c r="E247" s="30" t="s">
        <v>23</v>
      </c>
      <c r="F247" s="30">
        <v>24</v>
      </c>
      <c r="G247" s="28">
        <v>4</v>
      </c>
      <c r="H247">
        <v>23.62</v>
      </c>
      <c r="I247">
        <v>13.17</v>
      </c>
      <c r="J247">
        <v>0</v>
      </c>
      <c r="K247"/>
      <c r="L247">
        <v>486497.20267999999</v>
      </c>
      <c r="M247">
        <v>221008.36613000001</v>
      </c>
      <c r="N247" s="60">
        <v>39.440171639539301</v>
      </c>
      <c r="O247" s="60">
        <v>-74.519927809303198</v>
      </c>
      <c r="P247" s="30">
        <v>1976</v>
      </c>
      <c r="Q247" s="30"/>
      <c r="R247" s="30"/>
      <c r="S247" s="30">
        <f t="shared" si="20"/>
        <v>44</v>
      </c>
      <c r="U247" s="30"/>
      <c r="V247" s="51">
        <v>2.9428309563827115</v>
      </c>
      <c r="W247" s="30">
        <f t="shared" si="19"/>
        <v>0</v>
      </c>
    </row>
    <row r="248" spans="1:23" ht="15.75" x14ac:dyDescent="0.25">
      <c r="A248" s="34" t="str">
        <f t="shared" si="18"/>
        <v>Galloway</v>
      </c>
      <c r="B248" s="34" t="str">
        <f>Manholes!$A$217</f>
        <v>Galloway: MH #P63 to Pomona Metering</v>
      </c>
      <c r="C248" s="30" t="s">
        <v>262</v>
      </c>
      <c r="D248" s="55" t="s">
        <v>415</v>
      </c>
      <c r="E248" s="30" t="s">
        <v>23</v>
      </c>
      <c r="F248" s="30">
        <v>24</v>
      </c>
      <c r="G248" s="28">
        <v>4</v>
      </c>
      <c r="H248">
        <v>21.52</v>
      </c>
      <c r="I248">
        <v>11.33</v>
      </c>
      <c r="J248">
        <v>0</v>
      </c>
      <c r="K248"/>
      <c r="L248">
        <v>486713.27307</v>
      </c>
      <c r="M248">
        <v>220813.85785999999</v>
      </c>
      <c r="N248" s="60">
        <v>39.439637719581398</v>
      </c>
      <c r="O248" s="60">
        <v>-74.519162566205495</v>
      </c>
      <c r="P248" s="30">
        <v>1976</v>
      </c>
      <c r="Q248" s="30"/>
      <c r="R248" s="30"/>
      <c r="S248" s="30">
        <f t="shared" si="20"/>
        <v>44</v>
      </c>
      <c r="U248" s="30"/>
      <c r="V248" s="51">
        <v>2.9428309563827115</v>
      </c>
      <c r="W248" s="30">
        <f t="shared" si="19"/>
        <v>0</v>
      </c>
    </row>
    <row r="249" spans="1:23" ht="15.75" x14ac:dyDescent="0.25">
      <c r="A249" s="34" t="str">
        <f t="shared" si="18"/>
        <v>Galloway</v>
      </c>
      <c r="B249" s="34" t="str">
        <f>Manholes!$A$217</f>
        <v>Galloway: MH #P63 to Pomona Metering</v>
      </c>
      <c r="C249" s="30" t="s">
        <v>263</v>
      </c>
      <c r="D249" s="55" t="s">
        <v>415</v>
      </c>
      <c r="E249" s="30" t="s">
        <v>23</v>
      </c>
      <c r="F249" s="30">
        <v>24</v>
      </c>
      <c r="G249" s="28">
        <v>4</v>
      </c>
      <c r="H249">
        <v>20.34</v>
      </c>
      <c r="I249">
        <v>10.28</v>
      </c>
      <c r="J249">
        <v>0</v>
      </c>
      <c r="K249"/>
      <c r="L249">
        <v>486839.95051</v>
      </c>
      <c r="M249">
        <v>220807.11968999999</v>
      </c>
      <c r="N249" s="60">
        <v>39.439619291974999</v>
      </c>
      <c r="O249" s="60">
        <v>-74.518714005001598</v>
      </c>
      <c r="P249" s="30">
        <v>1976</v>
      </c>
      <c r="Q249" s="30"/>
      <c r="R249" s="30"/>
      <c r="S249" s="30">
        <f t="shared" si="20"/>
        <v>44</v>
      </c>
      <c r="U249" s="30"/>
      <c r="V249" s="51">
        <v>2.9428309563827115</v>
      </c>
      <c r="W249" s="30">
        <f t="shared" si="19"/>
        <v>0</v>
      </c>
    </row>
    <row r="250" spans="1:23" s="70" customFormat="1" ht="15.75" x14ac:dyDescent="0.25">
      <c r="A250" s="63" t="str">
        <f>LEFT(B250,10)</f>
        <v>Brigantine</v>
      </c>
      <c r="B250" s="63" t="str">
        <f>Manholes!$A$305</f>
        <v>Brigantine: 38th St Gravity (MH #5) to Brignatine/Atlantic City Border</v>
      </c>
      <c r="C250" s="66" t="s">
        <v>272</v>
      </c>
      <c r="D250" s="65" t="s">
        <v>415</v>
      </c>
      <c r="E250" s="66" t="s">
        <v>51</v>
      </c>
      <c r="F250" s="66">
        <v>30</v>
      </c>
      <c r="G250" s="66">
        <v>4</v>
      </c>
      <c r="H250" s="66">
        <v>0</v>
      </c>
      <c r="I250" s="66">
        <v>0</v>
      </c>
      <c r="J250" s="66">
        <v>0</v>
      </c>
      <c r="K250" s="66"/>
      <c r="L250" s="66"/>
      <c r="M250" s="66"/>
      <c r="N250" s="67">
        <v>38.8205616427922</v>
      </c>
      <c r="O250" s="67">
        <v>-76.227335693324605</v>
      </c>
      <c r="P250" s="66">
        <v>1976</v>
      </c>
      <c r="Q250" s="66"/>
      <c r="R250" s="66"/>
      <c r="S250" s="66">
        <f t="shared" si="20"/>
        <v>44</v>
      </c>
      <c r="T250" s="66"/>
      <c r="U250" s="66"/>
      <c r="V250" s="69">
        <v>2.6591479484724942</v>
      </c>
      <c r="W250" s="66">
        <f>(U250*V250)</f>
        <v>0</v>
      </c>
    </row>
    <row r="251" spans="1:23" s="70" customFormat="1" ht="15.75" x14ac:dyDescent="0.25">
      <c r="A251" s="63" t="str">
        <f t="shared" ref="A251:A254" si="21">LEFT(B251,10)</f>
        <v>Brigantine</v>
      </c>
      <c r="B251" s="63" t="str">
        <f>Manholes!$A$305</f>
        <v>Brigantine: 38th St Gravity (MH #5) to Brignatine/Atlantic City Border</v>
      </c>
      <c r="C251" s="66" t="s">
        <v>273</v>
      </c>
      <c r="D251" s="65" t="s">
        <v>415</v>
      </c>
      <c r="E251" s="66" t="s">
        <v>51</v>
      </c>
      <c r="F251" s="66">
        <v>30</v>
      </c>
      <c r="G251" s="66">
        <v>4</v>
      </c>
      <c r="H251" s="66">
        <v>0</v>
      </c>
      <c r="I251" s="66">
        <v>0</v>
      </c>
      <c r="J251" s="66">
        <v>0</v>
      </c>
      <c r="K251" s="66"/>
      <c r="L251" s="66"/>
      <c r="M251" s="66"/>
      <c r="N251" s="67">
        <v>38.8205616427922</v>
      </c>
      <c r="O251" s="67">
        <v>-76.227335693324605</v>
      </c>
      <c r="P251" s="66">
        <v>1976</v>
      </c>
      <c r="Q251" s="66"/>
      <c r="R251" s="66"/>
      <c r="S251" s="66">
        <f t="shared" si="20"/>
        <v>44</v>
      </c>
      <c r="T251" s="66"/>
      <c r="U251" s="66"/>
      <c r="V251" s="69">
        <v>2.6591479484724942</v>
      </c>
      <c r="W251" s="66">
        <f>(U251*V251)</f>
        <v>0</v>
      </c>
    </row>
    <row r="252" spans="1:23" s="70" customFormat="1" ht="15.75" x14ac:dyDescent="0.25">
      <c r="A252" s="63" t="str">
        <f t="shared" si="21"/>
        <v>Brigantine</v>
      </c>
      <c r="B252" s="63" t="str">
        <f>Manholes!$A$305</f>
        <v>Brigantine: 38th St Gravity (MH #5) to Brignatine/Atlantic City Border</v>
      </c>
      <c r="C252" s="66" t="s">
        <v>274</v>
      </c>
      <c r="D252" s="65" t="s">
        <v>415</v>
      </c>
      <c r="E252" s="66" t="s">
        <v>51</v>
      </c>
      <c r="F252" s="66">
        <v>30</v>
      </c>
      <c r="G252" s="66">
        <v>4</v>
      </c>
      <c r="H252" s="66">
        <v>0</v>
      </c>
      <c r="I252" s="66">
        <v>0</v>
      </c>
      <c r="J252" s="66">
        <v>0</v>
      </c>
      <c r="K252" s="66"/>
      <c r="L252" s="66"/>
      <c r="M252" s="66"/>
      <c r="N252" s="67">
        <v>38.8205616427922</v>
      </c>
      <c r="O252" s="67">
        <v>-76.227335693324605</v>
      </c>
      <c r="P252" s="66">
        <v>1976</v>
      </c>
      <c r="Q252" s="66"/>
      <c r="R252" s="66"/>
      <c r="S252" s="66">
        <f t="shared" si="20"/>
        <v>44</v>
      </c>
      <c r="T252" s="66"/>
      <c r="U252" s="66"/>
      <c r="V252" s="69">
        <v>2.6591479484724942</v>
      </c>
      <c r="W252" s="66">
        <f>(U252*V252)</f>
        <v>0</v>
      </c>
    </row>
    <row r="253" spans="1:23" ht="15.75" x14ac:dyDescent="0.25">
      <c r="A253" s="5" t="str">
        <f t="shared" si="21"/>
        <v>Brigantine</v>
      </c>
      <c r="B253" s="5" t="str">
        <f>Manholes!$A$305</f>
        <v>Brigantine: 38th St Gravity (MH #5) to Brignatine/Atlantic City Border</v>
      </c>
      <c r="C253" s="30" t="s">
        <v>275</v>
      </c>
      <c r="D253" s="55" t="s">
        <v>415</v>
      </c>
      <c r="E253" s="30" t="s">
        <v>51</v>
      </c>
      <c r="F253" s="30">
        <v>30</v>
      </c>
      <c r="G253" s="28">
        <v>4</v>
      </c>
      <c r="H253">
        <v>5.8</v>
      </c>
      <c r="I253">
        <v>9.19</v>
      </c>
      <c r="J253">
        <v>0</v>
      </c>
      <c r="K253"/>
      <c r="L253">
        <v>522291.24677999999</v>
      </c>
      <c r="M253">
        <v>204240.29826000001</v>
      </c>
      <c r="N253" s="60">
        <v>39.394085202315999</v>
      </c>
      <c r="O253" s="60">
        <v>-74.393252828315596</v>
      </c>
      <c r="P253" s="30">
        <v>1976</v>
      </c>
      <c r="Q253" s="30"/>
      <c r="R253" s="30"/>
      <c r="S253" s="30">
        <f t="shared" si="20"/>
        <v>44</v>
      </c>
      <c r="V253" s="51">
        <v>2.6591479484724942</v>
      </c>
      <c r="W253" s="7">
        <f>(U253*V253)</f>
        <v>0</v>
      </c>
    </row>
    <row r="254" spans="1:23" s="70" customFormat="1" ht="15.75" x14ac:dyDescent="0.25">
      <c r="A254" s="63" t="str">
        <f t="shared" si="21"/>
        <v>Brigantine</v>
      </c>
      <c r="B254" s="63" t="str">
        <f>Manholes!$A$305</f>
        <v>Brigantine: 38th St Gravity (MH #5) to Brignatine/Atlantic City Border</v>
      </c>
      <c r="C254" s="66" t="s">
        <v>276</v>
      </c>
      <c r="D254" s="65" t="s">
        <v>415</v>
      </c>
      <c r="E254" s="66" t="s">
        <v>277</v>
      </c>
      <c r="F254" s="66">
        <v>24</v>
      </c>
      <c r="G254" s="66">
        <v>4</v>
      </c>
      <c r="H254" s="66">
        <v>0</v>
      </c>
      <c r="I254" s="66">
        <v>0</v>
      </c>
      <c r="J254" s="66">
        <v>0</v>
      </c>
      <c r="K254" s="66"/>
      <c r="L254" s="66"/>
      <c r="M254" s="66"/>
      <c r="N254" s="67">
        <v>38.8205616427922</v>
      </c>
      <c r="O254" s="67">
        <v>-76.227335693324605</v>
      </c>
      <c r="P254" s="66">
        <v>1976</v>
      </c>
      <c r="Q254" s="66"/>
      <c r="R254" s="66"/>
      <c r="S254" s="66">
        <f t="shared" si="20"/>
        <v>44</v>
      </c>
      <c r="T254" s="66"/>
      <c r="U254" s="66"/>
      <c r="V254" s="69">
        <v>2.6591479484724942</v>
      </c>
      <c r="W254" s="66">
        <f>(U254*V254)</f>
        <v>0</v>
      </c>
    </row>
    <row r="255" spans="1:23" x14ac:dyDescent="0.2">
      <c r="A255" s="5"/>
      <c r="B255" s="5"/>
      <c r="C255" s="30"/>
      <c r="D255" s="55"/>
      <c r="E255" s="30"/>
      <c r="F255" s="30"/>
      <c r="G255" s="30"/>
      <c r="H255" s="30"/>
      <c r="I255" s="30"/>
      <c r="J255" s="30"/>
      <c r="K255" s="30"/>
      <c r="L255" s="30"/>
      <c r="M255" s="30"/>
      <c r="N255" s="30"/>
      <c r="O255" s="30"/>
      <c r="P255" s="30"/>
      <c r="Q255" s="30"/>
      <c r="R255" s="30"/>
      <c r="S255" s="30"/>
    </row>
    <row r="256" spans="1:23" x14ac:dyDescent="0.2">
      <c r="A256" s="5"/>
      <c r="B256" s="5"/>
      <c r="C256" s="30"/>
      <c r="D256" s="55"/>
      <c r="E256" s="30"/>
      <c r="F256" s="30"/>
      <c r="G256" s="30"/>
      <c r="H256" s="30"/>
      <c r="I256" s="30"/>
      <c r="J256" s="30"/>
      <c r="K256" s="30"/>
      <c r="L256" s="30"/>
      <c r="M256" s="30"/>
      <c r="N256" s="30"/>
      <c r="O256" s="30"/>
      <c r="P256" s="30"/>
      <c r="Q256" s="30"/>
      <c r="R256" s="30"/>
      <c r="S256" s="30"/>
    </row>
    <row r="257" spans="1:19" x14ac:dyDescent="0.2">
      <c r="A257" s="5"/>
      <c r="B257" s="5"/>
      <c r="C257" s="30"/>
      <c r="D257" s="55"/>
      <c r="E257" s="30"/>
      <c r="F257" s="30"/>
      <c r="G257" s="30"/>
      <c r="H257" s="30"/>
      <c r="I257" s="30"/>
      <c r="J257" s="30"/>
      <c r="K257" s="30"/>
      <c r="L257" s="30"/>
      <c r="M257" s="30"/>
      <c r="N257" s="30"/>
      <c r="O257" s="30"/>
      <c r="P257" s="30"/>
      <c r="Q257" s="30"/>
      <c r="R257" s="30"/>
      <c r="S257" s="30"/>
    </row>
    <row r="258" spans="1:19" x14ac:dyDescent="0.2">
      <c r="A258" s="5"/>
      <c r="B258" s="5"/>
      <c r="C258" s="30"/>
      <c r="D258" s="55"/>
      <c r="E258" s="30"/>
      <c r="F258" s="30"/>
      <c r="G258" s="30"/>
      <c r="H258" s="30"/>
      <c r="I258" s="30"/>
      <c r="J258" s="30"/>
      <c r="K258" s="30"/>
      <c r="L258" s="30"/>
      <c r="M258" s="30"/>
      <c r="N258" s="30"/>
      <c r="O258" s="30"/>
      <c r="P258" s="30"/>
      <c r="Q258" s="30"/>
      <c r="R258" s="30"/>
      <c r="S258" s="30"/>
    </row>
    <row r="259" spans="1:19" ht="12.75" customHeight="1" x14ac:dyDescent="0.2">
      <c r="A259" s="34"/>
      <c r="B259" s="34"/>
      <c r="C259" s="30"/>
      <c r="D259" s="30"/>
      <c r="E259" s="30"/>
      <c r="F259" s="30"/>
      <c r="G259" s="30"/>
      <c r="H259" s="30"/>
      <c r="I259" s="30"/>
      <c r="J259" s="30"/>
      <c r="K259" s="30"/>
      <c r="L259" s="30"/>
      <c r="M259" s="30"/>
      <c r="N259" s="30"/>
      <c r="O259" s="30"/>
      <c r="P259" s="30"/>
      <c r="Q259" s="30"/>
      <c r="R259" s="30"/>
      <c r="S259" s="30"/>
    </row>
    <row r="260" spans="1:19" x14ac:dyDescent="0.2">
      <c r="A260" s="34"/>
      <c r="B260" s="34"/>
      <c r="C260" s="30"/>
      <c r="D260" s="55"/>
      <c r="E260" s="10"/>
      <c r="F260" s="30"/>
      <c r="G260" s="30"/>
      <c r="H260" s="30"/>
      <c r="I260" s="30"/>
      <c r="J260" s="30"/>
      <c r="K260" s="30"/>
      <c r="L260" s="30"/>
      <c r="M260" s="30"/>
      <c r="N260" s="30"/>
      <c r="O260" s="30"/>
      <c r="P260" s="30"/>
      <c r="Q260" s="30"/>
      <c r="R260" s="30"/>
      <c r="S260" s="30"/>
    </row>
  </sheetData>
  <mergeCells count="5">
    <mergeCell ref="X102:X103"/>
    <mergeCell ref="Q86:U87"/>
    <mergeCell ref="Q93:U93"/>
    <mergeCell ref="Q102:U103"/>
    <mergeCell ref="Q184:U190"/>
  </mergeCells>
  <pageMargins left="0.75" right="0.75" top="1" bottom="1" header="0.5" footer="0.5"/>
  <pageSetup paperSize="17" scale="57" orientation="portrait" r:id="rId1"/>
  <headerFooter alignWithMargins="0"/>
  <colBreaks count="1" manualBreakCount="1">
    <brk id="23" max="1048575" man="1"/>
  </colBreak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FFC9C-FFB5-4CE6-8BF9-6D2394D9A23B}">
  <dimension ref="A1:Z310"/>
  <sheetViews>
    <sheetView topLeftCell="C1" zoomScale="80" zoomScaleNormal="80" workbookViewId="0">
      <pane ySplit="1" topLeftCell="A252" activePane="bottomLeft" state="frozen"/>
      <selection pane="bottomLeft" activeCell="I305" sqref="I305"/>
    </sheetView>
  </sheetViews>
  <sheetFormatPr defaultColWidth="9.140625" defaultRowHeight="12.75" x14ac:dyDescent="0.2"/>
  <cols>
    <col min="1" max="1" width="27.42578125" style="33" bestFit="1" customWidth="1"/>
    <col min="2" max="2" width="88.5703125" style="33" customWidth="1"/>
    <col min="3" max="3" width="24.140625" style="6" customWidth="1"/>
    <col min="4" max="4" width="24" style="6" bestFit="1" customWidth="1"/>
    <col min="5" max="5" width="12.5703125" style="6" customWidth="1"/>
    <col min="6" max="6" width="10.140625" style="84" bestFit="1" customWidth="1"/>
    <col min="7" max="7" width="4.140625" style="6" bestFit="1" customWidth="1"/>
    <col min="8" max="8" width="5.5703125" style="6" customWidth="1"/>
    <col min="9" max="9" width="27.7109375" style="6" customWidth="1"/>
    <col min="10" max="10" width="7" style="6" customWidth="1"/>
    <col min="11" max="11" width="8.85546875" style="6" customWidth="1"/>
    <col min="12" max="12" width="6.85546875" style="6" customWidth="1"/>
    <col min="13" max="13" width="13.5703125" style="6" customWidth="1"/>
    <col min="14" max="14" width="10.28515625" style="6" customWidth="1"/>
    <col min="15" max="15" width="5.85546875" style="6" customWidth="1"/>
    <col min="16" max="16" width="6.28515625" style="6" customWidth="1"/>
    <col min="17" max="17" width="7" style="6" customWidth="1"/>
    <col min="18" max="18" width="6.7109375" style="6" customWidth="1"/>
    <col min="19" max="19" width="11.5703125" style="6" customWidth="1"/>
    <col min="20" max="20" width="15" style="6" bestFit="1" customWidth="1"/>
    <col min="21" max="21" width="15.140625" style="7" bestFit="1" customWidth="1"/>
    <col min="22" max="22" width="19.85546875" style="7" bestFit="1" customWidth="1"/>
    <col min="23" max="23" width="23.5703125" style="7" bestFit="1" customWidth="1"/>
    <col min="24" max="24" width="19" style="7" customWidth="1"/>
    <col min="25" max="25" width="10.42578125" style="4" customWidth="1"/>
    <col min="26" max="26" width="12.5703125" style="4" customWidth="1"/>
    <col min="27" max="16384" width="9.140625" style="4"/>
  </cols>
  <sheetData>
    <row r="1" spans="1:26" ht="52.5" customHeight="1" x14ac:dyDescent="0.2">
      <c r="A1" s="35" t="s">
        <v>3</v>
      </c>
      <c r="B1" s="36" t="s">
        <v>416</v>
      </c>
      <c r="C1" s="35" t="s">
        <v>285</v>
      </c>
      <c r="D1" s="35" t="s">
        <v>286</v>
      </c>
      <c r="E1" s="35" t="s">
        <v>287</v>
      </c>
      <c r="F1" s="81" t="s">
        <v>5</v>
      </c>
      <c r="G1" s="35" t="s">
        <v>288</v>
      </c>
      <c r="H1" s="35" t="s">
        <v>6</v>
      </c>
      <c r="I1" s="35" t="s">
        <v>14</v>
      </c>
      <c r="J1" s="35" t="s">
        <v>289</v>
      </c>
      <c r="K1" s="35" t="s">
        <v>417</v>
      </c>
      <c r="L1" s="35" t="s">
        <v>418</v>
      </c>
      <c r="M1" s="35" t="s">
        <v>419</v>
      </c>
      <c r="N1" s="35" t="s">
        <v>420</v>
      </c>
      <c r="O1" s="35" t="s">
        <v>421</v>
      </c>
      <c r="P1" s="35" t="s">
        <v>422</v>
      </c>
      <c r="Q1" s="35" t="s">
        <v>423</v>
      </c>
      <c r="R1" s="35" t="s">
        <v>424</v>
      </c>
      <c r="S1" s="35" t="s">
        <v>425</v>
      </c>
      <c r="T1" s="35" t="s">
        <v>16</v>
      </c>
      <c r="U1" s="35" t="s">
        <v>18</v>
      </c>
      <c r="V1" s="35" t="s">
        <v>290</v>
      </c>
      <c r="W1" s="35" t="s">
        <v>291</v>
      </c>
      <c r="X1" s="35" t="s">
        <v>292</v>
      </c>
      <c r="Y1" s="31" t="s">
        <v>413</v>
      </c>
    </row>
    <row r="2" spans="1:26" ht="11.1" customHeight="1" x14ac:dyDescent="0.2">
      <c r="A2" s="34" t="str">
        <f>LEFT('Pipeline Segments'!A3,12)</f>
        <v>Somers Point</v>
      </c>
      <c r="B2" s="34" t="str">
        <f>'Pipeline Segments'!A3</f>
        <v>Somers Point: Somers Pt PS (De Feo Ln) to Somers Pt/Linwood Border MHL49 (Ocean Heights Ave)</v>
      </c>
      <c r="C2" s="30" t="s">
        <v>297</v>
      </c>
      <c r="D2" s="30" t="s">
        <v>298</v>
      </c>
      <c r="E2" s="38">
        <v>5508</v>
      </c>
      <c r="F2" s="82" t="s">
        <v>164</v>
      </c>
      <c r="G2" s="30" t="s">
        <v>299</v>
      </c>
      <c r="H2" s="30">
        <v>18</v>
      </c>
      <c r="I2" s="30">
        <v>1976</v>
      </c>
      <c r="J2" s="30">
        <v>100</v>
      </c>
      <c r="K2" s="30">
        <v>0</v>
      </c>
      <c r="L2" s="30">
        <v>0</v>
      </c>
      <c r="M2" s="30">
        <v>0</v>
      </c>
      <c r="N2" s="30">
        <v>1.5788610000000001</v>
      </c>
      <c r="O2" s="30">
        <f>0.32*N2</f>
        <v>0.50523552000000005</v>
      </c>
      <c r="P2" s="30">
        <f>0.54*N2</f>
        <v>0.85258494000000007</v>
      </c>
      <c r="Q2" s="30">
        <f>0.5465*N2</f>
        <v>0.86284753650000001</v>
      </c>
      <c r="R2" s="30">
        <f>4*N2</f>
        <v>6.3154440000000003</v>
      </c>
      <c r="S2" s="30">
        <v>1</v>
      </c>
      <c r="T2" s="30">
        <f t="shared" ref="T2:T33" si="0">IF(L2&gt;0,((K2+L2)-$Y$2),((I2+J2)-$Y$2))</f>
        <v>56</v>
      </c>
      <c r="U2" s="7">
        <v>0</v>
      </c>
      <c r="V2" s="7">
        <v>4</v>
      </c>
      <c r="W2" s="7">
        <v>2</v>
      </c>
      <c r="X2" s="7">
        <f>(V2*W2)</f>
        <v>8</v>
      </c>
      <c r="Y2" s="4">
        <v>2020</v>
      </c>
    </row>
    <row r="3" spans="1:26" ht="11.1" customHeight="1" x14ac:dyDescent="0.2">
      <c r="A3" s="34" t="str">
        <f>LEFT('Pipeline Segments'!$A$6,7)</f>
        <v>Linwood</v>
      </c>
      <c r="B3" s="34" t="str">
        <f>'Pipeline Segments'!$A$6</f>
        <v>Linwood: Linwood/Somers Pt Border MHL49 (Ocean Heights Ave) to Linwood PS</v>
      </c>
      <c r="C3" s="37" t="s">
        <v>22</v>
      </c>
      <c r="D3" s="30" t="s">
        <v>24</v>
      </c>
      <c r="E3" s="30">
        <v>28</v>
      </c>
      <c r="F3" s="82" t="s">
        <v>23</v>
      </c>
      <c r="G3" s="30" t="s">
        <v>302</v>
      </c>
      <c r="H3" s="30">
        <v>18</v>
      </c>
      <c r="I3" s="7">
        <v>1976</v>
      </c>
      <c r="J3" s="30">
        <v>80</v>
      </c>
      <c r="K3" s="30">
        <v>1999</v>
      </c>
      <c r="L3" s="30">
        <v>75</v>
      </c>
      <c r="M3" s="30" t="s">
        <v>303</v>
      </c>
      <c r="N3" s="30">
        <v>1.5788610000000001</v>
      </c>
      <c r="O3" s="30">
        <f t="shared" ref="O3:O66" si="1">0.32*N3</f>
        <v>0.50523552000000005</v>
      </c>
      <c r="P3" s="30">
        <f t="shared" ref="P3:P66" si="2">0.54*N3</f>
        <v>0.85258494000000007</v>
      </c>
      <c r="Q3" s="30">
        <f t="shared" ref="Q3:Q66" si="3">0.5465*N3</f>
        <v>0.86284753650000001</v>
      </c>
      <c r="R3" s="30">
        <f t="shared" ref="R3:R66" si="4">4*N3</f>
        <v>6.3154440000000003</v>
      </c>
      <c r="S3" s="30">
        <v>1</v>
      </c>
      <c r="T3" s="30">
        <f t="shared" si="0"/>
        <v>54</v>
      </c>
      <c r="U3" s="7">
        <v>0</v>
      </c>
      <c r="V3" s="7">
        <v>2</v>
      </c>
      <c r="W3" s="7">
        <v>1</v>
      </c>
      <c r="X3" s="7">
        <f>(V3*W3)</f>
        <v>2</v>
      </c>
    </row>
    <row r="4" spans="1:26" ht="11.1" customHeight="1" x14ac:dyDescent="0.2">
      <c r="A4" s="34" t="str">
        <f>LEFT('Pipeline Segments'!$A$6,7)</f>
        <v>Linwood</v>
      </c>
      <c r="B4" s="34" t="str">
        <f>'Pipeline Segments'!$A$6</f>
        <v>Linwood: Linwood/Somers Pt Border MHL49 (Ocean Heights Ave) to Linwood PS</v>
      </c>
      <c r="C4" s="30" t="s">
        <v>24</v>
      </c>
      <c r="D4" s="30" t="s">
        <v>25</v>
      </c>
      <c r="E4" s="30">
        <v>230</v>
      </c>
      <c r="F4" s="82" t="s">
        <v>23</v>
      </c>
      <c r="G4" s="30" t="s">
        <v>302</v>
      </c>
      <c r="H4" s="30">
        <v>18</v>
      </c>
      <c r="I4" s="7">
        <v>1976</v>
      </c>
      <c r="J4" s="30">
        <v>80</v>
      </c>
      <c r="K4" s="30">
        <v>1999</v>
      </c>
      <c r="L4" s="30">
        <v>75</v>
      </c>
      <c r="M4" s="30" t="s">
        <v>303</v>
      </c>
      <c r="N4" s="30">
        <v>1.5788610000000001</v>
      </c>
      <c r="O4" s="30">
        <f t="shared" si="1"/>
        <v>0.50523552000000005</v>
      </c>
      <c r="P4" s="30">
        <f t="shared" si="2"/>
        <v>0.85258494000000007</v>
      </c>
      <c r="Q4" s="30">
        <f t="shared" si="3"/>
        <v>0.86284753650000001</v>
      </c>
      <c r="R4" s="30">
        <f t="shared" si="4"/>
        <v>6.3154440000000003</v>
      </c>
      <c r="S4" s="30">
        <v>1</v>
      </c>
      <c r="T4" s="30">
        <f t="shared" si="0"/>
        <v>54</v>
      </c>
      <c r="U4" s="7">
        <v>0</v>
      </c>
      <c r="V4" s="7">
        <v>2</v>
      </c>
      <c r="W4" s="7">
        <v>1</v>
      </c>
      <c r="X4" s="7">
        <f t="shared" ref="X4:X48" si="5">(V4*W4)</f>
        <v>2</v>
      </c>
    </row>
    <row r="5" spans="1:26" ht="11.1" customHeight="1" x14ac:dyDescent="0.2">
      <c r="A5" s="34" t="str">
        <f>LEFT('Pipeline Segments'!$A$6,7)</f>
        <v>Linwood</v>
      </c>
      <c r="B5" s="34" t="str">
        <f>'Pipeline Segments'!$A$6</f>
        <v>Linwood: Linwood/Somers Pt Border MHL49 (Ocean Heights Ave) to Linwood PS</v>
      </c>
      <c r="C5" s="30" t="s">
        <v>25</v>
      </c>
      <c r="D5" s="30" t="s">
        <v>26</v>
      </c>
      <c r="E5" s="30">
        <v>337</v>
      </c>
      <c r="F5" s="82" t="s">
        <v>23</v>
      </c>
      <c r="G5" s="30" t="s">
        <v>302</v>
      </c>
      <c r="H5" s="30">
        <v>18</v>
      </c>
      <c r="I5" s="7">
        <v>1976</v>
      </c>
      <c r="J5" s="30">
        <v>80</v>
      </c>
      <c r="K5" s="30">
        <v>1999</v>
      </c>
      <c r="L5" s="30">
        <v>75</v>
      </c>
      <c r="M5" s="30" t="s">
        <v>303</v>
      </c>
      <c r="N5" s="30">
        <v>1.5788610000000001</v>
      </c>
      <c r="O5" s="30">
        <f t="shared" si="1"/>
        <v>0.50523552000000005</v>
      </c>
      <c r="P5" s="30">
        <f t="shared" si="2"/>
        <v>0.85258494000000007</v>
      </c>
      <c r="Q5" s="30">
        <f t="shared" si="3"/>
        <v>0.86284753650000001</v>
      </c>
      <c r="R5" s="30">
        <f t="shared" si="4"/>
        <v>6.3154440000000003</v>
      </c>
      <c r="S5" s="30">
        <v>1</v>
      </c>
      <c r="T5" s="30">
        <f t="shared" si="0"/>
        <v>54</v>
      </c>
      <c r="U5" s="7">
        <v>0</v>
      </c>
      <c r="V5" s="7">
        <v>2</v>
      </c>
      <c r="W5" s="7">
        <v>1</v>
      </c>
      <c r="X5" s="7">
        <f t="shared" si="5"/>
        <v>2</v>
      </c>
    </row>
    <row r="6" spans="1:26" ht="11.1" customHeight="1" x14ac:dyDescent="0.2">
      <c r="A6" s="34" t="str">
        <f>LEFT('Pipeline Segments'!$A$6,7)</f>
        <v>Linwood</v>
      </c>
      <c r="B6" s="34" t="str">
        <f>'Pipeline Segments'!$A$6</f>
        <v>Linwood: Linwood/Somers Pt Border MHL49 (Ocean Heights Ave) to Linwood PS</v>
      </c>
      <c r="C6" s="30" t="s">
        <v>26</v>
      </c>
      <c r="D6" s="30" t="s">
        <v>27</v>
      </c>
      <c r="E6" s="30">
        <v>280</v>
      </c>
      <c r="F6" s="82" t="s">
        <v>23</v>
      </c>
      <c r="G6" s="30" t="s">
        <v>302</v>
      </c>
      <c r="H6" s="30">
        <v>18</v>
      </c>
      <c r="I6" s="7">
        <v>1976</v>
      </c>
      <c r="J6" s="30">
        <v>80</v>
      </c>
      <c r="K6" s="30">
        <v>1999</v>
      </c>
      <c r="L6" s="30">
        <v>75</v>
      </c>
      <c r="M6" s="30" t="s">
        <v>303</v>
      </c>
      <c r="N6" s="30">
        <v>1.5788610000000001</v>
      </c>
      <c r="O6" s="30">
        <f t="shared" si="1"/>
        <v>0.50523552000000005</v>
      </c>
      <c r="P6" s="30">
        <f t="shared" si="2"/>
        <v>0.85258494000000007</v>
      </c>
      <c r="Q6" s="30">
        <f t="shared" si="3"/>
        <v>0.86284753650000001</v>
      </c>
      <c r="R6" s="30">
        <f t="shared" si="4"/>
        <v>6.3154440000000003</v>
      </c>
      <c r="S6" s="30">
        <v>1</v>
      </c>
      <c r="T6" s="30">
        <f t="shared" si="0"/>
        <v>54</v>
      </c>
      <c r="U6" s="7">
        <v>0</v>
      </c>
      <c r="V6" s="7">
        <v>2</v>
      </c>
      <c r="W6" s="7">
        <v>1</v>
      </c>
      <c r="X6" s="7">
        <f t="shared" si="5"/>
        <v>2</v>
      </c>
    </row>
    <row r="7" spans="1:26" ht="11.1" customHeight="1" x14ac:dyDescent="0.2">
      <c r="A7" s="34" t="str">
        <f>LEFT('Pipeline Segments'!$A$6,7)</f>
        <v>Linwood</v>
      </c>
      <c r="B7" s="34" t="str">
        <f>'Pipeline Segments'!$A$6</f>
        <v>Linwood: Linwood/Somers Pt Border MHL49 (Ocean Heights Ave) to Linwood PS</v>
      </c>
      <c r="C7" s="37" t="s">
        <v>27</v>
      </c>
      <c r="D7" s="30" t="s">
        <v>28</v>
      </c>
      <c r="E7" s="30">
        <v>54</v>
      </c>
      <c r="F7" s="82" t="s">
        <v>2</v>
      </c>
      <c r="G7" s="30" t="s">
        <v>302</v>
      </c>
      <c r="H7" s="30">
        <v>30</v>
      </c>
      <c r="I7" s="7">
        <v>1996</v>
      </c>
      <c r="J7" s="30">
        <v>100</v>
      </c>
      <c r="K7" s="30">
        <v>1999</v>
      </c>
      <c r="L7" s="30">
        <v>75</v>
      </c>
      <c r="M7" s="30" t="s">
        <v>303</v>
      </c>
      <c r="N7" s="30">
        <v>1.5788610000000001</v>
      </c>
      <c r="O7" s="30">
        <f t="shared" si="1"/>
        <v>0.50523552000000005</v>
      </c>
      <c r="P7" s="30">
        <f t="shared" si="2"/>
        <v>0.85258494000000007</v>
      </c>
      <c r="Q7" s="30">
        <f t="shared" si="3"/>
        <v>0.86284753650000001</v>
      </c>
      <c r="R7" s="30">
        <f t="shared" si="4"/>
        <v>6.3154440000000003</v>
      </c>
      <c r="S7" s="30">
        <v>1</v>
      </c>
      <c r="T7" s="30">
        <f t="shared" si="0"/>
        <v>54</v>
      </c>
      <c r="U7" s="7">
        <v>0</v>
      </c>
      <c r="V7" s="7">
        <v>2</v>
      </c>
      <c r="W7" s="7">
        <v>1</v>
      </c>
      <c r="X7" s="7">
        <f t="shared" si="5"/>
        <v>2</v>
      </c>
    </row>
    <row r="8" spans="1:26" ht="11.1" customHeight="1" x14ac:dyDescent="0.2">
      <c r="A8" s="34" t="str">
        <f>LEFT('Pipeline Segments'!$A$6,7)</f>
        <v>Linwood</v>
      </c>
      <c r="B8" s="34" t="str">
        <f>'Pipeline Segments'!$A$6</f>
        <v>Linwood: Linwood/Somers Pt Border MHL49 (Ocean Heights Ave) to Linwood PS</v>
      </c>
      <c r="C8" s="30" t="s">
        <v>28</v>
      </c>
      <c r="D8" s="30" t="s">
        <v>29</v>
      </c>
      <c r="E8" s="30">
        <v>352</v>
      </c>
      <c r="F8" s="82" t="s">
        <v>23</v>
      </c>
      <c r="G8" s="30" t="s">
        <v>302</v>
      </c>
      <c r="H8" s="30">
        <v>30</v>
      </c>
      <c r="I8" s="7">
        <v>1976</v>
      </c>
      <c r="J8" s="30">
        <v>80</v>
      </c>
      <c r="K8" s="30">
        <v>1999</v>
      </c>
      <c r="L8" s="30">
        <v>75</v>
      </c>
      <c r="M8" s="30" t="s">
        <v>303</v>
      </c>
      <c r="N8" s="30">
        <v>1.5788610000000001</v>
      </c>
      <c r="O8" s="30">
        <f t="shared" si="1"/>
        <v>0.50523552000000005</v>
      </c>
      <c r="P8" s="30">
        <f t="shared" si="2"/>
        <v>0.85258494000000007</v>
      </c>
      <c r="Q8" s="30">
        <f t="shared" si="3"/>
        <v>0.86284753650000001</v>
      </c>
      <c r="R8" s="30">
        <f t="shared" si="4"/>
        <v>6.3154440000000003</v>
      </c>
      <c r="S8" s="30">
        <v>1</v>
      </c>
      <c r="T8" s="30">
        <f t="shared" si="0"/>
        <v>54</v>
      </c>
      <c r="U8" s="7">
        <v>0</v>
      </c>
      <c r="V8" s="7">
        <v>2</v>
      </c>
      <c r="W8" s="7">
        <v>1</v>
      </c>
      <c r="X8" s="7">
        <f t="shared" si="5"/>
        <v>2</v>
      </c>
    </row>
    <row r="9" spans="1:26" ht="11.1" customHeight="1" x14ac:dyDescent="0.2">
      <c r="A9" s="34" t="str">
        <f>LEFT('Pipeline Segments'!$A$6,7)</f>
        <v>Linwood</v>
      </c>
      <c r="B9" s="34" t="str">
        <f>'Pipeline Segments'!$A$6</f>
        <v>Linwood: Linwood/Somers Pt Border MHL49 (Ocean Heights Ave) to Linwood PS</v>
      </c>
      <c r="C9" s="30" t="s">
        <v>29</v>
      </c>
      <c r="D9" s="30" t="s">
        <v>30</v>
      </c>
      <c r="E9" s="30">
        <v>412</v>
      </c>
      <c r="F9" s="82" t="s">
        <v>23</v>
      </c>
      <c r="G9" s="30" t="s">
        <v>302</v>
      </c>
      <c r="H9" s="30">
        <v>30</v>
      </c>
      <c r="I9" s="7">
        <v>1976</v>
      </c>
      <c r="J9" s="30">
        <v>80</v>
      </c>
      <c r="K9" s="30">
        <v>1999</v>
      </c>
      <c r="L9" s="30">
        <v>75</v>
      </c>
      <c r="M9" s="30" t="s">
        <v>303</v>
      </c>
      <c r="N9" s="30">
        <v>1.5788610000000001</v>
      </c>
      <c r="O9" s="30">
        <f t="shared" si="1"/>
        <v>0.50523552000000005</v>
      </c>
      <c r="P9" s="30">
        <f t="shared" si="2"/>
        <v>0.85258494000000007</v>
      </c>
      <c r="Q9" s="30">
        <f t="shared" si="3"/>
        <v>0.86284753650000001</v>
      </c>
      <c r="R9" s="30">
        <f t="shared" si="4"/>
        <v>6.3154440000000003</v>
      </c>
      <c r="S9" s="30">
        <v>1</v>
      </c>
      <c r="T9" s="30">
        <f t="shared" si="0"/>
        <v>54</v>
      </c>
      <c r="U9" s="7">
        <v>0</v>
      </c>
      <c r="V9" s="7">
        <v>2</v>
      </c>
      <c r="W9" s="7">
        <v>1</v>
      </c>
      <c r="X9" s="7">
        <f t="shared" si="5"/>
        <v>2</v>
      </c>
    </row>
    <row r="10" spans="1:26" s="3" customFormat="1" ht="11.1" customHeight="1" x14ac:dyDescent="0.2">
      <c r="A10" s="34" t="str">
        <f>LEFT('Pipeline Segments'!$A$6,7)</f>
        <v>Linwood</v>
      </c>
      <c r="B10" s="34" t="str">
        <f>'Pipeline Segments'!$A$6</f>
        <v>Linwood: Linwood/Somers Pt Border MHL49 (Ocean Heights Ave) to Linwood PS</v>
      </c>
      <c r="C10" s="30" t="s">
        <v>30</v>
      </c>
      <c r="D10" s="30" t="s">
        <v>31</v>
      </c>
      <c r="E10" s="30">
        <v>252</v>
      </c>
      <c r="F10" s="82" t="s">
        <v>23</v>
      </c>
      <c r="G10" s="30" t="s">
        <v>302</v>
      </c>
      <c r="H10" s="30">
        <v>30</v>
      </c>
      <c r="I10" s="7">
        <v>1976</v>
      </c>
      <c r="J10" s="30">
        <v>80</v>
      </c>
      <c r="K10" s="30">
        <v>1999</v>
      </c>
      <c r="L10" s="30">
        <v>75</v>
      </c>
      <c r="M10" s="30" t="s">
        <v>303</v>
      </c>
      <c r="N10" s="30">
        <v>1.5788610000000001</v>
      </c>
      <c r="O10" s="30">
        <f t="shared" si="1"/>
        <v>0.50523552000000005</v>
      </c>
      <c r="P10" s="30">
        <f t="shared" si="2"/>
        <v>0.85258494000000007</v>
      </c>
      <c r="Q10" s="30">
        <f t="shared" si="3"/>
        <v>0.86284753650000001</v>
      </c>
      <c r="R10" s="30">
        <f t="shared" si="4"/>
        <v>6.3154440000000003</v>
      </c>
      <c r="S10" s="30">
        <v>1</v>
      </c>
      <c r="T10" s="30">
        <f t="shared" si="0"/>
        <v>54</v>
      </c>
      <c r="U10" s="7">
        <v>0</v>
      </c>
      <c r="V10" s="7">
        <v>2</v>
      </c>
      <c r="W10" s="7">
        <v>1</v>
      </c>
      <c r="X10" s="7">
        <f t="shared" si="5"/>
        <v>2</v>
      </c>
      <c r="Y10" s="31"/>
      <c r="Z10" s="31"/>
    </row>
    <row r="11" spans="1:26" s="3" customFormat="1" ht="11.1" customHeight="1" x14ac:dyDescent="0.2">
      <c r="A11" s="34" t="str">
        <f>LEFT('Pipeline Segments'!$A$6,7)</f>
        <v>Linwood</v>
      </c>
      <c r="B11" s="34" t="str">
        <f>'Pipeline Segments'!$A$6</f>
        <v>Linwood: Linwood/Somers Pt Border MHL49 (Ocean Heights Ave) to Linwood PS</v>
      </c>
      <c r="C11" s="30" t="s">
        <v>31</v>
      </c>
      <c r="D11" s="30" t="s">
        <v>32</v>
      </c>
      <c r="E11" s="30">
        <v>93</v>
      </c>
      <c r="F11" s="82" t="s">
        <v>23</v>
      </c>
      <c r="G11" s="30" t="s">
        <v>302</v>
      </c>
      <c r="H11" s="30">
        <v>30</v>
      </c>
      <c r="I11" s="7">
        <v>1976</v>
      </c>
      <c r="J11" s="30">
        <v>80</v>
      </c>
      <c r="K11" s="30">
        <v>1999</v>
      </c>
      <c r="L11" s="30">
        <v>75</v>
      </c>
      <c r="M11" s="30" t="s">
        <v>303</v>
      </c>
      <c r="N11" s="30">
        <v>1.5788610000000001</v>
      </c>
      <c r="O11" s="30">
        <f t="shared" si="1"/>
        <v>0.50523552000000005</v>
      </c>
      <c r="P11" s="30">
        <f t="shared" si="2"/>
        <v>0.85258494000000007</v>
      </c>
      <c r="Q11" s="30">
        <f t="shared" si="3"/>
        <v>0.86284753650000001</v>
      </c>
      <c r="R11" s="30">
        <f t="shared" si="4"/>
        <v>6.3154440000000003</v>
      </c>
      <c r="S11" s="30">
        <v>1</v>
      </c>
      <c r="T11" s="30">
        <f t="shared" si="0"/>
        <v>54</v>
      </c>
      <c r="U11" s="7">
        <v>0</v>
      </c>
      <c r="V11" s="7">
        <v>2</v>
      </c>
      <c r="W11" s="7">
        <v>1</v>
      </c>
      <c r="X11" s="7">
        <f t="shared" si="5"/>
        <v>2</v>
      </c>
      <c r="Y11" s="31"/>
      <c r="Z11" s="31"/>
    </row>
    <row r="12" spans="1:26" s="3" customFormat="1" ht="11.1" customHeight="1" x14ac:dyDescent="0.2">
      <c r="A12" s="34" t="str">
        <f>LEFT('Pipeline Segments'!$A$6,7)</f>
        <v>Linwood</v>
      </c>
      <c r="B12" s="34" t="str">
        <f>'Pipeline Segments'!$A$6</f>
        <v>Linwood: Linwood/Somers Pt Border MHL49 (Ocean Heights Ave) to Linwood PS</v>
      </c>
      <c r="C12" s="30" t="s">
        <v>32</v>
      </c>
      <c r="D12" s="30" t="s">
        <v>33</v>
      </c>
      <c r="E12" s="30">
        <v>501</v>
      </c>
      <c r="F12" s="82" t="s">
        <v>23</v>
      </c>
      <c r="G12" s="30" t="s">
        <v>302</v>
      </c>
      <c r="H12" s="30">
        <v>30</v>
      </c>
      <c r="I12" s="7">
        <v>1976</v>
      </c>
      <c r="J12" s="30">
        <v>80</v>
      </c>
      <c r="K12" s="30">
        <v>1999</v>
      </c>
      <c r="L12" s="30">
        <v>75</v>
      </c>
      <c r="M12" s="30" t="s">
        <v>303</v>
      </c>
      <c r="N12" s="30">
        <v>1.5788610000000001</v>
      </c>
      <c r="O12" s="30">
        <f t="shared" si="1"/>
        <v>0.50523552000000005</v>
      </c>
      <c r="P12" s="30">
        <f t="shared" si="2"/>
        <v>0.85258494000000007</v>
      </c>
      <c r="Q12" s="30">
        <f t="shared" si="3"/>
        <v>0.86284753650000001</v>
      </c>
      <c r="R12" s="30">
        <f t="shared" si="4"/>
        <v>6.3154440000000003</v>
      </c>
      <c r="S12" s="30">
        <v>1</v>
      </c>
      <c r="T12" s="30">
        <f t="shared" si="0"/>
        <v>54</v>
      </c>
      <c r="U12" s="7">
        <v>0</v>
      </c>
      <c r="V12" s="7">
        <v>2</v>
      </c>
      <c r="W12" s="7">
        <v>1</v>
      </c>
      <c r="X12" s="7">
        <f t="shared" si="5"/>
        <v>2</v>
      </c>
      <c r="Y12" s="31"/>
      <c r="Z12" s="31"/>
    </row>
    <row r="13" spans="1:26" s="3" customFormat="1" ht="11.1" customHeight="1" x14ac:dyDescent="0.2">
      <c r="A13" s="34" t="str">
        <f>LEFT('Pipeline Segments'!$A$6,7)</f>
        <v>Linwood</v>
      </c>
      <c r="B13" s="34" t="str">
        <f>'Pipeline Segments'!$A$6</f>
        <v>Linwood: Linwood/Somers Pt Border MHL49 (Ocean Heights Ave) to Linwood PS</v>
      </c>
      <c r="C13" s="30" t="s">
        <v>33</v>
      </c>
      <c r="D13" s="30" t="s">
        <v>34</v>
      </c>
      <c r="E13" s="30">
        <v>114</v>
      </c>
      <c r="F13" s="82" t="s">
        <v>23</v>
      </c>
      <c r="G13" s="30" t="s">
        <v>302</v>
      </c>
      <c r="H13" s="30">
        <v>30</v>
      </c>
      <c r="I13" s="7">
        <v>1976</v>
      </c>
      <c r="J13" s="30">
        <v>80</v>
      </c>
      <c r="K13" s="30">
        <v>1999</v>
      </c>
      <c r="L13" s="30">
        <v>75</v>
      </c>
      <c r="M13" s="30" t="s">
        <v>303</v>
      </c>
      <c r="N13" s="30">
        <v>1.5788610000000001</v>
      </c>
      <c r="O13" s="30">
        <f t="shared" si="1"/>
        <v>0.50523552000000005</v>
      </c>
      <c r="P13" s="30">
        <f t="shared" si="2"/>
        <v>0.85258494000000007</v>
      </c>
      <c r="Q13" s="30">
        <f t="shared" si="3"/>
        <v>0.86284753650000001</v>
      </c>
      <c r="R13" s="30">
        <f t="shared" si="4"/>
        <v>6.3154440000000003</v>
      </c>
      <c r="S13" s="30">
        <v>1</v>
      </c>
      <c r="T13" s="30">
        <f t="shared" si="0"/>
        <v>54</v>
      </c>
      <c r="U13" s="7">
        <v>0</v>
      </c>
      <c r="V13" s="7">
        <v>2</v>
      </c>
      <c r="W13" s="7">
        <v>1</v>
      </c>
      <c r="X13" s="7">
        <f t="shared" si="5"/>
        <v>2</v>
      </c>
      <c r="Y13" s="31"/>
      <c r="Z13" s="31"/>
    </row>
    <row r="14" spans="1:26" s="3" customFormat="1" ht="11.1" customHeight="1" x14ac:dyDescent="0.2">
      <c r="A14" s="34" t="str">
        <f>LEFT('Pipeline Segments'!$A$6,7)</f>
        <v>Linwood</v>
      </c>
      <c r="B14" s="34" t="str">
        <f>'Pipeline Segments'!$A$6</f>
        <v>Linwood: Linwood/Somers Pt Border MHL49 (Ocean Heights Ave) to Linwood PS</v>
      </c>
      <c r="C14" s="30" t="s">
        <v>34</v>
      </c>
      <c r="D14" s="30" t="s">
        <v>35</v>
      </c>
      <c r="E14" s="30">
        <v>295</v>
      </c>
      <c r="F14" s="82" t="s">
        <v>23</v>
      </c>
      <c r="G14" s="30" t="s">
        <v>302</v>
      </c>
      <c r="H14" s="30">
        <v>30</v>
      </c>
      <c r="I14" s="7">
        <v>1976</v>
      </c>
      <c r="J14" s="30">
        <v>80</v>
      </c>
      <c r="K14" s="30">
        <v>1999</v>
      </c>
      <c r="L14" s="30">
        <v>75</v>
      </c>
      <c r="M14" s="30" t="s">
        <v>303</v>
      </c>
      <c r="N14" s="30">
        <v>1.5788610000000001</v>
      </c>
      <c r="O14" s="30">
        <f t="shared" si="1"/>
        <v>0.50523552000000005</v>
      </c>
      <c r="P14" s="30">
        <f t="shared" si="2"/>
        <v>0.85258494000000007</v>
      </c>
      <c r="Q14" s="30">
        <f t="shared" si="3"/>
        <v>0.86284753650000001</v>
      </c>
      <c r="R14" s="30">
        <f t="shared" si="4"/>
        <v>6.3154440000000003</v>
      </c>
      <c r="S14" s="30">
        <v>1</v>
      </c>
      <c r="T14" s="30">
        <f t="shared" si="0"/>
        <v>54</v>
      </c>
      <c r="U14" s="7">
        <v>0</v>
      </c>
      <c r="V14" s="7">
        <v>2</v>
      </c>
      <c r="W14" s="7">
        <v>1</v>
      </c>
      <c r="X14" s="7">
        <f t="shared" si="5"/>
        <v>2</v>
      </c>
      <c r="Y14" s="31"/>
      <c r="Z14" s="31"/>
    </row>
    <row r="15" spans="1:26" s="3" customFormat="1" ht="11.1" customHeight="1" x14ac:dyDescent="0.2">
      <c r="A15" s="34" t="str">
        <f>LEFT('Pipeline Segments'!$A$6,7)</f>
        <v>Linwood</v>
      </c>
      <c r="B15" s="34" t="str">
        <f>'Pipeline Segments'!$A$6</f>
        <v>Linwood: Linwood/Somers Pt Border MHL49 (Ocean Heights Ave) to Linwood PS</v>
      </c>
      <c r="C15" s="30" t="s">
        <v>35</v>
      </c>
      <c r="D15" s="30" t="s">
        <v>36</v>
      </c>
      <c r="E15" s="30">
        <v>277</v>
      </c>
      <c r="F15" s="82" t="s">
        <v>23</v>
      </c>
      <c r="G15" s="30" t="s">
        <v>302</v>
      </c>
      <c r="H15" s="30">
        <v>30</v>
      </c>
      <c r="I15" s="7">
        <v>1976</v>
      </c>
      <c r="J15" s="30">
        <v>80</v>
      </c>
      <c r="K15" s="30">
        <v>1999</v>
      </c>
      <c r="L15" s="30">
        <v>75</v>
      </c>
      <c r="M15" s="30" t="s">
        <v>303</v>
      </c>
      <c r="N15" s="30">
        <v>1.5788610000000001</v>
      </c>
      <c r="O15" s="30">
        <f t="shared" si="1"/>
        <v>0.50523552000000005</v>
      </c>
      <c r="P15" s="30">
        <f t="shared" si="2"/>
        <v>0.85258494000000007</v>
      </c>
      <c r="Q15" s="30">
        <f t="shared" si="3"/>
        <v>0.86284753650000001</v>
      </c>
      <c r="R15" s="30">
        <f t="shared" si="4"/>
        <v>6.3154440000000003</v>
      </c>
      <c r="S15" s="30">
        <v>1</v>
      </c>
      <c r="T15" s="30">
        <f t="shared" si="0"/>
        <v>54</v>
      </c>
      <c r="U15" s="7">
        <v>0</v>
      </c>
      <c r="V15" s="7">
        <v>2</v>
      </c>
      <c r="W15" s="7">
        <v>1</v>
      </c>
      <c r="X15" s="7">
        <f t="shared" si="5"/>
        <v>2</v>
      </c>
      <c r="Y15" s="31"/>
      <c r="Z15" s="31"/>
    </row>
    <row r="16" spans="1:26" s="3" customFormat="1" ht="11.1" customHeight="1" x14ac:dyDescent="0.2">
      <c r="A16" s="34" t="str">
        <f>LEFT('Pipeline Segments'!$A$6,7)</f>
        <v>Linwood</v>
      </c>
      <c r="B16" s="34" t="str">
        <f>'Pipeline Segments'!$A$6</f>
        <v>Linwood: Linwood/Somers Pt Border MHL49 (Ocean Heights Ave) to Linwood PS</v>
      </c>
      <c r="C16" s="30" t="s">
        <v>36</v>
      </c>
      <c r="D16" s="30" t="s">
        <v>37</v>
      </c>
      <c r="E16" s="30">
        <v>365</v>
      </c>
      <c r="F16" s="82" t="s">
        <v>23</v>
      </c>
      <c r="G16" s="30" t="s">
        <v>302</v>
      </c>
      <c r="H16" s="30">
        <v>30</v>
      </c>
      <c r="I16" s="7">
        <v>1976</v>
      </c>
      <c r="J16" s="30">
        <v>80</v>
      </c>
      <c r="K16" s="30">
        <v>1999</v>
      </c>
      <c r="L16" s="30">
        <v>75</v>
      </c>
      <c r="M16" s="30" t="s">
        <v>303</v>
      </c>
      <c r="N16" s="30">
        <v>1.5788610000000001</v>
      </c>
      <c r="O16" s="30">
        <f t="shared" si="1"/>
        <v>0.50523552000000005</v>
      </c>
      <c r="P16" s="30">
        <f t="shared" si="2"/>
        <v>0.85258494000000007</v>
      </c>
      <c r="Q16" s="30">
        <f t="shared" si="3"/>
        <v>0.86284753650000001</v>
      </c>
      <c r="R16" s="30">
        <f t="shared" si="4"/>
        <v>6.3154440000000003</v>
      </c>
      <c r="S16" s="30">
        <v>1</v>
      </c>
      <c r="T16" s="30">
        <f t="shared" si="0"/>
        <v>54</v>
      </c>
      <c r="U16" s="7">
        <v>0</v>
      </c>
      <c r="V16" s="7">
        <v>2</v>
      </c>
      <c r="W16" s="7">
        <v>1</v>
      </c>
      <c r="X16" s="7">
        <f t="shared" si="5"/>
        <v>2</v>
      </c>
      <c r="Y16" s="31"/>
      <c r="Z16" s="31"/>
    </row>
    <row r="17" spans="1:26" s="3" customFormat="1" ht="11.1" customHeight="1" x14ac:dyDescent="0.2">
      <c r="A17" s="34" t="str">
        <f>LEFT('Pipeline Segments'!$A$6,7)</f>
        <v>Linwood</v>
      </c>
      <c r="B17" s="34" t="str">
        <f>'Pipeline Segments'!$A$6</f>
        <v>Linwood: Linwood/Somers Pt Border MHL49 (Ocean Heights Ave) to Linwood PS</v>
      </c>
      <c r="C17" s="30" t="s">
        <v>37</v>
      </c>
      <c r="D17" s="30" t="s">
        <v>38</v>
      </c>
      <c r="E17" s="30">
        <v>223</v>
      </c>
      <c r="F17" s="82" t="s">
        <v>23</v>
      </c>
      <c r="G17" s="30" t="s">
        <v>302</v>
      </c>
      <c r="H17" s="30">
        <v>30</v>
      </c>
      <c r="I17" s="30">
        <v>1976</v>
      </c>
      <c r="J17" s="30">
        <v>80</v>
      </c>
      <c r="K17" s="30">
        <v>0</v>
      </c>
      <c r="L17" s="30">
        <v>0</v>
      </c>
      <c r="M17" s="30">
        <v>0</v>
      </c>
      <c r="N17" s="30">
        <v>1.5788610000000001</v>
      </c>
      <c r="O17" s="30">
        <f t="shared" si="1"/>
        <v>0.50523552000000005</v>
      </c>
      <c r="P17" s="30">
        <f t="shared" si="2"/>
        <v>0.85258494000000007</v>
      </c>
      <c r="Q17" s="30">
        <f t="shared" si="3"/>
        <v>0.86284753650000001</v>
      </c>
      <c r="R17" s="30">
        <f t="shared" si="4"/>
        <v>6.3154440000000003</v>
      </c>
      <c r="S17" s="30">
        <v>1</v>
      </c>
      <c r="T17" s="30">
        <f t="shared" si="0"/>
        <v>36</v>
      </c>
      <c r="U17" s="7">
        <v>0</v>
      </c>
      <c r="V17" s="30">
        <v>3</v>
      </c>
      <c r="W17" s="30">
        <v>4</v>
      </c>
      <c r="X17" s="30">
        <f t="shared" si="5"/>
        <v>12</v>
      </c>
      <c r="Y17" s="31"/>
      <c r="Z17" s="31"/>
    </row>
    <row r="18" spans="1:26" s="3" customFormat="1" ht="11.1" customHeight="1" x14ac:dyDescent="0.2">
      <c r="A18" s="34" t="str">
        <f>LEFT('Pipeline Segments'!$A$6,7)</f>
        <v>Linwood</v>
      </c>
      <c r="B18" s="34" t="str">
        <f>'Pipeline Segments'!$A$6</f>
        <v>Linwood: Linwood/Somers Pt Border MHL49 (Ocean Heights Ave) to Linwood PS</v>
      </c>
      <c r="C18" s="30" t="s">
        <v>38</v>
      </c>
      <c r="D18" s="30" t="s">
        <v>39</v>
      </c>
      <c r="E18" s="30">
        <v>454</v>
      </c>
      <c r="F18" s="82" t="s">
        <v>23</v>
      </c>
      <c r="G18" s="30" t="s">
        <v>302</v>
      </c>
      <c r="H18" s="30">
        <v>30</v>
      </c>
      <c r="I18" s="30">
        <v>1976</v>
      </c>
      <c r="J18" s="30">
        <v>80</v>
      </c>
      <c r="K18" s="30">
        <v>0</v>
      </c>
      <c r="L18" s="30">
        <v>0</v>
      </c>
      <c r="M18" s="30">
        <v>0</v>
      </c>
      <c r="N18" s="30">
        <v>1.5788610000000001</v>
      </c>
      <c r="O18" s="30">
        <f t="shared" si="1"/>
        <v>0.50523552000000005</v>
      </c>
      <c r="P18" s="30">
        <f t="shared" si="2"/>
        <v>0.85258494000000007</v>
      </c>
      <c r="Q18" s="30">
        <f t="shared" si="3"/>
        <v>0.86284753650000001</v>
      </c>
      <c r="R18" s="30">
        <f t="shared" si="4"/>
        <v>6.3154440000000003</v>
      </c>
      <c r="S18" s="30">
        <v>1</v>
      </c>
      <c r="T18" s="30">
        <f t="shared" si="0"/>
        <v>36</v>
      </c>
      <c r="U18" s="7">
        <v>0</v>
      </c>
      <c r="V18" s="30">
        <v>3</v>
      </c>
      <c r="W18" s="30">
        <v>4</v>
      </c>
      <c r="X18" s="30">
        <f t="shared" si="5"/>
        <v>12</v>
      </c>
      <c r="Y18" s="31"/>
      <c r="Z18" s="31"/>
    </row>
    <row r="19" spans="1:26" s="3" customFormat="1" ht="11.1" customHeight="1" x14ac:dyDescent="0.2">
      <c r="A19" s="34" t="str">
        <f>LEFT('Pipeline Segments'!$A$6,7)</f>
        <v>Linwood</v>
      </c>
      <c r="B19" s="34" t="str">
        <f>'Pipeline Segments'!$A$6</f>
        <v>Linwood: Linwood/Somers Pt Border MHL49 (Ocean Heights Ave) to Linwood PS</v>
      </c>
      <c r="C19" s="30" t="s">
        <v>39</v>
      </c>
      <c r="D19" s="30" t="s">
        <v>40</v>
      </c>
      <c r="E19" s="30">
        <v>97</v>
      </c>
      <c r="F19" s="82" t="s">
        <v>23</v>
      </c>
      <c r="G19" s="30" t="s">
        <v>302</v>
      </c>
      <c r="H19" s="30">
        <v>30</v>
      </c>
      <c r="I19" s="30">
        <v>1976</v>
      </c>
      <c r="J19" s="30">
        <v>80</v>
      </c>
      <c r="K19" s="30">
        <v>0</v>
      </c>
      <c r="L19" s="30">
        <v>0</v>
      </c>
      <c r="M19" s="30">
        <v>0</v>
      </c>
      <c r="N19" s="30">
        <v>1.5788610000000001</v>
      </c>
      <c r="O19" s="30">
        <f t="shared" si="1"/>
        <v>0.50523552000000005</v>
      </c>
      <c r="P19" s="30">
        <f t="shared" si="2"/>
        <v>0.85258494000000007</v>
      </c>
      <c r="Q19" s="30">
        <f t="shared" si="3"/>
        <v>0.86284753650000001</v>
      </c>
      <c r="R19" s="30">
        <f t="shared" si="4"/>
        <v>6.3154440000000003</v>
      </c>
      <c r="S19" s="30">
        <v>1</v>
      </c>
      <c r="T19" s="30">
        <f t="shared" si="0"/>
        <v>36</v>
      </c>
      <c r="U19" s="7">
        <v>0</v>
      </c>
      <c r="V19" s="30">
        <v>3</v>
      </c>
      <c r="W19" s="30">
        <v>4</v>
      </c>
      <c r="X19" s="30">
        <f t="shared" si="5"/>
        <v>12</v>
      </c>
      <c r="Y19" s="31"/>
      <c r="Z19" s="31"/>
    </row>
    <row r="20" spans="1:26" s="3" customFormat="1" ht="11.1" customHeight="1" x14ac:dyDescent="0.2">
      <c r="A20" s="34" t="str">
        <f>LEFT('Pipeline Segments'!$A$6,7)</f>
        <v>Linwood</v>
      </c>
      <c r="B20" s="34" t="str">
        <f>'Pipeline Segments'!$A$6</f>
        <v>Linwood: Linwood/Somers Pt Border MHL49 (Ocean Heights Ave) to Linwood PS</v>
      </c>
      <c r="C20" s="30" t="s">
        <v>40</v>
      </c>
      <c r="D20" s="30" t="s">
        <v>41</v>
      </c>
      <c r="E20" s="30">
        <v>262</v>
      </c>
      <c r="F20" s="82" t="s">
        <v>23</v>
      </c>
      <c r="G20" s="30" t="s">
        <v>302</v>
      </c>
      <c r="H20" s="30">
        <v>30</v>
      </c>
      <c r="I20" s="30">
        <v>1976</v>
      </c>
      <c r="J20" s="30">
        <v>80</v>
      </c>
      <c r="K20" s="30">
        <v>0</v>
      </c>
      <c r="L20" s="30">
        <v>0</v>
      </c>
      <c r="M20" s="30">
        <v>0</v>
      </c>
      <c r="N20" s="30">
        <v>1.5788610000000001</v>
      </c>
      <c r="O20" s="30">
        <f t="shared" si="1"/>
        <v>0.50523552000000005</v>
      </c>
      <c r="P20" s="30">
        <f t="shared" si="2"/>
        <v>0.85258494000000007</v>
      </c>
      <c r="Q20" s="30">
        <f t="shared" si="3"/>
        <v>0.86284753650000001</v>
      </c>
      <c r="R20" s="30">
        <f t="shared" si="4"/>
        <v>6.3154440000000003</v>
      </c>
      <c r="S20" s="30">
        <v>1</v>
      </c>
      <c r="T20" s="30">
        <f t="shared" si="0"/>
        <v>36</v>
      </c>
      <c r="U20" s="7">
        <v>0</v>
      </c>
      <c r="V20" s="30">
        <v>3</v>
      </c>
      <c r="W20" s="30">
        <v>4</v>
      </c>
      <c r="X20" s="30">
        <f t="shared" si="5"/>
        <v>12</v>
      </c>
      <c r="Y20" s="31"/>
      <c r="Z20" s="31"/>
    </row>
    <row r="21" spans="1:26" s="3" customFormat="1" ht="11.1" customHeight="1" x14ac:dyDescent="0.2">
      <c r="A21" s="34" t="str">
        <f>LEFT('Pipeline Segments'!$A$6,7)</f>
        <v>Linwood</v>
      </c>
      <c r="B21" s="34" t="str">
        <f>'Pipeline Segments'!$A$6</f>
        <v>Linwood: Linwood/Somers Pt Border MHL49 (Ocean Heights Ave) to Linwood PS</v>
      </c>
      <c r="C21" s="30" t="s">
        <v>41</v>
      </c>
      <c r="D21" s="30" t="s">
        <v>42</v>
      </c>
      <c r="E21" s="30">
        <v>267</v>
      </c>
      <c r="F21" s="82" t="s">
        <v>23</v>
      </c>
      <c r="G21" s="30" t="s">
        <v>302</v>
      </c>
      <c r="H21" s="30">
        <v>30</v>
      </c>
      <c r="I21" s="30">
        <v>1976</v>
      </c>
      <c r="J21" s="30">
        <v>80</v>
      </c>
      <c r="K21" s="30">
        <v>0</v>
      </c>
      <c r="L21" s="30">
        <v>0</v>
      </c>
      <c r="M21" s="30">
        <v>0</v>
      </c>
      <c r="N21" s="30">
        <v>1.5788610000000001</v>
      </c>
      <c r="O21" s="30">
        <f t="shared" si="1"/>
        <v>0.50523552000000005</v>
      </c>
      <c r="P21" s="30">
        <f t="shared" si="2"/>
        <v>0.85258494000000007</v>
      </c>
      <c r="Q21" s="30">
        <f t="shared" si="3"/>
        <v>0.86284753650000001</v>
      </c>
      <c r="R21" s="30">
        <f t="shared" si="4"/>
        <v>6.3154440000000003</v>
      </c>
      <c r="S21" s="30">
        <v>1</v>
      </c>
      <c r="T21" s="30">
        <f t="shared" si="0"/>
        <v>36</v>
      </c>
      <c r="U21" s="7">
        <v>0</v>
      </c>
      <c r="V21" s="30">
        <v>3</v>
      </c>
      <c r="W21" s="30">
        <v>4</v>
      </c>
      <c r="X21" s="30">
        <f t="shared" si="5"/>
        <v>12</v>
      </c>
      <c r="Y21" s="31"/>
      <c r="Z21" s="31"/>
    </row>
    <row r="22" spans="1:26" s="3" customFormat="1" ht="11.1" customHeight="1" x14ac:dyDescent="0.2">
      <c r="A22" s="34" t="str">
        <f>LEFT('Pipeline Segments'!$A$6,7)</f>
        <v>Linwood</v>
      </c>
      <c r="B22" s="34" t="str">
        <f>'Pipeline Segments'!$A$6</f>
        <v>Linwood: Linwood/Somers Pt Border MHL49 (Ocean Heights Ave) to Linwood PS</v>
      </c>
      <c r="C22" s="30" t="s">
        <v>42</v>
      </c>
      <c r="D22" s="30" t="s">
        <v>43</v>
      </c>
      <c r="E22" s="30">
        <v>458</v>
      </c>
      <c r="F22" s="82" t="s">
        <v>23</v>
      </c>
      <c r="G22" s="30" t="s">
        <v>302</v>
      </c>
      <c r="H22" s="30">
        <v>30</v>
      </c>
      <c r="I22" s="30">
        <v>1976</v>
      </c>
      <c r="J22" s="30">
        <v>80</v>
      </c>
      <c r="K22" s="30">
        <v>0</v>
      </c>
      <c r="L22" s="30">
        <v>0</v>
      </c>
      <c r="M22" s="30">
        <v>0</v>
      </c>
      <c r="N22" s="30">
        <v>1.5788610000000001</v>
      </c>
      <c r="O22" s="30">
        <f t="shared" si="1"/>
        <v>0.50523552000000005</v>
      </c>
      <c r="P22" s="30">
        <f t="shared" si="2"/>
        <v>0.85258494000000007</v>
      </c>
      <c r="Q22" s="30">
        <f t="shared" si="3"/>
        <v>0.86284753650000001</v>
      </c>
      <c r="R22" s="30">
        <f t="shared" si="4"/>
        <v>6.3154440000000003</v>
      </c>
      <c r="S22" s="30">
        <v>1</v>
      </c>
      <c r="T22" s="30">
        <f t="shared" si="0"/>
        <v>36</v>
      </c>
      <c r="U22" s="7">
        <v>0</v>
      </c>
      <c r="V22" s="30">
        <v>3</v>
      </c>
      <c r="W22" s="30">
        <v>4</v>
      </c>
      <c r="X22" s="30">
        <f t="shared" si="5"/>
        <v>12</v>
      </c>
      <c r="Y22" s="31"/>
      <c r="Z22" s="31"/>
    </row>
    <row r="23" spans="1:26" s="3" customFormat="1" ht="11.1" customHeight="1" x14ac:dyDescent="0.2">
      <c r="A23" s="34" t="str">
        <f>LEFT('Pipeline Segments'!$A$6,7)</f>
        <v>Linwood</v>
      </c>
      <c r="B23" s="34" t="str">
        <f>'Pipeline Segments'!$A$6</f>
        <v>Linwood: Linwood/Somers Pt Border MHL49 (Ocean Heights Ave) to Linwood PS</v>
      </c>
      <c r="C23" s="30" t="s">
        <v>43</v>
      </c>
      <c r="D23" s="30" t="s">
        <v>44</v>
      </c>
      <c r="E23" s="30">
        <v>302</v>
      </c>
      <c r="F23" s="82" t="s">
        <v>23</v>
      </c>
      <c r="G23" s="30" t="s">
        <v>302</v>
      </c>
      <c r="H23" s="30">
        <v>30</v>
      </c>
      <c r="I23" s="30">
        <v>1976</v>
      </c>
      <c r="J23" s="30">
        <v>80</v>
      </c>
      <c r="K23" s="30">
        <v>0</v>
      </c>
      <c r="L23" s="30">
        <v>0</v>
      </c>
      <c r="M23" s="30">
        <v>0</v>
      </c>
      <c r="N23" s="30">
        <v>1.5788610000000001</v>
      </c>
      <c r="O23" s="30">
        <f t="shared" si="1"/>
        <v>0.50523552000000005</v>
      </c>
      <c r="P23" s="30">
        <f t="shared" si="2"/>
        <v>0.85258494000000007</v>
      </c>
      <c r="Q23" s="30">
        <f t="shared" si="3"/>
        <v>0.86284753650000001</v>
      </c>
      <c r="R23" s="30">
        <f t="shared" si="4"/>
        <v>6.3154440000000003</v>
      </c>
      <c r="S23" s="30">
        <v>1</v>
      </c>
      <c r="T23" s="30">
        <f t="shared" si="0"/>
        <v>36</v>
      </c>
      <c r="U23" s="7">
        <v>0</v>
      </c>
      <c r="V23" s="30">
        <v>3</v>
      </c>
      <c r="W23" s="30">
        <v>4</v>
      </c>
      <c r="X23" s="30">
        <f t="shared" si="5"/>
        <v>12</v>
      </c>
      <c r="Y23" s="31"/>
      <c r="Z23" s="31"/>
    </row>
    <row r="24" spans="1:26" s="3" customFormat="1" ht="11.1" customHeight="1" x14ac:dyDescent="0.2">
      <c r="A24" s="34" t="str">
        <f>LEFT('Pipeline Segments'!$A$6,7)</f>
        <v>Linwood</v>
      </c>
      <c r="B24" s="34" t="str">
        <f>'Pipeline Segments'!$A$6</f>
        <v>Linwood: Linwood/Somers Pt Border MHL49 (Ocean Heights Ave) to Linwood PS</v>
      </c>
      <c r="C24" s="30" t="s">
        <v>44</v>
      </c>
      <c r="D24" s="30" t="s">
        <v>45</v>
      </c>
      <c r="E24" s="30">
        <v>355</v>
      </c>
      <c r="F24" s="82" t="s">
        <v>23</v>
      </c>
      <c r="G24" s="30" t="s">
        <v>302</v>
      </c>
      <c r="H24" s="30">
        <v>30</v>
      </c>
      <c r="I24" s="30">
        <v>1976</v>
      </c>
      <c r="J24" s="30">
        <v>80</v>
      </c>
      <c r="K24" s="30">
        <v>0</v>
      </c>
      <c r="L24" s="30">
        <v>0</v>
      </c>
      <c r="M24" s="30">
        <v>0</v>
      </c>
      <c r="N24" s="30">
        <v>1.5788610000000001</v>
      </c>
      <c r="O24" s="30">
        <f t="shared" si="1"/>
        <v>0.50523552000000005</v>
      </c>
      <c r="P24" s="30">
        <f t="shared" si="2"/>
        <v>0.85258494000000007</v>
      </c>
      <c r="Q24" s="30">
        <f t="shared" si="3"/>
        <v>0.86284753650000001</v>
      </c>
      <c r="R24" s="30">
        <f t="shared" si="4"/>
        <v>6.3154440000000003</v>
      </c>
      <c r="S24" s="30">
        <v>1</v>
      </c>
      <c r="T24" s="30">
        <f t="shared" si="0"/>
        <v>36</v>
      </c>
      <c r="U24" s="7">
        <v>0</v>
      </c>
      <c r="V24" s="30">
        <v>3</v>
      </c>
      <c r="W24" s="30">
        <v>4</v>
      </c>
      <c r="X24" s="30">
        <f t="shared" si="5"/>
        <v>12</v>
      </c>
      <c r="Y24" s="31"/>
      <c r="Z24" s="31"/>
    </row>
    <row r="25" spans="1:26" s="3" customFormat="1" ht="11.1" customHeight="1" x14ac:dyDescent="0.2">
      <c r="A25" s="34" t="str">
        <f>LEFT('Pipeline Segments'!$A$6,7)</f>
        <v>Linwood</v>
      </c>
      <c r="B25" s="34" t="str">
        <f>'Pipeline Segments'!$A$6</f>
        <v>Linwood: Linwood/Somers Pt Border MHL49 (Ocean Heights Ave) to Linwood PS</v>
      </c>
      <c r="C25" s="30" t="s">
        <v>45</v>
      </c>
      <c r="D25" s="30" t="s">
        <v>46</v>
      </c>
      <c r="E25" s="30">
        <v>365</v>
      </c>
      <c r="F25" s="82" t="s">
        <v>23</v>
      </c>
      <c r="G25" s="30" t="s">
        <v>302</v>
      </c>
      <c r="H25" s="30">
        <v>30</v>
      </c>
      <c r="I25" s="30">
        <v>1976</v>
      </c>
      <c r="J25" s="30">
        <v>80</v>
      </c>
      <c r="K25" s="30">
        <v>0</v>
      </c>
      <c r="L25" s="30">
        <v>0</v>
      </c>
      <c r="M25" s="30">
        <v>0</v>
      </c>
      <c r="N25" s="30">
        <v>1.5788610000000001</v>
      </c>
      <c r="O25" s="30">
        <f t="shared" si="1"/>
        <v>0.50523552000000005</v>
      </c>
      <c r="P25" s="30">
        <f t="shared" si="2"/>
        <v>0.85258494000000007</v>
      </c>
      <c r="Q25" s="30">
        <f t="shared" si="3"/>
        <v>0.86284753650000001</v>
      </c>
      <c r="R25" s="30">
        <f t="shared" si="4"/>
        <v>6.3154440000000003</v>
      </c>
      <c r="S25" s="30">
        <v>1</v>
      </c>
      <c r="T25" s="30">
        <f t="shared" si="0"/>
        <v>36</v>
      </c>
      <c r="U25" s="7">
        <v>0</v>
      </c>
      <c r="V25" s="30">
        <v>3</v>
      </c>
      <c r="W25" s="30">
        <v>4</v>
      </c>
      <c r="X25" s="30">
        <f t="shared" si="5"/>
        <v>12</v>
      </c>
      <c r="Y25" s="31"/>
      <c r="Z25" s="31"/>
    </row>
    <row r="26" spans="1:26" s="3" customFormat="1" ht="11.1" customHeight="1" x14ac:dyDescent="0.2">
      <c r="A26" s="34" t="str">
        <f>LEFT('Pipeline Segments'!$A$6,7)</f>
        <v>Linwood</v>
      </c>
      <c r="B26" s="34" t="str">
        <f>'Pipeline Segments'!$A$6</f>
        <v>Linwood: Linwood/Somers Pt Border MHL49 (Ocean Heights Ave) to Linwood PS</v>
      </c>
      <c r="C26" s="30" t="s">
        <v>46</v>
      </c>
      <c r="D26" s="30" t="s">
        <v>47</v>
      </c>
      <c r="E26" s="30">
        <v>472</v>
      </c>
      <c r="F26" s="82" t="s">
        <v>23</v>
      </c>
      <c r="G26" s="30" t="s">
        <v>302</v>
      </c>
      <c r="H26" s="30">
        <v>30</v>
      </c>
      <c r="I26" s="30">
        <v>1976</v>
      </c>
      <c r="J26" s="30">
        <v>80</v>
      </c>
      <c r="K26" s="30">
        <v>0</v>
      </c>
      <c r="L26" s="30">
        <v>0</v>
      </c>
      <c r="M26" s="30">
        <v>0</v>
      </c>
      <c r="N26" s="30">
        <v>1.5788610000000001</v>
      </c>
      <c r="O26" s="30">
        <f t="shared" si="1"/>
        <v>0.50523552000000005</v>
      </c>
      <c r="P26" s="30">
        <f t="shared" si="2"/>
        <v>0.85258494000000007</v>
      </c>
      <c r="Q26" s="30">
        <f t="shared" si="3"/>
        <v>0.86284753650000001</v>
      </c>
      <c r="R26" s="30">
        <f t="shared" si="4"/>
        <v>6.3154440000000003</v>
      </c>
      <c r="S26" s="30">
        <v>1</v>
      </c>
      <c r="T26" s="30">
        <f t="shared" si="0"/>
        <v>36</v>
      </c>
      <c r="U26" s="7">
        <v>0</v>
      </c>
      <c r="V26" s="30">
        <v>3</v>
      </c>
      <c r="W26" s="30">
        <v>4</v>
      </c>
      <c r="X26" s="30">
        <f t="shared" si="5"/>
        <v>12</v>
      </c>
      <c r="Y26" s="31"/>
      <c r="Z26" s="31"/>
    </row>
    <row r="27" spans="1:26" s="3" customFormat="1" ht="11.1" customHeight="1" x14ac:dyDescent="0.2">
      <c r="A27" s="34" t="str">
        <f>LEFT('Pipeline Segments'!$A$6,7)</f>
        <v>Linwood</v>
      </c>
      <c r="B27" s="34" t="str">
        <f>'Pipeline Segments'!$A$6</f>
        <v>Linwood: Linwood/Somers Pt Border MHL49 (Ocean Heights Ave) to Linwood PS</v>
      </c>
      <c r="C27" s="30" t="s">
        <v>47</v>
      </c>
      <c r="D27" s="30" t="s">
        <v>48</v>
      </c>
      <c r="E27" s="30">
        <v>239</v>
      </c>
      <c r="F27" s="82" t="s">
        <v>23</v>
      </c>
      <c r="G27" s="30" t="s">
        <v>302</v>
      </c>
      <c r="H27" s="30">
        <v>33</v>
      </c>
      <c r="I27" s="30">
        <v>1976</v>
      </c>
      <c r="J27" s="30">
        <v>80</v>
      </c>
      <c r="K27" s="30">
        <v>0</v>
      </c>
      <c r="L27" s="30">
        <v>0</v>
      </c>
      <c r="M27" s="30">
        <v>0</v>
      </c>
      <c r="N27" s="30">
        <v>1.5788610000000001</v>
      </c>
      <c r="O27" s="30">
        <f t="shared" si="1"/>
        <v>0.50523552000000005</v>
      </c>
      <c r="P27" s="30">
        <f t="shared" si="2"/>
        <v>0.85258494000000007</v>
      </c>
      <c r="Q27" s="30">
        <f t="shared" si="3"/>
        <v>0.86284753650000001</v>
      </c>
      <c r="R27" s="30">
        <f t="shared" si="4"/>
        <v>6.3154440000000003</v>
      </c>
      <c r="S27" s="30">
        <v>1</v>
      </c>
      <c r="T27" s="30">
        <f t="shared" si="0"/>
        <v>36</v>
      </c>
      <c r="U27" s="7">
        <v>0</v>
      </c>
      <c r="V27" s="30">
        <v>3</v>
      </c>
      <c r="W27" s="30">
        <v>4</v>
      </c>
      <c r="X27" s="30">
        <f t="shared" si="5"/>
        <v>12</v>
      </c>
      <c r="Y27" s="31"/>
      <c r="Z27" s="31"/>
    </row>
    <row r="28" spans="1:26" s="3" customFormat="1" ht="11.1" customHeight="1" x14ac:dyDescent="0.2">
      <c r="A28" s="34" t="str">
        <f>LEFT('Pipeline Segments'!$A$6,7)</f>
        <v>Linwood</v>
      </c>
      <c r="B28" s="34" t="str">
        <f>'Pipeline Segments'!$A$6</f>
        <v>Linwood: Linwood/Somers Pt Border MHL49 (Ocean Heights Ave) to Linwood PS</v>
      </c>
      <c r="C28" s="30" t="s">
        <v>48</v>
      </c>
      <c r="D28" s="30" t="s">
        <v>50</v>
      </c>
      <c r="E28" s="30">
        <v>142</v>
      </c>
      <c r="F28" s="82" t="s">
        <v>23</v>
      </c>
      <c r="G28" s="30" t="s">
        <v>302</v>
      </c>
      <c r="H28" s="30">
        <v>33</v>
      </c>
      <c r="I28" s="30">
        <v>1976</v>
      </c>
      <c r="J28" s="30">
        <v>80</v>
      </c>
      <c r="K28" s="30">
        <v>0</v>
      </c>
      <c r="L28" s="30">
        <v>0</v>
      </c>
      <c r="M28" s="30">
        <v>0</v>
      </c>
      <c r="N28" s="30">
        <v>1.5788610000000001</v>
      </c>
      <c r="O28" s="30">
        <f t="shared" si="1"/>
        <v>0.50523552000000005</v>
      </c>
      <c r="P28" s="30">
        <f t="shared" si="2"/>
        <v>0.85258494000000007</v>
      </c>
      <c r="Q28" s="30">
        <f t="shared" si="3"/>
        <v>0.86284753650000001</v>
      </c>
      <c r="R28" s="30">
        <f t="shared" si="4"/>
        <v>6.3154440000000003</v>
      </c>
      <c r="S28" s="30">
        <v>1</v>
      </c>
      <c r="T28" s="30">
        <f t="shared" si="0"/>
        <v>36</v>
      </c>
      <c r="U28" s="7">
        <v>0</v>
      </c>
      <c r="V28" s="30">
        <v>3</v>
      </c>
      <c r="W28" s="30">
        <v>4</v>
      </c>
      <c r="X28" s="30">
        <f t="shared" si="5"/>
        <v>12</v>
      </c>
      <c r="Y28" s="31"/>
      <c r="Z28" s="31"/>
    </row>
    <row r="29" spans="1:26" s="3" customFormat="1" ht="11.1" customHeight="1" x14ac:dyDescent="0.2">
      <c r="A29" s="34" t="str">
        <f>LEFT('Pipeline Segments'!$A$6,7)</f>
        <v>Linwood</v>
      </c>
      <c r="B29" s="34" t="str">
        <f>'Pipeline Segments'!$A$6</f>
        <v>Linwood: Linwood/Somers Pt Border MHL49 (Ocean Heights Ave) to Linwood PS</v>
      </c>
      <c r="C29" s="30" t="s">
        <v>50</v>
      </c>
      <c r="D29" s="30" t="s">
        <v>52</v>
      </c>
      <c r="E29" s="30">
        <v>252</v>
      </c>
      <c r="F29" s="82" t="s">
        <v>51</v>
      </c>
      <c r="G29" s="30" t="s">
        <v>302</v>
      </c>
      <c r="H29" s="30">
        <v>33</v>
      </c>
      <c r="I29" s="30">
        <v>1976</v>
      </c>
      <c r="J29" s="30">
        <v>100</v>
      </c>
      <c r="K29" s="30">
        <v>0</v>
      </c>
      <c r="L29" s="30">
        <v>0</v>
      </c>
      <c r="M29" s="30">
        <v>0</v>
      </c>
      <c r="N29" s="30">
        <v>1.5788610000000001</v>
      </c>
      <c r="O29" s="30">
        <f t="shared" si="1"/>
        <v>0.50523552000000005</v>
      </c>
      <c r="P29" s="30">
        <f t="shared" si="2"/>
        <v>0.85258494000000007</v>
      </c>
      <c r="Q29" s="30">
        <f t="shared" si="3"/>
        <v>0.86284753650000001</v>
      </c>
      <c r="R29" s="30">
        <f t="shared" si="4"/>
        <v>6.3154440000000003</v>
      </c>
      <c r="S29" s="30">
        <v>1</v>
      </c>
      <c r="T29" s="30">
        <f t="shared" si="0"/>
        <v>56</v>
      </c>
      <c r="U29" s="7">
        <v>0</v>
      </c>
      <c r="V29" s="30">
        <v>3</v>
      </c>
      <c r="W29" s="30">
        <v>4</v>
      </c>
      <c r="X29" s="30">
        <f t="shared" si="5"/>
        <v>12</v>
      </c>
      <c r="Y29" s="31"/>
      <c r="Z29" s="31"/>
    </row>
    <row r="30" spans="1:26" s="3" customFormat="1" ht="11.1" customHeight="1" x14ac:dyDescent="0.2">
      <c r="A30" s="34" t="str">
        <f>LEFT('Pipeline Segments'!$A$6,7)</f>
        <v>Linwood</v>
      </c>
      <c r="B30" s="34" t="str">
        <f>'Pipeline Segments'!$A$6</f>
        <v>Linwood: Linwood/Somers Pt Border MHL49 (Ocean Heights Ave) to Linwood PS</v>
      </c>
      <c r="C30" s="30" t="s">
        <v>52</v>
      </c>
      <c r="D30" s="30" t="s">
        <v>53</v>
      </c>
      <c r="E30" s="30">
        <v>379</v>
      </c>
      <c r="F30" s="82" t="s">
        <v>51</v>
      </c>
      <c r="G30" s="30" t="s">
        <v>302</v>
      </c>
      <c r="H30" s="30">
        <v>33</v>
      </c>
      <c r="I30" s="30">
        <v>1976</v>
      </c>
      <c r="J30" s="30">
        <v>100</v>
      </c>
      <c r="K30" s="30">
        <v>0</v>
      </c>
      <c r="L30" s="30">
        <v>0</v>
      </c>
      <c r="M30" s="30">
        <v>0</v>
      </c>
      <c r="N30" s="30">
        <v>1.5788610000000001</v>
      </c>
      <c r="O30" s="30">
        <f t="shared" si="1"/>
        <v>0.50523552000000005</v>
      </c>
      <c r="P30" s="30">
        <f t="shared" si="2"/>
        <v>0.85258494000000007</v>
      </c>
      <c r="Q30" s="30">
        <f t="shared" si="3"/>
        <v>0.86284753650000001</v>
      </c>
      <c r="R30" s="30">
        <f t="shared" si="4"/>
        <v>6.3154440000000003</v>
      </c>
      <c r="S30" s="30">
        <v>1</v>
      </c>
      <c r="T30" s="30">
        <f t="shared" si="0"/>
        <v>56</v>
      </c>
      <c r="U30" s="7">
        <v>0</v>
      </c>
      <c r="V30" s="30">
        <v>3</v>
      </c>
      <c r="W30" s="30">
        <v>4</v>
      </c>
      <c r="X30" s="30">
        <f t="shared" si="5"/>
        <v>12</v>
      </c>
      <c r="Y30" s="31"/>
      <c r="Z30" s="31"/>
    </row>
    <row r="31" spans="1:26" s="3" customFormat="1" ht="11.1" customHeight="1" x14ac:dyDescent="0.2">
      <c r="A31" s="34" t="str">
        <f>LEFT('Pipeline Segments'!$A$6,7)</f>
        <v>Linwood</v>
      </c>
      <c r="B31" s="34" t="str">
        <f>'Pipeline Segments'!$A$6</f>
        <v>Linwood: Linwood/Somers Pt Border MHL49 (Ocean Heights Ave) to Linwood PS</v>
      </c>
      <c r="C31" s="30" t="s">
        <v>53</v>
      </c>
      <c r="D31" s="30" t="s">
        <v>54</v>
      </c>
      <c r="E31" s="30">
        <v>201</v>
      </c>
      <c r="F31" s="82" t="s">
        <v>51</v>
      </c>
      <c r="G31" s="30" t="s">
        <v>302</v>
      </c>
      <c r="H31" s="30">
        <v>33</v>
      </c>
      <c r="I31" s="30">
        <v>1976</v>
      </c>
      <c r="J31" s="30">
        <v>100</v>
      </c>
      <c r="K31" s="30">
        <v>0</v>
      </c>
      <c r="L31" s="30">
        <v>0</v>
      </c>
      <c r="M31" s="30">
        <v>0</v>
      </c>
      <c r="N31" s="30">
        <v>1.5788610000000001</v>
      </c>
      <c r="O31" s="30">
        <f t="shared" si="1"/>
        <v>0.50523552000000005</v>
      </c>
      <c r="P31" s="30">
        <f t="shared" si="2"/>
        <v>0.85258494000000007</v>
      </c>
      <c r="Q31" s="30">
        <f t="shared" si="3"/>
        <v>0.86284753650000001</v>
      </c>
      <c r="R31" s="30">
        <f t="shared" si="4"/>
        <v>6.3154440000000003</v>
      </c>
      <c r="S31" s="30">
        <v>1</v>
      </c>
      <c r="T31" s="30">
        <f t="shared" si="0"/>
        <v>56</v>
      </c>
      <c r="U31" s="7">
        <v>0</v>
      </c>
      <c r="V31" s="30">
        <v>3</v>
      </c>
      <c r="W31" s="30">
        <v>4</v>
      </c>
      <c r="X31" s="30">
        <f t="shared" si="5"/>
        <v>12</v>
      </c>
      <c r="Y31" s="31"/>
      <c r="Z31" s="31"/>
    </row>
    <row r="32" spans="1:26" s="3" customFormat="1" ht="11.1" customHeight="1" x14ac:dyDescent="0.2">
      <c r="A32" s="34" t="str">
        <f>LEFT('Pipeline Segments'!$A$6,7)</f>
        <v>Linwood</v>
      </c>
      <c r="B32" s="34" t="str">
        <f>'Pipeline Segments'!$A$6</f>
        <v>Linwood: Linwood/Somers Pt Border MHL49 (Ocean Heights Ave) to Linwood PS</v>
      </c>
      <c r="C32" s="30" t="str">
        <f>D31</f>
        <v>L18</v>
      </c>
      <c r="D32" s="30" t="s">
        <v>55</v>
      </c>
      <c r="E32" s="30">
        <v>298</v>
      </c>
      <c r="F32" s="82" t="s">
        <v>51</v>
      </c>
      <c r="G32" s="30" t="s">
        <v>302</v>
      </c>
      <c r="H32" s="30">
        <v>33</v>
      </c>
      <c r="I32" s="30">
        <v>1976</v>
      </c>
      <c r="J32" s="30">
        <v>100</v>
      </c>
      <c r="K32" s="30">
        <v>0</v>
      </c>
      <c r="L32" s="30">
        <v>0</v>
      </c>
      <c r="M32" s="30">
        <v>0</v>
      </c>
      <c r="N32" s="30">
        <v>1.5788610000000001</v>
      </c>
      <c r="O32" s="30">
        <f t="shared" si="1"/>
        <v>0.50523552000000005</v>
      </c>
      <c r="P32" s="30">
        <f t="shared" si="2"/>
        <v>0.85258494000000007</v>
      </c>
      <c r="Q32" s="30">
        <f t="shared" si="3"/>
        <v>0.86284753650000001</v>
      </c>
      <c r="R32" s="30">
        <f t="shared" si="4"/>
        <v>6.3154440000000003</v>
      </c>
      <c r="S32" s="30">
        <v>1</v>
      </c>
      <c r="T32" s="30">
        <f t="shared" si="0"/>
        <v>56</v>
      </c>
      <c r="U32" s="7">
        <v>0</v>
      </c>
      <c r="V32" s="30">
        <v>3</v>
      </c>
      <c r="W32" s="30">
        <v>4</v>
      </c>
      <c r="X32" s="30">
        <f t="shared" si="5"/>
        <v>12</v>
      </c>
      <c r="Y32" s="31"/>
      <c r="Z32" s="31"/>
    </row>
    <row r="33" spans="1:26" s="3" customFormat="1" ht="11.1" customHeight="1" x14ac:dyDescent="0.2">
      <c r="A33" s="34" t="str">
        <f>LEFT('Pipeline Segments'!$A$6,7)</f>
        <v>Linwood</v>
      </c>
      <c r="B33" s="34" t="str">
        <f>'Pipeline Segments'!$A$6</f>
        <v>Linwood: Linwood/Somers Pt Border MHL49 (Ocean Heights Ave) to Linwood PS</v>
      </c>
      <c r="C33" s="30" t="str">
        <f>D32</f>
        <v>L17</v>
      </c>
      <c r="D33" s="30" t="s">
        <v>56</v>
      </c>
      <c r="E33" s="30">
        <v>266</v>
      </c>
      <c r="F33" s="82" t="s">
        <v>51</v>
      </c>
      <c r="G33" s="30" t="s">
        <v>302</v>
      </c>
      <c r="H33" s="30">
        <v>33</v>
      </c>
      <c r="I33" s="30">
        <v>1976</v>
      </c>
      <c r="J33" s="30">
        <v>100</v>
      </c>
      <c r="K33" s="30">
        <v>0</v>
      </c>
      <c r="L33" s="30">
        <v>0</v>
      </c>
      <c r="M33" s="30">
        <v>0</v>
      </c>
      <c r="N33" s="30">
        <v>1.5788610000000001</v>
      </c>
      <c r="O33" s="30">
        <f t="shared" si="1"/>
        <v>0.50523552000000005</v>
      </c>
      <c r="P33" s="30">
        <f t="shared" si="2"/>
        <v>0.85258494000000007</v>
      </c>
      <c r="Q33" s="30">
        <f t="shared" si="3"/>
        <v>0.86284753650000001</v>
      </c>
      <c r="R33" s="30">
        <f t="shared" si="4"/>
        <v>6.3154440000000003</v>
      </c>
      <c r="S33" s="30">
        <v>1</v>
      </c>
      <c r="T33" s="30">
        <f t="shared" si="0"/>
        <v>56</v>
      </c>
      <c r="U33" s="7">
        <v>0</v>
      </c>
      <c r="V33" s="30">
        <v>3</v>
      </c>
      <c r="W33" s="30">
        <v>4</v>
      </c>
      <c r="X33" s="30">
        <f t="shared" si="5"/>
        <v>12</v>
      </c>
      <c r="Y33" s="31"/>
      <c r="Z33" s="31"/>
    </row>
    <row r="34" spans="1:26" s="3" customFormat="1" ht="11.1" customHeight="1" x14ac:dyDescent="0.2">
      <c r="A34" s="34" t="str">
        <f>LEFT('Pipeline Segments'!$A$6,7)</f>
        <v>Linwood</v>
      </c>
      <c r="B34" s="34" t="str">
        <f>'Pipeline Segments'!$A$6</f>
        <v>Linwood: Linwood/Somers Pt Border MHL49 (Ocean Heights Ave) to Linwood PS</v>
      </c>
      <c r="C34" s="30" t="str">
        <f>D33</f>
        <v>L16</v>
      </c>
      <c r="D34" s="30" t="s">
        <v>57</v>
      </c>
      <c r="E34" s="30">
        <v>261</v>
      </c>
      <c r="F34" s="82" t="s">
        <v>51</v>
      </c>
      <c r="G34" s="30" t="s">
        <v>302</v>
      </c>
      <c r="H34" s="30">
        <v>33</v>
      </c>
      <c r="I34" s="30">
        <v>1976</v>
      </c>
      <c r="J34" s="30">
        <v>100</v>
      </c>
      <c r="K34" s="30">
        <v>0</v>
      </c>
      <c r="L34" s="30">
        <v>0</v>
      </c>
      <c r="M34" s="30">
        <v>0</v>
      </c>
      <c r="N34" s="30">
        <v>1.5788610000000001</v>
      </c>
      <c r="O34" s="30">
        <f t="shared" si="1"/>
        <v>0.50523552000000005</v>
      </c>
      <c r="P34" s="30">
        <f t="shared" si="2"/>
        <v>0.85258494000000007</v>
      </c>
      <c r="Q34" s="30">
        <f t="shared" si="3"/>
        <v>0.86284753650000001</v>
      </c>
      <c r="R34" s="30">
        <f t="shared" si="4"/>
        <v>6.3154440000000003</v>
      </c>
      <c r="S34" s="30">
        <v>1</v>
      </c>
      <c r="T34" s="30">
        <f t="shared" ref="T34:T65" si="6">IF(L34&gt;0,((K34+L34)-$Y$2),((I34+J34)-$Y$2))</f>
        <v>56</v>
      </c>
      <c r="U34" s="7">
        <v>0</v>
      </c>
      <c r="V34" s="30">
        <v>3</v>
      </c>
      <c r="W34" s="30">
        <v>4</v>
      </c>
      <c r="X34" s="30">
        <f t="shared" si="5"/>
        <v>12</v>
      </c>
      <c r="Y34" s="31"/>
      <c r="Z34" s="31"/>
    </row>
    <row r="35" spans="1:26" s="3" customFormat="1" ht="11.1" customHeight="1" x14ac:dyDescent="0.2">
      <c r="A35" s="34" t="str">
        <f>LEFT('Pipeline Segments'!$A$6,7)</f>
        <v>Linwood</v>
      </c>
      <c r="B35" s="34" t="str">
        <f>'Pipeline Segments'!$A$6</f>
        <v>Linwood: Linwood/Somers Pt Border MHL49 (Ocean Heights Ave) to Linwood PS</v>
      </c>
      <c r="C35" s="30" t="str">
        <f>D34</f>
        <v>L15</v>
      </c>
      <c r="D35" s="30" t="s">
        <v>58</v>
      </c>
      <c r="E35" s="30">
        <v>260</v>
      </c>
      <c r="F35" s="82" t="s">
        <v>51</v>
      </c>
      <c r="G35" s="30" t="s">
        <v>302</v>
      </c>
      <c r="H35" s="30">
        <v>33</v>
      </c>
      <c r="I35" s="30">
        <v>1976</v>
      </c>
      <c r="J35" s="30">
        <v>100</v>
      </c>
      <c r="K35" s="30">
        <v>0</v>
      </c>
      <c r="L35" s="30">
        <v>0</v>
      </c>
      <c r="M35" s="30">
        <v>0</v>
      </c>
      <c r="N35" s="30">
        <v>1.5788610000000001</v>
      </c>
      <c r="O35" s="30">
        <f t="shared" si="1"/>
        <v>0.50523552000000005</v>
      </c>
      <c r="P35" s="30">
        <f t="shared" si="2"/>
        <v>0.85258494000000007</v>
      </c>
      <c r="Q35" s="30">
        <f t="shared" si="3"/>
        <v>0.86284753650000001</v>
      </c>
      <c r="R35" s="30">
        <f t="shared" si="4"/>
        <v>6.3154440000000003</v>
      </c>
      <c r="S35" s="30">
        <v>1</v>
      </c>
      <c r="T35" s="30">
        <f t="shared" si="6"/>
        <v>56</v>
      </c>
      <c r="U35" s="7">
        <v>0</v>
      </c>
      <c r="V35" s="30">
        <v>3</v>
      </c>
      <c r="W35" s="30">
        <v>4</v>
      </c>
      <c r="X35" s="30">
        <f t="shared" si="5"/>
        <v>12</v>
      </c>
      <c r="Y35" s="31"/>
      <c r="Z35" s="31"/>
    </row>
    <row r="36" spans="1:26" s="3" customFormat="1" ht="11.1" customHeight="1" x14ac:dyDescent="0.2">
      <c r="A36" s="34" t="str">
        <f>LEFT('Pipeline Segments'!$A$6,7)</f>
        <v>Linwood</v>
      </c>
      <c r="B36" s="34" t="str">
        <f>'Pipeline Segments'!$A$6</f>
        <v>Linwood: Linwood/Somers Pt Border MHL49 (Ocean Heights Ave) to Linwood PS</v>
      </c>
      <c r="C36" s="30" t="str">
        <f t="shared" ref="C36:C48" si="7">D35</f>
        <v>L14</v>
      </c>
      <c r="D36" s="30" t="s">
        <v>59</v>
      </c>
      <c r="E36" s="30">
        <v>262</v>
      </c>
      <c r="F36" s="82" t="s">
        <v>51</v>
      </c>
      <c r="G36" s="30" t="s">
        <v>302</v>
      </c>
      <c r="H36" s="30">
        <v>33</v>
      </c>
      <c r="I36" s="30">
        <v>1976</v>
      </c>
      <c r="J36" s="30">
        <v>100</v>
      </c>
      <c r="K36" s="30">
        <v>0</v>
      </c>
      <c r="L36" s="30">
        <v>0</v>
      </c>
      <c r="M36" s="30">
        <v>0</v>
      </c>
      <c r="N36" s="30">
        <v>1.5788610000000001</v>
      </c>
      <c r="O36" s="30">
        <f t="shared" si="1"/>
        <v>0.50523552000000005</v>
      </c>
      <c r="P36" s="30">
        <f t="shared" si="2"/>
        <v>0.85258494000000007</v>
      </c>
      <c r="Q36" s="30">
        <f t="shared" si="3"/>
        <v>0.86284753650000001</v>
      </c>
      <c r="R36" s="30">
        <f t="shared" si="4"/>
        <v>6.3154440000000003</v>
      </c>
      <c r="S36" s="30">
        <v>1</v>
      </c>
      <c r="T36" s="30">
        <f t="shared" si="6"/>
        <v>56</v>
      </c>
      <c r="U36" s="7">
        <v>0</v>
      </c>
      <c r="V36" s="30">
        <v>3</v>
      </c>
      <c r="W36" s="30">
        <v>4</v>
      </c>
      <c r="X36" s="30">
        <f t="shared" si="5"/>
        <v>12</v>
      </c>
      <c r="Y36" s="31"/>
      <c r="Z36" s="31"/>
    </row>
    <row r="37" spans="1:26" s="3" customFormat="1" ht="11.1" customHeight="1" x14ac:dyDescent="0.2">
      <c r="A37" s="34" t="str">
        <f>LEFT('Pipeline Segments'!$A$6,7)</f>
        <v>Linwood</v>
      </c>
      <c r="B37" s="34" t="str">
        <f>'Pipeline Segments'!$A$6</f>
        <v>Linwood: Linwood/Somers Pt Border MHL49 (Ocean Heights Ave) to Linwood PS</v>
      </c>
      <c r="C37" s="30" t="str">
        <f t="shared" si="7"/>
        <v>L13</v>
      </c>
      <c r="D37" s="30" t="s">
        <v>60</v>
      </c>
      <c r="E37" s="30">
        <v>259</v>
      </c>
      <c r="F37" s="82" t="s">
        <v>51</v>
      </c>
      <c r="G37" s="30" t="s">
        <v>302</v>
      </c>
      <c r="H37" s="30">
        <v>33</v>
      </c>
      <c r="I37" s="30">
        <v>1976</v>
      </c>
      <c r="J37" s="30">
        <v>100</v>
      </c>
      <c r="K37" s="30">
        <v>0</v>
      </c>
      <c r="L37" s="30">
        <v>0</v>
      </c>
      <c r="M37" s="30">
        <v>0</v>
      </c>
      <c r="N37" s="30">
        <v>1.5788610000000001</v>
      </c>
      <c r="O37" s="30">
        <f t="shared" si="1"/>
        <v>0.50523552000000005</v>
      </c>
      <c r="P37" s="30">
        <f t="shared" si="2"/>
        <v>0.85258494000000007</v>
      </c>
      <c r="Q37" s="30">
        <f t="shared" si="3"/>
        <v>0.86284753650000001</v>
      </c>
      <c r="R37" s="30">
        <f t="shared" si="4"/>
        <v>6.3154440000000003</v>
      </c>
      <c r="S37" s="30">
        <v>1</v>
      </c>
      <c r="T37" s="30">
        <f t="shared" si="6"/>
        <v>56</v>
      </c>
      <c r="U37" s="7">
        <v>0</v>
      </c>
      <c r="V37" s="30">
        <v>3</v>
      </c>
      <c r="W37" s="30">
        <v>4</v>
      </c>
      <c r="X37" s="30">
        <f t="shared" si="5"/>
        <v>12</v>
      </c>
      <c r="Y37" s="31"/>
      <c r="Z37" s="31"/>
    </row>
    <row r="38" spans="1:26" s="3" customFormat="1" ht="11.1" customHeight="1" x14ac:dyDescent="0.2">
      <c r="A38" s="34" t="str">
        <f>LEFT('Pipeline Segments'!$A$6,7)</f>
        <v>Linwood</v>
      </c>
      <c r="B38" s="34" t="str">
        <f>'Pipeline Segments'!$A$6</f>
        <v>Linwood: Linwood/Somers Pt Border MHL49 (Ocean Heights Ave) to Linwood PS</v>
      </c>
      <c r="C38" s="30" t="str">
        <f t="shared" si="7"/>
        <v>L12</v>
      </c>
      <c r="D38" s="30" t="s">
        <v>61</v>
      </c>
      <c r="E38" s="30">
        <v>265</v>
      </c>
      <c r="F38" s="82" t="s">
        <v>51</v>
      </c>
      <c r="G38" s="30" t="s">
        <v>302</v>
      </c>
      <c r="H38" s="30">
        <v>33</v>
      </c>
      <c r="I38" s="30">
        <v>1976</v>
      </c>
      <c r="J38" s="30">
        <v>100</v>
      </c>
      <c r="K38" s="30">
        <v>0</v>
      </c>
      <c r="L38" s="30">
        <v>0</v>
      </c>
      <c r="M38" s="30">
        <v>0</v>
      </c>
      <c r="N38" s="30">
        <v>1.5788610000000001</v>
      </c>
      <c r="O38" s="30">
        <f t="shared" si="1"/>
        <v>0.50523552000000005</v>
      </c>
      <c r="P38" s="30">
        <f t="shared" si="2"/>
        <v>0.85258494000000007</v>
      </c>
      <c r="Q38" s="30">
        <f t="shared" si="3"/>
        <v>0.86284753650000001</v>
      </c>
      <c r="R38" s="30">
        <f t="shared" si="4"/>
        <v>6.3154440000000003</v>
      </c>
      <c r="S38" s="30">
        <v>1</v>
      </c>
      <c r="T38" s="30">
        <f t="shared" si="6"/>
        <v>56</v>
      </c>
      <c r="U38" s="7">
        <v>0</v>
      </c>
      <c r="V38" s="30">
        <v>3</v>
      </c>
      <c r="W38" s="30">
        <v>4</v>
      </c>
      <c r="X38" s="30">
        <f t="shared" si="5"/>
        <v>12</v>
      </c>
      <c r="Y38" s="31"/>
      <c r="Z38" s="31"/>
    </row>
    <row r="39" spans="1:26" s="3" customFormat="1" ht="11.1" customHeight="1" x14ac:dyDescent="0.2">
      <c r="A39" s="34" t="str">
        <f>LEFT('Pipeline Segments'!$A$6,7)</f>
        <v>Linwood</v>
      </c>
      <c r="B39" s="34" t="str">
        <f>'Pipeline Segments'!$A$6</f>
        <v>Linwood: Linwood/Somers Pt Border MHL49 (Ocean Heights Ave) to Linwood PS</v>
      </c>
      <c r="C39" s="30" t="str">
        <f t="shared" si="7"/>
        <v>L10</v>
      </c>
      <c r="D39" s="30" t="s">
        <v>62</v>
      </c>
      <c r="E39" s="30">
        <v>296</v>
      </c>
      <c r="F39" s="82" t="s">
        <v>51</v>
      </c>
      <c r="G39" s="30" t="s">
        <v>302</v>
      </c>
      <c r="H39" s="30">
        <v>33</v>
      </c>
      <c r="I39" s="30">
        <v>1976</v>
      </c>
      <c r="J39" s="30">
        <v>100</v>
      </c>
      <c r="K39" s="30">
        <v>0</v>
      </c>
      <c r="L39" s="30">
        <v>0</v>
      </c>
      <c r="M39" s="30">
        <v>0</v>
      </c>
      <c r="N39" s="30">
        <v>1.5788610000000001</v>
      </c>
      <c r="O39" s="30">
        <f t="shared" si="1"/>
        <v>0.50523552000000005</v>
      </c>
      <c r="P39" s="30">
        <f t="shared" si="2"/>
        <v>0.85258494000000007</v>
      </c>
      <c r="Q39" s="30">
        <f t="shared" si="3"/>
        <v>0.86284753650000001</v>
      </c>
      <c r="R39" s="30">
        <f t="shared" si="4"/>
        <v>6.3154440000000003</v>
      </c>
      <c r="S39" s="30">
        <v>1</v>
      </c>
      <c r="T39" s="30">
        <f t="shared" si="6"/>
        <v>56</v>
      </c>
      <c r="U39" s="7">
        <v>0</v>
      </c>
      <c r="V39" s="30">
        <v>3</v>
      </c>
      <c r="W39" s="30">
        <v>4</v>
      </c>
      <c r="X39" s="30">
        <f t="shared" si="5"/>
        <v>12</v>
      </c>
      <c r="Y39" s="31"/>
      <c r="Z39" s="31"/>
    </row>
    <row r="40" spans="1:26" s="3" customFormat="1" ht="11.1" customHeight="1" x14ac:dyDescent="0.2">
      <c r="A40" s="34" t="str">
        <f>LEFT('Pipeline Segments'!$A$6,7)</f>
        <v>Linwood</v>
      </c>
      <c r="B40" s="34" t="str">
        <f>'Pipeline Segments'!$A$6</f>
        <v>Linwood: Linwood/Somers Pt Border MHL49 (Ocean Heights Ave) to Linwood PS</v>
      </c>
      <c r="C40" s="30" t="str">
        <f t="shared" si="7"/>
        <v>L9</v>
      </c>
      <c r="D40" s="30" t="s">
        <v>63</v>
      </c>
      <c r="E40" s="30">
        <v>36</v>
      </c>
      <c r="F40" s="82" t="s">
        <v>51</v>
      </c>
      <c r="G40" s="30" t="s">
        <v>302</v>
      </c>
      <c r="H40" s="30">
        <v>33</v>
      </c>
      <c r="I40" s="30">
        <v>1976</v>
      </c>
      <c r="J40" s="30">
        <v>100</v>
      </c>
      <c r="K40" s="30">
        <v>0</v>
      </c>
      <c r="L40" s="30">
        <v>0</v>
      </c>
      <c r="M40" s="30">
        <v>0</v>
      </c>
      <c r="N40" s="30">
        <v>1.5788610000000001</v>
      </c>
      <c r="O40" s="30">
        <f t="shared" si="1"/>
        <v>0.50523552000000005</v>
      </c>
      <c r="P40" s="30">
        <f t="shared" si="2"/>
        <v>0.85258494000000007</v>
      </c>
      <c r="Q40" s="30">
        <f t="shared" si="3"/>
        <v>0.86284753650000001</v>
      </c>
      <c r="R40" s="30">
        <f t="shared" si="4"/>
        <v>6.3154440000000003</v>
      </c>
      <c r="S40" s="30">
        <v>1</v>
      </c>
      <c r="T40" s="30">
        <f t="shared" si="6"/>
        <v>56</v>
      </c>
      <c r="U40" s="7">
        <v>0</v>
      </c>
      <c r="V40" s="30">
        <v>3</v>
      </c>
      <c r="W40" s="30">
        <v>4</v>
      </c>
      <c r="X40" s="30">
        <f t="shared" si="5"/>
        <v>12</v>
      </c>
      <c r="Y40" s="31"/>
      <c r="Z40" s="31"/>
    </row>
    <row r="41" spans="1:26" s="3" customFormat="1" ht="11.1" customHeight="1" x14ac:dyDescent="0.2">
      <c r="A41" s="34" t="str">
        <f>LEFT('Pipeline Segments'!$A$6,7)</f>
        <v>Linwood</v>
      </c>
      <c r="B41" s="34" t="str">
        <f>'Pipeline Segments'!$A$6</f>
        <v>Linwood: Linwood/Somers Pt Border MHL49 (Ocean Heights Ave) to Linwood PS</v>
      </c>
      <c r="C41" s="30" t="str">
        <f t="shared" si="7"/>
        <v>L8</v>
      </c>
      <c r="D41" s="30" t="s">
        <v>64</v>
      </c>
      <c r="E41" s="30">
        <v>235</v>
      </c>
      <c r="F41" s="82" t="s">
        <v>51</v>
      </c>
      <c r="G41" s="30" t="s">
        <v>302</v>
      </c>
      <c r="H41" s="30">
        <v>33</v>
      </c>
      <c r="I41" s="30">
        <v>1976</v>
      </c>
      <c r="J41" s="30">
        <v>100</v>
      </c>
      <c r="K41" s="30">
        <v>0</v>
      </c>
      <c r="L41" s="30">
        <v>0</v>
      </c>
      <c r="M41" s="30">
        <v>0</v>
      </c>
      <c r="N41" s="30">
        <v>1.5788610000000001</v>
      </c>
      <c r="O41" s="30">
        <f t="shared" si="1"/>
        <v>0.50523552000000005</v>
      </c>
      <c r="P41" s="30">
        <f t="shared" si="2"/>
        <v>0.85258494000000007</v>
      </c>
      <c r="Q41" s="30">
        <f t="shared" si="3"/>
        <v>0.86284753650000001</v>
      </c>
      <c r="R41" s="30">
        <f t="shared" si="4"/>
        <v>6.3154440000000003</v>
      </c>
      <c r="S41" s="30">
        <v>1</v>
      </c>
      <c r="T41" s="30">
        <f t="shared" si="6"/>
        <v>56</v>
      </c>
      <c r="U41" s="7">
        <v>0</v>
      </c>
      <c r="V41" s="30">
        <v>3</v>
      </c>
      <c r="W41" s="30">
        <v>4</v>
      </c>
      <c r="X41" s="30">
        <f t="shared" si="5"/>
        <v>12</v>
      </c>
      <c r="Y41" s="31"/>
      <c r="Z41" s="31"/>
    </row>
    <row r="42" spans="1:26" ht="11.1" customHeight="1" x14ac:dyDescent="0.2">
      <c r="A42" s="34" t="str">
        <f>LEFT('Pipeline Segments'!$A$6,7)</f>
        <v>Linwood</v>
      </c>
      <c r="B42" s="34" t="str">
        <f>'Pipeline Segments'!$A$6</f>
        <v>Linwood: Linwood/Somers Pt Border MHL49 (Ocean Heights Ave) to Linwood PS</v>
      </c>
      <c r="C42" s="30" t="str">
        <f t="shared" si="7"/>
        <v>L7</v>
      </c>
      <c r="D42" s="30" t="s">
        <v>65</v>
      </c>
      <c r="E42" s="30">
        <v>469</v>
      </c>
      <c r="F42" s="82" t="s">
        <v>51</v>
      </c>
      <c r="G42" s="30" t="s">
        <v>302</v>
      </c>
      <c r="H42" s="30">
        <v>33</v>
      </c>
      <c r="I42" s="30">
        <v>1976</v>
      </c>
      <c r="J42" s="30">
        <v>100</v>
      </c>
      <c r="K42" s="30">
        <v>0</v>
      </c>
      <c r="L42" s="30">
        <v>0</v>
      </c>
      <c r="M42" s="30">
        <v>0</v>
      </c>
      <c r="N42" s="30">
        <v>1.5788610000000001</v>
      </c>
      <c r="O42" s="30">
        <f t="shared" si="1"/>
        <v>0.50523552000000005</v>
      </c>
      <c r="P42" s="30">
        <f t="shared" si="2"/>
        <v>0.85258494000000007</v>
      </c>
      <c r="Q42" s="30">
        <f t="shared" si="3"/>
        <v>0.86284753650000001</v>
      </c>
      <c r="R42" s="30">
        <f t="shared" si="4"/>
        <v>6.3154440000000003</v>
      </c>
      <c r="S42" s="30">
        <v>1</v>
      </c>
      <c r="T42" s="30">
        <f t="shared" si="6"/>
        <v>56</v>
      </c>
      <c r="U42" s="7">
        <v>0</v>
      </c>
      <c r="V42" s="30">
        <v>3</v>
      </c>
      <c r="W42" s="30">
        <v>4</v>
      </c>
      <c r="X42" s="30">
        <f t="shared" si="5"/>
        <v>12</v>
      </c>
    </row>
    <row r="43" spans="1:26" ht="11.1" customHeight="1" x14ac:dyDescent="0.2">
      <c r="A43" s="34" t="str">
        <f>LEFT('Pipeline Segments'!$A$6,7)</f>
        <v>Linwood</v>
      </c>
      <c r="B43" s="34" t="str">
        <f>'Pipeline Segments'!$A$6</f>
        <v>Linwood: Linwood/Somers Pt Border MHL49 (Ocean Heights Ave) to Linwood PS</v>
      </c>
      <c r="C43" s="30" t="str">
        <f t="shared" si="7"/>
        <v>L6</v>
      </c>
      <c r="D43" s="30" t="s">
        <v>66</v>
      </c>
      <c r="E43" s="30">
        <v>492</v>
      </c>
      <c r="F43" s="82" t="s">
        <v>51</v>
      </c>
      <c r="G43" s="30" t="s">
        <v>302</v>
      </c>
      <c r="H43" s="30">
        <v>33</v>
      </c>
      <c r="I43" s="30">
        <v>1976</v>
      </c>
      <c r="J43" s="30">
        <v>100</v>
      </c>
      <c r="K43" s="30">
        <v>0</v>
      </c>
      <c r="L43" s="30">
        <v>0</v>
      </c>
      <c r="M43" s="30">
        <v>0</v>
      </c>
      <c r="N43" s="30">
        <v>1.5788610000000001</v>
      </c>
      <c r="O43" s="30">
        <f t="shared" si="1"/>
        <v>0.50523552000000005</v>
      </c>
      <c r="P43" s="30">
        <f t="shared" si="2"/>
        <v>0.85258494000000007</v>
      </c>
      <c r="Q43" s="30">
        <f t="shared" si="3"/>
        <v>0.86284753650000001</v>
      </c>
      <c r="R43" s="30">
        <f t="shared" si="4"/>
        <v>6.3154440000000003</v>
      </c>
      <c r="S43" s="30">
        <v>1</v>
      </c>
      <c r="T43" s="30">
        <f t="shared" si="6"/>
        <v>56</v>
      </c>
      <c r="U43" s="7">
        <v>0</v>
      </c>
      <c r="V43" s="30">
        <v>3</v>
      </c>
      <c r="W43" s="30">
        <v>4</v>
      </c>
      <c r="X43" s="30">
        <f t="shared" si="5"/>
        <v>12</v>
      </c>
    </row>
    <row r="44" spans="1:26" ht="11.1" customHeight="1" x14ac:dyDescent="0.2">
      <c r="A44" s="34" t="str">
        <f>LEFT('Pipeline Segments'!$A$6,7)</f>
        <v>Linwood</v>
      </c>
      <c r="B44" s="34" t="str">
        <f>'Pipeline Segments'!$A$6</f>
        <v>Linwood: Linwood/Somers Pt Border MHL49 (Ocean Heights Ave) to Linwood PS</v>
      </c>
      <c r="C44" s="30" t="str">
        <f t="shared" si="7"/>
        <v>L5</v>
      </c>
      <c r="D44" s="30" t="s">
        <v>67</v>
      </c>
      <c r="E44" s="30">
        <v>204</v>
      </c>
      <c r="F44" s="82" t="s">
        <v>51</v>
      </c>
      <c r="G44" s="30" t="s">
        <v>302</v>
      </c>
      <c r="H44" s="30">
        <v>33</v>
      </c>
      <c r="I44" s="30">
        <v>1976</v>
      </c>
      <c r="J44" s="30">
        <v>100</v>
      </c>
      <c r="K44" s="30">
        <v>0</v>
      </c>
      <c r="L44" s="30">
        <v>0</v>
      </c>
      <c r="M44" s="30">
        <v>0</v>
      </c>
      <c r="N44" s="30">
        <v>1.5788610000000001</v>
      </c>
      <c r="O44" s="30">
        <f t="shared" si="1"/>
        <v>0.50523552000000005</v>
      </c>
      <c r="P44" s="30">
        <f t="shared" si="2"/>
        <v>0.85258494000000007</v>
      </c>
      <c r="Q44" s="30">
        <f t="shared" si="3"/>
        <v>0.86284753650000001</v>
      </c>
      <c r="R44" s="30">
        <f t="shared" si="4"/>
        <v>6.3154440000000003</v>
      </c>
      <c r="S44" s="30">
        <v>1</v>
      </c>
      <c r="T44" s="30">
        <f t="shared" si="6"/>
        <v>56</v>
      </c>
      <c r="U44" s="7">
        <v>0</v>
      </c>
      <c r="V44" s="30">
        <v>3</v>
      </c>
      <c r="W44" s="30">
        <v>4</v>
      </c>
      <c r="X44" s="30">
        <f t="shared" si="5"/>
        <v>12</v>
      </c>
    </row>
    <row r="45" spans="1:26" ht="11.1" customHeight="1" x14ac:dyDescent="0.2">
      <c r="A45" s="34" t="str">
        <f>LEFT('Pipeline Segments'!$A$6,7)</f>
        <v>Linwood</v>
      </c>
      <c r="B45" s="34" t="str">
        <f>'Pipeline Segments'!$A$6</f>
        <v>Linwood: Linwood/Somers Pt Border MHL49 (Ocean Heights Ave) to Linwood PS</v>
      </c>
      <c r="C45" s="30" t="str">
        <f t="shared" si="7"/>
        <v>L4</v>
      </c>
      <c r="D45" s="30" t="s">
        <v>68</v>
      </c>
      <c r="E45" s="30">
        <v>315</v>
      </c>
      <c r="F45" s="82" t="s">
        <v>51</v>
      </c>
      <c r="G45" s="30" t="s">
        <v>302</v>
      </c>
      <c r="H45" s="30">
        <v>33</v>
      </c>
      <c r="I45" s="30">
        <v>1976</v>
      </c>
      <c r="J45" s="30">
        <v>100</v>
      </c>
      <c r="K45" s="30">
        <v>0</v>
      </c>
      <c r="L45" s="30">
        <v>0</v>
      </c>
      <c r="M45" s="30">
        <v>0</v>
      </c>
      <c r="N45" s="30">
        <v>1.5788610000000001</v>
      </c>
      <c r="O45" s="30">
        <f t="shared" si="1"/>
        <v>0.50523552000000005</v>
      </c>
      <c r="P45" s="30">
        <f t="shared" si="2"/>
        <v>0.85258494000000007</v>
      </c>
      <c r="Q45" s="30">
        <f t="shared" si="3"/>
        <v>0.86284753650000001</v>
      </c>
      <c r="R45" s="30">
        <f t="shared" si="4"/>
        <v>6.3154440000000003</v>
      </c>
      <c r="S45" s="30">
        <v>1</v>
      </c>
      <c r="T45" s="30">
        <f t="shared" si="6"/>
        <v>56</v>
      </c>
      <c r="U45" s="7">
        <v>0</v>
      </c>
      <c r="V45" s="30">
        <v>3</v>
      </c>
      <c r="W45" s="30">
        <v>4</v>
      </c>
      <c r="X45" s="30">
        <f t="shared" si="5"/>
        <v>12</v>
      </c>
    </row>
    <row r="46" spans="1:26" ht="11.1" customHeight="1" x14ac:dyDescent="0.2">
      <c r="A46" s="34" t="str">
        <f>LEFT('Pipeline Segments'!$A$6,7)</f>
        <v>Linwood</v>
      </c>
      <c r="B46" s="34" t="str">
        <f>'Pipeline Segments'!$A$6</f>
        <v>Linwood: Linwood/Somers Pt Border MHL49 (Ocean Heights Ave) to Linwood PS</v>
      </c>
      <c r="C46" s="30" t="str">
        <f t="shared" si="7"/>
        <v>L3</v>
      </c>
      <c r="D46" s="30" t="s">
        <v>69</v>
      </c>
      <c r="E46" s="30">
        <v>185</v>
      </c>
      <c r="F46" s="82" t="s">
        <v>51</v>
      </c>
      <c r="G46" s="30" t="s">
        <v>302</v>
      </c>
      <c r="H46" s="30">
        <v>33</v>
      </c>
      <c r="I46" s="30">
        <v>1976</v>
      </c>
      <c r="J46" s="30">
        <v>100</v>
      </c>
      <c r="K46" s="30">
        <v>0</v>
      </c>
      <c r="L46" s="30">
        <v>0</v>
      </c>
      <c r="M46" s="30">
        <v>0</v>
      </c>
      <c r="N46" s="30">
        <v>1.5788610000000001</v>
      </c>
      <c r="O46" s="30">
        <f t="shared" si="1"/>
        <v>0.50523552000000005</v>
      </c>
      <c r="P46" s="30">
        <f t="shared" si="2"/>
        <v>0.85258494000000007</v>
      </c>
      <c r="Q46" s="30">
        <f t="shared" si="3"/>
        <v>0.86284753650000001</v>
      </c>
      <c r="R46" s="30">
        <f t="shared" si="4"/>
        <v>6.3154440000000003</v>
      </c>
      <c r="S46" s="30">
        <v>1</v>
      </c>
      <c r="T46" s="30">
        <f t="shared" si="6"/>
        <v>56</v>
      </c>
      <c r="U46" s="7">
        <v>0</v>
      </c>
      <c r="V46" s="30">
        <v>3</v>
      </c>
      <c r="W46" s="30">
        <v>4</v>
      </c>
      <c r="X46" s="30">
        <f t="shared" si="5"/>
        <v>12</v>
      </c>
    </row>
    <row r="47" spans="1:26" ht="11.1" customHeight="1" x14ac:dyDescent="0.2">
      <c r="A47" s="34" t="str">
        <f>LEFT('Pipeline Segments'!$A$6,7)</f>
        <v>Linwood</v>
      </c>
      <c r="B47" s="34" t="str">
        <f>'Pipeline Segments'!$A$6</f>
        <v>Linwood: Linwood/Somers Pt Border MHL49 (Ocean Heights Ave) to Linwood PS</v>
      </c>
      <c r="C47" s="30" t="str">
        <f t="shared" si="7"/>
        <v>L2</v>
      </c>
      <c r="D47" s="30" t="s">
        <v>70</v>
      </c>
      <c r="E47" s="30">
        <v>159</v>
      </c>
      <c r="F47" s="82" t="s">
        <v>51</v>
      </c>
      <c r="G47" s="30" t="s">
        <v>302</v>
      </c>
      <c r="H47" s="30">
        <v>33</v>
      </c>
      <c r="I47" s="30">
        <v>1976</v>
      </c>
      <c r="J47" s="30">
        <v>100</v>
      </c>
      <c r="K47" s="30">
        <v>0</v>
      </c>
      <c r="L47" s="30">
        <v>0</v>
      </c>
      <c r="M47" s="30">
        <v>0</v>
      </c>
      <c r="N47" s="30">
        <v>1.5788610000000001</v>
      </c>
      <c r="O47" s="30">
        <f t="shared" si="1"/>
        <v>0.50523552000000005</v>
      </c>
      <c r="P47" s="30">
        <f t="shared" si="2"/>
        <v>0.85258494000000007</v>
      </c>
      <c r="Q47" s="30">
        <f t="shared" si="3"/>
        <v>0.86284753650000001</v>
      </c>
      <c r="R47" s="30">
        <f t="shared" si="4"/>
        <v>6.3154440000000003</v>
      </c>
      <c r="S47" s="30">
        <v>1</v>
      </c>
      <c r="T47" s="30">
        <f t="shared" si="6"/>
        <v>56</v>
      </c>
      <c r="U47" s="7">
        <v>0</v>
      </c>
      <c r="V47" s="30">
        <v>3</v>
      </c>
      <c r="W47" s="30">
        <v>4</v>
      </c>
      <c r="X47" s="30">
        <f t="shared" si="5"/>
        <v>12</v>
      </c>
    </row>
    <row r="48" spans="1:26" ht="11.1" customHeight="1" x14ac:dyDescent="0.2">
      <c r="A48" s="34" t="str">
        <f>LEFT('Pipeline Segments'!$A$6,7)</f>
        <v>Linwood</v>
      </c>
      <c r="B48" s="34" t="str">
        <f>'Pipeline Segments'!$A$6</f>
        <v>Linwood: Linwood/Somers Pt Border MHL49 (Ocean Heights Ave) to Linwood PS</v>
      </c>
      <c r="C48" s="30" t="str">
        <f t="shared" si="7"/>
        <v>L1</v>
      </c>
      <c r="D48" s="30" t="s">
        <v>305</v>
      </c>
      <c r="E48" s="30">
        <v>15</v>
      </c>
      <c r="F48" s="82" t="s">
        <v>51</v>
      </c>
      <c r="G48" s="30" t="s">
        <v>302</v>
      </c>
      <c r="H48" s="30">
        <v>33</v>
      </c>
      <c r="I48" s="30">
        <v>1976</v>
      </c>
      <c r="J48" s="30">
        <v>100</v>
      </c>
      <c r="K48" s="30">
        <v>0</v>
      </c>
      <c r="L48" s="30">
        <v>0</v>
      </c>
      <c r="M48" s="30">
        <v>0</v>
      </c>
      <c r="N48" s="30">
        <v>1.5788610000000001</v>
      </c>
      <c r="O48" s="30">
        <f t="shared" si="1"/>
        <v>0.50523552000000005</v>
      </c>
      <c r="P48" s="30">
        <f t="shared" si="2"/>
        <v>0.85258494000000007</v>
      </c>
      <c r="Q48" s="30">
        <f t="shared" si="3"/>
        <v>0.86284753650000001</v>
      </c>
      <c r="R48" s="30">
        <f t="shared" si="4"/>
        <v>6.3154440000000003</v>
      </c>
      <c r="S48" s="30">
        <v>1</v>
      </c>
      <c r="T48" s="30">
        <f t="shared" si="6"/>
        <v>56</v>
      </c>
      <c r="U48" s="7">
        <v>0</v>
      </c>
      <c r="V48" s="30">
        <v>3</v>
      </c>
      <c r="W48" s="30">
        <v>4</v>
      </c>
      <c r="X48" s="30">
        <f t="shared" si="5"/>
        <v>12</v>
      </c>
    </row>
    <row r="49" spans="1:24" ht="11.1" customHeight="1" x14ac:dyDescent="0.2">
      <c r="A49" s="5" t="str">
        <f>LEFT('Pipeline Segments'!A54,7)</f>
        <v>Linwood</v>
      </c>
      <c r="B49" s="5" t="str">
        <f>'Pipeline Segments'!A54</f>
        <v>Linwood: Linwood PS to Linwood/Northfield Border (Shore Rd)</v>
      </c>
      <c r="C49" s="7" t="s">
        <v>305</v>
      </c>
      <c r="D49" s="30" t="s">
        <v>307</v>
      </c>
      <c r="E49" s="38">
        <v>5532</v>
      </c>
      <c r="F49" s="82" t="s">
        <v>164</v>
      </c>
      <c r="G49" s="38" t="s">
        <v>299</v>
      </c>
      <c r="H49" s="30">
        <v>20</v>
      </c>
      <c r="I49" s="30">
        <v>1974</v>
      </c>
      <c r="J49" s="30">
        <v>100</v>
      </c>
      <c r="K49" s="30">
        <v>0</v>
      </c>
      <c r="L49" s="30">
        <v>0</v>
      </c>
      <c r="M49" s="30">
        <v>0</v>
      </c>
      <c r="N49" s="30">
        <v>2.7070457000000001</v>
      </c>
      <c r="O49" s="30">
        <f t="shared" si="1"/>
        <v>0.86625462400000008</v>
      </c>
      <c r="P49" s="30">
        <f t="shared" si="2"/>
        <v>1.4618046780000002</v>
      </c>
      <c r="Q49" s="30">
        <f t="shared" si="3"/>
        <v>1.4794004750500001</v>
      </c>
      <c r="R49" s="30">
        <f t="shared" si="4"/>
        <v>10.8281828</v>
      </c>
      <c r="S49" s="30">
        <v>1</v>
      </c>
      <c r="T49" s="30">
        <f t="shared" si="6"/>
        <v>54</v>
      </c>
      <c r="U49" s="7">
        <v>0</v>
      </c>
      <c r="V49" s="7">
        <v>4</v>
      </c>
      <c r="W49" s="7">
        <v>2</v>
      </c>
      <c r="X49" s="7">
        <f>(V49*W49)</f>
        <v>8</v>
      </c>
    </row>
    <row r="50" spans="1:24" ht="11.1" customHeight="1" x14ac:dyDescent="0.2">
      <c r="A50" s="5" t="str">
        <f>LEFT('Pipeline Segments'!$A$57,10)</f>
        <v>Northfield</v>
      </c>
      <c r="B50" s="5" t="str">
        <f>'Pipeline Segments'!$A$57</f>
        <v>Northfield: Linwood/Northfield Border (Shore Rd) to Northfield PS</v>
      </c>
      <c r="C50" s="7" t="s">
        <v>163</v>
      </c>
      <c r="D50" s="7" t="s">
        <v>163</v>
      </c>
      <c r="E50" s="38">
        <v>3259</v>
      </c>
      <c r="F50" s="83" t="s">
        <v>164</v>
      </c>
      <c r="G50" s="38" t="s">
        <v>299</v>
      </c>
      <c r="H50" s="30">
        <v>20</v>
      </c>
      <c r="I50" s="30">
        <v>1976</v>
      </c>
      <c r="J50" s="30">
        <v>100</v>
      </c>
      <c r="K50" s="30">
        <v>0</v>
      </c>
      <c r="L50" s="30">
        <v>0</v>
      </c>
      <c r="M50" s="30">
        <v>0</v>
      </c>
      <c r="N50" s="30">
        <v>3.7729428</v>
      </c>
      <c r="O50" s="30">
        <f t="shared" si="1"/>
        <v>1.2073416960000001</v>
      </c>
      <c r="P50" s="30">
        <f t="shared" si="2"/>
        <v>2.0373891120000001</v>
      </c>
      <c r="Q50" s="30">
        <f t="shared" si="3"/>
        <v>2.0619132402</v>
      </c>
      <c r="R50" s="30">
        <f t="shared" si="4"/>
        <v>15.0917712</v>
      </c>
      <c r="S50" s="30">
        <v>1</v>
      </c>
      <c r="T50" s="30">
        <f t="shared" si="6"/>
        <v>56</v>
      </c>
      <c r="U50" s="7">
        <v>0</v>
      </c>
      <c r="V50" s="7">
        <v>4</v>
      </c>
      <c r="W50" s="7">
        <v>2</v>
      </c>
      <c r="X50" s="7">
        <f>(V50*W50)</f>
        <v>8</v>
      </c>
    </row>
    <row r="51" spans="1:24" ht="11.1" customHeight="1" x14ac:dyDescent="0.2">
      <c r="A51" s="5" t="str">
        <f>LEFT('Pipeline Segments'!$A$57,10)</f>
        <v>Northfield</v>
      </c>
      <c r="B51" s="5" t="str">
        <f>'Pipeline Segments'!$A$57</f>
        <v>Northfield: Linwood/Northfield Border (Shore Rd) to Northfield PS</v>
      </c>
      <c r="C51" s="37" t="s">
        <v>74</v>
      </c>
      <c r="D51" s="30" t="s">
        <v>75</v>
      </c>
      <c r="E51" s="30">
        <v>280</v>
      </c>
      <c r="F51" s="83" t="s">
        <v>23</v>
      </c>
      <c r="G51" s="30" t="s">
        <v>302</v>
      </c>
      <c r="H51" s="30">
        <v>27</v>
      </c>
      <c r="I51" s="30">
        <v>1976</v>
      </c>
      <c r="J51" s="38">
        <v>80</v>
      </c>
      <c r="K51" s="30">
        <v>2003</v>
      </c>
      <c r="L51" s="30">
        <v>75</v>
      </c>
      <c r="M51" s="30" t="s">
        <v>303</v>
      </c>
      <c r="N51" s="30">
        <v>3.7729428</v>
      </c>
      <c r="O51" s="30">
        <f t="shared" si="1"/>
        <v>1.2073416960000001</v>
      </c>
      <c r="P51" s="30">
        <f t="shared" si="2"/>
        <v>2.0373891120000001</v>
      </c>
      <c r="Q51" s="30">
        <f t="shared" si="3"/>
        <v>2.0619132402</v>
      </c>
      <c r="R51" s="30">
        <f t="shared" si="4"/>
        <v>15.0917712</v>
      </c>
      <c r="S51" s="30">
        <v>1</v>
      </c>
      <c r="T51" s="30">
        <f t="shared" si="6"/>
        <v>58</v>
      </c>
      <c r="U51" s="7">
        <v>0</v>
      </c>
      <c r="V51" s="7">
        <v>2</v>
      </c>
      <c r="W51" s="7">
        <v>1</v>
      </c>
      <c r="X51" s="7">
        <f t="shared" ref="X51:X70" si="8">(V51*W51)</f>
        <v>2</v>
      </c>
    </row>
    <row r="52" spans="1:24" ht="11.1" customHeight="1" x14ac:dyDescent="0.2">
      <c r="A52" s="5" t="str">
        <f>LEFT('Pipeline Segments'!$A$57,10)</f>
        <v>Northfield</v>
      </c>
      <c r="B52" s="5" t="str">
        <f>'Pipeline Segments'!$A$57</f>
        <v>Northfield: Linwood/Northfield Border (Shore Rd) to Northfield PS</v>
      </c>
      <c r="C52" s="30" t="str">
        <f>D51</f>
        <v>NF21</v>
      </c>
      <c r="D52" s="30" t="s">
        <v>76</v>
      </c>
      <c r="E52" s="30">
        <v>366</v>
      </c>
      <c r="F52" s="83" t="s">
        <v>23</v>
      </c>
      <c r="G52" s="30" t="s">
        <v>302</v>
      </c>
      <c r="H52" s="30">
        <v>27</v>
      </c>
      <c r="I52" s="30">
        <v>1976</v>
      </c>
      <c r="J52" s="38">
        <v>80</v>
      </c>
      <c r="K52" s="30">
        <v>2003</v>
      </c>
      <c r="L52" s="30">
        <v>75</v>
      </c>
      <c r="M52" s="30" t="s">
        <v>303</v>
      </c>
      <c r="N52" s="30">
        <v>3.7729428</v>
      </c>
      <c r="O52" s="30">
        <f t="shared" si="1"/>
        <v>1.2073416960000001</v>
      </c>
      <c r="P52" s="30">
        <f t="shared" si="2"/>
        <v>2.0373891120000001</v>
      </c>
      <c r="Q52" s="30">
        <f t="shared" si="3"/>
        <v>2.0619132402</v>
      </c>
      <c r="R52" s="30">
        <f t="shared" si="4"/>
        <v>15.0917712</v>
      </c>
      <c r="S52" s="30">
        <v>1</v>
      </c>
      <c r="T52" s="30">
        <f t="shared" si="6"/>
        <v>58</v>
      </c>
      <c r="U52" s="7">
        <v>0</v>
      </c>
      <c r="V52" s="7">
        <v>2</v>
      </c>
      <c r="W52" s="7">
        <v>1</v>
      </c>
      <c r="X52" s="7">
        <f t="shared" si="8"/>
        <v>2</v>
      </c>
    </row>
    <row r="53" spans="1:24" ht="11.1" customHeight="1" x14ac:dyDescent="0.2">
      <c r="A53" s="5" t="str">
        <f>LEFT('Pipeline Segments'!$A$57,10)</f>
        <v>Northfield</v>
      </c>
      <c r="B53" s="5" t="str">
        <f>'Pipeline Segments'!$A$57</f>
        <v>Northfield: Linwood/Northfield Border (Shore Rd) to Northfield PS</v>
      </c>
      <c r="C53" s="30" t="str">
        <f t="shared" ref="C53:C69" si="9">D52</f>
        <v>NF20</v>
      </c>
      <c r="D53" s="30" t="s">
        <v>77</v>
      </c>
      <c r="E53" s="30">
        <v>401</v>
      </c>
      <c r="F53" s="83" t="s">
        <v>23</v>
      </c>
      <c r="G53" s="30" t="s">
        <v>302</v>
      </c>
      <c r="H53" s="30">
        <v>27</v>
      </c>
      <c r="I53" s="30">
        <v>1976</v>
      </c>
      <c r="J53" s="38">
        <v>80</v>
      </c>
      <c r="K53" s="30">
        <v>2003</v>
      </c>
      <c r="L53" s="30">
        <v>75</v>
      </c>
      <c r="M53" s="30" t="s">
        <v>303</v>
      </c>
      <c r="N53" s="30">
        <v>3.7729428</v>
      </c>
      <c r="O53" s="30">
        <f t="shared" si="1"/>
        <v>1.2073416960000001</v>
      </c>
      <c r="P53" s="30">
        <f t="shared" si="2"/>
        <v>2.0373891120000001</v>
      </c>
      <c r="Q53" s="30">
        <f t="shared" si="3"/>
        <v>2.0619132402</v>
      </c>
      <c r="R53" s="30">
        <f t="shared" si="4"/>
        <v>15.0917712</v>
      </c>
      <c r="S53" s="30">
        <v>1</v>
      </c>
      <c r="T53" s="30">
        <f t="shared" si="6"/>
        <v>58</v>
      </c>
      <c r="U53" s="7">
        <v>0</v>
      </c>
      <c r="V53" s="7">
        <v>2</v>
      </c>
      <c r="W53" s="7">
        <v>1</v>
      </c>
      <c r="X53" s="7">
        <f t="shared" si="8"/>
        <v>2</v>
      </c>
    </row>
    <row r="54" spans="1:24" ht="11.1" customHeight="1" x14ac:dyDescent="0.2">
      <c r="A54" s="5" t="str">
        <f>LEFT('Pipeline Segments'!$A$57,10)</f>
        <v>Northfield</v>
      </c>
      <c r="B54" s="5" t="str">
        <f>'Pipeline Segments'!$A$57</f>
        <v>Northfield: Linwood/Northfield Border (Shore Rd) to Northfield PS</v>
      </c>
      <c r="C54" s="30" t="str">
        <f t="shared" si="9"/>
        <v>NF19</v>
      </c>
      <c r="D54" s="30" t="s">
        <v>78</v>
      </c>
      <c r="E54" s="30">
        <v>354</v>
      </c>
      <c r="F54" s="83" t="s">
        <v>23</v>
      </c>
      <c r="G54" s="30" t="s">
        <v>302</v>
      </c>
      <c r="H54" s="30">
        <v>27</v>
      </c>
      <c r="I54" s="30">
        <v>1976</v>
      </c>
      <c r="J54" s="38">
        <v>80</v>
      </c>
      <c r="K54" s="30">
        <v>2003</v>
      </c>
      <c r="L54" s="30">
        <v>75</v>
      </c>
      <c r="M54" s="30" t="s">
        <v>303</v>
      </c>
      <c r="N54" s="30">
        <v>3.7729428</v>
      </c>
      <c r="O54" s="30">
        <f t="shared" si="1"/>
        <v>1.2073416960000001</v>
      </c>
      <c r="P54" s="30">
        <f t="shared" si="2"/>
        <v>2.0373891120000001</v>
      </c>
      <c r="Q54" s="30">
        <f t="shared" si="3"/>
        <v>2.0619132402</v>
      </c>
      <c r="R54" s="30">
        <f t="shared" si="4"/>
        <v>15.0917712</v>
      </c>
      <c r="S54" s="30">
        <v>1</v>
      </c>
      <c r="T54" s="30">
        <f t="shared" si="6"/>
        <v>58</v>
      </c>
      <c r="U54" s="7">
        <v>0</v>
      </c>
      <c r="V54" s="7">
        <v>2</v>
      </c>
      <c r="W54" s="7">
        <v>1</v>
      </c>
      <c r="X54" s="7">
        <f t="shared" si="8"/>
        <v>2</v>
      </c>
    </row>
    <row r="55" spans="1:24" ht="11.1" customHeight="1" x14ac:dyDescent="0.2">
      <c r="A55" s="5" t="str">
        <f>LEFT('Pipeline Segments'!$A$57,10)</f>
        <v>Northfield</v>
      </c>
      <c r="B55" s="5" t="str">
        <f>'Pipeline Segments'!$A$57</f>
        <v>Northfield: Linwood/Northfield Border (Shore Rd) to Northfield PS</v>
      </c>
      <c r="C55" s="30" t="str">
        <f t="shared" si="9"/>
        <v>NF18</v>
      </c>
      <c r="D55" s="30" t="s">
        <v>79</v>
      </c>
      <c r="E55" s="30">
        <v>402</v>
      </c>
      <c r="F55" s="83" t="s">
        <v>23</v>
      </c>
      <c r="G55" s="30" t="s">
        <v>302</v>
      </c>
      <c r="H55" s="30">
        <v>27</v>
      </c>
      <c r="I55" s="30">
        <v>1976</v>
      </c>
      <c r="J55" s="38">
        <v>80</v>
      </c>
      <c r="K55" s="30">
        <v>2003</v>
      </c>
      <c r="L55" s="30">
        <v>75</v>
      </c>
      <c r="M55" s="30" t="s">
        <v>303</v>
      </c>
      <c r="N55" s="30">
        <v>3.7729428</v>
      </c>
      <c r="O55" s="30">
        <f t="shared" si="1"/>
        <v>1.2073416960000001</v>
      </c>
      <c r="P55" s="30">
        <f t="shared" si="2"/>
        <v>2.0373891120000001</v>
      </c>
      <c r="Q55" s="30">
        <f t="shared" si="3"/>
        <v>2.0619132402</v>
      </c>
      <c r="R55" s="30">
        <f t="shared" si="4"/>
        <v>15.0917712</v>
      </c>
      <c r="S55" s="30">
        <v>1</v>
      </c>
      <c r="T55" s="30">
        <f t="shared" si="6"/>
        <v>58</v>
      </c>
      <c r="U55" s="7">
        <v>0</v>
      </c>
      <c r="V55" s="7">
        <v>2</v>
      </c>
      <c r="W55" s="7">
        <v>1</v>
      </c>
      <c r="X55" s="7">
        <f t="shared" si="8"/>
        <v>2</v>
      </c>
    </row>
    <row r="56" spans="1:24" ht="11.1" customHeight="1" x14ac:dyDescent="0.2">
      <c r="A56" s="5" t="str">
        <f>LEFT('Pipeline Segments'!$A$57,10)</f>
        <v>Northfield</v>
      </c>
      <c r="B56" s="5" t="str">
        <f>'Pipeline Segments'!$A$57</f>
        <v>Northfield: Linwood/Northfield Border (Shore Rd) to Northfield PS</v>
      </c>
      <c r="C56" s="30" t="str">
        <f t="shared" si="9"/>
        <v>NF17</v>
      </c>
      <c r="D56" s="30" t="s">
        <v>80</v>
      </c>
      <c r="E56" s="30">
        <v>401</v>
      </c>
      <c r="F56" s="83" t="s">
        <v>23</v>
      </c>
      <c r="G56" s="30" t="s">
        <v>302</v>
      </c>
      <c r="H56" s="30">
        <v>27</v>
      </c>
      <c r="I56" s="30">
        <v>1976</v>
      </c>
      <c r="J56" s="38">
        <v>80</v>
      </c>
      <c r="K56" s="30">
        <v>2003</v>
      </c>
      <c r="L56" s="30">
        <v>75</v>
      </c>
      <c r="M56" s="30" t="s">
        <v>303</v>
      </c>
      <c r="N56" s="30">
        <v>3.7729428</v>
      </c>
      <c r="O56" s="30">
        <f t="shared" si="1"/>
        <v>1.2073416960000001</v>
      </c>
      <c r="P56" s="30">
        <f t="shared" si="2"/>
        <v>2.0373891120000001</v>
      </c>
      <c r="Q56" s="30">
        <f t="shared" si="3"/>
        <v>2.0619132402</v>
      </c>
      <c r="R56" s="30">
        <f t="shared" si="4"/>
        <v>15.0917712</v>
      </c>
      <c r="S56" s="30">
        <v>1</v>
      </c>
      <c r="T56" s="30">
        <f t="shared" si="6"/>
        <v>58</v>
      </c>
      <c r="U56" s="7">
        <v>0</v>
      </c>
      <c r="V56" s="7">
        <v>2</v>
      </c>
      <c r="W56" s="7">
        <v>1</v>
      </c>
      <c r="X56" s="7">
        <f t="shared" si="8"/>
        <v>2</v>
      </c>
    </row>
    <row r="57" spans="1:24" ht="11.1" customHeight="1" x14ac:dyDescent="0.2">
      <c r="A57" s="5" t="str">
        <f>LEFT('Pipeline Segments'!$A$57,10)</f>
        <v>Northfield</v>
      </c>
      <c r="B57" s="5" t="str">
        <f>'Pipeline Segments'!$A$57</f>
        <v>Northfield: Linwood/Northfield Border (Shore Rd) to Northfield PS</v>
      </c>
      <c r="C57" s="30" t="str">
        <f t="shared" si="9"/>
        <v>NF16</v>
      </c>
      <c r="D57" s="30" t="s">
        <v>81</v>
      </c>
      <c r="E57" s="30">
        <v>400</v>
      </c>
      <c r="F57" s="83" t="s">
        <v>23</v>
      </c>
      <c r="G57" s="30" t="s">
        <v>302</v>
      </c>
      <c r="H57" s="30">
        <v>27</v>
      </c>
      <c r="I57" s="30">
        <v>1976</v>
      </c>
      <c r="J57" s="38">
        <v>80</v>
      </c>
      <c r="K57" s="30">
        <v>2003</v>
      </c>
      <c r="L57" s="30">
        <v>75</v>
      </c>
      <c r="M57" s="30" t="s">
        <v>303</v>
      </c>
      <c r="N57" s="30">
        <v>3.7729428</v>
      </c>
      <c r="O57" s="30">
        <f t="shared" si="1"/>
        <v>1.2073416960000001</v>
      </c>
      <c r="P57" s="30">
        <f t="shared" si="2"/>
        <v>2.0373891120000001</v>
      </c>
      <c r="Q57" s="30">
        <f t="shared" si="3"/>
        <v>2.0619132402</v>
      </c>
      <c r="R57" s="30">
        <f t="shared" si="4"/>
        <v>15.0917712</v>
      </c>
      <c r="S57" s="30">
        <v>1</v>
      </c>
      <c r="T57" s="30">
        <f t="shared" si="6"/>
        <v>58</v>
      </c>
      <c r="U57" s="7">
        <v>0</v>
      </c>
      <c r="V57" s="7">
        <v>2</v>
      </c>
      <c r="W57" s="7">
        <v>1</v>
      </c>
      <c r="X57" s="7">
        <f t="shared" si="8"/>
        <v>2</v>
      </c>
    </row>
    <row r="58" spans="1:24" ht="11.1" customHeight="1" x14ac:dyDescent="0.2">
      <c r="A58" s="5" t="str">
        <f>LEFT('Pipeline Segments'!$A$57,10)</f>
        <v>Northfield</v>
      </c>
      <c r="B58" s="5" t="str">
        <f>'Pipeline Segments'!$A$57</f>
        <v>Northfield: Linwood/Northfield Border (Shore Rd) to Northfield PS</v>
      </c>
      <c r="C58" s="30" t="str">
        <f t="shared" si="9"/>
        <v>NF15</v>
      </c>
      <c r="D58" s="30" t="s">
        <v>82</v>
      </c>
      <c r="E58" s="30">
        <v>243</v>
      </c>
      <c r="F58" s="83" t="s">
        <v>23</v>
      </c>
      <c r="G58" s="30" t="s">
        <v>302</v>
      </c>
      <c r="H58" s="30">
        <v>27</v>
      </c>
      <c r="I58" s="30">
        <v>1976</v>
      </c>
      <c r="J58" s="38">
        <v>80</v>
      </c>
      <c r="K58" s="30">
        <v>2003</v>
      </c>
      <c r="L58" s="30">
        <v>75</v>
      </c>
      <c r="M58" s="30" t="s">
        <v>303</v>
      </c>
      <c r="N58" s="30">
        <v>3.7729428</v>
      </c>
      <c r="O58" s="30">
        <f t="shared" si="1"/>
        <v>1.2073416960000001</v>
      </c>
      <c r="P58" s="30">
        <f t="shared" si="2"/>
        <v>2.0373891120000001</v>
      </c>
      <c r="Q58" s="30">
        <f t="shared" si="3"/>
        <v>2.0619132402</v>
      </c>
      <c r="R58" s="30">
        <f t="shared" si="4"/>
        <v>15.0917712</v>
      </c>
      <c r="S58" s="30">
        <v>1</v>
      </c>
      <c r="T58" s="30">
        <f t="shared" si="6"/>
        <v>58</v>
      </c>
      <c r="U58" s="7">
        <v>0</v>
      </c>
      <c r="V58" s="7">
        <v>2</v>
      </c>
      <c r="W58" s="7">
        <v>1</v>
      </c>
      <c r="X58" s="7">
        <f t="shared" si="8"/>
        <v>2</v>
      </c>
    </row>
    <row r="59" spans="1:24" ht="11.1" customHeight="1" x14ac:dyDescent="0.2">
      <c r="A59" s="5" t="str">
        <f>LEFT('Pipeline Segments'!$A$57,10)</f>
        <v>Northfield</v>
      </c>
      <c r="B59" s="5" t="str">
        <f>'Pipeline Segments'!$A$57</f>
        <v>Northfield: Linwood/Northfield Border (Shore Rd) to Northfield PS</v>
      </c>
      <c r="C59" s="30" t="str">
        <f t="shared" si="9"/>
        <v>NF14</v>
      </c>
      <c r="D59" s="30" t="s">
        <v>83</v>
      </c>
      <c r="E59" s="30">
        <v>329</v>
      </c>
      <c r="F59" s="83" t="s">
        <v>23</v>
      </c>
      <c r="G59" s="30" t="s">
        <v>302</v>
      </c>
      <c r="H59" s="30">
        <v>33</v>
      </c>
      <c r="I59" s="30">
        <v>1976</v>
      </c>
      <c r="J59" s="38">
        <v>80</v>
      </c>
      <c r="K59" s="30">
        <v>2003</v>
      </c>
      <c r="L59" s="30">
        <v>75</v>
      </c>
      <c r="M59" s="30" t="s">
        <v>303</v>
      </c>
      <c r="N59" s="30">
        <v>3.7729428</v>
      </c>
      <c r="O59" s="30">
        <f t="shared" si="1"/>
        <v>1.2073416960000001</v>
      </c>
      <c r="P59" s="30">
        <f t="shared" si="2"/>
        <v>2.0373891120000001</v>
      </c>
      <c r="Q59" s="30">
        <f t="shared" si="3"/>
        <v>2.0619132402</v>
      </c>
      <c r="R59" s="30">
        <f t="shared" si="4"/>
        <v>15.0917712</v>
      </c>
      <c r="S59" s="30">
        <v>1</v>
      </c>
      <c r="T59" s="30">
        <f t="shared" si="6"/>
        <v>58</v>
      </c>
      <c r="U59" s="7">
        <v>0</v>
      </c>
      <c r="V59" s="7">
        <v>2</v>
      </c>
      <c r="W59" s="7">
        <v>1</v>
      </c>
      <c r="X59" s="7">
        <f t="shared" si="8"/>
        <v>2</v>
      </c>
    </row>
    <row r="60" spans="1:24" ht="11.1" customHeight="1" x14ac:dyDescent="0.2">
      <c r="A60" s="5" t="str">
        <f>LEFT('Pipeline Segments'!$A$57,10)</f>
        <v>Northfield</v>
      </c>
      <c r="B60" s="5" t="str">
        <f>'Pipeline Segments'!$A$57</f>
        <v>Northfield: Linwood/Northfield Border (Shore Rd) to Northfield PS</v>
      </c>
      <c r="C60" s="30" t="str">
        <f t="shared" si="9"/>
        <v>NF13</v>
      </c>
      <c r="D60" s="30" t="s">
        <v>84</v>
      </c>
      <c r="E60" s="30">
        <v>360</v>
      </c>
      <c r="F60" s="83" t="s">
        <v>23</v>
      </c>
      <c r="G60" s="30" t="s">
        <v>302</v>
      </c>
      <c r="H60" s="30">
        <v>33</v>
      </c>
      <c r="I60" s="30">
        <v>1976</v>
      </c>
      <c r="J60" s="38">
        <v>80</v>
      </c>
      <c r="K60" s="30">
        <v>2003</v>
      </c>
      <c r="L60" s="30">
        <v>75</v>
      </c>
      <c r="M60" s="30" t="s">
        <v>303</v>
      </c>
      <c r="N60" s="30">
        <v>3.7729428</v>
      </c>
      <c r="O60" s="30">
        <f t="shared" si="1"/>
        <v>1.2073416960000001</v>
      </c>
      <c r="P60" s="30">
        <f t="shared" si="2"/>
        <v>2.0373891120000001</v>
      </c>
      <c r="Q60" s="30">
        <f t="shared" si="3"/>
        <v>2.0619132402</v>
      </c>
      <c r="R60" s="30">
        <f t="shared" si="4"/>
        <v>15.0917712</v>
      </c>
      <c r="S60" s="30">
        <v>1</v>
      </c>
      <c r="T60" s="30">
        <f t="shared" si="6"/>
        <v>58</v>
      </c>
      <c r="U60" s="7">
        <v>0</v>
      </c>
      <c r="V60" s="7">
        <v>2</v>
      </c>
      <c r="W60" s="7">
        <v>1</v>
      </c>
      <c r="X60" s="7">
        <f t="shared" si="8"/>
        <v>2</v>
      </c>
    </row>
    <row r="61" spans="1:24" ht="11.1" customHeight="1" x14ac:dyDescent="0.2">
      <c r="A61" s="5" t="str">
        <f>LEFT('Pipeline Segments'!$A$57,10)</f>
        <v>Northfield</v>
      </c>
      <c r="B61" s="5" t="str">
        <f>'Pipeline Segments'!$A$57</f>
        <v>Northfield: Linwood/Northfield Border (Shore Rd) to Northfield PS</v>
      </c>
      <c r="C61" s="30" t="str">
        <f t="shared" si="9"/>
        <v>NF12</v>
      </c>
      <c r="D61" s="30" t="s">
        <v>85</v>
      </c>
      <c r="E61" s="30">
        <v>360</v>
      </c>
      <c r="F61" s="83" t="s">
        <v>23</v>
      </c>
      <c r="G61" s="30" t="s">
        <v>302</v>
      </c>
      <c r="H61" s="30">
        <v>33</v>
      </c>
      <c r="I61" s="30">
        <v>1976</v>
      </c>
      <c r="J61" s="38">
        <v>80</v>
      </c>
      <c r="K61" s="30">
        <v>2003</v>
      </c>
      <c r="L61" s="30">
        <v>75</v>
      </c>
      <c r="M61" s="30" t="s">
        <v>303</v>
      </c>
      <c r="N61" s="30">
        <v>3.7729428</v>
      </c>
      <c r="O61" s="30">
        <f t="shared" si="1"/>
        <v>1.2073416960000001</v>
      </c>
      <c r="P61" s="30">
        <f t="shared" si="2"/>
        <v>2.0373891120000001</v>
      </c>
      <c r="Q61" s="30">
        <f t="shared" si="3"/>
        <v>2.0619132402</v>
      </c>
      <c r="R61" s="30">
        <f t="shared" si="4"/>
        <v>15.0917712</v>
      </c>
      <c r="S61" s="30">
        <v>1</v>
      </c>
      <c r="T61" s="30">
        <f t="shared" si="6"/>
        <v>58</v>
      </c>
      <c r="U61" s="7">
        <v>0</v>
      </c>
      <c r="V61" s="7">
        <v>2</v>
      </c>
      <c r="W61" s="7">
        <v>1</v>
      </c>
      <c r="X61" s="7">
        <f t="shared" si="8"/>
        <v>2</v>
      </c>
    </row>
    <row r="62" spans="1:24" ht="11.1" customHeight="1" x14ac:dyDescent="0.2">
      <c r="A62" s="5" t="str">
        <f>LEFT('Pipeline Segments'!$A$57,10)</f>
        <v>Northfield</v>
      </c>
      <c r="B62" s="5" t="str">
        <f>'Pipeline Segments'!$A$57</f>
        <v>Northfield: Linwood/Northfield Border (Shore Rd) to Northfield PS</v>
      </c>
      <c r="C62" s="30" t="str">
        <f t="shared" si="9"/>
        <v>NF11</v>
      </c>
      <c r="D62" s="30" t="s">
        <v>86</v>
      </c>
      <c r="E62" s="30">
        <v>379</v>
      </c>
      <c r="F62" s="83" t="s">
        <v>23</v>
      </c>
      <c r="G62" s="30" t="s">
        <v>302</v>
      </c>
      <c r="H62" s="30">
        <v>33</v>
      </c>
      <c r="I62" s="30">
        <v>1976</v>
      </c>
      <c r="J62" s="38">
        <v>80</v>
      </c>
      <c r="K62" s="30">
        <v>2003</v>
      </c>
      <c r="L62" s="30">
        <v>75</v>
      </c>
      <c r="M62" s="30" t="s">
        <v>303</v>
      </c>
      <c r="N62" s="30">
        <v>3.7729428</v>
      </c>
      <c r="O62" s="30">
        <f t="shared" si="1"/>
        <v>1.2073416960000001</v>
      </c>
      <c r="P62" s="30">
        <f t="shared" si="2"/>
        <v>2.0373891120000001</v>
      </c>
      <c r="Q62" s="30">
        <f t="shared" si="3"/>
        <v>2.0619132402</v>
      </c>
      <c r="R62" s="30">
        <f t="shared" si="4"/>
        <v>15.0917712</v>
      </c>
      <c r="S62" s="30">
        <v>1</v>
      </c>
      <c r="T62" s="30">
        <f t="shared" si="6"/>
        <v>58</v>
      </c>
      <c r="U62" s="7">
        <v>0</v>
      </c>
      <c r="V62" s="7">
        <v>2</v>
      </c>
      <c r="W62" s="7">
        <v>1</v>
      </c>
      <c r="X62" s="7">
        <f t="shared" si="8"/>
        <v>2</v>
      </c>
    </row>
    <row r="63" spans="1:24" ht="11.1" customHeight="1" x14ac:dyDescent="0.2">
      <c r="A63" s="5" t="str">
        <f>LEFT('Pipeline Segments'!$A$57,10)</f>
        <v>Northfield</v>
      </c>
      <c r="B63" s="5" t="str">
        <f>'Pipeline Segments'!$A$57</f>
        <v>Northfield: Linwood/Northfield Border (Shore Rd) to Northfield PS</v>
      </c>
      <c r="C63" s="30" t="str">
        <f t="shared" si="9"/>
        <v>NF10</v>
      </c>
      <c r="D63" s="30" t="s">
        <v>87</v>
      </c>
      <c r="E63" s="30">
        <v>321</v>
      </c>
      <c r="F63" s="83" t="s">
        <v>23</v>
      </c>
      <c r="G63" s="30" t="s">
        <v>302</v>
      </c>
      <c r="H63" s="30">
        <v>33</v>
      </c>
      <c r="I63" s="30">
        <v>1976</v>
      </c>
      <c r="J63" s="38">
        <v>80</v>
      </c>
      <c r="K63" s="30">
        <v>2003</v>
      </c>
      <c r="L63" s="30">
        <v>75</v>
      </c>
      <c r="M63" s="30" t="s">
        <v>303</v>
      </c>
      <c r="N63" s="30">
        <v>3.7729428</v>
      </c>
      <c r="O63" s="30">
        <f t="shared" si="1"/>
        <v>1.2073416960000001</v>
      </c>
      <c r="P63" s="30">
        <f t="shared" si="2"/>
        <v>2.0373891120000001</v>
      </c>
      <c r="Q63" s="30">
        <f t="shared" si="3"/>
        <v>2.0619132402</v>
      </c>
      <c r="R63" s="30">
        <f t="shared" si="4"/>
        <v>15.0917712</v>
      </c>
      <c r="S63" s="30">
        <v>1</v>
      </c>
      <c r="T63" s="30">
        <f t="shared" si="6"/>
        <v>58</v>
      </c>
      <c r="U63" s="7">
        <v>0</v>
      </c>
      <c r="V63" s="7">
        <v>2</v>
      </c>
      <c r="W63" s="7">
        <v>1</v>
      </c>
      <c r="X63" s="7">
        <f t="shared" si="8"/>
        <v>2</v>
      </c>
    </row>
    <row r="64" spans="1:24" ht="11.1" customHeight="1" x14ac:dyDescent="0.2">
      <c r="A64" s="5" t="str">
        <f>LEFT('Pipeline Segments'!$A$57,10)</f>
        <v>Northfield</v>
      </c>
      <c r="B64" s="5" t="str">
        <f>'Pipeline Segments'!$A$57</f>
        <v>Northfield: Linwood/Northfield Border (Shore Rd) to Northfield PS</v>
      </c>
      <c r="C64" s="30" t="str">
        <f t="shared" si="9"/>
        <v>NF9</v>
      </c>
      <c r="D64" s="30" t="s">
        <v>88</v>
      </c>
      <c r="E64" s="30">
        <v>298</v>
      </c>
      <c r="F64" s="83" t="s">
        <v>23</v>
      </c>
      <c r="G64" s="30" t="s">
        <v>302</v>
      </c>
      <c r="H64" s="30">
        <v>33</v>
      </c>
      <c r="I64" s="30">
        <v>1976</v>
      </c>
      <c r="J64" s="38">
        <v>80</v>
      </c>
      <c r="K64" s="30">
        <v>2003</v>
      </c>
      <c r="L64" s="30">
        <v>75</v>
      </c>
      <c r="M64" s="30" t="s">
        <v>303</v>
      </c>
      <c r="N64" s="30">
        <v>3.7729428</v>
      </c>
      <c r="O64" s="30">
        <f t="shared" si="1"/>
        <v>1.2073416960000001</v>
      </c>
      <c r="P64" s="30">
        <f t="shared" si="2"/>
        <v>2.0373891120000001</v>
      </c>
      <c r="Q64" s="30">
        <f t="shared" si="3"/>
        <v>2.0619132402</v>
      </c>
      <c r="R64" s="30">
        <f t="shared" si="4"/>
        <v>15.0917712</v>
      </c>
      <c r="S64" s="30">
        <v>1</v>
      </c>
      <c r="T64" s="30">
        <f t="shared" si="6"/>
        <v>58</v>
      </c>
      <c r="U64" s="7">
        <v>0</v>
      </c>
      <c r="V64" s="7">
        <v>2</v>
      </c>
      <c r="W64" s="7">
        <v>1</v>
      </c>
      <c r="X64" s="7">
        <f t="shared" si="8"/>
        <v>2</v>
      </c>
    </row>
    <row r="65" spans="1:24" ht="11.1" customHeight="1" x14ac:dyDescent="0.2">
      <c r="A65" s="5" t="str">
        <f>LEFT('Pipeline Segments'!$A$57,10)</f>
        <v>Northfield</v>
      </c>
      <c r="B65" s="5" t="str">
        <f>'Pipeline Segments'!$A$57</f>
        <v>Northfield: Linwood/Northfield Border (Shore Rd) to Northfield PS</v>
      </c>
      <c r="C65" s="30" t="str">
        <f t="shared" si="9"/>
        <v>NF8</v>
      </c>
      <c r="D65" s="30" t="s">
        <v>89</v>
      </c>
      <c r="E65" s="30">
        <v>294</v>
      </c>
      <c r="F65" s="83" t="s">
        <v>23</v>
      </c>
      <c r="G65" s="30" t="s">
        <v>302</v>
      </c>
      <c r="H65" s="30">
        <v>33</v>
      </c>
      <c r="I65" s="30">
        <v>1976</v>
      </c>
      <c r="J65" s="38">
        <v>80</v>
      </c>
      <c r="K65" s="30">
        <v>2003</v>
      </c>
      <c r="L65" s="30">
        <v>75</v>
      </c>
      <c r="M65" s="30" t="s">
        <v>303</v>
      </c>
      <c r="N65" s="30">
        <v>3.7729428</v>
      </c>
      <c r="O65" s="30">
        <f t="shared" si="1"/>
        <v>1.2073416960000001</v>
      </c>
      <c r="P65" s="30">
        <f t="shared" si="2"/>
        <v>2.0373891120000001</v>
      </c>
      <c r="Q65" s="30">
        <f t="shared" si="3"/>
        <v>2.0619132402</v>
      </c>
      <c r="R65" s="30">
        <f t="shared" si="4"/>
        <v>15.0917712</v>
      </c>
      <c r="S65" s="30">
        <v>1</v>
      </c>
      <c r="T65" s="30">
        <f t="shared" si="6"/>
        <v>58</v>
      </c>
      <c r="U65" s="7">
        <v>0</v>
      </c>
      <c r="V65" s="7">
        <v>2</v>
      </c>
      <c r="W65" s="7">
        <v>1</v>
      </c>
      <c r="X65" s="7">
        <f t="shared" si="8"/>
        <v>2</v>
      </c>
    </row>
    <row r="66" spans="1:24" ht="11.1" customHeight="1" x14ac:dyDescent="0.2">
      <c r="A66" s="5" t="str">
        <f>LEFT('Pipeline Segments'!$A$57,10)</f>
        <v>Northfield</v>
      </c>
      <c r="B66" s="5" t="str">
        <f>'Pipeline Segments'!$A$57</f>
        <v>Northfield: Linwood/Northfield Border (Shore Rd) to Northfield PS</v>
      </c>
      <c r="C66" s="30" t="str">
        <f t="shared" si="9"/>
        <v>NF7</v>
      </c>
      <c r="D66" s="30" t="s">
        <v>90</v>
      </c>
      <c r="E66" s="30">
        <v>343</v>
      </c>
      <c r="F66" s="83" t="s">
        <v>23</v>
      </c>
      <c r="G66" s="30" t="s">
        <v>302</v>
      </c>
      <c r="H66" s="30">
        <v>33</v>
      </c>
      <c r="I66" s="30">
        <v>1976</v>
      </c>
      <c r="J66" s="38">
        <v>80</v>
      </c>
      <c r="K66" s="30">
        <v>2001</v>
      </c>
      <c r="L66" s="30">
        <v>75</v>
      </c>
      <c r="M66" s="30" t="s">
        <v>303</v>
      </c>
      <c r="N66" s="30">
        <v>3.7729428</v>
      </c>
      <c r="O66" s="30">
        <f t="shared" si="1"/>
        <v>1.2073416960000001</v>
      </c>
      <c r="P66" s="30">
        <f t="shared" si="2"/>
        <v>2.0373891120000001</v>
      </c>
      <c r="Q66" s="30">
        <f t="shared" si="3"/>
        <v>2.0619132402</v>
      </c>
      <c r="R66" s="30">
        <f t="shared" si="4"/>
        <v>15.0917712</v>
      </c>
      <c r="S66" s="30">
        <v>1</v>
      </c>
      <c r="T66" s="30">
        <f t="shared" ref="T66:T87" si="10">IF(L66&gt;0,((K66+L66)-$Y$2),((I66+J66)-$Y$2))</f>
        <v>56</v>
      </c>
      <c r="U66" s="7">
        <v>0</v>
      </c>
      <c r="V66" s="7">
        <v>2</v>
      </c>
      <c r="W66" s="7">
        <v>1</v>
      </c>
      <c r="X66" s="7">
        <f t="shared" si="8"/>
        <v>2</v>
      </c>
    </row>
    <row r="67" spans="1:24" ht="11.1" customHeight="1" x14ac:dyDescent="0.2">
      <c r="A67" s="5" t="str">
        <f>LEFT('Pipeline Segments'!$A$57,10)</f>
        <v>Northfield</v>
      </c>
      <c r="B67" s="5" t="str">
        <f>'Pipeline Segments'!$A$57</f>
        <v>Northfield: Linwood/Northfield Border (Shore Rd) to Northfield PS</v>
      </c>
      <c r="C67" s="30" t="str">
        <f t="shared" si="9"/>
        <v>NF6</v>
      </c>
      <c r="D67" s="30" t="s">
        <v>91</v>
      </c>
      <c r="E67" s="30">
        <v>350</v>
      </c>
      <c r="F67" s="83" t="s">
        <v>23</v>
      </c>
      <c r="G67" s="30" t="s">
        <v>302</v>
      </c>
      <c r="H67" s="30">
        <v>33</v>
      </c>
      <c r="I67" s="30">
        <v>1976</v>
      </c>
      <c r="J67" s="38">
        <v>80</v>
      </c>
      <c r="K67" s="30">
        <v>2001</v>
      </c>
      <c r="L67" s="30">
        <v>75</v>
      </c>
      <c r="M67" s="30" t="s">
        <v>303</v>
      </c>
      <c r="N67" s="30">
        <v>3.7729428</v>
      </c>
      <c r="O67" s="30">
        <f t="shared" ref="O67:O130" si="11">0.32*N67</f>
        <v>1.2073416960000001</v>
      </c>
      <c r="P67" s="30">
        <f t="shared" ref="P67:P89" si="12">0.54*N67</f>
        <v>2.0373891120000001</v>
      </c>
      <c r="Q67" s="30">
        <f t="shared" ref="Q67:Q89" si="13">0.5465*N67</f>
        <v>2.0619132402</v>
      </c>
      <c r="R67" s="30">
        <f t="shared" ref="R67:R89" si="14">4*N67</f>
        <v>15.0917712</v>
      </c>
      <c r="S67" s="30">
        <v>1</v>
      </c>
      <c r="T67" s="30">
        <f t="shared" si="10"/>
        <v>56</v>
      </c>
      <c r="U67" s="7">
        <v>0</v>
      </c>
      <c r="V67" s="7">
        <v>2</v>
      </c>
      <c r="W67" s="7">
        <v>1</v>
      </c>
      <c r="X67" s="7">
        <f t="shared" si="8"/>
        <v>2</v>
      </c>
    </row>
    <row r="68" spans="1:24" ht="11.1" customHeight="1" x14ac:dyDescent="0.2">
      <c r="A68" s="5" t="str">
        <f>LEFT('Pipeline Segments'!$A$57,10)</f>
        <v>Northfield</v>
      </c>
      <c r="B68" s="5" t="str">
        <f>'Pipeline Segments'!$A$57</f>
        <v>Northfield: Linwood/Northfield Border (Shore Rd) to Northfield PS</v>
      </c>
      <c r="C68" s="30" t="str">
        <f t="shared" si="9"/>
        <v>NF5</v>
      </c>
      <c r="D68" s="30" t="s">
        <v>92</v>
      </c>
      <c r="E68" s="30">
        <v>353</v>
      </c>
      <c r="F68" s="83" t="s">
        <v>23</v>
      </c>
      <c r="G68" s="30" t="s">
        <v>302</v>
      </c>
      <c r="H68" s="30">
        <v>30</v>
      </c>
      <c r="I68" s="30">
        <v>1976</v>
      </c>
      <c r="J68" s="38">
        <v>80</v>
      </c>
      <c r="K68" s="30">
        <v>2001</v>
      </c>
      <c r="L68" s="30">
        <v>75</v>
      </c>
      <c r="M68" s="30" t="s">
        <v>303</v>
      </c>
      <c r="N68" s="30">
        <v>3.7729428</v>
      </c>
      <c r="O68" s="30">
        <f t="shared" si="11"/>
        <v>1.2073416960000001</v>
      </c>
      <c r="P68" s="30">
        <f t="shared" si="12"/>
        <v>2.0373891120000001</v>
      </c>
      <c r="Q68" s="30">
        <f t="shared" si="13"/>
        <v>2.0619132402</v>
      </c>
      <c r="R68" s="30">
        <f t="shared" si="14"/>
        <v>15.0917712</v>
      </c>
      <c r="S68" s="30">
        <v>1</v>
      </c>
      <c r="T68" s="30">
        <f t="shared" si="10"/>
        <v>56</v>
      </c>
      <c r="U68" s="7">
        <v>0</v>
      </c>
      <c r="V68" s="7">
        <v>2</v>
      </c>
      <c r="W68" s="7">
        <v>1</v>
      </c>
      <c r="X68" s="7">
        <f t="shared" si="8"/>
        <v>2</v>
      </c>
    </row>
    <row r="69" spans="1:24" ht="11.1" customHeight="1" x14ac:dyDescent="0.2">
      <c r="A69" s="5" t="str">
        <f>LEFT('Pipeline Segments'!$A$57,10)</f>
        <v>Northfield</v>
      </c>
      <c r="B69" s="5" t="str">
        <f>'Pipeline Segments'!$A$57</f>
        <v>Northfield: Linwood/Northfield Border (Shore Rd) to Northfield PS</v>
      </c>
      <c r="C69" s="30" t="str">
        <f t="shared" si="9"/>
        <v>NF4</v>
      </c>
      <c r="D69" s="30" t="s">
        <v>93</v>
      </c>
      <c r="E69" s="30">
        <v>487.6</v>
      </c>
      <c r="F69" s="83" t="s">
        <v>23</v>
      </c>
      <c r="G69" s="30" t="s">
        <v>302</v>
      </c>
      <c r="H69" s="30">
        <v>30</v>
      </c>
      <c r="I69" s="30">
        <v>1976</v>
      </c>
      <c r="J69" s="38">
        <v>80</v>
      </c>
      <c r="K69" s="30">
        <v>2001</v>
      </c>
      <c r="L69" s="30">
        <v>75</v>
      </c>
      <c r="M69" s="30" t="s">
        <v>303</v>
      </c>
      <c r="N69" s="30">
        <v>3.7729428</v>
      </c>
      <c r="O69" s="30">
        <f t="shared" si="11"/>
        <v>1.2073416960000001</v>
      </c>
      <c r="P69" s="30">
        <f t="shared" si="12"/>
        <v>2.0373891120000001</v>
      </c>
      <c r="Q69" s="30">
        <f t="shared" si="13"/>
        <v>2.0619132402</v>
      </c>
      <c r="R69" s="30">
        <f t="shared" si="14"/>
        <v>15.0917712</v>
      </c>
      <c r="S69" s="30">
        <v>1</v>
      </c>
      <c r="T69" s="30">
        <f t="shared" si="10"/>
        <v>56</v>
      </c>
      <c r="U69" s="7">
        <v>0</v>
      </c>
      <c r="V69" s="7">
        <v>2</v>
      </c>
      <c r="W69" s="7">
        <v>1</v>
      </c>
      <c r="X69" s="7">
        <f t="shared" si="8"/>
        <v>2</v>
      </c>
    </row>
    <row r="70" spans="1:24" ht="11.1" customHeight="1" x14ac:dyDescent="0.2">
      <c r="A70" s="5" t="str">
        <f>LEFT('Pipeline Segments'!$A$57,10)</f>
        <v>Northfield</v>
      </c>
      <c r="B70" s="5" t="str">
        <f>'Pipeline Segments'!$A$57</f>
        <v>Northfield: Linwood/Northfield Border (Shore Rd) to Northfield PS</v>
      </c>
      <c r="C70" s="30" t="s">
        <v>309</v>
      </c>
      <c r="D70" s="30" t="s">
        <v>95</v>
      </c>
      <c r="E70" s="30">
        <v>363</v>
      </c>
      <c r="F70" s="83" t="s">
        <v>23</v>
      </c>
      <c r="G70" s="30" t="s">
        <v>302</v>
      </c>
      <c r="H70" s="30">
        <v>30</v>
      </c>
      <c r="I70" s="30">
        <v>1976</v>
      </c>
      <c r="J70" s="38">
        <v>80</v>
      </c>
      <c r="K70" s="30">
        <v>2001</v>
      </c>
      <c r="L70" s="30">
        <v>75</v>
      </c>
      <c r="M70" s="30" t="s">
        <v>303</v>
      </c>
      <c r="N70" s="30">
        <v>3.7729428</v>
      </c>
      <c r="O70" s="30">
        <f t="shared" si="11"/>
        <v>1.2073416960000001</v>
      </c>
      <c r="P70" s="30">
        <f t="shared" si="12"/>
        <v>2.0373891120000001</v>
      </c>
      <c r="Q70" s="30">
        <f t="shared" si="13"/>
        <v>2.0619132402</v>
      </c>
      <c r="R70" s="30">
        <f t="shared" si="14"/>
        <v>15.0917712</v>
      </c>
      <c r="S70" s="30">
        <v>1</v>
      </c>
      <c r="T70" s="30">
        <f t="shared" si="10"/>
        <v>56</v>
      </c>
      <c r="U70" s="7">
        <v>0</v>
      </c>
      <c r="V70" s="7">
        <v>2</v>
      </c>
      <c r="W70" s="7">
        <v>1</v>
      </c>
      <c r="X70" s="7">
        <f t="shared" si="8"/>
        <v>2</v>
      </c>
    </row>
    <row r="71" spans="1:24" ht="11.1" customHeight="1" x14ac:dyDescent="0.2">
      <c r="A71" s="34" t="str">
        <f>LEFT('Pipeline Segments'!$A$80,21)</f>
        <v>Pleasantville (South)</v>
      </c>
      <c r="B71" s="34" t="str">
        <f>'Pipeline Segments'!$A$80</f>
        <v>Pleasantville (South): Northfield PS to Terminal MH</v>
      </c>
      <c r="C71" s="30" t="s">
        <v>310</v>
      </c>
      <c r="D71" s="30" t="s">
        <v>311</v>
      </c>
      <c r="E71" s="42">
        <v>5486</v>
      </c>
      <c r="F71" s="82" t="s">
        <v>164</v>
      </c>
      <c r="G71" s="38" t="s">
        <v>299</v>
      </c>
      <c r="H71" s="30">
        <v>20</v>
      </c>
      <c r="I71" s="30">
        <v>1970</v>
      </c>
      <c r="J71" s="30">
        <v>100</v>
      </c>
      <c r="K71" s="30">
        <v>0</v>
      </c>
      <c r="L71" s="30">
        <v>0</v>
      </c>
      <c r="M71" s="30">
        <v>0</v>
      </c>
      <c r="N71" s="30">
        <v>3.7729428</v>
      </c>
      <c r="O71" s="30">
        <f t="shared" si="11"/>
        <v>1.2073416960000001</v>
      </c>
      <c r="P71" s="30">
        <f t="shared" si="12"/>
        <v>2.0373891120000001</v>
      </c>
      <c r="Q71" s="30">
        <f t="shared" si="13"/>
        <v>2.0619132402</v>
      </c>
      <c r="R71" s="30">
        <f t="shared" si="14"/>
        <v>15.0917712</v>
      </c>
      <c r="S71" s="30">
        <v>2</v>
      </c>
      <c r="T71" s="30">
        <f t="shared" si="10"/>
        <v>50</v>
      </c>
      <c r="U71" s="7">
        <v>0</v>
      </c>
      <c r="V71" s="7">
        <v>4</v>
      </c>
      <c r="W71" s="7">
        <v>3</v>
      </c>
      <c r="X71" s="7">
        <f>(V71*W71)</f>
        <v>12</v>
      </c>
    </row>
    <row r="72" spans="1:24" ht="11.1" customHeight="1" x14ac:dyDescent="0.2">
      <c r="A72" s="34" t="str">
        <f>LEFT('Pipeline Segments'!$A$80,21)</f>
        <v>Pleasantville (South)</v>
      </c>
      <c r="B72" s="34" t="str">
        <f>'Pipeline Segments'!$A$80</f>
        <v>Pleasantville (South): Northfield PS to Terminal MH</v>
      </c>
      <c r="C72" s="30" t="s">
        <v>312</v>
      </c>
      <c r="D72" s="30" t="s">
        <v>97</v>
      </c>
      <c r="E72" s="38">
        <v>3088</v>
      </c>
      <c r="F72" s="82" t="s">
        <v>164</v>
      </c>
      <c r="G72" s="38" t="s">
        <v>299</v>
      </c>
      <c r="H72" s="30">
        <v>20</v>
      </c>
      <c r="I72" s="30">
        <v>1970</v>
      </c>
      <c r="J72" s="30">
        <v>100</v>
      </c>
      <c r="K72" s="30">
        <v>2007</v>
      </c>
      <c r="L72" s="30">
        <v>100</v>
      </c>
      <c r="M72" s="30" t="s">
        <v>313</v>
      </c>
      <c r="N72" s="30">
        <v>3.7729428</v>
      </c>
      <c r="O72" s="30">
        <f t="shared" si="11"/>
        <v>1.2073416960000001</v>
      </c>
      <c r="P72" s="30">
        <f t="shared" si="12"/>
        <v>2.0373891120000001</v>
      </c>
      <c r="Q72" s="30">
        <f t="shared" si="13"/>
        <v>2.0619132402</v>
      </c>
      <c r="R72" s="30">
        <f t="shared" si="14"/>
        <v>15.0917712</v>
      </c>
      <c r="S72" s="30">
        <v>2</v>
      </c>
      <c r="T72" s="30">
        <f t="shared" si="10"/>
        <v>87</v>
      </c>
      <c r="U72" s="7">
        <v>0</v>
      </c>
      <c r="V72" s="7">
        <v>4</v>
      </c>
      <c r="W72" s="7">
        <v>1</v>
      </c>
      <c r="X72" s="7">
        <f t="shared" ref="X72:X83" si="15">(V72*W72)</f>
        <v>4</v>
      </c>
    </row>
    <row r="73" spans="1:24" ht="11.1" customHeight="1" x14ac:dyDescent="0.2">
      <c r="A73" s="34" t="str">
        <f>LEFT('Pipeline Segments'!$A$80,21)</f>
        <v>Pleasantville (South)</v>
      </c>
      <c r="B73" s="34" t="str">
        <f>'Pipeline Segments'!$A$80</f>
        <v>Pleasantville (South): Northfield PS to Terminal MH</v>
      </c>
      <c r="C73" s="37" t="s">
        <v>97</v>
      </c>
      <c r="D73" s="30" t="s">
        <v>99</v>
      </c>
      <c r="E73" s="30">
        <v>387</v>
      </c>
      <c r="F73" s="82" t="s">
        <v>51</v>
      </c>
      <c r="G73" s="30" t="s">
        <v>302</v>
      </c>
      <c r="H73" s="30">
        <v>33</v>
      </c>
      <c r="I73" s="30"/>
      <c r="J73" s="38">
        <v>100</v>
      </c>
      <c r="K73" s="30">
        <v>2001</v>
      </c>
      <c r="L73" s="30">
        <v>75</v>
      </c>
      <c r="M73" s="30" t="s">
        <v>303</v>
      </c>
      <c r="N73" s="30">
        <v>3.7729428</v>
      </c>
      <c r="O73" s="30">
        <f t="shared" si="11"/>
        <v>1.2073416960000001</v>
      </c>
      <c r="P73" s="30">
        <f t="shared" si="12"/>
        <v>2.0373891120000001</v>
      </c>
      <c r="Q73" s="30">
        <f t="shared" si="13"/>
        <v>2.0619132402</v>
      </c>
      <c r="R73" s="30">
        <f t="shared" si="14"/>
        <v>15.0917712</v>
      </c>
      <c r="S73" s="30">
        <v>2</v>
      </c>
      <c r="T73" s="30">
        <f t="shared" si="10"/>
        <v>56</v>
      </c>
      <c r="U73" s="7">
        <v>0</v>
      </c>
      <c r="V73" s="7">
        <v>2</v>
      </c>
      <c r="W73" s="7">
        <v>1</v>
      </c>
      <c r="X73" s="7">
        <f t="shared" si="15"/>
        <v>2</v>
      </c>
    </row>
    <row r="74" spans="1:24" ht="11.1" customHeight="1" x14ac:dyDescent="0.2">
      <c r="A74" s="34" t="str">
        <f>LEFT('Pipeline Segments'!$A$80,21)</f>
        <v>Pleasantville (South)</v>
      </c>
      <c r="B74" s="34" t="str">
        <f>'Pipeline Segments'!$A$80</f>
        <v>Pleasantville (South): Northfield PS to Terminal MH</v>
      </c>
      <c r="C74" s="30" t="str">
        <f>D73</f>
        <v>PV11</v>
      </c>
      <c r="D74" s="30" t="s">
        <v>100</v>
      </c>
      <c r="E74" s="30">
        <v>41</v>
      </c>
      <c r="F74" s="82" t="s">
        <v>51</v>
      </c>
      <c r="G74" s="30" t="s">
        <v>302</v>
      </c>
      <c r="H74" s="30">
        <v>33</v>
      </c>
      <c r="I74" s="30"/>
      <c r="J74" s="38">
        <v>100</v>
      </c>
      <c r="K74" s="30">
        <v>2001</v>
      </c>
      <c r="L74" s="30">
        <v>75</v>
      </c>
      <c r="M74" s="30" t="s">
        <v>303</v>
      </c>
      <c r="N74" s="30">
        <v>3.7729428</v>
      </c>
      <c r="O74" s="30">
        <f t="shared" si="11"/>
        <v>1.2073416960000001</v>
      </c>
      <c r="P74" s="30">
        <f t="shared" si="12"/>
        <v>2.0373891120000001</v>
      </c>
      <c r="Q74" s="30">
        <f t="shared" si="13"/>
        <v>2.0619132402</v>
      </c>
      <c r="R74" s="30">
        <f t="shared" si="14"/>
        <v>15.0917712</v>
      </c>
      <c r="S74" s="30">
        <v>2</v>
      </c>
      <c r="T74" s="30">
        <f t="shared" si="10"/>
        <v>56</v>
      </c>
      <c r="U74" s="7">
        <v>0</v>
      </c>
      <c r="V74" s="7">
        <v>2</v>
      </c>
      <c r="W74" s="7">
        <v>1</v>
      </c>
      <c r="X74" s="7">
        <f t="shared" si="15"/>
        <v>2</v>
      </c>
    </row>
    <row r="75" spans="1:24" ht="11.1" customHeight="1" x14ac:dyDescent="0.2">
      <c r="A75" s="34" t="str">
        <f>LEFT('Pipeline Segments'!$A$80,21)</f>
        <v>Pleasantville (South)</v>
      </c>
      <c r="B75" s="34" t="str">
        <f>'Pipeline Segments'!$A$80</f>
        <v>Pleasantville (South): Northfield PS to Terminal MH</v>
      </c>
      <c r="C75" s="30" t="str">
        <f t="shared" ref="C75:C82" si="16">D74</f>
        <v>PV10</v>
      </c>
      <c r="D75" s="30" t="s">
        <v>101</v>
      </c>
      <c r="E75" s="30">
        <v>253</v>
      </c>
      <c r="F75" s="82" t="s">
        <v>51</v>
      </c>
      <c r="G75" s="38" t="s">
        <v>302</v>
      </c>
      <c r="H75" s="30">
        <v>33</v>
      </c>
      <c r="I75" s="30"/>
      <c r="J75" s="38">
        <v>100</v>
      </c>
      <c r="K75" s="30">
        <v>2001</v>
      </c>
      <c r="L75" s="30">
        <v>75</v>
      </c>
      <c r="M75" s="30" t="s">
        <v>303</v>
      </c>
      <c r="N75" s="30">
        <v>3.7729428</v>
      </c>
      <c r="O75" s="30">
        <f t="shared" si="11"/>
        <v>1.2073416960000001</v>
      </c>
      <c r="P75" s="30">
        <f t="shared" si="12"/>
        <v>2.0373891120000001</v>
      </c>
      <c r="Q75" s="30">
        <f t="shared" si="13"/>
        <v>2.0619132402</v>
      </c>
      <c r="R75" s="30">
        <f t="shared" si="14"/>
        <v>15.0917712</v>
      </c>
      <c r="S75" s="30">
        <v>2</v>
      </c>
      <c r="T75" s="30">
        <f t="shared" si="10"/>
        <v>56</v>
      </c>
      <c r="U75" s="7">
        <v>0</v>
      </c>
      <c r="V75" s="7">
        <v>2</v>
      </c>
      <c r="W75" s="7">
        <v>1</v>
      </c>
      <c r="X75" s="7">
        <f t="shared" si="15"/>
        <v>2</v>
      </c>
    </row>
    <row r="76" spans="1:24" ht="11.1" customHeight="1" x14ac:dyDescent="0.2">
      <c r="A76" s="34" t="str">
        <f>LEFT('Pipeline Segments'!$A$80,21)</f>
        <v>Pleasantville (South)</v>
      </c>
      <c r="B76" s="34" t="str">
        <f>'Pipeline Segments'!$A$80</f>
        <v>Pleasantville (South): Northfield PS to Terminal MH</v>
      </c>
      <c r="C76" s="30" t="str">
        <f t="shared" si="16"/>
        <v>PV9</v>
      </c>
      <c r="D76" s="30" t="s">
        <v>102</v>
      </c>
      <c r="E76" s="30">
        <v>246</v>
      </c>
      <c r="F76" s="82" t="s">
        <v>51</v>
      </c>
      <c r="G76" s="30" t="s">
        <v>302</v>
      </c>
      <c r="H76" s="30">
        <v>33</v>
      </c>
      <c r="I76" s="30"/>
      <c r="J76" s="38">
        <v>100</v>
      </c>
      <c r="K76" s="30">
        <v>2001</v>
      </c>
      <c r="L76" s="30">
        <v>75</v>
      </c>
      <c r="M76" s="30" t="s">
        <v>303</v>
      </c>
      <c r="N76" s="30">
        <v>3.7729428</v>
      </c>
      <c r="O76" s="30">
        <f t="shared" si="11"/>
        <v>1.2073416960000001</v>
      </c>
      <c r="P76" s="30">
        <f t="shared" si="12"/>
        <v>2.0373891120000001</v>
      </c>
      <c r="Q76" s="30">
        <f t="shared" si="13"/>
        <v>2.0619132402</v>
      </c>
      <c r="R76" s="30">
        <f t="shared" si="14"/>
        <v>15.0917712</v>
      </c>
      <c r="S76" s="30">
        <v>2</v>
      </c>
      <c r="T76" s="30">
        <f t="shared" si="10"/>
        <v>56</v>
      </c>
      <c r="U76" s="7">
        <v>0</v>
      </c>
      <c r="V76" s="7">
        <v>2</v>
      </c>
      <c r="W76" s="7">
        <v>1</v>
      </c>
      <c r="X76" s="7">
        <f t="shared" si="15"/>
        <v>2</v>
      </c>
    </row>
    <row r="77" spans="1:24" ht="11.1" customHeight="1" x14ac:dyDescent="0.2">
      <c r="A77" s="34" t="str">
        <f>LEFT('Pipeline Segments'!$A$80,21)</f>
        <v>Pleasantville (South)</v>
      </c>
      <c r="B77" s="34" t="str">
        <f>'Pipeline Segments'!$A$80</f>
        <v>Pleasantville (South): Northfield PS to Terminal MH</v>
      </c>
      <c r="C77" s="30" t="str">
        <f t="shared" si="16"/>
        <v>PV8</v>
      </c>
      <c r="D77" s="30" t="s">
        <v>103</v>
      </c>
      <c r="E77" s="30">
        <v>242</v>
      </c>
      <c r="F77" s="82" t="s">
        <v>51</v>
      </c>
      <c r="G77" s="30" t="s">
        <v>302</v>
      </c>
      <c r="H77" s="30">
        <v>33</v>
      </c>
      <c r="I77" s="30"/>
      <c r="J77" s="38">
        <v>100</v>
      </c>
      <c r="K77" s="30">
        <v>2001</v>
      </c>
      <c r="L77" s="30">
        <v>75</v>
      </c>
      <c r="M77" s="30" t="s">
        <v>303</v>
      </c>
      <c r="N77" s="30">
        <v>3.7729428</v>
      </c>
      <c r="O77" s="30">
        <f t="shared" si="11"/>
        <v>1.2073416960000001</v>
      </c>
      <c r="P77" s="30">
        <f t="shared" si="12"/>
        <v>2.0373891120000001</v>
      </c>
      <c r="Q77" s="30">
        <f t="shared" si="13"/>
        <v>2.0619132402</v>
      </c>
      <c r="R77" s="30">
        <f t="shared" si="14"/>
        <v>15.0917712</v>
      </c>
      <c r="S77" s="30">
        <v>2</v>
      </c>
      <c r="T77" s="30">
        <f t="shared" si="10"/>
        <v>56</v>
      </c>
      <c r="U77" s="7">
        <v>0</v>
      </c>
      <c r="V77" s="7">
        <v>2</v>
      </c>
      <c r="W77" s="7">
        <v>1</v>
      </c>
      <c r="X77" s="7">
        <f t="shared" si="15"/>
        <v>2</v>
      </c>
    </row>
    <row r="78" spans="1:24" ht="11.1" customHeight="1" x14ac:dyDescent="0.2">
      <c r="A78" s="34" t="str">
        <f>LEFT('Pipeline Segments'!$A$80,21)</f>
        <v>Pleasantville (South)</v>
      </c>
      <c r="B78" s="34" t="str">
        <f>'Pipeline Segments'!$A$80</f>
        <v>Pleasantville (South): Northfield PS to Terminal MH</v>
      </c>
      <c r="C78" s="37" t="str">
        <f t="shared" si="16"/>
        <v>PV7</v>
      </c>
      <c r="D78" s="30" t="s">
        <v>104</v>
      </c>
      <c r="E78" s="30">
        <v>81</v>
      </c>
      <c r="F78" s="82" t="s">
        <v>51</v>
      </c>
      <c r="G78" s="38" t="s">
        <v>302</v>
      </c>
      <c r="H78" s="30">
        <v>33</v>
      </c>
      <c r="I78" s="30"/>
      <c r="J78" s="38">
        <v>100</v>
      </c>
      <c r="K78" s="30">
        <v>2001</v>
      </c>
      <c r="L78" s="30">
        <v>75</v>
      </c>
      <c r="M78" s="30" t="s">
        <v>303</v>
      </c>
      <c r="N78" s="30">
        <v>3.7729428</v>
      </c>
      <c r="O78" s="30">
        <f t="shared" si="11"/>
        <v>1.2073416960000001</v>
      </c>
      <c r="P78" s="30">
        <f t="shared" si="12"/>
        <v>2.0373891120000001</v>
      </c>
      <c r="Q78" s="30">
        <f t="shared" si="13"/>
        <v>2.0619132402</v>
      </c>
      <c r="R78" s="30">
        <f t="shared" si="14"/>
        <v>15.0917712</v>
      </c>
      <c r="S78" s="30">
        <v>2</v>
      </c>
      <c r="T78" s="30">
        <f t="shared" si="10"/>
        <v>56</v>
      </c>
      <c r="U78" s="7">
        <v>0</v>
      </c>
      <c r="V78" s="7">
        <v>2</v>
      </c>
      <c r="W78" s="7">
        <v>1</v>
      </c>
      <c r="X78" s="7">
        <f t="shared" si="15"/>
        <v>2</v>
      </c>
    </row>
    <row r="79" spans="1:24" ht="11.1" customHeight="1" x14ac:dyDescent="0.2">
      <c r="A79" s="34" t="str">
        <f>LEFT('Pipeline Segments'!$A$80,21)</f>
        <v>Pleasantville (South)</v>
      </c>
      <c r="B79" s="34" t="str">
        <f>'Pipeline Segments'!$A$80</f>
        <v>Pleasantville (South): Northfield PS to Terminal MH</v>
      </c>
      <c r="C79" s="30" t="str">
        <f t="shared" si="16"/>
        <v>PV6</v>
      </c>
      <c r="D79" s="30" t="s">
        <v>105</v>
      </c>
      <c r="E79" s="30">
        <v>200</v>
      </c>
      <c r="F79" s="82" t="s">
        <v>51</v>
      </c>
      <c r="G79" s="30" t="s">
        <v>302</v>
      </c>
      <c r="H79" s="30">
        <v>33</v>
      </c>
      <c r="I79" s="30"/>
      <c r="J79" s="38">
        <v>100</v>
      </c>
      <c r="K79" s="30">
        <v>2003</v>
      </c>
      <c r="L79" s="30">
        <v>75</v>
      </c>
      <c r="M79" s="30" t="s">
        <v>303</v>
      </c>
      <c r="N79" s="30">
        <v>3.7729428</v>
      </c>
      <c r="O79" s="30">
        <f t="shared" si="11"/>
        <v>1.2073416960000001</v>
      </c>
      <c r="P79" s="30">
        <f t="shared" si="12"/>
        <v>2.0373891120000001</v>
      </c>
      <c r="Q79" s="30">
        <f t="shared" si="13"/>
        <v>2.0619132402</v>
      </c>
      <c r="R79" s="30">
        <f t="shared" si="14"/>
        <v>15.0917712</v>
      </c>
      <c r="S79" s="30">
        <v>2</v>
      </c>
      <c r="T79" s="30">
        <f t="shared" si="10"/>
        <v>58</v>
      </c>
      <c r="U79" s="7">
        <v>0</v>
      </c>
      <c r="V79" s="7">
        <v>2</v>
      </c>
      <c r="W79" s="7">
        <v>1</v>
      </c>
      <c r="X79" s="7">
        <f t="shared" si="15"/>
        <v>2</v>
      </c>
    </row>
    <row r="80" spans="1:24" ht="11.1" customHeight="1" x14ac:dyDescent="0.2">
      <c r="A80" s="34" t="str">
        <f>LEFT('Pipeline Segments'!$A$80,21)</f>
        <v>Pleasantville (South)</v>
      </c>
      <c r="B80" s="34" t="str">
        <f>'Pipeline Segments'!$A$80</f>
        <v>Pleasantville (South): Northfield PS to Terminal MH</v>
      </c>
      <c r="C80" s="30" t="str">
        <f>D296</f>
        <v>PV4</v>
      </c>
      <c r="D80" s="30" t="s">
        <v>107</v>
      </c>
      <c r="E80" s="30">
        <v>240</v>
      </c>
      <c r="F80" s="82" t="s">
        <v>51</v>
      </c>
      <c r="G80" s="38" t="s">
        <v>302</v>
      </c>
      <c r="H80" s="30">
        <v>33</v>
      </c>
      <c r="I80" s="30"/>
      <c r="J80" s="38">
        <v>100</v>
      </c>
      <c r="K80" s="30">
        <v>2003</v>
      </c>
      <c r="L80" s="30">
        <v>75</v>
      </c>
      <c r="M80" s="30" t="s">
        <v>303</v>
      </c>
      <c r="N80" s="30">
        <v>3.7729428</v>
      </c>
      <c r="O80" s="30">
        <f t="shared" si="11"/>
        <v>1.2073416960000001</v>
      </c>
      <c r="P80" s="30">
        <f t="shared" si="12"/>
        <v>2.0373891120000001</v>
      </c>
      <c r="Q80" s="30">
        <f t="shared" si="13"/>
        <v>2.0619132402</v>
      </c>
      <c r="R80" s="30">
        <f t="shared" si="14"/>
        <v>15.0917712</v>
      </c>
      <c r="S80" s="30">
        <v>2</v>
      </c>
      <c r="T80" s="30">
        <f t="shared" si="10"/>
        <v>58</v>
      </c>
      <c r="U80" s="7">
        <v>0</v>
      </c>
      <c r="V80" s="7">
        <v>2</v>
      </c>
      <c r="W80" s="7">
        <v>1</v>
      </c>
      <c r="X80" s="7">
        <f t="shared" si="15"/>
        <v>2</v>
      </c>
    </row>
    <row r="81" spans="1:26" ht="11.1" customHeight="1" x14ac:dyDescent="0.2">
      <c r="A81" s="34" t="str">
        <f>LEFT('Pipeline Segments'!$A$80,21)</f>
        <v>Pleasantville (South)</v>
      </c>
      <c r="B81" s="34" t="str">
        <f>'Pipeline Segments'!$A$80</f>
        <v>Pleasantville (South): Northfield PS to Terminal MH</v>
      </c>
      <c r="C81" s="30" t="str">
        <f t="shared" si="16"/>
        <v>PV3</v>
      </c>
      <c r="D81" s="30" t="s">
        <v>108</v>
      </c>
      <c r="E81" s="30">
        <v>230</v>
      </c>
      <c r="F81" s="82" t="s">
        <v>51</v>
      </c>
      <c r="G81" s="30" t="s">
        <v>302</v>
      </c>
      <c r="H81" s="30">
        <v>33</v>
      </c>
      <c r="I81" s="30"/>
      <c r="J81" s="38">
        <v>100</v>
      </c>
      <c r="K81" s="30">
        <v>2003</v>
      </c>
      <c r="L81" s="30">
        <v>75</v>
      </c>
      <c r="M81" s="30" t="s">
        <v>303</v>
      </c>
      <c r="N81" s="30">
        <v>3.7729428</v>
      </c>
      <c r="O81" s="30">
        <f t="shared" si="11"/>
        <v>1.2073416960000001</v>
      </c>
      <c r="P81" s="30">
        <f t="shared" si="12"/>
        <v>2.0373891120000001</v>
      </c>
      <c r="Q81" s="30">
        <f t="shared" si="13"/>
        <v>2.0619132402</v>
      </c>
      <c r="R81" s="30">
        <f t="shared" si="14"/>
        <v>15.0917712</v>
      </c>
      <c r="S81" s="30">
        <v>2</v>
      </c>
      <c r="T81" s="30">
        <f t="shared" si="10"/>
        <v>58</v>
      </c>
      <c r="U81" s="7">
        <v>0</v>
      </c>
      <c r="V81" s="7">
        <v>2</v>
      </c>
      <c r="W81" s="7">
        <v>1</v>
      </c>
      <c r="X81" s="7">
        <f t="shared" si="15"/>
        <v>2</v>
      </c>
    </row>
    <row r="82" spans="1:26" ht="11.1" customHeight="1" x14ac:dyDescent="0.2">
      <c r="A82" s="34" t="str">
        <f>LEFT('Pipeline Segments'!$A$80,21)</f>
        <v>Pleasantville (South)</v>
      </c>
      <c r="B82" s="34" t="str">
        <f>'Pipeline Segments'!$A$80</f>
        <v>Pleasantville (South): Northfield PS to Terminal MH</v>
      </c>
      <c r="C82" s="30" t="str">
        <f t="shared" si="16"/>
        <v>PV2</v>
      </c>
      <c r="D82" s="30" t="s">
        <v>109</v>
      </c>
      <c r="E82" s="30">
        <v>96</v>
      </c>
      <c r="F82" s="82" t="s">
        <v>51</v>
      </c>
      <c r="G82" s="30" t="s">
        <v>302</v>
      </c>
      <c r="H82" s="30">
        <v>33</v>
      </c>
      <c r="I82" s="30"/>
      <c r="J82" s="38">
        <v>100</v>
      </c>
      <c r="K82" s="30">
        <v>2003</v>
      </c>
      <c r="L82" s="30">
        <v>75</v>
      </c>
      <c r="M82" s="30" t="s">
        <v>303</v>
      </c>
      <c r="N82" s="30">
        <v>3.7729428</v>
      </c>
      <c r="O82" s="30">
        <f t="shared" si="11"/>
        <v>1.2073416960000001</v>
      </c>
      <c r="P82" s="30">
        <f t="shared" si="12"/>
        <v>2.0373891120000001</v>
      </c>
      <c r="Q82" s="30">
        <f t="shared" si="13"/>
        <v>2.0619132402</v>
      </c>
      <c r="R82" s="30">
        <f t="shared" si="14"/>
        <v>15.0917712</v>
      </c>
      <c r="S82" s="30">
        <v>2</v>
      </c>
      <c r="T82" s="30">
        <f t="shared" si="10"/>
        <v>58</v>
      </c>
      <c r="U82" s="7">
        <v>0</v>
      </c>
      <c r="V82" s="7">
        <v>2</v>
      </c>
      <c r="W82" s="7">
        <v>1</v>
      </c>
      <c r="X82" s="7">
        <f t="shared" si="15"/>
        <v>2</v>
      </c>
    </row>
    <row r="83" spans="1:26" ht="11.1" customHeight="1" x14ac:dyDescent="0.2">
      <c r="A83" s="34" t="str">
        <f>LEFT('Pipeline Segments'!$A$80,21)</f>
        <v>Pleasantville (South)</v>
      </c>
      <c r="B83" s="34" t="str">
        <f>'Pipeline Segments'!$A$80</f>
        <v>Pleasantville (South): Northfield PS to Terminal MH</v>
      </c>
      <c r="C83" s="30" t="s">
        <v>109</v>
      </c>
      <c r="D83" s="30" t="s">
        <v>122</v>
      </c>
      <c r="E83" s="30">
        <v>25</v>
      </c>
      <c r="F83" s="82" t="s">
        <v>51</v>
      </c>
      <c r="G83" s="38" t="s">
        <v>302</v>
      </c>
      <c r="H83" s="30">
        <v>39</v>
      </c>
      <c r="I83" s="30"/>
      <c r="J83" s="38">
        <v>100</v>
      </c>
      <c r="K83" s="94">
        <v>2003</v>
      </c>
      <c r="L83" s="30">
        <v>75</v>
      </c>
      <c r="M83" s="30" t="s">
        <v>303</v>
      </c>
      <c r="N83" s="30">
        <v>3.7729428</v>
      </c>
      <c r="O83" s="30">
        <f t="shared" si="11"/>
        <v>1.2073416960000001</v>
      </c>
      <c r="P83" s="30">
        <f t="shared" si="12"/>
        <v>2.0373891120000001</v>
      </c>
      <c r="Q83" s="30">
        <f t="shared" si="13"/>
        <v>2.0619132402</v>
      </c>
      <c r="R83" s="30">
        <f t="shared" si="14"/>
        <v>15.0917712</v>
      </c>
      <c r="S83" s="30">
        <v>2</v>
      </c>
      <c r="T83" s="30">
        <f t="shared" si="10"/>
        <v>58</v>
      </c>
      <c r="U83" s="7">
        <v>0</v>
      </c>
      <c r="V83" s="7">
        <v>2</v>
      </c>
      <c r="W83" s="7">
        <v>1</v>
      </c>
      <c r="X83" s="7">
        <f t="shared" si="15"/>
        <v>2</v>
      </c>
    </row>
    <row r="84" spans="1:26" ht="11.1" customHeight="1" x14ac:dyDescent="0.2">
      <c r="A84" s="34" t="str">
        <f>LEFT('Pipeline Segments'!$A$96,21)</f>
        <v>Pleasantville (North)</v>
      </c>
      <c r="B84" s="34" t="str">
        <f>'Pipeline Segments'!$A$96</f>
        <v>Pleasantville (North): Pleasantville/Absecon Border to North Junction (Old Turnpike)</v>
      </c>
      <c r="C84" s="37">
        <v>32</v>
      </c>
      <c r="D84" s="30">
        <v>31</v>
      </c>
      <c r="E84" s="30">
        <v>495</v>
      </c>
      <c r="F84" s="82" t="s">
        <v>51</v>
      </c>
      <c r="G84" s="30" t="s">
        <v>302</v>
      </c>
      <c r="H84" s="30">
        <v>24</v>
      </c>
      <c r="I84" s="30">
        <v>1973</v>
      </c>
      <c r="J84" s="30">
        <v>100</v>
      </c>
      <c r="K84" s="30">
        <v>2003</v>
      </c>
      <c r="L84" s="30">
        <v>75</v>
      </c>
      <c r="M84" s="30" t="s">
        <v>303</v>
      </c>
      <c r="N84" s="30">
        <v>4.2550078999999998</v>
      </c>
      <c r="O84" s="30">
        <f t="shared" si="11"/>
        <v>1.3616025279999999</v>
      </c>
      <c r="P84" s="30">
        <f t="shared" si="12"/>
        <v>2.2977042660000002</v>
      </c>
      <c r="Q84" s="30">
        <f t="shared" si="13"/>
        <v>2.3253618173499997</v>
      </c>
      <c r="R84" s="30">
        <f t="shared" si="14"/>
        <v>17.020031599999999</v>
      </c>
      <c r="S84" s="30">
        <v>4</v>
      </c>
      <c r="T84" s="30">
        <f t="shared" si="10"/>
        <v>58</v>
      </c>
      <c r="U84" s="7">
        <v>0</v>
      </c>
      <c r="V84" s="7">
        <v>2</v>
      </c>
      <c r="W84" s="7">
        <v>1</v>
      </c>
      <c r="X84" s="7">
        <f t="shared" ref="X84:X92" si="17">(V84*W84)</f>
        <v>2</v>
      </c>
    </row>
    <row r="85" spans="1:26" ht="11.1" customHeight="1" x14ac:dyDescent="0.2">
      <c r="A85" s="34" t="str">
        <f>LEFT('Pipeline Segments'!$A$96,21)</f>
        <v>Pleasantville (North)</v>
      </c>
      <c r="B85" s="34" t="str">
        <f>'Pipeline Segments'!$A$96</f>
        <v>Pleasantville (North): Pleasantville/Absecon Border to North Junction (Old Turnpike)</v>
      </c>
      <c r="C85" s="30">
        <v>31</v>
      </c>
      <c r="D85" s="30">
        <v>30</v>
      </c>
      <c r="E85" s="30">
        <v>499</v>
      </c>
      <c r="F85" s="82" t="s">
        <v>51</v>
      </c>
      <c r="G85" s="30" t="s">
        <v>302</v>
      </c>
      <c r="H85" s="30">
        <v>24</v>
      </c>
      <c r="I85" s="30">
        <v>1973</v>
      </c>
      <c r="J85" s="30">
        <v>100</v>
      </c>
      <c r="K85" s="30">
        <v>2003</v>
      </c>
      <c r="L85" s="30">
        <v>75</v>
      </c>
      <c r="M85" s="30" t="s">
        <v>303</v>
      </c>
      <c r="N85" s="30">
        <v>4.2550078999999998</v>
      </c>
      <c r="O85" s="30">
        <f t="shared" si="11"/>
        <v>1.3616025279999999</v>
      </c>
      <c r="P85" s="30">
        <f t="shared" si="12"/>
        <v>2.2977042660000002</v>
      </c>
      <c r="Q85" s="30">
        <f t="shared" si="13"/>
        <v>2.3253618173499997</v>
      </c>
      <c r="R85" s="30">
        <f t="shared" si="14"/>
        <v>17.020031599999999</v>
      </c>
      <c r="S85" s="30">
        <v>4</v>
      </c>
      <c r="T85" s="30">
        <f t="shared" si="10"/>
        <v>58</v>
      </c>
      <c r="U85" s="7">
        <v>0</v>
      </c>
      <c r="V85" s="7">
        <v>2</v>
      </c>
      <c r="W85" s="7">
        <v>1</v>
      </c>
      <c r="X85" s="7">
        <f t="shared" si="17"/>
        <v>2</v>
      </c>
    </row>
    <row r="86" spans="1:26" s="3" customFormat="1" ht="11.1" customHeight="1" x14ac:dyDescent="0.2">
      <c r="A86" s="34" t="str">
        <f>LEFT('Pipeline Segments'!$A$96,21)</f>
        <v>Pleasantville (North)</v>
      </c>
      <c r="B86" s="34" t="str">
        <f>'Pipeline Segments'!$A$96</f>
        <v>Pleasantville (North): Pleasantville/Absecon Border to North Junction (Old Turnpike)</v>
      </c>
      <c r="C86" s="30">
        <v>30</v>
      </c>
      <c r="D86" s="30">
        <v>29</v>
      </c>
      <c r="E86" s="30">
        <v>499</v>
      </c>
      <c r="F86" s="82" t="s">
        <v>51</v>
      </c>
      <c r="G86" s="30" t="s">
        <v>302</v>
      </c>
      <c r="H86" s="30">
        <v>24</v>
      </c>
      <c r="I86" s="30">
        <v>1973</v>
      </c>
      <c r="J86" s="30">
        <v>100</v>
      </c>
      <c r="K86" s="30">
        <v>2003</v>
      </c>
      <c r="L86" s="30">
        <v>75</v>
      </c>
      <c r="M86" s="30" t="s">
        <v>303</v>
      </c>
      <c r="N86" s="30">
        <v>4.2550078999999998</v>
      </c>
      <c r="O86" s="30">
        <f t="shared" si="11"/>
        <v>1.3616025279999999</v>
      </c>
      <c r="P86" s="30">
        <f t="shared" si="12"/>
        <v>2.2977042660000002</v>
      </c>
      <c r="Q86" s="30">
        <f t="shared" si="13"/>
        <v>2.3253618173499997</v>
      </c>
      <c r="R86" s="30">
        <f t="shared" si="14"/>
        <v>17.020031599999999</v>
      </c>
      <c r="S86" s="30">
        <v>4</v>
      </c>
      <c r="T86" s="30">
        <f t="shared" si="10"/>
        <v>58</v>
      </c>
      <c r="U86" s="7">
        <v>0</v>
      </c>
      <c r="V86" s="7">
        <v>2</v>
      </c>
      <c r="W86" s="7">
        <v>1</v>
      </c>
      <c r="X86" s="7">
        <f t="shared" si="17"/>
        <v>2</v>
      </c>
      <c r="Y86" s="31"/>
      <c r="Z86" s="31"/>
    </row>
    <row r="87" spans="1:26" s="3" customFormat="1" ht="11.1" customHeight="1" x14ac:dyDescent="0.2">
      <c r="A87" s="34" t="str">
        <f>LEFT('Pipeline Segments'!$A$96,21)</f>
        <v>Pleasantville (North)</v>
      </c>
      <c r="B87" s="34" t="str">
        <f>'Pipeline Segments'!$A$96</f>
        <v>Pleasantville (North): Pleasantville/Absecon Border to North Junction (Old Turnpike)</v>
      </c>
      <c r="C87" s="30">
        <v>29</v>
      </c>
      <c r="D87" s="30">
        <v>28</v>
      </c>
      <c r="E87" s="30">
        <v>367</v>
      </c>
      <c r="F87" s="82" t="s">
        <v>51</v>
      </c>
      <c r="G87" s="30" t="s">
        <v>302</v>
      </c>
      <c r="H87" s="30">
        <v>24</v>
      </c>
      <c r="I87" s="30">
        <v>1973</v>
      </c>
      <c r="J87" s="30">
        <v>100</v>
      </c>
      <c r="K87" s="30">
        <v>2003</v>
      </c>
      <c r="L87" s="30">
        <v>75</v>
      </c>
      <c r="M87" s="30" t="s">
        <v>303</v>
      </c>
      <c r="N87" s="30">
        <v>4.2550078999999998</v>
      </c>
      <c r="O87" s="30">
        <f t="shared" si="11"/>
        <v>1.3616025279999999</v>
      </c>
      <c r="P87" s="30">
        <f t="shared" si="12"/>
        <v>2.2977042660000002</v>
      </c>
      <c r="Q87" s="30">
        <f t="shared" si="13"/>
        <v>2.3253618173499997</v>
      </c>
      <c r="R87" s="30">
        <f t="shared" si="14"/>
        <v>17.020031599999999</v>
      </c>
      <c r="S87" s="30">
        <v>4</v>
      </c>
      <c r="T87" s="30">
        <f t="shared" si="10"/>
        <v>58</v>
      </c>
      <c r="U87" s="7">
        <v>0</v>
      </c>
      <c r="V87" s="7">
        <v>2</v>
      </c>
      <c r="W87" s="7">
        <v>1</v>
      </c>
      <c r="X87" s="7">
        <f t="shared" si="17"/>
        <v>2</v>
      </c>
      <c r="Y87" s="31"/>
      <c r="Z87" s="31"/>
    </row>
    <row r="88" spans="1:26" s="8" customFormat="1" ht="11.1" customHeight="1" x14ac:dyDescent="0.2">
      <c r="A88" s="34" t="str">
        <f>LEFT('Pipeline Segments'!$A$96,21)</f>
        <v>Pleasantville (North)</v>
      </c>
      <c r="B88" s="34" t="str">
        <f>'Pipeline Segments'!$A$96</f>
        <v>Pleasantville (North): Pleasantville/Absecon Border to North Junction (Old Turnpike)</v>
      </c>
      <c r="C88" s="30">
        <v>28</v>
      </c>
      <c r="D88" s="30">
        <v>27</v>
      </c>
      <c r="E88" s="30">
        <v>139</v>
      </c>
      <c r="F88" s="82" t="s">
        <v>51</v>
      </c>
      <c r="G88" s="30" t="s">
        <v>302</v>
      </c>
      <c r="H88" s="30">
        <v>27</v>
      </c>
      <c r="I88" s="30">
        <v>1973</v>
      </c>
      <c r="J88" s="30">
        <v>100</v>
      </c>
      <c r="K88" s="30">
        <v>2003</v>
      </c>
      <c r="L88" s="30">
        <v>75</v>
      </c>
      <c r="M88" s="30" t="s">
        <v>303</v>
      </c>
      <c r="N88" s="30">
        <v>4.2550078999999998</v>
      </c>
      <c r="O88" s="30">
        <f t="shared" si="11"/>
        <v>1.3616025279999999</v>
      </c>
      <c r="P88" s="30">
        <f t="shared" si="12"/>
        <v>2.2977042660000002</v>
      </c>
      <c r="Q88" s="30">
        <f t="shared" si="13"/>
        <v>2.3253618173499997</v>
      </c>
      <c r="R88" s="30">
        <f t="shared" si="14"/>
        <v>17.020031599999999</v>
      </c>
      <c r="S88" s="30">
        <v>4</v>
      </c>
      <c r="T88" s="30">
        <f>IF(L88&gt;0,((K88+L88)-$Y$2),((I88+J88)-$Y$2))</f>
        <v>58</v>
      </c>
      <c r="U88" s="30">
        <v>0</v>
      </c>
      <c r="V88" s="30">
        <v>2</v>
      </c>
      <c r="W88" s="30">
        <v>1</v>
      </c>
      <c r="X88" s="30">
        <f t="shared" si="17"/>
        <v>2</v>
      </c>
    </row>
    <row r="89" spans="1:26" s="8" customFormat="1" ht="11.1" customHeight="1" x14ac:dyDescent="0.2">
      <c r="A89" s="34" t="str">
        <f>LEFT('Pipeline Segments'!$A$96,21)</f>
        <v>Pleasantville (North)</v>
      </c>
      <c r="B89" s="34" t="str">
        <f>'Pipeline Segments'!$A$96</f>
        <v>Pleasantville (North): Pleasantville/Absecon Border to North Junction (Old Turnpike)</v>
      </c>
      <c r="C89" s="30">
        <f>D88</f>
        <v>27</v>
      </c>
      <c r="D89" s="30">
        <v>26</v>
      </c>
      <c r="E89" s="30">
        <v>296</v>
      </c>
      <c r="F89" s="82" t="s">
        <v>51</v>
      </c>
      <c r="G89" s="30" t="s">
        <v>302</v>
      </c>
      <c r="H89" s="30">
        <v>27</v>
      </c>
      <c r="I89" s="30">
        <v>1973</v>
      </c>
      <c r="J89" s="30">
        <v>100</v>
      </c>
      <c r="K89" s="30">
        <v>2003</v>
      </c>
      <c r="L89" s="30">
        <v>75</v>
      </c>
      <c r="M89" s="30" t="s">
        <v>303</v>
      </c>
      <c r="N89" s="30">
        <v>4.2550078999999998</v>
      </c>
      <c r="O89" s="30">
        <f t="shared" si="11"/>
        <v>1.3616025279999999</v>
      </c>
      <c r="P89" s="30">
        <f t="shared" si="12"/>
        <v>2.2977042660000002</v>
      </c>
      <c r="Q89" s="30">
        <f t="shared" si="13"/>
        <v>2.3253618173499997</v>
      </c>
      <c r="R89" s="30">
        <f t="shared" si="14"/>
        <v>17.020031599999999</v>
      </c>
      <c r="S89" s="30">
        <v>4</v>
      </c>
      <c r="T89" s="30">
        <f>IF(L89&gt;0,((K89+L89)-$Y$2),((I89+J89)-$Y$2))</f>
        <v>58</v>
      </c>
      <c r="U89" s="30">
        <v>0</v>
      </c>
      <c r="V89" s="30">
        <v>2</v>
      </c>
      <c r="W89" s="30">
        <v>1</v>
      </c>
      <c r="X89" s="30">
        <f t="shared" si="17"/>
        <v>2</v>
      </c>
    </row>
    <row r="90" spans="1:26" s="3" customFormat="1" ht="11.1" customHeight="1" x14ac:dyDescent="0.2">
      <c r="A90" s="34" t="str">
        <f>LEFT('Pipeline Segments'!$A$96,21)</f>
        <v>Pleasantville (North)</v>
      </c>
      <c r="B90" s="34" t="str">
        <f>'Pipeline Segments'!$A$96</f>
        <v>Pleasantville (North): Pleasantville/Absecon Border to North Junction (Old Turnpike)</v>
      </c>
      <c r="C90" s="30">
        <f>D89</f>
        <v>26</v>
      </c>
      <c r="D90" s="30" t="s">
        <v>115</v>
      </c>
      <c r="E90" s="30">
        <v>33</v>
      </c>
      <c r="F90" s="82" t="s">
        <v>51</v>
      </c>
      <c r="G90" s="30" t="s">
        <v>302</v>
      </c>
      <c r="H90" s="30">
        <v>27</v>
      </c>
      <c r="I90" s="30">
        <v>1973</v>
      </c>
      <c r="J90" s="30">
        <v>100</v>
      </c>
      <c r="K90" s="30">
        <v>2003</v>
      </c>
      <c r="L90" s="30">
        <v>75</v>
      </c>
      <c r="M90" s="30" t="s">
        <v>303</v>
      </c>
      <c r="N90" s="30">
        <v>4.2550078999999998</v>
      </c>
      <c r="O90" s="30">
        <f t="shared" si="11"/>
        <v>1.3616025279999999</v>
      </c>
      <c r="P90" s="30">
        <f t="shared" ref="P90:P153" si="18">0.54*N90</f>
        <v>2.2977042660000002</v>
      </c>
      <c r="Q90" s="30">
        <f t="shared" ref="Q90:Q153" si="19">0.5465*N90</f>
        <v>2.3253618173499997</v>
      </c>
      <c r="R90" s="30">
        <f t="shared" ref="R90:R153" si="20">4*N90</f>
        <v>17.020031599999999</v>
      </c>
      <c r="S90" s="30">
        <v>4</v>
      </c>
      <c r="T90" s="30">
        <f>IF(L90&gt;0,((K90+L90)-$Y$2),((I90+J90)-$Y$2))</f>
        <v>58</v>
      </c>
      <c r="U90" s="30">
        <v>0</v>
      </c>
      <c r="V90" s="30">
        <v>2</v>
      </c>
      <c r="W90" s="30">
        <v>1</v>
      </c>
      <c r="X90" s="30">
        <f t="shared" si="17"/>
        <v>2</v>
      </c>
      <c r="Y90" s="31"/>
      <c r="Z90" s="31"/>
    </row>
    <row r="91" spans="1:26" s="3" customFormat="1" ht="11.1" customHeight="1" x14ac:dyDescent="0.2">
      <c r="A91" s="34" t="str">
        <f>LEFT('Pipeline Segments'!$A$96,21)</f>
        <v>Pleasantville (North)</v>
      </c>
      <c r="B91" s="34" t="str">
        <f>'Pipeline Segments'!$A$96</f>
        <v>Pleasantville (North): Pleasantville/Absecon Border to North Junction (Old Turnpike)</v>
      </c>
      <c r="C91" s="30" t="str">
        <f>D90</f>
        <v>26A</v>
      </c>
      <c r="D91" s="30">
        <v>25</v>
      </c>
      <c r="E91" s="30">
        <v>296</v>
      </c>
      <c r="F91" s="82" t="s">
        <v>51</v>
      </c>
      <c r="G91" s="30" t="s">
        <v>302</v>
      </c>
      <c r="H91" s="30">
        <v>27</v>
      </c>
      <c r="I91" s="30">
        <v>1973</v>
      </c>
      <c r="J91" s="30">
        <v>100</v>
      </c>
      <c r="K91" s="30">
        <v>2003</v>
      </c>
      <c r="L91" s="30">
        <v>75</v>
      </c>
      <c r="M91" s="30" t="s">
        <v>303</v>
      </c>
      <c r="N91" s="30">
        <v>4.2550078999999998</v>
      </c>
      <c r="O91" s="30">
        <f t="shared" si="11"/>
        <v>1.3616025279999999</v>
      </c>
      <c r="P91" s="30">
        <f t="shared" si="18"/>
        <v>2.2977042660000002</v>
      </c>
      <c r="Q91" s="30">
        <f t="shared" si="19"/>
        <v>2.3253618173499997</v>
      </c>
      <c r="R91" s="30">
        <f t="shared" si="20"/>
        <v>17.020031599999999</v>
      </c>
      <c r="S91" s="30">
        <v>4</v>
      </c>
      <c r="T91" s="30">
        <f>IF(L91&gt;0,((K91+L91)-$Y$2),((I91+J91)-$Y$2))</f>
        <v>58</v>
      </c>
      <c r="U91" s="30">
        <v>0</v>
      </c>
      <c r="V91" s="30">
        <v>2</v>
      </c>
      <c r="W91" s="30">
        <v>1</v>
      </c>
      <c r="X91" s="30">
        <f t="shared" si="17"/>
        <v>2</v>
      </c>
      <c r="Y91" s="31"/>
      <c r="Z91" s="31"/>
    </row>
    <row r="92" spans="1:26" s="3" customFormat="1" ht="11.1" customHeight="1" x14ac:dyDescent="0.2">
      <c r="A92" s="34" t="str">
        <f>LEFT('Pipeline Segments'!$A$96,21)</f>
        <v>Pleasantville (North)</v>
      </c>
      <c r="B92" s="34" t="str">
        <f>'Pipeline Segments'!$A$96</f>
        <v>Pleasantville (North): Pleasantville/Absecon Border to North Junction (Old Turnpike)</v>
      </c>
      <c r="C92" s="30">
        <f>D91</f>
        <v>25</v>
      </c>
      <c r="D92" s="30">
        <v>24</v>
      </c>
      <c r="E92" s="30">
        <v>293</v>
      </c>
      <c r="F92" s="82" t="s">
        <v>51</v>
      </c>
      <c r="G92" s="30" t="s">
        <v>302</v>
      </c>
      <c r="H92" s="30">
        <v>27</v>
      </c>
      <c r="I92" s="30">
        <v>1973</v>
      </c>
      <c r="J92" s="30">
        <v>100</v>
      </c>
      <c r="K92" s="30">
        <v>2003</v>
      </c>
      <c r="L92" s="30">
        <v>75</v>
      </c>
      <c r="M92" s="30" t="s">
        <v>303</v>
      </c>
      <c r="N92" s="30">
        <v>4.2550078999999998</v>
      </c>
      <c r="O92" s="30">
        <f t="shared" si="11"/>
        <v>1.3616025279999999</v>
      </c>
      <c r="P92" s="30">
        <f t="shared" si="18"/>
        <v>2.2977042660000002</v>
      </c>
      <c r="Q92" s="30">
        <f t="shared" si="19"/>
        <v>2.3253618173499997</v>
      </c>
      <c r="R92" s="30">
        <f t="shared" si="20"/>
        <v>17.020031599999999</v>
      </c>
      <c r="S92" s="30">
        <v>4</v>
      </c>
      <c r="T92" s="30">
        <f>IF(L92&gt;0,((K92+L92)-$Y$2),((I92+J92)-$Y$2))</f>
        <v>58</v>
      </c>
      <c r="U92" s="30">
        <v>0</v>
      </c>
      <c r="V92" s="30">
        <v>2</v>
      </c>
      <c r="W92" s="30">
        <v>1</v>
      </c>
      <c r="X92" s="30">
        <f t="shared" si="17"/>
        <v>2</v>
      </c>
      <c r="Y92" s="31"/>
      <c r="Z92" s="31"/>
    </row>
    <row r="93" spans="1:26" s="3" customFormat="1" ht="11.1" customHeight="1" x14ac:dyDescent="0.2">
      <c r="A93" s="34" t="str">
        <f>LEFT('Pipeline Segments'!$A$96,21)</f>
        <v>Pleasantville (North)</v>
      </c>
      <c r="B93" s="34" t="str">
        <f>'Pipeline Segments'!$A$96</f>
        <v>Pleasantville (North): Pleasantville/Absecon Border to North Junction (Old Turnpike)</v>
      </c>
      <c r="C93" s="30">
        <v>24</v>
      </c>
      <c r="D93" s="30">
        <v>23</v>
      </c>
      <c r="E93" s="30">
        <v>291</v>
      </c>
      <c r="F93" s="82" t="s">
        <v>51</v>
      </c>
      <c r="G93" s="30" t="s">
        <v>302</v>
      </c>
      <c r="H93" s="30">
        <v>30</v>
      </c>
      <c r="I93" s="30">
        <v>1973</v>
      </c>
      <c r="J93" s="30">
        <v>100</v>
      </c>
      <c r="K93" s="30">
        <v>2003</v>
      </c>
      <c r="L93" s="30">
        <v>75</v>
      </c>
      <c r="M93" s="30" t="s">
        <v>303</v>
      </c>
      <c r="N93" s="30">
        <v>4.2550078999999998</v>
      </c>
      <c r="O93" s="30">
        <f t="shared" si="11"/>
        <v>1.3616025279999999</v>
      </c>
      <c r="P93" s="30">
        <f t="shared" si="18"/>
        <v>2.2977042660000002</v>
      </c>
      <c r="Q93" s="30">
        <f t="shared" si="19"/>
        <v>2.3253618173499997</v>
      </c>
      <c r="R93" s="30">
        <f t="shared" si="20"/>
        <v>17.020031599999999</v>
      </c>
      <c r="S93" s="30">
        <v>4</v>
      </c>
      <c r="T93" s="30">
        <f t="shared" ref="T93:T100" si="21">IF(L93&gt;0,((K93+L93)-$Y$2),((I93+J93)-$Y$2))</f>
        <v>58</v>
      </c>
      <c r="U93" s="30">
        <v>0</v>
      </c>
      <c r="V93" s="30">
        <v>2</v>
      </c>
      <c r="W93" s="30">
        <v>1</v>
      </c>
      <c r="X93" s="30">
        <f t="shared" ref="X93:X100" si="22">(V93*W93)</f>
        <v>2</v>
      </c>
      <c r="Y93" s="31"/>
      <c r="Z93" s="31"/>
    </row>
    <row r="94" spans="1:26" s="3" customFormat="1" ht="11.1" customHeight="1" x14ac:dyDescent="0.2">
      <c r="A94" s="34" t="str">
        <f>LEFT('Pipeline Segments'!$A$96,21)</f>
        <v>Pleasantville (North)</v>
      </c>
      <c r="B94" s="34" t="str">
        <f>'Pipeline Segments'!$A$96</f>
        <v>Pleasantville (North): Pleasantville/Absecon Border to North Junction (Old Turnpike)</v>
      </c>
      <c r="C94" s="30">
        <f>D93</f>
        <v>23</v>
      </c>
      <c r="D94" s="30">
        <v>22</v>
      </c>
      <c r="E94" s="30">
        <v>161</v>
      </c>
      <c r="F94" s="82" t="s">
        <v>51</v>
      </c>
      <c r="G94" s="30" t="s">
        <v>302</v>
      </c>
      <c r="H94" s="30">
        <v>30</v>
      </c>
      <c r="I94" s="30">
        <v>1973</v>
      </c>
      <c r="J94" s="30">
        <v>100</v>
      </c>
      <c r="K94" s="30">
        <v>2003</v>
      </c>
      <c r="L94" s="30">
        <v>75</v>
      </c>
      <c r="M94" s="30" t="s">
        <v>303</v>
      </c>
      <c r="N94" s="30">
        <v>4.2550078999999998</v>
      </c>
      <c r="O94" s="30">
        <f t="shared" si="11"/>
        <v>1.3616025279999999</v>
      </c>
      <c r="P94" s="30">
        <f t="shared" si="18"/>
        <v>2.2977042660000002</v>
      </c>
      <c r="Q94" s="30">
        <f t="shared" si="19"/>
        <v>2.3253618173499997</v>
      </c>
      <c r="R94" s="30">
        <f t="shared" si="20"/>
        <v>17.020031599999999</v>
      </c>
      <c r="S94" s="30">
        <v>4</v>
      </c>
      <c r="T94" s="30">
        <f t="shared" si="21"/>
        <v>58</v>
      </c>
      <c r="U94" s="30">
        <v>0</v>
      </c>
      <c r="V94" s="30">
        <v>2</v>
      </c>
      <c r="W94" s="30">
        <v>1</v>
      </c>
      <c r="X94" s="30">
        <f t="shared" si="22"/>
        <v>2</v>
      </c>
      <c r="Y94" s="31"/>
      <c r="Z94" s="31"/>
    </row>
    <row r="95" spans="1:26" s="8" customFormat="1" ht="11.1" customHeight="1" x14ac:dyDescent="0.2">
      <c r="A95" s="34" t="str">
        <f>LEFT('Pipeline Segments'!$A$96,21)</f>
        <v>Pleasantville (North)</v>
      </c>
      <c r="B95" s="34" t="str">
        <f>'Pipeline Segments'!$A$96</f>
        <v>Pleasantville (North): Pleasantville/Absecon Border to North Junction (Old Turnpike)</v>
      </c>
      <c r="C95" s="30">
        <v>22</v>
      </c>
      <c r="D95" s="30">
        <v>21</v>
      </c>
      <c r="E95" s="30">
        <v>303</v>
      </c>
      <c r="F95" s="82" t="s">
        <v>51</v>
      </c>
      <c r="G95" s="30" t="s">
        <v>302</v>
      </c>
      <c r="H95" s="30">
        <v>30</v>
      </c>
      <c r="I95" s="30">
        <v>1973</v>
      </c>
      <c r="J95" s="30">
        <v>100</v>
      </c>
      <c r="K95" s="30">
        <v>2003</v>
      </c>
      <c r="L95" s="30">
        <v>75</v>
      </c>
      <c r="M95" s="30" t="s">
        <v>303</v>
      </c>
      <c r="N95" s="30">
        <v>4.2550078999999998</v>
      </c>
      <c r="O95" s="30">
        <f t="shared" si="11"/>
        <v>1.3616025279999999</v>
      </c>
      <c r="P95" s="30">
        <f t="shared" si="18"/>
        <v>2.2977042660000002</v>
      </c>
      <c r="Q95" s="30">
        <f t="shared" si="19"/>
        <v>2.3253618173499997</v>
      </c>
      <c r="R95" s="30">
        <f t="shared" si="20"/>
        <v>17.020031599999999</v>
      </c>
      <c r="S95" s="30">
        <v>4</v>
      </c>
      <c r="T95" s="30">
        <f t="shared" si="21"/>
        <v>58</v>
      </c>
      <c r="U95" s="30">
        <v>0</v>
      </c>
      <c r="V95" s="30">
        <v>2</v>
      </c>
      <c r="W95" s="30">
        <v>1</v>
      </c>
      <c r="X95" s="30">
        <f t="shared" si="22"/>
        <v>2</v>
      </c>
    </row>
    <row r="96" spans="1:26" s="3" customFormat="1" ht="11.1" customHeight="1" x14ac:dyDescent="0.2">
      <c r="A96" s="34" t="str">
        <f>LEFT('Pipeline Segments'!$A$96,21)</f>
        <v>Pleasantville (North)</v>
      </c>
      <c r="B96" s="34" t="str">
        <f>'Pipeline Segments'!$A$96</f>
        <v>Pleasantville (North): Pleasantville/Absecon Border to North Junction (Old Turnpike)</v>
      </c>
      <c r="C96" s="30">
        <f>D95</f>
        <v>21</v>
      </c>
      <c r="D96" s="30">
        <v>20</v>
      </c>
      <c r="E96" s="30">
        <v>279</v>
      </c>
      <c r="F96" s="82" t="s">
        <v>51</v>
      </c>
      <c r="G96" s="30" t="s">
        <v>302</v>
      </c>
      <c r="H96" s="30">
        <v>30</v>
      </c>
      <c r="I96" s="30">
        <v>1973</v>
      </c>
      <c r="J96" s="30">
        <v>100</v>
      </c>
      <c r="K96" s="30">
        <v>2003</v>
      </c>
      <c r="L96" s="30">
        <v>75</v>
      </c>
      <c r="M96" s="30" t="s">
        <v>303</v>
      </c>
      <c r="N96" s="30">
        <v>4.2550078999999998</v>
      </c>
      <c r="O96" s="30">
        <f t="shared" si="11"/>
        <v>1.3616025279999999</v>
      </c>
      <c r="P96" s="30">
        <f t="shared" si="18"/>
        <v>2.2977042660000002</v>
      </c>
      <c r="Q96" s="30">
        <f t="shared" si="19"/>
        <v>2.3253618173499997</v>
      </c>
      <c r="R96" s="30">
        <f t="shared" si="20"/>
        <v>17.020031599999999</v>
      </c>
      <c r="S96" s="30">
        <v>4</v>
      </c>
      <c r="T96" s="30">
        <f t="shared" si="21"/>
        <v>58</v>
      </c>
      <c r="U96" s="30">
        <v>0</v>
      </c>
      <c r="V96" s="30">
        <v>2</v>
      </c>
      <c r="W96" s="30">
        <v>1</v>
      </c>
      <c r="X96" s="30">
        <f t="shared" si="22"/>
        <v>2</v>
      </c>
      <c r="Y96" s="31"/>
      <c r="Z96" s="31"/>
    </row>
    <row r="97" spans="1:26" s="3" customFormat="1" ht="11.1" customHeight="1" x14ac:dyDescent="0.2">
      <c r="A97" s="34" t="str">
        <f>LEFT('Pipeline Segments'!$A$96,21)</f>
        <v>Pleasantville (North)</v>
      </c>
      <c r="B97" s="34" t="str">
        <f>'Pipeline Segments'!$A$96</f>
        <v>Pleasantville (North): Pleasantville/Absecon Border to North Junction (Old Turnpike)</v>
      </c>
      <c r="C97" s="30">
        <f>D96</f>
        <v>20</v>
      </c>
      <c r="D97" s="30">
        <v>19</v>
      </c>
      <c r="E97" s="30">
        <v>330</v>
      </c>
      <c r="F97" s="82" t="s">
        <v>51</v>
      </c>
      <c r="G97" s="30" t="s">
        <v>302</v>
      </c>
      <c r="H97" s="30">
        <v>30</v>
      </c>
      <c r="I97" s="30">
        <v>1973</v>
      </c>
      <c r="J97" s="30">
        <v>100</v>
      </c>
      <c r="K97" s="30">
        <v>0</v>
      </c>
      <c r="L97" s="30">
        <v>0</v>
      </c>
      <c r="M97" s="30">
        <v>0</v>
      </c>
      <c r="N97" s="30">
        <v>4.2550078999999998</v>
      </c>
      <c r="O97" s="30">
        <f t="shared" si="11"/>
        <v>1.3616025279999999</v>
      </c>
      <c r="P97" s="30">
        <f t="shared" si="18"/>
        <v>2.2977042660000002</v>
      </c>
      <c r="Q97" s="30">
        <f t="shared" si="19"/>
        <v>2.3253618173499997</v>
      </c>
      <c r="R97" s="30">
        <f t="shared" si="20"/>
        <v>17.020031599999999</v>
      </c>
      <c r="S97" s="30">
        <v>4</v>
      </c>
      <c r="T97" s="30">
        <f t="shared" si="21"/>
        <v>53</v>
      </c>
      <c r="U97" s="30">
        <v>0</v>
      </c>
      <c r="V97" s="30">
        <v>4</v>
      </c>
      <c r="W97" s="30">
        <v>4</v>
      </c>
      <c r="X97" s="30">
        <f t="shared" si="22"/>
        <v>16</v>
      </c>
      <c r="Y97" s="31"/>
      <c r="Z97" s="31"/>
    </row>
    <row r="98" spans="1:26" s="3" customFormat="1" ht="11.1" customHeight="1" x14ac:dyDescent="0.2">
      <c r="A98" s="34" t="str">
        <f>LEFT('Pipeline Segments'!$A$96,21)</f>
        <v>Pleasantville (North)</v>
      </c>
      <c r="B98" s="34" t="str">
        <f>'Pipeline Segments'!$A$96</f>
        <v>Pleasantville (North): Pleasantville/Absecon Border to North Junction (Old Turnpike)</v>
      </c>
      <c r="C98" s="30">
        <f>D97</f>
        <v>19</v>
      </c>
      <c r="D98" s="30">
        <v>18</v>
      </c>
      <c r="E98" s="30">
        <v>281</v>
      </c>
      <c r="F98" s="82" t="s">
        <v>51</v>
      </c>
      <c r="G98" s="30" t="s">
        <v>302</v>
      </c>
      <c r="H98" s="30">
        <v>30</v>
      </c>
      <c r="I98" s="30">
        <v>1973</v>
      </c>
      <c r="J98" s="30">
        <v>100</v>
      </c>
      <c r="K98" s="30">
        <v>0</v>
      </c>
      <c r="L98" s="30">
        <v>0</v>
      </c>
      <c r="M98" s="30">
        <v>0</v>
      </c>
      <c r="N98" s="30">
        <v>4.2550078999999998</v>
      </c>
      <c r="O98" s="30">
        <f t="shared" si="11"/>
        <v>1.3616025279999999</v>
      </c>
      <c r="P98" s="30">
        <f t="shared" si="18"/>
        <v>2.2977042660000002</v>
      </c>
      <c r="Q98" s="30">
        <f t="shared" si="19"/>
        <v>2.3253618173499997</v>
      </c>
      <c r="R98" s="30">
        <f t="shared" si="20"/>
        <v>17.020031599999999</v>
      </c>
      <c r="S98" s="30">
        <v>4</v>
      </c>
      <c r="T98" s="30">
        <f t="shared" si="21"/>
        <v>53</v>
      </c>
      <c r="U98" s="30">
        <v>0</v>
      </c>
      <c r="V98" s="30">
        <v>4</v>
      </c>
      <c r="W98" s="30">
        <v>4</v>
      </c>
      <c r="X98" s="30">
        <f t="shared" si="22"/>
        <v>16</v>
      </c>
      <c r="Y98" s="31"/>
      <c r="Z98" s="31"/>
    </row>
    <row r="99" spans="1:26" s="3" customFormat="1" ht="11.1" customHeight="1" x14ac:dyDescent="0.2">
      <c r="A99" s="34" t="str">
        <f>LEFT('Pipeline Segments'!$A$96,21)</f>
        <v>Pleasantville (North)</v>
      </c>
      <c r="B99" s="34" t="str">
        <f>'Pipeline Segments'!$A$96</f>
        <v>Pleasantville (North): Pleasantville/Absecon Border to North Junction (Old Turnpike)</v>
      </c>
      <c r="C99" s="30">
        <f>D98</f>
        <v>18</v>
      </c>
      <c r="D99" s="30">
        <v>17</v>
      </c>
      <c r="E99" s="30">
        <v>258</v>
      </c>
      <c r="F99" s="82" t="s">
        <v>51</v>
      </c>
      <c r="G99" s="30" t="s">
        <v>302</v>
      </c>
      <c r="H99" s="30">
        <v>36</v>
      </c>
      <c r="I99" s="30">
        <v>1973</v>
      </c>
      <c r="J99" s="30">
        <v>100</v>
      </c>
      <c r="K99" s="30">
        <v>0</v>
      </c>
      <c r="L99" s="30">
        <v>0</v>
      </c>
      <c r="M99" s="30">
        <v>0</v>
      </c>
      <c r="N99" s="30">
        <v>4.2550078999999998</v>
      </c>
      <c r="O99" s="30">
        <f t="shared" si="11"/>
        <v>1.3616025279999999</v>
      </c>
      <c r="P99" s="30">
        <f t="shared" si="18"/>
        <v>2.2977042660000002</v>
      </c>
      <c r="Q99" s="30">
        <f t="shared" si="19"/>
        <v>2.3253618173499997</v>
      </c>
      <c r="R99" s="30">
        <f t="shared" si="20"/>
        <v>17.020031599999999</v>
      </c>
      <c r="S99" s="30">
        <v>4</v>
      </c>
      <c r="T99" s="30">
        <f t="shared" si="21"/>
        <v>53</v>
      </c>
      <c r="U99" s="30">
        <v>0</v>
      </c>
      <c r="V99" s="30">
        <v>4</v>
      </c>
      <c r="W99" s="30">
        <v>4</v>
      </c>
      <c r="X99" s="30">
        <f t="shared" si="22"/>
        <v>16</v>
      </c>
      <c r="Y99" s="31"/>
      <c r="Z99" s="31"/>
    </row>
    <row r="100" spans="1:26" s="3" customFormat="1" ht="11.1" customHeight="1" x14ac:dyDescent="0.2">
      <c r="A100" s="34" t="str">
        <f>LEFT('Pipeline Segments'!$A$96,21)</f>
        <v>Pleasantville (North)</v>
      </c>
      <c r="B100" s="34" t="str">
        <f>'Pipeline Segments'!$A$96</f>
        <v>Pleasantville (North): Pleasantville/Absecon Border to North Junction (Old Turnpike)</v>
      </c>
      <c r="C100" s="30">
        <f>D99</f>
        <v>17</v>
      </c>
      <c r="D100" s="30">
        <v>16</v>
      </c>
      <c r="E100" s="30">
        <v>84</v>
      </c>
      <c r="F100" s="82" t="s">
        <v>51</v>
      </c>
      <c r="G100" s="30" t="s">
        <v>302</v>
      </c>
      <c r="H100" s="30">
        <v>36</v>
      </c>
      <c r="I100" s="30">
        <v>1973</v>
      </c>
      <c r="J100" s="30">
        <v>100</v>
      </c>
      <c r="K100" s="30">
        <v>0</v>
      </c>
      <c r="L100" s="30">
        <v>0</v>
      </c>
      <c r="M100" s="30">
        <v>0</v>
      </c>
      <c r="N100" s="30">
        <v>4.2550078999999998</v>
      </c>
      <c r="O100" s="30">
        <f t="shared" si="11"/>
        <v>1.3616025279999999</v>
      </c>
      <c r="P100" s="30">
        <f t="shared" si="18"/>
        <v>2.2977042660000002</v>
      </c>
      <c r="Q100" s="30">
        <f t="shared" si="19"/>
        <v>2.3253618173499997</v>
      </c>
      <c r="R100" s="30">
        <f t="shared" si="20"/>
        <v>17.020031599999999</v>
      </c>
      <c r="S100" s="30">
        <v>4</v>
      </c>
      <c r="T100" s="30">
        <f t="shared" si="21"/>
        <v>53</v>
      </c>
      <c r="U100" s="30">
        <v>0</v>
      </c>
      <c r="V100" s="30">
        <v>4</v>
      </c>
      <c r="W100" s="30">
        <v>4</v>
      </c>
      <c r="X100" s="30">
        <f t="shared" si="22"/>
        <v>16</v>
      </c>
      <c r="Y100" s="31"/>
      <c r="Z100" s="31"/>
    </row>
    <row r="101" spans="1:26" s="3" customFormat="1" ht="11.1" customHeight="1" x14ac:dyDescent="0.2">
      <c r="A101" s="34" t="str">
        <f>LEFT('Pipeline Segments'!$A$96,21)</f>
        <v>Pleasantville (North)</v>
      </c>
      <c r="B101" s="34" t="str">
        <f>'Pipeline Segments'!$A$96</f>
        <v>Pleasantville (North): Pleasantville/Absecon Border to North Junction (Old Turnpike)</v>
      </c>
      <c r="C101" s="30">
        <v>16</v>
      </c>
      <c r="D101" s="30">
        <v>15</v>
      </c>
      <c r="E101" s="30">
        <v>365</v>
      </c>
      <c r="F101" s="82" t="s">
        <v>51</v>
      </c>
      <c r="G101" s="30" t="s">
        <v>302</v>
      </c>
      <c r="H101" s="30">
        <v>36</v>
      </c>
      <c r="I101" s="30">
        <v>1973</v>
      </c>
      <c r="J101" s="30">
        <v>100</v>
      </c>
      <c r="K101" s="30">
        <v>2011</v>
      </c>
      <c r="L101" s="30">
        <v>75</v>
      </c>
      <c r="M101" s="30" t="s">
        <v>303</v>
      </c>
      <c r="N101" s="30">
        <v>4.2550078999999998</v>
      </c>
      <c r="O101" s="30">
        <f t="shared" si="11"/>
        <v>1.3616025279999999</v>
      </c>
      <c r="P101" s="30">
        <f t="shared" si="18"/>
        <v>2.2977042660000002</v>
      </c>
      <c r="Q101" s="30">
        <f t="shared" si="19"/>
        <v>2.3253618173499997</v>
      </c>
      <c r="R101" s="30">
        <f t="shared" si="20"/>
        <v>17.020031599999999</v>
      </c>
      <c r="S101" s="30">
        <v>4</v>
      </c>
      <c r="T101" s="30">
        <f t="shared" ref="T101:T132" si="23">IF(L101&gt;0,((K101+L101)-$Y$2),((I101+J101)-$Y$2))</f>
        <v>66</v>
      </c>
      <c r="U101" s="30">
        <v>0</v>
      </c>
      <c r="V101" s="30">
        <v>2</v>
      </c>
      <c r="W101" s="30">
        <v>1</v>
      </c>
      <c r="X101" s="30">
        <f>(V101*W101)</f>
        <v>2</v>
      </c>
      <c r="Y101" s="31"/>
      <c r="Z101" s="31"/>
    </row>
    <row r="102" spans="1:26" s="3" customFormat="1" ht="11.1" customHeight="1" x14ac:dyDescent="0.2">
      <c r="A102" s="34" t="str">
        <f>LEFT('Pipeline Segments'!$A$96,21)</f>
        <v>Pleasantville (North)</v>
      </c>
      <c r="B102" s="34" t="str">
        <f>'Pipeline Segments'!$A$96</f>
        <v>Pleasantville (North): Pleasantville/Absecon Border to North Junction (Old Turnpike)</v>
      </c>
      <c r="C102" s="30">
        <f>D101</f>
        <v>15</v>
      </c>
      <c r="D102" s="30">
        <v>14</v>
      </c>
      <c r="E102" s="30">
        <v>341</v>
      </c>
      <c r="F102" s="82" t="s">
        <v>51</v>
      </c>
      <c r="G102" s="30" t="s">
        <v>302</v>
      </c>
      <c r="H102" s="30">
        <v>36</v>
      </c>
      <c r="I102" s="30">
        <v>1973</v>
      </c>
      <c r="J102" s="30">
        <v>100</v>
      </c>
      <c r="K102" s="30">
        <v>2011</v>
      </c>
      <c r="L102" s="30">
        <v>75</v>
      </c>
      <c r="M102" s="30" t="s">
        <v>303</v>
      </c>
      <c r="N102" s="30">
        <v>4.2550078999999998</v>
      </c>
      <c r="O102" s="30">
        <f t="shared" si="11"/>
        <v>1.3616025279999999</v>
      </c>
      <c r="P102" s="30">
        <f t="shared" si="18"/>
        <v>2.2977042660000002</v>
      </c>
      <c r="Q102" s="30">
        <f t="shared" si="19"/>
        <v>2.3253618173499997</v>
      </c>
      <c r="R102" s="30">
        <f t="shared" si="20"/>
        <v>17.020031599999999</v>
      </c>
      <c r="S102" s="30">
        <v>4</v>
      </c>
      <c r="T102" s="30">
        <f t="shared" si="23"/>
        <v>66</v>
      </c>
      <c r="U102" s="30">
        <v>0</v>
      </c>
      <c r="V102" s="30">
        <v>2</v>
      </c>
      <c r="W102" s="30">
        <v>1</v>
      </c>
      <c r="X102" s="30">
        <f>(V102*W102)</f>
        <v>2</v>
      </c>
      <c r="Y102" s="31"/>
      <c r="Z102" s="31"/>
    </row>
    <row r="103" spans="1:26" s="3" customFormat="1" ht="11.1" customHeight="1" x14ac:dyDescent="0.2">
      <c r="A103" s="34" t="str">
        <f>LEFT('Pipeline Segments'!$A$96,21)</f>
        <v>Pleasantville (North)</v>
      </c>
      <c r="B103" s="34" t="str">
        <f>'Pipeline Segments'!$A$96</f>
        <v>Pleasantville (North): Pleasantville/Absecon Border to North Junction (Old Turnpike)</v>
      </c>
      <c r="C103" s="30">
        <v>14</v>
      </c>
      <c r="D103" s="30">
        <v>13</v>
      </c>
      <c r="E103" s="30">
        <v>310</v>
      </c>
      <c r="F103" s="82" t="s">
        <v>51</v>
      </c>
      <c r="G103" s="30" t="s">
        <v>302</v>
      </c>
      <c r="H103" s="30">
        <v>36</v>
      </c>
      <c r="I103" s="30">
        <v>1973</v>
      </c>
      <c r="J103" s="30">
        <v>100</v>
      </c>
      <c r="K103" s="30">
        <v>2011</v>
      </c>
      <c r="L103" s="30">
        <v>75</v>
      </c>
      <c r="M103" s="30" t="s">
        <v>303</v>
      </c>
      <c r="N103" s="30">
        <v>4.2550078999999998</v>
      </c>
      <c r="O103" s="30">
        <f t="shared" si="11"/>
        <v>1.3616025279999999</v>
      </c>
      <c r="P103" s="30">
        <f t="shared" si="18"/>
        <v>2.2977042660000002</v>
      </c>
      <c r="Q103" s="30">
        <f t="shared" si="19"/>
        <v>2.3253618173499997</v>
      </c>
      <c r="R103" s="30">
        <f t="shared" si="20"/>
        <v>17.020031599999999</v>
      </c>
      <c r="S103" s="30">
        <v>4</v>
      </c>
      <c r="T103" s="30">
        <f t="shared" si="23"/>
        <v>66</v>
      </c>
      <c r="U103" s="30">
        <v>0</v>
      </c>
      <c r="V103" s="30">
        <v>2</v>
      </c>
      <c r="W103" s="30">
        <v>1</v>
      </c>
      <c r="X103" s="30">
        <f>(V103*W103)</f>
        <v>2</v>
      </c>
      <c r="Y103" s="31"/>
      <c r="Z103" s="31"/>
    </row>
    <row r="104" spans="1:26" s="8" customFormat="1" ht="11.1" customHeight="1" x14ac:dyDescent="0.2">
      <c r="A104" s="34" t="str">
        <f>LEFT('Pipeline Segments'!$A$96,21)</f>
        <v>Pleasantville (North)</v>
      </c>
      <c r="B104" s="34" t="str">
        <f>'Pipeline Segments'!$A$96</f>
        <v>Pleasantville (North): Pleasantville/Absecon Border to North Junction (Old Turnpike)</v>
      </c>
      <c r="C104" s="30">
        <f>D103</f>
        <v>13</v>
      </c>
      <c r="D104" s="30">
        <v>12</v>
      </c>
      <c r="E104" s="30">
        <v>152</v>
      </c>
      <c r="F104" s="82" t="s">
        <v>51</v>
      </c>
      <c r="G104" s="30" t="s">
        <v>302</v>
      </c>
      <c r="H104" s="30">
        <v>36</v>
      </c>
      <c r="I104" s="30">
        <v>1973</v>
      </c>
      <c r="J104" s="30">
        <v>100</v>
      </c>
      <c r="K104" s="30">
        <v>2011</v>
      </c>
      <c r="L104" s="30">
        <v>75</v>
      </c>
      <c r="M104" s="30" t="s">
        <v>303</v>
      </c>
      <c r="N104" s="30">
        <v>4.2550078999999998</v>
      </c>
      <c r="O104" s="30">
        <f t="shared" si="11"/>
        <v>1.3616025279999999</v>
      </c>
      <c r="P104" s="30">
        <f t="shared" si="18"/>
        <v>2.2977042660000002</v>
      </c>
      <c r="Q104" s="30">
        <f t="shared" si="19"/>
        <v>2.3253618173499997</v>
      </c>
      <c r="R104" s="30">
        <f t="shared" si="20"/>
        <v>17.020031599999999</v>
      </c>
      <c r="S104" s="30">
        <v>4</v>
      </c>
      <c r="T104" s="30">
        <f t="shared" si="23"/>
        <v>66</v>
      </c>
      <c r="U104" s="30">
        <v>0</v>
      </c>
      <c r="V104" s="30">
        <v>2</v>
      </c>
      <c r="W104" s="30">
        <v>1</v>
      </c>
      <c r="X104" s="30">
        <f>(V104*W104)</f>
        <v>2</v>
      </c>
    </row>
    <row r="105" spans="1:26" s="8" customFormat="1" ht="11.1" customHeight="1" x14ac:dyDescent="0.2">
      <c r="A105" s="34" t="str">
        <f>LEFT('Pipeline Segments'!$A$96,21)</f>
        <v>Pleasantville (North)</v>
      </c>
      <c r="B105" s="34" t="str">
        <f>'Pipeline Segments'!$A$96</f>
        <v>Pleasantville (North): Pleasantville/Absecon Border to North Junction (Old Turnpike)</v>
      </c>
      <c r="C105" s="30">
        <f t="shared" ref="C105:C112" si="24">D104</f>
        <v>12</v>
      </c>
      <c r="D105" s="30">
        <v>11</v>
      </c>
      <c r="E105" s="30">
        <v>273</v>
      </c>
      <c r="F105" s="82" t="s">
        <v>51</v>
      </c>
      <c r="G105" s="30" t="s">
        <v>302</v>
      </c>
      <c r="H105" s="30">
        <v>36</v>
      </c>
      <c r="I105" s="30">
        <v>1973</v>
      </c>
      <c r="J105" s="30">
        <v>100</v>
      </c>
      <c r="K105" s="30">
        <v>0</v>
      </c>
      <c r="L105" s="30">
        <v>0</v>
      </c>
      <c r="M105" s="30">
        <v>0</v>
      </c>
      <c r="N105" s="30">
        <v>4.2550078999999998</v>
      </c>
      <c r="O105" s="30">
        <f t="shared" si="11"/>
        <v>1.3616025279999999</v>
      </c>
      <c r="P105" s="30">
        <f t="shared" si="18"/>
        <v>2.2977042660000002</v>
      </c>
      <c r="Q105" s="30">
        <f t="shared" si="19"/>
        <v>2.3253618173499997</v>
      </c>
      <c r="R105" s="30">
        <f t="shared" si="20"/>
        <v>17.020031599999999</v>
      </c>
      <c r="S105" s="30">
        <v>4</v>
      </c>
      <c r="T105" s="30">
        <f t="shared" si="23"/>
        <v>53</v>
      </c>
      <c r="U105" s="30">
        <v>0</v>
      </c>
      <c r="V105" s="30">
        <v>3</v>
      </c>
      <c r="W105" s="30">
        <v>4</v>
      </c>
      <c r="X105" s="30">
        <f>(V105*W105)</f>
        <v>12</v>
      </c>
    </row>
    <row r="106" spans="1:26" s="3" customFormat="1" ht="11.1" customHeight="1" x14ac:dyDescent="0.2">
      <c r="A106" s="34" t="str">
        <f>LEFT('Pipeline Segments'!$A$96,21)</f>
        <v>Pleasantville (North)</v>
      </c>
      <c r="B106" s="34" t="str">
        <f>'Pipeline Segments'!$A$96</f>
        <v>Pleasantville (North): Pleasantville/Absecon Border to North Junction (Old Turnpike)</v>
      </c>
      <c r="C106" s="30">
        <f t="shared" si="24"/>
        <v>11</v>
      </c>
      <c r="D106" s="30">
        <v>10</v>
      </c>
      <c r="E106" s="30">
        <v>264</v>
      </c>
      <c r="F106" s="82" t="s">
        <v>51</v>
      </c>
      <c r="G106" s="30" t="s">
        <v>302</v>
      </c>
      <c r="H106" s="30">
        <v>36</v>
      </c>
      <c r="I106" s="30">
        <v>1973</v>
      </c>
      <c r="J106" s="30">
        <v>100</v>
      </c>
      <c r="K106" s="30">
        <v>0</v>
      </c>
      <c r="L106" s="30">
        <v>0</v>
      </c>
      <c r="M106" s="30">
        <v>0</v>
      </c>
      <c r="N106" s="30">
        <v>4.2550078999999998</v>
      </c>
      <c r="O106" s="30">
        <f t="shared" si="11"/>
        <v>1.3616025279999999</v>
      </c>
      <c r="P106" s="30">
        <f t="shared" si="18"/>
        <v>2.2977042660000002</v>
      </c>
      <c r="Q106" s="30">
        <f t="shared" si="19"/>
        <v>2.3253618173499997</v>
      </c>
      <c r="R106" s="30">
        <f t="shared" si="20"/>
        <v>17.020031599999999</v>
      </c>
      <c r="S106" s="30">
        <v>4</v>
      </c>
      <c r="T106" s="30">
        <f t="shared" si="23"/>
        <v>53</v>
      </c>
      <c r="U106" s="30">
        <v>0</v>
      </c>
      <c r="V106" s="30">
        <v>3</v>
      </c>
      <c r="W106" s="30">
        <v>4</v>
      </c>
      <c r="X106" s="30">
        <f t="shared" ref="X106:X115" si="25">(V106*W106)</f>
        <v>12</v>
      </c>
      <c r="Y106" s="31"/>
      <c r="Z106" s="31"/>
    </row>
    <row r="107" spans="1:26" s="3" customFormat="1" ht="11.1" customHeight="1" x14ac:dyDescent="0.2">
      <c r="A107" s="34" t="str">
        <f>LEFT('Pipeline Segments'!$A$96,21)</f>
        <v>Pleasantville (North)</v>
      </c>
      <c r="B107" s="34" t="str">
        <f>'Pipeline Segments'!$A$96</f>
        <v>Pleasantville (North): Pleasantville/Absecon Border to North Junction (Old Turnpike)</v>
      </c>
      <c r="C107" s="30">
        <f t="shared" si="24"/>
        <v>10</v>
      </c>
      <c r="D107" s="30">
        <v>9</v>
      </c>
      <c r="E107" s="30">
        <v>408</v>
      </c>
      <c r="F107" s="82" t="s">
        <v>51</v>
      </c>
      <c r="G107" s="30" t="s">
        <v>302</v>
      </c>
      <c r="H107" s="30">
        <v>36</v>
      </c>
      <c r="I107" s="30">
        <v>1973</v>
      </c>
      <c r="J107" s="30">
        <v>100</v>
      </c>
      <c r="K107" s="30">
        <v>0</v>
      </c>
      <c r="L107" s="30">
        <v>0</v>
      </c>
      <c r="M107" s="30">
        <v>0</v>
      </c>
      <c r="N107" s="30">
        <v>4.2550078999999998</v>
      </c>
      <c r="O107" s="30">
        <f t="shared" si="11"/>
        <v>1.3616025279999999</v>
      </c>
      <c r="P107" s="30">
        <f t="shared" si="18"/>
        <v>2.2977042660000002</v>
      </c>
      <c r="Q107" s="30">
        <f t="shared" si="19"/>
        <v>2.3253618173499997</v>
      </c>
      <c r="R107" s="30">
        <f t="shared" si="20"/>
        <v>17.020031599999999</v>
      </c>
      <c r="S107" s="30">
        <v>4</v>
      </c>
      <c r="T107" s="30">
        <f t="shared" si="23"/>
        <v>53</v>
      </c>
      <c r="U107" s="30">
        <v>0</v>
      </c>
      <c r="V107" s="30">
        <v>3</v>
      </c>
      <c r="W107" s="30">
        <v>4</v>
      </c>
      <c r="X107" s="30">
        <f t="shared" si="25"/>
        <v>12</v>
      </c>
      <c r="Y107" s="31"/>
      <c r="Z107" s="31"/>
    </row>
    <row r="108" spans="1:26" s="3" customFormat="1" ht="11.1" customHeight="1" x14ac:dyDescent="0.2">
      <c r="A108" s="34" t="str">
        <f>LEFT('Pipeline Segments'!$A$96,21)</f>
        <v>Pleasantville (North)</v>
      </c>
      <c r="B108" s="34" t="str">
        <f>'Pipeline Segments'!$A$96</f>
        <v>Pleasantville (North): Pleasantville/Absecon Border to North Junction (Old Turnpike)</v>
      </c>
      <c r="C108" s="30">
        <f t="shared" si="24"/>
        <v>9</v>
      </c>
      <c r="D108" s="30">
        <v>8</v>
      </c>
      <c r="E108" s="30">
        <v>447</v>
      </c>
      <c r="F108" s="82" t="s">
        <v>51</v>
      </c>
      <c r="G108" s="30" t="s">
        <v>302</v>
      </c>
      <c r="H108" s="30">
        <v>36</v>
      </c>
      <c r="I108" s="30">
        <v>1973</v>
      </c>
      <c r="J108" s="30">
        <v>100</v>
      </c>
      <c r="K108" s="30">
        <v>0</v>
      </c>
      <c r="L108" s="30">
        <v>0</v>
      </c>
      <c r="M108" s="30">
        <v>0</v>
      </c>
      <c r="N108" s="30">
        <v>4.2550078999999998</v>
      </c>
      <c r="O108" s="30">
        <f t="shared" si="11"/>
        <v>1.3616025279999999</v>
      </c>
      <c r="P108" s="30">
        <f t="shared" si="18"/>
        <v>2.2977042660000002</v>
      </c>
      <c r="Q108" s="30">
        <f t="shared" si="19"/>
        <v>2.3253618173499997</v>
      </c>
      <c r="R108" s="30">
        <f t="shared" si="20"/>
        <v>17.020031599999999</v>
      </c>
      <c r="S108" s="30">
        <v>4</v>
      </c>
      <c r="T108" s="30">
        <f t="shared" si="23"/>
        <v>53</v>
      </c>
      <c r="U108" s="30">
        <v>0</v>
      </c>
      <c r="V108" s="30">
        <v>3</v>
      </c>
      <c r="W108" s="30">
        <v>4</v>
      </c>
      <c r="X108" s="30">
        <f t="shared" si="25"/>
        <v>12</v>
      </c>
      <c r="Y108" s="31"/>
      <c r="Z108" s="31"/>
    </row>
    <row r="109" spans="1:26" s="3" customFormat="1" ht="11.1" customHeight="1" x14ac:dyDescent="0.2">
      <c r="A109" s="34" t="str">
        <f>LEFT('Pipeline Segments'!$A$96,21)</f>
        <v>Pleasantville (North)</v>
      </c>
      <c r="B109" s="34" t="str">
        <f>'Pipeline Segments'!$A$96</f>
        <v>Pleasantville (North): Pleasantville/Absecon Border to North Junction (Old Turnpike)</v>
      </c>
      <c r="C109" s="30">
        <f t="shared" si="24"/>
        <v>8</v>
      </c>
      <c r="D109" s="30">
        <v>7</v>
      </c>
      <c r="E109" s="30">
        <v>329</v>
      </c>
      <c r="F109" s="82" t="s">
        <v>51</v>
      </c>
      <c r="G109" s="30" t="s">
        <v>302</v>
      </c>
      <c r="H109" s="30">
        <v>36</v>
      </c>
      <c r="I109" s="30">
        <v>1973</v>
      </c>
      <c r="J109" s="30">
        <v>100</v>
      </c>
      <c r="K109" s="30">
        <v>0</v>
      </c>
      <c r="L109" s="30">
        <v>0</v>
      </c>
      <c r="M109" s="30">
        <v>0</v>
      </c>
      <c r="N109" s="30">
        <v>4.2550078999999998</v>
      </c>
      <c r="O109" s="30">
        <f t="shared" si="11"/>
        <v>1.3616025279999999</v>
      </c>
      <c r="P109" s="30">
        <f t="shared" si="18"/>
        <v>2.2977042660000002</v>
      </c>
      <c r="Q109" s="30">
        <f t="shared" si="19"/>
        <v>2.3253618173499997</v>
      </c>
      <c r="R109" s="30">
        <f t="shared" si="20"/>
        <v>17.020031599999999</v>
      </c>
      <c r="S109" s="30">
        <v>4</v>
      </c>
      <c r="T109" s="30">
        <f t="shared" si="23"/>
        <v>53</v>
      </c>
      <c r="U109" s="30">
        <v>0</v>
      </c>
      <c r="V109" s="30">
        <v>3</v>
      </c>
      <c r="W109" s="30">
        <v>4</v>
      </c>
      <c r="X109" s="30">
        <f t="shared" si="25"/>
        <v>12</v>
      </c>
      <c r="Y109" s="31"/>
      <c r="Z109" s="31"/>
    </row>
    <row r="110" spans="1:26" s="3" customFormat="1" ht="11.1" customHeight="1" x14ac:dyDescent="0.2">
      <c r="A110" s="34" t="str">
        <f>LEFT('Pipeline Segments'!$A$96,21)</f>
        <v>Pleasantville (North)</v>
      </c>
      <c r="B110" s="34" t="str">
        <f>'Pipeline Segments'!$A$96</f>
        <v>Pleasantville (North): Pleasantville/Absecon Border to North Junction (Old Turnpike)</v>
      </c>
      <c r="C110" s="30">
        <f t="shared" si="24"/>
        <v>7</v>
      </c>
      <c r="D110" s="30" t="s">
        <v>118</v>
      </c>
      <c r="E110" s="30">
        <v>353</v>
      </c>
      <c r="F110" s="82" t="s">
        <v>51</v>
      </c>
      <c r="G110" s="30" t="s">
        <v>302</v>
      </c>
      <c r="H110" s="30">
        <v>36</v>
      </c>
      <c r="I110" s="30">
        <v>1973</v>
      </c>
      <c r="J110" s="30">
        <v>100</v>
      </c>
      <c r="K110" s="30">
        <v>0</v>
      </c>
      <c r="L110" s="30">
        <v>0</v>
      </c>
      <c r="M110" s="30">
        <v>0</v>
      </c>
      <c r="N110" s="30">
        <v>4.2550078999999998</v>
      </c>
      <c r="O110" s="30">
        <f t="shared" si="11"/>
        <v>1.3616025279999999</v>
      </c>
      <c r="P110" s="30">
        <f t="shared" si="18"/>
        <v>2.2977042660000002</v>
      </c>
      <c r="Q110" s="30">
        <f t="shared" si="19"/>
        <v>2.3253618173499997</v>
      </c>
      <c r="R110" s="30">
        <f t="shared" si="20"/>
        <v>17.020031599999999</v>
      </c>
      <c r="S110" s="30">
        <v>4</v>
      </c>
      <c r="T110" s="30">
        <f t="shared" si="23"/>
        <v>53</v>
      </c>
      <c r="U110" s="30">
        <v>0</v>
      </c>
      <c r="V110" s="30">
        <v>3</v>
      </c>
      <c r="W110" s="30">
        <v>4</v>
      </c>
      <c r="X110" s="30">
        <f t="shared" si="25"/>
        <v>12</v>
      </c>
      <c r="Y110" s="31"/>
      <c r="Z110" s="31"/>
    </row>
    <row r="111" spans="1:26" s="3" customFormat="1" ht="11.1" customHeight="1" x14ac:dyDescent="0.2">
      <c r="A111" s="34" t="str">
        <f>LEFT('Pipeline Segments'!$A$96,21)</f>
        <v>Pleasantville (North)</v>
      </c>
      <c r="B111" s="34" t="str">
        <f>'Pipeline Segments'!$A$96</f>
        <v>Pleasantville (North): Pleasantville/Absecon Border to North Junction (Old Turnpike)</v>
      </c>
      <c r="C111" s="30" t="s">
        <v>317</v>
      </c>
      <c r="D111" s="30">
        <v>4</v>
      </c>
      <c r="E111" s="30">
        <v>397</v>
      </c>
      <c r="F111" s="82" t="s">
        <v>51</v>
      </c>
      <c r="G111" s="30" t="s">
        <v>302</v>
      </c>
      <c r="H111" s="30">
        <v>36</v>
      </c>
      <c r="I111" s="30">
        <v>1973</v>
      </c>
      <c r="J111" s="30">
        <v>100</v>
      </c>
      <c r="K111" s="30">
        <v>0</v>
      </c>
      <c r="L111" s="30">
        <v>0</v>
      </c>
      <c r="M111" s="30">
        <v>0</v>
      </c>
      <c r="N111" s="30">
        <v>4.2550078999999998</v>
      </c>
      <c r="O111" s="30">
        <f t="shared" si="11"/>
        <v>1.3616025279999999</v>
      </c>
      <c r="P111" s="30">
        <f t="shared" si="18"/>
        <v>2.2977042660000002</v>
      </c>
      <c r="Q111" s="30">
        <f t="shared" si="19"/>
        <v>2.3253618173499997</v>
      </c>
      <c r="R111" s="30">
        <f t="shared" si="20"/>
        <v>17.020031599999999</v>
      </c>
      <c r="S111" s="30">
        <v>4</v>
      </c>
      <c r="T111" s="30">
        <f t="shared" si="23"/>
        <v>53</v>
      </c>
      <c r="U111" s="30">
        <v>0</v>
      </c>
      <c r="V111" s="30">
        <v>3</v>
      </c>
      <c r="W111" s="30">
        <v>4</v>
      </c>
      <c r="X111" s="30">
        <f t="shared" si="25"/>
        <v>12</v>
      </c>
      <c r="Y111" s="31"/>
      <c r="Z111" s="31"/>
    </row>
    <row r="112" spans="1:26" s="3" customFormat="1" ht="11.1" customHeight="1" x14ac:dyDescent="0.2">
      <c r="A112" s="34" t="str">
        <f>LEFT('Pipeline Segments'!$A$96,21)</f>
        <v>Pleasantville (North)</v>
      </c>
      <c r="B112" s="34" t="str">
        <f>'Pipeline Segments'!$A$96</f>
        <v>Pleasantville (North): Pleasantville/Absecon Border to North Junction (Old Turnpike)</v>
      </c>
      <c r="C112" s="30">
        <f t="shared" si="24"/>
        <v>4</v>
      </c>
      <c r="D112" s="30">
        <v>3</v>
      </c>
      <c r="E112" s="30">
        <v>392</v>
      </c>
      <c r="F112" s="82" t="s">
        <v>51</v>
      </c>
      <c r="G112" s="30" t="s">
        <v>302</v>
      </c>
      <c r="H112" s="30">
        <v>36</v>
      </c>
      <c r="I112" s="30">
        <v>1973</v>
      </c>
      <c r="J112" s="30">
        <v>100</v>
      </c>
      <c r="K112" s="30">
        <v>0</v>
      </c>
      <c r="L112" s="30">
        <v>0</v>
      </c>
      <c r="M112" s="30">
        <v>0</v>
      </c>
      <c r="N112" s="30">
        <v>4.2550078999999998</v>
      </c>
      <c r="O112" s="30">
        <f t="shared" si="11"/>
        <v>1.3616025279999999</v>
      </c>
      <c r="P112" s="30">
        <f t="shared" si="18"/>
        <v>2.2977042660000002</v>
      </c>
      <c r="Q112" s="30">
        <f t="shared" si="19"/>
        <v>2.3253618173499997</v>
      </c>
      <c r="R112" s="30">
        <f t="shared" si="20"/>
        <v>17.020031599999999</v>
      </c>
      <c r="S112" s="30">
        <v>4</v>
      </c>
      <c r="T112" s="30">
        <f t="shared" si="23"/>
        <v>53</v>
      </c>
      <c r="U112" s="30">
        <v>0</v>
      </c>
      <c r="V112" s="30">
        <v>3</v>
      </c>
      <c r="W112" s="30">
        <v>4</v>
      </c>
      <c r="X112" s="30">
        <f t="shared" si="25"/>
        <v>12</v>
      </c>
      <c r="Y112" s="31"/>
      <c r="Z112" s="31"/>
    </row>
    <row r="113" spans="1:26" s="3" customFormat="1" ht="11.1" customHeight="1" x14ac:dyDescent="0.2">
      <c r="A113" s="34" t="str">
        <f>LEFT('Pipeline Segments'!$A$96,21)</f>
        <v>Pleasantville (North)</v>
      </c>
      <c r="B113" s="34" t="str">
        <f>'Pipeline Segments'!$A$96</f>
        <v>Pleasantville (North): Pleasantville/Absecon Border to North Junction (Old Turnpike)</v>
      </c>
      <c r="C113" s="30">
        <v>3</v>
      </c>
      <c r="D113" s="30">
        <v>2</v>
      </c>
      <c r="E113" s="30">
        <v>392</v>
      </c>
      <c r="F113" s="82" t="s">
        <v>51</v>
      </c>
      <c r="G113" s="30" t="s">
        <v>302</v>
      </c>
      <c r="H113" s="30">
        <v>36</v>
      </c>
      <c r="I113" s="30">
        <v>1973</v>
      </c>
      <c r="J113" s="30">
        <v>100</v>
      </c>
      <c r="K113" s="30">
        <v>0</v>
      </c>
      <c r="L113" s="30">
        <v>0</v>
      </c>
      <c r="M113" s="30">
        <v>0</v>
      </c>
      <c r="N113" s="30">
        <v>4.2550078999999998</v>
      </c>
      <c r="O113" s="30">
        <f t="shared" si="11"/>
        <v>1.3616025279999999</v>
      </c>
      <c r="P113" s="30">
        <f t="shared" si="18"/>
        <v>2.2977042660000002</v>
      </c>
      <c r="Q113" s="30">
        <f t="shared" si="19"/>
        <v>2.3253618173499997</v>
      </c>
      <c r="R113" s="30">
        <f t="shared" si="20"/>
        <v>17.020031599999999</v>
      </c>
      <c r="S113" s="30">
        <v>4</v>
      </c>
      <c r="T113" s="30">
        <f t="shared" si="23"/>
        <v>53</v>
      </c>
      <c r="U113" s="30">
        <v>0</v>
      </c>
      <c r="V113" s="30">
        <v>3</v>
      </c>
      <c r="W113" s="30">
        <v>4</v>
      </c>
      <c r="X113" s="30">
        <f t="shared" si="25"/>
        <v>12</v>
      </c>
      <c r="Y113" s="31"/>
      <c r="Z113" s="31"/>
    </row>
    <row r="114" spans="1:26" s="3" customFormat="1" ht="11.1" customHeight="1" x14ac:dyDescent="0.2">
      <c r="A114" s="34" t="str">
        <f>LEFT('Pipeline Segments'!$A$96,21)</f>
        <v>Pleasantville (North)</v>
      </c>
      <c r="B114" s="34" t="str">
        <f>'Pipeline Segments'!$A$96</f>
        <v>Pleasantville (North): Pleasantville/Absecon Border to North Junction (Old Turnpike)</v>
      </c>
      <c r="C114" s="30">
        <v>2</v>
      </c>
      <c r="D114" s="30" t="s">
        <v>119</v>
      </c>
      <c r="E114" s="30">
        <v>201</v>
      </c>
      <c r="F114" s="82" t="s">
        <v>51</v>
      </c>
      <c r="G114" s="30" t="s">
        <v>302</v>
      </c>
      <c r="H114" s="30">
        <v>36</v>
      </c>
      <c r="I114" s="30">
        <v>1973</v>
      </c>
      <c r="J114" s="30">
        <v>100</v>
      </c>
      <c r="K114" s="30">
        <v>0</v>
      </c>
      <c r="L114" s="30">
        <v>0</v>
      </c>
      <c r="M114" s="30">
        <v>0</v>
      </c>
      <c r="N114" s="30">
        <v>4.2550078999999998</v>
      </c>
      <c r="O114" s="30">
        <f t="shared" si="11"/>
        <v>1.3616025279999999</v>
      </c>
      <c r="P114" s="30">
        <f t="shared" si="18"/>
        <v>2.2977042660000002</v>
      </c>
      <c r="Q114" s="30">
        <f t="shared" si="19"/>
        <v>2.3253618173499997</v>
      </c>
      <c r="R114" s="30">
        <f t="shared" si="20"/>
        <v>17.020031599999999</v>
      </c>
      <c r="S114" s="30">
        <v>4</v>
      </c>
      <c r="T114" s="30">
        <f t="shared" si="23"/>
        <v>53</v>
      </c>
      <c r="U114" s="30">
        <v>0</v>
      </c>
      <c r="V114" s="30">
        <v>3</v>
      </c>
      <c r="W114" s="30">
        <v>4</v>
      </c>
      <c r="X114" s="30">
        <f t="shared" si="25"/>
        <v>12</v>
      </c>
      <c r="Y114" s="31"/>
      <c r="Z114" s="31"/>
    </row>
    <row r="115" spans="1:26" s="3" customFormat="1" ht="11.1" customHeight="1" x14ac:dyDescent="0.2">
      <c r="A115" s="34" t="str">
        <f>LEFT('Pipeline Segments'!$A$96,21)</f>
        <v>Pleasantville (North)</v>
      </c>
      <c r="B115" s="34" t="str">
        <f>'Pipeline Segments'!$A$96</f>
        <v>Pleasantville (North): Pleasantville/Absecon Border to North Junction (Old Turnpike)</v>
      </c>
      <c r="C115" s="30" t="s">
        <v>119</v>
      </c>
      <c r="D115" s="30" t="s">
        <v>318</v>
      </c>
      <c r="E115" s="30">
        <v>328</v>
      </c>
      <c r="F115" s="82" t="s">
        <v>51</v>
      </c>
      <c r="G115" s="30" t="s">
        <v>302</v>
      </c>
      <c r="H115" s="30">
        <v>36</v>
      </c>
      <c r="I115" s="30">
        <v>1973</v>
      </c>
      <c r="J115" s="30">
        <v>100</v>
      </c>
      <c r="K115" s="30">
        <v>0</v>
      </c>
      <c r="L115" s="30">
        <v>0</v>
      </c>
      <c r="M115" s="30">
        <v>0</v>
      </c>
      <c r="N115" s="30">
        <v>4.2550078999999998</v>
      </c>
      <c r="O115" s="30">
        <f t="shared" si="11"/>
        <v>1.3616025279999999</v>
      </c>
      <c r="P115" s="30">
        <f t="shared" si="18"/>
        <v>2.2977042660000002</v>
      </c>
      <c r="Q115" s="30">
        <f t="shared" si="19"/>
        <v>2.3253618173499997</v>
      </c>
      <c r="R115" s="30">
        <f t="shared" si="20"/>
        <v>17.020031599999999</v>
      </c>
      <c r="S115" s="30">
        <v>4</v>
      </c>
      <c r="T115" s="30">
        <f t="shared" si="23"/>
        <v>53</v>
      </c>
      <c r="U115" s="30">
        <v>0</v>
      </c>
      <c r="V115" s="30">
        <v>3</v>
      </c>
      <c r="W115" s="30">
        <v>4</v>
      </c>
      <c r="X115" s="30">
        <f t="shared" si="25"/>
        <v>12</v>
      </c>
      <c r="Y115" s="31"/>
      <c r="Z115" s="31"/>
    </row>
    <row r="116" spans="1:26" s="3" customFormat="1" ht="11.1" customHeight="1" x14ac:dyDescent="0.2">
      <c r="A116" s="5" t="str">
        <f>LEFT('Pipeline Segments'!$A$135,29)</f>
        <v>Pleasantville (AC Expressway)</v>
      </c>
      <c r="B116" s="5" t="str">
        <f>'Pipeline Segments'!$A$135</f>
        <v>Pleasantville (AC Expressway): North Junction to Ventnor "Y" Connection</v>
      </c>
      <c r="C116" s="30" t="s">
        <v>122</v>
      </c>
      <c r="D116" s="30" t="s">
        <v>123</v>
      </c>
      <c r="E116" s="30">
        <v>255</v>
      </c>
      <c r="F116" s="83" t="s">
        <v>51</v>
      </c>
      <c r="G116" s="30" t="s">
        <v>302</v>
      </c>
      <c r="H116" s="30">
        <v>39</v>
      </c>
      <c r="I116" s="30">
        <v>1973</v>
      </c>
      <c r="J116" s="30">
        <v>100</v>
      </c>
      <c r="K116" s="30">
        <v>0</v>
      </c>
      <c r="L116" s="30">
        <v>0</v>
      </c>
      <c r="M116" s="30">
        <v>0</v>
      </c>
      <c r="N116" s="30">
        <v>8.0279506999999999</v>
      </c>
      <c r="O116" s="30">
        <f t="shared" si="11"/>
        <v>2.568944224</v>
      </c>
      <c r="P116" s="30">
        <f t="shared" si="18"/>
        <v>4.3350933779999998</v>
      </c>
      <c r="Q116" s="30">
        <f t="shared" si="19"/>
        <v>4.3872750575500001</v>
      </c>
      <c r="R116" s="30">
        <f t="shared" si="20"/>
        <v>32.1118028</v>
      </c>
      <c r="S116" s="30">
        <v>6</v>
      </c>
      <c r="T116" s="30">
        <f t="shared" si="23"/>
        <v>53</v>
      </c>
      <c r="U116" s="30">
        <v>0</v>
      </c>
      <c r="V116" s="7">
        <v>4</v>
      </c>
      <c r="W116" s="7">
        <v>4</v>
      </c>
      <c r="X116" s="7">
        <f t="shared" ref="X116:X119" si="26">(V116*W116)</f>
        <v>16</v>
      </c>
      <c r="Y116" s="31"/>
      <c r="Z116" s="31"/>
    </row>
    <row r="117" spans="1:26" s="3" customFormat="1" ht="11.1" customHeight="1" x14ac:dyDescent="0.2">
      <c r="A117" s="5" t="str">
        <f>LEFT('Pipeline Segments'!$A$135,29)</f>
        <v>Pleasantville (AC Expressway)</v>
      </c>
      <c r="B117" s="5" t="str">
        <f>'Pipeline Segments'!$A$135</f>
        <v>Pleasantville (AC Expressway): North Junction to Ventnor "Y" Connection</v>
      </c>
      <c r="C117" s="30" t="str">
        <f>D116</f>
        <v>EHTMUA MH36</v>
      </c>
      <c r="D117" s="30" t="s">
        <v>320</v>
      </c>
      <c r="E117" s="30">
        <v>252.5</v>
      </c>
      <c r="F117" s="83" t="s">
        <v>51</v>
      </c>
      <c r="G117" s="30" t="s">
        <v>302</v>
      </c>
      <c r="H117" s="30">
        <v>42</v>
      </c>
      <c r="I117" s="94">
        <v>1973</v>
      </c>
      <c r="J117" s="30">
        <v>100</v>
      </c>
      <c r="K117" s="30">
        <v>0</v>
      </c>
      <c r="L117" s="30">
        <v>0</v>
      </c>
      <c r="M117" s="30">
        <v>0</v>
      </c>
      <c r="N117" s="30">
        <v>8.0279506999999999</v>
      </c>
      <c r="O117" s="30">
        <f t="shared" si="11"/>
        <v>2.568944224</v>
      </c>
      <c r="P117" s="30">
        <f t="shared" si="18"/>
        <v>4.3350933779999998</v>
      </c>
      <c r="Q117" s="30">
        <f t="shared" si="19"/>
        <v>4.3872750575500001</v>
      </c>
      <c r="R117" s="30">
        <f t="shared" si="20"/>
        <v>32.1118028</v>
      </c>
      <c r="S117" s="30">
        <v>6</v>
      </c>
      <c r="T117" s="30">
        <f t="shared" si="23"/>
        <v>53</v>
      </c>
      <c r="U117" s="30">
        <v>0</v>
      </c>
      <c r="V117" s="7">
        <v>4</v>
      </c>
      <c r="W117" s="7">
        <v>4</v>
      </c>
      <c r="X117" s="7">
        <f t="shared" si="26"/>
        <v>16</v>
      </c>
      <c r="Y117" s="31"/>
      <c r="Z117" s="31"/>
    </row>
    <row r="118" spans="1:26" ht="11.1" customHeight="1" x14ac:dyDescent="0.2">
      <c r="A118" s="5" t="str">
        <f>LEFT('Pipeline Segments'!$A$135,29)</f>
        <v>Pleasantville (AC Expressway)</v>
      </c>
      <c r="B118" s="5" t="str">
        <f>'Pipeline Segments'!$A$135</f>
        <v>Pleasantville (AC Expressway): North Junction to Ventnor "Y" Connection</v>
      </c>
      <c r="C118" s="30" t="s">
        <v>320</v>
      </c>
      <c r="D118" s="30" t="s">
        <v>321</v>
      </c>
      <c r="E118" s="30">
        <v>98.5</v>
      </c>
      <c r="F118" s="83" t="s">
        <v>51</v>
      </c>
      <c r="G118" s="30" t="s">
        <v>302</v>
      </c>
      <c r="H118" s="30">
        <v>42</v>
      </c>
      <c r="I118" s="30">
        <v>1973</v>
      </c>
      <c r="J118" s="30">
        <v>100</v>
      </c>
      <c r="K118" s="30">
        <v>0</v>
      </c>
      <c r="L118" s="30">
        <v>0</v>
      </c>
      <c r="M118" s="30">
        <v>0</v>
      </c>
      <c r="N118" s="30">
        <v>8.0279506999999999</v>
      </c>
      <c r="O118" s="30">
        <f t="shared" si="11"/>
        <v>2.568944224</v>
      </c>
      <c r="P118" s="30">
        <f t="shared" si="18"/>
        <v>4.3350933779999998</v>
      </c>
      <c r="Q118" s="30">
        <f t="shared" si="19"/>
        <v>4.3872750575500001</v>
      </c>
      <c r="R118" s="30">
        <f t="shared" si="20"/>
        <v>32.1118028</v>
      </c>
      <c r="S118" s="30">
        <v>6</v>
      </c>
      <c r="T118" s="30">
        <f t="shared" si="23"/>
        <v>53</v>
      </c>
      <c r="U118" s="30">
        <v>0</v>
      </c>
      <c r="V118" s="7">
        <v>4</v>
      </c>
      <c r="W118" s="7">
        <v>4</v>
      </c>
      <c r="X118" s="7">
        <f t="shared" si="26"/>
        <v>16</v>
      </c>
    </row>
    <row r="119" spans="1:26" ht="11.1" customHeight="1" x14ac:dyDescent="0.2">
      <c r="A119" s="5" t="str">
        <f>LEFT('Pipeline Segments'!$A$135,29)</f>
        <v>Pleasantville (AC Expressway)</v>
      </c>
      <c r="B119" s="5" t="str">
        <f>'Pipeline Segments'!$A$135</f>
        <v>Pleasantville (AC Expressway): North Junction to Ventnor "Y" Connection</v>
      </c>
      <c r="C119" s="30" t="str">
        <f>D118</f>
        <v>Pleasantville PS</v>
      </c>
      <c r="D119" s="30" t="s">
        <v>322</v>
      </c>
      <c r="E119" s="38">
        <v>19054.2</v>
      </c>
      <c r="F119" s="83" t="s">
        <v>277</v>
      </c>
      <c r="G119" s="38" t="s">
        <v>299</v>
      </c>
      <c r="H119" s="30">
        <v>36</v>
      </c>
      <c r="I119" s="30">
        <v>1973</v>
      </c>
      <c r="J119" s="30">
        <v>100</v>
      </c>
      <c r="K119" s="30">
        <v>0</v>
      </c>
      <c r="L119" s="30">
        <v>0</v>
      </c>
      <c r="M119" s="30">
        <v>0</v>
      </c>
      <c r="N119" s="30">
        <v>11.209408</v>
      </c>
      <c r="O119" s="30">
        <f t="shared" si="11"/>
        <v>3.58701056</v>
      </c>
      <c r="P119" s="30">
        <f t="shared" si="18"/>
        <v>6.0530803200000003</v>
      </c>
      <c r="Q119" s="30">
        <f t="shared" si="19"/>
        <v>6.1259414720000001</v>
      </c>
      <c r="R119" s="30">
        <f t="shared" si="20"/>
        <v>44.837631999999999</v>
      </c>
      <c r="S119" s="30">
        <v>7</v>
      </c>
      <c r="T119" s="30">
        <f t="shared" si="23"/>
        <v>53</v>
      </c>
      <c r="U119" s="30">
        <v>0</v>
      </c>
      <c r="V119" s="7">
        <v>5</v>
      </c>
      <c r="W119" s="7">
        <v>3</v>
      </c>
      <c r="X119" s="7">
        <f t="shared" si="26"/>
        <v>15</v>
      </c>
    </row>
    <row r="120" spans="1:26" ht="11.1" customHeight="1" x14ac:dyDescent="0.2">
      <c r="A120" s="5" t="str">
        <f>LEFT('Pipeline Segments'!$A$141,7)</f>
        <v>Absecon</v>
      </c>
      <c r="B120" s="5" t="str">
        <f>'Pipeline Segments'!$A$141</f>
        <v>Absecon: Pleasant Ave</v>
      </c>
      <c r="C120" s="30" t="s">
        <v>163</v>
      </c>
      <c r="D120" s="30" t="s">
        <v>148</v>
      </c>
      <c r="E120" s="38">
        <v>3752</v>
      </c>
      <c r="F120" s="82" t="s">
        <v>164</v>
      </c>
      <c r="G120" s="38" t="s">
        <v>299</v>
      </c>
      <c r="H120" s="30">
        <v>8</v>
      </c>
      <c r="I120" s="30">
        <v>1992</v>
      </c>
      <c r="J120" s="30">
        <v>100</v>
      </c>
      <c r="K120" s="30">
        <v>0</v>
      </c>
      <c r="L120" s="30">
        <v>0</v>
      </c>
      <c r="M120" s="30">
        <v>0</v>
      </c>
      <c r="N120" s="30">
        <v>0.72204599999999997</v>
      </c>
      <c r="O120" s="30">
        <f t="shared" si="11"/>
        <v>0.23105471999999999</v>
      </c>
      <c r="P120" s="30">
        <f t="shared" si="18"/>
        <v>0.38990484000000003</v>
      </c>
      <c r="Q120" s="30">
        <f t="shared" si="19"/>
        <v>0.39459813899999996</v>
      </c>
      <c r="R120" s="30">
        <f t="shared" si="20"/>
        <v>2.8881839999999999</v>
      </c>
      <c r="S120" s="30">
        <v>1</v>
      </c>
      <c r="T120" s="30">
        <f t="shared" si="23"/>
        <v>72</v>
      </c>
      <c r="U120" s="30">
        <v>0</v>
      </c>
      <c r="V120" s="7">
        <v>2</v>
      </c>
      <c r="W120" s="7">
        <v>2</v>
      </c>
      <c r="X120" s="7">
        <f>(V120*W120)</f>
        <v>4</v>
      </c>
    </row>
    <row r="121" spans="1:26" ht="11.1" customHeight="1" x14ac:dyDescent="0.2">
      <c r="A121" s="5" t="str">
        <f>LEFT('Pipeline Segments'!$A$144,7)</f>
        <v>Absecon</v>
      </c>
      <c r="B121" s="5" t="str">
        <f>'Pipeline Segments'!$A$144</f>
        <v>Absecon: Pomona Metering to Absecon PS</v>
      </c>
      <c r="C121" s="30" t="s">
        <v>325</v>
      </c>
      <c r="D121" s="30" t="s">
        <v>129</v>
      </c>
      <c r="E121" s="30">
        <v>17</v>
      </c>
      <c r="F121" s="82" t="s">
        <v>23</v>
      </c>
      <c r="G121" s="30" t="s">
        <v>302</v>
      </c>
      <c r="H121" s="30">
        <v>24</v>
      </c>
      <c r="I121" s="93"/>
      <c r="J121" s="30">
        <v>80</v>
      </c>
      <c r="K121" s="30">
        <v>1991</v>
      </c>
      <c r="L121" s="30">
        <v>100</v>
      </c>
      <c r="M121" s="30" t="s">
        <v>326</v>
      </c>
      <c r="N121" s="30">
        <v>1.7513087000000001</v>
      </c>
      <c r="O121" s="30">
        <f t="shared" si="11"/>
        <v>0.560418784</v>
      </c>
      <c r="P121" s="30">
        <f t="shared" si="18"/>
        <v>0.94570669800000007</v>
      </c>
      <c r="Q121" s="30">
        <f t="shared" si="19"/>
        <v>0.95709020455000005</v>
      </c>
      <c r="R121" s="30">
        <f t="shared" si="20"/>
        <v>7.0052348000000002</v>
      </c>
      <c r="S121" s="30">
        <v>1</v>
      </c>
      <c r="T121" s="30">
        <f t="shared" si="23"/>
        <v>71</v>
      </c>
      <c r="U121" s="30">
        <v>0</v>
      </c>
      <c r="V121" s="7">
        <v>4</v>
      </c>
      <c r="W121" s="7">
        <v>2</v>
      </c>
      <c r="X121" s="7">
        <f>(V121*W121)</f>
        <v>8</v>
      </c>
    </row>
    <row r="122" spans="1:26" ht="11.1" customHeight="1" x14ac:dyDescent="0.2">
      <c r="A122" s="5" t="str">
        <f>LEFT('Pipeline Segments'!$A$144,7)</f>
        <v>Absecon</v>
      </c>
      <c r="B122" s="5" t="str">
        <f>'Pipeline Segments'!$A$144</f>
        <v>Absecon: Pomona Metering to Absecon PS</v>
      </c>
      <c r="C122" s="30" t="str">
        <f>D121</f>
        <v>P4</v>
      </c>
      <c r="D122" s="30" t="s">
        <v>130</v>
      </c>
      <c r="E122" s="30">
        <v>165</v>
      </c>
      <c r="F122" s="82" t="s">
        <v>23</v>
      </c>
      <c r="G122" s="30" t="s">
        <v>302</v>
      </c>
      <c r="H122" s="30">
        <v>24</v>
      </c>
      <c r="I122" s="4"/>
      <c r="J122" s="30">
        <v>80</v>
      </c>
      <c r="K122" s="30">
        <v>1991</v>
      </c>
      <c r="L122" s="30">
        <v>100</v>
      </c>
      <c r="M122" s="30" t="s">
        <v>326</v>
      </c>
      <c r="N122" s="30">
        <v>1.7513087000000001</v>
      </c>
      <c r="O122" s="30">
        <f t="shared" si="11"/>
        <v>0.560418784</v>
      </c>
      <c r="P122" s="30">
        <f t="shared" si="18"/>
        <v>0.94570669800000007</v>
      </c>
      <c r="Q122" s="30">
        <f t="shared" si="19"/>
        <v>0.95709020455000005</v>
      </c>
      <c r="R122" s="30">
        <f t="shared" si="20"/>
        <v>7.0052348000000002</v>
      </c>
      <c r="S122" s="30">
        <v>1</v>
      </c>
      <c r="T122" s="30">
        <f t="shared" si="23"/>
        <v>71</v>
      </c>
      <c r="U122" s="30">
        <v>0</v>
      </c>
      <c r="V122" s="7">
        <v>4</v>
      </c>
      <c r="W122" s="7">
        <v>2</v>
      </c>
      <c r="X122" s="7">
        <f t="shared" ref="X122:X153" si="27">(V122*W122)</f>
        <v>8</v>
      </c>
    </row>
    <row r="123" spans="1:26" ht="11.1" customHeight="1" x14ac:dyDescent="0.2">
      <c r="A123" s="5" t="str">
        <f>LEFT('Pipeline Segments'!$A$144,7)</f>
        <v>Absecon</v>
      </c>
      <c r="B123" s="5" t="str">
        <f>'Pipeline Segments'!$A$144</f>
        <v>Absecon: Pomona Metering to Absecon PS</v>
      </c>
      <c r="C123" s="30" t="str">
        <f t="shared" ref="C123:C153" si="28">D122</f>
        <v>P3</v>
      </c>
      <c r="D123" s="30" t="s">
        <v>132</v>
      </c>
      <c r="E123" s="30">
        <v>309</v>
      </c>
      <c r="F123" s="82" t="s">
        <v>23</v>
      </c>
      <c r="G123" s="30" t="s">
        <v>302</v>
      </c>
      <c r="H123" s="30">
        <v>24</v>
      </c>
      <c r="I123" s="4"/>
      <c r="J123" s="30">
        <v>80</v>
      </c>
      <c r="K123" s="30">
        <v>1991</v>
      </c>
      <c r="L123" s="30">
        <v>100</v>
      </c>
      <c r="M123" s="30" t="s">
        <v>326</v>
      </c>
      <c r="N123" s="30">
        <v>1.7513087000000001</v>
      </c>
      <c r="O123" s="30">
        <f t="shared" si="11"/>
        <v>0.560418784</v>
      </c>
      <c r="P123" s="30">
        <f t="shared" si="18"/>
        <v>0.94570669800000007</v>
      </c>
      <c r="Q123" s="30">
        <f t="shared" si="19"/>
        <v>0.95709020455000005</v>
      </c>
      <c r="R123" s="30">
        <f t="shared" si="20"/>
        <v>7.0052348000000002</v>
      </c>
      <c r="S123" s="30">
        <v>1</v>
      </c>
      <c r="T123" s="30">
        <f t="shared" si="23"/>
        <v>71</v>
      </c>
      <c r="U123" s="30">
        <v>0</v>
      </c>
      <c r="V123" s="7">
        <v>4</v>
      </c>
      <c r="W123" s="7">
        <v>2</v>
      </c>
      <c r="X123" s="7">
        <f t="shared" si="27"/>
        <v>8</v>
      </c>
    </row>
    <row r="124" spans="1:26" ht="11.1" customHeight="1" x14ac:dyDescent="0.2">
      <c r="A124" s="5" t="str">
        <f>LEFT('Pipeline Segments'!$A$144,7)</f>
        <v>Absecon</v>
      </c>
      <c r="B124" s="5" t="str">
        <f>'Pipeline Segments'!$A$144</f>
        <v>Absecon: Pomona Metering to Absecon PS</v>
      </c>
      <c r="C124" s="1" t="s">
        <v>327</v>
      </c>
      <c r="D124" s="1" t="s">
        <v>328</v>
      </c>
      <c r="E124" s="1">
        <v>28</v>
      </c>
      <c r="F124" s="82" t="s">
        <v>23</v>
      </c>
      <c r="G124" s="30" t="s">
        <v>302</v>
      </c>
      <c r="H124" s="1">
        <v>12</v>
      </c>
      <c r="I124" s="4"/>
      <c r="J124" s="30">
        <v>80</v>
      </c>
      <c r="K124" s="1">
        <v>1991</v>
      </c>
      <c r="L124" s="30">
        <v>100</v>
      </c>
      <c r="M124" s="1" t="s">
        <v>326</v>
      </c>
      <c r="N124" s="30">
        <v>1.7513087000000001</v>
      </c>
      <c r="O124" s="30">
        <f t="shared" si="11"/>
        <v>0.560418784</v>
      </c>
      <c r="P124" s="30">
        <f t="shared" si="18"/>
        <v>0.94570669800000007</v>
      </c>
      <c r="Q124" s="30">
        <f t="shared" si="19"/>
        <v>0.95709020455000005</v>
      </c>
      <c r="R124" s="30">
        <f t="shared" si="20"/>
        <v>7.0052348000000002</v>
      </c>
      <c r="S124" s="30">
        <v>1</v>
      </c>
      <c r="T124" s="30">
        <f t="shared" si="23"/>
        <v>71</v>
      </c>
      <c r="U124" s="30">
        <v>0</v>
      </c>
      <c r="V124" s="7">
        <v>4</v>
      </c>
      <c r="W124" s="7">
        <v>2</v>
      </c>
      <c r="X124" s="7">
        <f t="shared" si="27"/>
        <v>8</v>
      </c>
    </row>
    <row r="125" spans="1:26" ht="11.1" customHeight="1" x14ac:dyDescent="0.2">
      <c r="A125" s="5" t="str">
        <f>LEFT('Pipeline Segments'!$A$144,7)</f>
        <v>Absecon</v>
      </c>
      <c r="B125" s="5" t="str">
        <f>'Pipeline Segments'!$A$144</f>
        <v>Absecon: Pomona Metering to Absecon PS</v>
      </c>
      <c r="C125" s="30" t="s">
        <v>132</v>
      </c>
      <c r="D125" s="30" t="s">
        <v>133</v>
      </c>
      <c r="E125" s="30">
        <v>87</v>
      </c>
      <c r="F125" s="82" t="s">
        <v>23</v>
      </c>
      <c r="G125" s="30" t="s">
        <v>302</v>
      </c>
      <c r="H125" s="30">
        <v>24</v>
      </c>
      <c r="I125" s="4"/>
      <c r="J125" s="30">
        <v>80</v>
      </c>
      <c r="K125" s="30">
        <v>1991</v>
      </c>
      <c r="L125" s="30">
        <v>100</v>
      </c>
      <c r="M125" s="30" t="s">
        <v>326</v>
      </c>
      <c r="N125" s="30">
        <v>1.7513087000000001</v>
      </c>
      <c r="O125" s="30">
        <f t="shared" si="11"/>
        <v>0.560418784</v>
      </c>
      <c r="P125" s="30">
        <f t="shared" si="18"/>
        <v>0.94570669800000007</v>
      </c>
      <c r="Q125" s="30">
        <f t="shared" si="19"/>
        <v>0.95709020455000005</v>
      </c>
      <c r="R125" s="30">
        <f t="shared" si="20"/>
        <v>7.0052348000000002</v>
      </c>
      <c r="S125" s="30">
        <v>1</v>
      </c>
      <c r="T125" s="30">
        <f t="shared" si="23"/>
        <v>71</v>
      </c>
      <c r="U125" s="30">
        <v>0</v>
      </c>
      <c r="V125" s="7">
        <v>4</v>
      </c>
      <c r="W125" s="7">
        <v>2</v>
      </c>
      <c r="X125" s="7">
        <f t="shared" si="27"/>
        <v>8</v>
      </c>
    </row>
    <row r="126" spans="1:26" ht="11.1" customHeight="1" x14ac:dyDescent="0.2">
      <c r="A126" s="5" t="str">
        <f>LEFT('Pipeline Segments'!$A$144,7)</f>
        <v>Absecon</v>
      </c>
      <c r="B126" s="5" t="str">
        <f>'Pipeline Segments'!$A$144</f>
        <v>Absecon: Pomona Metering to Absecon PS</v>
      </c>
      <c r="C126" s="30" t="str">
        <f t="shared" si="28"/>
        <v>P1A</v>
      </c>
      <c r="D126" s="30" t="s">
        <v>134</v>
      </c>
      <c r="E126" s="30">
        <v>88</v>
      </c>
      <c r="F126" s="82" t="s">
        <v>23</v>
      </c>
      <c r="G126" s="30" t="s">
        <v>302</v>
      </c>
      <c r="H126" s="30">
        <v>24</v>
      </c>
      <c r="I126" s="4"/>
      <c r="J126" s="30">
        <v>80</v>
      </c>
      <c r="K126" s="30">
        <v>1991</v>
      </c>
      <c r="L126" s="30">
        <v>100</v>
      </c>
      <c r="M126" s="30" t="s">
        <v>326</v>
      </c>
      <c r="N126" s="30">
        <v>1.7513087000000001</v>
      </c>
      <c r="O126" s="30">
        <f t="shared" si="11"/>
        <v>0.560418784</v>
      </c>
      <c r="P126" s="30">
        <f t="shared" si="18"/>
        <v>0.94570669800000007</v>
      </c>
      <c r="Q126" s="30">
        <f t="shared" si="19"/>
        <v>0.95709020455000005</v>
      </c>
      <c r="R126" s="30">
        <f t="shared" si="20"/>
        <v>7.0052348000000002</v>
      </c>
      <c r="S126" s="30">
        <v>1</v>
      </c>
      <c r="T126" s="30">
        <f t="shared" si="23"/>
        <v>71</v>
      </c>
      <c r="U126" s="30">
        <v>0</v>
      </c>
      <c r="V126" s="7">
        <v>4</v>
      </c>
      <c r="W126" s="7">
        <v>2</v>
      </c>
      <c r="X126" s="7">
        <f t="shared" si="27"/>
        <v>8</v>
      </c>
    </row>
    <row r="127" spans="1:26" ht="11.1" customHeight="1" x14ac:dyDescent="0.2">
      <c r="A127" s="5" t="str">
        <f>LEFT('Pipeline Segments'!$A$144,7)</f>
        <v>Absecon</v>
      </c>
      <c r="B127" s="5" t="str">
        <f>'Pipeline Segments'!$A$144</f>
        <v>Absecon: Pomona Metering to Absecon PS</v>
      </c>
      <c r="C127" s="30" t="str">
        <f t="shared" si="28"/>
        <v>P1</v>
      </c>
      <c r="D127" s="30" t="s">
        <v>135</v>
      </c>
      <c r="E127" s="30">
        <v>412</v>
      </c>
      <c r="F127" s="82" t="s">
        <v>23</v>
      </c>
      <c r="G127" s="30" t="s">
        <v>302</v>
      </c>
      <c r="H127" s="30">
        <v>24</v>
      </c>
      <c r="I127" s="4"/>
      <c r="J127" s="30">
        <v>80</v>
      </c>
      <c r="K127" s="30">
        <v>1991</v>
      </c>
      <c r="L127" s="30">
        <v>100</v>
      </c>
      <c r="M127" s="30" t="s">
        <v>326</v>
      </c>
      <c r="N127" s="30">
        <v>1.7513087000000001</v>
      </c>
      <c r="O127" s="30">
        <f t="shared" si="11"/>
        <v>0.560418784</v>
      </c>
      <c r="P127" s="30">
        <f t="shared" si="18"/>
        <v>0.94570669800000007</v>
      </c>
      <c r="Q127" s="30">
        <f t="shared" si="19"/>
        <v>0.95709020455000005</v>
      </c>
      <c r="R127" s="30">
        <f t="shared" si="20"/>
        <v>7.0052348000000002</v>
      </c>
      <c r="S127" s="30">
        <v>1</v>
      </c>
      <c r="T127" s="30">
        <f t="shared" si="23"/>
        <v>71</v>
      </c>
      <c r="U127" s="30">
        <v>0</v>
      </c>
      <c r="V127" s="7">
        <v>4</v>
      </c>
      <c r="W127" s="7">
        <v>2</v>
      </c>
      <c r="X127" s="7">
        <f t="shared" si="27"/>
        <v>8</v>
      </c>
    </row>
    <row r="128" spans="1:26" ht="11.1" customHeight="1" x14ac:dyDescent="0.2">
      <c r="A128" s="5" t="str">
        <f>LEFT('Pipeline Segments'!$A$144,7)</f>
        <v>Absecon</v>
      </c>
      <c r="B128" s="5" t="str">
        <f>'Pipeline Segments'!$A$144</f>
        <v>Absecon: Pomona Metering to Absecon PS</v>
      </c>
      <c r="C128" s="30" t="str">
        <f t="shared" si="28"/>
        <v>W20.10</v>
      </c>
      <c r="D128" s="30" t="s">
        <v>136</v>
      </c>
      <c r="E128" s="30">
        <v>423</v>
      </c>
      <c r="F128" s="82" t="s">
        <v>23</v>
      </c>
      <c r="G128" s="30" t="s">
        <v>302</v>
      </c>
      <c r="H128" s="30">
        <v>24</v>
      </c>
      <c r="I128" s="4"/>
      <c r="J128" s="30">
        <v>80</v>
      </c>
      <c r="K128" s="30">
        <v>1991</v>
      </c>
      <c r="L128" s="30">
        <v>100</v>
      </c>
      <c r="M128" s="30" t="s">
        <v>326</v>
      </c>
      <c r="N128" s="30">
        <v>1.7513087000000001</v>
      </c>
      <c r="O128" s="30">
        <f t="shared" si="11"/>
        <v>0.560418784</v>
      </c>
      <c r="P128" s="30">
        <f t="shared" si="18"/>
        <v>0.94570669800000007</v>
      </c>
      <c r="Q128" s="30">
        <f t="shared" si="19"/>
        <v>0.95709020455000005</v>
      </c>
      <c r="R128" s="30">
        <f t="shared" si="20"/>
        <v>7.0052348000000002</v>
      </c>
      <c r="S128" s="30">
        <v>1</v>
      </c>
      <c r="T128" s="30">
        <f t="shared" si="23"/>
        <v>71</v>
      </c>
      <c r="U128" s="30">
        <v>0</v>
      </c>
      <c r="V128" s="7">
        <v>4</v>
      </c>
      <c r="W128" s="7">
        <v>2</v>
      </c>
      <c r="X128" s="7">
        <f t="shared" si="27"/>
        <v>8</v>
      </c>
    </row>
    <row r="129" spans="1:26" ht="11.1" customHeight="1" x14ac:dyDescent="0.2">
      <c r="A129" s="5" t="str">
        <f>LEFT('Pipeline Segments'!$A$144,7)</f>
        <v>Absecon</v>
      </c>
      <c r="B129" s="5" t="str">
        <f>'Pipeline Segments'!$A$144</f>
        <v>Absecon: Pomona Metering to Absecon PS</v>
      </c>
      <c r="C129" s="30" t="str">
        <f t="shared" si="28"/>
        <v>W20.8</v>
      </c>
      <c r="D129" s="30" t="s">
        <v>137</v>
      </c>
      <c r="E129" s="30">
        <v>346</v>
      </c>
      <c r="F129" s="82" t="s">
        <v>51</v>
      </c>
      <c r="G129" s="30" t="s">
        <v>302</v>
      </c>
      <c r="H129" s="30">
        <v>24</v>
      </c>
      <c r="I129" s="31"/>
      <c r="J129" s="30">
        <v>100</v>
      </c>
      <c r="K129" s="30">
        <v>1991</v>
      </c>
      <c r="L129" s="30">
        <v>100</v>
      </c>
      <c r="M129" s="30" t="s">
        <v>326</v>
      </c>
      <c r="N129" s="30">
        <v>1.7513087000000001</v>
      </c>
      <c r="O129" s="30">
        <f t="shared" si="11"/>
        <v>0.560418784</v>
      </c>
      <c r="P129" s="30">
        <f t="shared" si="18"/>
        <v>0.94570669800000007</v>
      </c>
      <c r="Q129" s="30">
        <f t="shared" si="19"/>
        <v>0.95709020455000005</v>
      </c>
      <c r="R129" s="30">
        <f t="shared" si="20"/>
        <v>7.0052348000000002</v>
      </c>
      <c r="S129" s="30">
        <v>1</v>
      </c>
      <c r="T129" s="30">
        <f t="shared" si="23"/>
        <v>71</v>
      </c>
      <c r="U129" s="30">
        <v>0</v>
      </c>
      <c r="V129" s="7">
        <v>4</v>
      </c>
      <c r="W129" s="7">
        <v>2</v>
      </c>
      <c r="X129" s="7">
        <f t="shared" si="27"/>
        <v>8</v>
      </c>
    </row>
    <row r="130" spans="1:26" ht="11.1" customHeight="1" x14ac:dyDescent="0.2">
      <c r="A130" s="5" t="str">
        <f>LEFT('Pipeline Segments'!$A$144,7)</f>
        <v>Absecon</v>
      </c>
      <c r="B130" s="5" t="str">
        <f>'Pipeline Segments'!$A$144</f>
        <v>Absecon: Pomona Metering to Absecon PS</v>
      </c>
      <c r="C130" s="30" t="str">
        <f t="shared" si="28"/>
        <v>W20.7</v>
      </c>
      <c r="D130" s="30" t="s">
        <v>138</v>
      </c>
      <c r="E130" s="30">
        <v>349</v>
      </c>
      <c r="F130" s="82" t="s">
        <v>51</v>
      </c>
      <c r="G130" s="30" t="s">
        <v>302</v>
      </c>
      <c r="H130" s="30">
        <v>24</v>
      </c>
      <c r="I130" s="30">
        <v>1976</v>
      </c>
      <c r="J130" s="30">
        <v>100</v>
      </c>
      <c r="K130" s="30">
        <v>0</v>
      </c>
      <c r="L130" s="30">
        <v>0</v>
      </c>
      <c r="M130" s="30">
        <v>0</v>
      </c>
      <c r="N130" s="30">
        <v>1.7513087000000001</v>
      </c>
      <c r="O130" s="30">
        <f t="shared" si="11"/>
        <v>0.560418784</v>
      </c>
      <c r="P130" s="30">
        <f t="shared" si="18"/>
        <v>0.94570669800000007</v>
      </c>
      <c r="Q130" s="30">
        <f t="shared" si="19"/>
        <v>0.95709020455000005</v>
      </c>
      <c r="R130" s="30">
        <f t="shared" si="20"/>
        <v>7.0052348000000002</v>
      </c>
      <c r="S130" s="30">
        <v>1</v>
      </c>
      <c r="T130" s="30">
        <f t="shared" si="23"/>
        <v>56</v>
      </c>
      <c r="U130" s="30">
        <v>0</v>
      </c>
      <c r="V130" s="30">
        <v>2</v>
      </c>
      <c r="W130" s="30">
        <v>4</v>
      </c>
      <c r="X130" s="30">
        <f t="shared" si="27"/>
        <v>8</v>
      </c>
    </row>
    <row r="131" spans="1:26" ht="11.1" customHeight="1" x14ac:dyDescent="0.2">
      <c r="A131" s="5" t="str">
        <f>LEFT('Pipeline Segments'!$A$144,7)</f>
        <v>Absecon</v>
      </c>
      <c r="B131" s="5" t="str">
        <f>'Pipeline Segments'!$A$144</f>
        <v>Absecon: Pomona Metering to Absecon PS</v>
      </c>
      <c r="C131" s="30" t="str">
        <f t="shared" si="28"/>
        <v>W20.6</v>
      </c>
      <c r="D131" s="30" t="s">
        <v>139</v>
      </c>
      <c r="E131" s="30">
        <v>342</v>
      </c>
      <c r="F131" s="82" t="s">
        <v>51</v>
      </c>
      <c r="G131" s="30" t="s">
        <v>302</v>
      </c>
      <c r="H131" s="30">
        <v>24</v>
      </c>
      <c r="I131" s="30">
        <v>1976</v>
      </c>
      <c r="J131" s="30">
        <v>100</v>
      </c>
      <c r="K131" s="30">
        <v>0</v>
      </c>
      <c r="L131" s="30">
        <v>0</v>
      </c>
      <c r="M131" s="30">
        <v>0</v>
      </c>
      <c r="N131" s="30">
        <v>1.7513087000000001</v>
      </c>
      <c r="O131" s="30">
        <f t="shared" ref="O131:O194" si="29">0.32*N131</f>
        <v>0.560418784</v>
      </c>
      <c r="P131" s="30">
        <f t="shared" si="18"/>
        <v>0.94570669800000007</v>
      </c>
      <c r="Q131" s="30">
        <f t="shared" si="19"/>
        <v>0.95709020455000005</v>
      </c>
      <c r="R131" s="30">
        <f t="shared" si="20"/>
        <v>7.0052348000000002</v>
      </c>
      <c r="S131" s="30">
        <v>1</v>
      </c>
      <c r="T131" s="30">
        <f t="shared" si="23"/>
        <v>56</v>
      </c>
      <c r="U131" s="30">
        <v>0</v>
      </c>
      <c r="V131" s="30">
        <v>2</v>
      </c>
      <c r="W131" s="30">
        <v>4</v>
      </c>
      <c r="X131" s="30">
        <f t="shared" si="27"/>
        <v>8</v>
      </c>
    </row>
    <row r="132" spans="1:26" ht="11.1" customHeight="1" x14ac:dyDescent="0.2">
      <c r="A132" s="5" t="str">
        <f>LEFT('Pipeline Segments'!$A$144,7)</f>
        <v>Absecon</v>
      </c>
      <c r="B132" s="5" t="str">
        <f>'Pipeline Segments'!$A$144</f>
        <v>Absecon: Pomona Metering to Absecon PS</v>
      </c>
      <c r="C132" s="30" t="str">
        <f t="shared" si="28"/>
        <v>W20.5</v>
      </c>
      <c r="D132" s="30" t="s">
        <v>140</v>
      </c>
      <c r="E132" s="30">
        <v>331</v>
      </c>
      <c r="F132" s="82" t="s">
        <v>51</v>
      </c>
      <c r="G132" s="30" t="s">
        <v>302</v>
      </c>
      <c r="H132" s="30">
        <v>24</v>
      </c>
      <c r="I132" s="30">
        <v>1976</v>
      </c>
      <c r="J132" s="30">
        <v>100</v>
      </c>
      <c r="K132" s="30">
        <v>0</v>
      </c>
      <c r="L132" s="30">
        <v>0</v>
      </c>
      <c r="M132" s="30">
        <v>0</v>
      </c>
      <c r="N132" s="30">
        <v>1.7513087000000001</v>
      </c>
      <c r="O132" s="30">
        <f t="shared" si="29"/>
        <v>0.560418784</v>
      </c>
      <c r="P132" s="30">
        <f t="shared" si="18"/>
        <v>0.94570669800000007</v>
      </c>
      <c r="Q132" s="30">
        <f t="shared" si="19"/>
        <v>0.95709020455000005</v>
      </c>
      <c r="R132" s="30">
        <f t="shared" si="20"/>
        <v>7.0052348000000002</v>
      </c>
      <c r="S132" s="30">
        <v>1</v>
      </c>
      <c r="T132" s="30">
        <f t="shared" si="23"/>
        <v>56</v>
      </c>
      <c r="U132" s="30">
        <v>0</v>
      </c>
      <c r="V132" s="30">
        <v>2</v>
      </c>
      <c r="W132" s="30">
        <v>4</v>
      </c>
      <c r="X132" s="30">
        <f t="shared" si="27"/>
        <v>8</v>
      </c>
    </row>
    <row r="133" spans="1:26" ht="11.1" customHeight="1" x14ac:dyDescent="0.2">
      <c r="A133" s="5" t="str">
        <f>LEFT('Pipeline Segments'!$A$144,7)</f>
        <v>Absecon</v>
      </c>
      <c r="B133" s="5" t="str">
        <f>'Pipeline Segments'!$A$144</f>
        <v>Absecon: Pomona Metering to Absecon PS</v>
      </c>
      <c r="C133" s="30" t="str">
        <f t="shared" si="28"/>
        <v>W20.4</v>
      </c>
      <c r="D133" s="30" t="s">
        <v>141</v>
      </c>
      <c r="E133" s="30">
        <v>355</v>
      </c>
      <c r="F133" s="82" t="s">
        <v>51</v>
      </c>
      <c r="G133" s="30" t="s">
        <v>302</v>
      </c>
      <c r="H133" s="30">
        <v>24</v>
      </c>
      <c r="I133" s="30">
        <v>1976</v>
      </c>
      <c r="J133" s="30">
        <v>100</v>
      </c>
      <c r="K133" s="30">
        <v>0</v>
      </c>
      <c r="L133" s="30">
        <v>0</v>
      </c>
      <c r="M133" s="30">
        <v>0</v>
      </c>
      <c r="N133" s="30">
        <v>1.7513087000000001</v>
      </c>
      <c r="O133" s="30">
        <f t="shared" si="29"/>
        <v>0.560418784</v>
      </c>
      <c r="P133" s="30">
        <f t="shared" si="18"/>
        <v>0.94570669800000007</v>
      </c>
      <c r="Q133" s="30">
        <f t="shared" si="19"/>
        <v>0.95709020455000005</v>
      </c>
      <c r="R133" s="30">
        <f t="shared" si="20"/>
        <v>7.0052348000000002</v>
      </c>
      <c r="S133" s="30">
        <v>1</v>
      </c>
      <c r="T133" s="30">
        <f t="shared" ref="T133:T164" si="30">IF(L133&gt;0,((K133+L133)-$Y$2),((I133+J133)-$Y$2))</f>
        <v>56</v>
      </c>
      <c r="U133" s="30">
        <v>0</v>
      </c>
      <c r="V133" s="30">
        <v>2</v>
      </c>
      <c r="W133" s="30">
        <v>4</v>
      </c>
      <c r="X133" s="30">
        <f t="shared" si="27"/>
        <v>8</v>
      </c>
    </row>
    <row r="134" spans="1:26" s="3" customFormat="1" ht="11.1" customHeight="1" x14ac:dyDescent="0.2">
      <c r="A134" s="5" t="str">
        <f>LEFT('Pipeline Segments'!$A$144,7)</f>
        <v>Absecon</v>
      </c>
      <c r="B134" s="5" t="str">
        <f>'Pipeline Segments'!$A$144</f>
        <v>Absecon: Pomona Metering to Absecon PS</v>
      </c>
      <c r="C134" s="30" t="str">
        <f t="shared" si="28"/>
        <v>W20.3</v>
      </c>
      <c r="D134" s="30" t="s">
        <v>142</v>
      </c>
      <c r="E134" s="30">
        <v>343</v>
      </c>
      <c r="F134" s="82" t="s">
        <v>51</v>
      </c>
      <c r="G134" s="30" t="s">
        <v>302</v>
      </c>
      <c r="H134" s="30">
        <v>24</v>
      </c>
      <c r="I134" s="30">
        <v>1976</v>
      </c>
      <c r="J134" s="30">
        <v>100</v>
      </c>
      <c r="K134" s="30">
        <v>0</v>
      </c>
      <c r="L134" s="30">
        <v>0</v>
      </c>
      <c r="M134" s="30">
        <v>0</v>
      </c>
      <c r="N134" s="30">
        <v>1.7513087000000001</v>
      </c>
      <c r="O134" s="30">
        <f t="shared" si="29"/>
        <v>0.560418784</v>
      </c>
      <c r="P134" s="30">
        <f t="shared" si="18"/>
        <v>0.94570669800000007</v>
      </c>
      <c r="Q134" s="30">
        <f t="shared" si="19"/>
        <v>0.95709020455000005</v>
      </c>
      <c r="R134" s="30">
        <f t="shared" si="20"/>
        <v>7.0052348000000002</v>
      </c>
      <c r="S134" s="30">
        <v>1</v>
      </c>
      <c r="T134" s="30">
        <f t="shared" si="30"/>
        <v>56</v>
      </c>
      <c r="U134" s="30">
        <v>0</v>
      </c>
      <c r="V134" s="30">
        <v>2</v>
      </c>
      <c r="W134" s="30">
        <v>4</v>
      </c>
      <c r="X134" s="30">
        <f t="shared" si="27"/>
        <v>8</v>
      </c>
      <c r="Y134" s="31"/>
      <c r="Z134" s="31"/>
    </row>
    <row r="135" spans="1:26" s="3" customFormat="1" ht="11.1" customHeight="1" x14ac:dyDescent="0.2">
      <c r="A135" s="5" t="str">
        <f>LEFT('Pipeline Segments'!$A$144,7)</f>
        <v>Absecon</v>
      </c>
      <c r="B135" s="5" t="str">
        <f>'Pipeline Segments'!$A$144</f>
        <v>Absecon: Pomona Metering to Absecon PS</v>
      </c>
      <c r="C135" s="30" t="str">
        <f t="shared" si="28"/>
        <v>W20.2</v>
      </c>
      <c r="D135" s="30" t="s">
        <v>143</v>
      </c>
      <c r="E135" s="30">
        <v>319</v>
      </c>
      <c r="F135" s="82" t="s">
        <v>51</v>
      </c>
      <c r="G135" s="30" t="s">
        <v>302</v>
      </c>
      <c r="H135" s="30">
        <v>24</v>
      </c>
      <c r="I135" s="30">
        <v>1976</v>
      </c>
      <c r="J135" s="30">
        <v>100</v>
      </c>
      <c r="K135" s="30">
        <v>0</v>
      </c>
      <c r="L135" s="30">
        <v>0</v>
      </c>
      <c r="M135" s="30">
        <v>0</v>
      </c>
      <c r="N135" s="30">
        <v>1.7513087000000001</v>
      </c>
      <c r="O135" s="30">
        <f t="shared" si="29"/>
        <v>0.560418784</v>
      </c>
      <c r="P135" s="30">
        <f t="shared" si="18"/>
        <v>0.94570669800000007</v>
      </c>
      <c r="Q135" s="30">
        <f t="shared" si="19"/>
        <v>0.95709020455000005</v>
      </c>
      <c r="R135" s="30">
        <f t="shared" si="20"/>
        <v>7.0052348000000002</v>
      </c>
      <c r="S135" s="30">
        <v>1</v>
      </c>
      <c r="T135" s="30">
        <f t="shared" si="30"/>
        <v>56</v>
      </c>
      <c r="U135" s="30">
        <v>0</v>
      </c>
      <c r="V135" s="30">
        <v>2</v>
      </c>
      <c r="W135" s="30">
        <v>4</v>
      </c>
      <c r="X135" s="30">
        <f t="shared" si="27"/>
        <v>8</v>
      </c>
      <c r="Y135" s="31"/>
      <c r="Z135" s="31"/>
    </row>
    <row r="136" spans="1:26" s="3" customFormat="1" ht="11.1" customHeight="1" x14ac:dyDescent="0.2">
      <c r="A136" s="5" t="str">
        <f>LEFT('Pipeline Segments'!$A$144,7)</f>
        <v>Absecon</v>
      </c>
      <c r="B136" s="5" t="str">
        <f>'Pipeline Segments'!$A$144</f>
        <v>Absecon: Pomona Metering to Absecon PS</v>
      </c>
      <c r="C136" s="30" t="str">
        <f t="shared" si="28"/>
        <v>W20.1</v>
      </c>
      <c r="D136" s="30" t="s">
        <v>144</v>
      </c>
      <c r="E136" s="30">
        <v>42</v>
      </c>
      <c r="F136" s="82" t="s">
        <v>51</v>
      </c>
      <c r="G136" s="30" t="s">
        <v>302</v>
      </c>
      <c r="H136" s="30">
        <v>24</v>
      </c>
      <c r="I136" s="30">
        <v>1976</v>
      </c>
      <c r="J136" s="30">
        <v>100</v>
      </c>
      <c r="K136" s="30">
        <v>0</v>
      </c>
      <c r="L136" s="30">
        <v>0</v>
      </c>
      <c r="M136" s="30">
        <v>0</v>
      </c>
      <c r="N136" s="30">
        <v>1.7513087000000001</v>
      </c>
      <c r="O136" s="30">
        <f t="shared" si="29"/>
        <v>0.560418784</v>
      </c>
      <c r="P136" s="30">
        <f t="shared" si="18"/>
        <v>0.94570669800000007</v>
      </c>
      <c r="Q136" s="30">
        <f t="shared" si="19"/>
        <v>0.95709020455000005</v>
      </c>
      <c r="R136" s="30">
        <f t="shared" si="20"/>
        <v>7.0052348000000002</v>
      </c>
      <c r="S136" s="30">
        <v>1</v>
      </c>
      <c r="T136" s="30">
        <f t="shared" si="30"/>
        <v>56</v>
      </c>
      <c r="U136" s="30">
        <v>0</v>
      </c>
      <c r="V136" s="30">
        <v>2</v>
      </c>
      <c r="W136" s="30">
        <v>4</v>
      </c>
      <c r="X136" s="30">
        <f t="shared" si="27"/>
        <v>8</v>
      </c>
      <c r="Y136" s="31"/>
      <c r="Z136" s="31"/>
    </row>
    <row r="137" spans="1:26" s="3" customFormat="1" ht="11.1" customHeight="1" x14ac:dyDescent="0.2">
      <c r="A137" s="5" t="str">
        <f>LEFT('Pipeline Segments'!$A$144,7)</f>
        <v>Absecon</v>
      </c>
      <c r="B137" s="5" t="str">
        <f>'Pipeline Segments'!$A$144</f>
        <v>Absecon: Pomona Metering to Absecon PS</v>
      </c>
      <c r="C137" s="30" t="str">
        <f t="shared" si="28"/>
        <v>W20</v>
      </c>
      <c r="D137" s="30" t="s">
        <v>145</v>
      </c>
      <c r="E137" s="30">
        <v>151</v>
      </c>
      <c r="F137" s="82" t="s">
        <v>51</v>
      </c>
      <c r="G137" s="30" t="s">
        <v>302</v>
      </c>
      <c r="H137" s="30">
        <v>24</v>
      </c>
      <c r="I137" s="30">
        <v>1976</v>
      </c>
      <c r="J137" s="30">
        <v>100</v>
      </c>
      <c r="K137" s="30">
        <v>0</v>
      </c>
      <c r="L137" s="30">
        <v>0</v>
      </c>
      <c r="M137" s="30">
        <v>0</v>
      </c>
      <c r="N137" s="30">
        <v>1.7513087000000001</v>
      </c>
      <c r="O137" s="30">
        <f t="shared" si="29"/>
        <v>0.560418784</v>
      </c>
      <c r="P137" s="30">
        <f t="shared" si="18"/>
        <v>0.94570669800000007</v>
      </c>
      <c r="Q137" s="30">
        <f t="shared" si="19"/>
        <v>0.95709020455000005</v>
      </c>
      <c r="R137" s="30">
        <f t="shared" si="20"/>
        <v>7.0052348000000002</v>
      </c>
      <c r="S137" s="30">
        <v>1</v>
      </c>
      <c r="T137" s="30">
        <f t="shared" si="30"/>
        <v>56</v>
      </c>
      <c r="U137" s="30">
        <v>0</v>
      </c>
      <c r="V137" s="30">
        <v>2</v>
      </c>
      <c r="W137" s="30">
        <v>4</v>
      </c>
      <c r="X137" s="30">
        <f t="shared" si="27"/>
        <v>8</v>
      </c>
      <c r="Y137" s="31"/>
      <c r="Z137" s="31"/>
    </row>
    <row r="138" spans="1:26" s="3" customFormat="1" ht="11.1" customHeight="1" x14ac:dyDescent="0.2">
      <c r="A138" s="5" t="str">
        <f>LEFT('Pipeline Segments'!$A$144,7)</f>
        <v>Absecon</v>
      </c>
      <c r="B138" s="5" t="str">
        <f>'Pipeline Segments'!$A$144</f>
        <v>Absecon: Pomona Metering to Absecon PS</v>
      </c>
      <c r="C138" s="30" t="str">
        <f t="shared" si="28"/>
        <v>W19</v>
      </c>
      <c r="D138" s="30" t="s">
        <v>146</v>
      </c>
      <c r="E138" s="30">
        <v>228</v>
      </c>
      <c r="F138" s="82" t="s">
        <v>51</v>
      </c>
      <c r="G138" s="30" t="s">
        <v>302</v>
      </c>
      <c r="H138" s="30">
        <v>24</v>
      </c>
      <c r="I138" s="30">
        <v>1976</v>
      </c>
      <c r="J138" s="30">
        <v>100</v>
      </c>
      <c r="K138" s="30">
        <v>0</v>
      </c>
      <c r="L138" s="30">
        <v>0</v>
      </c>
      <c r="M138" s="30">
        <v>0</v>
      </c>
      <c r="N138" s="30">
        <v>1.7513087000000001</v>
      </c>
      <c r="O138" s="30">
        <f t="shared" si="29"/>
        <v>0.560418784</v>
      </c>
      <c r="P138" s="30">
        <f t="shared" si="18"/>
        <v>0.94570669800000007</v>
      </c>
      <c r="Q138" s="30">
        <f t="shared" si="19"/>
        <v>0.95709020455000005</v>
      </c>
      <c r="R138" s="30">
        <f t="shared" si="20"/>
        <v>7.0052348000000002</v>
      </c>
      <c r="S138" s="30">
        <v>1</v>
      </c>
      <c r="T138" s="30">
        <f t="shared" si="30"/>
        <v>56</v>
      </c>
      <c r="U138" s="30">
        <v>0</v>
      </c>
      <c r="V138" s="30">
        <v>2</v>
      </c>
      <c r="W138" s="30">
        <v>4</v>
      </c>
      <c r="X138" s="30">
        <f t="shared" si="27"/>
        <v>8</v>
      </c>
      <c r="Y138" s="31"/>
      <c r="Z138" s="31"/>
    </row>
    <row r="139" spans="1:26" s="3" customFormat="1" ht="11.1" customHeight="1" x14ac:dyDescent="0.2">
      <c r="A139" s="5" t="str">
        <f>LEFT('Pipeline Segments'!$A$144,7)</f>
        <v>Absecon</v>
      </c>
      <c r="B139" s="5" t="str">
        <f>'Pipeline Segments'!$A$144</f>
        <v>Absecon: Pomona Metering to Absecon PS</v>
      </c>
      <c r="C139" s="30" t="str">
        <f t="shared" si="28"/>
        <v>W18</v>
      </c>
      <c r="D139" s="30" t="s">
        <v>147</v>
      </c>
      <c r="E139" s="30">
        <v>32</v>
      </c>
      <c r="F139" s="82" t="s">
        <v>51</v>
      </c>
      <c r="G139" s="30" t="s">
        <v>302</v>
      </c>
      <c r="H139" s="30">
        <v>24</v>
      </c>
      <c r="I139" s="30">
        <v>1976</v>
      </c>
      <c r="J139" s="30">
        <v>100</v>
      </c>
      <c r="K139" s="30">
        <v>0</v>
      </c>
      <c r="L139" s="30">
        <v>0</v>
      </c>
      <c r="M139" s="30">
        <v>0</v>
      </c>
      <c r="N139" s="30">
        <v>1.7513087000000001</v>
      </c>
      <c r="O139" s="30">
        <f t="shared" si="29"/>
        <v>0.560418784</v>
      </c>
      <c r="P139" s="30">
        <f t="shared" si="18"/>
        <v>0.94570669800000007</v>
      </c>
      <c r="Q139" s="30">
        <f t="shared" si="19"/>
        <v>0.95709020455000005</v>
      </c>
      <c r="R139" s="30">
        <f t="shared" si="20"/>
        <v>7.0052348000000002</v>
      </c>
      <c r="S139" s="30">
        <v>1</v>
      </c>
      <c r="T139" s="30">
        <f t="shared" si="30"/>
        <v>56</v>
      </c>
      <c r="U139" s="30">
        <v>0</v>
      </c>
      <c r="V139" s="30">
        <v>2</v>
      </c>
      <c r="W139" s="30">
        <v>4</v>
      </c>
      <c r="X139" s="30">
        <f t="shared" si="27"/>
        <v>8</v>
      </c>
      <c r="Y139" s="31"/>
      <c r="Z139" s="31"/>
    </row>
    <row r="140" spans="1:26" s="3" customFormat="1" ht="11.1" customHeight="1" x14ac:dyDescent="0.2">
      <c r="A140" s="5" t="str">
        <f>LEFT('Pipeline Segments'!$A$144,7)</f>
        <v>Absecon</v>
      </c>
      <c r="B140" s="5" t="str">
        <f>'Pipeline Segments'!$A$144</f>
        <v>Absecon: Pomona Metering to Absecon PS</v>
      </c>
      <c r="C140" s="30" t="str">
        <f t="shared" si="28"/>
        <v>W17</v>
      </c>
      <c r="D140" s="30" t="s">
        <v>148</v>
      </c>
      <c r="E140" s="30">
        <v>447</v>
      </c>
      <c r="F140" s="82" t="s">
        <v>51</v>
      </c>
      <c r="G140" s="30" t="s">
        <v>302</v>
      </c>
      <c r="H140" s="30">
        <v>24</v>
      </c>
      <c r="I140" s="94">
        <v>1976</v>
      </c>
      <c r="J140" s="30">
        <v>100</v>
      </c>
      <c r="K140" s="30">
        <v>0</v>
      </c>
      <c r="L140" s="30">
        <v>0</v>
      </c>
      <c r="M140" s="30">
        <v>0</v>
      </c>
      <c r="N140" s="30">
        <v>1.7513087000000001</v>
      </c>
      <c r="O140" s="30">
        <f t="shared" si="29"/>
        <v>0.560418784</v>
      </c>
      <c r="P140" s="30">
        <f t="shared" si="18"/>
        <v>0.94570669800000007</v>
      </c>
      <c r="Q140" s="30">
        <f t="shared" si="19"/>
        <v>0.95709020455000005</v>
      </c>
      <c r="R140" s="30">
        <f t="shared" si="20"/>
        <v>7.0052348000000002</v>
      </c>
      <c r="S140" s="30">
        <v>1</v>
      </c>
      <c r="T140" s="30">
        <f t="shared" si="30"/>
        <v>56</v>
      </c>
      <c r="U140" s="30">
        <v>0</v>
      </c>
      <c r="V140" s="30">
        <v>2</v>
      </c>
      <c r="W140" s="30">
        <v>4</v>
      </c>
      <c r="X140" s="30">
        <f t="shared" si="27"/>
        <v>8</v>
      </c>
      <c r="Y140" s="31"/>
      <c r="Z140" s="31"/>
    </row>
    <row r="141" spans="1:26" s="3" customFormat="1" ht="11.1" customHeight="1" x14ac:dyDescent="0.2">
      <c r="A141" s="5" t="str">
        <f>LEFT('Pipeline Segments'!$A$144,7)</f>
        <v>Absecon</v>
      </c>
      <c r="B141" s="5" t="str">
        <f>'Pipeline Segments'!$A$144</f>
        <v>Absecon: Pomona Metering to Absecon PS</v>
      </c>
      <c r="C141" s="37" t="str">
        <f t="shared" si="28"/>
        <v>W16</v>
      </c>
      <c r="D141" s="30" t="s">
        <v>149</v>
      </c>
      <c r="E141" s="30">
        <v>293</v>
      </c>
      <c r="F141" s="82" t="s">
        <v>51</v>
      </c>
      <c r="G141" s="30" t="s">
        <v>302</v>
      </c>
      <c r="H141" s="30">
        <v>30</v>
      </c>
      <c r="I141" s="30">
        <v>1976</v>
      </c>
      <c r="J141" s="30">
        <v>100</v>
      </c>
      <c r="K141" s="30">
        <v>0</v>
      </c>
      <c r="L141" s="30">
        <v>0</v>
      </c>
      <c r="M141" s="30">
        <v>0</v>
      </c>
      <c r="N141" s="30">
        <v>1.8235133000000001</v>
      </c>
      <c r="O141" s="30">
        <f t="shared" si="29"/>
        <v>0.58352425600000002</v>
      </c>
      <c r="P141" s="30">
        <f t="shared" si="18"/>
        <v>0.98469718200000012</v>
      </c>
      <c r="Q141" s="30">
        <f t="shared" si="19"/>
        <v>0.99655001845000002</v>
      </c>
      <c r="R141" s="30">
        <f t="shared" si="20"/>
        <v>7.2940532000000005</v>
      </c>
      <c r="S141" s="30">
        <v>2</v>
      </c>
      <c r="T141" s="30">
        <f t="shared" si="30"/>
        <v>56</v>
      </c>
      <c r="U141" s="30">
        <v>0</v>
      </c>
      <c r="V141" s="30">
        <v>2</v>
      </c>
      <c r="W141" s="30">
        <v>4</v>
      </c>
      <c r="X141" s="30">
        <f t="shared" si="27"/>
        <v>8</v>
      </c>
      <c r="Y141" s="31"/>
      <c r="Z141" s="31"/>
    </row>
    <row r="142" spans="1:26" s="3" customFormat="1" ht="11.1" customHeight="1" x14ac:dyDescent="0.2">
      <c r="A142" s="5" t="str">
        <f>LEFT('Pipeline Segments'!$A$144,7)</f>
        <v>Absecon</v>
      </c>
      <c r="B142" s="5" t="str">
        <f>'Pipeline Segments'!$A$144</f>
        <v>Absecon: Pomona Metering to Absecon PS</v>
      </c>
      <c r="C142" s="30" t="str">
        <f t="shared" si="28"/>
        <v>W15</v>
      </c>
      <c r="D142" s="30" t="s">
        <v>150</v>
      </c>
      <c r="E142" s="30">
        <v>302</v>
      </c>
      <c r="F142" s="82" t="s">
        <v>51</v>
      </c>
      <c r="G142" s="30" t="s">
        <v>302</v>
      </c>
      <c r="H142" s="30">
        <v>30</v>
      </c>
      <c r="I142" s="30">
        <v>1976</v>
      </c>
      <c r="J142" s="30">
        <v>100</v>
      </c>
      <c r="K142" s="30">
        <v>0</v>
      </c>
      <c r="L142" s="30">
        <v>0</v>
      </c>
      <c r="M142" s="30">
        <v>0</v>
      </c>
      <c r="N142" s="30">
        <v>1.8235133000000001</v>
      </c>
      <c r="O142" s="30">
        <f t="shared" si="29"/>
        <v>0.58352425600000002</v>
      </c>
      <c r="P142" s="30">
        <f t="shared" si="18"/>
        <v>0.98469718200000012</v>
      </c>
      <c r="Q142" s="30">
        <f t="shared" si="19"/>
        <v>0.99655001845000002</v>
      </c>
      <c r="R142" s="30">
        <f t="shared" si="20"/>
        <v>7.2940532000000005</v>
      </c>
      <c r="S142" s="30">
        <v>2</v>
      </c>
      <c r="T142" s="30">
        <f t="shared" si="30"/>
        <v>56</v>
      </c>
      <c r="U142" s="30">
        <v>0</v>
      </c>
      <c r="V142" s="30">
        <v>2</v>
      </c>
      <c r="W142" s="30">
        <v>4</v>
      </c>
      <c r="X142" s="30">
        <f t="shared" si="27"/>
        <v>8</v>
      </c>
      <c r="Y142" s="31"/>
      <c r="Z142" s="31"/>
    </row>
    <row r="143" spans="1:26" s="3" customFormat="1" ht="11.1" customHeight="1" x14ac:dyDescent="0.2">
      <c r="A143" s="5" t="str">
        <f>LEFT('Pipeline Segments'!$A$144,7)</f>
        <v>Absecon</v>
      </c>
      <c r="B143" s="5" t="str">
        <f>'Pipeline Segments'!$A$144</f>
        <v>Absecon: Pomona Metering to Absecon PS</v>
      </c>
      <c r="C143" s="30" t="str">
        <f t="shared" si="28"/>
        <v>W14</v>
      </c>
      <c r="D143" s="30" t="s">
        <v>151</v>
      </c>
      <c r="E143" s="30">
        <v>448</v>
      </c>
      <c r="F143" s="82" t="s">
        <v>51</v>
      </c>
      <c r="G143" s="30" t="s">
        <v>302</v>
      </c>
      <c r="H143" s="30">
        <v>30</v>
      </c>
      <c r="I143" s="30">
        <v>1976</v>
      </c>
      <c r="J143" s="30">
        <v>100</v>
      </c>
      <c r="K143" s="30">
        <v>0</v>
      </c>
      <c r="L143" s="30">
        <v>0</v>
      </c>
      <c r="M143" s="30">
        <v>0</v>
      </c>
      <c r="N143" s="30">
        <v>1.8235133000000001</v>
      </c>
      <c r="O143" s="30">
        <f t="shared" si="29"/>
        <v>0.58352425600000002</v>
      </c>
      <c r="P143" s="30">
        <f t="shared" si="18"/>
        <v>0.98469718200000012</v>
      </c>
      <c r="Q143" s="30">
        <f t="shared" si="19"/>
        <v>0.99655001845000002</v>
      </c>
      <c r="R143" s="30">
        <f t="shared" si="20"/>
        <v>7.2940532000000005</v>
      </c>
      <c r="S143" s="30">
        <v>2</v>
      </c>
      <c r="T143" s="30">
        <f t="shared" si="30"/>
        <v>56</v>
      </c>
      <c r="U143" s="30">
        <v>0</v>
      </c>
      <c r="V143" s="30">
        <v>2</v>
      </c>
      <c r="W143" s="30">
        <v>4</v>
      </c>
      <c r="X143" s="30">
        <f t="shared" si="27"/>
        <v>8</v>
      </c>
      <c r="Y143" s="31"/>
      <c r="Z143" s="31"/>
    </row>
    <row r="144" spans="1:26" s="3" customFormat="1" ht="11.1" customHeight="1" x14ac:dyDescent="0.2">
      <c r="A144" s="5" t="str">
        <f>LEFT('Pipeline Segments'!$A$144,7)</f>
        <v>Absecon</v>
      </c>
      <c r="B144" s="5" t="str">
        <f>'Pipeline Segments'!$A$144</f>
        <v>Absecon: Pomona Metering to Absecon PS</v>
      </c>
      <c r="C144" s="30" t="str">
        <f t="shared" si="28"/>
        <v>W13</v>
      </c>
      <c r="D144" s="30" t="s">
        <v>152</v>
      </c>
      <c r="E144" s="30">
        <v>457</v>
      </c>
      <c r="F144" s="82" t="s">
        <v>51</v>
      </c>
      <c r="G144" s="30" t="s">
        <v>302</v>
      </c>
      <c r="H144" s="30">
        <v>30</v>
      </c>
      <c r="I144" s="30">
        <v>1976</v>
      </c>
      <c r="J144" s="30">
        <v>100</v>
      </c>
      <c r="K144" s="30">
        <v>0</v>
      </c>
      <c r="L144" s="30">
        <v>0</v>
      </c>
      <c r="M144" s="30">
        <v>0</v>
      </c>
      <c r="N144" s="30">
        <v>1.8235133000000001</v>
      </c>
      <c r="O144" s="30">
        <f t="shared" si="29"/>
        <v>0.58352425600000002</v>
      </c>
      <c r="P144" s="30">
        <f t="shared" si="18"/>
        <v>0.98469718200000012</v>
      </c>
      <c r="Q144" s="30">
        <f t="shared" si="19"/>
        <v>0.99655001845000002</v>
      </c>
      <c r="R144" s="30">
        <f t="shared" si="20"/>
        <v>7.2940532000000005</v>
      </c>
      <c r="S144" s="30">
        <v>2</v>
      </c>
      <c r="T144" s="30">
        <f t="shared" si="30"/>
        <v>56</v>
      </c>
      <c r="U144" s="30">
        <v>0</v>
      </c>
      <c r="V144" s="30">
        <v>2</v>
      </c>
      <c r="W144" s="30">
        <v>4</v>
      </c>
      <c r="X144" s="30">
        <f t="shared" si="27"/>
        <v>8</v>
      </c>
      <c r="Y144" s="31"/>
      <c r="Z144" s="31"/>
    </row>
    <row r="145" spans="1:26" s="3" customFormat="1" ht="11.1" customHeight="1" x14ac:dyDescent="0.2">
      <c r="A145" s="5" t="str">
        <f>LEFT('Pipeline Segments'!$A$144,7)</f>
        <v>Absecon</v>
      </c>
      <c r="B145" s="5" t="str">
        <f>'Pipeline Segments'!$A$144</f>
        <v>Absecon: Pomona Metering to Absecon PS</v>
      </c>
      <c r="C145" s="30" t="str">
        <f t="shared" si="28"/>
        <v>W12</v>
      </c>
      <c r="D145" s="30" t="s">
        <v>153</v>
      </c>
      <c r="E145" s="30">
        <v>440</v>
      </c>
      <c r="F145" s="82" t="s">
        <v>51</v>
      </c>
      <c r="G145" s="30" t="s">
        <v>302</v>
      </c>
      <c r="H145" s="30">
        <v>30</v>
      </c>
      <c r="I145" s="30">
        <v>1976</v>
      </c>
      <c r="J145" s="30">
        <v>100</v>
      </c>
      <c r="K145" s="30">
        <v>0</v>
      </c>
      <c r="L145" s="30">
        <v>0</v>
      </c>
      <c r="M145" s="30">
        <v>0</v>
      </c>
      <c r="N145" s="30">
        <v>1.8235133000000001</v>
      </c>
      <c r="O145" s="30">
        <f t="shared" si="29"/>
        <v>0.58352425600000002</v>
      </c>
      <c r="P145" s="30">
        <f t="shared" si="18"/>
        <v>0.98469718200000012</v>
      </c>
      <c r="Q145" s="30">
        <f t="shared" si="19"/>
        <v>0.99655001845000002</v>
      </c>
      <c r="R145" s="30">
        <f t="shared" si="20"/>
        <v>7.2940532000000005</v>
      </c>
      <c r="S145" s="30">
        <v>2</v>
      </c>
      <c r="T145" s="30">
        <f t="shared" si="30"/>
        <v>56</v>
      </c>
      <c r="U145" s="30">
        <v>0</v>
      </c>
      <c r="V145" s="30">
        <v>2</v>
      </c>
      <c r="W145" s="30">
        <v>4</v>
      </c>
      <c r="X145" s="30">
        <f t="shared" si="27"/>
        <v>8</v>
      </c>
      <c r="Y145" s="31"/>
      <c r="Z145" s="31"/>
    </row>
    <row r="146" spans="1:26" s="3" customFormat="1" ht="11.1" customHeight="1" x14ac:dyDescent="0.2">
      <c r="A146" s="5" t="str">
        <f>LEFT('Pipeline Segments'!$A$144,7)</f>
        <v>Absecon</v>
      </c>
      <c r="B146" s="5" t="str">
        <f>'Pipeline Segments'!$A$144</f>
        <v>Absecon: Pomona Metering to Absecon PS</v>
      </c>
      <c r="C146" s="30" t="str">
        <f t="shared" si="28"/>
        <v>W11</v>
      </c>
      <c r="D146" s="30" t="s">
        <v>154</v>
      </c>
      <c r="E146" s="30">
        <v>435</v>
      </c>
      <c r="F146" s="82" t="s">
        <v>51</v>
      </c>
      <c r="G146" s="30" t="s">
        <v>302</v>
      </c>
      <c r="H146" s="30">
        <v>30</v>
      </c>
      <c r="I146" s="30">
        <v>1976</v>
      </c>
      <c r="J146" s="30">
        <v>100</v>
      </c>
      <c r="K146" s="30">
        <v>0</v>
      </c>
      <c r="L146" s="30">
        <v>0</v>
      </c>
      <c r="M146" s="30">
        <v>0</v>
      </c>
      <c r="N146" s="30">
        <v>1.8235133000000001</v>
      </c>
      <c r="O146" s="30">
        <f t="shared" si="29"/>
        <v>0.58352425600000002</v>
      </c>
      <c r="P146" s="30">
        <f t="shared" si="18"/>
        <v>0.98469718200000012</v>
      </c>
      <c r="Q146" s="30">
        <f t="shared" si="19"/>
        <v>0.99655001845000002</v>
      </c>
      <c r="R146" s="30">
        <f t="shared" si="20"/>
        <v>7.2940532000000005</v>
      </c>
      <c r="S146" s="30">
        <v>2</v>
      </c>
      <c r="T146" s="30">
        <f t="shared" si="30"/>
        <v>56</v>
      </c>
      <c r="U146" s="30">
        <v>0</v>
      </c>
      <c r="V146" s="30">
        <v>2</v>
      </c>
      <c r="W146" s="30">
        <v>4</v>
      </c>
      <c r="X146" s="30">
        <f t="shared" si="27"/>
        <v>8</v>
      </c>
      <c r="Y146" s="31"/>
      <c r="Z146" s="31"/>
    </row>
    <row r="147" spans="1:26" s="3" customFormat="1" ht="11.1" customHeight="1" x14ac:dyDescent="0.2">
      <c r="A147" s="5" t="str">
        <f>LEFT('Pipeline Segments'!$A$144,7)</f>
        <v>Absecon</v>
      </c>
      <c r="B147" s="5" t="str">
        <f>'Pipeline Segments'!$A$144</f>
        <v>Absecon: Pomona Metering to Absecon PS</v>
      </c>
      <c r="C147" s="30" t="str">
        <f t="shared" si="28"/>
        <v>W10</v>
      </c>
      <c r="D147" s="30" t="s">
        <v>155</v>
      </c>
      <c r="E147" s="30">
        <v>360</v>
      </c>
      <c r="F147" s="82" t="s">
        <v>51</v>
      </c>
      <c r="G147" s="30" t="s">
        <v>302</v>
      </c>
      <c r="H147" s="30">
        <v>30</v>
      </c>
      <c r="I147" s="30">
        <v>1976</v>
      </c>
      <c r="J147" s="30">
        <v>100</v>
      </c>
      <c r="K147" s="30">
        <v>0</v>
      </c>
      <c r="L147" s="30">
        <v>0</v>
      </c>
      <c r="M147" s="30">
        <v>0</v>
      </c>
      <c r="N147" s="30">
        <v>1.8235133000000001</v>
      </c>
      <c r="O147" s="30">
        <f t="shared" si="29"/>
        <v>0.58352425600000002</v>
      </c>
      <c r="P147" s="30">
        <f t="shared" si="18"/>
        <v>0.98469718200000012</v>
      </c>
      <c r="Q147" s="30">
        <f t="shared" si="19"/>
        <v>0.99655001845000002</v>
      </c>
      <c r="R147" s="30">
        <f t="shared" si="20"/>
        <v>7.2940532000000005</v>
      </c>
      <c r="S147" s="30">
        <v>2</v>
      </c>
      <c r="T147" s="30">
        <f t="shared" si="30"/>
        <v>56</v>
      </c>
      <c r="U147" s="30">
        <v>0</v>
      </c>
      <c r="V147" s="30">
        <v>2</v>
      </c>
      <c r="W147" s="30">
        <v>4</v>
      </c>
      <c r="X147" s="30">
        <f t="shared" si="27"/>
        <v>8</v>
      </c>
      <c r="Y147" s="31"/>
      <c r="Z147" s="31"/>
    </row>
    <row r="148" spans="1:26" s="3" customFormat="1" ht="11.1" customHeight="1" x14ac:dyDescent="0.2">
      <c r="A148" s="5" t="str">
        <f>LEFT('Pipeline Segments'!$A$144,7)</f>
        <v>Absecon</v>
      </c>
      <c r="B148" s="5" t="str">
        <f>'Pipeline Segments'!$A$144</f>
        <v>Absecon: Pomona Metering to Absecon PS</v>
      </c>
      <c r="C148" s="30" t="str">
        <f t="shared" si="28"/>
        <v>W9</v>
      </c>
      <c r="D148" s="30" t="s">
        <v>156</v>
      </c>
      <c r="E148" s="30">
        <v>456</v>
      </c>
      <c r="F148" s="82" t="s">
        <v>51</v>
      </c>
      <c r="G148" s="30" t="s">
        <v>302</v>
      </c>
      <c r="H148" s="30">
        <v>30</v>
      </c>
      <c r="I148" s="30">
        <v>1976</v>
      </c>
      <c r="J148" s="30">
        <v>100</v>
      </c>
      <c r="K148" s="30">
        <v>0</v>
      </c>
      <c r="L148" s="30">
        <v>0</v>
      </c>
      <c r="M148" s="30">
        <v>0</v>
      </c>
      <c r="N148" s="30">
        <v>1.8235133000000001</v>
      </c>
      <c r="O148" s="30">
        <f t="shared" si="29"/>
        <v>0.58352425600000002</v>
      </c>
      <c r="P148" s="30">
        <f t="shared" si="18"/>
        <v>0.98469718200000012</v>
      </c>
      <c r="Q148" s="30">
        <f t="shared" si="19"/>
        <v>0.99655001845000002</v>
      </c>
      <c r="R148" s="30">
        <f t="shared" si="20"/>
        <v>7.2940532000000005</v>
      </c>
      <c r="S148" s="30">
        <v>2</v>
      </c>
      <c r="T148" s="30">
        <f t="shared" si="30"/>
        <v>56</v>
      </c>
      <c r="U148" s="30">
        <v>0</v>
      </c>
      <c r="V148" s="30">
        <v>2</v>
      </c>
      <c r="W148" s="30">
        <v>4</v>
      </c>
      <c r="X148" s="30">
        <f t="shared" si="27"/>
        <v>8</v>
      </c>
      <c r="Y148" s="31"/>
      <c r="Z148" s="31"/>
    </row>
    <row r="149" spans="1:26" s="3" customFormat="1" ht="11.1" customHeight="1" x14ac:dyDescent="0.2">
      <c r="A149" s="5" t="str">
        <f>LEFT('Pipeline Segments'!$A$144,7)</f>
        <v>Absecon</v>
      </c>
      <c r="B149" s="5" t="str">
        <f>'Pipeline Segments'!$A$144</f>
        <v>Absecon: Pomona Metering to Absecon PS</v>
      </c>
      <c r="C149" s="30" t="str">
        <f t="shared" si="28"/>
        <v>W7A</v>
      </c>
      <c r="D149" s="30" t="s">
        <v>157</v>
      </c>
      <c r="E149" s="30">
        <v>458</v>
      </c>
      <c r="F149" s="82" t="s">
        <v>51</v>
      </c>
      <c r="G149" s="30" t="s">
        <v>302</v>
      </c>
      <c r="H149" s="30">
        <v>30</v>
      </c>
      <c r="I149" s="30">
        <v>1976</v>
      </c>
      <c r="J149" s="30">
        <v>100</v>
      </c>
      <c r="K149" s="30">
        <v>0</v>
      </c>
      <c r="L149" s="30">
        <v>0</v>
      </c>
      <c r="M149" s="30">
        <v>0</v>
      </c>
      <c r="N149" s="30">
        <v>1.8235133000000001</v>
      </c>
      <c r="O149" s="30">
        <f t="shared" si="29"/>
        <v>0.58352425600000002</v>
      </c>
      <c r="P149" s="30">
        <f t="shared" si="18"/>
        <v>0.98469718200000012</v>
      </c>
      <c r="Q149" s="30">
        <f t="shared" si="19"/>
        <v>0.99655001845000002</v>
      </c>
      <c r="R149" s="30">
        <f t="shared" si="20"/>
        <v>7.2940532000000005</v>
      </c>
      <c r="S149" s="30">
        <v>2</v>
      </c>
      <c r="T149" s="30">
        <f t="shared" si="30"/>
        <v>56</v>
      </c>
      <c r="U149" s="30">
        <v>0</v>
      </c>
      <c r="V149" s="30">
        <v>2</v>
      </c>
      <c r="W149" s="30">
        <v>4</v>
      </c>
      <c r="X149" s="30">
        <f t="shared" si="27"/>
        <v>8</v>
      </c>
      <c r="Y149" s="31"/>
      <c r="Z149" s="31"/>
    </row>
    <row r="150" spans="1:26" ht="11.1" customHeight="1" x14ac:dyDescent="0.2">
      <c r="A150" s="5" t="str">
        <f>LEFT('Pipeline Segments'!$A$144,7)</f>
        <v>Absecon</v>
      </c>
      <c r="B150" s="5" t="str">
        <f>'Pipeline Segments'!$A$144</f>
        <v>Absecon: Pomona Metering to Absecon PS</v>
      </c>
      <c r="C150" s="30" t="str">
        <f t="shared" si="28"/>
        <v>W6</v>
      </c>
      <c r="D150" s="30" t="s">
        <v>158</v>
      </c>
      <c r="E150" s="30">
        <v>226</v>
      </c>
      <c r="F150" s="82" t="s">
        <v>51</v>
      </c>
      <c r="G150" s="30" t="s">
        <v>302</v>
      </c>
      <c r="H150" s="30">
        <v>30</v>
      </c>
      <c r="I150" s="30">
        <v>1976</v>
      </c>
      <c r="J150" s="30">
        <v>100</v>
      </c>
      <c r="K150" s="30">
        <v>0</v>
      </c>
      <c r="L150" s="30">
        <v>0</v>
      </c>
      <c r="M150" s="30">
        <v>0</v>
      </c>
      <c r="N150" s="30">
        <v>1.8235133000000001</v>
      </c>
      <c r="O150" s="30">
        <f t="shared" si="29"/>
        <v>0.58352425600000002</v>
      </c>
      <c r="P150" s="30">
        <f t="shared" si="18"/>
        <v>0.98469718200000012</v>
      </c>
      <c r="Q150" s="30">
        <f t="shared" si="19"/>
        <v>0.99655001845000002</v>
      </c>
      <c r="R150" s="30">
        <f t="shared" si="20"/>
        <v>7.2940532000000005</v>
      </c>
      <c r="S150" s="30">
        <v>2</v>
      </c>
      <c r="T150" s="30">
        <f t="shared" si="30"/>
        <v>56</v>
      </c>
      <c r="U150" s="30">
        <v>0</v>
      </c>
      <c r="V150" s="30">
        <v>2</v>
      </c>
      <c r="W150" s="30">
        <v>4</v>
      </c>
      <c r="X150" s="30">
        <f t="shared" si="27"/>
        <v>8</v>
      </c>
    </row>
    <row r="151" spans="1:26" ht="11.1" customHeight="1" x14ac:dyDescent="0.2">
      <c r="A151" s="5" t="str">
        <f>LEFT('Pipeline Segments'!$A$144,7)</f>
        <v>Absecon</v>
      </c>
      <c r="B151" s="5" t="str">
        <f>'Pipeline Segments'!$A$144</f>
        <v>Absecon: Pomona Metering to Absecon PS</v>
      </c>
      <c r="C151" s="30" t="str">
        <f t="shared" si="28"/>
        <v>W4</v>
      </c>
      <c r="D151" s="30" t="s">
        <v>159</v>
      </c>
      <c r="E151" s="30">
        <v>438</v>
      </c>
      <c r="F151" s="82" t="s">
        <v>51</v>
      </c>
      <c r="G151" s="30" t="s">
        <v>302</v>
      </c>
      <c r="H151" s="30">
        <v>30</v>
      </c>
      <c r="I151" s="30">
        <v>1976</v>
      </c>
      <c r="J151" s="30">
        <v>100</v>
      </c>
      <c r="K151" s="30">
        <v>0</v>
      </c>
      <c r="L151" s="30">
        <v>0</v>
      </c>
      <c r="M151" s="30">
        <v>0</v>
      </c>
      <c r="N151" s="30">
        <v>1.8235133000000001</v>
      </c>
      <c r="O151" s="30">
        <f t="shared" si="29"/>
        <v>0.58352425600000002</v>
      </c>
      <c r="P151" s="30">
        <f t="shared" si="18"/>
        <v>0.98469718200000012</v>
      </c>
      <c r="Q151" s="30">
        <f t="shared" si="19"/>
        <v>0.99655001845000002</v>
      </c>
      <c r="R151" s="30">
        <f t="shared" si="20"/>
        <v>7.2940532000000005</v>
      </c>
      <c r="S151" s="30">
        <v>2</v>
      </c>
      <c r="T151" s="30">
        <f t="shared" si="30"/>
        <v>56</v>
      </c>
      <c r="U151" s="30">
        <v>0</v>
      </c>
      <c r="V151" s="30">
        <v>2</v>
      </c>
      <c r="W151" s="30">
        <v>4</v>
      </c>
      <c r="X151" s="30">
        <f t="shared" si="27"/>
        <v>8</v>
      </c>
    </row>
    <row r="152" spans="1:26" ht="11.1" customHeight="1" x14ac:dyDescent="0.2">
      <c r="A152" s="5" t="str">
        <f>LEFT('Pipeline Segments'!$A$144,7)</f>
        <v>Absecon</v>
      </c>
      <c r="B152" s="5" t="str">
        <f>'Pipeline Segments'!$A$144</f>
        <v>Absecon: Pomona Metering to Absecon PS</v>
      </c>
      <c r="C152" s="30" t="str">
        <f t="shared" si="28"/>
        <v>W2</v>
      </c>
      <c r="D152" s="30" t="s">
        <v>160</v>
      </c>
      <c r="E152" s="30">
        <v>264</v>
      </c>
      <c r="F152" s="82" t="s">
        <v>51</v>
      </c>
      <c r="G152" s="30" t="s">
        <v>302</v>
      </c>
      <c r="H152" s="30">
        <v>30</v>
      </c>
      <c r="I152" s="30">
        <v>1976</v>
      </c>
      <c r="J152" s="30">
        <v>100</v>
      </c>
      <c r="K152" s="30">
        <v>0</v>
      </c>
      <c r="L152" s="30">
        <v>0</v>
      </c>
      <c r="M152" s="30">
        <v>0</v>
      </c>
      <c r="N152" s="30">
        <v>1.8235133000000001</v>
      </c>
      <c r="O152" s="30">
        <f t="shared" si="29"/>
        <v>0.58352425600000002</v>
      </c>
      <c r="P152" s="30">
        <f t="shared" si="18"/>
        <v>0.98469718200000012</v>
      </c>
      <c r="Q152" s="30">
        <f t="shared" si="19"/>
        <v>0.99655001845000002</v>
      </c>
      <c r="R152" s="30">
        <f t="shared" si="20"/>
        <v>7.2940532000000005</v>
      </c>
      <c r="S152" s="30">
        <v>2</v>
      </c>
      <c r="T152" s="30">
        <f t="shared" si="30"/>
        <v>56</v>
      </c>
      <c r="U152" s="30">
        <v>0</v>
      </c>
      <c r="V152" s="30">
        <v>2</v>
      </c>
      <c r="W152" s="30">
        <v>4</v>
      </c>
      <c r="X152" s="30">
        <f t="shared" si="27"/>
        <v>8</v>
      </c>
    </row>
    <row r="153" spans="1:26" ht="11.1" customHeight="1" x14ac:dyDescent="0.2">
      <c r="A153" s="5" t="str">
        <f>LEFT('Pipeline Segments'!$A$144,7)</f>
        <v>Absecon</v>
      </c>
      <c r="B153" s="5" t="str">
        <f>'Pipeline Segments'!$A$144</f>
        <v>Absecon: Pomona Metering to Absecon PS</v>
      </c>
      <c r="C153" s="30" t="str">
        <f t="shared" si="28"/>
        <v>W1</v>
      </c>
      <c r="D153" s="30" t="s">
        <v>329</v>
      </c>
      <c r="E153" s="30">
        <v>234</v>
      </c>
      <c r="F153" s="82" t="s">
        <v>51</v>
      </c>
      <c r="G153" s="30" t="s">
        <v>302</v>
      </c>
      <c r="H153" s="30">
        <v>30</v>
      </c>
      <c r="I153" s="30">
        <v>1976</v>
      </c>
      <c r="J153" s="30">
        <v>100</v>
      </c>
      <c r="K153" s="30">
        <v>0</v>
      </c>
      <c r="L153" s="30">
        <v>0</v>
      </c>
      <c r="M153" s="30">
        <v>0</v>
      </c>
      <c r="N153" s="30">
        <v>1.8235133000000001</v>
      </c>
      <c r="O153" s="30">
        <f t="shared" si="29"/>
        <v>0.58352425600000002</v>
      </c>
      <c r="P153" s="30">
        <f t="shared" si="18"/>
        <v>0.98469718200000012</v>
      </c>
      <c r="Q153" s="30">
        <f t="shared" si="19"/>
        <v>0.99655001845000002</v>
      </c>
      <c r="R153" s="30">
        <f t="shared" si="20"/>
        <v>7.2940532000000005</v>
      </c>
      <c r="S153" s="30">
        <v>2</v>
      </c>
      <c r="T153" s="30">
        <f t="shared" si="30"/>
        <v>56</v>
      </c>
      <c r="U153" s="30">
        <v>0</v>
      </c>
      <c r="V153" s="30">
        <v>2</v>
      </c>
      <c r="W153" s="30">
        <v>4</v>
      </c>
      <c r="X153" s="30">
        <f t="shared" si="27"/>
        <v>8</v>
      </c>
    </row>
    <row r="154" spans="1:26" ht="11.1" customHeight="1" x14ac:dyDescent="0.2">
      <c r="A154" s="34" t="str">
        <f>LEFT('Pipeline Segments'!$A$179,7)</f>
        <v>Absecon</v>
      </c>
      <c r="B154" s="34" t="str">
        <f>'Pipeline Segments'!$A$179</f>
        <v>Absecon: Galloway/Absecon Border to Pleasantville MH #32 (Force Main becomes Gravity)</v>
      </c>
      <c r="C154" s="30" t="s">
        <v>330</v>
      </c>
      <c r="D154" s="30" t="s">
        <v>165</v>
      </c>
      <c r="E154" s="38">
        <v>2249</v>
      </c>
      <c r="F154" s="82" t="s">
        <v>164</v>
      </c>
      <c r="G154" s="38" t="s">
        <v>299</v>
      </c>
      <c r="H154" s="30">
        <v>18</v>
      </c>
      <c r="I154" s="30">
        <v>1976</v>
      </c>
      <c r="J154" s="30">
        <v>100</v>
      </c>
      <c r="K154" s="30">
        <v>0</v>
      </c>
      <c r="L154" s="30">
        <v>0</v>
      </c>
      <c r="M154" s="30">
        <v>0</v>
      </c>
      <c r="N154" s="30">
        <v>0.91889549999999998</v>
      </c>
      <c r="O154" s="30">
        <f t="shared" si="29"/>
        <v>0.29404656000000001</v>
      </c>
      <c r="P154" s="30">
        <f t="shared" ref="P154:P217" si="31">0.54*N154</f>
        <v>0.49620357000000004</v>
      </c>
      <c r="Q154" s="30">
        <f t="shared" ref="Q154:Q217" si="32">0.5465*N154</f>
        <v>0.50217639074999998</v>
      </c>
      <c r="R154" s="30">
        <f t="shared" ref="R154:R217" si="33">4*N154</f>
        <v>3.6755819999999999</v>
      </c>
      <c r="S154" s="30">
        <v>2</v>
      </c>
      <c r="T154" s="30">
        <f t="shared" si="30"/>
        <v>56</v>
      </c>
      <c r="U154" s="30">
        <v>0</v>
      </c>
      <c r="V154" s="7">
        <v>4</v>
      </c>
      <c r="W154" s="7">
        <v>2</v>
      </c>
      <c r="X154" s="7">
        <f>(V154*W154)</f>
        <v>8</v>
      </c>
    </row>
    <row r="155" spans="1:26" ht="11.1" customHeight="1" x14ac:dyDescent="0.2">
      <c r="A155" s="34" t="str">
        <f>LEFT('Pipeline Segments'!$A$179,7)</f>
        <v>Absecon</v>
      </c>
      <c r="B155" s="34" t="str">
        <f>'Pipeline Segments'!$A$179</f>
        <v>Absecon: Galloway/Absecon Border to Pleasantville MH #32 (Force Main becomes Gravity)</v>
      </c>
      <c r="C155" s="30" t="s">
        <v>165</v>
      </c>
      <c r="D155" s="30" t="s">
        <v>166</v>
      </c>
      <c r="E155" s="30">
        <v>35</v>
      </c>
      <c r="F155" s="82" t="s">
        <v>51</v>
      </c>
      <c r="G155" s="30" t="s">
        <v>302</v>
      </c>
      <c r="H155" s="30">
        <v>18</v>
      </c>
      <c r="I155" s="30">
        <v>1976</v>
      </c>
      <c r="J155" s="30">
        <v>100</v>
      </c>
      <c r="K155" s="30">
        <v>2003</v>
      </c>
      <c r="L155" s="30">
        <v>75</v>
      </c>
      <c r="M155" s="30" t="s">
        <v>303</v>
      </c>
      <c r="N155" s="30">
        <v>0.91889549999999998</v>
      </c>
      <c r="O155" s="30">
        <f t="shared" si="29"/>
        <v>0.29404656000000001</v>
      </c>
      <c r="P155" s="30">
        <f t="shared" si="31"/>
        <v>0.49620357000000004</v>
      </c>
      <c r="Q155" s="30">
        <f t="shared" si="32"/>
        <v>0.50217639074999998</v>
      </c>
      <c r="R155" s="30">
        <f t="shared" si="33"/>
        <v>3.6755819999999999</v>
      </c>
      <c r="S155" s="30">
        <v>2</v>
      </c>
      <c r="T155" s="30">
        <f t="shared" si="30"/>
        <v>58</v>
      </c>
      <c r="U155" s="30">
        <v>0</v>
      </c>
      <c r="V155" s="7">
        <v>2</v>
      </c>
      <c r="W155" s="7">
        <v>1</v>
      </c>
      <c r="X155" s="7">
        <f>(V155*W155)</f>
        <v>2</v>
      </c>
    </row>
    <row r="156" spans="1:26" ht="11.1" customHeight="1" x14ac:dyDescent="0.2">
      <c r="A156" s="34" t="str">
        <f>LEFT('Pipeline Segments'!$A$179,7)</f>
        <v>Absecon</v>
      </c>
      <c r="B156" s="34" t="str">
        <f>'Pipeline Segments'!$A$179</f>
        <v>Absecon: Galloway/Absecon Border to Pleasantville MH #32 (Force Main becomes Gravity)</v>
      </c>
      <c r="C156" s="37" t="str">
        <f>D155</f>
        <v>N19.8</v>
      </c>
      <c r="D156" s="30" t="s">
        <v>167</v>
      </c>
      <c r="E156" s="30">
        <v>331</v>
      </c>
      <c r="F156" s="82" t="s">
        <v>51</v>
      </c>
      <c r="G156" s="30" t="s">
        <v>302</v>
      </c>
      <c r="H156" s="30">
        <v>18</v>
      </c>
      <c r="I156" s="30">
        <v>1976</v>
      </c>
      <c r="J156" s="30">
        <v>100</v>
      </c>
      <c r="K156" s="30">
        <v>2003</v>
      </c>
      <c r="L156" s="30">
        <v>75</v>
      </c>
      <c r="M156" s="30" t="s">
        <v>303</v>
      </c>
      <c r="N156" s="30">
        <v>0.91889549999999998</v>
      </c>
      <c r="O156" s="30">
        <f t="shared" si="29"/>
        <v>0.29404656000000001</v>
      </c>
      <c r="P156" s="30">
        <f t="shared" si="31"/>
        <v>0.49620357000000004</v>
      </c>
      <c r="Q156" s="30">
        <f t="shared" si="32"/>
        <v>0.50217639074999998</v>
      </c>
      <c r="R156" s="30">
        <f t="shared" si="33"/>
        <v>3.6755819999999999</v>
      </c>
      <c r="S156" s="30">
        <v>2</v>
      </c>
      <c r="T156" s="30">
        <f t="shared" si="30"/>
        <v>58</v>
      </c>
      <c r="U156" s="30">
        <v>0</v>
      </c>
      <c r="V156" s="7">
        <v>2</v>
      </c>
      <c r="W156" s="7">
        <v>1</v>
      </c>
      <c r="X156" s="7">
        <f t="shared" ref="X156:X182" si="34">(V156*W156)</f>
        <v>2</v>
      </c>
    </row>
    <row r="157" spans="1:26" ht="11.1" customHeight="1" x14ac:dyDescent="0.2">
      <c r="A157" s="34" t="str">
        <f>LEFT('Pipeline Segments'!$A$179,7)</f>
        <v>Absecon</v>
      </c>
      <c r="B157" s="34" t="str">
        <f>'Pipeline Segments'!$A$179</f>
        <v>Absecon: Galloway/Absecon Border to Pleasantville MH #32 (Force Main becomes Gravity)</v>
      </c>
      <c r="C157" s="30" t="str">
        <f t="shared" ref="C157:C181" si="35">D156</f>
        <v>N19.7</v>
      </c>
      <c r="D157" s="30" t="s">
        <v>168</v>
      </c>
      <c r="E157" s="30">
        <v>234</v>
      </c>
      <c r="F157" s="82" t="s">
        <v>51</v>
      </c>
      <c r="G157" s="30" t="s">
        <v>302</v>
      </c>
      <c r="H157" s="30">
        <v>18</v>
      </c>
      <c r="I157" s="30">
        <v>1976</v>
      </c>
      <c r="J157" s="30">
        <v>100</v>
      </c>
      <c r="K157" s="30">
        <v>2003</v>
      </c>
      <c r="L157" s="30">
        <v>75</v>
      </c>
      <c r="M157" s="30" t="s">
        <v>303</v>
      </c>
      <c r="N157" s="30">
        <v>0.91889549999999998</v>
      </c>
      <c r="O157" s="30">
        <f t="shared" si="29"/>
        <v>0.29404656000000001</v>
      </c>
      <c r="P157" s="30">
        <f t="shared" si="31"/>
        <v>0.49620357000000004</v>
      </c>
      <c r="Q157" s="30">
        <f t="shared" si="32"/>
        <v>0.50217639074999998</v>
      </c>
      <c r="R157" s="30">
        <f t="shared" si="33"/>
        <v>3.6755819999999999</v>
      </c>
      <c r="S157" s="30">
        <v>2</v>
      </c>
      <c r="T157" s="30">
        <f t="shared" si="30"/>
        <v>58</v>
      </c>
      <c r="U157" s="30">
        <v>0</v>
      </c>
      <c r="V157" s="7">
        <v>2</v>
      </c>
      <c r="W157" s="7">
        <v>1</v>
      </c>
      <c r="X157" s="7">
        <f t="shared" si="34"/>
        <v>2</v>
      </c>
    </row>
    <row r="158" spans="1:26" ht="11.1" customHeight="1" x14ac:dyDescent="0.2">
      <c r="A158" s="34" t="str">
        <f>LEFT('Pipeline Segments'!$A$179,7)</f>
        <v>Absecon</v>
      </c>
      <c r="B158" s="34" t="str">
        <f>'Pipeline Segments'!$A$179</f>
        <v>Absecon: Galloway/Absecon Border to Pleasantville MH #32 (Force Main becomes Gravity)</v>
      </c>
      <c r="C158" s="30" t="str">
        <f t="shared" si="35"/>
        <v>N19.6</v>
      </c>
      <c r="D158" s="30" t="s">
        <v>169</v>
      </c>
      <c r="E158" s="30">
        <v>409</v>
      </c>
      <c r="F158" s="82" t="s">
        <v>51</v>
      </c>
      <c r="G158" s="30" t="s">
        <v>302</v>
      </c>
      <c r="H158" s="30">
        <v>18</v>
      </c>
      <c r="I158" s="30">
        <v>1976</v>
      </c>
      <c r="J158" s="30">
        <v>100</v>
      </c>
      <c r="K158" s="30">
        <v>2003</v>
      </c>
      <c r="L158" s="30">
        <v>75</v>
      </c>
      <c r="M158" s="30" t="s">
        <v>303</v>
      </c>
      <c r="N158" s="30">
        <v>0.91889549999999998</v>
      </c>
      <c r="O158" s="30">
        <f t="shared" si="29"/>
        <v>0.29404656000000001</v>
      </c>
      <c r="P158" s="30">
        <f t="shared" si="31"/>
        <v>0.49620357000000004</v>
      </c>
      <c r="Q158" s="30">
        <f t="shared" si="32"/>
        <v>0.50217639074999998</v>
      </c>
      <c r="R158" s="30">
        <f t="shared" si="33"/>
        <v>3.6755819999999999</v>
      </c>
      <c r="S158" s="30">
        <v>2</v>
      </c>
      <c r="T158" s="30">
        <f t="shared" si="30"/>
        <v>58</v>
      </c>
      <c r="U158" s="30">
        <v>0</v>
      </c>
      <c r="V158" s="7">
        <v>2</v>
      </c>
      <c r="W158" s="7">
        <v>1</v>
      </c>
      <c r="X158" s="7">
        <f t="shared" si="34"/>
        <v>2</v>
      </c>
    </row>
    <row r="159" spans="1:26" ht="11.1" customHeight="1" x14ac:dyDescent="0.2">
      <c r="A159" s="34" t="str">
        <f>LEFT('Pipeline Segments'!$A$179,7)</f>
        <v>Absecon</v>
      </c>
      <c r="B159" s="34" t="str">
        <f>'Pipeline Segments'!$A$179</f>
        <v>Absecon: Galloway/Absecon Border to Pleasantville MH #32 (Force Main becomes Gravity)</v>
      </c>
      <c r="C159" s="30" t="str">
        <f t="shared" si="35"/>
        <v>N19.5</v>
      </c>
      <c r="D159" s="30" t="s">
        <v>170</v>
      </c>
      <c r="E159" s="30">
        <v>315</v>
      </c>
      <c r="F159" s="82" t="s">
        <v>51</v>
      </c>
      <c r="G159" s="30" t="s">
        <v>302</v>
      </c>
      <c r="H159" s="30">
        <v>18</v>
      </c>
      <c r="I159" s="30">
        <v>1976</v>
      </c>
      <c r="J159" s="30">
        <v>100</v>
      </c>
      <c r="K159" s="30">
        <v>2003</v>
      </c>
      <c r="L159" s="30">
        <v>75</v>
      </c>
      <c r="M159" s="30" t="s">
        <v>303</v>
      </c>
      <c r="N159" s="30">
        <v>0.91889549999999998</v>
      </c>
      <c r="O159" s="30">
        <f t="shared" si="29"/>
        <v>0.29404656000000001</v>
      </c>
      <c r="P159" s="30">
        <f t="shared" si="31"/>
        <v>0.49620357000000004</v>
      </c>
      <c r="Q159" s="30">
        <f t="shared" si="32"/>
        <v>0.50217639074999998</v>
      </c>
      <c r="R159" s="30">
        <f t="shared" si="33"/>
        <v>3.6755819999999999</v>
      </c>
      <c r="S159" s="30">
        <v>2</v>
      </c>
      <c r="T159" s="30">
        <f t="shared" si="30"/>
        <v>58</v>
      </c>
      <c r="U159" s="30">
        <v>0</v>
      </c>
      <c r="V159" s="7">
        <v>2</v>
      </c>
      <c r="W159" s="7">
        <v>1</v>
      </c>
      <c r="X159" s="7">
        <f t="shared" si="34"/>
        <v>2</v>
      </c>
    </row>
    <row r="160" spans="1:26" ht="11.1" customHeight="1" x14ac:dyDescent="0.2">
      <c r="A160" s="34" t="str">
        <f>LEFT('Pipeline Segments'!$A$179,7)</f>
        <v>Absecon</v>
      </c>
      <c r="B160" s="34" t="str">
        <f>'Pipeline Segments'!$A$179</f>
        <v>Absecon: Galloway/Absecon Border to Pleasantville MH #32 (Force Main becomes Gravity)</v>
      </c>
      <c r="C160" s="30" t="str">
        <f t="shared" si="35"/>
        <v>N19.4</v>
      </c>
      <c r="D160" s="30" t="s">
        <v>171</v>
      </c>
      <c r="E160" s="30">
        <v>292</v>
      </c>
      <c r="F160" s="82" t="s">
        <v>51</v>
      </c>
      <c r="G160" s="30" t="s">
        <v>302</v>
      </c>
      <c r="H160" s="30">
        <v>21</v>
      </c>
      <c r="I160" s="30">
        <v>1976</v>
      </c>
      <c r="J160" s="30">
        <v>100</v>
      </c>
      <c r="K160" s="30">
        <v>2003</v>
      </c>
      <c r="L160" s="30">
        <v>75</v>
      </c>
      <c r="M160" s="30" t="s">
        <v>303</v>
      </c>
      <c r="N160" s="30">
        <v>0.91889549999999998</v>
      </c>
      <c r="O160" s="30">
        <f t="shared" si="29"/>
        <v>0.29404656000000001</v>
      </c>
      <c r="P160" s="30">
        <f t="shared" si="31"/>
        <v>0.49620357000000004</v>
      </c>
      <c r="Q160" s="30">
        <f t="shared" si="32"/>
        <v>0.50217639074999998</v>
      </c>
      <c r="R160" s="30">
        <f t="shared" si="33"/>
        <v>3.6755819999999999</v>
      </c>
      <c r="S160" s="30">
        <v>2</v>
      </c>
      <c r="T160" s="30">
        <f t="shared" si="30"/>
        <v>58</v>
      </c>
      <c r="U160" s="30">
        <v>0</v>
      </c>
      <c r="V160" s="7">
        <v>2</v>
      </c>
      <c r="W160" s="7">
        <v>1</v>
      </c>
      <c r="X160" s="7">
        <f t="shared" si="34"/>
        <v>2</v>
      </c>
    </row>
    <row r="161" spans="1:26" ht="11.1" customHeight="1" x14ac:dyDescent="0.2">
      <c r="A161" s="34" t="str">
        <f>LEFT('Pipeline Segments'!$A$179,7)</f>
        <v>Absecon</v>
      </c>
      <c r="B161" s="34" t="str">
        <f>'Pipeline Segments'!$A$179</f>
        <v>Absecon: Galloway/Absecon Border to Pleasantville MH #32 (Force Main becomes Gravity)</v>
      </c>
      <c r="C161" s="30" t="str">
        <f t="shared" si="35"/>
        <v>N19.3</v>
      </c>
      <c r="D161" s="30" t="s">
        <v>172</v>
      </c>
      <c r="E161" s="30">
        <v>318</v>
      </c>
      <c r="F161" s="82" t="s">
        <v>51</v>
      </c>
      <c r="G161" s="30" t="s">
        <v>302</v>
      </c>
      <c r="H161" s="30">
        <v>21</v>
      </c>
      <c r="I161" s="30">
        <v>1976</v>
      </c>
      <c r="J161" s="30">
        <v>100</v>
      </c>
      <c r="K161" s="30">
        <v>2003</v>
      </c>
      <c r="L161" s="30">
        <v>75</v>
      </c>
      <c r="M161" s="30" t="s">
        <v>303</v>
      </c>
      <c r="N161" s="30">
        <v>0.91889549999999998</v>
      </c>
      <c r="O161" s="30">
        <f t="shared" si="29"/>
        <v>0.29404656000000001</v>
      </c>
      <c r="P161" s="30">
        <f t="shared" si="31"/>
        <v>0.49620357000000004</v>
      </c>
      <c r="Q161" s="30">
        <f t="shared" si="32"/>
        <v>0.50217639074999998</v>
      </c>
      <c r="R161" s="30">
        <f t="shared" si="33"/>
        <v>3.6755819999999999</v>
      </c>
      <c r="S161" s="30">
        <v>2</v>
      </c>
      <c r="T161" s="30">
        <f t="shared" si="30"/>
        <v>58</v>
      </c>
      <c r="U161" s="30">
        <v>0</v>
      </c>
      <c r="V161" s="7">
        <v>2</v>
      </c>
      <c r="W161" s="7">
        <v>1</v>
      </c>
      <c r="X161" s="7">
        <f t="shared" si="34"/>
        <v>2</v>
      </c>
    </row>
    <row r="162" spans="1:26" s="3" customFormat="1" ht="11.1" customHeight="1" x14ac:dyDescent="0.2">
      <c r="A162" s="34" t="str">
        <f>LEFT('Pipeline Segments'!$A$179,7)</f>
        <v>Absecon</v>
      </c>
      <c r="B162" s="34" t="str">
        <f>'Pipeline Segments'!$A$179</f>
        <v>Absecon: Galloway/Absecon Border to Pleasantville MH #32 (Force Main becomes Gravity)</v>
      </c>
      <c r="C162" s="30" t="str">
        <f t="shared" si="35"/>
        <v>N19.2</v>
      </c>
      <c r="D162" s="30" t="s">
        <v>173</v>
      </c>
      <c r="E162" s="30">
        <v>391</v>
      </c>
      <c r="F162" s="82" t="s">
        <v>51</v>
      </c>
      <c r="G162" s="30" t="s">
        <v>302</v>
      </c>
      <c r="H162" s="30">
        <v>21</v>
      </c>
      <c r="I162" s="30">
        <v>1976</v>
      </c>
      <c r="J162" s="30">
        <v>100</v>
      </c>
      <c r="K162" s="30">
        <v>2003</v>
      </c>
      <c r="L162" s="30">
        <v>75</v>
      </c>
      <c r="M162" s="30" t="s">
        <v>303</v>
      </c>
      <c r="N162" s="30">
        <v>0.91889549999999998</v>
      </c>
      <c r="O162" s="30">
        <f t="shared" si="29"/>
        <v>0.29404656000000001</v>
      </c>
      <c r="P162" s="30">
        <f t="shared" si="31"/>
        <v>0.49620357000000004</v>
      </c>
      <c r="Q162" s="30">
        <f t="shared" si="32"/>
        <v>0.50217639074999998</v>
      </c>
      <c r="R162" s="30">
        <f t="shared" si="33"/>
        <v>3.6755819999999999</v>
      </c>
      <c r="S162" s="30">
        <v>2</v>
      </c>
      <c r="T162" s="30">
        <f t="shared" si="30"/>
        <v>58</v>
      </c>
      <c r="U162" s="30">
        <v>0</v>
      </c>
      <c r="V162" s="7">
        <v>2</v>
      </c>
      <c r="W162" s="7">
        <v>1</v>
      </c>
      <c r="X162" s="7">
        <f t="shared" si="34"/>
        <v>2</v>
      </c>
      <c r="Y162" s="31"/>
      <c r="Z162" s="31"/>
    </row>
    <row r="163" spans="1:26" s="3" customFormat="1" ht="11.1" customHeight="1" x14ac:dyDescent="0.2">
      <c r="A163" s="34" t="str">
        <f>LEFT('Pipeline Segments'!$A$179,7)</f>
        <v>Absecon</v>
      </c>
      <c r="B163" s="34" t="str">
        <f>'Pipeline Segments'!$A$179</f>
        <v>Absecon: Galloway/Absecon Border to Pleasantville MH #32 (Force Main becomes Gravity)</v>
      </c>
      <c r="C163" s="30" t="str">
        <f t="shared" si="35"/>
        <v>N19.1</v>
      </c>
      <c r="D163" s="30" t="s">
        <v>174</v>
      </c>
      <c r="E163" s="30">
        <v>462</v>
      </c>
      <c r="F163" s="82" t="s">
        <v>51</v>
      </c>
      <c r="G163" s="30" t="s">
        <v>302</v>
      </c>
      <c r="H163" s="30">
        <v>21</v>
      </c>
      <c r="I163" s="30">
        <v>1976</v>
      </c>
      <c r="J163" s="30">
        <v>100</v>
      </c>
      <c r="K163" s="30">
        <v>2003</v>
      </c>
      <c r="L163" s="30">
        <v>75</v>
      </c>
      <c r="M163" s="30" t="s">
        <v>303</v>
      </c>
      <c r="N163" s="30">
        <v>0.91889549999999998</v>
      </c>
      <c r="O163" s="30">
        <f t="shared" si="29"/>
        <v>0.29404656000000001</v>
      </c>
      <c r="P163" s="30">
        <f t="shared" si="31"/>
        <v>0.49620357000000004</v>
      </c>
      <c r="Q163" s="30">
        <f t="shared" si="32"/>
        <v>0.50217639074999998</v>
      </c>
      <c r="R163" s="30">
        <f t="shared" si="33"/>
        <v>3.6755819999999999</v>
      </c>
      <c r="S163" s="30">
        <v>2</v>
      </c>
      <c r="T163" s="30">
        <f t="shared" si="30"/>
        <v>58</v>
      </c>
      <c r="U163" s="30">
        <v>0</v>
      </c>
      <c r="V163" s="7">
        <v>2</v>
      </c>
      <c r="W163" s="7">
        <v>1</v>
      </c>
      <c r="X163" s="7">
        <f t="shared" si="34"/>
        <v>2</v>
      </c>
      <c r="Y163" s="31"/>
      <c r="Z163" s="31"/>
    </row>
    <row r="164" spans="1:26" s="3" customFormat="1" ht="11.1" customHeight="1" x14ac:dyDescent="0.2">
      <c r="A164" s="34" t="str">
        <f>LEFT('Pipeline Segments'!$A$179,7)</f>
        <v>Absecon</v>
      </c>
      <c r="B164" s="34" t="str">
        <f>'Pipeline Segments'!$A$179</f>
        <v>Absecon: Galloway/Absecon Border to Pleasantville MH #32 (Force Main becomes Gravity)</v>
      </c>
      <c r="C164" s="30" t="str">
        <f t="shared" si="35"/>
        <v>N19</v>
      </c>
      <c r="D164" s="30" t="s">
        <v>175</v>
      </c>
      <c r="E164" s="30">
        <v>389</v>
      </c>
      <c r="F164" s="82" t="s">
        <v>51</v>
      </c>
      <c r="G164" s="30" t="s">
        <v>302</v>
      </c>
      <c r="H164" s="30">
        <v>24</v>
      </c>
      <c r="I164" s="30">
        <v>1976</v>
      </c>
      <c r="J164" s="30">
        <v>100</v>
      </c>
      <c r="K164" s="30">
        <v>2003</v>
      </c>
      <c r="L164" s="30">
        <v>75</v>
      </c>
      <c r="M164" s="30" t="s">
        <v>303</v>
      </c>
      <c r="N164" s="30">
        <v>0.91889549999999998</v>
      </c>
      <c r="O164" s="30">
        <f t="shared" si="29"/>
        <v>0.29404656000000001</v>
      </c>
      <c r="P164" s="30">
        <f t="shared" si="31"/>
        <v>0.49620357000000004</v>
      </c>
      <c r="Q164" s="30">
        <f t="shared" si="32"/>
        <v>0.50217639074999998</v>
      </c>
      <c r="R164" s="30">
        <f t="shared" si="33"/>
        <v>3.6755819999999999</v>
      </c>
      <c r="S164" s="30">
        <v>2</v>
      </c>
      <c r="T164" s="30">
        <f t="shared" si="30"/>
        <v>58</v>
      </c>
      <c r="U164" s="30">
        <v>0</v>
      </c>
      <c r="V164" s="7">
        <v>2</v>
      </c>
      <c r="W164" s="7">
        <v>1</v>
      </c>
      <c r="X164" s="7">
        <f t="shared" si="34"/>
        <v>2</v>
      </c>
      <c r="Y164" s="31"/>
      <c r="Z164" s="31"/>
    </row>
    <row r="165" spans="1:26" s="3" customFormat="1" ht="11.1" customHeight="1" x14ac:dyDescent="0.2">
      <c r="A165" s="34" t="str">
        <f>LEFT('Pipeline Segments'!$A$179,7)</f>
        <v>Absecon</v>
      </c>
      <c r="B165" s="34" t="str">
        <f>'Pipeline Segments'!$A$179</f>
        <v>Absecon: Galloway/Absecon Border to Pleasantville MH #32 (Force Main becomes Gravity)</v>
      </c>
      <c r="C165" s="30" t="str">
        <f t="shared" si="35"/>
        <v>N18</v>
      </c>
      <c r="D165" s="30" t="s">
        <v>176</v>
      </c>
      <c r="E165" s="30">
        <v>182</v>
      </c>
      <c r="F165" s="82" t="s">
        <v>51</v>
      </c>
      <c r="G165" s="30" t="s">
        <v>302</v>
      </c>
      <c r="H165" s="30">
        <v>24</v>
      </c>
      <c r="I165" s="30">
        <v>1976</v>
      </c>
      <c r="J165" s="30">
        <v>100</v>
      </c>
      <c r="K165" s="30">
        <v>2004</v>
      </c>
      <c r="L165" s="30">
        <v>75</v>
      </c>
      <c r="M165" s="30" t="s">
        <v>303</v>
      </c>
      <c r="N165" s="30">
        <v>0.91889549999999998</v>
      </c>
      <c r="O165" s="30">
        <f t="shared" si="29"/>
        <v>0.29404656000000001</v>
      </c>
      <c r="P165" s="30">
        <f t="shared" si="31"/>
        <v>0.49620357000000004</v>
      </c>
      <c r="Q165" s="30">
        <f t="shared" si="32"/>
        <v>0.50217639074999998</v>
      </c>
      <c r="R165" s="30">
        <f t="shared" si="33"/>
        <v>3.6755819999999999</v>
      </c>
      <c r="S165" s="30">
        <v>2</v>
      </c>
      <c r="T165" s="30">
        <f t="shared" ref="T165:T182" si="36">IF(L165&gt;0,((K165+L165)-$Y$2),((I165+J165)-$Y$2))</f>
        <v>59</v>
      </c>
      <c r="U165" s="30">
        <v>0</v>
      </c>
      <c r="V165" s="7">
        <v>2</v>
      </c>
      <c r="W165" s="7">
        <v>1</v>
      </c>
      <c r="X165" s="7">
        <f t="shared" si="34"/>
        <v>2</v>
      </c>
      <c r="Y165" s="31"/>
      <c r="Z165" s="31"/>
    </row>
    <row r="166" spans="1:26" s="3" customFormat="1" ht="11.1" customHeight="1" x14ac:dyDescent="0.2">
      <c r="A166" s="34" t="str">
        <f>LEFT('Pipeline Segments'!$A$179,7)</f>
        <v>Absecon</v>
      </c>
      <c r="B166" s="34" t="str">
        <f>'Pipeline Segments'!$A$179</f>
        <v>Absecon: Galloway/Absecon Border to Pleasantville MH #32 (Force Main becomes Gravity)</v>
      </c>
      <c r="C166" s="30" t="str">
        <f t="shared" si="35"/>
        <v>N17</v>
      </c>
      <c r="D166" s="30" t="s">
        <v>177</v>
      </c>
      <c r="E166" s="30">
        <v>372</v>
      </c>
      <c r="F166" s="82" t="s">
        <v>51</v>
      </c>
      <c r="G166" s="30" t="s">
        <v>302</v>
      </c>
      <c r="H166" s="30">
        <v>24</v>
      </c>
      <c r="I166" s="30">
        <v>1976</v>
      </c>
      <c r="J166" s="30">
        <v>100</v>
      </c>
      <c r="K166" s="30">
        <v>2005</v>
      </c>
      <c r="L166" s="30">
        <v>75</v>
      </c>
      <c r="M166" s="30" t="s">
        <v>303</v>
      </c>
      <c r="N166" s="30">
        <v>0.91889549999999998</v>
      </c>
      <c r="O166" s="30">
        <f t="shared" si="29"/>
        <v>0.29404656000000001</v>
      </c>
      <c r="P166" s="30">
        <f t="shared" si="31"/>
        <v>0.49620357000000004</v>
      </c>
      <c r="Q166" s="30">
        <f t="shared" si="32"/>
        <v>0.50217639074999998</v>
      </c>
      <c r="R166" s="30">
        <f t="shared" si="33"/>
        <v>3.6755819999999999</v>
      </c>
      <c r="S166" s="30">
        <v>2</v>
      </c>
      <c r="T166" s="30">
        <f t="shared" si="36"/>
        <v>60</v>
      </c>
      <c r="U166" s="30">
        <v>0</v>
      </c>
      <c r="V166" s="7">
        <v>2</v>
      </c>
      <c r="W166" s="7">
        <v>1</v>
      </c>
      <c r="X166" s="7">
        <f t="shared" si="34"/>
        <v>2</v>
      </c>
      <c r="Y166" s="31"/>
      <c r="Z166" s="31"/>
    </row>
    <row r="167" spans="1:26" s="3" customFormat="1" ht="11.1" customHeight="1" x14ac:dyDescent="0.2">
      <c r="A167" s="34" t="str">
        <f>LEFT('Pipeline Segments'!$A$179,7)</f>
        <v>Absecon</v>
      </c>
      <c r="B167" s="34" t="str">
        <f>'Pipeline Segments'!$A$179</f>
        <v>Absecon: Galloway/Absecon Border to Pleasantville MH #32 (Force Main becomes Gravity)</v>
      </c>
      <c r="C167" s="30" t="str">
        <f t="shared" si="35"/>
        <v>N16</v>
      </c>
      <c r="D167" s="30" t="s">
        <v>178</v>
      </c>
      <c r="E167" s="30">
        <v>446</v>
      </c>
      <c r="F167" s="82" t="s">
        <v>51</v>
      </c>
      <c r="G167" s="30" t="s">
        <v>302</v>
      </c>
      <c r="H167" s="30">
        <v>24</v>
      </c>
      <c r="I167" s="30">
        <v>1976</v>
      </c>
      <c r="J167" s="30">
        <v>100</v>
      </c>
      <c r="K167" s="30">
        <v>2006</v>
      </c>
      <c r="L167" s="30">
        <v>75</v>
      </c>
      <c r="M167" s="30" t="s">
        <v>303</v>
      </c>
      <c r="N167" s="30">
        <v>0.91889549999999998</v>
      </c>
      <c r="O167" s="30">
        <f t="shared" si="29"/>
        <v>0.29404656000000001</v>
      </c>
      <c r="P167" s="30">
        <f t="shared" si="31"/>
        <v>0.49620357000000004</v>
      </c>
      <c r="Q167" s="30">
        <f t="shared" si="32"/>
        <v>0.50217639074999998</v>
      </c>
      <c r="R167" s="30">
        <f t="shared" si="33"/>
        <v>3.6755819999999999</v>
      </c>
      <c r="S167" s="30">
        <v>2</v>
      </c>
      <c r="T167" s="30">
        <f t="shared" si="36"/>
        <v>61</v>
      </c>
      <c r="U167" s="30">
        <v>0</v>
      </c>
      <c r="V167" s="7">
        <v>2</v>
      </c>
      <c r="W167" s="7">
        <v>1</v>
      </c>
      <c r="X167" s="7">
        <f t="shared" si="34"/>
        <v>2</v>
      </c>
      <c r="Y167" s="31"/>
      <c r="Z167" s="31"/>
    </row>
    <row r="168" spans="1:26" s="3" customFormat="1" ht="11.1" customHeight="1" x14ac:dyDescent="0.2">
      <c r="A168" s="34" t="str">
        <f>LEFT('Pipeline Segments'!$A$179,7)</f>
        <v>Absecon</v>
      </c>
      <c r="B168" s="34" t="str">
        <f>'Pipeline Segments'!$A$179</f>
        <v>Absecon: Galloway/Absecon Border to Pleasantville MH #32 (Force Main becomes Gravity)</v>
      </c>
      <c r="C168" s="30" t="str">
        <f t="shared" si="35"/>
        <v>N15</v>
      </c>
      <c r="D168" s="30" t="s">
        <v>179</v>
      </c>
      <c r="E168" s="30">
        <v>114</v>
      </c>
      <c r="F168" s="82" t="s">
        <v>51</v>
      </c>
      <c r="G168" s="30" t="s">
        <v>302</v>
      </c>
      <c r="H168" s="30">
        <v>27</v>
      </c>
      <c r="I168" s="30">
        <v>1976</v>
      </c>
      <c r="J168" s="30">
        <v>100</v>
      </c>
      <c r="K168" s="30">
        <v>0</v>
      </c>
      <c r="L168" s="30">
        <v>0</v>
      </c>
      <c r="M168" s="30">
        <v>0</v>
      </c>
      <c r="N168" s="30">
        <v>0.91889549999999998</v>
      </c>
      <c r="O168" s="30">
        <f t="shared" si="29"/>
        <v>0.29404656000000001</v>
      </c>
      <c r="P168" s="30">
        <f t="shared" si="31"/>
        <v>0.49620357000000004</v>
      </c>
      <c r="Q168" s="30">
        <f t="shared" si="32"/>
        <v>0.50217639074999998</v>
      </c>
      <c r="R168" s="30">
        <f t="shared" si="33"/>
        <v>3.6755819999999999</v>
      </c>
      <c r="S168" s="30">
        <v>2</v>
      </c>
      <c r="T168" s="30">
        <f t="shared" si="36"/>
        <v>56</v>
      </c>
      <c r="U168" s="30">
        <v>0</v>
      </c>
      <c r="V168" s="7">
        <v>5</v>
      </c>
      <c r="W168" s="7">
        <v>4</v>
      </c>
      <c r="X168" s="7">
        <f t="shared" si="34"/>
        <v>20</v>
      </c>
      <c r="Y168" s="31"/>
      <c r="Z168" s="31"/>
    </row>
    <row r="169" spans="1:26" s="3" customFormat="1" ht="11.1" customHeight="1" x14ac:dyDescent="0.2">
      <c r="A169" s="34" t="str">
        <f>LEFT('Pipeline Segments'!$A$179,7)</f>
        <v>Absecon</v>
      </c>
      <c r="B169" s="34" t="str">
        <f>'Pipeline Segments'!$A$179</f>
        <v>Absecon: Galloway/Absecon Border to Pleasantville MH #32 (Force Main becomes Gravity)</v>
      </c>
      <c r="C169" s="30" t="str">
        <f t="shared" si="35"/>
        <v>N14</v>
      </c>
      <c r="D169" s="30" t="s">
        <v>180</v>
      </c>
      <c r="E169" s="30">
        <v>154</v>
      </c>
      <c r="F169" s="82" t="s">
        <v>51</v>
      </c>
      <c r="G169" s="30" t="s">
        <v>302</v>
      </c>
      <c r="H169" s="30">
        <v>27</v>
      </c>
      <c r="I169" s="30">
        <v>1976</v>
      </c>
      <c r="J169" s="30">
        <v>100</v>
      </c>
      <c r="K169" s="30">
        <v>0</v>
      </c>
      <c r="L169" s="30">
        <v>0</v>
      </c>
      <c r="M169" s="30">
        <v>0</v>
      </c>
      <c r="N169" s="30">
        <v>0.91889549999999998</v>
      </c>
      <c r="O169" s="30">
        <f t="shared" si="29"/>
        <v>0.29404656000000001</v>
      </c>
      <c r="P169" s="30">
        <f t="shared" si="31"/>
        <v>0.49620357000000004</v>
      </c>
      <c r="Q169" s="30">
        <f t="shared" si="32"/>
        <v>0.50217639074999998</v>
      </c>
      <c r="R169" s="30">
        <f t="shared" si="33"/>
        <v>3.6755819999999999</v>
      </c>
      <c r="S169" s="30">
        <v>2</v>
      </c>
      <c r="T169" s="30">
        <f t="shared" si="36"/>
        <v>56</v>
      </c>
      <c r="U169" s="30">
        <v>0</v>
      </c>
      <c r="V169" s="7">
        <v>5</v>
      </c>
      <c r="W169" s="7">
        <v>4</v>
      </c>
      <c r="X169" s="7">
        <f t="shared" si="34"/>
        <v>20</v>
      </c>
      <c r="Y169" s="31"/>
      <c r="Z169" s="31"/>
    </row>
    <row r="170" spans="1:26" s="3" customFormat="1" ht="11.1" customHeight="1" x14ac:dyDescent="0.2">
      <c r="A170" s="34" t="str">
        <f>LEFT('Pipeline Segments'!$A$179,7)</f>
        <v>Absecon</v>
      </c>
      <c r="B170" s="34" t="str">
        <f>'Pipeline Segments'!$A$179</f>
        <v>Absecon: Galloway/Absecon Border to Pleasantville MH #32 (Force Main becomes Gravity)</v>
      </c>
      <c r="C170" s="30" t="str">
        <f t="shared" si="35"/>
        <v>N13</v>
      </c>
      <c r="D170" s="30" t="s">
        <v>181</v>
      </c>
      <c r="E170" s="30">
        <v>268</v>
      </c>
      <c r="F170" s="82" t="s">
        <v>51</v>
      </c>
      <c r="G170" s="30" t="s">
        <v>302</v>
      </c>
      <c r="H170" s="30">
        <v>27</v>
      </c>
      <c r="I170" s="30">
        <v>1976</v>
      </c>
      <c r="J170" s="30">
        <v>100</v>
      </c>
      <c r="K170" s="30">
        <v>0</v>
      </c>
      <c r="L170" s="30">
        <v>0</v>
      </c>
      <c r="M170" s="30">
        <v>0</v>
      </c>
      <c r="N170" s="30">
        <v>0.91889549999999998</v>
      </c>
      <c r="O170" s="30">
        <f t="shared" si="29"/>
        <v>0.29404656000000001</v>
      </c>
      <c r="P170" s="30">
        <f t="shared" si="31"/>
        <v>0.49620357000000004</v>
      </c>
      <c r="Q170" s="30">
        <f t="shared" si="32"/>
        <v>0.50217639074999998</v>
      </c>
      <c r="R170" s="30">
        <f t="shared" si="33"/>
        <v>3.6755819999999999</v>
      </c>
      <c r="S170" s="30">
        <v>2</v>
      </c>
      <c r="T170" s="30">
        <f t="shared" si="36"/>
        <v>56</v>
      </c>
      <c r="U170" s="30">
        <v>0</v>
      </c>
      <c r="V170" s="7">
        <v>5</v>
      </c>
      <c r="W170" s="7">
        <v>4</v>
      </c>
      <c r="X170" s="7">
        <f t="shared" si="34"/>
        <v>20</v>
      </c>
      <c r="Y170" s="31"/>
      <c r="Z170" s="31"/>
    </row>
    <row r="171" spans="1:26" s="3" customFormat="1" ht="11.1" customHeight="1" x14ac:dyDescent="0.2">
      <c r="A171" s="34" t="str">
        <f>LEFT('Pipeline Segments'!$A$179,7)</f>
        <v>Absecon</v>
      </c>
      <c r="B171" s="34" t="str">
        <f>'Pipeline Segments'!$A$179</f>
        <v>Absecon: Galloway/Absecon Border to Pleasantville MH #32 (Force Main becomes Gravity)</v>
      </c>
      <c r="C171" s="30" t="str">
        <f t="shared" si="35"/>
        <v>N12</v>
      </c>
      <c r="D171" s="30" t="s">
        <v>182</v>
      </c>
      <c r="E171" s="30">
        <v>191</v>
      </c>
      <c r="F171" s="82" t="s">
        <v>51</v>
      </c>
      <c r="G171" s="30" t="s">
        <v>302</v>
      </c>
      <c r="H171" s="30">
        <v>27</v>
      </c>
      <c r="I171" s="30">
        <v>1976</v>
      </c>
      <c r="J171" s="30">
        <v>100</v>
      </c>
      <c r="K171" s="30">
        <v>0</v>
      </c>
      <c r="L171" s="30">
        <v>0</v>
      </c>
      <c r="M171" s="30">
        <v>0</v>
      </c>
      <c r="N171" s="30">
        <v>0.91889549999999998</v>
      </c>
      <c r="O171" s="30">
        <f t="shared" si="29"/>
        <v>0.29404656000000001</v>
      </c>
      <c r="P171" s="30">
        <f t="shared" si="31"/>
        <v>0.49620357000000004</v>
      </c>
      <c r="Q171" s="30">
        <f t="shared" si="32"/>
        <v>0.50217639074999998</v>
      </c>
      <c r="R171" s="30">
        <f t="shared" si="33"/>
        <v>3.6755819999999999</v>
      </c>
      <c r="S171" s="30">
        <v>2</v>
      </c>
      <c r="T171" s="30">
        <f t="shared" si="36"/>
        <v>56</v>
      </c>
      <c r="U171" s="30">
        <v>0</v>
      </c>
      <c r="V171" s="7">
        <v>5</v>
      </c>
      <c r="W171" s="7">
        <v>4</v>
      </c>
      <c r="X171" s="7">
        <f t="shared" si="34"/>
        <v>20</v>
      </c>
      <c r="Y171" s="31"/>
      <c r="Z171" s="31"/>
    </row>
    <row r="172" spans="1:26" s="3" customFormat="1" ht="11.1" customHeight="1" x14ac:dyDescent="0.2">
      <c r="A172" s="34" t="str">
        <f>LEFT('Pipeline Segments'!$A$179,7)</f>
        <v>Absecon</v>
      </c>
      <c r="B172" s="34" t="str">
        <f>'Pipeline Segments'!$A$179</f>
        <v>Absecon: Galloway/Absecon Border to Pleasantville MH #32 (Force Main becomes Gravity)</v>
      </c>
      <c r="C172" s="30" t="str">
        <f t="shared" si="35"/>
        <v>N11</v>
      </c>
      <c r="D172" s="30" t="s">
        <v>183</v>
      </c>
      <c r="E172" s="30">
        <v>219</v>
      </c>
      <c r="F172" s="82" t="s">
        <v>51</v>
      </c>
      <c r="G172" s="30" t="s">
        <v>302</v>
      </c>
      <c r="H172" s="30">
        <v>27</v>
      </c>
      <c r="I172" s="30">
        <v>1976</v>
      </c>
      <c r="J172" s="30">
        <v>100</v>
      </c>
      <c r="K172" s="30">
        <v>0</v>
      </c>
      <c r="L172" s="30">
        <v>0</v>
      </c>
      <c r="M172" s="30">
        <v>0</v>
      </c>
      <c r="N172" s="30">
        <v>0.91889549999999998</v>
      </c>
      <c r="O172" s="30">
        <f t="shared" si="29"/>
        <v>0.29404656000000001</v>
      </c>
      <c r="P172" s="30">
        <f t="shared" si="31"/>
        <v>0.49620357000000004</v>
      </c>
      <c r="Q172" s="30">
        <f t="shared" si="32"/>
        <v>0.50217639074999998</v>
      </c>
      <c r="R172" s="30">
        <f t="shared" si="33"/>
        <v>3.6755819999999999</v>
      </c>
      <c r="S172" s="30">
        <v>2</v>
      </c>
      <c r="T172" s="30">
        <f t="shared" si="36"/>
        <v>56</v>
      </c>
      <c r="U172" s="30">
        <v>0</v>
      </c>
      <c r="V172" s="7">
        <v>5</v>
      </c>
      <c r="W172" s="7">
        <v>4</v>
      </c>
      <c r="X172" s="7">
        <f t="shared" si="34"/>
        <v>20</v>
      </c>
      <c r="Y172" s="31"/>
      <c r="Z172" s="31"/>
    </row>
    <row r="173" spans="1:26" s="3" customFormat="1" ht="11.1" customHeight="1" x14ac:dyDescent="0.2">
      <c r="A173" s="34" t="str">
        <f>LEFT('Pipeline Segments'!$A$179,7)</f>
        <v>Absecon</v>
      </c>
      <c r="B173" s="34" t="str">
        <f>'Pipeline Segments'!$A$179</f>
        <v>Absecon: Galloway/Absecon Border to Pleasantville MH #32 (Force Main becomes Gravity)</v>
      </c>
      <c r="C173" s="30" t="str">
        <f t="shared" si="35"/>
        <v>N10</v>
      </c>
      <c r="D173" s="30" t="s">
        <v>184</v>
      </c>
      <c r="E173" s="30">
        <v>128</v>
      </c>
      <c r="F173" s="82" t="s">
        <v>51</v>
      </c>
      <c r="G173" s="30" t="s">
        <v>302</v>
      </c>
      <c r="H173" s="30">
        <v>27</v>
      </c>
      <c r="I173" s="30">
        <v>1976</v>
      </c>
      <c r="J173" s="30">
        <v>100</v>
      </c>
      <c r="K173" s="30">
        <v>0</v>
      </c>
      <c r="L173" s="30">
        <v>0</v>
      </c>
      <c r="M173" s="30">
        <v>0</v>
      </c>
      <c r="N173" s="30">
        <v>0.91889549999999998</v>
      </c>
      <c r="O173" s="30">
        <f t="shared" si="29"/>
        <v>0.29404656000000001</v>
      </c>
      <c r="P173" s="30">
        <f t="shared" si="31"/>
        <v>0.49620357000000004</v>
      </c>
      <c r="Q173" s="30">
        <f t="shared" si="32"/>
        <v>0.50217639074999998</v>
      </c>
      <c r="R173" s="30">
        <f t="shared" si="33"/>
        <v>3.6755819999999999</v>
      </c>
      <c r="S173" s="30">
        <v>2</v>
      </c>
      <c r="T173" s="30">
        <f t="shared" si="36"/>
        <v>56</v>
      </c>
      <c r="U173" s="30">
        <v>0</v>
      </c>
      <c r="V173" s="7">
        <v>5</v>
      </c>
      <c r="W173" s="7">
        <v>4</v>
      </c>
      <c r="X173" s="7">
        <f t="shared" si="34"/>
        <v>20</v>
      </c>
      <c r="Y173" s="31"/>
      <c r="Z173" s="31"/>
    </row>
    <row r="174" spans="1:26" s="3" customFormat="1" ht="11.1" customHeight="1" x14ac:dyDescent="0.2">
      <c r="A174" s="34" t="str">
        <f>LEFT('Pipeline Segments'!$A$179,7)</f>
        <v>Absecon</v>
      </c>
      <c r="B174" s="34" t="str">
        <f>'Pipeline Segments'!$A$179</f>
        <v>Absecon: Galloway/Absecon Border to Pleasantville MH #32 (Force Main becomes Gravity)</v>
      </c>
      <c r="C174" s="30" t="str">
        <f t="shared" si="35"/>
        <v>N9</v>
      </c>
      <c r="D174" s="30" t="s">
        <v>185</v>
      </c>
      <c r="E174" s="30">
        <v>416</v>
      </c>
      <c r="F174" s="82" t="s">
        <v>51</v>
      </c>
      <c r="G174" s="30" t="s">
        <v>302</v>
      </c>
      <c r="H174" s="30">
        <v>27</v>
      </c>
      <c r="I174" s="30">
        <v>1976</v>
      </c>
      <c r="J174" s="30">
        <v>100</v>
      </c>
      <c r="K174" s="30">
        <v>0</v>
      </c>
      <c r="L174" s="30">
        <v>0</v>
      </c>
      <c r="M174" s="30">
        <v>0</v>
      </c>
      <c r="N174" s="30">
        <v>0.91889549999999998</v>
      </c>
      <c r="O174" s="30">
        <f t="shared" si="29"/>
        <v>0.29404656000000001</v>
      </c>
      <c r="P174" s="30">
        <f t="shared" si="31"/>
        <v>0.49620357000000004</v>
      </c>
      <c r="Q174" s="30">
        <f t="shared" si="32"/>
        <v>0.50217639074999998</v>
      </c>
      <c r="R174" s="30">
        <f t="shared" si="33"/>
        <v>3.6755819999999999</v>
      </c>
      <c r="S174" s="30">
        <v>2</v>
      </c>
      <c r="T174" s="30">
        <f t="shared" si="36"/>
        <v>56</v>
      </c>
      <c r="U174" s="30">
        <v>0</v>
      </c>
      <c r="V174" s="7">
        <v>5</v>
      </c>
      <c r="W174" s="7">
        <v>4</v>
      </c>
      <c r="X174" s="7">
        <f t="shared" si="34"/>
        <v>20</v>
      </c>
      <c r="Y174" s="31"/>
      <c r="Z174" s="31"/>
    </row>
    <row r="175" spans="1:26" s="3" customFormat="1" ht="11.1" customHeight="1" x14ac:dyDescent="0.2">
      <c r="A175" s="34" t="str">
        <f>LEFT('Pipeline Segments'!$A$179,7)</f>
        <v>Absecon</v>
      </c>
      <c r="B175" s="34" t="str">
        <f>'Pipeline Segments'!$A$179</f>
        <v>Absecon: Galloway/Absecon Border to Pleasantville MH #32 (Force Main becomes Gravity)</v>
      </c>
      <c r="C175" s="30" t="str">
        <f t="shared" si="35"/>
        <v>N8</v>
      </c>
      <c r="D175" s="30" t="s">
        <v>186</v>
      </c>
      <c r="E175" s="30">
        <v>44</v>
      </c>
      <c r="F175" s="82" t="s">
        <v>51</v>
      </c>
      <c r="G175" s="30" t="s">
        <v>302</v>
      </c>
      <c r="H175" s="30">
        <v>27</v>
      </c>
      <c r="I175" s="30">
        <v>1976</v>
      </c>
      <c r="J175" s="30">
        <v>100</v>
      </c>
      <c r="K175" s="30">
        <v>0</v>
      </c>
      <c r="L175" s="30">
        <v>0</v>
      </c>
      <c r="M175" s="30">
        <v>0</v>
      </c>
      <c r="N175" s="30">
        <v>0.91889549999999998</v>
      </c>
      <c r="O175" s="30">
        <f t="shared" si="29"/>
        <v>0.29404656000000001</v>
      </c>
      <c r="P175" s="30">
        <f t="shared" si="31"/>
        <v>0.49620357000000004</v>
      </c>
      <c r="Q175" s="30">
        <f t="shared" si="32"/>
        <v>0.50217639074999998</v>
      </c>
      <c r="R175" s="30">
        <f t="shared" si="33"/>
        <v>3.6755819999999999</v>
      </c>
      <c r="S175" s="30">
        <v>2</v>
      </c>
      <c r="T175" s="30">
        <f t="shared" si="36"/>
        <v>56</v>
      </c>
      <c r="U175" s="30">
        <v>0</v>
      </c>
      <c r="V175" s="7">
        <v>5</v>
      </c>
      <c r="W175" s="7">
        <v>4</v>
      </c>
      <c r="X175" s="7">
        <f t="shared" si="34"/>
        <v>20</v>
      </c>
      <c r="Y175" s="31"/>
      <c r="Z175" s="31"/>
    </row>
    <row r="176" spans="1:26" s="3" customFormat="1" ht="11.1" customHeight="1" x14ac:dyDescent="0.2">
      <c r="A176" s="34" t="str">
        <f>LEFT('Pipeline Segments'!$A$179,7)</f>
        <v>Absecon</v>
      </c>
      <c r="B176" s="34" t="str">
        <f>'Pipeline Segments'!$A$179</f>
        <v>Absecon: Galloway/Absecon Border to Pleasantville MH #32 (Force Main becomes Gravity)</v>
      </c>
      <c r="C176" s="30" t="str">
        <f t="shared" si="35"/>
        <v>N7</v>
      </c>
      <c r="D176" s="30" t="s">
        <v>331</v>
      </c>
      <c r="E176" s="30">
        <v>49</v>
      </c>
      <c r="F176" s="82" t="s">
        <v>51</v>
      </c>
      <c r="G176" s="30" t="s">
        <v>302</v>
      </c>
      <c r="H176" s="30">
        <v>27</v>
      </c>
      <c r="I176" s="30">
        <v>1976</v>
      </c>
      <c r="J176" s="30">
        <v>100</v>
      </c>
      <c r="K176" s="30">
        <v>0</v>
      </c>
      <c r="L176" s="30">
        <v>0</v>
      </c>
      <c r="M176" s="30">
        <v>0</v>
      </c>
      <c r="N176" s="30">
        <v>0.91889549999999998</v>
      </c>
      <c r="O176" s="30">
        <f t="shared" si="29"/>
        <v>0.29404656000000001</v>
      </c>
      <c r="P176" s="30">
        <f t="shared" si="31"/>
        <v>0.49620357000000004</v>
      </c>
      <c r="Q176" s="30">
        <f t="shared" si="32"/>
        <v>0.50217639074999998</v>
      </c>
      <c r="R176" s="30">
        <f t="shared" si="33"/>
        <v>3.6755819999999999</v>
      </c>
      <c r="S176" s="30">
        <v>2</v>
      </c>
      <c r="T176" s="30">
        <f t="shared" si="36"/>
        <v>56</v>
      </c>
      <c r="U176" s="30">
        <v>0</v>
      </c>
      <c r="V176" s="7">
        <v>5</v>
      </c>
      <c r="W176" s="7">
        <v>4</v>
      </c>
      <c r="X176" s="7">
        <f t="shared" si="34"/>
        <v>20</v>
      </c>
      <c r="Y176" s="31"/>
      <c r="Z176" s="31"/>
    </row>
    <row r="177" spans="1:26" s="3" customFormat="1" ht="11.1" customHeight="1" x14ac:dyDescent="0.2">
      <c r="A177" s="34" t="str">
        <f>LEFT('Pipeline Segments'!$A$179,7)</f>
        <v>Absecon</v>
      </c>
      <c r="B177" s="34" t="str">
        <f>'Pipeline Segments'!$A$179</f>
        <v>Absecon: Galloway/Absecon Border to Pleasantville MH #32 (Force Main becomes Gravity)</v>
      </c>
      <c r="C177" s="30" t="s">
        <v>332</v>
      </c>
      <c r="D177" s="30" t="s">
        <v>187</v>
      </c>
      <c r="E177" s="30">
        <v>126</v>
      </c>
      <c r="F177" s="82" t="s">
        <v>51</v>
      </c>
      <c r="G177" s="30" t="s">
        <v>302</v>
      </c>
      <c r="H177" s="30">
        <v>27</v>
      </c>
      <c r="I177" s="30">
        <v>1976</v>
      </c>
      <c r="J177" s="30">
        <v>100</v>
      </c>
      <c r="K177" s="30">
        <v>0</v>
      </c>
      <c r="L177" s="30">
        <v>0</v>
      </c>
      <c r="M177" s="30">
        <v>0</v>
      </c>
      <c r="N177" s="30">
        <v>0.91889549999999998</v>
      </c>
      <c r="O177" s="30">
        <f t="shared" si="29"/>
        <v>0.29404656000000001</v>
      </c>
      <c r="P177" s="30">
        <f t="shared" si="31"/>
        <v>0.49620357000000004</v>
      </c>
      <c r="Q177" s="30">
        <f t="shared" si="32"/>
        <v>0.50217639074999998</v>
      </c>
      <c r="R177" s="30">
        <f t="shared" si="33"/>
        <v>3.6755819999999999</v>
      </c>
      <c r="S177" s="30">
        <v>2</v>
      </c>
      <c r="T177" s="30">
        <f t="shared" si="36"/>
        <v>56</v>
      </c>
      <c r="U177" s="30">
        <v>0</v>
      </c>
      <c r="V177" s="7">
        <v>5</v>
      </c>
      <c r="W177" s="7">
        <v>4</v>
      </c>
      <c r="X177" s="7">
        <f t="shared" si="34"/>
        <v>20</v>
      </c>
      <c r="Y177" s="31"/>
      <c r="Z177" s="31"/>
    </row>
    <row r="178" spans="1:26" ht="11.1" customHeight="1" x14ac:dyDescent="0.2">
      <c r="A178" s="34" t="str">
        <f>LEFT('Pipeline Segments'!$A$179,7)</f>
        <v>Absecon</v>
      </c>
      <c r="B178" s="34" t="str">
        <f>'Pipeline Segments'!$A$179</f>
        <v>Absecon: Galloway/Absecon Border to Pleasantville MH #32 (Force Main becomes Gravity)</v>
      </c>
      <c r="C178" s="30" t="str">
        <f t="shared" si="35"/>
        <v>N5</v>
      </c>
      <c r="D178" s="30" t="s">
        <v>188</v>
      </c>
      <c r="E178" s="30">
        <v>137</v>
      </c>
      <c r="F178" s="82" t="s">
        <v>51</v>
      </c>
      <c r="G178" s="30" t="s">
        <v>302</v>
      </c>
      <c r="H178" s="30">
        <v>27</v>
      </c>
      <c r="I178" s="30">
        <v>1976</v>
      </c>
      <c r="J178" s="30">
        <v>100</v>
      </c>
      <c r="K178" s="30">
        <v>0</v>
      </c>
      <c r="L178" s="30">
        <v>0</v>
      </c>
      <c r="M178" s="30">
        <v>0</v>
      </c>
      <c r="N178" s="30">
        <v>0.91889549999999998</v>
      </c>
      <c r="O178" s="30">
        <f t="shared" si="29"/>
        <v>0.29404656000000001</v>
      </c>
      <c r="P178" s="30">
        <f t="shared" si="31"/>
        <v>0.49620357000000004</v>
      </c>
      <c r="Q178" s="30">
        <f t="shared" si="32"/>
        <v>0.50217639074999998</v>
      </c>
      <c r="R178" s="30">
        <f t="shared" si="33"/>
        <v>3.6755819999999999</v>
      </c>
      <c r="S178" s="30">
        <v>2</v>
      </c>
      <c r="T178" s="30">
        <f t="shared" si="36"/>
        <v>56</v>
      </c>
      <c r="U178" s="30">
        <v>0</v>
      </c>
      <c r="V178" s="7">
        <v>5</v>
      </c>
      <c r="W178" s="7">
        <v>4</v>
      </c>
      <c r="X178" s="7">
        <f t="shared" si="34"/>
        <v>20</v>
      </c>
    </row>
    <row r="179" spans="1:26" ht="11.1" customHeight="1" x14ac:dyDescent="0.2">
      <c r="A179" s="34" t="str">
        <f>LEFT('Pipeline Segments'!$A$179,7)</f>
        <v>Absecon</v>
      </c>
      <c r="B179" s="34" t="str">
        <f>'Pipeline Segments'!$A$179</f>
        <v>Absecon: Galloway/Absecon Border to Pleasantville MH #32 (Force Main becomes Gravity)</v>
      </c>
      <c r="C179" s="30" t="str">
        <f t="shared" si="35"/>
        <v>N4</v>
      </c>
      <c r="D179" s="30" t="s">
        <v>189</v>
      </c>
      <c r="E179" s="30">
        <v>408</v>
      </c>
      <c r="F179" s="82" t="s">
        <v>51</v>
      </c>
      <c r="G179" s="30" t="s">
        <v>302</v>
      </c>
      <c r="H179" s="30">
        <v>27</v>
      </c>
      <c r="I179" s="30">
        <v>1976</v>
      </c>
      <c r="J179" s="30">
        <v>100</v>
      </c>
      <c r="K179" s="30">
        <v>0</v>
      </c>
      <c r="L179" s="30">
        <v>0</v>
      </c>
      <c r="M179" s="30">
        <v>0</v>
      </c>
      <c r="N179" s="30">
        <v>0.91889549999999998</v>
      </c>
      <c r="O179" s="30">
        <f t="shared" si="29"/>
        <v>0.29404656000000001</v>
      </c>
      <c r="P179" s="30">
        <f t="shared" si="31"/>
        <v>0.49620357000000004</v>
      </c>
      <c r="Q179" s="30">
        <f t="shared" si="32"/>
        <v>0.50217639074999998</v>
      </c>
      <c r="R179" s="30">
        <f t="shared" si="33"/>
        <v>3.6755819999999999</v>
      </c>
      <c r="S179" s="30">
        <v>2</v>
      </c>
      <c r="T179" s="30">
        <f t="shared" si="36"/>
        <v>56</v>
      </c>
      <c r="U179" s="30">
        <v>0</v>
      </c>
      <c r="V179" s="7">
        <v>5</v>
      </c>
      <c r="W179" s="7">
        <v>4</v>
      </c>
      <c r="X179" s="7">
        <f t="shared" si="34"/>
        <v>20</v>
      </c>
    </row>
    <row r="180" spans="1:26" ht="11.1" customHeight="1" x14ac:dyDescent="0.2">
      <c r="A180" s="34" t="str">
        <f>LEFT('Pipeline Segments'!$A$179,7)</f>
        <v>Absecon</v>
      </c>
      <c r="B180" s="34" t="str">
        <f>'Pipeline Segments'!$A$179</f>
        <v>Absecon: Galloway/Absecon Border to Pleasantville MH #32 (Force Main becomes Gravity)</v>
      </c>
      <c r="C180" s="30" t="str">
        <f t="shared" si="35"/>
        <v>N3</v>
      </c>
      <c r="D180" s="30" t="s">
        <v>190</v>
      </c>
      <c r="E180" s="30">
        <v>166</v>
      </c>
      <c r="F180" s="82" t="s">
        <v>51</v>
      </c>
      <c r="G180" s="30" t="s">
        <v>302</v>
      </c>
      <c r="H180" s="30">
        <v>27</v>
      </c>
      <c r="I180" s="30">
        <v>1976</v>
      </c>
      <c r="J180" s="30">
        <v>100</v>
      </c>
      <c r="K180" s="30">
        <v>0</v>
      </c>
      <c r="L180" s="30">
        <v>0</v>
      </c>
      <c r="M180" s="30">
        <v>0</v>
      </c>
      <c r="N180" s="30">
        <v>0.91889549999999998</v>
      </c>
      <c r="O180" s="30">
        <f t="shared" si="29"/>
        <v>0.29404656000000001</v>
      </c>
      <c r="P180" s="30">
        <f t="shared" si="31"/>
        <v>0.49620357000000004</v>
      </c>
      <c r="Q180" s="30">
        <f t="shared" si="32"/>
        <v>0.50217639074999998</v>
      </c>
      <c r="R180" s="30">
        <f t="shared" si="33"/>
        <v>3.6755819999999999</v>
      </c>
      <c r="S180" s="30">
        <v>2</v>
      </c>
      <c r="T180" s="30">
        <f t="shared" si="36"/>
        <v>56</v>
      </c>
      <c r="U180" s="30">
        <v>0</v>
      </c>
      <c r="V180" s="7">
        <v>5</v>
      </c>
      <c r="W180" s="7">
        <v>4</v>
      </c>
      <c r="X180" s="7">
        <f t="shared" si="34"/>
        <v>20</v>
      </c>
    </row>
    <row r="181" spans="1:26" ht="11.1" customHeight="1" x14ac:dyDescent="0.2">
      <c r="A181" s="34" t="str">
        <f>LEFT('Pipeline Segments'!$A$179,7)</f>
        <v>Absecon</v>
      </c>
      <c r="B181" s="34" t="str">
        <f>'Pipeline Segments'!$A$179</f>
        <v>Absecon: Galloway/Absecon Border to Pleasantville MH #32 (Force Main becomes Gravity)</v>
      </c>
      <c r="C181" s="30" t="str">
        <f t="shared" si="35"/>
        <v>N2</v>
      </c>
      <c r="D181" s="30" t="s">
        <v>333</v>
      </c>
      <c r="E181" s="30">
        <v>234</v>
      </c>
      <c r="F181" s="82" t="s">
        <v>51</v>
      </c>
      <c r="G181" s="30" t="s">
        <v>302</v>
      </c>
      <c r="H181" s="30">
        <v>27</v>
      </c>
      <c r="I181" s="30">
        <v>1976</v>
      </c>
      <c r="J181" s="30">
        <v>100</v>
      </c>
      <c r="K181" s="30">
        <v>0</v>
      </c>
      <c r="L181" s="30">
        <v>0</v>
      </c>
      <c r="M181" s="30">
        <v>0</v>
      </c>
      <c r="N181" s="30">
        <v>0.91889549999999998</v>
      </c>
      <c r="O181" s="30">
        <f t="shared" si="29"/>
        <v>0.29404656000000001</v>
      </c>
      <c r="P181" s="30">
        <f t="shared" si="31"/>
        <v>0.49620357000000004</v>
      </c>
      <c r="Q181" s="30">
        <f t="shared" si="32"/>
        <v>0.50217639074999998</v>
      </c>
      <c r="R181" s="30">
        <f t="shared" si="33"/>
        <v>3.6755819999999999</v>
      </c>
      <c r="S181" s="30">
        <v>2</v>
      </c>
      <c r="T181" s="30">
        <f t="shared" si="36"/>
        <v>56</v>
      </c>
      <c r="U181" s="30">
        <v>0</v>
      </c>
      <c r="V181" s="7">
        <v>5</v>
      </c>
      <c r="W181" s="7">
        <v>4</v>
      </c>
      <c r="X181" s="7">
        <f t="shared" si="34"/>
        <v>20</v>
      </c>
    </row>
    <row r="182" spans="1:26" ht="11.1" customHeight="1" x14ac:dyDescent="0.2">
      <c r="A182" s="34" t="str">
        <f>LEFT('Pipeline Segments'!$A$179,7)</f>
        <v>Absecon</v>
      </c>
      <c r="B182" s="34" t="str">
        <f>'Pipeline Segments'!$A$179</f>
        <v>Absecon: Galloway/Absecon Border to Pleasantville MH #32 (Force Main becomes Gravity)</v>
      </c>
      <c r="C182" s="30" t="s">
        <v>334</v>
      </c>
      <c r="D182" s="30">
        <v>32</v>
      </c>
      <c r="E182" s="38">
        <v>4619</v>
      </c>
      <c r="F182" s="82" t="s">
        <v>164</v>
      </c>
      <c r="G182" s="38" t="s">
        <v>299</v>
      </c>
      <c r="H182" s="30">
        <v>20</v>
      </c>
      <c r="I182" s="30">
        <v>1976</v>
      </c>
      <c r="J182" s="30">
        <v>100</v>
      </c>
      <c r="K182" s="30">
        <v>0</v>
      </c>
      <c r="L182" s="30">
        <v>0</v>
      </c>
      <c r="M182" s="30">
        <v>0</v>
      </c>
      <c r="N182" s="30">
        <v>4.2550078999999998</v>
      </c>
      <c r="O182" s="30">
        <f t="shared" si="29"/>
        <v>1.3616025279999999</v>
      </c>
      <c r="P182" s="30">
        <f t="shared" si="31"/>
        <v>2.2977042660000002</v>
      </c>
      <c r="Q182" s="30">
        <f t="shared" si="32"/>
        <v>2.3253618173499997</v>
      </c>
      <c r="R182" s="30">
        <f t="shared" si="33"/>
        <v>17.020031599999999</v>
      </c>
      <c r="S182" s="30">
        <v>4</v>
      </c>
      <c r="T182" s="30">
        <f t="shared" si="36"/>
        <v>56</v>
      </c>
      <c r="U182" s="30">
        <v>0</v>
      </c>
      <c r="V182" s="7">
        <v>4</v>
      </c>
      <c r="W182" s="7">
        <v>2</v>
      </c>
      <c r="X182" s="7">
        <f t="shared" si="34"/>
        <v>8</v>
      </c>
    </row>
    <row r="183" spans="1:26" s="113" customFormat="1" ht="11.1" customHeight="1" x14ac:dyDescent="0.2">
      <c r="A183" s="112" t="str">
        <f>LEFT('Pipeline Segments'!$A$210,8)</f>
        <v>Galloway</v>
      </c>
      <c r="B183" s="112" t="str">
        <f>'Pipeline Segments'!$A$210</f>
        <v>Galloway: Moss Mill Rd (MH #S9) to Galloway/Absecon Border)</v>
      </c>
      <c r="C183" s="44" t="s">
        <v>336</v>
      </c>
      <c r="D183" s="44" t="s">
        <v>337</v>
      </c>
      <c r="E183" s="42">
        <v>19590</v>
      </c>
      <c r="F183" s="87" t="s">
        <v>164</v>
      </c>
      <c r="G183" s="42" t="s">
        <v>299</v>
      </c>
      <c r="H183" s="44">
        <v>18</v>
      </c>
      <c r="I183" s="44">
        <v>1976</v>
      </c>
      <c r="J183" s="44">
        <v>100</v>
      </c>
      <c r="K183" s="44">
        <v>0</v>
      </c>
      <c r="L183" s="44">
        <v>0</v>
      </c>
      <c r="M183" s="44">
        <v>0</v>
      </c>
      <c r="N183" s="44">
        <v>0</v>
      </c>
      <c r="O183" s="44">
        <f t="shared" si="29"/>
        <v>0</v>
      </c>
      <c r="P183" s="44">
        <f t="shared" si="31"/>
        <v>0</v>
      </c>
      <c r="Q183" s="44">
        <f t="shared" si="32"/>
        <v>0</v>
      </c>
      <c r="R183" s="44">
        <f t="shared" si="33"/>
        <v>0</v>
      </c>
      <c r="S183" s="44">
        <v>1</v>
      </c>
      <c r="T183" s="44">
        <f t="shared" ref="T183:T189" si="37">IF(L183&gt;0,((K183+L183)-$Y$2),((I183+J183)-$Y$2))</f>
        <v>56</v>
      </c>
      <c r="U183" s="26">
        <v>0</v>
      </c>
      <c r="V183" s="26">
        <v>4</v>
      </c>
      <c r="W183" s="26">
        <v>2</v>
      </c>
      <c r="X183" s="26">
        <f t="shared" ref="X183:X189" si="38">(V183*W183)</f>
        <v>8</v>
      </c>
    </row>
    <row r="184" spans="1:26" ht="11.1" customHeight="1" x14ac:dyDescent="0.2">
      <c r="A184" s="34" t="str">
        <f>LEFT('Pipeline Segments'!$A$210,8)</f>
        <v>Galloway</v>
      </c>
      <c r="B184" s="34" t="str">
        <f>'Pipeline Segments'!$A$210</f>
        <v>Galloway: Moss Mill Rd (MH #S9) to Galloway/Absecon Border)</v>
      </c>
      <c r="C184" s="1" t="s">
        <v>337</v>
      </c>
      <c r="D184" s="1" t="s">
        <v>338</v>
      </c>
      <c r="E184" s="11">
        <v>3292</v>
      </c>
      <c r="F184" s="85" t="s">
        <v>164</v>
      </c>
      <c r="G184" s="11" t="s">
        <v>299</v>
      </c>
      <c r="H184" s="1">
        <v>6</v>
      </c>
      <c r="I184" s="1">
        <v>1976</v>
      </c>
      <c r="J184" s="30">
        <v>100</v>
      </c>
      <c r="K184" s="30">
        <v>0</v>
      </c>
      <c r="L184" s="30">
        <v>0</v>
      </c>
      <c r="M184" s="1">
        <v>0</v>
      </c>
      <c r="N184" s="30">
        <v>0.91889549999999998</v>
      </c>
      <c r="O184" s="30">
        <f t="shared" si="29"/>
        <v>0.29404656000000001</v>
      </c>
      <c r="P184" s="30">
        <f t="shared" si="31"/>
        <v>0.49620357000000004</v>
      </c>
      <c r="Q184" s="30">
        <f t="shared" si="32"/>
        <v>0.50217639074999998</v>
      </c>
      <c r="R184" s="30">
        <f t="shared" si="33"/>
        <v>3.6755819999999999</v>
      </c>
      <c r="S184" s="30">
        <v>1</v>
      </c>
      <c r="T184" s="30">
        <f t="shared" si="37"/>
        <v>56</v>
      </c>
      <c r="U184" s="7">
        <v>0</v>
      </c>
      <c r="V184" s="1">
        <v>3</v>
      </c>
      <c r="W184" s="1">
        <v>2</v>
      </c>
      <c r="X184" s="7">
        <f t="shared" si="38"/>
        <v>6</v>
      </c>
    </row>
    <row r="185" spans="1:26" ht="11.1" customHeight="1" x14ac:dyDescent="0.2">
      <c r="A185" s="34" t="str">
        <f>LEFT('Pipeline Segments'!$A$210,8)</f>
        <v>Galloway</v>
      </c>
      <c r="B185" s="34" t="str">
        <f>'Pipeline Segments'!$A$210</f>
        <v>Galloway: Moss Mill Rd (MH #S9) to Galloway/Absecon Border)</v>
      </c>
      <c r="C185" s="30" t="s">
        <v>337</v>
      </c>
      <c r="D185" s="30" t="s">
        <v>340</v>
      </c>
      <c r="E185" s="38">
        <v>1615</v>
      </c>
      <c r="F185" s="82" t="s">
        <v>164</v>
      </c>
      <c r="G185" s="38" t="s">
        <v>299</v>
      </c>
      <c r="H185" s="30">
        <v>18</v>
      </c>
      <c r="I185" s="30">
        <v>1976</v>
      </c>
      <c r="J185" s="30">
        <v>100</v>
      </c>
      <c r="K185" s="30">
        <v>0</v>
      </c>
      <c r="L185" s="30">
        <v>0</v>
      </c>
      <c r="M185" s="30">
        <v>0</v>
      </c>
      <c r="N185" s="30">
        <v>0.91889549999999998</v>
      </c>
      <c r="O185" s="30">
        <f t="shared" si="29"/>
        <v>0.29404656000000001</v>
      </c>
      <c r="P185" s="30">
        <f t="shared" si="31"/>
        <v>0.49620357000000004</v>
      </c>
      <c r="Q185" s="30">
        <f t="shared" si="32"/>
        <v>0.50217639074999998</v>
      </c>
      <c r="R185" s="30">
        <f t="shared" si="33"/>
        <v>3.6755819999999999</v>
      </c>
      <c r="S185" s="30">
        <v>2</v>
      </c>
      <c r="T185" s="30">
        <f t="shared" si="37"/>
        <v>56</v>
      </c>
      <c r="U185" s="7">
        <v>0</v>
      </c>
      <c r="V185" s="7">
        <v>4</v>
      </c>
      <c r="W185" s="7">
        <v>2</v>
      </c>
      <c r="X185" s="7">
        <f t="shared" si="38"/>
        <v>8</v>
      </c>
    </row>
    <row r="186" spans="1:26" ht="11.1" customHeight="1" x14ac:dyDescent="0.2">
      <c r="A186" s="34" t="str">
        <f>LEFT('Pipeline Segments'!$A$222,8)</f>
        <v>Galloway</v>
      </c>
      <c r="B186" s="34" t="str">
        <f>'Pipeline Segments'!$A$222</f>
        <v>Galloway: MH #P63 to Pomona Metering</v>
      </c>
      <c r="C186" s="37" t="s">
        <v>206</v>
      </c>
      <c r="D186" s="30" t="s">
        <v>207</v>
      </c>
      <c r="E186" s="30">
        <v>145</v>
      </c>
      <c r="F186" s="82" t="s">
        <v>23</v>
      </c>
      <c r="G186" s="30" t="s">
        <v>302</v>
      </c>
      <c r="H186" s="30">
        <v>21</v>
      </c>
      <c r="I186" s="91">
        <v>1976</v>
      </c>
      <c r="J186" s="30">
        <v>80</v>
      </c>
      <c r="K186" s="30">
        <v>0</v>
      </c>
      <c r="L186" s="30">
        <v>0</v>
      </c>
      <c r="M186" s="44">
        <v>0</v>
      </c>
      <c r="N186" s="30">
        <v>0.41970380000000002</v>
      </c>
      <c r="O186" s="30">
        <f t="shared" si="29"/>
        <v>0.13430521600000001</v>
      </c>
      <c r="P186" s="30">
        <f t="shared" si="31"/>
        <v>0.22664005200000004</v>
      </c>
      <c r="Q186" s="30">
        <f t="shared" si="32"/>
        <v>0.22936812670000001</v>
      </c>
      <c r="R186" s="30">
        <f t="shared" si="33"/>
        <v>1.6788152000000001</v>
      </c>
      <c r="S186" s="30">
        <v>1</v>
      </c>
      <c r="T186" s="30">
        <f t="shared" si="37"/>
        <v>36</v>
      </c>
      <c r="U186" s="7">
        <v>0</v>
      </c>
      <c r="V186" s="7">
        <v>1</v>
      </c>
      <c r="W186" s="7">
        <v>1</v>
      </c>
      <c r="X186" s="7">
        <f t="shared" si="38"/>
        <v>1</v>
      </c>
    </row>
    <row r="187" spans="1:26" ht="11.1" customHeight="1" x14ac:dyDescent="0.2">
      <c r="A187" s="34" t="str">
        <f>LEFT('Pipeline Segments'!$A$222,8)</f>
        <v>Galloway</v>
      </c>
      <c r="B187" s="34" t="str">
        <f>'Pipeline Segments'!$A$222</f>
        <v>Galloway: MH #P63 to Pomona Metering</v>
      </c>
      <c r="C187" s="30" t="str">
        <f>D186</f>
        <v>P62</v>
      </c>
      <c r="D187" s="30" t="s">
        <v>208</v>
      </c>
      <c r="E187" s="30">
        <v>474</v>
      </c>
      <c r="F187" s="82" t="s">
        <v>23</v>
      </c>
      <c r="G187" s="30" t="s">
        <v>302</v>
      </c>
      <c r="H187" s="30">
        <v>21</v>
      </c>
      <c r="I187" s="30">
        <v>1976</v>
      </c>
      <c r="J187" s="30">
        <v>80</v>
      </c>
      <c r="K187" s="30">
        <v>0</v>
      </c>
      <c r="L187" s="30">
        <v>0</v>
      </c>
      <c r="M187" s="44">
        <v>0</v>
      </c>
      <c r="N187" s="30">
        <v>0.41970380000000002</v>
      </c>
      <c r="O187" s="30">
        <f t="shared" si="29"/>
        <v>0.13430521600000001</v>
      </c>
      <c r="P187" s="30">
        <f t="shared" si="31"/>
        <v>0.22664005200000004</v>
      </c>
      <c r="Q187" s="30">
        <f t="shared" si="32"/>
        <v>0.22936812670000001</v>
      </c>
      <c r="R187" s="30">
        <f t="shared" si="33"/>
        <v>1.6788152000000001</v>
      </c>
      <c r="S187" s="30">
        <v>1</v>
      </c>
      <c r="T187" s="30">
        <f t="shared" si="37"/>
        <v>36</v>
      </c>
      <c r="U187" s="7">
        <v>0</v>
      </c>
      <c r="V187" s="7">
        <v>1</v>
      </c>
      <c r="W187" s="7">
        <v>1</v>
      </c>
      <c r="X187" s="7">
        <f t="shared" si="38"/>
        <v>1</v>
      </c>
    </row>
    <row r="188" spans="1:26" ht="11.1" customHeight="1" x14ac:dyDescent="0.2">
      <c r="A188" s="34" t="str">
        <f>LEFT('Pipeline Segments'!$A$222,8)</f>
        <v>Galloway</v>
      </c>
      <c r="B188" s="34" t="str">
        <f>'Pipeline Segments'!$A$222</f>
        <v>Galloway: MH #P63 to Pomona Metering</v>
      </c>
      <c r="C188" s="30" t="str">
        <f>D187</f>
        <v>P61</v>
      </c>
      <c r="D188" s="30" t="s">
        <v>209</v>
      </c>
      <c r="E188" s="30">
        <v>498</v>
      </c>
      <c r="F188" s="82" t="s">
        <v>23</v>
      </c>
      <c r="G188" s="30" t="s">
        <v>302</v>
      </c>
      <c r="H188" s="30">
        <v>21</v>
      </c>
      <c r="I188" s="30">
        <v>1976</v>
      </c>
      <c r="J188" s="30">
        <v>80</v>
      </c>
      <c r="K188" s="30">
        <v>0</v>
      </c>
      <c r="L188" s="30">
        <v>0</v>
      </c>
      <c r="M188" s="44">
        <v>0</v>
      </c>
      <c r="N188" s="30">
        <v>0.41970380000000002</v>
      </c>
      <c r="O188" s="30">
        <f t="shared" si="29"/>
        <v>0.13430521600000001</v>
      </c>
      <c r="P188" s="30">
        <f t="shared" si="31"/>
        <v>0.22664005200000004</v>
      </c>
      <c r="Q188" s="30">
        <f t="shared" si="32"/>
        <v>0.22936812670000001</v>
      </c>
      <c r="R188" s="30">
        <f t="shared" si="33"/>
        <v>1.6788152000000001</v>
      </c>
      <c r="S188" s="30">
        <v>1</v>
      </c>
      <c r="T188" s="30">
        <f t="shared" si="37"/>
        <v>36</v>
      </c>
      <c r="U188" s="7">
        <v>0</v>
      </c>
      <c r="V188" s="7">
        <v>1</v>
      </c>
      <c r="W188" s="7">
        <v>1</v>
      </c>
      <c r="X188" s="7">
        <f t="shared" si="38"/>
        <v>1</v>
      </c>
    </row>
    <row r="189" spans="1:26" ht="11.1" customHeight="1" x14ac:dyDescent="0.2">
      <c r="A189" s="34" t="str">
        <f>LEFT('Pipeline Segments'!$A$222,8)</f>
        <v>Galloway</v>
      </c>
      <c r="B189" s="34" t="str">
        <f>'Pipeline Segments'!$A$222</f>
        <v>Galloway: MH #P63 to Pomona Metering</v>
      </c>
      <c r="C189" s="30" t="str">
        <f>D188</f>
        <v>P60</v>
      </c>
      <c r="D189" s="30" t="s">
        <v>210</v>
      </c>
      <c r="E189" s="30">
        <v>501</v>
      </c>
      <c r="F189" s="82" t="s">
        <v>23</v>
      </c>
      <c r="G189" s="30" t="s">
        <v>302</v>
      </c>
      <c r="H189" s="30">
        <v>21</v>
      </c>
      <c r="I189" s="30">
        <v>1976</v>
      </c>
      <c r="J189" s="30">
        <v>80</v>
      </c>
      <c r="K189" s="30">
        <v>0</v>
      </c>
      <c r="L189" s="30">
        <v>0</v>
      </c>
      <c r="M189" s="44">
        <v>0</v>
      </c>
      <c r="N189" s="30">
        <v>0.41970380000000002</v>
      </c>
      <c r="O189" s="30">
        <f t="shared" si="29"/>
        <v>0.13430521600000001</v>
      </c>
      <c r="P189" s="30">
        <f t="shared" si="31"/>
        <v>0.22664005200000004</v>
      </c>
      <c r="Q189" s="30">
        <f t="shared" si="32"/>
        <v>0.22936812670000001</v>
      </c>
      <c r="R189" s="30">
        <f t="shared" si="33"/>
        <v>1.6788152000000001</v>
      </c>
      <c r="S189" s="30">
        <v>1</v>
      </c>
      <c r="T189" s="30">
        <f t="shared" si="37"/>
        <v>36</v>
      </c>
      <c r="U189" s="7">
        <v>0</v>
      </c>
      <c r="V189" s="7">
        <v>1</v>
      </c>
      <c r="W189" s="7">
        <v>1</v>
      </c>
      <c r="X189" s="7">
        <f t="shared" si="38"/>
        <v>1</v>
      </c>
    </row>
    <row r="190" spans="1:26" ht="11.1" customHeight="1" x14ac:dyDescent="0.2">
      <c r="A190" s="34" t="str">
        <f>LEFT('Pipeline Segments'!$A$222,8)</f>
        <v>Galloway</v>
      </c>
      <c r="B190" s="34" t="str">
        <f>'Pipeline Segments'!$A$222</f>
        <v>Galloway: MH #P63 to Pomona Metering</v>
      </c>
      <c r="C190" s="30" t="str">
        <f>D294</f>
        <v>P58</v>
      </c>
      <c r="D190" s="30" t="s">
        <v>212</v>
      </c>
      <c r="E190" s="30">
        <v>397</v>
      </c>
      <c r="F190" s="82" t="s">
        <v>23</v>
      </c>
      <c r="G190" s="30" t="s">
        <v>302</v>
      </c>
      <c r="H190" s="30">
        <v>21</v>
      </c>
      <c r="I190" s="30">
        <v>1976</v>
      </c>
      <c r="J190" s="30">
        <v>80</v>
      </c>
      <c r="K190" s="30">
        <v>0</v>
      </c>
      <c r="L190" s="30">
        <v>0</v>
      </c>
      <c r="M190" s="30">
        <v>0</v>
      </c>
      <c r="N190" s="30">
        <v>0.41970380000000002</v>
      </c>
      <c r="O190" s="30">
        <f t="shared" si="29"/>
        <v>0.13430521600000001</v>
      </c>
      <c r="P190" s="30">
        <f t="shared" si="31"/>
        <v>0.22664005200000004</v>
      </c>
      <c r="Q190" s="30">
        <f t="shared" si="32"/>
        <v>0.22936812670000001</v>
      </c>
      <c r="R190" s="30">
        <f t="shared" si="33"/>
        <v>1.6788152000000001</v>
      </c>
      <c r="S190" s="30">
        <v>1</v>
      </c>
      <c r="T190" s="30">
        <f t="shared" ref="T190:T213" si="39">IF(L190&gt;0,((K190+L190)-$Y$2),((I190+J190)-$Y$2))</f>
        <v>36</v>
      </c>
      <c r="U190" s="7">
        <v>0</v>
      </c>
      <c r="V190" s="30">
        <v>2</v>
      </c>
      <c r="W190" s="30">
        <v>4</v>
      </c>
      <c r="X190" s="7">
        <f t="shared" ref="X190:X243" si="40">(V190*W190)</f>
        <v>8</v>
      </c>
    </row>
    <row r="191" spans="1:26" ht="11.1" customHeight="1" x14ac:dyDescent="0.2">
      <c r="A191" s="34" t="str">
        <f>LEFT('Pipeline Segments'!$A$222,8)</f>
        <v>Galloway</v>
      </c>
      <c r="B191" s="34" t="str">
        <f>'Pipeline Segments'!$A$222</f>
        <v>Galloway: MH #P63 to Pomona Metering</v>
      </c>
      <c r="C191" s="30" t="str">
        <f t="shared" ref="C191:C223" si="41">D190</f>
        <v>P57</v>
      </c>
      <c r="D191" s="30" t="s">
        <v>213</v>
      </c>
      <c r="E191" s="30">
        <v>401</v>
      </c>
      <c r="F191" s="82" t="s">
        <v>23</v>
      </c>
      <c r="G191" s="30" t="s">
        <v>302</v>
      </c>
      <c r="H191" s="30">
        <v>21</v>
      </c>
      <c r="I191" s="30">
        <v>1976</v>
      </c>
      <c r="J191" s="30">
        <v>80</v>
      </c>
      <c r="K191" s="30">
        <v>0</v>
      </c>
      <c r="L191" s="30">
        <v>0</v>
      </c>
      <c r="M191" s="30">
        <v>0</v>
      </c>
      <c r="N191" s="30">
        <v>0.41970380000000002</v>
      </c>
      <c r="O191" s="30">
        <f t="shared" si="29"/>
        <v>0.13430521600000001</v>
      </c>
      <c r="P191" s="30">
        <f t="shared" si="31"/>
        <v>0.22664005200000004</v>
      </c>
      <c r="Q191" s="30">
        <f t="shared" si="32"/>
        <v>0.22936812670000001</v>
      </c>
      <c r="R191" s="30">
        <f t="shared" si="33"/>
        <v>1.6788152000000001</v>
      </c>
      <c r="S191" s="30">
        <v>1</v>
      </c>
      <c r="T191" s="30">
        <f t="shared" si="39"/>
        <v>36</v>
      </c>
      <c r="U191" s="7">
        <v>0</v>
      </c>
      <c r="V191" s="30">
        <v>2</v>
      </c>
      <c r="W191" s="30">
        <v>4</v>
      </c>
      <c r="X191" s="7">
        <f t="shared" si="40"/>
        <v>8</v>
      </c>
    </row>
    <row r="192" spans="1:26" ht="11.1" customHeight="1" x14ac:dyDescent="0.2">
      <c r="A192" s="34" t="str">
        <f>LEFT('Pipeline Segments'!$A$222,8)</f>
        <v>Galloway</v>
      </c>
      <c r="B192" s="34" t="str">
        <f>'Pipeline Segments'!$A$222</f>
        <v>Galloway: MH #P63 to Pomona Metering</v>
      </c>
      <c r="C192" s="30" t="str">
        <f t="shared" si="41"/>
        <v>P56</v>
      </c>
      <c r="D192" s="30" t="s">
        <v>214</v>
      </c>
      <c r="E192" s="30">
        <v>240</v>
      </c>
      <c r="F192" s="82" t="s">
        <v>23</v>
      </c>
      <c r="G192" s="30" t="s">
        <v>302</v>
      </c>
      <c r="H192" s="30">
        <v>21</v>
      </c>
      <c r="I192" s="30">
        <v>1976</v>
      </c>
      <c r="J192" s="30">
        <v>80</v>
      </c>
      <c r="K192" s="30">
        <v>0</v>
      </c>
      <c r="L192" s="30">
        <v>0</v>
      </c>
      <c r="M192" s="30">
        <v>0</v>
      </c>
      <c r="N192" s="30">
        <v>0.41970380000000002</v>
      </c>
      <c r="O192" s="30">
        <f t="shared" si="29"/>
        <v>0.13430521600000001</v>
      </c>
      <c r="P192" s="30">
        <f t="shared" si="31"/>
        <v>0.22664005200000004</v>
      </c>
      <c r="Q192" s="30">
        <f t="shared" si="32"/>
        <v>0.22936812670000001</v>
      </c>
      <c r="R192" s="30">
        <f t="shared" si="33"/>
        <v>1.6788152000000001</v>
      </c>
      <c r="S192" s="30">
        <v>1</v>
      </c>
      <c r="T192" s="30">
        <f t="shared" si="39"/>
        <v>36</v>
      </c>
      <c r="U192" s="7">
        <v>0</v>
      </c>
      <c r="V192" s="30">
        <v>2</v>
      </c>
      <c r="W192" s="30">
        <v>4</v>
      </c>
      <c r="X192" s="7">
        <f t="shared" si="40"/>
        <v>8</v>
      </c>
    </row>
    <row r="193" spans="1:26" ht="11.1" customHeight="1" x14ac:dyDescent="0.2">
      <c r="A193" s="34" t="str">
        <f>LEFT('Pipeline Segments'!$A$222,8)</f>
        <v>Galloway</v>
      </c>
      <c r="B193" s="34" t="str">
        <f>'Pipeline Segments'!$A$222</f>
        <v>Galloway: MH #P63 to Pomona Metering</v>
      </c>
      <c r="C193" s="30" t="str">
        <f t="shared" si="41"/>
        <v>P55</v>
      </c>
      <c r="D193" s="30" t="s">
        <v>215</v>
      </c>
      <c r="E193" s="30">
        <v>387</v>
      </c>
      <c r="F193" s="82" t="s">
        <v>23</v>
      </c>
      <c r="G193" s="30" t="s">
        <v>302</v>
      </c>
      <c r="H193" s="30">
        <v>21</v>
      </c>
      <c r="I193" s="30">
        <v>1976</v>
      </c>
      <c r="J193" s="30">
        <v>80</v>
      </c>
      <c r="K193" s="30">
        <v>0</v>
      </c>
      <c r="L193" s="30">
        <v>0</v>
      </c>
      <c r="M193" s="30">
        <v>0</v>
      </c>
      <c r="N193" s="30">
        <v>0.41970380000000002</v>
      </c>
      <c r="O193" s="30">
        <f t="shared" si="29"/>
        <v>0.13430521600000001</v>
      </c>
      <c r="P193" s="30">
        <f t="shared" si="31"/>
        <v>0.22664005200000004</v>
      </c>
      <c r="Q193" s="30">
        <f t="shared" si="32"/>
        <v>0.22936812670000001</v>
      </c>
      <c r="R193" s="30">
        <f t="shared" si="33"/>
        <v>1.6788152000000001</v>
      </c>
      <c r="S193" s="30">
        <v>1</v>
      </c>
      <c r="T193" s="30">
        <f t="shared" si="39"/>
        <v>36</v>
      </c>
      <c r="U193" s="7">
        <v>0</v>
      </c>
      <c r="V193" s="30">
        <v>2</v>
      </c>
      <c r="W193" s="30">
        <v>4</v>
      </c>
      <c r="X193" s="7">
        <f t="shared" si="40"/>
        <v>8</v>
      </c>
    </row>
    <row r="194" spans="1:26" ht="11.1" customHeight="1" x14ac:dyDescent="0.2">
      <c r="A194" s="34" t="str">
        <f>LEFT('Pipeline Segments'!$A$222,8)</f>
        <v>Galloway</v>
      </c>
      <c r="B194" s="34" t="str">
        <f>'Pipeline Segments'!$A$222</f>
        <v>Galloway: MH #P63 to Pomona Metering</v>
      </c>
      <c r="C194" s="30" t="str">
        <f t="shared" si="41"/>
        <v>P54</v>
      </c>
      <c r="D194" s="30" t="s">
        <v>216</v>
      </c>
      <c r="E194" s="30">
        <v>300</v>
      </c>
      <c r="F194" s="82" t="s">
        <v>23</v>
      </c>
      <c r="G194" s="30" t="s">
        <v>302</v>
      </c>
      <c r="H194" s="30">
        <v>21</v>
      </c>
      <c r="I194" s="30">
        <v>1976</v>
      </c>
      <c r="J194" s="30">
        <v>80</v>
      </c>
      <c r="K194" s="30">
        <v>0</v>
      </c>
      <c r="L194" s="30">
        <v>0</v>
      </c>
      <c r="M194" s="30">
        <v>0</v>
      </c>
      <c r="N194" s="30">
        <v>0.41970380000000002</v>
      </c>
      <c r="O194" s="30">
        <f t="shared" si="29"/>
        <v>0.13430521600000001</v>
      </c>
      <c r="P194" s="30">
        <f t="shared" si="31"/>
        <v>0.22664005200000004</v>
      </c>
      <c r="Q194" s="30">
        <f t="shared" si="32"/>
        <v>0.22936812670000001</v>
      </c>
      <c r="R194" s="30">
        <f t="shared" si="33"/>
        <v>1.6788152000000001</v>
      </c>
      <c r="S194" s="30">
        <v>1</v>
      </c>
      <c r="T194" s="30">
        <f t="shared" si="39"/>
        <v>36</v>
      </c>
      <c r="U194" s="7">
        <v>0</v>
      </c>
      <c r="V194" s="30">
        <v>2</v>
      </c>
      <c r="W194" s="30">
        <v>4</v>
      </c>
      <c r="X194" s="7">
        <f t="shared" si="40"/>
        <v>8</v>
      </c>
    </row>
    <row r="195" spans="1:26" ht="11.1" customHeight="1" x14ac:dyDescent="0.2">
      <c r="A195" s="34" t="str">
        <f>LEFT('Pipeline Segments'!$A$222,8)</f>
        <v>Galloway</v>
      </c>
      <c r="B195" s="34" t="str">
        <f>'Pipeline Segments'!$A$222</f>
        <v>Galloway: MH #P63 to Pomona Metering</v>
      </c>
      <c r="C195" s="30" t="str">
        <f t="shared" si="41"/>
        <v>P53</v>
      </c>
      <c r="D195" s="30" t="s">
        <v>217</v>
      </c>
      <c r="E195" s="30">
        <v>294</v>
      </c>
      <c r="F195" s="82" t="s">
        <v>23</v>
      </c>
      <c r="G195" s="30" t="s">
        <v>302</v>
      </c>
      <c r="H195" s="30">
        <v>21</v>
      </c>
      <c r="I195" s="30">
        <v>1976</v>
      </c>
      <c r="J195" s="30">
        <v>80</v>
      </c>
      <c r="K195" s="30">
        <v>0</v>
      </c>
      <c r="L195" s="30">
        <v>0</v>
      </c>
      <c r="M195" s="30">
        <v>0</v>
      </c>
      <c r="N195" s="30">
        <v>0.41970380000000002</v>
      </c>
      <c r="O195" s="30">
        <f t="shared" ref="O195:O258" si="42">0.32*N195</f>
        <v>0.13430521600000001</v>
      </c>
      <c r="P195" s="30">
        <f t="shared" si="31"/>
        <v>0.22664005200000004</v>
      </c>
      <c r="Q195" s="30">
        <f t="shared" si="32"/>
        <v>0.22936812670000001</v>
      </c>
      <c r="R195" s="30">
        <f t="shared" si="33"/>
        <v>1.6788152000000001</v>
      </c>
      <c r="S195" s="30">
        <v>1</v>
      </c>
      <c r="T195" s="30">
        <f t="shared" si="39"/>
        <v>36</v>
      </c>
      <c r="U195" s="7">
        <v>0</v>
      </c>
      <c r="V195" s="30">
        <v>2</v>
      </c>
      <c r="W195" s="30">
        <v>4</v>
      </c>
      <c r="X195" s="7">
        <f t="shared" si="40"/>
        <v>8</v>
      </c>
    </row>
    <row r="196" spans="1:26" s="8" customFormat="1" ht="11.1" customHeight="1" x14ac:dyDescent="0.2">
      <c r="A196" s="34" t="str">
        <f>LEFT('Pipeline Segments'!$A$222,8)</f>
        <v>Galloway</v>
      </c>
      <c r="B196" s="34" t="str">
        <f>'Pipeline Segments'!$A$222</f>
        <v>Galloway: MH #P63 to Pomona Metering</v>
      </c>
      <c r="C196" s="30" t="str">
        <f t="shared" si="41"/>
        <v>P52</v>
      </c>
      <c r="D196" s="30" t="s">
        <v>218</v>
      </c>
      <c r="E196" s="30">
        <v>302</v>
      </c>
      <c r="F196" s="82" t="s">
        <v>23</v>
      </c>
      <c r="G196" s="30" t="s">
        <v>302</v>
      </c>
      <c r="H196" s="30">
        <v>21</v>
      </c>
      <c r="I196" s="30">
        <v>1976</v>
      </c>
      <c r="J196" s="30">
        <v>80</v>
      </c>
      <c r="K196" s="30">
        <v>0</v>
      </c>
      <c r="L196" s="30">
        <v>0</v>
      </c>
      <c r="M196" s="30">
        <v>0</v>
      </c>
      <c r="N196" s="30">
        <v>0.41970380000000002</v>
      </c>
      <c r="O196" s="30">
        <f t="shared" si="42"/>
        <v>0.13430521600000001</v>
      </c>
      <c r="P196" s="30">
        <f t="shared" si="31"/>
        <v>0.22664005200000004</v>
      </c>
      <c r="Q196" s="30">
        <f t="shared" si="32"/>
        <v>0.22936812670000001</v>
      </c>
      <c r="R196" s="30">
        <f t="shared" si="33"/>
        <v>1.6788152000000001</v>
      </c>
      <c r="S196" s="30">
        <v>1</v>
      </c>
      <c r="T196" s="30">
        <f t="shared" si="39"/>
        <v>36</v>
      </c>
      <c r="U196" s="7">
        <v>0</v>
      </c>
      <c r="V196" s="30">
        <v>2</v>
      </c>
      <c r="W196" s="30">
        <v>4</v>
      </c>
      <c r="X196" s="7">
        <f t="shared" si="40"/>
        <v>8</v>
      </c>
    </row>
    <row r="197" spans="1:26" ht="11.1" customHeight="1" x14ac:dyDescent="0.2">
      <c r="A197" s="34" t="str">
        <f>LEFT('Pipeline Segments'!$A$222,8)</f>
        <v>Galloway</v>
      </c>
      <c r="B197" s="34" t="str">
        <f>'Pipeline Segments'!$A$222</f>
        <v>Galloway: MH #P63 to Pomona Metering</v>
      </c>
      <c r="C197" s="30" t="str">
        <f t="shared" si="41"/>
        <v>P51</v>
      </c>
      <c r="D197" s="30" t="s">
        <v>219</v>
      </c>
      <c r="E197" s="30">
        <v>313</v>
      </c>
      <c r="F197" s="82" t="s">
        <v>23</v>
      </c>
      <c r="G197" s="30" t="s">
        <v>302</v>
      </c>
      <c r="H197" s="30">
        <v>21</v>
      </c>
      <c r="I197" s="30">
        <v>1976</v>
      </c>
      <c r="J197" s="30">
        <v>80</v>
      </c>
      <c r="K197" s="30">
        <v>0</v>
      </c>
      <c r="L197" s="30">
        <v>0</v>
      </c>
      <c r="M197" s="30">
        <v>0</v>
      </c>
      <c r="N197" s="30">
        <v>0.41970380000000002</v>
      </c>
      <c r="O197" s="30">
        <f t="shared" si="42"/>
        <v>0.13430521600000001</v>
      </c>
      <c r="P197" s="30">
        <f t="shared" si="31"/>
        <v>0.22664005200000004</v>
      </c>
      <c r="Q197" s="30">
        <f t="shared" si="32"/>
        <v>0.22936812670000001</v>
      </c>
      <c r="R197" s="30">
        <f t="shared" si="33"/>
        <v>1.6788152000000001</v>
      </c>
      <c r="S197" s="30">
        <v>1</v>
      </c>
      <c r="T197" s="30">
        <f t="shared" si="39"/>
        <v>36</v>
      </c>
      <c r="U197" s="7">
        <v>0</v>
      </c>
      <c r="V197" s="30">
        <v>2</v>
      </c>
      <c r="W197" s="30">
        <v>4</v>
      </c>
      <c r="X197" s="7">
        <f t="shared" si="40"/>
        <v>8</v>
      </c>
    </row>
    <row r="198" spans="1:26" ht="11.1" customHeight="1" x14ac:dyDescent="0.2">
      <c r="A198" s="34" t="str">
        <f>LEFT('Pipeline Segments'!$A$222,8)</f>
        <v>Galloway</v>
      </c>
      <c r="B198" s="34" t="str">
        <f>'Pipeline Segments'!$A$222</f>
        <v>Galloway: MH #P63 to Pomona Metering</v>
      </c>
      <c r="C198" s="30" t="str">
        <f t="shared" si="41"/>
        <v>P50</v>
      </c>
      <c r="D198" s="30" t="s">
        <v>220</v>
      </c>
      <c r="E198" s="30">
        <v>304</v>
      </c>
      <c r="F198" s="82" t="s">
        <v>23</v>
      </c>
      <c r="G198" s="30" t="s">
        <v>302</v>
      </c>
      <c r="H198" s="30">
        <v>21</v>
      </c>
      <c r="I198" s="30">
        <v>1976</v>
      </c>
      <c r="J198" s="30">
        <v>80</v>
      </c>
      <c r="K198" s="30">
        <v>0</v>
      </c>
      <c r="L198" s="30">
        <v>0</v>
      </c>
      <c r="M198" s="30">
        <v>0</v>
      </c>
      <c r="N198" s="30">
        <v>0.41970380000000002</v>
      </c>
      <c r="O198" s="30">
        <f t="shared" si="42"/>
        <v>0.13430521600000001</v>
      </c>
      <c r="P198" s="30">
        <f t="shared" si="31"/>
        <v>0.22664005200000004</v>
      </c>
      <c r="Q198" s="30">
        <f t="shared" si="32"/>
        <v>0.22936812670000001</v>
      </c>
      <c r="R198" s="30">
        <f t="shared" si="33"/>
        <v>1.6788152000000001</v>
      </c>
      <c r="S198" s="30">
        <v>1</v>
      </c>
      <c r="T198" s="30">
        <f t="shared" si="39"/>
        <v>36</v>
      </c>
      <c r="U198" s="7">
        <v>0</v>
      </c>
      <c r="V198" s="30">
        <v>2</v>
      </c>
      <c r="W198" s="30">
        <v>4</v>
      </c>
      <c r="X198" s="7">
        <f t="shared" si="40"/>
        <v>8</v>
      </c>
    </row>
    <row r="199" spans="1:26" ht="11.1" customHeight="1" x14ac:dyDescent="0.2">
      <c r="A199" s="34" t="str">
        <f>LEFT('Pipeline Segments'!$A$222,8)</f>
        <v>Galloway</v>
      </c>
      <c r="B199" s="34" t="str">
        <f>'Pipeline Segments'!$A$222</f>
        <v>Galloway: MH #P63 to Pomona Metering</v>
      </c>
      <c r="C199" s="30" t="str">
        <f t="shared" si="41"/>
        <v>P49</v>
      </c>
      <c r="D199" s="30" t="s">
        <v>221</v>
      </c>
      <c r="E199" s="30">
        <v>399</v>
      </c>
      <c r="F199" s="82" t="s">
        <v>23</v>
      </c>
      <c r="G199" s="30" t="s">
        <v>302</v>
      </c>
      <c r="H199" s="30">
        <v>21</v>
      </c>
      <c r="I199" s="30">
        <v>1976</v>
      </c>
      <c r="J199" s="30">
        <v>80</v>
      </c>
      <c r="K199" s="30">
        <v>0</v>
      </c>
      <c r="L199" s="30">
        <v>0</v>
      </c>
      <c r="M199" s="30">
        <v>0</v>
      </c>
      <c r="N199" s="30">
        <v>0.41970380000000002</v>
      </c>
      <c r="O199" s="30">
        <f t="shared" si="42"/>
        <v>0.13430521600000001</v>
      </c>
      <c r="P199" s="30">
        <f t="shared" si="31"/>
        <v>0.22664005200000004</v>
      </c>
      <c r="Q199" s="30">
        <f t="shared" si="32"/>
        <v>0.22936812670000001</v>
      </c>
      <c r="R199" s="30">
        <f t="shared" si="33"/>
        <v>1.6788152000000001</v>
      </c>
      <c r="S199" s="30">
        <v>1</v>
      </c>
      <c r="T199" s="30">
        <f t="shared" si="39"/>
        <v>36</v>
      </c>
      <c r="U199" s="7">
        <v>0</v>
      </c>
      <c r="V199" s="30">
        <v>2</v>
      </c>
      <c r="W199" s="30">
        <v>4</v>
      </c>
      <c r="X199" s="7">
        <f t="shared" si="40"/>
        <v>8</v>
      </c>
    </row>
    <row r="200" spans="1:26" s="3" customFormat="1" ht="11.1" customHeight="1" x14ac:dyDescent="0.2">
      <c r="A200" s="34" t="str">
        <f>LEFT('Pipeline Segments'!$A$222,8)</f>
        <v>Galloway</v>
      </c>
      <c r="B200" s="34" t="str">
        <f>'Pipeline Segments'!$A$222</f>
        <v>Galloway: MH #P63 to Pomona Metering</v>
      </c>
      <c r="C200" s="30" t="str">
        <f t="shared" si="41"/>
        <v>P48</v>
      </c>
      <c r="D200" s="30" t="s">
        <v>222</v>
      </c>
      <c r="E200" s="30">
        <v>183</v>
      </c>
      <c r="F200" s="82" t="s">
        <v>23</v>
      </c>
      <c r="G200" s="30" t="s">
        <v>302</v>
      </c>
      <c r="H200" s="30">
        <v>21</v>
      </c>
      <c r="I200" s="30">
        <v>1976</v>
      </c>
      <c r="J200" s="30">
        <v>80</v>
      </c>
      <c r="K200" s="30">
        <v>0</v>
      </c>
      <c r="L200" s="30">
        <v>0</v>
      </c>
      <c r="M200" s="30">
        <v>0</v>
      </c>
      <c r="N200" s="30">
        <v>0.41970380000000002</v>
      </c>
      <c r="O200" s="30">
        <f t="shared" si="42"/>
        <v>0.13430521600000001</v>
      </c>
      <c r="P200" s="30">
        <f t="shared" si="31"/>
        <v>0.22664005200000004</v>
      </c>
      <c r="Q200" s="30">
        <f t="shared" si="32"/>
        <v>0.22936812670000001</v>
      </c>
      <c r="R200" s="30">
        <f t="shared" si="33"/>
        <v>1.6788152000000001</v>
      </c>
      <c r="S200" s="30">
        <v>1</v>
      </c>
      <c r="T200" s="30">
        <f t="shared" si="39"/>
        <v>36</v>
      </c>
      <c r="U200" s="7">
        <v>0</v>
      </c>
      <c r="V200" s="30">
        <v>2</v>
      </c>
      <c r="W200" s="30">
        <v>4</v>
      </c>
      <c r="X200" s="7">
        <f t="shared" si="40"/>
        <v>8</v>
      </c>
      <c r="Y200" s="31"/>
      <c r="Z200" s="31"/>
    </row>
    <row r="201" spans="1:26" s="3" customFormat="1" ht="11.1" customHeight="1" x14ac:dyDescent="0.2">
      <c r="A201" s="34" t="str">
        <f>LEFT('Pipeline Segments'!$A$222,8)</f>
        <v>Galloway</v>
      </c>
      <c r="B201" s="34" t="str">
        <f>'Pipeline Segments'!$A$222</f>
        <v>Galloway: MH #P63 to Pomona Metering</v>
      </c>
      <c r="C201" s="30" t="str">
        <f t="shared" si="41"/>
        <v>P47</v>
      </c>
      <c r="D201" s="30" t="s">
        <v>223</v>
      </c>
      <c r="E201" s="30">
        <v>166</v>
      </c>
      <c r="F201" s="82" t="s">
        <v>23</v>
      </c>
      <c r="G201" s="30" t="s">
        <v>302</v>
      </c>
      <c r="H201" s="30">
        <v>21</v>
      </c>
      <c r="I201" s="30">
        <v>1976</v>
      </c>
      <c r="J201" s="30">
        <v>80</v>
      </c>
      <c r="K201" s="30">
        <v>0</v>
      </c>
      <c r="L201" s="30">
        <v>0</v>
      </c>
      <c r="M201" s="30">
        <v>0</v>
      </c>
      <c r="N201" s="30">
        <v>0.41970380000000002</v>
      </c>
      <c r="O201" s="30">
        <f t="shared" si="42"/>
        <v>0.13430521600000001</v>
      </c>
      <c r="P201" s="30">
        <f t="shared" si="31"/>
        <v>0.22664005200000004</v>
      </c>
      <c r="Q201" s="30">
        <f t="shared" si="32"/>
        <v>0.22936812670000001</v>
      </c>
      <c r="R201" s="30">
        <f t="shared" si="33"/>
        <v>1.6788152000000001</v>
      </c>
      <c r="S201" s="30">
        <v>1</v>
      </c>
      <c r="T201" s="30">
        <f t="shared" si="39"/>
        <v>36</v>
      </c>
      <c r="U201" s="7">
        <v>0</v>
      </c>
      <c r="V201" s="30">
        <v>2</v>
      </c>
      <c r="W201" s="30">
        <v>4</v>
      </c>
      <c r="X201" s="7">
        <f t="shared" si="40"/>
        <v>8</v>
      </c>
      <c r="Y201" s="31"/>
      <c r="Z201" s="31"/>
    </row>
    <row r="202" spans="1:26" s="3" customFormat="1" ht="11.1" customHeight="1" x14ac:dyDescent="0.2">
      <c r="A202" s="34" t="str">
        <f>LEFT('Pipeline Segments'!$A$222,8)</f>
        <v>Galloway</v>
      </c>
      <c r="B202" s="34" t="str">
        <f>'Pipeline Segments'!$A$222</f>
        <v>Galloway: MH #P63 to Pomona Metering</v>
      </c>
      <c r="C202" s="30" t="str">
        <f t="shared" si="41"/>
        <v>P46</v>
      </c>
      <c r="D202" s="30" t="s">
        <v>224</v>
      </c>
      <c r="E202" s="30">
        <v>333</v>
      </c>
      <c r="F202" s="82" t="s">
        <v>23</v>
      </c>
      <c r="G202" s="30" t="s">
        <v>302</v>
      </c>
      <c r="H202" s="30">
        <v>21</v>
      </c>
      <c r="I202" s="30">
        <v>1976</v>
      </c>
      <c r="J202" s="30">
        <v>80</v>
      </c>
      <c r="K202" s="30">
        <v>0</v>
      </c>
      <c r="L202" s="30">
        <v>0</v>
      </c>
      <c r="M202" s="30">
        <v>0</v>
      </c>
      <c r="N202" s="30">
        <v>0.41970380000000002</v>
      </c>
      <c r="O202" s="30">
        <f t="shared" si="42"/>
        <v>0.13430521600000001</v>
      </c>
      <c r="P202" s="30">
        <f t="shared" si="31"/>
        <v>0.22664005200000004</v>
      </c>
      <c r="Q202" s="30">
        <f t="shared" si="32"/>
        <v>0.22936812670000001</v>
      </c>
      <c r="R202" s="30">
        <f t="shared" si="33"/>
        <v>1.6788152000000001</v>
      </c>
      <c r="S202" s="30">
        <v>1</v>
      </c>
      <c r="T202" s="30">
        <f t="shared" si="39"/>
        <v>36</v>
      </c>
      <c r="U202" s="7">
        <v>0</v>
      </c>
      <c r="V202" s="30">
        <v>2</v>
      </c>
      <c r="W202" s="30">
        <v>4</v>
      </c>
      <c r="X202" s="7">
        <f t="shared" si="40"/>
        <v>8</v>
      </c>
      <c r="Y202" s="31"/>
      <c r="Z202" s="31"/>
    </row>
    <row r="203" spans="1:26" s="3" customFormat="1" ht="11.1" customHeight="1" x14ac:dyDescent="0.2">
      <c r="A203" s="34" t="str">
        <f>LEFT('Pipeline Segments'!$A$222,8)</f>
        <v>Galloway</v>
      </c>
      <c r="B203" s="34" t="str">
        <f>'Pipeline Segments'!$A$222</f>
        <v>Galloway: MH #P63 to Pomona Metering</v>
      </c>
      <c r="C203" s="30" t="str">
        <f t="shared" si="41"/>
        <v>P45</v>
      </c>
      <c r="D203" s="30" t="s">
        <v>225</v>
      </c>
      <c r="E203" s="30">
        <v>368</v>
      </c>
      <c r="F203" s="82" t="s">
        <v>23</v>
      </c>
      <c r="G203" s="30" t="s">
        <v>302</v>
      </c>
      <c r="H203" s="30">
        <v>21</v>
      </c>
      <c r="I203" s="30">
        <v>1976</v>
      </c>
      <c r="J203" s="30">
        <v>80</v>
      </c>
      <c r="K203" s="30">
        <v>0</v>
      </c>
      <c r="L203" s="30">
        <v>0</v>
      </c>
      <c r="M203" s="30">
        <v>0</v>
      </c>
      <c r="N203" s="30">
        <v>0.41970380000000002</v>
      </c>
      <c r="O203" s="30">
        <f t="shared" si="42"/>
        <v>0.13430521600000001</v>
      </c>
      <c r="P203" s="30">
        <f t="shared" si="31"/>
        <v>0.22664005200000004</v>
      </c>
      <c r="Q203" s="30">
        <f t="shared" si="32"/>
        <v>0.22936812670000001</v>
      </c>
      <c r="R203" s="30">
        <f t="shared" si="33"/>
        <v>1.6788152000000001</v>
      </c>
      <c r="S203" s="30">
        <v>1</v>
      </c>
      <c r="T203" s="30">
        <f t="shared" si="39"/>
        <v>36</v>
      </c>
      <c r="U203" s="7">
        <v>0</v>
      </c>
      <c r="V203" s="30">
        <v>2</v>
      </c>
      <c r="W203" s="30">
        <v>4</v>
      </c>
      <c r="X203" s="7">
        <f t="shared" si="40"/>
        <v>8</v>
      </c>
      <c r="Y203" s="31"/>
      <c r="Z203" s="31"/>
    </row>
    <row r="204" spans="1:26" s="3" customFormat="1" ht="11.1" customHeight="1" x14ac:dyDescent="0.2">
      <c r="A204" s="34" t="str">
        <f>LEFT('Pipeline Segments'!$A$222,8)</f>
        <v>Galloway</v>
      </c>
      <c r="B204" s="34" t="str">
        <f>'Pipeline Segments'!$A$222</f>
        <v>Galloway: MH #P63 to Pomona Metering</v>
      </c>
      <c r="C204" s="30" t="str">
        <f t="shared" si="41"/>
        <v>P44</v>
      </c>
      <c r="D204" s="30" t="s">
        <v>226</v>
      </c>
      <c r="E204" s="30">
        <v>347</v>
      </c>
      <c r="F204" s="82" t="s">
        <v>23</v>
      </c>
      <c r="G204" s="30" t="s">
        <v>302</v>
      </c>
      <c r="H204" s="30">
        <v>21</v>
      </c>
      <c r="I204" s="30">
        <v>1976</v>
      </c>
      <c r="J204" s="30">
        <v>80</v>
      </c>
      <c r="K204" s="30">
        <v>0</v>
      </c>
      <c r="L204" s="30">
        <v>0</v>
      </c>
      <c r="M204" s="30">
        <v>0</v>
      </c>
      <c r="N204" s="30">
        <v>0.41970380000000002</v>
      </c>
      <c r="O204" s="30">
        <f t="shared" si="42"/>
        <v>0.13430521600000001</v>
      </c>
      <c r="P204" s="30">
        <f t="shared" si="31"/>
        <v>0.22664005200000004</v>
      </c>
      <c r="Q204" s="30">
        <f t="shared" si="32"/>
        <v>0.22936812670000001</v>
      </c>
      <c r="R204" s="30">
        <f t="shared" si="33"/>
        <v>1.6788152000000001</v>
      </c>
      <c r="S204" s="30">
        <v>1</v>
      </c>
      <c r="T204" s="30">
        <f t="shared" si="39"/>
        <v>36</v>
      </c>
      <c r="U204" s="7">
        <v>0</v>
      </c>
      <c r="V204" s="30">
        <v>2</v>
      </c>
      <c r="W204" s="30">
        <v>4</v>
      </c>
      <c r="X204" s="7">
        <f t="shared" si="40"/>
        <v>8</v>
      </c>
      <c r="Y204" s="31"/>
      <c r="Z204" s="31"/>
    </row>
    <row r="205" spans="1:26" s="3" customFormat="1" ht="11.1" customHeight="1" x14ac:dyDescent="0.2">
      <c r="A205" s="34" t="str">
        <f>LEFT('Pipeline Segments'!$A$222,8)</f>
        <v>Galloway</v>
      </c>
      <c r="B205" s="34" t="str">
        <f>'Pipeline Segments'!$A$222</f>
        <v>Galloway: MH #P63 to Pomona Metering</v>
      </c>
      <c r="C205" s="30" t="str">
        <f t="shared" si="41"/>
        <v>P43</v>
      </c>
      <c r="D205" s="30" t="s">
        <v>227</v>
      </c>
      <c r="E205" s="30">
        <v>347</v>
      </c>
      <c r="F205" s="82" t="s">
        <v>23</v>
      </c>
      <c r="G205" s="30" t="s">
        <v>302</v>
      </c>
      <c r="H205" s="30">
        <v>21</v>
      </c>
      <c r="I205" s="30">
        <v>1976</v>
      </c>
      <c r="J205" s="30">
        <v>80</v>
      </c>
      <c r="K205" s="30">
        <v>0</v>
      </c>
      <c r="L205" s="30">
        <v>0</v>
      </c>
      <c r="M205" s="30">
        <v>0</v>
      </c>
      <c r="N205" s="30">
        <v>0.41970380000000002</v>
      </c>
      <c r="O205" s="30">
        <f t="shared" si="42"/>
        <v>0.13430521600000001</v>
      </c>
      <c r="P205" s="30">
        <f t="shared" si="31"/>
        <v>0.22664005200000004</v>
      </c>
      <c r="Q205" s="30">
        <f t="shared" si="32"/>
        <v>0.22936812670000001</v>
      </c>
      <c r="R205" s="30">
        <f t="shared" si="33"/>
        <v>1.6788152000000001</v>
      </c>
      <c r="S205" s="30">
        <v>1</v>
      </c>
      <c r="T205" s="30">
        <f t="shared" si="39"/>
        <v>36</v>
      </c>
      <c r="U205" s="7">
        <v>0</v>
      </c>
      <c r="V205" s="30">
        <v>2</v>
      </c>
      <c r="W205" s="30">
        <v>4</v>
      </c>
      <c r="X205" s="7">
        <f t="shared" si="40"/>
        <v>8</v>
      </c>
      <c r="Y205" s="31"/>
      <c r="Z205" s="31"/>
    </row>
    <row r="206" spans="1:26" s="3" customFormat="1" ht="11.1" customHeight="1" x14ac:dyDescent="0.2">
      <c r="A206" s="34" t="str">
        <f>LEFT('Pipeline Segments'!$A$222,8)</f>
        <v>Galloway</v>
      </c>
      <c r="B206" s="34" t="str">
        <f>'Pipeline Segments'!$A$222</f>
        <v>Galloway: MH #P63 to Pomona Metering</v>
      </c>
      <c r="C206" s="30" t="str">
        <f t="shared" si="41"/>
        <v>P42</v>
      </c>
      <c r="D206" s="30" t="s">
        <v>228</v>
      </c>
      <c r="E206" s="30">
        <v>357</v>
      </c>
      <c r="F206" s="82" t="s">
        <v>23</v>
      </c>
      <c r="G206" s="30" t="s">
        <v>302</v>
      </c>
      <c r="H206" s="30">
        <v>21</v>
      </c>
      <c r="I206" s="30">
        <v>1976</v>
      </c>
      <c r="J206" s="30">
        <v>80</v>
      </c>
      <c r="K206" s="30">
        <v>0</v>
      </c>
      <c r="L206" s="30">
        <v>0</v>
      </c>
      <c r="M206" s="30">
        <v>0</v>
      </c>
      <c r="N206" s="30">
        <v>0.41970380000000002</v>
      </c>
      <c r="O206" s="30">
        <f t="shared" si="42"/>
        <v>0.13430521600000001</v>
      </c>
      <c r="P206" s="30">
        <f t="shared" si="31"/>
        <v>0.22664005200000004</v>
      </c>
      <c r="Q206" s="30">
        <f t="shared" si="32"/>
        <v>0.22936812670000001</v>
      </c>
      <c r="R206" s="30">
        <f t="shared" si="33"/>
        <v>1.6788152000000001</v>
      </c>
      <c r="S206" s="30">
        <v>1</v>
      </c>
      <c r="T206" s="30">
        <f t="shared" si="39"/>
        <v>36</v>
      </c>
      <c r="U206" s="7">
        <v>0</v>
      </c>
      <c r="V206" s="30">
        <v>2</v>
      </c>
      <c r="W206" s="30">
        <v>4</v>
      </c>
      <c r="X206" s="7">
        <f t="shared" si="40"/>
        <v>8</v>
      </c>
      <c r="Y206" s="31"/>
      <c r="Z206" s="31"/>
    </row>
    <row r="207" spans="1:26" s="3" customFormat="1" ht="11.1" customHeight="1" x14ac:dyDescent="0.2">
      <c r="A207" s="34" t="str">
        <f>LEFT('Pipeline Segments'!$A$222,8)</f>
        <v>Galloway</v>
      </c>
      <c r="B207" s="34" t="str">
        <f>'Pipeline Segments'!$A$222</f>
        <v>Galloway: MH #P63 to Pomona Metering</v>
      </c>
      <c r="C207" s="30" t="str">
        <f t="shared" si="41"/>
        <v>P41</v>
      </c>
      <c r="D207" s="30" t="s">
        <v>229</v>
      </c>
      <c r="E207" s="30">
        <v>39</v>
      </c>
      <c r="F207" s="82" t="s">
        <v>23</v>
      </c>
      <c r="G207" s="30" t="s">
        <v>302</v>
      </c>
      <c r="H207" s="30">
        <v>21</v>
      </c>
      <c r="I207" s="30">
        <v>1976</v>
      </c>
      <c r="J207" s="30">
        <v>80</v>
      </c>
      <c r="K207" s="30">
        <v>0</v>
      </c>
      <c r="L207" s="30">
        <v>0</v>
      </c>
      <c r="M207" s="30">
        <v>0</v>
      </c>
      <c r="N207" s="30">
        <v>0.41970380000000002</v>
      </c>
      <c r="O207" s="30">
        <f t="shared" si="42"/>
        <v>0.13430521600000001</v>
      </c>
      <c r="P207" s="30">
        <f t="shared" si="31"/>
        <v>0.22664005200000004</v>
      </c>
      <c r="Q207" s="30">
        <f t="shared" si="32"/>
        <v>0.22936812670000001</v>
      </c>
      <c r="R207" s="30">
        <f t="shared" si="33"/>
        <v>1.6788152000000001</v>
      </c>
      <c r="S207" s="30">
        <v>1</v>
      </c>
      <c r="T207" s="30">
        <f t="shared" si="39"/>
        <v>36</v>
      </c>
      <c r="U207" s="7">
        <v>0</v>
      </c>
      <c r="V207" s="30">
        <v>2</v>
      </c>
      <c r="W207" s="30">
        <v>4</v>
      </c>
      <c r="X207" s="7">
        <f t="shared" si="40"/>
        <v>8</v>
      </c>
      <c r="Y207" s="31"/>
      <c r="Z207" s="31"/>
    </row>
    <row r="208" spans="1:26" s="3" customFormat="1" ht="11.1" customHeight="1" x14ac:dyDescent="0.2">
      <c r="A208" s="34" t="str">
        <f>LEFT('Pipeline Segments'!$A$222,8)</f>
        <v>Galloway</v>
      </c>
      <c r="B208" s="34" t="str">
        <f>'Pipeline Segments'!$A$222</f>
        <v>Galloway: MH #P63 to Pomona Metering</v>
      </c>
      <c r="C208" s="30" t="str">
        <f t="shared" si="41"/>
        <v>P40</v>
      </c>
      <c r="D208" s="30" t="s">
        <v>230</v>
      </c>
      <c r="E208" s="30">
        <v>301</v>
      </c>
      <c r="F208" s="82" t="s">
        <v>23</v>
      </c>
      <c r="G208" s="30" t="s">
        <v>302</v>
      </c>
      <c r="H208" s="30">
        <v>21</v>
      </c>
      <c r="I208" s="30">
        <v>1976</v>
      </c>
      <c r="J208" s="30">
        <v>80</v>
      </c>
      <c r="K208" s="30">
        <v>0</v>
      </c>
      <c r="L208" s="30">
        <v>0</v>
      </c>
      <c r="M208" s="30">
        <v>0</v>
      </c>
      <c r="N208" s="30">
        <v>0.41970380000000002</v>
      </c>
      <c r="O208" s="30">
        <f t="shared" si="42"/>
        <v>0.13430521600000001</v>
      </c>
      <c r="P208" s="30">
        <f t="shared" si="31"/>
        <v>0.22664005200000004</v>
      </c>
      <c r="Q208" s="30">
        <f t="shared" si="32"/>
        <v>0.22936812670000001</v>
      </c>
      <c r="R208" s="30">
        <f t="shared" si="33"/>
        <v>1.6788152000000001</v>
      </c>
      <c r="S208" s="30">
        <v>1</v>
      </c>
      <c r="T208" s="30">
        <f t="shared" si="39"/>
        <v>36</v>
      </c>
      <c r="U208" s="7">
        <v>0</v>
      </c>
      <c r="V208" s="30">
        <v>2</v>
      </c>
      <c r="W208" s="30">
        <v>4</v>
      </c>
      <c r="X208" s="7">
        <f t="shared" si="40"/>
        <v>8</v>
      </c>
      <c r="Y208" s="31"/>
      <c r="Z208" s="31"/>
    </row>
    <row r="209" spans="1:26" s="3" customFormat="1" ht="11.1" customHeight="1" x14ac:dyDescent="0.2">
      <c r="A209" s="34" t="str">
        <f>LEFT('Pipeline Segments'!$A$222,8)</f>
        <v>Galloway</v>
      </c>
      <c r="B209" s="34" t="str">
        <f>'Pipeline Segments'!$A$222</f>
        <v>Galloway: MH #P63 to Pomona Metering</v>
      </c>
      <c r="C209" s="30" t="str">
        <f t="shared" si="41"/>
        <v>P39</v>
      </c>
      <c r="D209" s="30" t="s">
        <v>231</v>
      </c>
      <c r="E209" s="30">
        <v>305</v>
      </c>
      <c r="F209" s="82" t="s">
        <v>23</v>
      </c>
      <c r="G209" s="30" t="s">
        <v>302</v>
      </c>
      <c r="H209" s="30">
        <v>21</v>
      </c>
      <c r="I209" s="30">
        <v>1976</v>
      </c>
      <c r="J209" s="30">
        <v>80</v>
      </c>
      <c r="K209" s="30">
        <v>0</v>
      </c>
      <c r="L209" s="30">
        <v>0</v>
      </c>
      <c r="M209" s="30">
        <v>0</v>
      </c>
      <c r="N209" s="30">
        <v>0.41970380000000002</v>
      </c>
      <c r="O209" s="30">
        <f t="shared" si="42"/>
        <v>0.13430521600000001</v>
      </c>
      <c r="P209" s="30">
        <f t="shared" si="31"/>
        <v>0.22664005200000004</v>
      </c>
      <c r="Q209" s="30">
        <f t="shared" si="32"/>
        <v>0.22936812670000001</v>
      </c>
      <c r="R209" s="30">
        <f t="shared" si="33"/>
        <v>1.6788152000000001</v>
      </c>
      <c r="S209" s="30">
        <v>1</v>
      </c>
      <c r="T209" s="30">
        <f t="shared" si="39"/>
        <v>36</v>
      </c>
      <c r="U209" s="7">
        <v>0</v>
      </c>
      <c r="V209" s="30">
        <v>2</v>
      </c>
      <c r="W209" s="30">
        <v>4</v>
      </c>
      <c r="X209" s="7">
        <f t="shared" si="40"/>
        <v>8</v>
      </c>
      <c r="Y209" s="31"/>
      <c r="Z209" s="31"/>
    </row>
    <row r="210" spans="1:26" s="3" customFormat="1" ht="11.1" customHeight="1" x14ac:dyDescent="0.2">
      <c r="A210" s="34" t="str">
        <f>LEFT('Pipeline Segments'!$A$222,8)</f>
        <v>Galloway</v>
      </c>
      <c r="B210" s="34" t="str">
        <f>'Pipeline Segments'!$A$222</f>
        <v>Galloway: MH #P63 to Pomona Metering</v>
      </c>
      <c r="C210" s="30" t="str">
        <f t="shared" si="41"/>
        <v>P37</v>
      </c>
      <c r="D210" s="30" t="s">
        <v>232</v>
      </c>
      <c r="E210" s="30">
        <v>315</v>
      </c>
      <c r="F210" s="82" t="s">
        <v>23</v>
      </c>
      <c r="G210" s="30" t="s">
        <v>302</v>
      </c>
      <c r="H210" s="30">
        <v>21</v>
      </c>
      <c r="I210" s="30">
        <v>1976</v>
      </c>
      <c r="J210" s="30">
        <v>80</v>
      </c>
      <c r="K210" s="30">
        <v>0</v>
      </c>
      <c r="L210" s="30">
        <v>0</v>
      </c>
      <c r="M210" s="30">
        <v>0</v>
      </c>
      <c r="N210" s="30">
        <v>0.41970380000000002</v>
      </c>
      <c r="O210" s="30">
        <f t="shared" si="42"/>
        <v>0.13430521600000001</v>
      </c>
      <c r="P210" s="30">
        <f t="shared" si="31"/>
        <v>0.22664005200000004</v>
      </c>
      <c r="Q210" s="30">
        <f t="shared" si="32"/>
        <v>0.22936812670000001</v>
      </c>
      <c r="R210" s="30">
        <f t="shared" si="33"/>
        <v>1.6788152000000001</v>
      </c>
      <c r="S210" s="30">
        <v>1</v>
      </c>
      <c r="T210" s="30">
        <f t="shared" si="39"/>
        <v>36</v>
      </c>
      <c r="U210" s="7">
        <v>0</v>
      </c>
      <c r="V210" s="30">
        <v>2</v>
      </c>
      <c r="W210" s="30">
        <v>4</v>
      </c>
      <c r="X210" s="7">
        <f t="shared" si="40"/>
        <v>8</v>
      </c>
      <c r="Y210" s="31"/>
      <c r="Z210" s="31"/>
    </row>
    <row r="211" spans="1:26" s="3" customFormat="1" ht="11.1" customHeight="1" x14ac:dyDescent="0.2">
      <c r="A211" s="34" t="str">
        <f>LEFT('Pipeline Segments'!$A$222,8)</f>
        <v>Galloway</v>
      </c>
      <c r="B211" s="34" t="str">
        <f>'Pipeline Segments'!$A$222</f>
        <v>Galloway: MH #P63 to Pomona Metering</v>
      </c>
      <c r="C211" s="30" t="str">
        <f t="shared" si="41"/>
        <v>P36</v>
      </c>
      <c r="D211" s="30" t="s">
        <v>233</v>
      </c>
      <c r="E211" s="30">
        <v>316</v>
      </c>
      <c r="F211" s="82" t="s">
        <v>23</v>
      </c>
      <c r="G211" s="30" t="s">
        <v>302</v>
      </c>
      <c r="H211" s="30">
        <v>21</v>
      </c>
      <c r="I211" s="30">
        <v>1976</v>
      </c>
      <c r="J211" s="30">
        <v>80</v>
      </c>
      <c r="K211" s="30">
        <v>0</v>
      </c>
      <c r="L211" s="30">
        <v>0</v>
      </c>
      <c r="M211" s="30">
        <v>0</v>
      </c>
      <c r="N211" s="30">
        <v>0.41970380000000002</v>
      </c>
      <c r="O211" s="30">
        <f t="shared" si="42"/>
        <v>0.13430521600000001</v>
      </c>
      <c r="P211" s="30">
        <f t="shared" si="31"/>
        <v>0.22664005200000004</v>
      </c>
      <c r="Q211" s="30">
        <f t="shared" si="32"/>
        <v>0.22936812670000001</v>
      </c>
      <c r="R211" s="30">
        <f t="shared" si="33"/>
        <v>1.6788152000000001</v>
      </c>
      <c r="S211" s="30">
        <v>1</v>
      </c>
      <c r="T211" s="30">
        <f t="shared" si="39"/>
        <v>36</v>
      </c>
      <c r="U211" s="7">
        <v>0</v>
      </c>
      <c r="V211" s="30">
        <v>2</v>
      </c>
      <c r="W211" s="30">
        <v>4</v>
      </c>
      <c r="X211" s="7">
        <f t="shared" si="40"/>
        <v>8</v>
      </c>
      <c r="Y211" s="31"/>
      <c r="Z211" s="31"/>
    </row>
    <row r="212" spans="1:26" s="3" customFormat="1" ht="11.1" customHeight="1" x14ac:dyDescent="0.2">
      <c r="A212" s="34" t="str">
        <f>LEFT('Pipeline Segments'!$A$222,8)</f>
        <v>Galloway</v>
      </c>
      <c r="B212" s="34" t="str">
        <f>'Pipeline Segments'!$A$222</f>
        <v>Galloway: MH #P63 to Pomona Metering</v>
      </c>
      <c r="C212" s="30" t="str">
        <f t="shared" si="41"/>
        <v>P35</v>
      </c>
      <c r="D212" s="30" t="s">
        <v>234</v>
      </c>
      <c r="E212" s="30">
        <v>311</v>
      </c>
      <c r="F212" s="82" t="s">
        <v>23</v>
      </c>
      <c r="G212" s="30" t="s">
        <v>302</v>
      </c>
      <c r="H212" s="30">
        <v>21</v>
      </c>
      <c r="I212" s="30">
        <v>1976</v>
      </c>
      <c r="J212" s="30">
        <v>80</v>
      </c>
      <c r="K212" s="30">
        <v>0</v>
      </c>
      <c r="L212" s="30">
        <v>0</v>
      </c>
      <c r="M212" s="30">
        <v>0</v>
      </c>
      <c r="N212" s="30">
        <v>0.41970380000000002</v>
      </c>
      <c r="O212" s="30">
        <f t="shared" si="42"/>
        <v>0.13430521600000001</v>
      </c>
      <c r="P212" s="30">
        <f t="shared" si="31"/>
        <v>0.22664005200000004</v>
      </c>
      <c r="Q212" s="30">
        <f t="shared" si="32"/>
        <v>0.22936812670000001</v>
      </c>
      <c r="R212" s="30">
        <f t="shared" si="33"/>
        <v>1.6788152000000001</v>
      </c>
      <c r="S212" s="30">
        <v>1</v>
      </c>
      <c r="T212" s="30">
        <f t="shared" si="39"/>
        <v>36</v>
      </c>
      <c r="U212" s="7">
        <v>0</v>
      </c>
      <c r="V212" s="30">
        <v>2</v>
      </c>
      <c r="W212" s="30">
        <v>4</v>
      </c>
      <c r="X212" s="7">
        <f t="shared" si="40"/>
        <v>8</v>
      </c>
      <c r="Y212" s="31"/>
      <c r="Z212" s="31"/>
    </row>
    <row r="213" spans="1:26" s="3" customFormat="1" ht="11.1" customHeight="1" x14ac:dyDescent="0.2">
      <c r="A213" s="34" t="str">
        <f>LEFT('Pipeline Segments'!$A$222,8)</f>
        <v>Galloway</v>
      </c>
      <c r="B213" s="34" t="str">
        <f>'Pipeline Segments'!$A$222</f>
        <v>Galloway: MH #P63 to Pomona Metering</v>
      </c>
      <c r="C213" s="30" t="str">
        <f t="shared" si="41"/>
        <v>P34</v>
      </c>
      <c r="D213" s="30" t="s">
        <v>235</v>
      </c>
      <c r="E213" s="30">
        <v>322</v>
      </c>
      <c r="F213" s="82" t="s">
        <v>23</v>
      </c>
      <c r="G213" s="30" t="s">
        <v>302</v>
      </c>
      <c r="H213" s="30">
        <v>21</v>
      </c>
      <c r="I213" s="30">
        <v>1976</v>
      </c>
      <c r="J213" s="30">
        <v>80</v>
      </c>
      <c r="K213" s="30">
        <v>0</v>
      </c>
      <c r="L213" s="30">
        <v>0</v>
      </c>
      <c r="M213" s="30">
        <v>0</v>
      </c>
      <c r="N213" s="30">
        <v>0.41970380000000002</v>
      </c>
      <c r="O213" s="30">
        <f t="shared" si="42"/>
        <v>0.13430521600000001</v>
      </c>
      <c r="P213" s="30">
        <f t="shared" si="31"/>
        <v>0.22664005200000004</v>
      </c>
      <c r="Q213" s="30">
        <f t="shared" si="32"/>
        <v>0.22936812670000001</v>
      </c>
      <c r="R213" s="30">
        <f t="shared" si="33"/>
        <v>1.6788152000000001</v>
      </c>
      <c r="S213" s="30">
        <v>1</v>
      </c>
      <c r="T213" s="30">
        <f t="shared" si="39"/>
        <v>36</v>
      </c>
      <c r="U213" s="7">
        <v>0</v>
      </c>
      <c r="V213" s="30">
        <v>2</v>
      </c>
      <c r="W213" s="30">
        <v>4</v>
      </c>
      <c r="X213" s="7">
        <f t="shared" si="40"/>
        <v>8</v>
      </c>
      <c r="Y213" s="31"/>
      <c r="Z213" s="31"/>
    </row>
    <row r="214" spans="1:26" s="3" customFormat="1" ht="11.1" customHeight="1" x14ac:dyDescent="0.2">
      <c r="A214" s="34" t="str">
        <f>LEFT('Pipeline Segments'!$A$222,8)</f>
        <v>Galloway</v>
      </c>
      <c r="B214" s="34" t="str">
        <f>'Pipeline Segments'!$A$222</f>
        <v>Galloway: MH #P63 to Pomona Metering</v>
      </c>
      <c r="C214" s="30" t="str">
        <f t="shared" si="41"/>
        <v>P33</v>
      </c>
      <c r="D214" s="30" t="s">
        <v>236</v>
      </c>
      <c r="E214" s="30">
        <v>317</v>
      </c>
      <c r="F214" s="82" t="s">
        <v>23</v>
      </c>
      <c r="G214" s="30" t="s">
        <v>302</v>
      </c>
      <c r="H214" s="30">
        <v>21</v>
      </c>
      <c r="I214" s="30">
        <v>1976</v>
      </c>
      <c r="J214" s="30">
        <v>80</v>
      </c>
      <c r="K214" s="30">
        <v>0</v>
      </c>
      <c r="L214" s="30">
        <v>0</v>
      </c>
      <c r="M214" s="30">
        <v>0</v>
      </c>
      <c r="N214" s="30">
        <v>0.41970380000000002</v>
      </c>
      <c r="O214" s="30">
        <f t="shared" si="42"/>
        <v>0.13430521600000001</v>
      </c>
      <c r="P214" s="30">
        <f t="shared" si="31"/>
        <v>0.22664005200000004</v>
      </c>
      <c r="Q214" s="30">
        <f t="shared" si="32"/>
        <v>0.22936812670000001</v>
      </c>
      <c r="R214" s="30">
        <f t="shared" si="33"/>
        <v>1.6788152000000001</v>
      </c>
      <c r="S214" s="30">
        <v>1</v>
      </c>
      <c r="T214" s="30">
        <f t="shared" ref="T214:T243" si="43">IF(L214&gt;0,((K214+L214)-$Y$2),((I214+J214)-$Y$2))</f>
        <v>36</v>
      </c>
      <c r="U214" s="7">
        <v>0</v>
      </c>
      <c r="V214" s="30">
        <v>2</v>
      </c>
      <c r="W214" s="30">
        <v>4</v>
      </c>
      <c r="X214" s="7">
        <f t="shared" si="40"/>
        <v>8</v>
      </c>
      <c r="Y214" s="31"/>
      <c r="Z214" s="31"/>
    </row>
    <row r="215" spans="1:26" s="3" customFormat="1" ht="11.1" customHeight="1" x14ac:dyDescent="0.2">
      <c r="A215" s="34" t="str">
        <f>LEFT('Pipeline Segments'!$A$222,8)</f>
        <v>Galloway</v>
      </c>
      <c r="B215" s="34" t="str">
        <f>'Pipeline Segments'!$A$222</f>
        <v>Galloway: MH #P63 to Pomona Metering</v>
      </c>
      <c r="C215" s="30" t="str">
        <f t="shared" si="41"/>
        <v>P32</v>
      </c>
      <c r="D215" s="30" t="s">
        <v>237</v>
      </c>
      <c r="E215" s="30">
        <v>319</v>
      </c>
      <c r="F215" s="82" t="s">
        <v>23</v>
      </c>
      <c r="G215" s="30" t="s">
        <v>302</v>
      </c>
      <c r="H215" s="30">
        <v>21</v>
      </c>
      <c r="I215" s="30">
        <v>1976</v>
      </c>
      <c r="J215" s="30">
        <v>80</v>
      </c>
      <c r="K215" s="30">
        <v>0</v>
      </c>
      <c r="L215" s="30">
        <v>0</v>
      </c>
      <c r="M215" s="30">
        <v>0</v>
      </c>
      <c r="N215" s="30">
        <v>0.41970380000000002</v>
      </c>
      <c r="O215" s="30">
        <f t="shared" si="42"/>
        <v>0.13430521600000001</v>
      </c>
      <c r="P215" s="30">
        <f t="shared" si="31"/>
        <v>0.22664005200000004</v>
      </c>
      <c r="Q215" s="30">
        <f t="shared" si="32"/>
        <v>0.22936812670000001</v>
      </c>
      <c r="R215" s="30">
        <f t="shared" si="33"/>
        <v>1.6788152000000001</v>
      </c>
      <c r="S215" s="30">
        <v>1</v>
      </c>
      <c r="T215" s="30">
        <f t="shared" si="43"/>
        <v>36</v>
      </c>
      <c r="U215" s="7">
        <v>0</v>
      </c>
      <c r="V215" s="30">
        <v>2</v>
      </c>
      <c r="W215" s="30">
        <v>4</v>
      </c>
      <c r="X215" s="7">
        <f t="shared" si="40"/>
        <v>8</v>
      </c>
      <c r="Y215" s="31"/>
      <c r="Z215" s="31"/>
    </row>
    <row r="216" spans="1:26" s="3" customFormat="1" ht="11.1" customHeight="1" x14ac:dyDescent="0.2">
      <c r="A216" s="34" t="str">
        <f>LEFT('Pipeline Segments'!$A$222,8)</f>
        <v>Galloway</v>
      </c>
      <c r="B216" s="34" t="str">
        <f>'Pipeline Segments'!$A$222</f>
        <v>Galloway: MH #P63 to Pomona Metering</v>
      </c>
      <c r="C216" s="30" t="str">
        <f t="shared" si="41"/>
        <v>P31</v>
      </c>
      <c r="D216" s="30" t="s">
        <v>238</v>
      </c>
      <c r="E216" s="30">
        <v>314</v>
      </c>
      <c r="F216" s="82" t="s">
        <v>23</v>
      </c>
      <c r="G216" s="30" t="s">
        <v>302</v>
      </c>
      <c r="H216" s="30">
        <v>21</v>
      </c>
      <c r="I216" s="30">
        <v>1976</v>
      </c>
      <c r="J216" s="30">
        <v>80</v>
      </c>
      <c r="K216" s="30">
        <v>0</v>
      </c>
      <c r="L216" s="30">
        <v>0</v>
      </c>
      <c r="M216" s="30">
        <v>0</v>
      </c>
      <c r="N216" s="30">
        <v>0.41970380000000002</v>
      </c>
      <c r="O216" s="30">
        <f t="shared" si="42"/>
        <v>0.13430521600000001</v>
      </c>
      <c r="P216" s="30">
        <f t="shared" si="31"/>
        <v>0.22664005200000004</v>
      </c>
      <c r="Q216" s="30">
        <f t="shared" si="32"/>
        <v>0.22936812670000001</v>
      </c>
      <c r="R216" s="30">
        <f t="shared" si="33"/>
        <v>1.6788152000000001</v>
      </c>
      <c r="S216" s="30">
        <v>1</v>
      </c>
      <c r="T216" s="30">
        <f t="shared" si="43"/>
        <v>36</v>
      </c>
      <c r="U216" s="7">
        <v>0</v>
      </c>
      <c r="V216" s="30">
        <v>2</v>
      </c>
      <c r="W216" s="30">
        <v>4</v>
      </c>
      <c r="X216" s="7">
        <f t="shared" si="40"/>
        <v>8</v>
      </c>
      <c r="Y216" s="31"/>
      <c r="Z216" s="31"/>
    </row>
    <row r="217" spans="1:26" s="3" customFormat="1" ht="11.1" customHeight="1" x14ac:dyDescent="0.2">
      <c r="A217" s="34" t="str">
        <f>LEFT('Pipeline Segments'!$A$222,8)</f>
        <v>Galloway</v>
      </c>
      <c r="B217" s="34" t="str">
        <f>'Pipeline Segments'!$A$222</f>
        <v>Galloway: MH #P63 to Pomona Metering</v>
      </c>
      <c r="C217" s="30" t="str">
        <f t="shared" si="41"/>
        <v>P30</v>
      </c>
      <c r="D217" s="30" t="s">
        <v>239</v>
      </c>
      <c r="E217" s="30">
        <v>318</v>
      </c>
      <c r="F217" s="82" t="s">
        <v>23</v>
      </c>
      <c r="G217" s="30" t="s">
        <v>302</v>
      </c>
      <c r="H217" s="30">
        <v>21</v>
      </c>
      <c r="I217" s="30">
        <v>1976</v>
      </c>
      <c r="J217" s="30">
        <v>80</v>
      </c>
      <c r="K217" s="30">
        <v>0</v>
      </c>
      <c r="L217" s="30">
        <v>0</v>
      </c>
      <c r="M217" s="30">
        <v>0</v>
      </c>
      <c r="N217" s="30">
        <v>0.41970380000000002</v>
      </c>
      <c r="O217" s="30">
        <f t="shared" si="42"/>
        <v>0.13430521600000001</v>
      </c>
      <c r="P217" s="30">
        <f t="shared" si="31"/>
        <v>0.22664005200000004</v>
      </c>
      <c r="Q217" s="30">
        <f t="shared" si="32"/>
        <v>0.22936812670000001</v>
      </c>
      <c r="R217" s="30">
        <f t="shared" si="33"/>
        <v>1.6788152000000001</v>
      </c>
      <c r="S217" s="30">
        <v>1</v>
      </c>
      <c r="T217" s="30">
        <f t="shared" si="43"/>
        <v>36</v>
      </c>
      <c r="U217" s="7">
        <v>0</v>
      </c>
      <c r="V217" s="30">
        <v>2</v>
      </c>
      <c r="W217" s="30">
        <v>4</v>
      </c>
      <c r="X217" s="7">
        <f t="shared" si="40"/>
        <v>8</v>
      </c>
      <c r="Y217" s="31"/>
      <c r="Z217" s="31"/>
    </row>
    <row r="218" spans="1:26" s="3" customFormat="1" ht="11.1" customHeight="1" x14ac:dyDescent="0.2">
      <c r="A218" s="34" t="str">
        <f>LEFT('Pipeline Segments'!$A$222,8)</f>
        <v>Galloway</v>
      </c>
      <c r="B218" s="34" t="str">
        <f>'Pipeline Segments'!$A$222</f>
        <v>Galloway: MH #P63 to Pomona Metering</v>
      </c>
      <c r="C218" s="30" t="str">
        <f t="shared" si="41"/>
        <v>P29</v>
      </c>
      <c r="D218" s="30" t="s">
        <v>240</v>
      </c>
      <c r="E218" s="30">
        <v>284</v>
      </c>
      <c r="F218" s="82" t="s">
        <v>23</v>
      </c>
      <c r="G218" s="30" t="s">
        <v>302</v>
      </c>
      <c r="H218" s="30">
        <v>21</v>
      </c>
      <c r="I218" s="30">
        <v>1976</v>
      </c>
      <c r="J218" s="30">
        <v>80</v>
      </c>
      <c r="K218" s="30">
        <v>0</v>
      </c>
      <c r="L218" s="30">
        <v>0</v>
      </c>
      <c r="M218" s="30">
        <v>0</v>
      </c>
      <c r="N218" s="30">
        <v>0.41970380000000002</v>
      </c>
      <c r="O218" s="30">
        <f t="shared" si="42"/>
        <v>0.13430521600000001</v>
      </c>
      <c r="P218" s="30">
        <f t="shared" ref="P218:P274" si="44">0.54*N218</f>
        <v>0.22664005200000004</v>
      </c>
      <c r="Q218" s="30">
        <f t="shared" ref="Q218:Q274" si="45">0.5465*N218</f>
        <v>0.22936812670000001</v>
      </c>
      <c r="R218" s="30">
        <f t="shared" ref="R218:R274" si="46">4*N218</f>
        <v>1.6788152000000001</v>
      </c>
      <c r="S218" s="30">
        <v>1</v>
      </c>
      <c r="T218" s="30">
        <f t="shared" si="43"/>
        <v>36</v>
      </c>
      <c r="U218" s="7">
        <v>0</v>
      </c>
      <c r="V218" s="30">
        <v>2</v>
      </c>
      <c r="W218" s="30">
        <v>4</v>
      </c>
      <c r="X218" s="7">
        <f t="shared" si="40"/>
        <v>8</v>
      </c>
      <c r="Y218" s="31"/>
      <c r="Z218" s="31"/>
    </row>
    <row r="219" spans="1:26" s="3" customFormat="1" ht="11.1" customHeight="1" x14ac:dyDescent="0.2">
      <c r="A219" s="34" t="str">
        <f>LEFT('Pipeline Segments'!$A$222,8)</f>
        <v>Galloway</v>
      </c>
      <c r="B219" s="34" t="str">
        <f>'Pipeline Segments'!$A$222</f>
        <v>Galloway: MH #P63 to Pomona Metering</v>
      </c>
      <c r="C219" s="30" t="str">
        <f t="shared" si="41"/>
        <v>P28</v>
      </c>
      <c r="D219" s="30" t="s">
        <v>241</v>
      </c>
      <c r="E219" s="30">
        <v>297</v>
      </c>
      <c r="F219" s="82" t="s">
        <v>23</v>
      </c>
      <c r="G219" s="30" t="s">
        <v>302</v>
      </c>
      <c r="H219" s="30">
        <v>21</v>
      </c>
      <c r="I219" s="30">
        <v>1976</v>
      </c>
      <c r="J219" s="30">
        <v>80</v>
      </c>
      <c r="K219" s="30">
        <v>0</v>
      </c>
      <c r="L219" s="30">
        <v>0</v>
      </c>
      <c r="M219" s="30">
        <v>0</v>
      </c>
      <c r="N219" s="30">
        <v>0.41970380000000002</v>
      </c>
      <c r="O219" s="30">
        <f t="shared" si="42"/>
        <v>0.13430521600000001</v>
      </c>
      <c r="P219" s="30">
        <f t="shared" si="44"/>
        <v>0.22664005200000004</v>
      </c>
      <c r="Q219" s="30">
        <f t="shared" si="45"/>
        <v>0.22936812670000001</v>
      </c>
      <c r="R219" s="30">
        <f t="shared" si="46"/>
        <v>1.6788152000000001</v>
      </c>
      <c r="S219" s="30">
        <v>1</v>
      </c>
      <c r="T219" s="30">
        <f t="shared" si="43"/>
        <v>36</v>
      </c>
      <c r="U219" s="7">
        <v>0</v>
      </c>
      <c r="V219" s="30">
        <v>2</v>
      </c>
      <c r="W219" s="30">
        <v>4</v>
      </c>
      <c r="X219" s="7">
        <f t="shared" si="40"/>
        <v>8</v>
      </c>
      <c r="Y219" s="31"/>
      <c r="Z219" s="31"/>
    </row>
    <row r="220" spans="1:26" s="3" customFormat="1" ht="11.1" customHeight="1" x14ac:dyDescent="0.2">
      <c r="A220" s="34" t="str">
        <f>LEFT('Pipeline Segments'!$A$222,8)</f>
        <v>Galloway</v>
      </c>
      <c r="B220" s="34" t="str">
        <f>'Pipeline Segments'!$A$222</f>
        <v>Galloway: MH #P63 to Pomona Metering</v>
      </c>
      <c r="C220" s="30" t="str">
        <f t="shared" si="41"/>
        <v>P27</v>
      </c>
      <c r="D220" s="30" t="s">
        <v>242</v>
      </c>
      <c r="E220" s="30">
        <v>300</v>
      </c>
      <c r="F220" s="82" t="s">
        <v>23</v>
      </c>
      <c r="G220" s="30" t="s">
        <v>302</v>
      </c>
      <c r="H220" s="30">
        <v>21</v>
      </c>
      <c r="I220" s="30">
        <v>1976</v>
      </c>
      <c r="J220" s="30">
        <v>80</v>
      </c>
      <c r="K220" s="30">
        <v>0</v>
      </c>
      <c r="L220" s="30">
        <v>0</v>
      </c>
      <c r="M220" s="30">
        <v>0</v>
      </c>
      <c r="N220" s="30">
        <v>0.41970380000000002</v>
      </c>
      <c r="O220" s="30">
        <f t="shared" si="42"/>
        <v>0.13430521600000001</v>
      </c>
      <c r="P220" s="30">
        <f t="shared" si="44"/>
        <v>0.22664005200000004</v>
      </c>
      <c r="Q220" s="30">
        <f t="shared" si="45"/>
        <v>0.22936812670000001</v>
      </c>
      <c r="R220" s="30">
        <f t="shared" si="46"/>
        <v>1.6788152000000001</v>
      </c>
      <c r="S220" s="30">
        <v>1</v>
      </c>
      <c r="T220" s="30">
        <f t="shared" si="43"/>
        <v>36</v>
      </c>
      <c r="U220" s="7">
        <v>0</v>
      </c>
      <c r="V220" s="30">
        <v>2</v>
      </c>
      <c r="W220" s="30">
        <v>4</v>
      </c>
      <c r="X220" s="7">
        <f t="shared" si="40"/>
        <v>8</v>
      </c>
      <c r="Y220" s="31"/>
      <c r="Z220" s="31"/>
    </row>
    <row r="221" spans="1:26" s="3" customFormat="1" ht="11.1" customHeight="1" x14ac:dyDescent="0.2">
      <c r="A221" s="34" t="str">
        <f>LEFT('Pipeline Segments'!$A$222,8)</f>
        <v>Galloway</v>
      </c>
      <c r="B221" s="34" t="str">
        <f>'Pipeline Segments'!$A$222</f>
        <v>Galloway: MH #P63 to Pomona Metering</v>
      </c>
      <c r="C221" s="30" t="str">
        <f t="shared" si="41"/>
        <v>P26</v>
      </c>
      <c r="D221" s="30" t="s">
        <v>243</v>
      </c>
      <c r="E221" s="30">
        <v>203</v>
      </c>
      <c r="F221" s="82" t="s">
        <v>23</v>
      </c>
      <c r="G221" s="30" t="s">
        <v>302</v>
      </c>
      <c r="H221" s="30">
        <v>21</v>
      </c>
      <c r="I221" s="30">
        <v>1976</v>
      </c>
      <c r="J221" s="30">
        <v>80</v>
      </c>
      <c r="K221" s="30">
        <v>0</v>
      </c>
      <c r="L221" s="30">
        <v>0</v>
      </c>
      <c r="M221" s="30">
        <v>0</v>
      </c>
      <c r="N221" s="30">
        <v>0.41970380000000002</v>
      </c>
      <c r="O221" s="30">
        <f t="shared" si="42"/>
        <v>0.13430521600000001</v>
      </c>
      <c r="P221" s="30">
        <f t="shared" si="44"/>
        <v>0.22664005200000004</v>
      </c>
      <c r="Q221" s="30">
        <f t="shared" si="45"/>
        <v>0.22936812670000001</v>
      </c>
      <c r="R221" s="30">
        <f t="shared" si="46"/>
        <v>1.6788152000000001</v>
      </c>
      <c r="S221" s="30">
        <v>1</v>
      </c>
      <c r="T221" s="30">
        <f t="shared" si="43"/>
        <v>36</v>
      </c>
      <c r="U221" s="7">
        <v>0</v>
      </c>
      <c r="V221" s="30">
        <v>2</v>
      </c>
      <c r="W221" s="30">
        <v>4</v>
      </c>
      <c r="X221" s="7">
        <f t="shared" si="40"/>
        <v>8</v>
      </c>
      <c r="Y221" s="31"/>
      <c r="Z221" s="31"/>
    </row>
    <row r="222" spans="1:26" s="3" customFormat="1" ht="11.1" customHeight="1" x14ac:dyDescent="0.2">
      <c r="A222" s="34" t="str">
        <f>LEFT('Pipeline Segments'!$A$222,8)</f>
        <v>Galloway</v>
      </c>
      <c r="B222" s="34" t="str">
        <f>'Pipeline Segments'!$A$222</f>
        <v>Galloway: MH #P63 to Pomona Metering</v>
      </c>
      <c r="C222" s="30" t="str">
        <f t="shared" si="41"/>
        <v>P25</v>
      </c>
      <c r="D222" s="30" t="s">
        <v>342</v>
      </c>
      <c r="E222" s="30">
        <v>51</v>
      </c>
      <c r="F222" s="82" t="s">
        <v>23</v>
      </c>
      <c r="G222" s="30" t="s">
        <v>302</v>
      </c>
      <c r="H222" s="30">
        <v>21</v>
      </c>
      <c r="I222" s="91">
        <v>1976</v>
      </c>
      <c r="J222" s="30">
        <v>80</v>
      </c>
      <c r="K222" s="30">
        <v>0</v>
      </c>
      <c r="L222" s="30">
        <v>0</v>
      </c>
      <c r="M222" s="30">
        <v>0</v>
      </c>
      <c r="N222" s="30">
        <v>0.41970380000000002</v>
      </c>
      <c r="O222" s="30">
        <f t="shared" si="42"/>
        <v>0.13430521600000001</v>
      </c>
      <c r="P222" s="30">
        <f t="shared" si="44"/>
        <v>0.22664005200000004</v>
      </c>
      <c r="Q222" s="30">
        <f t="shared" si="45"/>
        <v>0.22936812670000001</v>
      </c>
      <c r="R222" s="30">
        <f t="shared" si="46"/>
        <v>1.6788152000000001</v>
      </c>
      <c r="S222" s="30">
        <v>1</v>
      </c>
      <c r="T222" s="30">
        <f t="shared" si="43"/>
        <v>36</v>
      </c>
      <c r="U222" s="7">
        <v>0</v>
      </c>
      <c r="V222" s="30">
        <v>2</v>
      </c>
      <c r="W222" s="30">
        <v>4</v>
      </c>
      <c r="X222" s="7">
        <f t="shared" si="40"/>
        <v>8</v>
      </c>
      <c r="Y222" s="31"/>
      <c r="Z222" s="31"/>
    </row>
    <row r="223" spans="1:26" s="3" customFormat="1" ht="11.1" customHeight="1" x14ac:dyDescent="0.2">
      <c r="A223" s="34" t="str">
        <f>LEFT('Pipeline Segments'!$A$222,8)</f>
        <v>Galloway</v>
      </c>
      <c r="B223" s="34" t="str">
        <f>'Pipeline Segments'!$A$222</f>
        <v>Galloway: MH #P63 to Pomona Metering</v>
      </c>
      <c r="C223" s="30" t="str">
        <f t="shared" si="41"/>
        <v>Pomona PS</v>
      </c>
      <c r="D223" s="30" t="s">
        <v>343</v>
      </c>
      <c r="E223" s="38">
        <v>3764</v>
      </c>
      <c r="F223" s="82" t="s">
        <v>164</v>
      </c>
      <c r="G223" s="38" t="s">
        <v>299</v>
      </c>
      <c r="H223" s="30">
        <v>14</v>
      </c>
      <c r="I223" s="30">
        <v>1976</v>
      </c>
      <c r="J223" s="30">
        <v>100</v>
      </c>
      <c r="K223" s="30">
        <v>0</v>
      </c>
      <c r="L223" s="30">
        <v>0</v>
      </c>
      <c r="M223" s="30">
        <v>0</v>
      </c>
      <c r="N223" s="30">
        <v>0.41970380000000002</v>
      </c>
      <c r="O223" s="30">
        <f t="shared" si="42"/>
        <v>0.13430521600000001</v>
      </c>
      <c r="P223" s="30">
        <f t="shared" si="44"/>
        <v>0.22664005200000004</v>
      </c>
      <c r="Q223" s="30">
        <f t="shared" si="45"/>
        <v>0.22936812670000001</v>
      </c>
      <c r="R223" s="30">
        <f t="shared" si="46"/>
        <v>1.6788152000000001</v>
      </c>
      <c r="S223" s="30">
        <v>2</v>
      </c>
      <c r="T223" s="30">
        <f t="shared" si="43"/>
        <v>56</v>
      </c>
      <c r="U223" s="7">
        <v>0</v>
      </c>
      <c r="V223" s="30">
        <v>4</v>
      </c>
      <c r="W223" s="30">
        <v>2</v>
      </c>
      <c r="X223" s="30">
        <f t="shared" si="40"/>
        <v>8</v>
      </c>
      <c r="Y223" s="31"/>
      <c r="Z223" s="31"/>
    </row>
    <row r="224" spans="1:26" s="3" customFormat="1" ht="11.1" customHeight="1" x14ac:dyDescent="0.2">
      <c r="A224" s="34" t="str">
        <f>LEFT('Pipeline Segments'!$A$222,8)</f>
        <v>Galloway</v>
      </c>
      <c r="B224" s="34" t="str">
        <f>'Pipeline Segments'!$A$222</f>
        <v>Galloway: MH #P63 to Pomona Metering</v>
      </c>
      <c r="C224" s="37" t="s">
        <v>244</v>
      </c>
      <c r="D224" s="30" t="s">
        <v>245</v>
      </c>
      <c r="E224" s="30">
        <v>499</v>
      </c>
      <c r="F224" s="82" t="s">
        <v>23</v>
      </c>
      <c r="G224" s="30" t="s">
        <v>302</v>
      </c>
      <c r="H224" s="30">
        <v>24</v>
      </c>
      <c r="I224" s="92">
        <v>1976</v>
      </c>
      <c r="J224" s="30">
        <v>80</v>
      </c>
      <c r="K224" s="30">
        <v>0</v>
      </c>
      <c r="L224" s="30">
        <v>0</v>
      </c>
      <c r="M224" s="30">
        <v>0</v>
      </c>
      <c r="N224" s="30">
        <v>1.7513087000000001</v>
      </c>
      <c r="O224" s="30">
        <f t="shared" si="42"/>
        <v>0.560418784</v>
      </c>
      <c r="P224" s="30">
        <f t="shared" si="44"/>
        <v>0.94570669800000007</v>
      </c>
      <c r="Q224" s="30">
        <f t="shared" si="45"/>
        <v>0.95709020455000005</v>
      </c>
      <c r="R224" s="30">
        <f t="shared" si="46"/>
        <v>7.0052348000000002</v>
      </c>
      <c r="S224" s="30">
        <v>2</v>
      </c>
      <c r="T224" s="30">
        <f t="shared" si="43"/>
        <v>36</v>
      </c>
      <c r="U224" s="7">
        <v>0</v>
      </c>
      <c r="V224" s="30">
        <v>2</v>
      </c>
      <c r="W224" s="30">
        <v>4</v>
      </c>
      <c r="X224" s="30">
        <f t="shared" si="40"/>
        <v>8</v>
      </c>
      <c r="Y224" s="31"/>
      <c r="Z224" s="31"/>
    </row>
    <row r="225" spans="1:26" s="3" customFormat="1" ht="11.1" customHeight="1" x14ac:dyDescent="0.2">
      <c r="A225" s="34" t="str">
        <f>LEFT('Pipeline Segments'!$A$222,8)</f>
        <v>Galloway</v>
      </c>
      <c r="B225" s="34" t="str">
        <f>'Pipeline Segments'!$A$222</f>
        <v>Galloway: MH #P63 to Pomona Metering</v>
      </c>
      <c r="C225" s="30" t="str">
        <f>D224</f>
        <v>P23</v>
      </c>
      <c r="D225" s="30" t="s">
        <v>246</v>
      </c>
      <c r="E225" s="30">
        <v>506</v>
      </c>
      <c r="F225" s="82" t="s">
        <v>23</v>
      </c>
      <c r="G225" s="30" t="s">
        <v>302</v>
      </c>
      <c r="H225" s="30">
        <v>24</v>
      </c>
      <c r="I225" s="30">
        <v>1976</v>
      </c>
      <c r="J225" s="30">
        <v>80</v>
      </c>
      <c r="K225" s="30">
        <v>0</v>
      </c>
      <c r="L225" s="30">
        <v>0</v>
      </c>
      <c r="M225" s="30">
        <v>0</v>
      </c>
      <c r="N225" s="30">
        <v>1.7513087000000001</v>
      </c>
      <c r="O225" s="30">
        <f t="shared" si="42"/>
        <v>0.560418784</v>
      </c>
      <c r="P225" s="30">
        <f t="shared" si="44"/>
        <v>0.94570669800000007</v>
      </c>
      <c r="Q225" s="30">
        <f t="shared" si="45"/>
        <v>0.95709020455000005</v>
      </c>
      <c r="R225" s="30">
        <f t="shared" si="46"/>
        <v>7.0052348000000002</v>
      </c>
      <c r="S225" s="30">
        <v>2</v>
      </c>
      <c r="T225" s="30">
        <f t="shared" si="43"/>
        <v>36</v>
      </c>
      <c r="U225" s="7">
        <v>0</v>
      </c>
      <c r="V225" s="30">
        <v>2</v>
      </c>
      <c r="W225" s="30">
        <v>4</v>
      </c>
      <c r="X225" s="30">
        <f t="shared" si="40"/>
        <v>8</v>
      </c>
      <c r="Y225" s="31"/>
      <c r="Z225" s="31"/>
    </row>
    <row r="226" spans="1:26" s="3" customFormat="1" ht="11.1" customHeight="1" x14ac:dyDescent="0.2">
      <c r="A226" s="34" t="str">
        <f>LEFT('Pipeline Segments'!$A$222,8)</f>
        <v>Galloway</v>
      </c>
      <c r="B226" s="34" t="str">
        <f>'Pipeline Segments'!$A$222</f>
        <v>Galloway: MH #P63 to Pomona Metering</v>
      </c>
      <c r="C226" s="30" t="str">
        <f t="shared" ref="C226:C243" si="47">D225</f>
        <v>P22</v>
      </c>
      <c r="D226" s="30" t="s">
        <v>247</v>
      </c>
      <c r="E226" s="30">
        <v>499</v>
      </c>
      <c r="F226" s="82" t="s">
        <v>23</v>
      </c>
      <c r="G226" s="30" t="s">
        <v>302</v>
      </c>
      <c r="H226" s="30">
        <v>24</v>
      </c>
      <c r="I226" s="30">
        <v>1976</v>
      </c>
      <c r="J226" s="30">
        <v>80</v>
      </c>
      <c r="K226" s="30">
        <v>1991</v>
      </c>
      <c r="L226" s="30">
        <v>100</v>
      </c>
      <c r="M226" s="30" t="s">
        <v>344</v>
      </c>
      <c r="N226" s="30">
        <v>1.7513087000000001</v>
      </c>
      <c r="O226" s="30">
        <f t="shared" si="42"/>
        <v>0.560418784</v>
      </c>
      <c r="P226" s="30">
        <f t="shared" si="44"/>
        <v>0.94570669800000007</v>
      </c>
      <c r="Q226" s="30">
        <f t="shared" si="45"/>
        <v>0.95709020455000005</v>
      </c>
      <c r="R226" s="30">
        <f t="shared" si="46"/>
        <v>7.0052348000000002</v>
      </c>
      <c r="S226" s="30">
        <v>2</v>
      </c>
      <c r="T226" s="30">
        <f t="shared" si="43"/>
        <v>71</v>
      </c>
      <c r="U226" s="7">
        <v>0</v>
      </c>
      <c r="V226" s="30">
        <v>4</v>
      </c>
      <c r="W226" s="30">
        <v>2</v>
      </c>
      <c r="X226" s="30">
        <f t="shared" si="40"/>
        <v>8</v>
      </c>
      <c r="Y226" s="31"/>
      <c r="Z226" s="31"/>
    </row>
    <row r="227" spans="1:26" s="3" customFormat="1" ht="11.1" customHeight="1" x14ac:dyDescent="0.2">
      <c r="A227" s="34" t="str">
        <f>LEFT('Pipeline Segments'!$A$222,8)</f>
        <v>Galloway</v>
      </c>
      <c r="B227" s="34" t="str">
        <f>'Pipeline Segments'!$A$222</f>
        <v>Galloway: MH #P63 to Pomona Metering</v>
      </c>
      <c r="C227" s="30" t="str">
        <f t="shared" si="47"/>
        <v>P21</v>
      </c>
      <c r="D227" s="30" t="s">
        <v>248</v>
      </c>
      <c r="E227" s="30">
        <v>366</v>
      </c>
      <c r="F227" s="82" t="s">
        <v>23</v>
      </c>
      <c r="G227" s="30" t="s">
        <v>302</v>
      </c>
      <c r="H227" s="30">
        <v>24</v>
      </c>
      <c r="I227" s="30">
        <v>1976</v>
      </c>
      <c r="J227" s="30">
        <v>80</v>
      </c>
      <c r="K227" s="30">
        <v>1991</v>
      </c>
      <c r="L227" s="30">
        <v>100</v>
      </c>
      <c r="M227" s="30" t="s">
        <v>344</v>
      </c>
      <c r="N227" s="30">
        <v>1.7513087000000001</v>
      </c>
      <c r="O227" s="30">
        <f t="shared" si="42"/>
        <v>0.560418784</v>
      </c>
      <c r="P227" s="30">
        <f t="shared" si="44"/>
        <v>0.94570669800000007</v>
      </c>
      <c r="Q227" s="30">
        <f t="shared" si="45"/>
        <v>0.95709020455000005</v>
      </c>
      <c r="R227" s="30">
        <f t="shared" si="46"/>
        <v>7.0052348000000002</v>
      </c>
      <c r="S227" s="30">
        <v>2</v>
      </c>
      <c r="T227" s="30">
        <f t="shared" si="43"/>
        <v>71</v>
      </c>
      <c r="U227" s="7">
        <v>0</v>
      </c>
      <c r="V227" s="30">
        <v>4</v>
      </c>
      <c r="W227" s="30">
        <v>2</v>
      </c>
      <c r="X227" s="30">
        <f t="shared" si="40"/>
        <v>8</v>
      </c>
      <c r="Y227" s="31"/>
      <c r="Z227" s="31"/>
    </row>
    <row r="228" spans="1:26" s="3" customFormat="1" ht="11.1" customHeight="1" x14ac:dyDescent="0.2">
      <c r="A228" s="34" t="str">
        <f>LEFT('Pipeline Segments'!$A$222,8)</f>
        <v>Galloway</v>
      </c>
      <c r="B228" s="34" t="str">
        <f>'Pipeline Segments'!$A$222</f>
        <v>Galloway: MH #P63 to Pomona Metering</v>
      </c>
      <c r="C228" s="30" t="str">
        <f t="shared" si="47"/>
        <v>P20</v>
      </c>
      <c r="D228" s="30" t="s">
        <v>249</v>
      </c>
      <c r="E228" s="30">
        <v>378</v>
      </c>
      <c r="F228" s="82" t="s">
        <v>23</v>
      </c>
      <c r="G228" s="30" t="s">
        <v>302</v>
      </c>
      <c r="H228" s="30">
        <v>24</v>
      </c>
      <c r="I228" s="30">
        <v>1976</v>
      </c>
      <c r="J228" s="30">
        <v>80</v>
      </c>
      <c r="K228" s="30">
        <v>1991</v>
      </c>
      <c r="L228" s="30">
        <v>100</v>
      </c>
      <c r="M228" s="30" t="s">
        <v>344</v>
      </c>
      <c r="N228" s="30">
        <v>1.7513087000000001</v>
      </c>
      <c r="O228" s="30">
        <f t="shared" si="42"/>
        <v>0.560418784</v>
      </c>
      <c r="P228" s="30">
        <f t="shared" si="44"/>
        <v>0.94570669800000007</v>
      </c>
      <c r="Q228" s="30">
        <f t="shared" si="45"/>
        <v>0.95709020455000005</v>
      </c>
      <c r="R228" s="30">
        <f t="shared" si="46"/>
        <v>7.0052348000000002</v>
      </c>
      <c r="S228" s="30">
        <v>2</v>
      </c>
      <c r="T228" s="30">
        <f t="shared" si="43"/>
        <v>71</v>
      </c>
      <c r="U228" s="7">
        <v>0</v>
      </c>
      <c r="V228" s="30">
        <v>4</v>
      </c>
      <c r="W228" s="30">
        <v>2</v>
      </c>
      <c r="X228" s="30">
        <f t="shared" si="40"/>
        <v>8</v>
      </c>
      <c r="Y228" s="31"/>
      <c r="Z228" s="31"/>
    </row>
    <row r="229" spans="1:26" s="3" customFormat="1" ht="11.1" customHeight="1" x14ac:dyDescent="0.2">
      <c r="A229" s="34" t="str">
        <f>LEFT('Pipeline Segments'!$A$222,8)</f>
        <v>Galloway</v>
      </c>
      <c r="B229" s="34" t="str">
        <f>'Pipeline Segments'!$A$222</f>
        <v>Galloway: MH #P63 to Pomona Metering</v>
      </c>
      <c r="C229" s="30" t="str">
        <f t="shared" si="47"/>
        <v>P19</v>
      </c>
      <c r="D229" s="30" t="s">
        <v>250</v>
      </c>
      <c r="E229" s="30">
        <v>502</v>
      </c>
      <c r="F229" s="82" t="s">
        <v>23</v>
      </c>
      <c r="G229" s="30" t="s">
        <v>302</v>
      </c>
      <c r="H229" s="30">
        <v>24</v>
      </c>
      <c r="I229" s="30">
        <v>1976</v>
      </c>
      <c r="J229" s="30">
        <v>80</v>
      </c>
      <c r="K229" s="30">
        <v>1991</v>
      </c>
      <c r="L229" s="30">
        <v>100</v>
      </c>
      <c r="M229" s="30" t="s">
        <v>344</v>
      </c>
      <c r="N229" s="30">
        <v>1.7513087000000001</v>
      </c>
      <c r="O229" s="30">
        <f t="shared" si="42"/>
        <v>0.560418784</v>
      </c>
      <c r="P229" s="30">
        <f t="shared" si="44"/>
        <v>0.94570669800000007</v>
      </c>
      <c r="Q229" s="30">
        <f t="shared" si="45"/>
        <v>0.95709020455000005</v>
      </c>
      <c r="R229" s="30">
        <f t="shared" si="46"/>
        <v>7.0052348000000002</v>
      </c>
      <c r="S229" s="30">
        <v>2</v>
      </c>
      <c r="T229" s="30">
        <f t="shared" si="43"/>
        <v>71</v>
      </c>
      <c r="U229" s="7">
        <v>0</v>
      </c>
      <c r="V229" s="30">
        <v>4</v>
      </c>
      <c r="W229" s="30">
        <v>2</v>
      </c>
      <c r="X229" s="30">
        <f t="shared" si="40"/>
        <v>8</v>
      </c>
      <c r="Y229" s="31"/>
      <c r="Z229" s="31"/>
    </row>
    <row r="230" spans="1:26" s="3" customFormat="1" ht="11.1" customHeight="1" x14ac:dyDescent="0.2">
      <c r="A230" s="34" t="str">
        <f>LEFT('Pipeline Segments'!$A$222,8)</f>
        <v>Galloway</v>
      </c>
      <c r="B230" s="34" t="str">
        <f>'Pipeline Segments'!$A$222</f>
        <v>Galloway: MH #P63 to Pomona Metering</v>
      </c>
      <c r="C230" s="30" t="str">
        <f t="shared" si="47"/>
        <v>P18</v>
      </c>
      <c r="D230" s="30" t="s">
        <v>251</v>
      </c>
      <c r="E230" s="30">
        <v>427</v>
      </c>
      <c r="F230" s="82" t="s">
        <v>23</v>
      </c>
      <c r="G230" s="30" t="s">
        <v>302</v>
      </c>
      <c r="H230" s="30">
        <v>24</v>
      </c>
      <c r="I230" s="30">
        <v>1976</v>
      </c>
      <c r="J230" s="30">
        <v>80</v>
      </c>
      <c r="K230" s="30">
        <v>1991</v>
      </c>
      <c r="L230" s="30">
        <v>100</v>
      </c>
      <c r="M230" s="30" t="s">
        <v>344</v>
      </c>
      <c r="N230" s="30">
        <v>1.7513087000000001</v>
      </c>
      <c r="O230" s="30">
        <f t="shared" si="42"/>
        <v>0.560418784</v>
      </c>
      <c r="P230" s="30">
        <f t="shared" si="44"/>
        <v>0.94570669800000007</v>
      </c>
      <c r="Q230" s="30">
        <f t="shared" si="45"/>
        <v>0.95709020455000005</v>
      </c>
      <c r="R230" s="30">
        <f t="shared" si="46"/>
        <v>7.0052348000000002</v>
      </c>
      <c r="S230" s="30">
        <v>2</v>
      </c>
      <c r="T230" s="30">
        <f t="shared" si="43"/>
        <v>71</v>
      </c>
      <c r="U230" s="7">
        <v>0</v>
      </c>
      <c r="V230" s="30">
        <v>4</v>
      </c>
      <c r="W230" s="30">
        <v>2</v>
      </c>
      <c r="X230" s="30">
        <f t="shared" si="40"/>
        <v>8</v>
      </c>
      <c r="Y230" s="31"/>
      <c r="Z230" s="31"/>
    </row>
    <row r="231" spans="1:26" s="3" customFormat="1" ht="11.1" customHeight="1" x14ac:dyDescent="0.2">
      <c r="A231" s="34" t="str">
        <f>LEFT('Pipeline Segments'!$A$222,8)</f>
        <v>Galloway</v>
      </c>
      <c r="B231" s="34" t="str">
        <f>'Pipeline Segments'!$A$222</f>
        <v>Galloway: MH #P63 to Pomona Metering</v>
      </c>
      <c r="C231" s="30" t="str">
        <f t="shared" si="47"/>
        <v>P17</v>
      </c>
      <c r="D231" s="30" t="s">
        <v>252</v>
      </c>
      <c r="E231" s="30">
        <v>446</v>
      </c>
      <c r="F231" s="82" t="s">
        <v>23</v>
      </c>
      <c r="G231" s="30" t="s">
        <v>302</v>
      </c>
      <c r="H231" s="30">
        <v>24</v>
      </c>
      <c r="I231" s="30">
        <v>1976</v>
      </c>
      <c r="J231" s="30">
        <v>80</v>
      </c>
      <c r="K231" s="30">
        <v>1991</v>
      </c>
      <c r="L231" s="30">
        <v>100</v>
      </c>
      <c r="M231" s="30" t="s">
        <v>344</v>
      </c>
      <c r="N231" s="30">
        <v>1.7513087000000001</v>
      </c>
      <c r="O231" s="30">
        <f t="shared" si="42"/>
        <v>0.560418784</v>
      </c>
      <c r="P231" s="30">
        <f t="shared" si="44"/>
        <v>0.94570669800000007</v>
      </c>
      <c r="Q231" s="30">
        <f t="shared" si="45"/>
        <v>0.95709020455000005</v>
      </c>
      <c r="R231" s="30">
        <f t="shared" si="46"/>
        <v>7.0052348000000002</v>
      </c>
      <c r="S231" s="30">
        <v>2</v>
      </c>
      <c r="T231" s="30">
        <f t="shared" si="43"/>
        <v>71</v>
      </c>
      <c r="U231" s="7">
        <v>0</v>
      </c>
      <c r="V231" s="30">
        <v>4</v>
      </c>
      <c r="W231" s="30">
        <v>2</v>
      </c>
      <c r="X231" s="30">
        <f t="shared" si="40"/>
        <v>8</v>
      </c>
      <c r="Y231" s="31"/>
      <c r="Z231" s="31"/>
    </row>
    <row r="232" spans="1:26" s="3" customFormat="1" ht="11.1" customHeight="1" x14ac:dyDescent="0.2">
      <c r="A232" s="34" t="str">
        <f>LEFT('Pipeline Segments'!$A$222,8)</f>
        <v>Galloway</v>
      </c>
      <c r="B232" s="34" t="str">
        <f>'Pipeline Segments'!$A$222</f>
        <v>Galloway: MH #P63 to Pomona Metering</v>
      </c>
      <c r="C232" s="30" t="str">
        <f t="shared" si="47"/>
        <v>P16</v>
      </c>
      <c r="D232" s="30" t="s">
        <v>253</v>
      </c>
      <c r="E232" s="30">
        <v>287</v>
      </c>
      <c r="F232" s="82" t="s">
        <v>23</v>
      </c>
      <c r="G232" s="30" t="s">
        <v>302</v>
      </c>
      <c r="H232" s="30">
        <v>24</v>
      </c>
      <c r="I232" s="30">
        <v>1976</v>
      </c>
      <c r="J232" s="30">
        <v>80</v>
      </c>
      <c r="K232" s="30">
        <v>1991</v>
      </c>
      <c r="L232" s="30">
        <v>100</v>
      </c>
      <c r="M232" s="30" t="s">
        <v>344</v>
      </c>
      <c r="N232" s="30">
        <v>1.7513087000000001</v>
      </c>
      <c r="O232" s="30">
        <f t="shared" si="42"/>
        <v>0.560418784</v>
      </c>
      <c r="P232" s="30">
        <f t="shared" si="44"/>
        <v>0.94570669800000007</v>
      </c>
      <c r="Q232" s="30">
        <f t="shared" si="45"/>
        <v>0.95709020455000005</v>
      </c>
      <c r="R232" s="30">
        <f t="shared" si="46"/>
        <v>7.0052348000000002</v>
      </c>
      <c r="S232" s="30">
        <v>2</v>
      </c>
      <c r="T232" s="30">
        <f t="shared" si="43"/>
        <v>71</v>
      </c>
      <c r="U232" s="7">
        <v>0</v>
      </c>
      <c r="V232" s="30">
        <v>4</v>
      </c>
      <c r="W232" s="30">
        <v>2</v>
      </c>
      <c r="X232" s="30">
        <f t="shared" si="40"/>
        <v>8</v>
      </c>
      <c r="Y232" s="31"/>
      <c r="Z232" s="31"/>
    </row>
    <row r="233" spans="1:26" s="3" customFormat="1" ht="11.1" customHeight="1" x14ac:dyDescent="0.2">
      <c r="A233" s="34" t="str">
        <f>LEFT('Pipeline Segments'!$A$222,8)</f>
        <v>Galloway</v>
      </c>
      <c r="B233" s="34" t="str">
        <f>'Pipeline Segments'!$A$222</f>
        <v>Galloway: MH #P63 to Pomona Metering</v>
      </c>
      <c r="C233" s="30" t="str">
        <f t="shared" si="47"/>
        <v>P15</v>
      </c>
      <c r="D233" s="30" t="s">
        <v>254</v>
      </c>
      <c r="E233" s="30">
        <v>280</v>
      </c>
      <c r="F233" s="82" t="s">
        <v>23</v>
      </c>
      <c r="G233" s="30" t="s">
        <v>302</v>
      </c>
      <c r="H233" s="30">
        <v>24</v>
      </c>
      <c r="I233" s="30">
        <v>1976</v>
      </c>
      <c r="J233" s="30">
        <v>80</v>
      </c>
      <c r="K233" s="30">
        <v>1991</v>
      </c>
      <c r="L233" s="30">
        <v>100</v>
      </c>
      <c r="M233" s="30" t="s">
        <v>344</v>
      </c>
      <c r="N233" s="30">
        <v>1.7513087000000001</v>
      </c>
      <c r="O233" s="30">
        <f t="shared" si="42"/>
        <v>0.560418784</v>
      </c>
      <c r="P233" s="30">
        <f t="shared" si="44"/>
        <v>0.94570669800000007</v>
      </c>
      <c r="Q233" s="30">
        <f t="shared" si="45"/>
        <v>0.95709020455000005</v>
      </c>
      <c r="R233" s="30">
        <f t="shared" si="46"/>
        <v>7.0052348000000002</v>
      </c>
      <c r="S233" s="30">
        <v>2</v>
      </c>
      <c r="T233" s="30">
        <f t="shared" si="43"/>
        <v>71</v>
      </c>
      <c r="U233" s="7">
        <v>0</v>
      </c>
      <c r="V233" s="30">
        <v>4</v>
      </c>
      <c r="W233" s="30">
        <v>2</v>
      </c>
      <c r="X233" s="30">
        <f t="shared" si="40"/>
        <v>8</v>
      </c>
      <c r="Y233" s="31"/>
      <c r="Z233" s="31"/>
    </row>
    <row r="234" spans="1:26" s="3" customFormat="1" ht="11.1" customHeight="1" x14ac:dyDescent="0.2">
      <c r="A234" s="34" t="str">
        <f>LEFT('Pipeline Segments'!$A$222,8)</f>
        <v>Galloway</v>
      </c>
      <c r="B234" s="34" t="str">
        <f>'Pipeline Segments'!$A$222</f>
        <v>Galloway: MH #P63 to Pomona Metering</v>
      </c>
      <c r="C234" s="30" t="str">
        <f t="shared" si="47"/>
        <v>P14</v>
      </c>
      <c r="D234" s="30" t="s">
        <v>255</v>
      </c>
      <c r="E234" s="30">
        <v>305</v>
      </c>
      <c r="F234" s="82" t="s">
        <v>23</v>
      </c>
      <c r="G234" s="30" t="s">
        <v>302</v>
      </c>
      <c r="H234" s="30">
        <v>24</v>
      </c>
      <c r="I234" s="30">
        <v>1976</v>
      </c>
      <c r="J234" s="30">
        <v>80</v>
      </c>
      <c r="K234" s="30">
        <v>1991</v>
      </c>
      <c r="L234" s="30">
        <v>100</v>
      </c>
      <c r="M234" s="30" t="s">
        <v>344</v>
      </c>
      <c r="N234" s="30">
        <v>1.7513087000000001</v>
      </c>
      <c r="O234" s="30">
        <f t="shared" si="42"/>
        <v>0.560418784</v>
      </c>
      <c r="P234" s="30">
        <f t="shared" si="44"/>
        <v>0.94570669800000007</v>
      </c>
      <c r="Q234" s="30">
        <f t="shared" si="45"/>
        <v>0.95709020455000005</v>
      </c>
      <c r="R234" s="30">
        <f t="shared" si="46"/>
        <v>7.0052348000000002</v>
      </c>
      <c r="S234" s="30">
        <v>2</v>
      </c>
      <c r="T234" s="30">
        <f t="shared" si="43"/>
        <v>71</v>
      </c>
      <c r="U234" s="7">
        <v>0</v>
      </c>
      <c r="V234" s="30">
        <v>4</v>
      </c>
      <c r="W234" s="30">
        <v>2</v>
      </c>
      <c r="X234" s="30">
        <f t="shared" si="40"/>
        <v>8</v>
      </c>
      <c r="Y234" s="31"/>
      <c r="Z234" s="31"/>
    </row>
    <row r="235" spans="1:26" s="3" customFormat="1" ht="11.1" customHeight="1" x14ac:dyDescent="0.2">
      <c r="A235" s="34" t="str">
        <f>LEFT('Pipeline Segments'!$A$222,8)</f>
        <v>Galloway</v>
      </c>
      <c r="B235" s="34" t="str">
        <f>'Pipeline Segments'!$A$222</f>
        <v>Galloway: MH #P63 to Pomona Metering</v>
      </c>
      <c r="C235" s="30" t="str">
        <f t="shared" si="47"/>
        <v>P13</v>
      </c>
      <c r="D235" s="30" t="s">
        <v>256</v>
      </c>
      <c r="E235" s="30">
        <v>367</v>
      </c>
      <c r="F235" s="82" t="s">
        <v>23</v>
      </c>
      <c r="G235" s="30" t="s">
        <v>302</v>
      </c>
      <c r="H235" s="30">
        <v>24</v>
      </c>
      <c r="I235" s="30">
        <v>1976</v>
      </c>
      <c r="J235" s="30">
        <v>80</v>
      </c>
      <c r="K235" s="30">
        <v>1991</v>
      </c>
      <c r="L235" s="30">
        <v>100</v>
      </c>
      <c r="M235" s="30" t="s">
        <v>344</v>
      </c>
      <c r="N235" s="30">
        <v>1.7513087000000001</v>
      </c>
      <c r="O235" s="30">
        <f t="shared" si="42"/>
        <v>0.560418784</v>
      </c>
      <c r="P235" s="30">
        <f t="shared" si="44"/>
        <v>0.94570669800000007</v>
      </c>
      <c r="Q235" s="30">
        <f t="shared" si="45"/>
        <v>0.95709020455000005</v>
      </c>
      <c r="R235" s="30">
        <f t="shared" si="46"/>
        <v>7.0052348000000002</v>
      </c>
      <c r="S235" s="30">
        <v>2</v>
      </c>
      <c r="T235" s="30">
        <f t="shared" si="43"/>
        <v>71</v>
      </c>
      <c r="U235" s="7">
        <v>0</v>
      </c>
      <c r="V235" s="30">
        <v>4</v>
      </c>
      <c r="W235" s="30">
        <v>2</v>
      </c>
      <c r="X235" s="30">
        <f t="shared" si="40"/>
        <v>8</v>
      </c>
      <c r="Y235" s="31"/>
      <c r="Z235" s="31"/>
    </row>
    <row r="236" spans="1:26" s="3" customFormat="1" ht="11.1" customHeight="1" x14ac:dyDescent="0.2">
      <c r="A236" s="34" t="str">
        <f>LEFT('Pipeline Segments'!$A$222,8)</f>
        <v>Galloway</v>
      </c>
      <c r="B236" s="34" t="str">
        <f>'Pipeline Segments'!$A$222</f>
        <v>Galloway: MH #P63 to Pomona Metering</v>
      </c>
      <c r="C236" s="30" t="str">
        <f t="shared" si="47"/>
        <v>P12</v>
      </c>
      <c r="D236" s="30" t="s">
        <v>257</v>
      </c>
      <c r="E236" s="30">
        <v>501</v>
      </c>
      <c r="F236" s="82" t="s">
        <v>23</v>
      </c>
      <c r="G236" s="30" t="s">
        <v>302</v>
      </c>
      <c r="H236" s="30">
        <v>24</v>
      </c>
      <c r="I236" s="30">
        <v>1976</v>
      </c>
      <c r="J236" s="30">
        <v>80</v>
      </c>
      <c r="K236" s="30">
        <v>1991</v>
      </c>
      <c r="L236" s="30">
        <v>100</v>
      </c>
      <c r="M236" s="30" t="s">
        <v>344</v>
      </c>
      <c r="N236" s="30">
        <v>1.7513087000000001</v>
      </c>
      <c r="O236" s="30">
        <f t="shared" si="42"/>
        <v>0.560418784</v>
      </c>
      <c r="P236" s="30">
        <f t="shared" si="44"/>
        <v>0.94570669800000007</v>
      </c>
      <c r="Q236" s="30">
        <f t="shared" si="45"/>
        <v>0.95709020455000005</v>
      </c>
      <c r="R236" s="30">
        <f t="shared" si="46"/>
        <v>7.0052348000000002</v>
      </c>
      <c r="S236" s="30">
        <v>2</v>
      </c>
      <c r="T236" s="30">
        <f t="shared" si="43"/>
        <v>71</v>
      </c>
      <c r="U236" s="7">
        <v>0</v>
      </c>
      <c r="V236" s="30">
        <v>4</v>
      </c>
      <c r="W236" s="30">
        <v>2</v>
      </c>
      <c r="X236" s="30">
        <f t="shared" si="40"/>
        <v>8</v>
      </c>
      <c r="Y236" s="31"/>
      <c r="Z236" s="31"/>
    </row>
    <row r="237" spans="1:26" s="3" customFormat="1" ht="11.1" customHeight="1" x14ac:dyDescent="0.2">
      <c r="A237" s="34" t="str">
        <f>LEFT('Pipeline Segments'!$A$222,8)</f>
        <v>Galloway</v>
      </c>
      <c r="B237" s="34" t="str">
        <f>'Pipeline Segments'!$A$222</f>
        <v>Galloway: MH #P63 to Pomona Metering</v>
      </c>
      <c r="C237" s="30" t="str">
        <f t="shared" si="47"/>
        <v>P11</v>
      </c>
      <c r="D237" s="30" t="s">
        <v>258</v>
      </c>
      <c r="E237" s="30">
        <v>377</v>
      </c>
      <c r="F237" s="82" t="s">
        <v>23</v>
      </c>
      <c r="G237" s="30" t="s">
        <v>302</v>
      </c>
      <c r="H237" s="30">
        <v>24</v>
      </c>
      <c r="I237" s="30">
        <v>1976</v>
      </c>
      <c r="J237" s="30">
        <v>80</v>
      </c>
      <c r="K237" s="30">
        <v>1991</v>
      </c>
      <c r="L237" s="30">
        <v>100</v>
      </c>
      <c r="M237" s="30" t="s">
        <v>344</v>
      </c>
      <c r="N237" s="30">
        <v>1.7513087000000001</v>
      </c>
      <c r="O237" s="30">
        <f t="shared" si="42"/>
        <v>0.560418784</v>
      </c>
      <c r="P237" s="30">
        <f t="shared" si="44"/>
        <v>0.94570669800000007</v>
      </c>
      <c r="Q237" s="30">
        <f t="shared" si="45"/>
        <v>0.95709020455000005</v>
      </c>
      <c r="R237" s="30">
        <f t="shared" si="46"/>
        <v>7.0052348000000002</v>
      </c>
      <c r="S237" s="30">
        <v>2</v>
      </c>
      <c r="T237" s="30">
        <f t="shared" si="43"/>
        <v>71</v>
      </c>
      <c r="U237" s="7">
        <v>0</v>
      </c>
      <c r="V237" s="30">
        <v>4</v>
      </c>
      <c r="W237" s="30">
        <v>2</v>
      </c>
      <c r="X237" s="30">
        <f t="shared" si="40"/>
        <v>8</v>
      </c>
      <c r="Y237" s="31"/>
      <c r="Z237" s="31"/>
    </row>
    <row r="238" spans="1:26" s="3" customFormat="1" ht="11.1" customHeight="1" x14ac:dyDescent="0.2">
      <c r="A238" s="34" t="str">
        <f>LEFT('Pipeline Segments'!$A$222,8)</f>
        <v>Galloway</v>
      </c>
      <c r="B238" s="34" t="str">
        <f>'Pipeline Segments'!$A$222</f>
        <v>Galloway: MH #P63 to Pomona Metering</v>
      </c>
      <c r="C238" s="30" t="str">
        <f t="shared" si="47"/>
        <v>P10</v>
      </c>
      <c r="D238" s="30" t="s">
        <v>259</v>
      </c>
      <c r="E238" s="30">
        <v>500</v>
      </c>
      <c r="F238" s="82" t="s">
        <v>23</v>
      </c>
      <c r="G238" s="30" t="s">
        <v>302</v>
      </c>
      <c r="H238" s="30">
        <v>24</v>
      </c>
      <c r="I238" s="30">
        <v>1976</v>
      </c>
      <c r="J238" s="30">
        <v>80</v>
      </c>
      <c r="K238" s="30">
        <v>1991</v>
      </c>
      <c r="L238" s="30">
        <v>100</v>
      </c>
      <c r="M238" s="30" t="s">
        <v>344</v>
      </c>
      <c r="N238" s="30">
        <v>1.7513087000000001</v>
      </c>
      <c r="O238" s="30">
        <f t="shared" si="42"/>
        <v>0.560418784</v>
      </c>
      <c r="P238" s="30">
        <f t="shared" si="44"/>
        <v>0.94570669800000007</v>
      </c>
      <c r="Q238" s="30">
        <f t="shared" si="45"/>
        <v>0.95709020455000005</v>
      </c>
      <c r="R238" s="30">
        <f t="shared" si="46"/>
        <v>7.0052348000000002</v>
      </c>
      <c r="S238" s="30">
        <v>2</v>
      </c>
      <c r="T238" s="30">
        <f t="shared" si="43"/>
        <v>71</v>
      </c>
      <c r="U238" s="7">
        <v>0</v>
      </c>
      <c r="V238" s="30">
        <v>4</v>
      </c>
      <c r="W238" s="30">
        <v>2</v>
      </c>
      <c r="X238" s="30">
        <f t="shared" si="40"/>
        <v>8</v>
      </c>
      <c r="Y238" s="31"/>
      <c r="Z238" s="31"/>
    </row>
    <row r="239" spans="1:26" s="3" customFormat="1" ht="11.1" customHeight="1" x14ac:dyDescent="0.2">
      <c r="A239" s="34" t="str">
        <f>LEFT('Pipeline Segments'!$A$222,8)</f>
        <v>Galloway</v>
      </c>
      <c r="B239" s="34" t="str">
        <f>'Pipeline Segments'!$A$222</f>
        <v>Galloway: MH #P63 to Pomona Metering</v>
      </c>
      <c r="C239" s="30" t="str">
        <f t="shared" si="47"/>
        <v>P9</v>
      </c>
      <c r="D239" s="30" t="s">
        <v>260</v>
      </c>
      <c r="E239" s="30">
        <v>255</v>
      </c>
      <c r="F239" s="82" t="s">
        <v>23</v>
      </c>
      <c r="G239" s="30" t="s">
        <v>302</v>
      </c>
      <c r="H239" s="30">
        <v>24</v>
      </c>
      <c r="I239" s="30">
        <v>1976</v>
      </c>
      <c r="J239" s="30">
        <v>80</v>
      </c>
      <c r="K239" s="30">
        <v>1991</v>
      </c>
      <c r="L239" s="30">
        <v>100</v>
      </c>
      <c r="M239" s="30" t="s">
        <v>344</v>
      </c>
      <c r="N239" s="30">
        <v>1.7513087000000001</v>
      </c>
      <c r="O239" s="30">
        <f t="shared" si="42"/>
        <v>0.560418784</v>
      </c>
      <c r="P239" s="30">
        <f t="shared" si="44"/>
        <v>0.94570669800000007</v>
      </c>
      <c r="Q239" s="30">
        <f t="shared" si="45"/>
        <v>0.95709020455000005</v>
      </c>
      <c r="R239" s="30">
        <f t="shared" si="46"/>
        <v>7.0052348000000002</v>
      </c>
      <c r="S239" s="30">
        <v>2</v>
      </c>
      <c r="T239" s="30">
        <f t="shared" si="43"/>
        <v>71</v>
      </c>
      <c r="U239" s="7">
        <v>0</v>
      </c>
      <c r="V239" s="30">
        <v>4</v>
      </c>
      <c r="W239" s="30">
        <v>2</v>
      </c>
      <c r="X239" s="30">
        <f t="shared" si="40"/>
        <v>8</v>
      </c>
      <c r="Y239" s="31"/>
      <c r="Z239" s="31"/>
    </row>
    <row r="240" spans="1:26" s="3" customFormat="1" ht="11.1" customHeight="1" x14ac:dyDescent="0.2">
      <c r="A240" s="34" t="str">
        <f>LEFT('Pipeline Segments'!$A$222,8)</f>
        <v>Galloway</v>
      </c>
      <c r="B240" s="34" t="str">
        <f>'Pipeline Segments'!$A$222</f>
        <v>Galloway: MH #P63 to Pomona Metering</v>
      </c>
      <c r="C240" s="30" t="str">
        <f t="shared" si="47"/>
        <v>P8</v>
      </c>
      <c r="D240" s="30" t="s">
        <v>261</v>
      </c>
      <c r="E240" s="30">
        <v>251</v>
      </c>
      <c r="F240" s="82" t="s">
        <v>23</v>
      </c>
      <c r="G240" s="30" t="s">
        <v>302</v>
      </c>
      <c r="H240" s="30">
        <v>24</v>
      </c>
      <c r="I240" s="30">
        <v>1976</v>
      </c>
      <c r="J240" s="30">
        <v>80</v>
      </c>
      <c r="K240" s="30">
        <v>1991</v>
      </c>
      <c r="L240" s="30">
        <v>100</v>
      </c>
      <c r="M240" s="30" t="s">
        <v>344</v>
      </c>
      <c r="N240" s="30">
        <v>1.7513087000000001</v>
      </c>
      <c r="O240" s="30">
        <f t="shared" si="42"/>
        <v>0.560418784</v>
      </c>
      <c r="P240" s="30">
        <f t="shared" si="44"/>
        <v>0.94570669800000007</v>
      </c>
      <c r="Q240" s="30">
        <f t="shared" si="45"/>
        <v>0.95709020455000005</v>
      </c>
      <c r="R240" s="30">
        <f t="shared" si="46"/>
        <v>7.0052348000000002</v>
      </c>
      <c r="S240" s="30">
        <v>2</v>
      </c>
      <c r="T240" s="30">
        <f t="shared" si="43"/>
        <v>71</v>
      </c>
      <c r="U240" s="7">
        <v>0</v>
      </c>
      <c r="V240" s="30">
        <v>4</v>
      </c>
      <c r="W240" s="30">
        <v>2</v>
      </c>
      <c r="X240" s="30">
        <f t="shared" si="40"/>
        <v>8</v>
      </c>
      <c r="Y240" s="31"/>
      <c r="Z240" s="31"/>
    </row>
    <row r="241" spans="1:26" s="3" customFormat="1" ht="11.1" customHeight="1" x14ac:dyDescent="0.2">
      <c r="A241" s="34" t="str">
        <f>LEFT('Pipeline Segments'!$A$222,8)</f>
        <v>Galloway</v>
      </c>
      <c r="B241" s="34" t="str">
        <f>'Pipeline Segments'!$A$222</f>
        <v>Galloway: MH #P63 to Pomona Metering</v>
      </c>
      <c r="C241" s="30" t="str">
        <f t="shared" si="47"/>
        <v>P7</v>
      </c>
      <c r="D241" s="30" t="s">
        <v>262</v>
      </c>
      <c r="E241" s="30">
        <v>290</v>
      </c>
      <c r="F241" s="82" t="s">
        <v>23</v>
      </c>
      <c r="G241" s="30" t="s">
        <v>302</v>
      </c>
      <c r="H241" s="30">
        <v>24</v>
      </c>
      <c r="I241" s="30">
        <v>1976</v>
      </c>
      <c r="J241" s="30">
        <v>80</v>
      </c>
      <c r="K241" s="30">
        <v>1991</v>
      </c>
      <c r="L241" s="30">
        <v>100</v>
      </c>
      <c r="M241" s="30" t="s">
        <v>344</v>
      </c>
      <c r="N241" s="30">
        <v>1.7513087000000001</v>
      </c>
      <c r="O241" s="30">
        <f t="shared" si="42"/>
        <v>0.560418784</v>
      </c>
      <c r="P241" s="30">
        <f t="shared" si="44"/>
        <v>0.94570669800000007</v>
      </c>
      <c r="Q241" s="30">
        <f t="shared" si="45"/>
        <v>0.95709020455000005</v>
      </c>
      <c r="R241" s="30">
        <f t="shared" si="46"/>
        <v>7.0052348000000002</v>
      </c>
      <c r="S241" s="30">
        <v>2</v>
      </c>
      <c r="T241" s="30">
        <f t="shared" si="43"/>
        <v>71</v>
      </c>
      <c r="U241" s="7">
        <v>0</v>
      </c>
      <c r="V241" s="30">
        <v>4</v>
      </c>
      <c r="W241" s="30">
        <v>2</v>
      </c>
      <c r="X241" s="30">
        <f t="shared" si="40"/>
        <v>8</v>
      </c>
      <c r="Y241" s="31"/>
      <c r="Z241" s="31"/>
    </row>
    <row r="242" spans="1:26" s="3" customFormat="1" ht="11.1" customHeight="1" x14ac:dyDescent="0.2">
      <c r="A242" s="34" t="str">
        <f>LEFT('Pipeline Segments'!$A$222,8)</f>
        <v>Galloway</v>
      </c>
      <c r="B242" s="34" t="str">
        <f>'Pipeline Segments'!$A$222</f>
        <v>Galloway: MH #P63 to Pomona Metering</v>
      </c>
      <c r="C242" s="30" t="str">
        <f t="shared" si="47"/>
        <v>P6</v>
      </c>
      <c r="D242" s="30" t="s">
        <v>263</v>
      </c>
      <c r="E242" s="30">
        <v>127</v>
      </c>
      <c r="F242" s="82" t="s">
        <v>23</v>
      </c>
      <c r="G242" s="30" t="s">
        <v>302</v>
      </c>
      <c r="H242" s="30">
        <v>24</v>
      </c>
      <c r="I242" s="30">
        <v>1976</v>
      </c>
      <c r="J242" s="30">
        <v>80</v>
      </c>
      <c r="K242" s="30">
        <v>1991</v>
      </c>
      <c r="L242" s="30">
        <v>100</v>
      </c>
      <c r="M242" s="30" t="s">
        <v>344</v>
      </c>
      <c r="N242" s="30">
        <v>1.7513087000000001</v>
      </c>
      <c r="O242" s="30">
        <f t="shared" si="42"/>
        <v>0.560418784</v>
      </c>
      <c r="P242" s="30">
        <f t="shared" si="44"/>
        <v>0.94570669800000007</v>
      </c>
      <c r="Q242" s="30">
        <f t="shared" si="45"/>
        <v>0.95709020455000005</v>
      </c>
      <c r="R242" s="30">
        <f t="shared" si="46"/>
        <v>7.0052348000000002</v>
      </c>
      <c r="S242" s="30">
        <v>2</v>
      </c>
      <c r="T242" s="30">
        <f t="shared" si="43"/>
        <v>71</v>
      </c>
      <c r="U242" s="7">
        <v>0</v>
      </c>
      <c r="V242" s="30">
        <v>4</v>
      </c>
      <c r="W242" s="30">
        <v>2</v>
      </c>
      <c r="X242" s="30">
        <f t="shared" si="40"/>
        <v>8</v>
      </c>
      <c r="Y242" s="31"/>
      <c r="Z242" s="31"/>
    </row>
    <row r="243" spans="1:26" s="3" customFormat="1" ht="11.1" customHeight="1" x14ac:dyDescent="0.2">
      <c r="A243" s="34" t="str">
        <f>LEFT('Pipeline Segments'!$A$222,8)</f>
        <v>Galloway</v>
      </c>
      <c r="B243" s="34" t="str">
        <f>'Pipeline Segments'!$A$222</f>
        <v>Galloway: MH #P63 to Pomona Metering</v>
      </c>
      <c r="C243" s="30" t="str">
        <f t="shared" si="47"/>
        <v>P5</v>
      </c>
      <c r="D243" s="30" t="s">
        <v>325</v>
      </c>
      <c r="E243" s="30">
        <v>48</v>
      </c>
      <c r="F243" s="82" t="s">
        <v>23</v>
      </c>
      <c r="G243" s="30" t="s">
        <v>302</v>
      </c>
      <c r="H243" s="30">
        <v>24</v>
      </c>
      <c r="I243" s="92">
        <v>1976</v>
      </c>
      <c r="J243" s="30">
        <v>80</v>
      </c>
      <c r="K243" s="30">
        <v>1991</v>
      </c>
      <c r="L243" s="30">
        <v>100</v>
      </c>
      <c r="M243" s="30" t="s">
        <v>344</v>
      </c>
      <c r="N243" s="30">
        <v>1.7513087000000001</v>
      </c>
      <c r="O243" s="30">
        <f t="shared" si="42"/>
        <v>0.560418784</v>
      </c>
      <c r="P243" s="30">
        <f t="shared" si="44"/>
        <v>0.94570669800000007</v>
      </c>
      <c r="Q243" s="30">
        <f t="shared" si="45"/>
        <v>0.95709020455000005</v>
      </c>
      <c r="R243" s="30">
        <f t="shared" si="46"/>
        <v>7.0052348000000002</v>
      </c>
      <c r="S243" s="30">
        <v>2</v>
      </c>
      <c r="T243" s="30">
        <f t="shared" si="43"/>
        <v>71</v>
      </c>
      <c r="U243" s="7">
        <v>0</v>
      </c>
      <c r="V243" s="30">
        <v>4</v>
      </c>
      <c r="W243" s="30">
        <v>2</v>
      </c>
      <c r="X243" s="30">
        <f t="shared" si="40"/>
        <v>8</v>
      </c>
      <c r="Y243" s="31"/>
      <c r="Z243" s="31"/>
    </row>
    <row r="244" spans="1:26" s="3" customFormat="1" ht="11.1" customHeight="1" x14ac:dyDescent="0.2">
      <c r="A244" s="5" t="str">
        <f>LEFT('Pipeline Segments'!A286,15)</f>
        <v>Egg Harbor City</v>
      </c>
      <c r="B244" s="5" t="str">
        <f>'Pipeline Segments'!A286</f>
        <v>Egg Harbor City: Egg Harbor City PS to Galloway Gravity Beginning (MH #P63)</v>
      </c>
      <c r="C244" s="30" t="s">
        <v>163</v>
      </c>
      <c r="D244" s="30" t="s">
        <v>163</v>
      </c>
      <c r="E244" s="38">
        <v>34132</v>
      </c>
      <c r="F244" s="82" t="s">
        <v>164</v>
      </c>
      <c r="G244" s="38" t="s">
        <v>299</v>
      </c>
      <c r="H244" s="30">
        <v>12</v>
      </c>
      <c r="I244" s="30">
        <v>1991</v>
      </c>
      <c r="J244" s="30">
        <v>100</v>
      </c>
      <c r="K244" s="30">
        <v>0</v>
      </c>
      <c r="L244" s="30">
        <v>0</v>
      </c>
      <c r="M244" s="30">
        <v>0</v>
      </c>
      <c r="N244" s="30">
        <v>0.41970380000000002</v>
      </c>
      <c r="O244" s="30">
        <f t="shared" si="42"/>
        <v>0.13430521600000001</v>
      </c>
      <c r="P244" s="30">
        <f t="shared" si="44"/>
        <v>0.22664005200000004</v>
      </c>
      <c r="Q244" s="30">
        <f t="shared" si="45"/>
        <v>0.22936812670000001</v>
      </c>
      <c r="R244" s="30">
        <f t="shared" si="46"/>
        <v>1.6788152000000001</v>
      </c>
      <c r="S244" s="30">
        <v>1</v>
      </c>
      <c r="T244" s="30">
        <f t="shared" ref="T244:T281" si="48">IF(L244&gt;0,((K244+L244)-$Y$2),((I244+J244)-$Y$2))</f>
        <v>71</v>
      </c>
      <c r="U244" s="7">
        <v>0</v>
      </c>
      <c r="V244" s="7">
        <v>3</v>
      </c>
      <c r="W244" s="7">
        <v>2</v>
      </c>
      <c r="X244" s="7">
        <f>(V244*W244)</f>
        <v>6</v>
      </c>
      <c r="Y244" s="31"/>
      <c r="Z244" s="31"/>
    </row>
    <row r="245" spans="1:26" s="3" customFormat="1" ht="11.1" customHeight="1" x14ac:dyDescent="0.2">
      <c r="A245" s="103" t="str">
        <f>LEFT('Pipeline Segments'!$A$289,13)</f>
        <v>Atlantic City</v>
      </c>
      <c r="B245" s="34" t="str">
        <f>'Pipeline Segments'!$A$289</f>
        <v>Atlantic City: Raleigh Ave (AC) to WWTP</v>
      </c>
      <c r="C245" s="30" t="s">
        <v>348</v>
      </c>
      <c r="D245" s="30" t="s">
        <v>349</v>
      </c>
      <c r="E245" s="38">
        <v>3397</v>
      </c>
      <c r="F245" s="82" t="s">
        <v>277</v>
      </c>
      <c r="G245" s="38" t="s">
        <v>299</v>
      </c>
      <c r="H245" s="30">
        <v>30</v>
      </c>
      <c r="I245" s="30">
        <v>1976</v>
      </c>
      <c r="J245" s="7">
        <v>100</v>
      </c>
      <c r="K245" s="30">
        <v>1997</v>
      </c>
      <c r="L245" s="30">
        <v>100</v>
      </c>
      <c r="M245" s="30" t="s">
        <v>350</v>
      </c>
      <c r="N245" s="30">
        <v>1.5686173000000001</v>
      </c>
      <c r="O245" s="30">
        <f t="shared" si="42"/>
        <v>0.50195753600000004</v>
      </c>
      <c r="P245" s="30">
        <f t="shared" si="44"/>
        <v>0.84705334200000015</v>
      </c>
      <c r="Q245" s="30">
        <f t="shared" si="45"/>
        <v>0.85724935445000006</v>
      </c>
      <c r="R245" s="30">
        <f t="shared" si="46"/>
        <v>6.2744692000000004</v>
      </c>
      <c r="S245" s="30">
        <v>2</v>
      </c>
      <c r="T245" s="30">
        <f t="shared" si="48"/>
        <v>77</v>
      </c>
      <c r="U245" s="7">
        <v>0</v>
      </c>
      <c r="V245" s="7">
        <v>5</v>
      </c>
      <c r="W245" s="7">
        <v>2</v>
      </c>
      <c r="X245" s="7">
        <f t="shared" ref="X245:X251" si="49">(V245*W245)</f>
        <v>10</v>
      </c>
      <c r="Y245" s="31"/>
      <c r="Z245" s="31"/>
    </row>
    <row r="246" spans="1:26" s="3" customFormat="1" ht="11.1" customHeight="1" x14ac:dyDescent="0.2">
      <c r="A246" s="103" t="str">
        <f>LEFT('Pipeline Segments'!$A$289,13)</f>
        <v>Atlantic City</v>
      </c>
      <c r="B246" s="34" t="str">
        <f>'Pipeline Segments'!$A$289</f>
        <v>Atlantic City: Raleigh Ave (AC) to WWTP</v>
      </c>
      <c r="C246" s="30" t="s">
        <v>349</v>
      </c>
      <c r="D246" s="30" t="s">
        <v>352</v>
      </c>
      <c r="E246" s="30">
        <v>534</v>
      </c>
      <c r="F246" s="82" t="s">
        <v>277</v>
      </c>
      <c r="G246" s="30" t="s">
        <v>299</v>
      </c>
      <c r="H246" s="30">
        <v>30</v>
      </c>
      <c r="I246" s="30">
        <v>1976</v>
      </c>
      <c r="J246" s="30">
        <v>100</v>
      </c>
      <c r="K246" s="30">
        <v>2002</v>
      </c>
      <c r="L246" s="30">
        <v>100</v>
      </c>
      <c r="M246" s="30" t="s">
        <v>353</v>
      </c>
      <c r="N246" s="30">
        <v>1.5686173000000001</v>
      </c>
      <c r="O246" s="30">
        <f t="shared" si="42"/>
        <v>0.50195753600000004</v>
      </c>
      <c r="P246" s="30">
        <f t="shared" si="44"/>
        <v>0.84705334200000015</v>
      </c>
      <c r="Q246" s="30">
        <f t="shared" si="45"/>
        <v>0.85724935445000006</v>
      </c>
      <c r="R246" s="30">
        <f t="shared" si="46"/>
        <v>6.2744692000000004</v>
      </c>
      <c r="S246" s="30">
        <v>2</v>
      </c>
      <c r="T246" s="30">
        <f t="shared" si="48"/>
        <v>82</v>
      </c>
      <c r="U246" s="7">
        <v>0</v>
      </c>
      <c r="V246" s="7">
        <v>5</v>
      </c>
      <c r="W246" s="7">
        <v>2</v>
      </c>
      <c r="X246" s="7">
        <f t="shared" si="49"/>
        <v>10</v>
      </c>
      <c r="Y246" s="31"/>
      <c r="Z246" s="31"/>
    </row>
    <row r="247" spans="1:26" s="3" customFormat="1" ht="11.1" customHeight="1" x14ac:dyDescent="0.2">
      <c r="A247" s="103" t="str">
        <f>LEFT('Pipeline Segments'!$A$289,13)</f>
        <v>Atlantic City</v>
      </c>
      <c r="B247" s="34" t="str">
        <f>'Pipeline Segments'!$A$289</f>
        <v>Atlantic City: Raleigh Ave (AC) to WWTP</v>
      </c>
      <c r="C247" s="30" t="s">
        <v>352</v>
      </c>
      <c r="D247" s="30" t="s">
        <v>354</v>
      </c>
      <c r="E247" s="38">
        <v>4150</v>
      </c>
      <c r="F247" s="82" t="s">
        <v>277</v>
      </c>
      <c r="G247" s="38" t="s">
        <v>299</v>
      </c>
      <c r="H247" s="30">
        <v>30</v>
      </c>
      <c r="I247" s="30">
        <v>1976</v>
      </c>
      <c r="J247" s="30">
        <v>100</v>
      </c>
      <c r="K247" s="30">
        <v>0</v>
      </c>
      <c r="L247" s="30">
        <v>0</v>
      </c>
      <c r="M247" s="30">
        <v>0</v>
      </c>
      <c r="N247" s="30">
        <v>1.5686173000000001</v>
      </c>
      <c r="O247" s="30">
        <f t="shared" si="42"/>
        <v>0.50195753600000004</v>
      </c>
      <c r="P247" s="30">
        <f t="shared" si="44"/>
        <v>0.84705334200000015</v>
      </c>
      <c r="Q247" s="30">
        <f t="shared" si="45"/>
        <v>0.85724935445000006</v>
      </c>
      <c r="R247" s="30">
        <f t="shared" si="46"/>
        <v>6.2744692000000004</v>
      </c>
      <c r="S247" s="30">
        <v>8</v>
      </c>
      <c r="T247" s="30">
        <f t="shared" si="48"/>
        <v>56</v>
      </c>
      <c r="U247" s="7">
        <v>0</v>
      </c>
      <c r="V247" s="7">
        <v>5</v>
      </c>
      <c r="W247" s="7">
        <v>5</v>
      </c>
      <c r="X247" s="7">
        <f t="shared" si="49"/>
        <v>25</v>
      </c>
      <c r="Y247" s="31"/>
      <c r="Z247" s="31"/>
    </row>
    <row r="248" spans="1:26" ht="11.1" customHeight="1" x14ac:dyDescent="0.2">
      <c r="A248" s="103" t="str">
        <f>LEFT('Pipeline Segments'!$A$289,13)</f>
        <v>Atlantic City</v>
      </c>
      <c r="B248" s="34" t="str">
        <f>'Pipeline Segments'!$A$289</f>
        <v>Atlantic City: Raleigh Ave (AC) to WWTP</v>
      </c>
      <c r="C248" s="30" t="s">
        <v>354</v>
      </c>
      <c r="D248" s="40" t="s">
        <v>355</v>
      </c>
      <c r="E248" s="45">
        <v>4037</v>
      </c>
      <c r="F248" s="86" t="s">
        <v>277</v>
      </c>
      <c r="G248" s="45" t="s">
        <v>299</v>
      </c>
      <c r="H248" s="40">
        <v>42</v>
      </c>
      <c r="I248" s="40">
        <v>1976</v>
      </c>
      <c r="J248" s="40">
        <v>100</v>
      </c>
      <c r="K248" s="30">
        <v>0</v>
      </c>
      <c r="L248" s="30">
        <v>0</v>
      </c>
      <c r="M248" s="30">
        <v>0</v>
      </c>
      <c r="N248" s="30">
        <v>1.5686173000000001</v>
      </c>
      <c r="O248" s="30">
        <f t="shared" si="42"/>
        <v>0.50195753600000004</v>
      </c>
      <c r="P248" s="30">
        <f t="shared" si="44"/>
        <v>0.84705334200000015</v>
      </c>
      <c r="Q248" s="30">
        <f t="shared" si="45"/>
        <v>0.85724935445000006</v>
      </c>
      <c r="R248" s="30">
        <f t="shared" si="46"/>
        <v>6.2744692000000004</v>
      </c>
      <c r="S248" s="30">
        <v>8</v>
      </c>
      <c r="T248" s="30">
        <f t="shared" si="48"/>
        <v>56</v>
      </c>
      <c r="U248" s="7">
        <v>0</v>
      </c>
      <c r="V248" s="7">
        <v>5</v>
      </c>
      <c r="W248" s="7">
        <v>5</v>
      </c>
      <c r="X248" s="7">
        <f t="shared" si="49"/>
        <v>25</v>
      </c>
    </row>
    <row r="249" spans="1:26" ht="11.1" customHeight="1" x14ac:dyDescent="0.2">
      <c r="A249" s="103" t="str">
        <f>LEFT('Pipeline Segments'!$A$289,13)</f>
        <v>Atlantic City</v>
      </c>
      <c r="B249" s="34" t="str">
        <f>'Pipeline Segments'!$A$289</f>
        <v>Atlantic City: Raleigh Ave (AC) to WWTP</v>
      </c>
      <c r="C249" s="40" t="s">
        <v>356</v>
      </c>
      <c r="D249" s="40" t="s">
        <v>357</v>
      </c>
      <c r="E249" s="45">
        <v>463</v>
      </c>
      <c r="F249" s="86" t="s">
        <v>277</v>
      </c>
      <c r="G249" s="45" t="s">
        <v>299</v>
      </c>
      <c r="H249" s="40">
        <v>42</v>
      </c>
      <c r="I249" s="40">
        <v>1976</v>
      </c>
      <c r="J249" s="40">
        <v>100</v>
      </c>
      <c r="K249" s="30">
        <v>0</v>
      </c>
      <c r="L249" s="30">
        <v>0</v>
      </c>
      <c r="M249" s="30" t="s">
        <v>358</v>
      </c>
      <c r="N249" s="30">
        <v>1.5686173000000001</v>
      </c>
      <c r="O249" s="30">
        <f t="shared" si="42"/>
        <v>0.50195753600000004</v>
      </c>
      <c r="P249" s="30">
        <f t="shared" si="44"/>
        <v>0.84705334200000015</v>
      </c>
      <c r="Q249" s="30">
        <f t="shared" si="45"/>
        <v>0.85724935445000006</v>
      </c>
      <c r="R249" s="30">
        <f t="shared" si="46"/>
        <v>6.2744692000000004</v>
      </c>
      <c r="S249" s="30">
        <v>8</v>
      </c>
      <c r="T249" s="30">
        <f t="shared" si="48"/>
        <v>56</v>
      </c>
      <c r="U249" s="22">
        <v>2009</v>
      </c>
      <c r="V249" s="7">
        <v>5</v>
      </c>
      <c r="W249" s="7">
        <v>2</v>
      </c>
      <c r="X249" s="7">
        <f t="shared" si="49"/>
        <v>10</v>
      </c>
    </row>
    <row r="250" spans="1:26" ht="11.1" customHeight="1" x14ac:dyDescent="0.2">
      <c r="A250" s="103" t="str">
        <f>LEFT('Pipeline Segments'!$A$289,13)</f>
        <v>Atlantic City</v>
      </c>
      <c r="B250" s="34" t="str">
        <f>'Pipeline Segments'!$A$289</f>
        <v>Atlantic City: Raleigh Ave (AC) to WWTP</v>
      </c>
      <c r="C250" s="40" t="s">
        <v>357</v>
      </c>
      <c r="D250" s="40" t="s">
        <v>359</v>
      </c>
      <c r="E250" s="45">
        <v>545</v>
      </c>
      <c r="F250" s="86" t="s">
        <v>277</v>
      </c>
      <c r="G250" s="45" t="s">
        <v>299</v>
      </c>
      <c r="H250" s="40">
        <v>42</v>
      </c>
      <c r="I250" s="40">
        <v>1976</v>
      </c>
      <c r="J250" s="40">
        <v>100</v>
      </c>
      <c r="K250" s="30">
        <v>0</v>
      </c>
      <c r="L250" s="30">
        <v>0</v>
      </c>
      <c r="M250" s="30">
        <v>0</v>
      </c>
      <c r="N250" s="30">
        <v>1.5686173000000001</v>
      </c>
      <c r="O250" s="30">
        <f t="shared" si="42"/>
        <v>0.50195753600000004</v>
      </c>
      <c r="P250" s="30">
        <f t="shared" si="44"/>
        <v>0.84705334200000015</v>
      </c>
      <c r="Q250" s="30">
        <f t="shared" si="45"/>
        <v>0.85724935445000006</v>
      </c>
      <c r="R250" s="30">
        <f t="shared" si="46"/>
        <v>6.2744692000000004</v>
      </c>
      <c r="S250" s="30">
        <v>8</v>
      </c>
      <c r="T250" s="30">
        <f t="shared" si="48"/>
        <v>56</v>
      </c>
      <c r="U250" s="22">
        <v>0</v>
      </c>
      <c r="V250" s="7">
        <v>5</v>
      </c>
      <c r="W250" s="7">
        <v>5</v>
      </c>
      <c r="X250" s="7">
        <f t="shared" si="49"/>
        <v>25</v>
      </c>
    </row>
    <row r="251" spans="1:26" ht="11.1" customHeight="1" x14ac:dyDescent="0.2">
      <c r="A251" s="103" t="str">
        <f>LEFT('Pipeline Segments'!$A$289,13)</f>
        <v>Atlantic City</v>
      </c>
      <c r="B251" s="34" t="str">
        <f>'Pipeline Segments'!$A$289</f>
        <v>Atlantic City: Raleigh Ave (AC) to WWTP</v>
      </c>
      <c r="C251" s="40" t="s">
        <v>359</v>
      </c>
      <c r="D251" s="40" t="s">
        <v>360</v>
      </c>
      <c r="E251" s="45">
        <v>180</v>
      </c>
      <c r="F251" s="86" t="s">
        <v>277</v>
      </c>
      <c r="G251" s="45" t="s">
        <v>299</v>
      </c>
      <c r="H251" s="40">
        <v>42</v>
      </c>
      <c r="I251" s="40">
        <v>1976</v>
      </c>
      <c r="J251" s="40">
        <v>100</v>
      </c>
      <c r="K251" s="30">
        <v>0</v>
      </c>
      <c r="L251" s="30">
        <v>0</v>
      </c>
      <c r="M251" s="30">
        <v>0</v>
      </c>
      <c r="N251" s="30">
        <v>1.5686173000000001</v>
      </c>
      <c r="O251" s="30">
        <f t="shared" si="42"/>
        <v>0.50195753600000004</v>
      </c>
      <c r="P251" s="30">
        <f t="shared" si="44"/>
        <v>0.84705334200000015</v>
      </c>
      <c r="Q251" s="30">
        <f t="shared" si="45"/>
        <v>0.85724935445000006</v>
      </c>
      <c r="R251" s="30">
        <f t="shared" si="46"/>
        <v>6.2744692000000004</v>
      </c>
      <c r="S251" s="30">
        <v>8</v>
      </c>
      <c r="T251" s="30">
        <f t="shared" si="48"/>
        <v>56</v>
      </c>
      <c r="U251" s="22">
        <v>0</v>
      </c>
      <c r="V251" s="7">
        <v>5</v>
      </c>
      <c r="W251" s="7">
        <v>5</v>
      </c>
      <c r="X251" s="7">
        <f t="shared" si="49"/>
        <v>25</v>
      </c>
    </row>
    <row r="252" spans="1:26" ht="11.1" customHeight="1" x14ac:dyDescent="0.2">
      <c r="A252" s="5" t="str">
        <f>LEFT('Pipeline Segments'!$A$298,7)</f>
        <v>Ventnor</v>
      </c>
      <c r="B252" s="5" t="str">
        <f>'Pipeline Segments'!$A$298</f>
        <v>Ventnor: Ventnor/Margate PS to Raleigh Ave (AC)</v>
      </c>
      <c r="C252" s="30" t="s">
        <v>362</v>
      </c>
      <c r="D252" s="30" t="s">
        <v>363</v>
      </c>
      <c r="E252" s="30">
        <v>125</v>
      </c>
      <c r="F252" s="82" t="s">
        <v>277</v>
      </c>
      <c r="G252" s="30" t="s">
        <v>299</v>
      </c>
      <c r="H252" s="30">
        <v>30</v>
      </c>
      <c r="I252" s="7">
        <v>1976</v>
      </c>
      <c r="J252" s="30">
        <v>100</v>
      </c>
      <c r="K252" s="30">
        <v>2000</v>
      </c>
      <c r="L252" s="30">
        <v>100</v>
      </c>
      <c r="M252" s="30" t="s">
        <v>364</v>
      </c>
      <c r="N252" s="30">
        <v>1.5686173000000001</v>
      </c>
      <c r="O252" s="30">
        <f t="shared" si="42"/>
        <v>0.50195753600000004</v>
      </c>
      <c r="P252" s="30">
        <f t="shared" si="44"/>
        <v>0.84705334200000015</v>
      </c>
      <c r="Q252" s="30">
        <f t="shared" si="45"/>
        <v>0.85724935445000006</v>
      </c>
      <c r="R252" s="30">
        <f t="shared" si="46"/>
        <v>6.2744692000000004</v>
      </c>
      <c r="S252" s="30">
        <v>2</v>
      </c>
      <c r="T252" s="30">
        <f t="shared" si="48"/>
        <v>80</v>
      </c>
      <c r="U252" s="22">
        <v>0</v>
      </c>
      <c r="V252" s="7">
        <v>5</v>
      </c>
      <c r="W252" s="7">
        <v>2</v>
      </c>
      <c r="X252" s="7">
        <f t="shared" ref="X252:X257" si="50">(V252*W252)</f>
        <v>10</v>
      </c>
    </row>
    <row r="253" spans="1:26" ht="11.1" customHeight="1" x14ac:dyDescent="0.2">
      <c r="A253" s="5" t="str">
        <f>LEFT('Pipeline Segments'!$A$298,7)</f>
        <v>Ventnor</v>
      </c>
      <c r="B253" s="5" t="str">
        <f>'Pipeline Segments'!$A$298</f>
        <v>Ventnor: Ventnor/Margate PS to Raleigh Ave (AC)</v>
      </c>
      <c r="C253" s="30" t="s">
        <v>363</v>
      </c>
      <c r="D253" s="30" t="s">
        <v>365</v>
      </c>
      <c r="E253" s="38">
        <v>2400</v>
      </c>
      <c r="F253" s="82" t="s">
        <v>277</v>
      </c>
      <c r="G253" s="38" t="s">
        <v>299</v>
      </c>
      <c r="H253" s="30">
        <v>27</v>
      </c>
      <c r="I253" s="7">
        <v>1976</v>
      </c>
      <c r="J253" s="30">
        <v>100</v>
      </c>
      <c r="K253" s="30">
        <v>2000</v>
      </c>
      <c r="L253" s="30">
        <v>100</v>
      </c>
      <c r="M253" s="30" t="s">
        <v>366</v>
      </c>
      <c r="N253" s="30">
        <v>1.5686173000000001</v>
      </c>
      <c r="O253" s="30">
        <f t="shared" si="42"/>
        <v>0.50195753600000004</v>
      </c>
      <c r="P253" s="30">
        <f t="shared" si="44"/>
        <v>0.84705334200000015</v>
      </c>
      <c r="Q253" s="30">
        <f t="shared" si="45"/>
        <v>0.85724935445000006</v>
      </c>
      <c r="R253" s="30">
        <f t="shared" si="46"/>
        <v>6.2744692000000004</v>
      </c>
      <c r="S253" s="30">
        <v>2</v>
      </c>
      <c r="T253" s="30">
        <f t="shared" si="48"/>
        <v>80</v>
      </c>
      <c r="U253" s="22">
        <v>0</v>
      </c>
      <c r="V253" s="7">
        <v>5</v>
      </c>
      <c r="W253" s="7">
        <v>2</v>
      </c>
      <c r="X253" s="7">
        <f t="shared" si="50"/>
        <v>10</v>
      </c>
    </row>
    <row r="254" spans="1:26" ht="11.1" customHeight="1" x14ac:dyDescent="0.2">
      <c r="A254" s="5" t="str">
        <f>LEFT('Pipeline Segments'!$A$298,7)</f>
        <v>Ventnor</v>
      </c>
      <c r="B254" s="5" t="str">
        <f>'Pipeline Segments'!$A$298</f>
        <v>Ventnor: Ventnor/Margate PS to Raleigh Ave (AC)</v>
      </c>
      <c r="C254" s="30" t="s">
        <v>367</v>
      </c>
      <c r="D254" s="30" t="s">
        <v>368</v>
      </c>
      <c r="E254" s="38">
        <v>950</v>
      </c>
      <c r="F254" s="82" t="s">
        <v>277</v>
      </c>
      <c r="G254" s="38" t="s">
        <v>299</v>
      </c>
      <c r="H254" s="30">
        <v>34</v>
      </c>
      <c r="I254" s="7">
        <v>1976</v>
      </c>
      <c r="J254" s="30">
        <v>100</v>
      </c>
      <c r="K254" s="30">
        <v>2000</v>
      </c>
      <c r="L254" s="30">
        <v>100</v>
      </c>
      <c r="M254" s="30" t="s">
        <v>369</v>
      </c>
      <c r="N254" s="30">
        <v>1.5686173000000001</v>
      </c>
      <c r="O254" s="30">
        <f t="shared" si="42"/>
        <v>0.50195753600000004</v>
      </c>
      <c r="P254" s="30">
        <f t="shared" si="44"/>
        <v>0.84705334200000015</v>
      </c>
      <c r="Q254" s="30">
        <f t="shared" si="45"/>
        <v>0.85724935445000006</v>
      </c>
      <c r="R254" s="30">
        <f t="shared" si="46"/>
        <v>6.2744692000000004</v>
      </c>
      <c r="S254" s="30">
        <v>2</v>
      </c>
      <c r="T254" s="30">
        <f t="shared" si="48"/>
        <v>80</v>
      </c>
      <c r="U254" s="22">
        <v>0</v>
      </c>
      <c r="V254" s="7">
        <v>5</v>
      </c>
      <c r="W254" s="7">
        <v>2</v>
      </c>
      <c r="X254" s="7">
        <f t="shared" si="50"/>
        <v>10</v>
      </c>
    </row>
    <row r="255" spans="1:26" ht="11.1" customHeight="1" x14ac:dyDescent="0.2">
      <c r="A255" s="5" t="str">
        <f>LEFT('Pipeline Segments'!$A$298,7)</f>
        <v>Ventnor</v>
      </c>
      <c r="B255" s="5" t="str">
        <f>'Pipeline Segments'!$A$298</f>
        <v>Ventnor: Ventnor/Margate PS to Raleigh Ave (AC)</v>
      </c>
      <c r="C255" s="30" t="s">
        <v>370</v>
      </c>
      <c r="D255" s="30" t="s">
        <v>371</v>
      </c>
      <c r="E255" s="30">
        <v>625</v>
      </c>
      <c r="F255" s="82" t="s">
        <v>277</v>
      </c>
      <c r="G255" s="38" t="s">
        <v>299</v>
      </c>
      <c r="H255" s="30">
        <v>24</v>
      </c>
      <c r="I255" s="7">
        <v>1976</v>
      </c>
      <c r="J255" s="30">
        <v>100</v>
      </c>
      <c r="K255" s="30">
        <v>2014</v>
      </c>
      <c r="L255" s="30">
        <v>100</v>
      </c>
      <c r="M255" s="30" t="s">
        <v>372</v>
      </c>
      <c r="N255" s="30">
        <v>1.5686173000000001</v>
      </c>
      <c r="O255" s="30">
        <f t="shared" si="42"/>
        <v>0.50195753600000004</v>
      </c>
      <c r="P255" s="30">
        <f t="shared" si="44"/>
        <v>0.84705334200000015</v>
      </c>
      <c r="Q255" s="30">
        <f t="shared" si="45"/>
        <v>0.85724935445000006</v>
      </c>
      <c r="R255" s="30">
        <f t="shared" si="46"/>
        <v>6.2744692000000004</v>
      </c>
      <c r="S255" s="30">
        <v>2</v>
      </c>
      <c r="T255" s="30">
        <f t="shared" si="48"/>
        <v>94</v>
      </c>
      <c r="U255" s="22">
        <v>0</v>
      </c>
      <c r="V255" s="7">
        <v>5</v>
      </c>
      <c r="W255" s="7">
        <v>2</v>
      </c>
      <c r="X255" s="7">
        <f t="shared" si="50"/>
        <v>10</v>
      </c>
    </row>
    <row r="256" spans="1:26" ht="11.1" customHeight="1" x14ac:dyDescent="0.2">
      <c r="A256" s="5" t="str">
        <f>LEFT('Pipeline Segments'!$A$298,7)</f>
        <v>Ventnor</v>
      </c>
      <c r="B256" s="5" t="str">
        <f>'Pipeline Segments'!$A$298</f>
        <v>Ventnor: Ventnor/Margate PS to Raleigh Ave (AC)</v>
      </c>
      <c r="C256" s="30" t="s">
        <v>371</v>
      </c>
      <c r="D256" s="30" t="s">
        <v>373</v>
      </c>
      <c r="E256" s="38">
        <v>1700</v>
      </c>
      <c r="F256" s="82" t="s">
        <v>277</v>
      </c>
      <c r="G256" s="38" t="s">
        <v>299</v>
      </c>
      <c r="H256" s="30">
        <v>27</v>
      </c>
      <c r="I256" s="7">
        <v>1976</v>
      </c>
      <c r="J256" s="30">
        <v>100</v>
      </c>
      <c r="K256" s="30">
        <v>1997</v>
      </c>
      <c r="L256" s="30">
        <v>100</v>
      </c>
      <c r="M256" s="30" t="s">
        <v>374</v>
      </c>
      <c r="N256" s="30">
        <v>1.5686173000000001</v>
      </c>
      <c r="O256" s="30">
        <f t="shared" si="42"/>
        <v>0.50195753600000004</v>
      </c>
      <c r="P256" s="30">
        <f t="shared" si="44"/>
        <v>0.84705334200000015</v>
      </c>
      <c r="Q256" s="30">
        <f t="shared" si="45"/>
        <v>0.85724935445000006</v>
      </c>
      <c r="R256" s="30">
        <f t="shared" si="46"/>
        <v>6.2744692000000004</v>
      </c>
      <c r="S256" s="30">
        <v>2</v>
      </c>
      <c r="T256" s="30">
        <f t="shared" si="48"/>
        <v>77</v>
      </c>
      <c r="U256" s="22">
        <v>0</v>
      </c>
      <c r="V256" s="7">
        <v>5</v>
      </c>
      <c r="W256" s="7">
        <v>2</v>
      </c>
      <c r="X256" s="7">
        <f t="shared" si="50"/>
        <v>10</v>
      </c>
    </row>
    <row r="257" spans="1:24" ht="11.1" customHeight="1" x14ac:dyDescent="0.2">
      <c r="A257" s="5" t="str">
        <f>LEFT('Pipeline Segments'!$A$298,7)</f>
        <v>Ventnor</v>
      </c>
      <c r="B257" s="5" t="str">
        <f>'Pipeline Segments'!$A$298</f>
        <v>Ventnor: Ventnor/Margate PS to Raleigh Ave (AC)</v>
      </c>
      <c r="C257" s="30" t="s">
        <v>375</v>
      </c>
      <c r="D257" s="30" t="s">
        <v>348</v>
      </c>
      <c r="E257" s="38">
        <v>4000</v>
      </c>
      <c r="F257" s="82" t="s">
        <v>277</v>
      </c>
      <c r="G257" s="38" t="s">
        <v>299</v>
      </c>
      <c r="H257" s="30">
        <v>30</v>
      </c>
      <c r="I257" s="7">
        <v>1976</v>
      </c>
      <c r="J257" s="30">
        <v>100</v>
      </c>
      <c r="K257" s="30">
        <v>1997</v>
      </c>
      <c r="L257" s="30">
        <v>100</v>
      </c>
      <c r="M257" s="30" t="s">
        <v>376</v>
      </c>
      <c r="N257" s="30">
        <v>1.5686173000000001</v>
      </c>
      <c r="O257" s="30">
        <f t="shared" si="42"/>
        <v>0.50195753600000004</v>
      </c>
      <c r="P257" s="30">
        <f t="shared" si="44"/>
        <v>0.84705334200000015</v>
      </c>
      <c r="Q257" s="30">
        <f t="shared" si="45"/>
        <v>0.85724935445000006</v>
      </c>
      <c r="R257" s="30">
        <f t="shared" si="46"/>
        <v>6.2744692000000004</v>
      </c>
      <c r="S257" s="30">
        <v>2</v>
      </c>
      <c r="T257" s="30">
        <f t="shared" si="48"/>
        <v>77</v>
      </c>
      <c r="U257" s="22">
        <v>0</v>
      </c>
      <c r="V257" s="7">
        <v>5</v>
      </c>
      <c r="W257" s="7">
        <v>2</v>
      </c>
      <c r="X257" s="7">
        <f t="shared" si="50"/>
        <v>10</v>
      </c>
    </row>
    <row r="258" spans="1:24" ht="11.1" customHeight="1" x14ac:dyDescent="0.2">
      <c r="A258" s="5" t="str">
        <f>LEFT('Pipeline Segments'!A306,16)</f>
        <v>Longport/Margate</v>
      </c>
      <c r="B258" s="5" t="str">
        <f>'Pipeline Segments'!A306</f>
        <v>Longport/Margate: Longport PS to Ventnor/Margate PS</v>
      </c>
      <c r="C258" s="30" t="s">
        <v>163</v>
      </c>
      <c r="D258" s="30" t="s">
        <v>163</v>
      </c>
      <c r="E258" s="38">
        <v>10254</v>
      </c>
      <c r="F258" s="82" t="s">
        <v>277</v>
      </c>
      <c r="G258" s="38" t="s">
        <v>299</v>
      </c>
      <c r="H258" s="30">
        <v>14</v>
      </c>
      <c r="I258" s="30">
        <v>1976</v>
      </c>
      <c r="J258" s="30">
        <v>100</v>
      </c>
      <c r="K258" s="30">
        <v>0</v>
      </c>
      <c r="L258" s="30">
        <v>0</v>
      </c>
      <c r="M258" s="30">
        <v>0</v>
      </c>
      <c r="N258" s="30">
        <v>0.19961770000000001</v>
      </c>
      <c r="O258" s="30">
        <f t="shared" si="42"/>
        <v>6.3877664000000001E-2</v>
      </c>
      <c r="P258" s="30">
        <f t="shared" si="44"/>
        <v>0.10779355800000001</v>
      </c>
      <c r="Q258" s="30">
        <f t="shared" si="45"/>
        <v>0.10909107305</v>
      </c>
      <c r="R258" s="30">
        <f t="shared" si="46"/>
        <v>0.79847080000000004</v>
      </c>
      <c r="S258" s="30">
        <v>1</v>
      </c>
      <c r="T258" s="30">
        <f t="shared" si="48"/>
        <v>56</v>
      </c>
      <c r="U258" s="22">
        <v>0</v>
      </c>
      <c r="V258" s="7">
        <v>5</v>
      </c>
      <c r="W258" s="7">
        <v>3</v>
      </c>
      <c r="X258" s="7">
        <f t="shared" ref="X258:X269" si="51">(V258*W258)</f>
        <v>15</v>
      </c>
    </row>
    <row r="259" spans="1:24" ht="11.1" customHeight="1" x14ac:dyDescent="0.2">
      <c r="A259" s="5" t="str">
        <f>LEFT('Pipeline Segments'!$A$309,10)</f>
        <v>Brigantine</v>
      </c>
      <c r="B259" s="5" t="str">
        <f>'Pipeline Segments'!$A$309</f>
        <v>Brigantine: 38th St Gravity (MH #5) to Brignatine/Atlantic City Border</v>
      </c>
      <c r="C259" s="44" t="s">
        <v>272</v>
      </c>
      <c r="D259" s="44" t="s">
        <v>273</v>
      </c>
      <c r="E259" s="44">
        <v>75</v>
      </c>
      <c r="F259" s="82" t="s">
        <v>51</v>
      </c>
      <c r="G259" s="30" t="s">
        <v>302</v>
      </c>
      <c r="H259" s="30">
        <v>30</v>
      </c>
      <c r="I259" s="30">
        <v>1976</v>
      </c>
      <c r="J259" s="30">
        <v>100</v>
      </c>
      <c r="K259" s="30">
        <v>0</v>
      </c>
      <c r="L259" s="30">
        <v>0</v>
      </c>
      <c r="M259" s="30">
        <v>0</v>
      </c>
      <c r="N259" s="30">
        <v>1.7547748999999999</v>
      </c>
      <c r="O259" s="30">
        <f t="shared" ref="O259:O274" si="52">0.32*N259</f>
        <v>0.56152796799999993</v>
      </c>
      <c r="P259" s="30">
        <f t="shared" si="44"/>
        <v>0.94757844599999996</v>
      </c>
      <c r="Q259" s="30">
        <f t="shared" si="45"/>
        <v>0.95898448284999993</v>
      </c>
      <c r="R259" s="30">
        <f t="shared" si="46"/>
        <v>7.0190995999999997</v>
      </c>
      <c r="S259" s="30">
        <v>1</v>
      </c>
      <c r="T259" s="30">
        <f t="shared" si="48"/>
        <v>56</v>
      </c>
      <c r="U259" s="22">
        <v>0</v>
      </c>
      <c r="V259" s="7">
        <v>3</v>
      </c>
      <c r="W259" s="7">
        <v>4</v>
      </c>
      <c r="X259" s="7">
        <f t="shared" si="51"/>
        <v>12</v>
      </c>
    </row>
    <row r="260" spans="1:24" ht="11.1" customHeight="1" x14ac:dyDescent="0.2">
      <c r="A260" s="5" t="str">
        <f>LEFT('Pipeline Segments'!$A$309,10)</f>
        <v>Brigantine</v>
      </c>
      <c r="B260" s="5" t="str">
        <f>'Pipeline Segments'!$A$309</f>
        <v>Brigantine: 38th St Gravity (MH #5) to Brignatine/Atlantic City Border</v>
      </c>
      <c r="C260" s="44" t="s">
        <v>273</v>
      </c>
      <c r="D260" s="44" t="s">
        <v>274</v>
      </c>
      <c r="E260" s="44">
        <v>36</v>
      </c>
      <c r="F260" s="82" t="s">
        <v>51</v>
      </c>
      <c r="G260" s="30" t="s">
        <v>302</v>
      </c>
      <c r="H260" s="30">
        <v>30</v>
      </c>
      <c r="I260" s="30">
        <v>1976</v>
      </c>
      <c r="J260" s="30">
        <v>100</v>
      </c>
      <c r="K260" s="30">
        <v>0</v>
      </c>
      <c r="L260" s="30">
        <v>0</v>
      </c>
      <c r="M260" s="30">
        <v>0</v>
      </c>
      <c r="N260" s="30">
        <v>1.7547748999999999</v>
      </c>
      <c r="O260" s="30">
        <f t="shared" si="52"/>
        <v>0.56152796799999993</v>
      </c>
      <c r="P260" s="30">
        <f t="shared" si="44"/>
        <v>0.94757844599999996</v>
      </c>
      <c r="Q260" s="30">
        <f t="shared" si="45"/>
        <v>0.95898448284999993</v>
      </c>
      <c r="R260" s="30">
        <f t="shared" si="46"/>
        <v>7.0190995999999997</v>
      </c>
      <c r="S260" s="30">
        <v>1</v>
      </c>
      <c r="T260" s="30">
        <f t="shared" si="48"/>
        <v>56</v>
      </c>
      <c r="U260" s="22">
        <v>0</v>
      </c>
      <c r="V260" s="7">
        <v>3</v>
      </c>
      <c r="W260" s="7">
        <v>4</v>
      </c>
      <c r="X260" s="7">
        <f t="shared" si="51"/>
        <v>12</v>
      </c>
    </row>
    <row r="261" spans="1:24" ht="11.1" customHeight="1" x14ac:dyDescent="0.2">
      <c r="A261" s="5" t="str">
        <f>LEFT('Pipeline Segments'!$A$309,10)</f>
        <v>Brigantine</v>
      </c>
      <c r="B261" s="5" t="str">
        <f>'Pipeline Segments'!$A$309</f>
        <v>Brigantine: 38th St Gravity (MH #5) to Brignatine/Atlantic City Border</v>
      </c>
      <c r="C261" s="44" t="s">
        <v>274</v>
      </c>
      <c r="D261" s="44" t="s">
        <v>275</v>
      </c>
      <c r="E261" s="44">
        <v>97</v>
      </c>
      <c r="F261" s="82" t="s">
        <v>51</v>
      </c>
      <c r="G261" s="30" t="s">
        <v>302</v>
      </c>
      <c r="H261" s="30">
        <v>30</v>
      </c>
      <c r="I261" s="30">
        <v>1976</v>
      </c>
      <c r="J261" s="30">
        <v>100</v>
      </c>
      <c r="K261" s="30">
        <v>0</v>
      </c>
      <c r="L261" s="30">
        <v>0</v>
      </c>
      <c r="M261" s="30">
        <v>0</v>
      </c>
      <c r="N261" s="30">
        <v>1.7547748999999999</v>
      </c>
      <c r="O261" s="30">
        <f t="shared" si="52"/>
        <v>0.56152796799999993</v>
      </c>
      <c r="P261" s="30">
        <f t="shared" si="44"/>
        <v>0.94757844599999996</v>
      </c>
      <c r="Q261" s="30">
        <f t="shared" si="45"/>
        <v>0.95898448284999993</v>
      </c>
      <c r="R261" s="30">
        <f t="shared" si="46"/>
        <v>7.0190995999999997</v>
      </c>
      <c r="S261" s="30">
        <v>1</v>
      </c>
      <c r="T261" s="30">
        <f t="shared" si="48"/>
        <v>56</v>
      </c>
      <c r="U261" s="22">
        <v>0</v>
      </c>
      <c r="V261" s="7">
        <v>3</v>
      </c>
      <c r="W261" s="7">
        <v>4</v>
      </c>
      <c r="X261" s="7">
        <f t="shared" si="51"/>
        <v>12</v>
      </c>
    </row>
    <row r="262" spans="1:24" ht="11.1" customHeight="1" x14ac:dyDescent="0.2">
      <c r="A262" s="5" t="str">
        <f>LEFT('Pipeline Segments'!$A$309,10)</f>
        <v>Brigantine</v>
      </c>
      <c r="B262" s="5" t="str">
        <f>'Pipeline Segments'!$A$309</f>
        <v>Brigantine: 38th St Gravity (MH #5) to Brignatine/Atlantic City Border</v>
      </c>
      <c r="C262" s="44" t="s">
        <v>275</v>
      </c>
      <c r="D262" s="44" t="s">
        <v>276</v>
      </c>
      <c r="E262" s="44">
        <v>29</v>
      </c>
      <c r="F262" s="82" t="s">
        <v>51</v>
      </c>
      <c r="G262" s="30" t="s">
        <v>302</v>
      </c>
      <c r="H262" s="30">
        <v>30</v>
      </c>
      <c r="I262" s="30">
        <v>1976</v>
      </c>
      <c r="J262" s="30">
        <v>100</v>
      </c>
      <c r="K262" s="30">
        <v>0</v>
      </c>
      <c r="L262" s="30">
        <v>0</v>
      </c>
      <c r="M262" s="30">
        <v>0</v>
      </c>
      <c r="N262" s="30">
        <v>1.7547748999999999</v>
      </c>
      <c r="O262" s="30">
        <f t="shared" si="52"/>
        <v>0.56152796799999993</v>
      </c>
      <c r="P262" s="30">
        <f t="shared" si="44"/>
        <v>0.94757844599999996</v>
      </c>
      <c r="Q262" s="30">
        <f t="shared" si="45"/>
        <v>0.95898448284999993</v>
      </c>
      <c r="R262" s="30">
        <f t="shared" si="46"/>
        <v>7.0190995999999997</v>
      </c>
      <c r="S262" s="30">
        <v>1</v>
      </c>
      <c r="T262" s="30">
        <f t="shared" si="48"/>
        <v>56</v>
      </c>
      <c r="U262" s="22">
        <v>0</v>
      </c>
      <c r="V262" s="7">
        <v>3</v>
      </c>
      <c r="W262" s="7">
        <v>4</v>
      </c>
      <c r="X262" s="7">
        <f t="shared" si="51"/>
        <v>12</v>
      </c>
    </row>
    <row r="263" spans="1:24" ht="11.1" customHeight="1" x14ac:dyDescent="0.2">
      <c r="A263" s="5" t="str">
        <f>LEFT('Pipeline Segments'!$A$309,10)</f>
        <v>Brigantine</v>
      </c>
      <c r="B263" s="5" t="str">
        <f>'Pipeline Segments'!$A$309</f>
        <v>Brigantine: 38th St Gravity (MH #5) to Brignatine/Atlantic City Border</v>
      </c>
      <c r="C263" s="30" t="s">
        <v>276</v>
      </c>
      <c r="D263" s="30" t="s">
        <v>377</v>
      </c>
      <c r="E263" s="38">
        <v>6262</v>
      </c>
      <c r="F263" s="82" t="s">
        <v>277</v>
      </c>
      <c r="G263" s="38" t="s">
        <v>299</v>
      </c>
      <c r="H263" s="30">
        <v>24</v>
      </c>
      <c r="I263" s="30">
        <v>1976</v>
      </c>
      <c r="J263" s="30">
        <v>100</v>
      </c>
      <c r="K263" s="30">
        <v>0</v>
      </c>
      <c r="L263" s="30">
        <v>0</v>
      </c>
      <c r="M263" s="30">
        <v>0</v>
      </c>
      <c r="N263" s="30">
        <v>1.7547748999999999</v>
      </c>
      <c r="O263" s="30">
        <f t="shared" si="52"/>
        <v>0.56152796799999993</v>
      </c>
      <c r="P263" s="30">
        <f t="shared" si="44"/>
        <v>0.94757844599999996</v>
      </c>
      <c r="Q263" s="30">
        <f t="shared" si="45"/>
        <v>0.95898448284999993</v>
      </c>
      <c r="R263" s="30">
        <f t="shared" si="46"/>
        <v>7.0190995999999997</v>
      </c>
      <c r="S263" s="30">
        <v>1</v>
      </c>
      <c r="T263" s="30">
        <f t="shared" si="48"/>
        <v>56</v>
      </c>
      <c r="U263" s="22">
        <v>0</v>
      </c>
      <c r="V263" s="7">
        <v>5</v>
      </c>
      <c r="W263" s="7">
        <v>3</v>
      </c>
      <c r="X263" s="7">
        <f t="shared" si="51"/>
        <v>15</v>
      </c>
    </row>
    <row r="264" spans="1:24" ht="11.1" customHeight="1" x14ac:dyDescent="0.2">
      <c r="A264" s="34" t="str">
        <f>LEFT('Pipeline Segments'!$A$316,13)</f>
        <v>Atlantic City</v>
      </c>
      <c r="B264" s="34" t="str">
        <f>'Pipeline Segments'!$A$316</f>
        <v>Atlantic City: Brigantine/Atlantic City Border to WWTP</v>
      </c>
      <c r="C264" s="30" t="s">
        <v>377</v>
      </c>
      <c r="D264" s="30" t="s">
        <v>378</v>
      </c>
      <c r="E264" s="38">
        <v>5325</v>
      </c>
      <c r="F264" s="82" t="s">
        <v>277</v>
      </c>
      <c r="G264" s="38" t="s">
        <v>299</v>
      </c>
      <c r="H264" s="30">
        <v>24</v>
      </c>
      <c r="I264" s="30">
        <v>1976</v>
      </c>
      <c r="J264" s="30">
        <v>100</v>
      </c>
      <c r="K264" s="30">
        <v>0</v>
      </c>
      <c r="L264" s="30">
        <v>0</v>
      </c>
      <c r="M264" s="30">
        <v>0</v>
      </c>
      <c r="N264" s="30">
        <v>1.7547748999999999</v>
      </c>
      <c r="O264" s="30">
        <f t="shared" si="52"/>
        <v>0.56152796799999993</v>
      </c>
      <c r="P264" s="30">
        <f t="shared" si="44"/>
        <v>0.94757844599999996</v>
      </c>
      <c r="Q264" s="30">
        <f t="shared" si="45"/>
        <v>0.95898448284999993</v>
      </c>
      <c r="R264" s="30">
        <f t="shared" si="46"/>
        <v>7.0190995999999997</v>
      </c>
      <c r="S264" s="30">
        <v>1</v>
      </c>
      <c r="T264" s="30">
        <f t="shared" si="48"/>
        <v>56</v>
      </c>
      <c r="U264" s="22">
        <v>0</v>
      </c>
      <c r="V264" s="7">
        <v>5</v>
      </c>
      <c r="W264" s="7">
        <v>3</v>
      </c>
      <c r="X264" s="7">
        <f t="shared" si="51"/>
        <v>15</v>
      </c>
    </row>
    <row r="265" spans="1:24" ht="11.1" customHeight="1" x14ac:dyDescent="0.2">
      <c r="A265" s="34" t="str">
        <f>LEFT('Pipeline Segments'!$A$316,13)</f>
        <v>Atlantic City</v>
      </c>
      <c r="B265" s="34" t="str">
        <f>'Pipeline Segments'!$A$316</f>
        <v>Atlantic City: Brigantine/Atlantic City Border to WWTP</v>
      </c>
      <c r="C265" s="30" t="s">
        <v>380</v>
      </c>
      <c r="D265" s="30" t="s">
        <v>163</v>
      </c>
      <c r="E265" s="38">
        <v>2564</v>
      </c>
      <c r="F265" s="82" t="s">
        <v>381</v>
      </c>
      <c r="G265" s="38" t="s">
        <v>299</v>
      </c>
      <c r="H265" s="30">
        <v>24</v>
      </c>
      <c r="I265" s="30">
        <v>1976</v>
      </c>
      <c r="J265" s="30">
        <v>100</v>
      </c>
      <c r="K265" s="30">
        <v>2004</v>
      </c>
      <c r="L265" s="30">
        <v>100</v>
      </c>
      <c r="M265" s="30" t="s">
        <v>382</v>
      </c>
      <c r="N265" s="30">
        <v>1.7547748999999999</v>
      </c>
      <c r="O265" s="30">
        <f t="shared" si="52"/>
        <v>0.56152796799999993</v>
      </c>
      <c r="P265" s="30">
        <f t="shared" si="44"/>
        <v>0.94757844599999996</v>
      </c>
      <c r="Q265" s="30">
        <f t="shared" si="45"/>
        <v>0.95898448284999993</v>
      </c>
      <c r="R265" s="30">
        <f t="shared" si="46"/>
        <v>7.0190995999999997</v>
      </c>
      <c r="S265" s="30">
        <v>1</v>
      </c>
      <c r="T265" s="30">
        <f t="shared" si="48"/>
        <v>84</v>
      </c>
      <c r="U265" s="22">
        <v>0</v>
      </c>
      <c r="V265" s="7">
        <v>5</v>
      </c>
      <c r="W265" s="7">
        <v>1</v>
      </c>
      <c r="X265" s="7">
        <f t="shared" si="51"/>
        <v>5</v>
      </c>
    </row>
    <row r="266" spans="1:24" s="5" customFormat="1" ht="11.1" customHeight="1" thickBot="1" x14ac:dyDescent="0.25">
      <c r="A266" s="34" t="str">
        <f>LEFT('Pipeline Segments'!$A$316,13)</f>
        <v>Atlantic City</v>
      </c>
      <c r="B266" s="34" t="str">
        <f>'Pipeline Segments'!$A$316</f>
        <v>Atlantic City: Brigantine/Atlantic City Border to WWTP</v>
      </c>
      <c r="C266" s="30" t="s">
        <v>383</v>
      </c>
      <c r="D266" s="30" t="s">
        <v>384</v>
      </c>
      <c r="E266" s="38">
        <v>3196</v>
      </c>
      <c r="F266" s="82" t="s">
        <v>277</v>
      </c>
      <c r="G266" s="38" t="s">
        <v>299</v>
      </c>
      <c r="H266" s="30">
        <v>24</v>
      </c>
      <c r="I266" s="30">
        <v>1976</v>
      </c>
      <c r="J266" s="30">
        <v>100</v>
      </c>
      <c r="K266" s="30">
        <v>0</v>
      </c>
      <c r="L266" s="30">
        <v>0</v>
      </c>
      <c r="M266" s="30">
        <v>0</v>
      </c>
      <c r="N266" s="30">
        <v>1.7547748999999999</v>
      </c>
      <c r="O266" s="30">
        <f t="shared" si="52"/>
        <v>0.56152796799999993</v>
      </c>
      <c r="P266" s="30">
        <f t="shared" si="44"/>
        <v>0.94757844599999996</v>
      </c>
      <c r="Q266" s="30">
        <f t="shared" si="45"/>
        <v>0.95898448284999993</v>
      </c>
      <c r="R266" s="30">
        <f t="shared" si="46"/>
        <v>7.0190995999999997</v>
      </c>
      <c r="S266" s="30">
        <v>1</v>
      </c>
      <c r="T266" s="30">
        <f t="shared" si="48"/>
        <v>56</v>
      </c>
      <c r="U266" s="22">
        <v>0</v>
      </c>
      <c r="V266" s="7">
        <v>5</v>
      </c>
      <c r="W266" s="7">
        <v>4</v>
      </c>
      <c r="X266" s="7">
        <f t="shared" si="51"/>
        <v>20</v>
      </c>
    </row>
    <row r="267" spans="1:24" ht="11.1" customHeight="1" x14ac:dyDescent="0.2">
      <c r="A267" s="34" t="str">
        <f>LEFT('Pipeline Segments'!$A$321,13)</f>
        <v>Atlantic City</v>
      </c>
      <c r="B267" s="34" t="str">
        <f>'Pipeline Segments'!$A$321</f>
        <v>Atlantic City: WWTP (Effluent) Piping Yard to Air Relief</v>
      </c>
      <c r="C267" s="30" t="s">
        <v>385</v>
      </c>
      <c r="D267" s="30" t="s">
        <v>386</v>
      </c>
      <c r="E267" s="46">
        <v>1407</v>
      </c>
      <c r="F267" s="82" t="s">
        <v>277</v>
      </c>
      <c r="G267" s="38" t="s">
        <v>299</v>
      </c>
      <c r="H267" s="30">
        <v>48</v>
      </c>
      <c r="I267" s="30">
        <v>1973</v>
      </c>
      <c r="J267" s="30">
        <v>100</v>
      </c>
      <c r="K267" s="30">
        <v>0</v>
      </c>
      <c r="L267" s="30">
        <v>0</v>
      </c>
      <c r="M267" s="30">
        <v>0</v>
      </c>
      <c r="N267" s="30">
        <v>11.705465500000001</v>
      </c>
      <c r="O267" s="30">
        <f t="shared" si="52"/>
        <v>3.7457489600000002</v>
      </c>
      <c r="P267" s="30">
        <f t="shared" si="44"/>
        <v>6.3209513700000004</v>
      </c>
      <c r="Q267" s="30">
        <f t="shared" si="45"/>
        <v>6.3970368957500003</v>
      </c>
      <c r="R267" s="30">
        <f t="shared" si="46"/>
        <v>46.821862000000003</v>
      </c>
      <c r="S267" s="30">
        <v>10</v>
      </c>
      <c r="T267" s="30">
        <f t="shared" si="48"/>
        <v>53</v>
      </c>
      <c r="U267" s="22">
        <v>0</v>
      </c>
      <c r="V267" s="30">
        <v>4</v>
      </c>
      <c r="W267" s="30">
        <v>2</v>
      </c>
      <c r="X267" s="30">
        <f t="shared" si="51"/>
        <v>8</v>
      </c>
    </row>
    <row r="268" spans="1:24" ht="11.1" customHeight="1" x14ac:dyDescent="0.2">
      <c r="A268" s="34" t="str">
        <f>LEFT('Pipeline Segments'!$A$321,13)</f>
        <v>Atlantic City</v>
      </c>
      <c r="B268" s="34" t="str">
        <f>'Pipeline Segments'!$A$321</f>
        <v>Atlantic City: WWTP (Effluent) Piping Yard to Air Relief</v>
      </c>
      <c r="C268" s="30" t="s">
        <v>386</v>
      </c>
      <c r="D268" s="30" t="s">
        <v>387</v>
      </c>
      <c r="E268" s="38">
        <v>632</v>
      </c>
      <c r="F268" s="82" t="s">
        <v>277</v>
      </c>
      <c r="G268" s="38" t="s">
        <v>299</v>
      </c>
      <c r="H268" s="30">
        <v>48</v>
      </c>
      <c r="I268" s="30">
        <v>1973</v>
      </c>
      <c r="J268" s="30">
        <v>100</v>
      </c>
      <c r="K268" s="30">
        <v>0</v>
      </c>
      <c r="L268" s="30">
        <v>0</v>
      </c>
      <c r="M268" s="30">
        <v>0</v>
      </c>
      <c r="N268" s="30">
        <v>11.705465500000001</v>
      </c>
      <c r="O268" s="30">
        <f t="shared" si="52"/>
        <v>3.7457489600000002</v>
      </c>
      <c r="P268" s="30">
        <f t="shared" si="44"/>
        <v>6.3209513700000004</v>
      </c>
      <c r="Q268" s="30">
        <f t="shared" si="45"/>
        <v>6.3970368957500003</v>
      </c>
      <c r="R268" s="30">
        <f t="shared" si="46"/>
        <v>46.821862000000003</v>
      </c>
      <c r="S268" s="30">
        <v>10</v>
      </c>
      <c r="T268" s="30">
        <f t="shared" si="48"/>
        <v>53</v>
      </c>
      <c r="U268" s="22">
        <v>0</v>
      </c>
      <c r="V268" s="30">
        <v>4</v>
      </c>
      <c r="W268" s="30">
        <v>2</v>
      </c>
      <c r="X268" s="30">
        <f t="shared" si="51"/>
        <v>8</v>
      </c>
    </row>
    <row r="269" spans="1:24" ht="11.1" customHeight="1" x14ac:dyDescent="0.2">
      <c r="A269" s="34" t="str">
        <f>LEFT('Pipeline Segments'!$A$321,13)</f>
        <v>Atlantic City</v>
      </c>
      <c r="B269" s="34" t="str">
        <f>'Pipeline Segments'!$A$321</f>
        <v>Atlantic City: WWTP (Effluent) Piping Yard to Air Relief</v>
      </c>
      <c r="C269" s="30" t="s">
        <v>387</v>
      </c>
      <c r="D269" s="30" t="s">
        <v>388</v>
      </c>
      <c r="E269" s="38">
        <v>333</v>
      </c>
      <c r="F269" s="82" t="s">
        <v>277</v>
      </c>
      <c r="G269" s="38" t="s">
        <v>299</v>
      </c>
      <c r="H269" s="30">
        <v>48</v>
      </c>
      <c r="I269" s="30">
        <v>1973</v>
      </c>
      <c r="J269" s="30">
        <v>100</v>
      </c>
      <c r="K269" s="30">
        <v>0</v>
      </c>
      <c r="L269" s="30">
        <v>0</v>
      </c>
      <c r="M269" s="30" t="s">
        <v>389</v>
      </c>
      <c r="N269" s="30">
        <v>11.705465500000001</v>
      </c>
      <c r="O269" s="30">
        <f t="shared" si="52"/>
        <v>3.7457489600000002</v>
      </c>
      <c r="P269" s="30">
        <f t="shared" si="44"/>
        <v>6.3209513700000004</v>
      </c>
      <c r="Q269" s="30">
        <f t="shared" si="45"/>
        <v>6.3970368957500003</v>
      </c>
      <c r="R269" s="30">
        <f t="shared" si="46"/>
        <v>46.821862000000003</v>
      </c>
      <c r="S269" s="30">
        <v>10</v>
      </c>
      <c r="T269" s="30">
        <f t="shared" si="48"/>
        <v>53</v>
      </c>
      <c r="U269" s="30">
        <v>2009</v>
      </c>
      <c r="V269" s="30">
        <v>4</v>
      </c>
      <c r="W269" s="30">
        <v>2</v>
      </c>
      <c r="X269" s="30">
        <f t="shared" si="51"/>
        <v>8</v>
      </c>
    </row>
    <row r="270" spans="1:24" ht="11.1" customHeight="1" x14ac:dyDescent="0.2">
      <c r="A270" s="34" t="str">
        <f>LEFT('Pipeline Segments'!$A$326,13)</f>
        <v>Atlantic City</v>
      </c>
      <c r="B270" s="34" t="str">
        <f>'Pipeline Segments'!$A$326</f>
        <v>Atlantic City: Air Relief to Ocean Outfall</v>
      </c>
      <c r="C270" s="30" t="s">
        <v>388</v>
      </c>
      <c r="D270" s="30" t="s">
        <v>390</v>
      </c>
      <c r="E270" s="38">
        <v>10506</v>
      </c>
      <c r="F270" s="82" t="s">
        <v>277</v>
      </c>
      <c r="G270" s="38" t="s">
        <v>299</v>
      </c>
      <c r="H270" s="30">
        <v>48</v>
      </c>
      <c r="I270" s="30">
        <v>1973</v>
      </c>
      <c r="J270" s="30">
        <v>100</v>
      </c>
      <c r="K270" s="30">
        <v>0</v>
      </c>
      <c r="L270" s="30">
        <v>0</v>
      </c>
      <c r="M270" s="30">
        <v>0</v>
      </c>
      <c r="N270" s="30">
        <v>11.705465500000001</v>
      </c>
      <c r="O270" s="30">
        <f t="shared" si="52"/>
        <v>3.7457489600000002</v>
      </c>
      <c r="P270" s="30">
        <f t="shared" si="44"/>
        <v>6.3209513700000004</v>
      </c>
      <c r="Q270" s="30">
        <f t="shared" si="45"/>
        <v>6.3970368957500003</v>
      </c>
      <c r="R270" s="30">
        <f t="shared" si="46"/>
        <v>46.821862000000003</v>
      </c>
      <c r="S270" s="30">
        <v>10</v>
      </c>
      <c r="T270" s="30">
        <f t="shared" si="48"/>
        <v>53</v>
      </c>
      <c r="U270" s="30">
        <v>0</v>
      </c>
      <c r="V270" s="30">
        <v>4</v>
      </c>
      <c r="W270" s="30">
        <v>2</v>
      </c>
      <c r="X270" s="30">
        <f t="shared" ref="X270:X275" si="53">(V270*W270)</f>
        <v>8</v>
      </c>
    </row>
    <row r="271" spans="1:24" ht="11.1" customHeight="1" x14ac:dyDescent="0.2">
      <c r="A271" s="34" t="str">
        <f>LEFT('Pipeline Segments'!$A$326,13)</f>
        <v>Atlantic City</v>
      </c>
      <c r="B271" s="34" t="str">
        <f>'Pipeline Segments'!$A$326</f>
        <v>Atlantic City: Air Relief to Ocean Outfall</v>
      </c>
      <c r="C271" s="30" t="s">
        <v>390</v>
      </c>
      <c r="D271" s="30" t="s">
        <v>391</v>
      </c>
      <c r="E271" s="38">
        <v>3755</v>
      </c>
      <c r="F271" s="82" t="s">
        <v>277</v>
      </c>
      <c r="G271" s="38" t="s">
        <v>299</v>
      </c>
      <c r="H271" s="30">
        <v>48</v>
      </c>
      <c r="I271" s="30">
        <v>1973</v>
      </c>
      <c r="J271" s="30">
        <v>100</v>
      </c>
      <c r="K271" s="30">
        <v>0</v>
      </c>
      <c r="L271" s="30">
        <v>0</v>
      </c>
      <c r="M271" s="30">
        <v>0</v>
      </c>
      <c r="N271" s="30">
        <v>11.705465500000001</v>
      </c>
      <c r="O271" s="30">
        <f t="shared" si="52"/>
        <v>3.7457489600000002</v>
      </c>
      <c r="P271" s="30">
        <f t="shared" si="44"/>
        <v>6.3209513700000004</v>
      </c>
      <c r="Q271" s="30">
        <f t="shared" si="45"/>
        <v>6.3970368957500003</v>
      </c>
      <c r="R271" s="30">
        <f t="shared" si="46"/>
        <v>46.821862000000003</v>
      </c>
      <c r="S271" s="30">
        <v>10</v>
      </c>
      <c r="T271" s="30">
        <f t="shared" si="48"/>
        <v>53</v>
      </c>
      <c r="U271" s="30">
        <v>0</v>
      </c>
      <c r="V271" s="30">
        <v>4</v>
      </c>
      <c r="W271" s="30">
        <v>2</v>
      </c>
      <c r="X271" s="30">
        <f t="shared" si="53"/>
        <v>8</v>
      </c>
    </row>
    <row r="272" spans="1:24" ht="11.1" customHeight="1" x14ac:dyDescent="0.2">
      <c r="A272" s="34" t="str">
        <f>LEFT('Pipeline Segments'!$A$326,13)</f>
        <v>Atlantic City</v>
      </c>
      <c r="B272" s="34" t="str">
        <f>'Pipeline Segments'!$A$326</f>
        <v>Atlantic City: Air Relief to Ocean Outfall</v>
      </c>
      <c r="C272" s="30" t="s">
        <v>391</v>
      </c>
      <c r="D272" s="30" t="s">
        <v>392</v>
      </c>
      <c r="E272" s="38">
        <v>1096</v>
      </c>
      <c r="F272" s="82" t="s">
        <v>277</v>
      </c>
      <c r="G272" s="38" t="s">
        <v>299</v>
      </c>
      <c r="H272" s="30">
        <v>42</v>
      </c>
      <c r="I272" s="30">
        <v>1973</v>
      </c>
      <c r="J272" s="30">
        <v>100</v>
      </c>
      <c r="K272" s="30">
        <v>0</v>
      </c>
      <c r="L272" s="30">
        <v>0</v>
      </c>
      <c r="M272" s="30">
        <v>0</v>
      </c>
      <c r="N272" s="30">
        <v>11.705465500000001</v>
      </c>
      <c r="O272" s="30">
        <f t="shared" si="52"/>
        <v>3.7457489600000002</v>
      </c>
      <c r="P272" s="30">
        <f t="shared" si="44"/>
        <v>6.3209513700000004</v>
      </c>
      <c r="Q272" s="30">
        <f t="shared" si="45"/>
        <v>6.3970368957500003</v>
      </c>
      <c r="R272" s="30">
        <f t="shared" si="46"/>
        <v>46.821862000000003</v>
      </c>
      <c r="S272" s="30">
        <v>10</v>
      </c>
      <c r="T272" s="30">
        <f t="shared" si="48"/>
        <v>53</v>
      </c>
      <c r="U272" s="30">
        <v>0</v>
      </c>
      <c r="V272" s="30">
        <v>4</v>
      </c>
      <c r="W272" s="30">
        <v>2</v>
      </c>
      <c r="X272" s="30">
        <f t="shared" si="53"/>
        <v>8</v>
      </c>
    </row>
    <row r="273" spans="1:26" ht="11.1" customHeight="1" x14ac:dyDescent="0.2">
      <c r="A273" s="34" t="str">
        <f>LEFT('Pipeline Segments'!$A$326,13)</f>
        <v>Atlantic City</v>
      </c>
      <c r="B273" s="34" t="str">
        <f>'Pipeline Segments'!$A$326</f>
        <v>Atlantic City: Air Relief to Ocean Outfall</v>
      </c>
      <c r="C273" s="30" t="s">
        <v>392</v>
      </c>
      <c r="D273" s="30" t="s">
        <v>393</v>
      </c>
      <c r="E273" s="38">
        <v>7820</v>
      </c>
      <c r="F273" s="82" t="s">
        <v>277</v>
      </c>
      <c r="G273" s="38" t="s">
        <v>299</v>
      </c>
      <c r="H273" s="30">
        <v>42</v>
      </c>
      <c r="I273" s="30">
        <v>1973</v>
      </c>
      <c r="J273" s="30">
        <v>100</v>
      </c>
      <c r="K273" s="30">
        <v>0</v>
      </c>
      <c r="L273" s="30">
        <v>0</v>
      </c>
      <c r="M273" s="30">
        <v>0</v>
      </c>
      <c r="N273" s="30">
        <v>11.705465500000001</v>
      </c>
      <c r="O273" s="30">
        <f t="shared" si="52"/>
        <v>3.7457489600000002</v>
      </c>
      <c r="P273" s="30">
        <f t="shared" si="44"/>
        <v>6.3209513700000004</v>
      </c>
      <c r="Q273" s="30">
        <f t="shared" si="45"/>
        <v>6.3970368957500003</v>
      </c>
      <c r="R273" s="30">
        <f t="shared" si="46"/>
        <v>46.821862000000003</v>
      </c>
      <c r="S273" s="30">
        <v>10</v>
      </c>
      <c r="T273" s="30">
        <f t="shared" si="48"/>
        <v>53</v>
      </c>
      <c r="U273" s="30">
        <v>0</v>
      </c>
      <c r="V273" s="30">
        <v>4</v>
      </c>
      <c r="W273" s="30">
        <v>2</v>
      </c>
      <c r="X273" s="30">
        <f t="shared" si="53"/>
        <v>8</v>
      </c>
    </row>
    <row r="274" spans="1:26" ht="11.1" customHeight="1" x14ac:dyDescent="0.2">
      <c r="A274" s="34" t="str">
        <f>LEFT('Pipeline Segments'!$A$326,13)</f>
        <v>Atlantic City</v>
      </c>
      <c r="B274" s="34" t="str">
        <f>'Pipeline Segments'!$A$326</f>
        <v>Atlantic City: Air Relief to Ocean Outfall</v>
      </c>
      <c r="C274" s="30" t="s">
        <v>393</v>
      </c>
      <c r="D274" s="30" t="s">
        <v>394</v>
      </c>
      <c r="E274" s="38">
        <v>560</v>
      </c>
      <c r="F274" s="82" t="s">
        <v>277</v>
      </c>
      <c r="G274" s="38" t="s">
        <v>299</v>
      </c>
      <c r="H274" s="30">
        <v>36</v>
      </c>
      <c r="I274" s="30">
        <v>1973</v>
      </c>
      <c r="J274" s="30">
        <v>100</v>
      </c>
      <c r="K274" s="30">
        <v>0</v>
      </c>
      <c r="L274" s="30">
        <v>0</v>
      </c>
      <c r="M274" s="30" t="s">
        <v>395</v>
      </c>
      <c r="N274" s="30">
        <v>5.8527327500000004</v>
      </c>
      <c r="O274" s="30">
        <f t="shared" si="52"/>
        <v>1.8728744800000001</v>
      </c>
      <c r="P274" s="30">
        <f t="shared" si="44"/>
        <v>3.1604756850000002</v>
      </c>
      <c r="Q274" s="30">
        <f t="shared" si="45"/>
        <v>3.1985184478750002</v>
      </c>
      <c r="R274" s="30">
        <f t="shared" si="46"/>
        <v>23.410931000000001</v>
      </c>
      <c r="S274" s="30">
        <v>10</v>
      </c>
      <c r="T274" s="30">
        <f t="shared" si="48"/>
        <v>53</v>
      </c>
      <c r="U274" s="30">
        <v>2008</v>
      </c>
      <c r="V274" s="30">
        <v>3</v>
      </c>
      <c r="W274" s="30">
        <v>2</v>
      </c>
      <c r="X274" s="30">
        <f t="shared" si="53"/>
        <v>6</v>
      </c>
    </row>
    <row r="275" spans="1:26" ht="11.1" customHeight="1" x14ac:dyDescent="0.2">
      <c r="A275" s="34" t="str">
        <f>LEFT('Pipeline Segments'!$A$326,13)</f>
        <v>Atlantic City</v>
      </c>
      <c r="B275" s="34" t="str">
        <f>'Pipeline Segments'!$A$326</f>
        <v>Atlantic City: Air Relief to Ocean Outfall</v>
      </c>
      <c r="C275" s="30" t="s">
        <v>393</v>
      </c>
      <c r="D275" s="30" t="s">
        <v>396</v>
      </c>
      <c r="E275" s="38">
        <v>560</v>
      </c>
      <c r="F275" s="82" t="s">
        <v>277</v>
      </c>
      <c r="G275" s="38" t="s">
        <v>299</v>
      </c>
      <c r="H275" s="30">
        <v>36</v>
      </c>
      <c r="I275" s="30">
        <v>1973</v>
      </c>
      <c r="J275" s="30">
        <v>100</v>
      </c>
      <c r="K275" s="30">
        <v>0</v>
      </c>
      <c r="L275" s="30">
        <v>0</v>
      </c>
      <c r="M275" s="30" t="s">
        <v>395</v>
      </c>
      <c r="N275" s="30">
        <v>5.8527327500000004</v>
      </c>
      <c r="O275" s="30">
        <f t="shared" ref="O275" si="54">0.32*N275</f>
        <v>1.8728744800000001</v>
      </c>
      <c r="P275" s="30">
        <f t="shared" ref="P275" si="55">0.54*N275</f>
        <v>3.1604756850000002</v>
      </c>
      <c r="Q275" s="30">
        <f t="shared" ref="Q275" si="56">0.5465*N275</f>
        <v>3.1985184478750002</v>
      </c>
      <c r="R275" s="30">
        <f t="shared" ref="R275" si="57">4*N275</f>
        <v>23.410931000000001</v>
      </c>
      <c r="S275" s="30">
        <v>10</v>
      </c>
      <c r="T275" s="30">
        <f t="shared" si="48"/>
        <v>53</v>
      </c>
      <c r="U275" s="30">
        <v>2019</v>
      </c>
      <c r="V275" s="30">
        <v>3</v>
      </c>
      <c r="W275" s="30">
        <v>2</v>
      </c>
      <c r="X275" s="30">
        <f t="shared" si="53"/>
        <v>6</v>
      </c>
    </row>
    <row r="276" spans="1:26" ht="11.1" customHeight="1" x14ac:dyDescent="0.2">
      <c r="A276" s="34" t="str">
        <f>LEFT('Pipeline Segments'!$A$334,13)</f>
        <v>Atlantic City</v>
      </c>
      <c r="B276" s="34" t="str">
        <f>'Pipeline Segments'!$A$334</f>
        <v>Atlantic City: Venice Park</v>
      </c>
      <c r="C276" s="44" t="s">
        <v>163</v>
      </c>
      <c r="D276" s="44" t="s">
        <v>163</v>
      </c>
      <c r="E276" s="38">
        <v>1402</v>
      </c>
      <c r="F276" s="87" t="s">
        <v>277</v>
      </c>
      <c r="G276" s="38" t="s">
        <v>299</v>
      </c>
      <c r="H276" s="30">
        <v>10</v>
      </c>
      <c r="I276" s="44">
        <v>1978</v>
      </c>
      <c r="J276" s="30">
        <v>100</v>
      </c>
      <c r="K276" s="30">
        <v>0</v>
      </c>
      <c r="L276" s="30">
        <v>0</v>
      </c>
      <c r="M276" s="30">
        <v>0</v>
      </c>
      <c r="N276" s="30">
        <v>0.35412260000000001</v>
      </c>
      <c r="O276" s="30"/>
      <c r="P276" s="30"/>
      <c r="Q276" s="30"/>
      <c r="R276" s="30"/>
      <c r="S276" s="30"/>
      <c r="T276" s="30">
        <f t="shared" si="48"/>
        <v>58</v>
      </c>
      <c r="U276" s="30">
        <v>0</v>
      </c>
      <c r="V276" s="30">
        <v>3</v>
      </c>
      <c r="W276" s="30">
        <v>4</v>
      </c>
      <c r="X276" s="30">
        <f t="shared" ref="X276:X281" si="58">(V276*W276)</f>
        <v>12</v>
      </c>
    </row>
    <row r="277" spans="1:26" ht="11.1" customHeight="1" x14ac:dyDescent="0.2">
      <c r="A277" s="5" t="str">
        <f>LEFT('Pipeline Segments'!$A$337,19)</f>
        <v>Coastal Alternative</v>
      </c>
      <c r="B277" s="5" t="str">
        <f>'Pipeline Segments'!$A$337</f>
        <v>Coastal Alternative: Mays Landing to Pleasantville Force Main Direct Connection</v>
      </c>
      <c r="C277" s="44" t="s">
        <v>398</v>
      </c>
      <c r="D277" s="44" t="s">
        <v>399</v>
      </c>
      <c r="E277" s="42">
        <v>19455</v>
      </c>
      <c r="F277" s="87" t="s">
        <v>164</v>
      </c>
      <c r="G277" s="42" t="s">
        <v>299</v>
      </c>
      <c r="H277" s="44">
        <v>18</v>
      </c>
      <c r="I277" s="44">
        <v>1991</v>
      </c>
      <c r="J277" s="44">
        <v>100</v>
      </c>
      <c r="K277" s="44">
        <v>0</v>
      </c>
      <c r="L277" s="44">
        <v>0</v>
      </c>
      <c r="M277" s="44" t="s">
        <v>400</v>
      </c>
      <c r="N277" s="44">
        <v>1.4881930000000001</v>
      </c>
      <c r="O277" s="44"/>
      <c r="P277" s="44"/>
      <c r="Q277" s="44"/>
      <c r="R277" s="44"/>
      <c r="S277" s="44"/>
      <c r="T277" s="30">
        <f t="shared" si="48"/>
        <v>71</v>
      </c>
      <c r="U277" s="30">
        <v>0</v>
      </c>
      <c r="V277" s="7">
        <v>2</v>
      </c>
      <c r="W277" s="7">
        <v>4</v>
      </c>
      <c r="X277" s="7">
        <f t="shared" si="58"/>
        <v>8</v>
      </c>
    </row>
    <row r="278" spans="1:26" ht="11.1" customHeight="1" x14ac:dyDescent="0.2">
      <c r="A278" s="5" t="str">
        <f>LEFT('Pipeline Segments'!$A$337,19)</f>
        <v>Coastal Alternative</v>
      </c>
      <c r="B278" s="5" t="str">
        <f>'Pipeline Segments'!$A$337</f>
        <v>Coastal Alternative: Mays Landing to Pleasantville Force Main Direct Connection</v>
      </c>
      <c r="C278" s="30" t="s">
        <v>401</v>
      </c>
      <c r="D278" s="30" t="s">
        <v>402</v>
      </c>
      <c r="E278" s="38">
        <v>13455</v>
      </c>
      <c r="F278" s="82" t="s">
        <v>164</v>
      </c>
      <c r="G278" s="38" t="s">
        <v>299</v>
      </c>
      <c r="H278" s="30">
        <v>18</v>
      </c>
      <c r="I278" s="30">
        <v>1991</v>
      </c>
      <c r="J278" s="30">
        <v>100</v>
      </c>
      <c r="K278" s="30">
        <v>0</v>
      </c>
      <c r="L278" s="30">
        <v>0</v>
      </c>
      <c r="M278" s="30">
        <v>0</v>
      </c>
      <c r="N278" s="30">
        <v>1.4881930000000001</v>
      </c>
      <c r="O278" s="30"/>
      <c r="P278" s="30"/>
      <c r="Q278" s="30"/>
      <c r="R278" s="30"/>
      <c r="S278" s="30"/>
      <c r="T278" s="30">
        <f t="shared" si="48"/>
        <v>71</v>
      </c>
      <c r="U278" s="30">
        <v>0</v>
      </c>
      <c r="V278" s="7">
        <v>2</v>
      </c>
      <c r="W278" s="7">
        <v>2</v>
      </c>
      <c r="X278" s="7">
        <f t="shared" si="58"/>
        <v>4</v>
      </c>
    </row>
    <row r="279" spans="1:26" ht="11.1" customHeight="1" x14ac:dyDescent="0.2">
      <c r="A279" s="5" t="str">
        <f>LEFT('Pipeline Segments'!$A$337,19)</f>
        <v>Coastal Alternative</v>
      </c>
      <c r="B279" s="5" t="str">
        <f>'Pipeline Segments'!$A$337</f>
        <v>Coastal Alternative: Mays Landing to Pleasantville Force Main Direct Connection</v>
      </c>
      <c r="C279" s="30" t="s">
        <v>403</v>
      </c>
      <c r="D279" s="30" t="s">
        <v>404</v>
      </c>
      <c r="E279" s="38">
        <v>15245</v>
      </c>
      <c r="F279" s="82" t="s">
        <v>164</v>
      </c>
      <c r="G279" s="38" t="s">
        <v>299</v>
      </c>
      <c r="H279" s="30">
        <v>24</v>
      </c>
      <c r="I279" s="30">
        <v>1991</v>
      </c>
      <c r="J279" s="30">
        <v>100</v>
      </c>
      <c r="K279" s="30">
        <v>0</v>
      </c>
      <c r="L279" s="30">
        <v>0</v>
      </c>
      <c r="M279" s="30">
        <v>0</v>
      </c>
      <c r="N279" s="30">
        <v>2.0878624000000001</v>
      </c>
      <c r="O279" s="30"/>
      <c r="P279" s="30"/>
      <c r="Q279" s="30"/>
      <c r="R279" s="30"/>
      <c r="S279" s="30"/>
      <c r="T279" s="30">
        <f t="shared" si="48"/>
        <v>71</v>
      </c>
      <c r="U279" s="30">
        <v>0</v>
      </c>
      <c r="V279" s="7">
        <v>2</v>
      </c>
      <c r="W279" s="7">
        <v>2</v>
      </c>
      <c r="X279" s="7">
        <f t="shared" si="58"/>
        <v>4</v>
      </c>
    </row>
    <row r="280" spans="1:26" ht="11.1" customHeight="1" x14ac:dyDescent="0.2">
      <c r="A280" s="5" t="str">
        <f>LEFT('Pipeline Segments'!$A$337,19)</f>
        <v>Coastal Alternative</v>
      </c>
      <c r="B280" s="5" t="str">
        <f>'Pipeline Segments'!$A$337</f>
        <v>Coastal Alternative: Mays Landing to Pleasantville Force Main Direct Connection</v>
      </c>
      <c r="C280" s="30" t="s">
        <v>405</v>
      </c>
      <c r="D280" s="30" t="s">
        <v>321</v>
      </c>
      <c r="E280" s="38">
        <v>18595</v>
      </c>
      <c r="F280" s="82" t="s">
        <v>164</v>
      </c>
      <c r="G280" s="38" t="s">
        <v>299</v>
      </c>
      <c r="H280" s="30">
        <v>30</v>
      </c>
      <c r="I280" s="30">
        <v>1991</v>
      </c>
      <c r="J280" s="30">
        <v>100</v>
      </c>
      <c r="K280" s="30">
        <v>0</v>
      </c>
      <c r="L280" s="30">
        <v>0</v>
      </c>
      <c r="M280" s="30">
        <v>0</v>
      </c>
      <c r="N280" s="30">
        <v>2.4314681</v>
      </c>
      <c r="O280" s="30"/>
      <c r="P280" s="30"/>
      <c r="Q280" s="30"/>
      <c r="R280" s="30"/>
      <c r="S280" s="30"/>
      <c r="T280" s="30">
        <f t="shared" si="48"/>
        <v>71</v>
      </c>
      <c r="U280" s="30">
        <v>0</v>
      </c>
      <c r="V280" s="7">
        <v>4</v>
      </c>
      <c r="W280" s="7">
        <v>2</v>
      </c>
      <c r="X280" s="7">
        <f t="shared" si="58"/>
        <v>8</v>
      </c>
    </row>
    <row r="281" spans="1:26" s="5" customFormat="1" ht="11.1" customHeight="1" x14ac:dyDescent="0.2">
      <c r="A281" s="5" t="str">
        <f>LEFT('Pipeline Segments'!$A$337,19)</f>
        <v>Coastal Alternative</v>
      </c>
      <c r="B281" s="5" t="str">
        <f>'Pipeline Segments'!$A$337</f>
        <v>Coastal Alternative: Mays Landing to Pleasantville Force Main Direct Connection</v>
      </c>
      <c r="C281" s="30" t="s">
        <v>406</v>
      </c>
      <c r="D281" s="30" t="s">
        <v>402</v>
      </c>
      <c r="E281" s="38">
        <v>9510</v>
      </c>
      <c r="F281" s="82" t="s">
        <v>164</v>
      </c>
      <c r="G281" s="38" t="s">
        <v>299</v>
      </c>
      <c r="H281" s="30">
        <v>14</v>
      </c>
      <c r="I281" s="30">
        <v>1991</v>
      </c>
      <c r="J281" s="30">
        <v>100</v>
      </c>
      <c r="K281" s="30">
        <v>0</v>
      </c>
      <c r="L281" s="30">
        <v>0</v>
      </c>
      <c r="M281" s="30">
        <v>0</v>
      </c>
      <c r="N281" s="30">
        <v>8.1516900000000003E-2</v>
      </c>
      <c r="O281" s="30"/>
      <c r="P281" s="30"/>
      <c r="Q281" s="30"/>
      <c r="R281" s="30"/>
      <c r="S281" s="30"/>
      <c r="T281" s="30">
        <f t="shared" si="48"/>
        <v>71</v>
      </c>
      <c r="U281" s="30">
        <v>0</v>
      </c>
      <c r="V281" s="7">
        <v>2</v>
      </c>
      <c r="W281" s="7">
        <v>2</v>
      </c>
      <c r="X281" s="7">
        <f t="shared" si="58"/>
        <v>4</v>
      </c>
    </row>
    <row r="282" spans="1:26" s="99" customFormat="1" ht="11.1" customHeight="1" x14ac:dyDescent="0.2">
      <c r="A282" s="96" t="str">
        <f>LEFT('Pipeline Segments'!$A$96,21)</f>
        <v>Pleasantville (North)</v>
      </c>
      <c r="B282" s="96" t="str">
        <f>'Pipeline Segments'!$A$96</f>
        <v>Pleasantville (North): Pleasantville/Absecon Border to North Junction (Old Turnpike)</v>
      </c>
      <c r="C282" s="97">
        <v>28</v>
      </c>
      <c r="D282" s="97">
        <v>28.1</v>
      </c>
      <c r="E282" s="97">
        <v>59.7</v>
      </c>
      <c r="F282" s="98" t="s">
        <v>113</v>
      </c>
      <c r="G282" s="95" t="s">
        <v>302</v>
      </c>
      <c r="H282" s="97">
        <v>8</v>
      </c>
      <c r="I282" s="95">
        <v>1973</v>
      </c>
      <c r="J282" s="163" t="s">
        <v>114</v>
      </c>
      <c r="K282" s="164"/>
      <c r="L282" s="164"/>
      <c r="M282" s="164"/>
      <c r="N282" s="164"/>
      <c r="O282" s="164"/>
      <c r="P282" s="164"/>
      <c r="Q282" s="164"/>
      <c r="R282" s="164"/>
      <c r="S282" s="164"/>
      <c r="T282" s="164"/>
      <c r="U282" s="164"/>
      <c r="V282" s="164"/>
      <c r="W282" s="164"/>
      <c r="X282" s="165"/>
    </row>
    <row r="283" spans="1:26" s="3" customFormat="1" ht="11.1" customHeight="1" x14ac:dyDescent="0.2">
      <c r="A283" s="34" t="str">
        <f>LEFT('Pipeline Segments'!$A$96,21)</f>
        <v>Pleasantville (North)</v>
      </c>
      <c r="B283" s="34" t="str">
        <f>'Pipeline Segments'!$A$96</f>
        <v>Pleasantville (North): Pleasantville/Absecon Border to North Junction (Old Turnpike)</v>
      </c>
      <c r="C283" s="1">
        <v>28.1</v>
      </c>
      <c r="D283" s="1" t="s">
        <v>316</v>
      </c>
      <c r="E283" s="1">
        <v>302</v>
      </c>
      <c r="F283" s="85" t="s">
        <v>113</v>
      </c>
      <c r="G283" s="30" t="s">
        <v>302</v>
      </c>
      <c r="H283" s="1">
        <v>8</v>
      </c>
      <c r="I283" s="30">
        <v>1973</v>
      </c>
      <c r="J283" s="166"/>
      <c r="K283" s="167"/>
      <c r="L283" s="167"/>
      <c r="M283" s="167"/>
      <c r="N283" s="167"/>
      <c r="O283" s="167"/>
      <c r="P283" s="167"/>
      <c r="Q283" s="167"/>
      <c r="R283" s="167"/>
      <c r="S283" s="167"/>
      <c r="T283" s="167"/>
      <c r="U283" s="167"/>
      <c r="V283" s="167"/>
      <c r="W283" s="167"/>
      <c r="X283" s="168"/>
      <c r="Y283" s="31"/>
      <c r="Z283" s="31"/>
    </row>
    <row r="284" spans="1:26" s="3" customFormat="1" ht="11.1" customHeight="1" x14ac:dyDescent="0.2">
      <c r="A284" s="34" t="str">
        <f>LEFT('Pipeline Segments'!$A$96,21)</f>
        <v>Pleasantville (North)</v>
      </c>
      <c r="B284" s="34" t="str">
        <f>'Pipeline Segments'!$A$96</f>
        <v>Pleasantville (North): Pleasantville/Absecon Border to North Junction (Old Turnpike)</v>
      </c>
      <c r="C284" s="1">
        <f>D92</f>
        <v>24</v>
      </c>
      <c r="D284" s="1">
        <v>24.1</v>
      </c>
      <c r="E284" s="1">
        <v>338</v>
      </c>
      <c r="F284" s="85" t="s">
        <v>116</v>
      </c>
      <c r="G284" s="30" t="s">
        <v>302</v>
      </c>
      <c r="H284" s="1">
        <v>8</v>
      </c>
      <c r="I284" s="30">
        <v>1973</v>
      </c>
      <c r="J284" s="169" t="s">
        <v>114</v>
      </c>
      <c r="K284" s="170"/>
      <c r="L284" s="170"/>
      <c r="M284" s="170"/>
      <c r="N284" s="170"/>
      <c r="O284" s="170"/>
      <c r="P284" s="170"/>
      <c r="Q284" s="170"/>
      <c r="R284" s="170"/>
      <c r="S284" s="170"/>
      <c r="T284" s="170"/>
      <c r="U284" s="170"/>
      <c r="V284" s="170"/>
      <c r="W284" s="170"/>
      <c r="X284" s="171"/>
      <c r="Y284" s="31"/>
      <c r="Z284" s="31"/>
    </row>
    <row r="285" spans="1:26" s="3" customFormat="1" ht="11.1" customHeight="1" x14ac:dyDescent="0.2">
      <c r="A285" s="34" t="str">
        <f>LEFT('Pipeline Segments'!$A$96,21)</f>
        <v>Pleasantville (North)</v>
      </c>
      <c r="B285" s="34" t="str">
        <f>'Pipeline Segments'!$A$96</f>
        <v>Pleasantville (North): Pleasantville/Absecon Border to North Junction (Old Turnpike)</v>
      </c>
      <c r="C285" s="1">
        <v>16</v>
      </c>
      <c r="D285" s="1">
        <v>16.100000000000001</v>
      </c>
      <c r="E285" s="1">
        <v>238</v>
      </c>
      <c r="F285" s="85" t="s">
        <v>113</v>
      </c>
      <c r="G285" s="30" t="s">
        <v>302</v>
      </c>
      <c r="H285" s="1">
        <v>10</v>
      </c>
      <c r="I285" s="1">
        <v>1973</v>
      </c>
      <c r="J285" s="163" t="s">
        <v>114</v>
      </c>
      <c r="K285" s="164"/>
      <c r="L285" s="164"/>
      <c r="M285" s="164"/>
      <c r="N285" s="164"/>
      <c r="O285" s="164"/>
      <c r="P285" s="164"/>
      <c r="Q285" s="164"/>
      <c r="R285" s="164"/>
      <c r="S285" s="164"/>
      <c r="T285" s="164"/>
      <c r="U285" s="164"/>
      <c r="V285" s="164"/>
      <c r="W285" s="164"/>
      <c r="X285" s="165"/>
      <c r="Y285" s="31"/>
      <c r="Z285" s="31"/>
    </row>
    <row r="286" spans="1:26" s="3" customFormat="1" ht="11.1" customHeight="1" x14ac:dyDescent="0.2">
      <c r="A286" s="34" t="str">
        <f>LEFT('Pipeline Segments'!$A$96,21)</f>
        <v>Pleasantville (North)</v>
      </c>
      <c r="B286" s="34" t="str">
        <f>'Pipeline Segments'!$A$96</f>
        <v>Pleasantville (North): Pleasantville/Absecon Border to North Junction (Old Turnpike)</v>
      </c>
      <c r="C286" s="1">
        <v>16.100000000000001</v>
      </c>
      <c r="D286" s="1">
        <v>16.2</v>
      </c>
      <c r="E286" s="1">
        <v>250</v>
      </c>
      <c r="F286" s="85" t="s">
        <v>113</v>
      </c>
      <c r="G286" s="30" t="s">
        <v>302</v>
      </c>
      <c r="H286" s="1">
        <v>10</v>
      </c>
      <c r="I286" s="1">
        <v>1973</v>
      </c>
      <c r="J286" s="166"/>
      <c r="K286" s="167"/>
      <c r="L286" s="167"/>
      <c r="M286" s="167"/>
      <c r="N286" s="167"/>
      <c r="O286" s="167"/>
      <c r="P286" s="167"/>
      <c r="Q286" s="167"/>
      <c r="R286" s="167"/>
      <c r="S286" s="167"/>
      <c r="T286" s="167"/>
      <c r="U286" s="167"/>
      <c r="V286" s="167"/>
      <c r="W286" s="167"/>
      <c r="X286" s="168"/>
      <c r="Y286" s="31"/>
      <c r="Z286" s="31"/>
    </row>
    <row r="287" spans="1:26" s="3" customFormat="1" ht="11.1" customHeight="1" x14ac:dyDescent="0.2">
      <c r="A287" s="34" t="str">
        <f>LEFT('Pipeline Segments'!$A$210,8)</f>
        <v>Galloway</v>
      </c>
      <c r="B287" s="34" t="str">
        <f>'Pipeline Segments'!$A$210</f>
        <v>Galloway: Moss Mill Rd (MH #S9) to Galloway/Absecon Border)</v>
      </c>
      <c r="C287" s="30" t="s">
        <v>195</v>
      </c>
      <c r="D287" s="30" t="s">
        <v>197</v>
      </c>
      <c r="E287" s="30">
        <v>321</v>
      </c>
      <c r="F287" s="82" t="s">
        <v>23</v>
      </c>
      <c r="G287" s="30" t="s">
        <v>302</v>
      </c>
      <c r="H287" s="30">
        <v>10</v>
      </c>
      <c r="I287" s="30">
        <v>1976</v>
      </c>
      <c r="J287" s="177" t="s">
        <v>196</v>
      </c>
      <c r="K287" s="178"/>
      <c r="L287" s="178"/>
      <c r="M287" s="178"/>
      <c r="N287" s="178"/>
      <c r="O287" s="178"/>
      <c r="P287" s="178"/>
      <c r="Q287" s="178"/>
      <c r="R287" s="178"/>
      <c r="S287" s="178"/>
      <c r="T287" s="178"/>
      <c r="U287" s="178"/>
      <c r="V287" s="178"/>
      <c r="W287" s="178"/>
      <c r="X287" s="179"/>
      <c r="Y287" s="31"/>
      <c r="Z287" s="31"/>
    </row>
    <row r="288" spans="1:26" s="3" customFormat="1" ht="11.1" customHeight="1" x14ac:dyDescent="0.2">
      <c r="A288" s="34" t="str">
        <f>LEFT('Pipeline Segments'!$A$210,8)</f>
        <v>Galloway</v>
      </c>
      <c r="B288" s="34" t="str">
        <f>'Pipeline Segments'!$A$210</f>
        <v>Galloway: Moss Mill Rd (MH #S9) to Galloway/Absecon Border)</v>
      </c>
      <c r="C288" s="30" t="str">
        <f t="shared" ref="C288:C293" si="59">D287</f>
        <v>S8</v>
      </c>
      <c r="D288" s="30" t="s">
        <v>198</v>
      </c>
      <c r="E288" s="30">
        <v>346</v>
      </c>
      <c r="F288" s="82" t="s">
        <v>23</v>
      </c>
      <c r="G288" s="30" t="s">
        <v>302</v>
      </c>
      <c r="H288" s="30">
        <v>10</v>
      </c>
      <c r="I288" s="30">
        <v>1976</v>
      </c>
      <c r="J288" s="180"/>
      <c r="K288" s="181"/>
      <c r="L288" s="181"/>
      <c r="M288" s="181"/>
      <c r="N288" s="181"/>
      <c r="O288" s="181"/>
      <c r="P288" s="181"/>
      <c r="Q288" s="181"/>
      <c r="R288" s="181"/>
      <c r="S288" s="181"/>
      <c r="T288" s="181"/>
      <c r="U288" s="181"/>
      <c r="V288" s="181"/>
      <c r="W288" s="181"/>
      <c r="X288" s="182"/>
      <c r="Y288" s="31"/>
      <c r="Z288" s="31"/>
    </row>
    <row r="289" spans="1:26" s="3" customFormat="1" ht="11.1" customHeight="1" x14ac:dyDescent="0.2">
      <c r="A289" s="34" t="str">
        <f>LEFT('Pipeline Segments'!$A$210,8)</f>
        <v>Galloway</v>
      </c>
      <c r="B289" s="34" t="str">
        <f>'Pipeline Segments'!$A$210</f>
        <v>Galloway: Moss Mill Rd (MH #S9) to Galloway/Absecon Border)</v>
      </c>
      <c r="C289" s="30" t="str">
        <f t="shared" si="59"/>
        <v>S7</v>
      </c>
      <c r="D289" s="30" t="s">
        <v>199</v>
      </c>
      <c r="E289" s="30">
        <v>402</v>
      </c>
      <c r="F289" s="82" t="s">
        <v>23</v>
      </c>
      <c r="G289" s="30" t="s">
        <v>302</v>
      </c>
      <c r="H289" s="30">
        <v>10</v>
      </c>
      <c r="I289" s="30">
        <v>1976</v>
      </c>
      <c r="J289" s="180"/>
      <c r="K289" s="181"/>
      <c r="L289" s="181"/>
      <c r="M289" s="181"/>
      <c r="N289" s="181"/>
      <c r="O289" s="181"/>
      <c r="P289" s="181"/>
      <c r="Q289" s="181"/>
      <c r="R289" s="181"/>
      <c r="S289" s="181"/>
      <c r="T289" s="181"/>
      <c r="U289" s="181"/>
      <c r="V289" s="181"/>
      <c r="W289" s="181"/>
      <c r="X289" s="182"/>
      <c r="Y289" s="31"/>
      <c r="Z289" s="31"/>
    </row>
    <row r="290" spans="1:26" s="3" customFormat="1" ht="11.1" customHeight="1" x14ac:dyDescent="0.2">
      <c r="A290" s="34" t="str">
        <f>LEFT('Pipeline Segments'!$A$210,8)</f>
        <v>Galloway</v>
      </c>
      <c r="B290" s="34" t="str">
        <f>'Pipeline Segments'!$A$210</f>
        <v>Galloway: Moss Mill Rd (MH #S9) to Galloway/Absecon Border)</v>
      </c>
      <c r="C290" s="30" t="str">
        <f t="shared" si="59"/>
        <v>S6</v>
      </c>
      <c r="D290" s="30" t="s">
        <v>200</v>
      </c>
      <c r="E290" s="30">
        <v>116</v>
      </c>
      <c r="F290" s="82" t="s">
        <v>23</v>
      </c>
      <c r="G290" s="30" t="s">
        <v>302</v>
      </c>
      <c r="H290" s="30">
        <v>10</v>
      </c>
      <c r="I290" s="30">
        <v>1976</v>
      </c>
      <c r="J290" s="180"/>
      <c r="K290" s="181"/>
      <c r="L290" s="181"/>
      <c r="M290" s="181"/>
      <c r="N290" s="181"/>
      <c r="O290" s="181"/>
      <c r="P290" s="181"/>
      <c r="Q290" s="181"/>
      <c r="R290" s="181"/>
      <c r="S290" s="181"/>
      <c r="T290" s="181"/>
      <c r="U290" s="181"/>
      <c r="V290" s="181"/>
      <c r="W290" s="181"/>
      <c r="X290" s="182"/>
      <c r="Y290" s="31"/>
      <c r="Z290" s="31"/>
    </row>
    <row r="291" spans="1:26" ht="11.1" customHeight="1" x14ac:dyDescent="0.2">
      <c r="A291" s="34" t="str">
        <f>LEFT('Pipeline Segments'!$A$210,8)</f>
        <v>Galloway</v>
      </c>
      <c r="B291" s="34" t="str">
        <f>'Pipeline Segments'!$A$210</f>
        <v>Galloway: Moss Mill Rd (MH #S9) to Galloway/Absecon Border)</v>
      </c>
      <c r="C291" s="30" t="str">
        <f t="shared" si="59"/>
        <v>S5A</v>
      </c>
      <c r="D291" s="30" t="s">
        <v>201</v>
      </c>
      <c r="E291" s="30">
        <v>104</v>
      </c>
      <c r="F291" s="82" t="s">
        <v>23</v>
      </c>
      <c r="G291" s="30" t="s">
        <v>302</v>
      </c>
      <c r="H291" s="30">
        <v>10</v>
      </c>
      <c r="I291" s="30">
        <v>1976</v>
      </c>
      <c r="J291" s="180"/>
      <c r="K291" s="181"/>
      <c r="L291" s="181"/>
      <c r="M291" s="181"/>
      <c r="N291" s="181"/>
      <c r="O291" s="181"/>
      <c r="P291" s="181"/>
      <c r="Q291" s="181"/>
      <c r="R291" s="181"/>
      <c r="S291" s="181"/>
      <c r="T291" s="181"/>
      <c r="U291" s="181"/>
      <c r="V291" s="181"/>
      <c r="W291" s="181"/>
      <c r="X291" s="182"/>
    </row>
    <row r="292" spans="1:26" ht="11.1" customHeight="1" x14ac:dyDescent="0.2">
      <c r="A292" s="34" t="str">
        <f>LEFT('Pipeline Segments'!$A$210,8)</f>
        <v>Galloway</v>
      </c>
      <c r="B292" s="34" t="str">
        <f>'Pipeline Segments'!$A$210</f>
        <v>Galloway: Moss Mill Rd (MH #S9) to Galloway/Absecon Border)</v>
      </c>
      <c r="C292" s="30" t="str">
        <f t="shared" si="59"/>
        <v>S5</v>
      </c>
      <c r="D292" s="30" t="s">
        <v>202</v>
      </c>
      <c r="E292" s="30">
        <v>399</v>
      </c>
      <c r="F292" s="82" t="s">
        <v>23</v>
      </c>
      <c r="G292" s="30" t="s">
        <v>302</v>
      </c>
      <c r="H292" s="30">
        <v>10</v>
      </c>
      <c r="I292" s="30">
        <v>1976</v>
      </c>
      <c r="J292" s="180"/>
      <c r="K292" s="181"/>
      <c r="L292" s="181"/>
      <c r="M292" s="181"/>
      <c r="N292" s="181"/>
      <c r="O292" s="181"/>
      <c r="P292" s="181"/>
      <c r="Q292" s="181"/>
      <c r="R292" s="181"/>
      <c r="S292" s="181"/>
      <c r="T292" s="181"/>
      <c r="U292" s="181"/>
      <c r="V292" s="181"/>
      <c r="W292" s="181"/>
      <c r="X292" s="182"/>
    </row>
    <row r="293" spans="1:26" ht="11.1" customHeight="1" x14ac:dyDescent="0.2">
      <c r="A293" s="34" t="str">
        <f>LEFT('Pipeline Segments'!$A$210,8)</f>
        <v>Galloway</v>
      </c>
      <c r="B293" s="34" t="str">
        <f>'Pipeline Segments'!$A$210</f>
        <v>Galloway: Moss Mill Rd (MH #S9) to Galloway/Absecon Border)</v>
      </c>
      <c r="C293" s="30" t="str">
        <f t="shared" si="59"/>
        <v>S4</v>
      </c>
      <c r="D293" s="30" t="s">
        <v>335</v>
      </c>
      <c r="E293" s="30">
        <v>391</v>
      </c>
      <c r="F293" s="82" t="s">
        <v>23</v>
      </c>
      <c r="G293" s="30" t="s">
        <v>302</v>
      </c>
      <c r="H293" s="30">
        <v>10</v>
      </c>
      <c r="I293" s="30">
        <v>1976</v>
      </c>
      <c r="J293" s="183"/>
      <c r="K293" s="184"/>
      <c r="L293" s="184"/>
      <c r="M293" s="184"/>
      <c r="N293" s="184"/>
      <c r="O293" s="184"/>
      <c r="P293" s="184"/>
      <c r="Q293" s="184"/>
      <c r="R293" s="184"/>
      <c r="S293" s="184"/>
      <c r="T293" s="184"/>
      <c r="U293" s="184"/>
      <c r="V293" s="184"/>
      <c r="W293" s="184"/>
      <c r="X293" s="185"/>
    </row>
    <row r="294" spans="1:26" ht="11.1" customHeight="1" x14ac:dyDescent="0.2">
      <c r="A294" s="34" t="str">
        <f>LEFT('Pipeline Segments'!$A$222,8)</f>
        <v>Galloway</v>
      </c>
      <c r="B294" s="34" t="str">
        <f>'Pipeline Segments'!$A$222</f>
        <v>Galloway: MH #P63 to Pomona Metering</v>
      </c>
      <c r="C294" s="30" t="str">
        <f>D189</f>
        <v>P59</v>
      </c>
      <c r="D294" s="30" t="s">
        <v>211</v>
      </c>
      <c r="E294" s="30">
        <v>366</v>
      </c>
      <c r="F294" s="82" t="s">
        <v>23</v>
      </c>
      <c r="G294" s="30" t="s">
        <v>302</v>
      </c>
      <c r="H294" s="30">
        <v>21</v>
      </c>
      <c r="I294" s="30">
        <v>1976</v>
      </c>
      <c r="J294" s="30">
        <v>80</v>
      </c>
      <c r="K294" s="30">
        <v>0</v>
      </c>
      <c r="L294" s="30">
        <v>0</v>
      </c>
      <c r="M294" s="44">
        <v>0</v>
      </c>
      <c r="N294" s="44"/>
      <c r="O294" s="44"/>
      <c r="P294" s="44"/>
      <c r="Q294" s="44"/>
      <c r="R294" s="44"/>
      <c r="S294" s="44"/>
      <c r="T294" s="30">
        <f>IF(L294&gt;0,((K294+L294)-$Y$2),((I294+J294)-$Y$2))</f>
        <v>36</v>
      </c>
      <c r="U294" s="7">
        <v>0</v>
      </c>
      <c r="V294" s="44"/>
      <c r="W294" s="44"/>
      <c r="X294" s="26">
        <f>(V294*W294)</f>
        <v>0</v>
      </c>
    </row>
    <row r="295" spans="1:26" ht="11.1" customHeight="1" x14ac:dyDescent="0.2">
      <c r="A295" s="5" t="str">
        <f>LEFT('Pipeline Segments'!$A$283,8)</f>
        <v>Galloway</v>
      </c>
      <c r="B295" s="5" t="str">
        <f>'Pipeline Segments'!$A$283</f>
        <v>Galloway: Oceanville PS to Great Creek Rd &amp; Sylvan Ave Intersection</v>
      </c>
      <c r="C295" s="30" t="s">
        <v>163</v>
      </c>
      <c r="D295" s="30" t="s">
        <v>163</v>
      </c>
      <c r="E295" s="38">
        <v>5410</v>
      </c>
      <c r="F295" s="82" t="s">
        <v>164</v>
      </c>
      <c r="G295" s="38" t="s">
        <v>299</v>
      </c>
      <c r="H295" s="30">
        <v>6</v>
      </c>
      <c r="I295" s="30" t="s">
        <v>308</v>
      </c>
      <c r="J295" s="174" t="s">
        <v>346</v>
      </c>
      <c r="K295" s="175"/>
      <c r="L295" s="175"/>
      <c r="M295" s="175"/>
      <c r="N295" s="175"/>
      <c r="O295" s="175"/>
      <c r="P295" s="175"/>
      <c r="Q295" s="175"/>
      <c r="R295" s="175"/>
      <c r="S295" s="175"/>
      <c r="T295" s="175"/>
      <c r="U295" s="175"/>
      <c r="V295" s="175"/>
      <c r="W295" s="175"/>
      <c r="X295" s="176"/>
    </row>
    <row r="296" spans="1:26" ht="11.1" customHeight="1" x14ac:dyDescent="0.2">
      <c r="A296" s="34" t="str">
        <f>LEFT('Pipeline Segments'!$A$80,21)</f>
        <v>Pleasantville (South)</v>
      </c>
      <c r="B296" s="34" t="str">
        <f>'Pipeline Segments'!$A$80</f>
        <v>Pleasantville (South): Northfield PS to Terminal MH</v>
      </c>
      <c r="C296" s="30" t="str">
        <f>D79</f>
        <v>PV5</v>
      </c>
      <c r="D296" s="30" t="s">
        <v>106</v>
      </c>
      <c r="E296" s="30">
        <v>247</v>
      </c>
      <c r="F296" s="82" t="s">
        <v>314</v>
      </c>
      <c r="G296" s="30" t="s">
        <v>302</v>
      </c>
      <c r="H296" s="30">
        <v>33</v>
      </c>
      <c r="I296" s="30"/>
      <c r="J296" s="38">
        <v>100</v>
      </c>
      <c r="K296" s="30">
        <v>2003</v>
      </c>
      <c r="L296" s="30">
        <v>75</v>
      </c>
      <c r="M296" s="30" t="s">
        <v>303</v>
      </c>
      <c r="N296" s="30"/>
      <c r="O296" s="30"/>
      <c r="P296" s="30"/>
      <c r="Q296" s="30"/>
      <c r="R296" s="30"/>
      <c r="S296" s="30"/>
      <c r="T296" s="30">
        <f>IF(L296&gt;0,((K296+L296)-$Y$2),((I296+J296)-$Y$2))</f>
        <v>58</v>
      </c>
      <c r="U296" s="7">
        <v>0</v>
      </c>
      <c r="V296" s="7">
        <v>2</v>
      </c>
      <c r="W296" s="7">
        <v>1</v>
      </c>
      <c r="X296" s="7">
        <f>(V296*W296)</f>
        <v>2</v>
      </c>
    </row>
    <row r="297" spans="1:26" ht="11.1" customHeight="1" x14ac:dyDescent="0.2">
      <c r="A297" s="34"/>
      <c r="B297" s="34"/>
      <c r="C297" s="30"/>
      <c r="D297" s="30"/>
      <c r="E297" s="30"/>
      <c r="F297" s="82"/>
      <c r="G297" s="30"/>
      <c r="H297" s="30"/>
      <c r="I297" s="30"/>
      <c r="J297" s="30"/>
      <c r="K297" s="30"/>
      <c r="L297" s="30"/>
      <c r="M297" s="30"/>
      <c r="N297" s="30"/>
      <c r="O297" s="30"/>
      <c r="P297" s="30"/>
      <c r="Q297" s="30"/>
      <c r="R297" s="30"/>
      <c r="S297" s="30"/>
      <c r="T297" s="30"/>
    </row>
    <row r="298" spans="1:26" ht="11.1" customHeight="1" x14ac:dyDescent="0.2">
      <c r="A298" s="34"/>
      <c r="B298" s="34"/>
      <c r="C298" s="30"/>
      <c r="D298" s="30"/>
      <c r="E298" s="30"/>
      <c r="F298" s="82"/>
      <c r="G298" s="30"/>
      <c r="H298" s="30"/>
      <c r="I298" s="30"/>
      <c r="J298" s="30"/>
      <c r="K298" s="30"/>
      <c r="L298" s="30"/>
      <c r="M298" s="30"/>
      <c r="N298" s="30"/>
      <c r="O298" s="30"/>
      <c r="P298" s="30"/>
      <c r="Q298" s="30"/>
      <c r="R298" s="30"/>
      <c r="S298" s="30"/>
      <c r="T298" s="30"/>
    </row>
    <row r="299" spans="1:26" x14ac:dyDescent="0.2">
      <c r="A299" s="34"/>
      <c r="B299" s="34"/>
      <c r="C299" s="30"/>
      <c r="D299" s="30"/>
      <c r="E299" s="30"/>
      <c r="F299" s="82"/>
      <c r="G299" s="30"/>
      <c r="H299" s="30"/>
      <c r="I299" s="30"/>
      <c r="J299" s="30"/>
      <c r="K299" s="30"/>
      <c r="L299" s="30"/>
      <c r="M299" s="30"/>
      <c r="N299" s="30"/>
      <c r="O299" s="30"/>
      <c r="P299" s="30"/>
      <c r="Q299" s="30"/>
      <c r="R299" s="30"/>
      <c r="S299" s="30"/>
      <c r="T299" s="30"/>
    </row>
    <row r="300" spans="1:26" x14ac:dyDescent="0.2">
      <c r="A300" s="34"/>
      <c r="B300" s="34"/>
      <c r="C300" s="30"/>
      <c r="D300" s="30"/>
      <c r="E300" s="30"/>
      <c r="F300" s="82"/>
      <c r="G300" s="30"/>
      <c r="H300" s="30"/>
      <c r="I300" s="30"/>
      <c r="J300" s="30"/>
      <c r="K300" s="30"/>
      <c r="L300" s="30"/>
      <c r="M300" s="30"/>
      <c r="N300" s="30"/>
      <c r="O300" s="30"/>
      <c r="P300" s="30"/>
      <c r="Q300" s="30"/>
      <c r="R300" s="30"/>
      <c r="S300" s="30"/>
      <c r="T300" s="30"/>
    </row>
    <row r="301" spans="1:26" x14ac:dyDescent="0.2">
      <c r="A301" s="34"/>
      <c r="B301" s="34"/>
      <c r="C301" s="30"/>
      <c r="D301" s="30"/>
      <c r="E301" s="30"/>
      <c r="F301" s="82"/>
      <c r="G301" s="30"/>
      <c r="H301" s="30"/>
      <c r="I301" s="30"/>
      <c r="J301" s="30"/>
      <c r="K301" s="30"/>
      <c r="L301" s="30"/>
      <c r="M301" s="30"/>
      <c r="N301" s="30"/>
      <c r="O301" s="30"/>
      <c r="P301" s="30"/>
      <c r="Q301" s="30"/>
      <c r="R301" s="30"/>
      <c r="S301" s="30"/>
      <c r="T301" s="30"/>
    </row>
    <row r="302" spans="1:26" x14ac:dyDescent="0.2">
      <c r="A302" s="34"/>
      <c r="B302" s="34"/>
      <c r="C302" s="30"/>
      <c r="D302" s="30"/>
      <c r="E302" s="30"/>
      <c r="F302" s="82"/>
      <c r="G302" s="30"/>
      <c r="H302" s="30"/>
      <c r="I302" s="30"/>
      <c r="J302" s="30"/>
      <c r="K302" s="30"/>
      <c r="L302" s="30"/>
      <c r="M302" s="30"/>
      <c r="N302" s="30"/>
      <c r="O302" s="30"/>
      <c r="P302" s="30"/>
      <c r="Q302" s="30"/>
      <c r="R302" s="30"/>
      <c r="S302" s="30"/>
      <c r="T302" s="30"/>
    </row>
    <row r="303" spans="1:26" x14ac:dyDescent="0.2">
      <c r="A303" s="34"/>
      <c r="B303" s="34"/>
      <c r="C303" s="30"/>
      <c r="D303" s="30"/>
      <c r="E303" s="30"/>
      <c r="F303" s="82"/>
      <c r="G303" s="30"/>
      <c r="H303" s="30"/>
      <c r="I303" s="30"/>
      <c r="J303" s="30"/>
      <c r="K303" s="30"/>
      <c r="L303" s="30"/>
      <c r="M303" s="30"/>
      <c r="N303" s="30"/>
      <c r="O303" s="30"/>
      <c r="P303" s="30"/>
      <c r="Q303" s="30"/>
      <c r="R303" s="30"/>
      <c r="S303" s="30"/>
      <c r="T303" s="30"/>
    </row>
    <row r="304" spans="1:26" x14ac:dyDescent="0.2">
      <c r="A304" s="34"/>
      <c r="B304" s="34"/>
      <c r="C304" s="30"/>
      <c r="D304" s="30"/>
      <c r="E304" s="30"/>
      <c r="F304" s="82"/>
      <c r="G304" s="30"/>
      <c r="H304" s="30"/>
      <c r="I304" s="30"/>
      <c r="J304" s="30"/>
      <c r="K304" s="30"/>
      <c r="L304" s="30"/>
      <c r="M304" s="30"/>
      <c r="N304" s="30"/>
      <c r="O304" s="30"/>
      <c r="P304" s="30"/>
      <c r="Q304" s="30"/>
      <c r="R304" s="30"/>
      <c r="S304" s="30"/>
      <c r="T304" s="30"/>
    </row>
    <row r="305" spans="1:20" x14ac:dyDescent="0.2">
      <c r="A305" s="34"/>
      <c r="B305" s="34"/>
      <c r="C305" s="30"/>
      <c r="D305" s="30"/>
      <c r="E305" s="30"/>
      <c r="F305" s="82"/>
      <c r="G305" s="30"/>
      <c r="H305" s="30"/>
      <c r="I305" s="30"/>
      <c r="J305" s="30"/>
      <c r="K305" s="30"/>
      <c r="L305" s="30"/>
      <c r="M305" s="30"/>
      <c r="N305" s="30"/>
      <c r="O305" s="30"/>
      <c r="P305" s="30"/>
      <c r="Q305" s="30"/>
      <c r="R305" s="30"/>
      <c r="S305" s="30"/>
      <c r="T305" s="30"/>
    </row>
    <row r="306" spans="1:20" x14ac:dyDescent="0.2">
      <c r="A306" s="34"/>
      <c r="B306" s="34"/>
      <c r="C306" s="30"/>
      <c r="D306" s="30"/>
      <c r="E306" s="30"/>
      <c r="F306" s="82"/>
      <c r="G306" s="30"/>
      <c r="H306" s="30"/>
      <c r="I306" s="30"/>
      <c r="J306" s="30"/>
      <c r="K306" s="30"/>
      <c r="L306" s="30"/>
      <c r="M306" s="30"/>
      <c r="N306" s="30"/>
      <c r="O306" s="30"/>
      <c r="P306" s="30"/>
      <c r="Q306" s="30"/>
      <c r="R306" s="30"/>
      <c r="S306" s="30"/>
      <c r="T306" s="30"/>
    </row>
    <row r="307" spans="1:20" x14ac:dyDescent="0.2">
      <c r="A307" s="34"/>
      <c r="B307" s="34"/>
      <c r="C307" s="30"/>
      <c r="D307" s="30"/>
      <c r="E307" s="30"/>
      <c r="F307" s="82"/>
      <c r="G307" s="30"/>
      <c r="H307" s="30"/>
      <c r="I307" s="30"/>
      <c r="J307" s="30"/>
      <c r="K307" s="30"/>
      <c r="L307" s="30"/>
      <c r="M307" s="30"/>
      <c r="N307" s="30"/>
      <c r="O307" s="30"/>
      <c r="P307" s="30"/>
      <c r="Q307" s="30"/>
      <c r="R307" s="30"/>
      <c r="S307" s="30"/>
      <c r="T307" s="30"/>
    </row>
    <row r="308" spans="1:20" x14ac:dyDescent="0.2">
      <c r="A308" s="34"/>
      <c r="B308" s="34"/>
      <c r="C308" s="30"/>
      <c r="D308" s="30"/>
      <c r="E308" s="30"/>
      <c r="F308" s="82"/>
      <c r="G308" s="30"/>
      <c r="H308" s="30"/>
      <c r="I308" s="30"/>
      <c r="J308" s="30"/>
      <c r="K308" s="30"/>
      <c r="L308" s="30"/>
      <c r="M308" s="30"/>
      <c r="N308" s="30"/>
      <c r="O308" s="30"/>
      <c r="P308" s="30"/>
      <c r="Q308" s="30"/>
      <c r="R308" s="30"/>
      <c r="S308" s="30"/>
      <c r="T308" s="30"/>
    </row>
    <row r="309" spans="1:20" x14ac:dyDescent="0.2">
      <c r="A309" s="34"/>
      <c r="B309" s="34"/>
      <c r="C309" s="30"/>
      <c r="D309" s="30"/>
      <c r="E309" s="30"/>
      <c r="F309" s="82"/>
      <c r="G309" s="30"/>
      <c r="H309" s="30"/>
      <c r="I309" s="30"/>
      <c r="J309" s="30"/>
      <c r="K309" s="30"/>
      <c r="L309" s="30"/>
      <c r="M309" s="30"/>
      <c r="N309" s="30"/>
      <c r="O309" s="30"/>
      <c r="P309" s="30"/>
      <c r="Q309" s="30"/>
      <c r="R309" s="30"/>
      <c r="S309" s="30"/>
      <c r="T309" s="30"/>
    </row>
    <row r="310" spans="1:20" x14ac:dyDescent="0.2">
      <c r="A310" s="34"/>
      <c r="B310" s="34"/>
      <c r="C310" s="30"/>
      <c r="D310" s="30"/>
      <c r="E310" s="30"/>
      <c r="F310" s="82"/>
      <c r="G310" s="30"/>
      <c r="H310" s="30"/>
      <c r="I310" s="30"/>
      <c r="J310" s="30"/>
      <c r="K310" s="30"/>
      <c r="L310" s="30"/>
      <c r="M310" s="30"/>
      <c r="N310" s="30"/>
      <c r="O310" s="30"/>
      <c r="P310" s="30"/>
      <c r="Q310" s="30"/>
      <c r="R310" s="30"/>
      <c r="S310" s="30"/>
      <c r="T310" s="30"/>
    </row>
  </sheetData>
  <mergeCells count="5">
    <mergeCell ref="J287:X293"/>
    <mergeCell ref="J295:X295"/>
    <mergeCell ref="J285:X286"/>
    <mergeCell ref="J282:X283"/>
    <mergeCell ref="J284:X284"/>
  </mergeCells>
  <conditionalFormatting sqref="X1">
    <cfRule type="colorScale" priority="1">
      <colorScale>
        <cfvo type="min"/>
        <cfvo type="max"/>
        <color theme="3" tint="0.39997558519241921"/>
        <color rgb="FFFF0000"/>
      </colorScale>
    </cfRule>
  </conditionalFormatting>
  <conditionalFormatting sqref="X310:X1048576 X2:X296">
    <cfRule type="colorScale" priority="3">
      <colorScale>
        <cfvo type="min"/>
        <cfvo type="max"/>
        <color theme="3" tint="0.39997558519241921"/>
        <color rgb="FFFF0000"/>
      </colorScale>
    </cfRule>
  </conditionalFormatting>
  <pageMargins left="0.75" right="0.75" top="1" bottom="1" header="0.5" footer="0.5"/>
  <pageSetup paperSize="17" scale="57"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E515C-2648-41B7-AB86-417FCC31C602}">
  <dimension ref="A1:H12"/>
  <sheetViews>
    <sheetView workbookViewId="0">
      <selection activeCell="N14" sqref="N14"/>
    </sheetView>
  </sheetViews>
  <sheetFormatPr defaultRowHeight="12.75" x14ac:dyDescent="0.2"/>
  <cols>
    <col min="1" max="2" width="17" style="90" customWidth="1"/>
    <col min="3" max="3" width="15.85546875" style="90" customWidth="1"/>
    <col min="4" max="4" width="19.42578125" style="90" customWidth="1"/>
    <col min="5" max="5" width="88.5703125" style="104" customWidth="1"/>
    <col min="6" max="6" width="8.7109375" style="90"/>
    <col min="7" max="7" width="17.140625" style="90" customWidth="1"/>
    <col min="8" max="8" width="8.7109375" style="90"/>
  </cols>
  <sheetData>
    <row r="1" spans="1:8" s="102" customFormat="1" ht="36.950000000000003" customHeight="1" x14ac:dyDescent="0.2">
      <c r="A1" t="s">
        <v>3</v>
      </c>
      <c r="B1" t="s">
        <v>426</v>
      </c>
      <c r="C1" s="88" t="s">
        <v>427</v>
      </c>
      <c r="D1" s="88" t="s">
        <v>428</v>
      </c>
      <c r="E1" t="s">
        <v>429</v>
      </c>
      <c r="F1" s="89" t="s">
        <v>430</v>
      </c>
      <c r="G1" s="89" t="s">
        <v>431</v>
      </c>
      <c r="H1" s="111" t="s">
        <v>430</v>
      </c>
    </row>
    <row r="2" spans="1:8" s="110" customFormat="1" x14ac:dyDescent="0.2">
      <c r="A2" s="106" t="s">
        <v>432</v>
      </c>
      <c r="B2" s="107">
        <v>42249</v>
      </c>
      <c r="C2" s="107">
        <v>66.599999999999994</v>
      </c>
      <c r="D2" s="107">
        <f>B2/C2</f>
        <v>634.36936936936945</v>
      </c>
      <c r="E2" s="108" t="s">
        <v>433</v>
      </c>
      <c r="F2" s="109">
        <v>43647</v>
      </c>
      <c r="G2" s="107">
        <v>650.5</v>
      </c>
      <c r="H2" s="107">
        <v>2010</v>
      </c>
    </row>
    <row r="3" spans="1:8" x14ac:dyDescent="0.2">
      <c r="A3" s="89" t="s">
        <v>434</v>
      </c>
      <c r="B3" s="90">
        <v>25746</v>
      </c>
      <c r="C3" s="90">
        <v>111.13</v>
      </c>
      <c r="D3" s="90">
        <f t="shared" ref="D3:D12" si="0">B3/C3</f>
        <v>231.67461531539638</v>
      </c>
      <c r="E3" s="104" t="s">
        <v>435</v>
      </c>
      <c r="F3" s="105">
        <v>43647</v>
      </c>
      <c r="G3" s="90">
        <v>238.5</v>
      </c>
      <c r="H3" s="90">
        <v>2010</v>
      </c>
    </row>
    <row r="4" spans="1:8" x14ac:dyDescent="0.2">
      <c r="A4" s="89" t="s">
        <v>436</v>
      </c>
      <c r="B4" s="90">
        <v>35618</v>
      </c>
      <c r="C4" s="90">
        <v>89.07</v>
      </c>
      <c r="D4" s="90">
        <f t="shared" si="0"/>
        <v>399.88772875266648</v>
      </c>
      <c r="E4" s="104" t="s">
        <v>437</v>
      </c>
      <c r="F4" s="105">
        <v>43647</v>
      </c>
      <c r="G4" s="90">
        <v>419.3</v>
      </c>
      <c r="H4" s="90">
        <v>2010</v>
      </c>
    </row>
    <row r="5" spans="1:8" x14ac:dyDescent="0.2">
      <c r="A5" s="89" t="s">
        <v>438</v>
      </c>
      <c r="B5" s="90">
        <v>8818</v>
      </c>
      <c r="C5" s="90">
        <v>5.4</v>
      </c>
      <c r="D5" s="90">
        <f t="shared" si="0"/>
        <v>1632.9629629629628</v>
      </c>
      <c r="E5" s="104" t="s">
        <v>439</v>
      </c>
      <c r="F5" s="105">
        <v>43647</v>
      </c>
      <c r="G5" s="90">
        <v>1558.7</v>
      </c>
      <c r="H5" s="90">
        <v>2010</v>
      </c>
    </row>
    <row r="6" spans="1:8" x14ac:dyDescent="0.2">
      <c r="A6" s="89" t="s">
        <v>440</v>
      </c>
      <c r="B6" s="90">
        <v>20149</v>
      </c>
      <c r="C6" s="90">
        <v>5.69</v>
      </c>
      <c r="D6" s="90">
        <f t="shared" si="0"/>
        <v>3541.1247803163442</v>
      </c>
      <c r="E6" s="104" t="s">
        <v>441</v>
      </c>
      <c r="F6" s="105">
        <v>43647</v>
      </c>
      <c r="G6" s="90">
        <v>3556.2</v>
      </c>
      <c r="H6" s="90">
        <v>2010</v>
      </c>
    </row>
    <row r="7" spans="1:8" x14ac:dyDescent="0.2">
      <c r="A7" s="89" t="s">
        <v>442</v>
      </c>
      <c r="B7" s="90">
        <v>6658</v>
      </c>
      <c r="C7" s="90">
        <v>3.87</v>
      </c>
      <c r="D7" s="90">
        <f t="shared" si="0"/>
        <v>1720.4134366925064</v>
      </c>
      <c r="E7" s="104" t="s">
        <v>443</v>
      </c>
      <c r="F7" s="105">
        <v>43647</v>
      </c>
      <c r="G7" s="90">
        <v>1834.9</v>
      </c>
      <c r="H7" s="90">
        <v>2010</v>
      </c>
    </row>
    <row r="8" spans="1:8" x14ac:dyDescent="0.2">
      <c r="A8" s="89" t="s">
        <v>444</v>
      </c>
      <c r="B8" s="90">
        <v>8650</v>
      </c>
      <c r="C8" s="90">
        <v>6.39</v>
      </c>
      <c r="D8" s="90">
        <f t="shared" si="0"/>
        <v>1353.6776212832551</v>
      </c>
      <c r="E8" s="104" t="s">
        <v>445</v>
      </c>
      <c r="F8" s="105">
        <v>43647</v>
      </c>
      <c r="G8" s="90">
        <v>1479.6</v>
      </c>
      <c r="H8" s="90">
        <v>2010</v>
      </c>
    </row>
    <row r="9" spans="1:8" x14ac:dyDescent="0.2">
      <c r="A9" s="89" t="s">
        <v>446</v>
      </c>
      <c r="B9" s="90">
        <v>37743</v>
      </c>
      <c r="C9" s="90">
        <v>10.75</v>
      </c>
      <c r="D9" s="90">
        <f t="shared" si="0"/>
        <v>3510.9767441860463</v>
      </c>
      <c r="E9" s="104" t="s">
        <v>447</v>
      </c>
      <c r="F9" s="105">
        <v>43647</v>
      </c>
      <c r="G9" s="90">
        <v>3680.8</v>
      </c>
      <c r="H9" s="90">
        <v>2010</v>
      </c>
    </row>
    <row r="10" spans="1:8" x14ac:dyDescent="0.2">
      <c r="A10" s="89" t="s">
        <v>448</v>
      </c>
      <c r="B10" s="90">
        <v>5865</v>
      </c>
      <c r="C10" s="90">
        <v>1.42</v>
      </c>
      <c r="D10" s="90">
        <f t="shared" si="0"/>
        <v>4130.2816901408451</v>
      </c>
      <c r="E10" s="104" t="s">
        <v>449</v>
      </c>
      <c r="F10" s="105">
        <v>43647</v>
      </c>
      <c r="G10" s="90">
        <v>4490.5</v>
      </c>
      <c r="H10" s="90">
        <v>2010</v>
      </c>
    </row>
    <row r="11" spans="1:8" x14ac:dyDescent="0.2">
      <c r="A11" s="89" t="s">
        <v>450</v>
      </c>
      <c r="B11" s="90">
        <v>8031</v>
      </c>
      <c r="C11" s="90">
        <v>3.4</v>
      </c>
      <c r="D11" s="90">
        <f t="shared" si="0"/>
        <v>2362.0588235294117</v>
      </c>
      <c r="E11" s="104" t="s">
        <v>451</v>
      </c>
      <c r="F11" s="105">
        <v>43647</v>
      </c>
      <c r="G11" s="90">
        <v>2533.5</v>
      </c>
      <c r="H11" s="90">
        <v>2010</v>
      </c>
    </row>
    <row r="12" spans="1:8" x14ac:dyDescent="0.2">
      <c r="A12" s="89" t="s">
        <v>452</v>
      </c>
      <c r="B12" s="90">
        <v>10174</v>
      </c>
      <c r="C12" s="90">
        <v>4.03</v>
      </c>
      <c r="D12" s="90">
        <f t="shared" si="0"/>
        <v>2524.5657568238212</v>
      </c>
      <c r="E12" s="104" t="s">
        <v>453</v>
      </c>
      <c r="F12" s="105">
        <v>43647</v>
      </c>
      <c r="G12" s="90">
        <v>2678.7</v>
      </c>
      <c r="H12" s="90">
        <v>2010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883FF-5F41-4884-B21A-B6A85AFF2C1B}">
  <dimension ref="A1:G254"/>
  <sheetViews>
    <sheetView workbookViewId="0">
      <selection activeCell="S2" sqref="S2"/>
    </sheetView>
  </sheetViews>
  <sheetFormatPr defaultColWidth="9.140625" defaultRowHeight="15" x14ac:dyDescent="0.25"/>
  <cols>
    <col min="1" max="1" width="9.140625" style="50"/>
    <col min="2" max="2" width="18.140625" style="50" bestFit="1" customWidth="1"/>
    <col min="3" max="3" width="16.85546875" style="50" bestFit="1" customWidth="1"/>
    <col min="4" max="4" width="16.140625" style="50" bestFit="1" customWidth="1"/>
    <col min="5" max="5" width="16.42578125" style="50" bestFit="1" customWidth="1"/>
    <col min="6" max="6" width="8.42578125" style="50" bestFit="1" customWidth="1"/>
    <col min="7" max="7" width="17.85546875" style="50" bestFit="1" customWidth="1"/>
    <col min="8" max="16384" width="9.140625" style="50"/>
  </cols>
  <sheetData>
    <row r="1" spans="1:7" x14ac:dyDescent="0.25">
      <c r="B1" s="52" t="s">
        <v>454</v>
      </c>
      <c r="C1" s="52" t="s">
        <v>455</v>
      </c>
      <c r="D1" s="52" t="s">
        <v>456</v>
      </c>
      <c r="E1" s="52" t="s">
        <v>457</v>
      </c>
      <c r="F1" s="53" t="s">
        <v>458</v>
      </c>
      <c r="G1" s="53" t="s">
        <v>459</v>
      </c>
    </row>
    <row r="2" spans="1:7" x14ac:dyDescent="0.25">
      <c r="A2" s="52">
        <v>0</v>
      </c>
      <c r="B2" s="50">
        <v>5</v>
      </c>
      <c r="C2" s="50">
        <v>3</v>
      </c>
      <c r="D2" s="50">
        <v>5</v>
      </c>
      <c r="E2" s="50">
        <v>5</v>
      </c>
      <c r="F2" s="50">
        <f t="shared" ref="F2:F65" si="0">AVERAGE(B2:E2)</f>
        <v>4.5</v>
      </c>
      <c r="G2" s="51">
        <f t="shared" ref="G2:G65" si="1">(B2*C2*D2*E2)^(1/COUNT(B2:E2))</f>
        <v>4.4005586839669668</v>
      </c>
    </row>
    <row r="3" spans="1:7" x14ac:dyDescent="0.25">
      <c r="A3" s="52">
        <v>1</v>
      </c>
      <c r="B3" s="50">
        <v>1</v>
      </c>
      <c r="C3" s="50">
        <v>3</v>
      </c>
      <c r="D3" s="50">
        <v>5</v>
      </c>
      <c r="E3" s="50">
        <v>5</v>
      </c>
      <c r="F3" s="50">
        <f t="shared" si="0"/>
        <v>3.5</v>
      </c>
      <c r="G3" s="51">
        <f t="shared" si="1"/>
        <v>2.9428309563827115</v>
      </c>
    </row>
    <row r="4" spans="1:7" x14ac:dyDescent="0.25">
      <c r="A4" s="52">
        <v>2</v>
      </c>
      <c r="B4" s="50">
        <v>1</v>
      </c>
      <c r="C4" s="50">
        <v>3</v>
      </c>
      <c r="D4" s="50">
        <v>5</v>
      </c>
      <c r="E4" s="50">
        <v>5</v>
      </c>
      <c r="F4" s="50">
        <f t="shared" si="0"/>
        <v>3.5</v>
      </c>
      <c r="G4" s="51">
        <f t="shared" si="1"/>
        <v>2.9428309563827115</v>
      </c>
    </row>
    <row r="5" spans="1:7" x14ac:dyDescent="0.25">
      <c r="A5" s="52">
        <v>3</v>
      </c>
      <c r="B5" s="50">
        <v>1</v>
      </c>
      <c r="C5" s="50">
        <v>3</v>
      </c>
      <c r="D5" s="50">
        <v>5</v>
      </c>
      <c r="E5" s="50">
        <v>5</v>
      </c>
      <c r="F5" s="50">
        <f t="shared" si="0"/>
        <v>3.5</v>
      </c>
      <c r="G5" s="51">
        <f t="shared" si="1"/>
        <v>2.9428309563827115</v>
      </c>
    </row>
    <row r="6" spans="1:7" x14ac:dyDescent="0.25">
      <c r="A6" s="52">
        <v>4</v>
      </c>
      <c r="B6" s="50">
        <v>5</v>
      </c>
      <c r="C6" s="50">
        <v>1</v>
      </c>
      <c r="D6" s="50">
        <v>5</v>
      </c>
      <c r="E6" s="50">
        <v>5</v>
      </c>
      <c r="F6" s="50">
        <f t="shared" si="0"/>
        <v>4</v>
      </c>
      <c r="G6" s="51">
        <f t="shared" si="1"/>
        <v>3.3437015248821105</v>
      </c>
    </row>
    <row r="7" spans="1:7" x14ac:dyDescent="0.25">
      <c r="A7" s="52">
        <v>5</v>
      </c>
      <c r="B7" s="50">
        <v>1</v>
      </c>
      <c r="C7" s="50">
        <v>3</v>
      </c>
      <c r="D7" s="50">
        <v>5</v>
      </c>
      <c r="E7" s="50">
        <v>5</v>
      </c>
      <c r="F7" s="50">
        <f t="shared" si="0"/>
        <v>3.5</v>
      </c>
      <c r="G7" s="51">
        <f t="shared" si="1"/>
        <v>2.9428309563827115</v>
      </c>
    </row>
    <row r="8" spans="1:7" x14ac:dyDescent="0.25">
      <c r="A8" s="52">
        <v>6</v>
      </c>
      <c r="B8" s="50">
        <v>1</v>
      </c>
      <c r="C8" s="50">
        <v>3</v>
      </c>
      <c r="D8" s="50">
        <v>5</v>
      </c>
      <c r="E8" s="50">
        <v>5</v>
      </c>
      <c r="F8" s="50">
        <f t="shared" si="0"/>
        <v>3.5</v>
      </c>
      <c r="G8" s="51">
        <f t="shared" si="1"/>
        <v>2.9428309563827115</v>
      </c>
    </row>
    <row r="9" spans="1:7" x14ac:dyDescent="0.25">
      <c r="A9" s="52">
        <v>7</v>
      </c>
      <c r="B9" s="50">
        <v>1</v>
      </c>
      <c r="C9" s="50">
        <v>3</v>
      </c>
      <c r="D9" s="50">
        <v>5</v>
      </c>
      <c r="E9" s="50">
        <v>5</v>
      </c>
      <c r="F9" s="50">
        <f t="shared" si="0"/>
        <v>3.5</v>
      </c>
      <c r="G9" s="51">
        <f t="shared" si="1"/>
        <v>2.9428309563827115</v>
      </c>
    </row>
    <row r="10" spans="1:7" x14ac:dyDescent="0.25">
      <c r="A10" s="52">
        <v>8</v>
      </c>
      <c r="B10" s="50">
        <v>1</v>
      </c>
      <c r="C10" s="50">
        <v>3</v>
      </c>
      <c r="D10" s="50">
        <v>5</v>
      </c>
      <c r="E10" s="50">
        <v>5</v>
      </c>
      <c r="F10" s="50">
        <f t="shared" si="0"/>
        <v>3.5</v>
      </c>
      <c r="G10" s="51">
        <f t="shared" si="1"/>
        <v>2.9428309563827115</v>
      </c>
    </row>
    <row r="11" spans="1:7" x14ac:dyDescent="0.25">
      <c r="A11" s="52">
        <v>9</v>
      </c>
      <c r="B11" s="50">
        <v>1</v>
      </c>
      <c r="C11" s="50">
        <v>3</v>
      </c>
      <c r="D11" s="50">
        <v>5</v>
      </c>
      <c r="E11" s="50">
        <v>5</v>
      </c>
      <c r="F11" s="50">
        <f t="shared" si="0"/>
        <v>3.5</v>
      </c>
      <c r="G11" s="51">
        <f t="shared" si="1"/>
        <v>2.9428309563827115</v>
      </c>
    </row>
    <row r="12" spans="1:7" x14ac:dyDescent="0.25">
      <c r="A12" s="52">
        <v>10</v>
      </c>
      <c r="B12" s="50">
        <v>1</v>
      </c>
      <c r="C12" s="50">
        <v>3</v>
      </c>
      <c r="D12" s="50">
        <v>5</v>
      </c>
      <c r="E12" s="50">
        <v>5</v>
      </c>
      <c r="F12" s="50">
        <f t="shared" si="0"/>
        <v>3.5</v>
      </c>
      <c r="G12" s="51">
        <f t="shared" si="1"/>
        <v>2.9428309563827115</v>
      </c>
    </row>
    <row r="13" spans="1:7" x14ac:dyDescent="0.25">
      <c r="A13" s="52">
        <v>11</v>
      </c>
      <c r="B13" s="50">
        <v>1</v>
      </c>
      <c r="C13" s="50">
        <v>3</v>
      </c>
      <c r="D13" s="50">
        <v>5</v>
      </c>
      <c r="E13" s="50">
        <v>5</v>
      </c>
      <c r="F13" s="50">
        <f t="shared" si="0"/>
        <v>3.5</v>
      </c>
      <c r="G13" s="51">
        <f t="shared" si="1"/>
        <v>2.9428309563827115</v>
      </c>
    </row>
    <row r="14" spans="1:7" x14ac:dyDescent="0.25">
      <c r="A14" s="52">
        <v>12</v>
      </c>
      <c r="B14" s="50">
        <v>1</v>
      </c>
      <c r="C14" s="50">
        <v>3</v>
      </c>
      <c r="D14" s="50">
        <v>5</v>
      </c>
      <c r="E14" s="50">
        <v>5</v>
      </c>
      <c r="F14" s="50">
        <f t="shared" si="0"/>
        <v>3.5</v>
      </c>
      <c r="G14" s="51">
        <f t="shared" si="1"/>
        <v>2.9428309563827115</v>
      </c>
    </row>
    <row r="15" spans="1:7" x14ac:dyDescent="0.25">
      <c r="A15" s="52">
        <v>13</v>
      </c>
      <c r="B15" s="50">
        <v>1</v>
      </c>
      <c r="C15" s="50">
        <v>3</v>
      </c>
      <c r="D15" s="50">
        <v>5</v>
      </c>
      <c r="E15" s="50">
        <v>5</v>
      </c>
      <c r="F15" s="50">
        <f t="shared" si="0"/>
        <v>3.5</v>
      </c>
      <c r="G15" s="51">
        <f t="shared" si="1"/>
        <v>2.9428309563827115</v>
      </c>
    </row>
    <row r="16" spans="1:7" x14ac:dyDescent="0.25">
      <c r="A16" s="52">
        <v>14</v>
      </c>
      <c r="B16" s="50">
        <v>1</v>
      </c>
      <c r="C16" s="50">
        <v>3</v>
      </c>
      <c r="D16" s="50">
        <v>5</v>
      </c>
      <c r="E16" s="50">
        <v>5</v>
      </c>
      <c r="F16" s="50">
        <f t="shared" si="0"/>
        <v>3.5</v>
      </c>
      <c r="G16" s="51">
        <f t="shared" si="1"/>
        <v>2.9428309563827115</v>
      </c>
    </row>
    <row r="17" spans="1:7" x14ac:dyDescent="0.25">
      <c r="A17" s="52">
        <v>15</v>
      </c>
      <c r="B17" s="50">
        <v>1</v>
      </c>
      <c r="C17" s="50">
        <v>3</v>
      </c>
      <c r="D17" s="50">
        <v>5</v>
      </c>
      <c r="E17" s="50">
        <v>5</v>
      </c>
      <c r="F17" s="50">
        <f t="shared" si="0"/>
        <v>3.5</v>
      </c>
      <c r="G17" s="51">
        <f t="shared" si="1"/>
        <v>2.9428309563827115</v>
      </c>
    </row>
    <row r="18" spans="1:7" x14ac:dyDescent="0.25">
      <c r="A18" s="52">
        <v>16</v>
      </c>
      <c r="B18" s="50">
        <v>1</v>
      </c>
      <c r="C18" s="50">
        <v>3</v>
      </c>
      <c r="D18" s="50">
        <v>5</v>
      </c>
      <c r="E18" s="50">
        <v>5</v>
      </c>
      <c r="F18" s="50">
        <f t="shared" si="0"/>
        <v>3.5</v>
      </c>
      <c r="G18" s="51">
        <f t="shared" si="1"/>
        <v>2.9428309563827115</v>
      </c>
    </row>
    <row r="19" spans="1:7" x14ac:dyDescent="0.25">
      <c r="A19" s="52">
        <v>17</v>
      </c>
      <c r="B19" s="50">
        <v>1</v>
      </c>
      <c r="C19" s="50">
        <v>3</v>
      </c>
      <c r="D19" s="50">
        <v>5</v>
      </c>
      <c r="E19" s="50">
        <v>5</v>
      </c>
      <c r="F19" s="50">
        <f t="shared" si="0"/>
        <v>3.5</v>
      </c>
      <c r="G19" s="51">
        <f t="shared" si="1"/>
        <v>2.9428309563827115</v>
      </c>
    </row>
    <row r="20" spans="1:7" x14ac:dyDescent="0.25">
      <c r="A20" s="52">
        <v>18</v>
      </c>
      <c r="B20" s="50">
        <v>1</v>
      </c>
      <c r="C20" s="50">
        <v>3</v>
      </c>
      <c r="D20" s="50">
        <v>5</v>
      </c>
      <c r="E20" s="50">
        <v>5</v>
      </c>
      <c r="F20" s="50">
        <f t="shared" si="0"/>
        <v>3.5</v>
      </c>
      <c r="G20" s="51">
        <f t="shared" si="1"/>
        <v>2.9428309563827115</v>
      </c>
    </row>
    <row r="21" spans="1:7" x14ac:dyDescent="0.25">
      <c r="A21" s="52">
        <v>19</v>
      </c>
      <c r="B21" s="50">
        <v>1</v>
      </c>
      <c r="C21" s="50">
        <v>3</v>
      </c>
      <c r="D21" s="50">
        <v>5</v>
      </c>
      <c r="E21" s="50">
        <v>5</v>
      </c>
      <c r="F21" s="50">
        <f t="shared" si="0"/>
        <v>3.5</v>
      </c>
      <c r="G21" s="51">
        <f t="shared" si="1"/>
        <v>2.9428309563827115</v>
      </c>
    </row>
    <row r="22" spans="1:7" x14ac:dyDescent="0.25">
      <c r="A22" s="52">
        <v>20</v>
      </c>
      <c r="B22" s="50">
        <v>1</v>
      </c>
      <c r="C22" s="50">
        <v>3</v>
      </c>
      <c r="D22" s="50">
        <v>5</v>
      </c>
      <c r="E22" s="50">
        <v>5</v>
      </c>
      <c r="F22" s="50">
        <f t="shared" si="0"/>
        <v>3.5</v>
      </c>
      <c r="G22" s="51">
        <f t="shared" si="1"/>
        <v>2.9428309563827115</v>
      </c>
    </row>
    <row r="23" spans="1:7" x14ac:dyDescent="0.25">
      <c r="A23" s="52">
        <v>21</v>
      </c>
      <c r="B23" s="50">
        <v>1</v>
      </c>
      <c r="C23" s="50">
        <v>3</v>
      </c>
      <c r="D23" s="50">
        <v>5</v>
      </c>
      <c r="E23" s="50">
        <v>5</v>
      </c>
      <c r="F23" s="50">
        <f t="shared" si="0"/>
        <v>3.5</v>
      </c>
      <c r="G23" s="51">
        <f t="shared" si="1"/>
        <v>2.9428309563827115</v>
      </c>
    </row>
    <row r="24" spans="1:7" x14ac:dyDescent="0.25">
      <c r="A24" s="52">
        <v>22</v>
      </c>
      <c r="B24" s="50">
        <v>1</v>
      </c>
      <c r="C24" s="50">
        <v>3</v>
      </c>
      <c r="D24" s="50">
        <v>5</v>
      </c>
      <c r="E24" s="50">
        <v>5</v>
      </c>
      <c r="F24" s="50">
        <f t="shared" si="0"/>
        <v>3.5</v>
      </c>
      <c r="G24" s="51">
        <f t="shared" si="1"/>
        <v>2.9428309563827115</v>
      </c>
    </row>
    <row r="25" spans="1:7" x14ac:dyDescent="0.25">
      <c r="A25" s="52">
        <v>23</v>
      </c>
      <c r="B25" s="50">
        <v>1</v>
      </c>
      <c r="C25" s="50">
        <v>3</v>
      </c>
      <c r="D25" s="50">
        <v>5</v>
      </c>
      <c r="E25" s="50">
        <v>5</v>
      </c>
      <c r="F25" s="50">
        <f t="shared" si="0"/>
        <v>3.5</v>
      </c>
      <c r="G25" s="51">
        <f t="shared" si="1"/>
        <v>2.9428309563827115</v>
      </c>
    </row>
    <row r="26" spans="1:7" x14ac:dyDescent="0.25">
      <c r="A26" s="52">
        <v>24</v>
      </c>
      <c r="B26" s="50">
        <v>1</v>
      </c>
      <c r="C26" s="50">
        <v>3</v>
      </c>
      <c r="D26" s="50">
        <v>5</v>
      </c>
      <c r="E26" s="50">
        <v>5</v>
      </c>
      <c r="F26" s="50">
        <f t="shared" si="0"/>
        <v>3.5</v>
      </c>
      <c r="G26" s="51">
        <f t="shared" si="1"/>
        <v>2.9428309563827115</v>
      </c>
    </row>
    <row r="27" spans="1:7" x14ac:dyDescent="0.25">
      <c r="A27" s="52">
        <v>25</v>
      </c>
      <c r="B27" s="50">
        <v>1</v>
      </c>
      <c r="C27" s="50">
        <v>3</v>
      </c>
      <c r="D27" s="50">
        <v>5</v>
      </c>
      <c r="E27" s="50">
        <v>5</v>
      </c>
      <c r="F27" s="50">
        <f t="shared" si="0"/>
        <v>3.5</v>
      </c>
      <c r="G27" s="51">
        <f t="shared" si="1"/>
        <v>2.9428309563827115</v>
      </c>
    </row>
    <row r="28" spans="1:7" x14ac:dyDescent="0.25">
      <c r="A28" s="52">
        <v>26</v>
      </c>
      <c r="B28" s="50">
        <v>1</v>
      </c>
      <c r="C28" s="50">
        <v>1000</v>
      </c>
      <c r="D28" s="50">
        <v>5</v>
      </c>
      <c r="E28" s="50">
        <v>5</v>
      </c>
      <c r="F28" s="50">
        <f t="shared" si="0"/>
        <v>252.75</v>
      </c>
      <c r="G28" s="51">
        <f t="shared" si="1"/>
        <v>12.574334296829354</v>
      </c>
    </row>
    <row r="29" spans="1:7" x14ac:dyDescent="0.25">
      <c r="A29" s="52">
        <v>27</v>
      </c>
      <c r="B29" s="50">
        <v>1</v>
      </c>
      <c r="C29" s="50">
        <v>2</v>
      </c>
      <c r="D29" s="50">
        <v>5</v>
      </c>
      <c r="E29" s="50">
        <v>5</v>
      </c>
      <c r="F29" s="50">
        <f t="shared" si="0"/>
        <v>3.25</v>
      </c>
      <c r="G29" s="51">
        <f t="shared" si="1"/>
        <v>2.6591479484724942</v>
      </c>
    </row>
    <row r="30" spans="1:7" x14ac:dyDescent="0.25">
      <c r="A30" s="52">
        <v>28</v>
      </c>
      <c r="B30" s="50">
        <v>1</v>
      </c>
      <c r="C30" s="50">
        <v>2</v>
      </c>
      <c r="D30" s="50">
        <v>5</v>
      </c>
      <c r="E30" s="50">
        <v>5</v>
      </c>
      <c r="F30" s="50">
        <f t="shared" si="0"/>
        <v>3.25</v>
      </c>
      <c r="G30" s="51">
        <f t="shared" si="1"/>
        <v>2.6591479484724942</v>
      </c>
    </row>
    <row r="31" spans="1:7" x14ac:dyDescent="0.25">
      <c r="A31" s="52">
        <v>29</v>
      </c>
      <c r="B31" s="50">
        <v>1</v>
      </c>
      <c r="C31" s="50">
        <v>2</v>
      </c>
      <c r="D31" s="50">
        <v>5</v>
      </c>
      <c r="E31" s="50">
        <v>5</v>
      </c>
      <c r="F31" s="50">
        <f t="shared" si="0"/>
        <v>3.25</v>
      </c>
      <c r="G31" s="51">
        <f t="shared" si="1"/>
        <v>2.6591479484724942</v>
      </c>
    </row>
    <row r="32" spans="1:7" x14ac:dyDescent="0.25">
      <c r="A32" s="52">
        <v>30</v>
      </c>
      <c r="B32" s="50">
        <v>1</v>
      </c>
      <c r="C32" s="50">
        <v>2</v>
      </c>
      <c r="D32" s="50">
        <v>5</v>
      </c>
      <c r="E32" s="50">
        <v>5</v>
      </c>
      <c r="F32" s="50">
        <f t="shared" si="0"/>
        <v>3.25</v>
      </c>
      <c r="G32" s="51">
        <f t="shared" si="1"/>
        <v>2.6591479484724942</v>
      </c>
    </row>
    <row r="33" spans="1:7" x14ac:dyDescent="0.25">
      <c r="A33" s="52">
        <v>31</v>
      </c>
      <c r="B33" s="50">
        <v>1</v>
      </c>
      <c r="C33" s="50">
        <v>2</v>
      </c>
      <c r="D33" s="50">
        <v>5</v>
      </c>
      <c r="E33" s="50">
        <v>5</v>
      </c>
      <c r="F33" s="50">
        <f t="shared" si="0"/>
        <v>3.25</v>
      </c>
      <c r="G33" s="51">
        <f t="shared" si="1"/>
        <v>2.6591479484724942</v>
      </c>
    </row>
    <row r="34" spans="1:7" x14ac:dyDescent="0.25">
      <c r="A34" s="52">
        <v>32</v>
      </c>
      <c r="B34" s="50">
        <v>1</v>
      </c>
      <c r="C34" s="50">
        <v>2</v>
      </c>
      <c r="D34" s="50">
        <v>5</v>
      </c>
      <c r="E34" s="50">
        <v>5</v>
      </c>
      <c r="F34" s="50">
        <f t="shared" si="0"/>
        <v>3.25</v>
      </c>
      <c r="G34" s="51">
        <f t="shared" si="1"/>
        <v>2.6591479484724942</v>
      </c>
    </row>
    <row r="35" spans="1:7" x14ac:dyDescent="0.25">
      <c r="A35" s="52">
        <v>33</v>
      </c>
      <c r="B35" s="50">
        <v>1</v>
      </c>
      <c r="C35" s="50">
        <v>2</v>
      </c>
      <c r="D35" s="50">
        <v>5</v>
      </c>
      <c r="E35" s="50">
        <v>5</v>
      </c>
      <c r="F35" s="50">
        <f t="shared" si="0"/>
        <v>3.25</v>
      </c>
      <c r="G35" s="51">
        <f t="shared" si="1"/>
        <v>2.6591479484724942</v>
      </c>
    </row>
    <row r="36" spans="1:7" x14ac:dyDescent="0.25">
      <c r="A36" s="52">
        <v>34</v>
      </c>
      <c r="B36" s="50">
        <v>1</v>
      </c>
      <c r="C36" s="50">
        <v>2</v>
      </c>
      <c r="D36" s="50">
        <v>5</v>
      </c>
      <c r="E36" s="50">
        <v>5</v>
      </c>
      <c r="F36" s="50">
        <f t="shared" si="0"/>
        <v>3.25</v>
      </c>
      <c r="G36" s="51">
        <f t="shared" si="1"/>
        <v>2.6591479484724942</v>
      </c>
    </row>
    <row r="37" spans="1:7" x14ac:dyDescent="0.25">
      <c r="A37" s="52">
        <v>35</v>
      </c>
      <c r="B37" s="50">
        <v>1</v>
      </c>
      <c r="C37" s="50">
        <v>2</v>
      </c>
      <c r="D37" s="50">
        <v>5</v>
      </c>
      <c r="E37" s="50">
        <v>5</v>
      </c>
      <c r="F37" s="50">
        <f t="shared" si="0"/>
        <v>3.25</v>
      </c>
      <c r="G37" s="51">
        <f t="shared" si="1"/>
        <v>2.6591479484724942</v>
      </c>
    </row>
    <row r="38" spans="1:7" x14ac:dyDescent="0.25">
      <c r="A38" s="52">
        <v>36</v>
      </c>
      <c r="B38" s="50">
        <v>1</v>
      </c>
      <c r="C38" s="50">
        <v>2</v>
      </c>
      <c r="D38" s="50">
        <v>5</v>
      </c>
      <c r="E38" s="50">
        <v>5</v>
      </c>
      <c r="F38" s="50">
        <f t="shared" si="0"/>
        <v>3.25</v>
      </c>
      <c r="G38" s="51">
        <f t="shared" si="1"/>
        <v>2.6591479484724942</v>
      </c>
    </row>
    <row r="39" spans="1:7" x14ac:dyDescent="0.25">
      <c r="A39" s="52">
        <v>37</v>
      </c>
      <c r="B39" s="50">
        <v>1</v>
      </c>
      <c r="C39" s="50">
        <v>2</v>
      </c>
      <c r="D39" s="50">
        <v>5</v>
      </c>
      <c r="E39" s="50">
        <v>5</v>
      </c>
      <c r="F39" s="50">
        <f t="shared" si="0"/>
        <v>3.25</v>
      </c>
      <c r="G39" s="51">
        <f t="shared" si="1"/>
        <v>2.6591479484724942</v>
      </c>
    </row>
    <row r="40" spans="1:7" x14ac:dyDescent="0.25">
      <c r="A40" s="52">
        <v>38</v>
      </c>
      <c r="B40" s="50">
        <v>1</v>
      </c>
      <c r="C40" s="50">
        <v>2</v>
      </c>
      <c r="D40" s="50">
        <v>5</v>
      </c>
      <c r="E40" s="50">
        <v>5</v>
      </c>
      <c r="F40" s="50">
        <f t="shared" si="0"/>
        <v>3.25</v>
      </c>
      <c r="G40" s="51">
        <f t="shared" si="1"/>
        <v>2.6591479484724942</v>
      </c>
    </row>
    <row r="41" spans="1:7" x14ac:dyDescent="0.25">
      <c r="A41" s="52">
        <v>39</v>
      </c>
      <c r="B41" s="50">
        <v>1</v>
      </c>
      <c r="C41" s="50">
        <v>2</v>
      </c>
      <c r="D41" s="50">
        <v>5</v>
      </c>
      <c r="E41" s="50">
        <v>5</v>
      </c>
      <c r="F41" s="50">
        <f t="shared" si="0"/>
        <v>3.25</v>
      </c>
      <c r="G41" s="51">
        <f t="shared" si="1"/>
        <v>2.6591479484724942</v>
      </c>
    </row>
    <row r="42" spans="1:7" x14ac:dyDescent="0.25">
      <c r="A42" s="52">
        <v>40</v>
      </c>
      <c r="B42" s="50">
        <v>1</v>
      </c>
      <c r="C42" s="50">
        <v>2</v>
      </c>
      <c r="D42" s="50">
        <v>5</v>
      </c>
      <c r="E42" s="50">
        <v>5</v>
      </c>
      <c r="F42" s="50">
        <f t="shared" si="0"/>
        <v>3.25</v>
      </c>
      <c r="G42" s="51">
        <f t="shared" si="1"/>
        <v>2.6591479484724942</v>
      </c>
    </row>
    <row r="43" spans="1:7" x14ac:dyDescent="0.25">
      <c r="A43" s="52">
        <v>41</v>
      </c>
      <c r="B43" s="50">
        <v>1</v>
      </c>
      <c r="C43" s="50">
        <v>2</v>
      </c>
      <c r="D43" s="50">
        <v>5</v>
      </c>
      <c r="E43" s="50">
        <v>5</v>
      </c>
      <c r="F43" s="50">
        <f t="shared" si="0"/>
        <v>3.25</v>
      </c>
      <c r="G43" s="51">
        <f t="shared" si="1"/>
        <v>2.6591479484724942</v>
      </c>
    </row>
    <row r="44" spans="1:7" x14ac:dyDescent="0.25">
      <c r="A44" s="52">
        <v>42</v>
      </c>
      <c r="B44" s="50">
        <v>1</v>
      </c>
      <c r="C44" s="50">
        <v>2</v>
      </c>
      <c r="D44" s="50">
        <v>5</v>
      </c>
      <c r="E44" s="50">
        <v>5</v>
      </c>
      <c r="F44" s="50">
        <f t="shared" si="0"/>
        <v>3.25</v>
      </c>
      <c r="G44" s="51">
        <f t="shared" si="1"/>
        <v>2.6591479484724942</v>
      </c>
    </row>
    <row r="45" spans="1:7" x14ac:dyDescent="0.25">
      <c r="A45" s="52">
        <v>43</v>
      </c>
      <c r="B45" s="50">
        <v>1</v>
      </c>
      <c r="C45" s="50">
        <v>2</v>
      </c>
      <c r="D45" s="50">
        <v>5</v>
      </c>
      <c r="E45" s="50">
        <v>5</v>
      </c>
      <c r="F45" s="50">
        <f t="shared" si="0"/>
        <v>3.25</v>
      </c>
      <c r="G45" s="51">
        <f t="shared" si="1"/>
        <v>2.6591479484724942</v>
      </c>
    </row>
    <row r="46" spans="1:7" x14ac:dyDescent="0.25">
      <c r="A46" s="52">
        <v>44</v>
      </c>
      <c r="B46" s="50">
        <v>1</v>
      </c>
      <c r="C46" s="50">
        <v>2</v>
      </c>
      <c r="D46" s="50">
        <v>5</v>
      </c>
      <c r="E46" s="50">
        <v>5</v>
      </c>
      <c r="F46" s="50">
        <f t="shared" si="0"/>
        <v>3.25</v>
      </c>
      <c r="G46" s="51">
        <f t="shared" si="1"/>
        <v>2.6591479484724942</v>
      </c>
    </row>
    <row r="47" spans="1:7" x14ac:dyDescent="0.25">
      <c r="A47" s="52">
        <v>45</v>
      </c>
      <c r="B47" s="50">
        <v>1</v>
      </c>
      <c r="C47" s="50">
        <v>2</v>
      </c>
      <c r="D47" s="50">
        <v>5</v>
      </c>
      <c r="E47" s="50">
        <v>5</v>
      </c>
      <c r="F47" s="50">
        <f t="shared" si="0"/>
        <v>3.25</v>
      </c>
      <c r="G47" s="51">
        <f t="shared" si="1"/>
        <v>2.6591479484724942</v>
      </c>
    </row>
    <row r="48" spans="1:7" x14ac:dyDescent="0.25">
      <c r="A48" s="52">
        <v>46</v>
      </c>
      <c r="B48" s="50">
        <v>1</v>
      </c>
      <c r="C48" s="50">
        <v>2</v>
      </c>
      <c r="D48" s="50">
        <v>5</v>
      </c>
      <c r="E48" s="50">
        <v>5</v>
      </c>
      <c r="F48" s="50">
        <f t="shared" si="0"/>
        <v>3.25</v>
      </c>
      <c r="G48" s="51">
        <f t="shared" si="1"/>
        <v>2.6591479484724942</v>
      </c>
    </row>
    <row r="49" spans="1:7" x14ac:dyDescent="0.25">
      <c r="A49" s="52">
        <v>47</v>
      </c>
      <c r="B49" s="50">
        <v>5</v>
      </c>
      <c r="C49" s="50">
        <v>3</v>
      </c>
      <c r="D49" s="50">
        <v>5</v>
      </c>
      <c r="E49" s="50">
        <v>5</v>
      </c>
      <c r="F49" s="50">
        <f t="shared" si="0"/>
        <v>4.5</v>
      </c>
      <c r="G49" s="51">
        <f t="shared" si="1"/>
        <v>4.4005586839669668</v>
      </c>
    </row>
    <row r="50" spans="1:7" x14ac:dyDescent="0.25">
      <c r="A50" s="52">
        <v>48</v>
      </c>
      <c r="B50" s="50">
        <v>1</v>
      </c>
      <c r="C50" s="50">
        <v>3</v>
      </c>
      <c r="D50" s="50">
        <v>5</v>
      </c>
      <c r="E50" s="50">
        <v>5</v>
      </c>
      <c r="F50" s="50">
        <f t="shared" si="0"/>
        <v>3.5</v>
      </c>
      <c r="G50" s="51">
        <f t="shared" si="1"/>
        <v>2.9428309563827115</v>
      </c>
    </row>
    <row r="51" spans="1:7" x14ac:dyDescent="0.25">
      <c r="A51" s="52">
        <v>49</v>
      </c>
      <c r="B51" s="50">
        <v>1</v>
      </c>
      <c r="C51" s="50">
        <v>3</v>
      </c>
      <c r="D51" s="50">
        <v>5</v>
      </c>
      <c r="E51" s="50">
        <v>5</v>
      </c>
      <c r="F51" s="50">
        <f t="shared" si="0"/>
        <v>3.5</v>
      </c>
      <c r="G51" s="51">
        <f t="shared" si="1"/>
        <v>2.9428309563827115</v>
      </c>
    </row>
    <row r="52" spans="1:7" x14ac:dyDescent="0.25">
      <c r="A52" s="52">
        <v>50</v>
      </c>
      <c r="B52" s="50">
        <v>1</v>
      </c>
      <c r="C52" s="50">
        <v>3</v>
      </c>
      <c r="D52" s="50">
        <v>5</v>
      </c>
      <c r="E52" s="50">
        <v>5</v>
      </c>
      <c r="F52" s="50">
        <f t="shared" si="0"/>
        <v>3.5</v>
      </c>
      <c r="G52" s="51">
        <f t="shared" si="1"/>
        <v>2.9428309563827115</v>
      </c>
    </row>
    <row r="53" spans="1:7" x14ac:dyDescent="0.25">
      <c r="A53" s="52">
        <v>51</v>
      </c>
      <c r="B53" s="50">
        <v>1</v>
      </c>
      <c r="C53" s="50">
        <v>3</v>
      </c>
      <c r="D53" s="50">
        <v>5</v>
      </c>
      <c r="E53" s="50">
        <v>5</v>
      </c>
      <c r="F53" s="50">
        <f t="shared" si="0"/>
        <v>3.5</v>
      </c>
      <c r="G53" s="51">
        <f t="shared" si="1"/>
        <v>2.9428309563827115</v>
      </c>
    </row>
    <row r="54" spans="1:7" x14ac:dyDescent="0.25">
      <c r="A54" s="52">
        <v>52</v>
      </c>
      <c r="B54" s="50">
        <v>1</v>
      </c>
      <c r="C54" s="50">
        <v>3</v>
      </c>
      <c r="D54" s="50">
        <v>5</v>
      </c>
      <c r="E54" s="50">
        <v>5</v>
      </c>
      <c r="F54" s="50">
        <f t="shared" si="0"/>
        <v>3.5</v>
      </c>
      <c r="G54" s="51">
        <f t="shared" si="1"/>
        <v>2.9428309563827115</v>
      </c>
    </row>
    <row r="55" spans="1:7" x14ac:dyDescent="0.25">
      <c r="A55" s="52">
        <v>53</v>
      </c>
      <c r="B55" s="50">
        <v>1</v>
      </c>
      <c r="C55" s="50">
        <v>3</v>
      </c>
      <c r="D55" s="50">
        <v>5</v>
      </c>
      <c r="E55" s="50">
        <v>5</v>
      </c>
      <c r="F55" s="50">
        <f t="shared" si="0"/>
        <v>3.5</v>
      </c>
      <c r="G55" s="51">
        <f t="shared" si="1"/>
        <v>2.9428309563827115</v>
      </c>
    </row>
    <row r="56" spans="1:7" x14ac:dyDescent="0.25">
      <c r="A56" s="52">
        <v>54</v>
      </c>
      <c r="B56" s="50">
        <v>1</v>
      </c>
      <c r="C56" s="50">
        <v>3</v>
      </c>
      <c r="D56" s="50">
        <v>5</v>
      </c>
      <c r="E56" s="50">
        <v>5</v>
      </c>
      <c r="F56" s="50">
        <f t="shared" si="0"/>
        <v>3.5</v>
      </c>
      <c r="G56" s="51">
        <f t="shared" si="1"/>
        <v>2.9428309563827115</v>
      </c>
    </row>
    <row r="57" spans="1:7" x14ac:dyDescent="0.25">
      <c r="A57" s="52">
        <v>55</v>
      </c>
      <c r="B57" s="50">
        <v>1</v>
      </c>
      <c r="C57" s="50">
        <v>3</v>
      </c>
      <c r="D57" s="50">
        <v>5</v>
      </c>
      <c r="E57" s="50">
        <v>5</v>
      </c>
      <c r="F57" s="50">
        <f t="shared" si="0"/>
        <v>3.5</v>
      </c>
      <c r="G57" s="51">
        <f t="shared" si="1"/>
        <v>2.9428309563827115</v>
      </c>
    </row>
    <row r="58" spans="1:7" x14ac:dyDescent="0.25">
      <c r="A58" s="52">
        <v>56</v>
      </c>
      <c r="B58" s="50">
        <v>1</v>
      </c>
      <c r="C58" s="50">
        <v>3</v>
      </c>
      <c r="D58" s="50">
        <v>5</v>
      </c>
      <c r="E58" s="50">
        <v>5</v>
      </c>
      <c r="F58" s="50">
        <f t="shared" si="0"/>
        <v>3.5</v>
      </c>
      <c r="G58" s="51">
        <f t="shared" si="1"/>
        <v>2.9428309563827115</v>
      </c>
    </row>
    <row r="59" spans="1:7" x14ac:dyDescent="0.25">
      <c r="A59" s="52">
        <v>57</v>
      </c>
      <c r="B59" s="50">
        <v>1</v>
      </c>
      <c r="C59" s="50">
        <v>3</v>
      </c>
      <c r="D59" s="50">
        <v>5</v>
      </c>
      <c r="E59" s="50">
        <v>5</v>
      </c>
      <c r="F59" s="50">
        <f t="shared" si="0"/>
        <v>3.5</v>
      </c>
      <c r="G59" s="51">
        <f t="shared" si="1"/>
        <v>2.9428309563827115</v>
      </c>
    </row>
    <row r="60" spans="1:7" x14ac:dyDescent="0.25">
      <c r="A60" s="52">
        <v>58</v>
      </c>
      <c r="B60" s="50">
        <v>1</v>
      </c>
      <c r="C60" s="50">
        <v>3</v>
      </c>
      <c r="D60" s="50">
        <v>5</v>
      </c>
      <c r="E60" s="50">
        <v>5</v>
      </c>
      <c r="F60" s="50">
        <f t="shared" si="0"/>
        <v>3.5</v>
      </c>
      <c r="G60" s="51">
        <f t="shared" si="1"/>
        <v>2.9428309563827115</v>
      </c>
    </row>
    <row r="61" spans="1:7" x14ac:dyDescent="0.25">
      <c r="A61" s="52">
        <v>59</v>
      </c>
      <c r="B61" s="50">
        <v>1</v>
      </c>
      <c r="C61" s="50">
        <v>3</v>
      </c>
      <c r="D61" s="50">
        <v>5</v>
      </c>
      <c r="E61" s="50">
        <v>5</v>
      </c>
      <c r="F61" s="50">
        <f t="shared" si="0"/>
        <v>3.5</v>
      </c>
      <c r="G61" s="51">
        <f t="shared" si="1"/>
        <v>2.9428309563827115</v>
      </c>
    </row>
    <row r="62" spans="1:7" x14ac:dyDescent="0.25">
      <c r="A62" s="52">
        <v>60</v>
      </c>
      <c r="B62" s="50">
        <v>1</v>
      </c>
      <c r="C62" s="50">
        <v>3</v>
      </c>
      <c r="D62" s="50">
        <v>5</v>
      </c>
      <c r="E62" s="50">
        <v>5</v>
      </c>
      <c r="F62" s="50">
        <f t="shared" si="0"/>
        <v>3.5</v>
      </c>
      <c r="G62" s="51">
        <f t="shared" si="1"/>
        <v>2.9428309563827115</v>
      </c>
    </row>
    <row r="63" spans="1:7" x14ac:dyDescent="0.25">
      <c r="A63" s="52">
        <v>61</v>
      </c>
      <c r="B63" s="50">
        <v>1</v>
      </c>
      <c r="C63" s="50">
        <v>3</v>
      </c>
      <c r="D63" s="50">
        <v>5</v>
      </c>
      <c r="E63" s="50">
        <v>5</v>
      </c>
      <c r="F63" s="50">
        <f t="shared" si="0"/>
        <v>3.5</v>
      </c>
      <c r="G63" s="51">
        <f t="shared" si="1"/>
        <v>2.9428309563827115</v>
      </c>
    </row>
    <row r="64" spans="1:7" x14ac:dyDescent="0.25">
      <c r="A64" s="52">
        <v>62</v>
      </c>
      <c r="B64" s="50">
        <v>1</v>
      </c>
      <c r="C64" s="50">
        <v>3</v>
      </c>
      <c r="D64" s="50">
        <v>5</v>
      </c>
      <c r="E64" s="50">
        <v>5</v>
      </c>
      <c r="F64" s="50">
        <f t="shared" si="0"/>
        <v>3.5</v>
      </c>
      <c r="G64" s="51">
        <f t="shared" si="1"/>
        <v>2.9428309563827115</v>
      </c>
    </row>
    <row r="65" spans="1:7" x14ac:dyDescent="0.25">
      <c r="A65" s="52">
        <v>63</v>
      </c>
      <c r="B65" s="50">
        <v>1</v>
      </c>
      <c r="C65" s="50">
        <v>3</v>
      </c>
      <c r="D65" s="50">
        <v>5</v>
      </c>
      <c r="E65" s="50">
        <v>5</v>
      </c>
      <c r="F65" s="50">
        <f t="shared" si="0"/>
        <v>3.5</v>
      </c>
      <c r="G65" s="51">
        <f t="shared" si="1"/>
        <v>2.9428309563827115</v>
      </c>
    </row>
    <row r="66" spans="1:7" x14ac:dyDescent="0.25">
      <c r="A66" s="52">
        <v>64</v>
      </c>
      <c r="B66" s="50">
        <v>1</v>
      </c>
      <c r="C66" s="50">
        <v>3</v>
      </c>
      <c r="D66" s="50">
        <v>5</v>
      </c>
      <c r="E66" s="50">
        <v>5</v>
      </c>
      <c r="F66" s="50">
        <f t="shared" ref="F66:F129" si="2">AVERAGE(B66:E66)</f>
        <v>3.5</v>
      </c>
      <c r="G66" s="51">
        <f t="shared" ref="G66:G129" si="3">(B66*C66*D66*E66)^(1/COUNT(B66:E66))</f>
        <v>2.9428309563827115</v>
      </c>
    </row>
    <row r="67" spans="1:7" x14ac:dyDescent="0.25">
      <c r="A67" s="52">
        <v>65</v>
      </c>
      <c r="B67" s="50">
        <v>1</v>
      </c>
      <c r="C67" s="50">
        <v>3</v>
      </c>
      <c r="D67" s="50">
        <v>5</v>
      </c>
      <c r="E67" s="50">
        <v>5</v>
      </c>
      <c r="F67" s="50">
        <f t="shared" si="2"/>
        <v>3.5</v>
      </c>
      <c r="G67" s="51">
        <f t="shared" si="3"/>
        <v>2.9428309563827115</v>
      </c>
    </row>
    <row r="68" spans="1:7" x14ac:dyDescent="0.25">
      <c r="A68" s="52">
        <v>66</v>
      </c>
      <c r="B68" s="50">
        <v>1</v>
      </c>
      <c r="C68" s="50">
        <v>3</v>
      </c>
      <c r="D68" s="50">
        <v>5</v>
      </c>
      <c r="E68" s="50">
        <v>5</v>
      </c>
      <c r="F68" s="50">
        <f t="shared" si="2"/>
        <v>3.5</v>
      </c>
      <c r="G68" s="51">
        <f t="shared" si="3"/>
        <v>2.9428309563827115</v>
      </c>
    </row>
    <row r="69" spans="1:7" x14ac:dyDescent="0.25">
      <c r="A69" s="52">
        <v>67</v>
      </c>
      <c r="B69" s="50">
        <v>5</v>
      </c>
      <c r="C69" s="50">
        <v>2</v>
      </c>
      <c r="D69" s="50">
        <v>5</v>
      </c>
      <c r="E69" s="50">
        <v>5</v>
      </c>
      <c r="F69" s="50">
        <f t="shared" si="2"/>
        <v>4.25</v>
      </c>
      <c r="G69" s="51">
        <f t="shared" si="3"/>
        <v>3.9763536438352531</v>
      </c>
    </row>
    <row r="70" spans="1:7" x14ac:dyDescent="0.25">
      <c r="A70" s="52">
        <v>68</v>
      </c>
      <c r="B70" s="50">
        <v>1</v>
      </c>
      <c r="C70" s="50">
        <v>1000</v>
      </c>
      <c r="D70" s="50">
        <v>5</v>
      </c>
      <c r="E70" s="50">
        <v>5</v>
      </c>
      <c r="F70" s="50">
        <f t="shared" si="2"/>
        <v>252.75</v>
      </c>
      <c r="G70" s="51">
        <f t="shared" si="3"/>
        <v>12.574334296829354</v>
      </c>
    </row>
    <row r="71" spans="1:7" x14ac:dyDescent="0.25">
      <c r="A71" s="52">
        <v>69</v>
      </c>
      <c r="B71" s="50">
        <v>1</v>
      </c>
      <c r="C71" s="50">
        <v>2</v>
      </c>
      <c r="D71" s="50">
        <v>5</v>
      </c>
      <c r="E71" s="50">
        <v>5</v>
      </c>
      <c r="F71" s="50">
        <f t="shared" si="2"/>
        <v>3.25</v>
      </c>
      <c r="G71" s="51">
        <f t="shared" si="3"/>
        <v>2.6591479484724942</v>
      </c>
    </row>
    <row r="72" spans="1:7" x14ac:dyDescent="0.25">
      <c r="A72" s="52">
        <v>70</v>
      </c>
      <c r="B72" s="50">
        <v>1</v>
      </c>
      <c r="C72" s="50">
        <v>2</v>
      </c>
      <c r="D72" s="50">
        <v>5</v>
      </c>
      <c r="E72" s="50">
        <v>5</v>
      </c>
      <c r="F72" s="50">
        <f t="shared" si="2"/>
        <v>3.25</v>
      </c>
      <c r="G72" s="51">
        <f t="shared" si="3"/>
        <v>2.6591479484724942</v>
      </c>
    </row>
    <row r="73" spans="1:7" x14ac:dyDescent="0.25">
      <c r="A73" s="52">
        <v>71</v>
      </c>
      <c r="B73" s="50">
        <v>1</v>
      </c>
      <c r="C73" s="50">
        <v>2</v>
      </c>
      <c r="D73" s="50">
        <v>5</v>
      </c>
      <c r="E73" s="50">
        <v>5</v>
      </c>
      <c r="F73" s="50">
        <f t="shared" si="2"/>
        <v>3.25</v>
      </c>
      <c r="G73" s="51">
        <f t="shared" si="3"/>
        <v>2.6591479484724942</v>
      </c>
    </row>
    <row r="74" spans="1:7" x14ac:dyDescent="0.25">
      <c r="A74" s="52">
        <v>72</v>
      </c>
      <c r="B74" s="50">
        <v>1</v>
      </c>
      <c r="C74" s="50">
        <v>2</v>
      </c>
      <c r="D74" s="50">
        <v>5</v>
      </c>
      <c r="E74" s="50">
        <v>5</v>
      </c>
      <c r="F74" s="50">
        <f t="shared" si="2"/>
        <v>3.25</v>
      </c>
      <c r="G74" s="51">
        <f t="shared" si="3"/>
        <v>2.6591479484724942</v>
      </c>
    </row>
    <row r="75" spans="1:7" x14ac:dyDescent="0.25">
      <c r="A75" s="52">
        <v>73</v>
      </c>
      <c r="B75" s="50">
        <v>5</v>
      </c>
      <c r="C75" s="50">
        <v>2</v>
      </c>
      <c r="D75" s="50">
        <v>5</v>
      </c>
      <c r="E75" s="50">
        <v>5</v>
      </c>
      <c r="F75" s="50">
        <f t="shared" si="2"/>
        <v>4.25</v>
      </c>
      <c r="G75" s="51">
        <f t="shared" si="3"/>
        <v>3.9763536438352531</v>
      </c>
    </row>
    <row r="76" spans="1:7" x14ac:dyDescent="0.25">
      <c r="A76" s="52">
        <v>74</v>
      </c>
      <c r="B76" s="50">
        <v>1</v>
      </c>
      <c r="C76" s="50">
        <v>2</v>
      </c>
      <c r="D76" s="50">
        <v>5</v>
      </c>
      <c r="E76" s="50">
        <v>5</v>
      </c>
      <c r="F76" s="50">
        <f t="shared" si="2"/>
        <v>3.25</v>
      </c>
      <c r="G76" s="51">
        <f t="shared" si="3"/>
        <v>2.6591479484724942</v>
      </c>
    </row>
    <row r="77" spans="1:7" x14ac:dyDescent="0.25">
      <c r="A77" s="52">
        <v>75</v>
      </c>
      <c r="B77" s="50">
        <v>1</v>
      </c>
      <c r="C77" s="50">
        <v>2</v>
      </c>
      <c r="D77" s="50">
        <v>5</v>
      </c>
      <c r="E77" s="50">
        <v>5</v>
      </c>
      <c r="F77" s="50">
        <f t="shared" si="2"/>
        <v>3.25</v>
      </c>
      <c r="G77" s="51">
        <f t="shared" si="3"/>
        <v>2.6591479484724942</v>
      </c>
    </row>
    <row r="78" spans="1:7" x14ac:dyDescent="0.25">
      <c r="A78" s="52">
        <v>76</v>
      </c>
      <c r="B78" s="50">
        <v>1</v>
      </c>
      <c r="C78" s="50">
        <v>2</v>
      </c>
      <c r="D78" s="50">
        <v>5</v>
      </c>
      <c r="E78" s="50">
        <v>5</v>
      </c>
      <c r="F78" s="50">
        <f t="shared" si="2"/>
        <v>3.25</v>
      </c>
      <c r="G78" s="51">
        <f t="shared" si="3"/>
        <v>2.6591479484724942</v>
      </c>
    </row>
    <row r="79" spans="1:7" x14ac:dyDescent="0.25">
      <c r="A79" s="52">
        <v>77</v>
      </c>
      <c r="B79" s="50">
        <v>1</v>
      </c>
      <c r="C79" s="50">
        <v>2</v>
      </c>
      <c r="D79" s="50">
        <v>5</v>
      </c>
      <c r="E79" s="50">
        <v>5</v>
      </c>
      <c r="F79" s="50">
        <f t="shared" si="2"/>
        <v>3.25</v>
      </c>
      <c r="G79" s="51">
        <f t="shared" si="3"/>
        <v>2.6591479484724942</v>
      </c>
    </row>
    <row r="80" spans="1:7" x14ac:dyDescent="0.25">
      <c r="A80" s="52">
        <v>78</v>
      </c>
      <c r="B80" s="50">
        <v>1</v>
      </c>
      <c r="C80" s="50">
        <v>2</v>
      </c>
      <c r="D80" s="50">
        <v>5</v>
      </c>
      <c r="E80" s="50">
        <v>5</v>
      </c>
      <c r="F80" s="50">
        <f t="shared" si="2"/>
        <v>3.25</v>
      </c>
      <c r="G80" s="51">
        <f t="shared" si="3"/>
        <v>2.6591479484724942</v>
      </c>
    </row>
    <row r="81" spans="1:7" x14ac:dyDescent="0.25">
      <c r="A81" s="52">
        <v>79</v>
      </c>
      <c r="B81" s="50">
        <v>1</v>
      </c>
      <c r="C81" s="50">
        <v>2</v>
      </c>
      <c r="D81" s="50">
        <v>5</v>
      </c>
      <c r="E81" s="50">
        <v>5</v>
      </c>
      <c r="F81" s="50">
        <f t="shared" si="2"/>
        <v>3.25</v>
      </c>
      <c r="G81" s="51">
        <f t="shared" si="3"/>
        <v>2.6591479484724942</v>
      </c>
    </row>
    <row r="82" spans="1:7" x14ac:dyDescent="0.25">
      <c r="A82" s="52">
        <v>80</v>
      </c>
      <c r="B82" s="50">
        <v>5</v>
      </c>
      <c r="C82" s="50">
        <v>2</v>
      </c>
      <c r="D82" s="50">
        <v>5</v>
      </c>
      <c r="E82" s="50">
        <v>5</v>
      </c>
      <c r="F82" s="50">
        <f t="shared" si="2"/>
        <v>4.25</v>
      </c>
      <c r="G82" s="51">
        <f t="shared" si="3"/>
        <v>3.9763536438352531</v>
      </c>
    </row>
    <row r="83" spans="1:7" x14ac:dyDescent="0.25">
      <c r="A83" s="52">
        <v>81</v>
      </c>
      <c r="B83" s="50">
        <v>1</v>
      </c>
      <c r="C83" s="50">
        <v>2</v>
      </c>
      <c r="D83" s="50">
        <v>5</v>
      </c>
      <c r="E83" s="50">
        <v>5</v>
      </c>
      <c r="F83" s="50">
        <f t="shared" si="2"/>
        <v>3.25</v>
      </c>
      <c r="G83" s="51">
        <f t="shared" si="3"/>
        <v>2.6591479484724942</v>
      </c>
    </row>
    <row r="84" spans="1:7" x14ac:dyDescent="0.25">
      <c r="A84" s="52">
        <v>82</v>
      </c>
      <c r="B84" s="50">
        <v>1</v>
      </c>
      <c r="C84" s="50">
        <v>2</v>
      </c>
      <c r="D84" s="50">
        <v>5</v>
      </c>
      <c r="E84" s="50">
        <v>5</v>
      </c>
      <c r="F84" s="50">
        <f t="shared" si="2"/>
        <v>3.25</v>
      </c>
      <c r="G84" s="51">
        <f t="shared" si="3"/>
        <v>2.6591479484724942</v>
      </c>
    </row>
    <row r="85" spans="1:7" x14ac:dyDescent="0.25">
      <c r="A85" s="52">
        <v>83</v>
      </c>
      <c r="B85" s="50">
        <v>1</v>
      </c>
      <c r="C85" s="50">
        <v>2</v>
      </c>
      <c r="D85" s="50">
        <v>5</v>
      </c>
      <c r="E85" s="50">
        <v>5</v>
      </c>
      <c r="F85" s="50">
        <f t="shared" si="2"/>
        <v>3.25</v>
      </c>
      <c r="G85" s="51">
        <f t="shared" si="3"/>
        <v>2.6591479484724942</v>
      </c>
    </row>
    <row r="86" spans="1:7" x14ac:dyDescent="0.25">
      <c r="A86" s="52">
        <v>84</v>
      </c>
      <c r="B86" s="50">
        <v>1</v>
      </c>
      <c r="C86" s="50">
        <v>3</v>
      </c>
      <c r="D86" s="50">
        <v>3</v>
      </c>
      <c r="E86" s="50">
        <v>5</v>
      </c>
      <c r="F86" s="50">
        <f t="shared" si="2"/>
        <v>3</v>
      </c>
      <c r="G86" s="51">
        <f t="shared" si="3"/>
        <v>2.5900200641113513</v>
      </c>
    </row>
    <row r="87" spans="1:7" x14ac:dyDescent="0.25">
      <c r="A87" s="52">
        <v>85</v>
      </c>
      <c r="B87" s="50">
        <v>1</v>
      </c>
      <c r="C87" s="50">
        <v>3</v>
      </c>
      <c r="D87" s="50">
        <v>3</v>
      </c>
      <c r="E87" s="50">
        <v>5</v>
      </c>
      <c r="F87" s="50">
        <f t="shared" si="2"/>
        <v>3</v>
      </c>
      <c r="G87" s="51">
        <f t="shared" si="3"/>
        <v>2.5900200641113513</v>
      </c>
    </row>
    <row r="88" spans="1:7" x14ac:dyDescent="0.25">
      <c r="A88" s="52">
        <v>86</v>
      </c>
      <c r="B88" s="50">
        <v>1</v>
      </c>
      <c r="C88" s="50">
        <v>2</v>
      </c>
      <c r="D88" s="50">
        <v>5</v>
      </c>
      <c r="E88" s="50">
        <v>5</v>
      </c>
      <c r="F88" s="50">
        <f t="shared" si="2"/>
        <v>3.25</v>
      </c>
      <c r="G88" s="51">
        <f t="shared" si="3"/>
        <v>2.6591479484724942</v>
      </c>
    </row>
    <row r="89" spans="1:7" x14ac:dyDescent="0.25">
      <c r="A89" s="52">
        <v>87</v>
      </c>
      <c r="B89" s="50">
        <v>1</v>
      </c>
      <c r="C89" s="50">
        <v>2</v>
      </c>
      <c r="D89" s="50">
        <v>5</v>
      </c>
      <c r="E89" s="50">
        <v>5</v>
      </c>
      <c r="F89" s="50">
        <f t="shared" si="2"/>
        <v>3.25</v>
      </c>
      <c r="G89" s="51">
        <f t="shared" si="3"/>
        <v>2.6591479484724942</v>
      </c>
    </row>
    <row r="90" spans="1:7" x14ac:dyDescent="0.25">
      <c r="A90" s="52">
        <v>88</v>
      </c>
      <c r="B90" s="50">
        <v>1</v>
      </c>
      <c r="C90" s="50">
        <v>2</v>
      </c>
      <c r="D90" s="50">
        <v>5</v>
      </c>
      <c r="E90" s="50">
        <v>5</v>
      </c>
      <c r="F90" s="50">
        <f t="shared" si="2"/>
        <v>3.25</v>
      </c>
      <c r="G90" s="51">
        <f t="shared" si="3"/>
        <v>2.6591479484724942</v>
      </c>
    </row>
    <row r="91" spans="1:7" x14ac:dyDescent="0.25">
      <c r="A91" s="52">
        <v>89</v>
      </c>
      <c r="B91" s="50">
        <v>1</v>
      </c>
      <c r="C91" s="50">
        <v>2</v>
      </c>
      <c r="D91" s="50">
        <v>5</v>
      </c>
      <c r="E91" s="50">
        <v>5</v>
      </c>
      <c r="F91" s="50">
        <f t="shared" si="2"/>
        <v>3.25</v>
      </c>
      <c r="G91" s="51">
        <f t="shared" si="3"/>
        <v>2.6591479484724942</v>
      </c>
    </row>
    <row r="92" spans="1:7" x14ac:dyDescent="0.25">
      <c r="A92" s="52">
        <v>90</v>
      </c>
      <c r="B92" s="50">
        <v>1</v>
      </c>
      <c r="C92" s="50">
        <v>2</v>
      </c>
      <c r="D92" s="50">
        <v>5</v>
      </c>
      <c r="E92" s="50">
        <v>5</v>
      </c>
      <c r="F92" s="50">
        <f t="shared" si="2"/>
        <v>3.25</v>
      </c>
      <c r="G92" s="51">
        <f t="shared" si="3"/>
        <v>2.6591479484724942</v>
      </c>
    </row>
    <row r="93" spans="1:7" x14ac:dyDescent="0.25">
      <c r="A93" s="52">
        <v>91</v>
      </c>
      <c r="B93" s="50">
        <v>1</v>
      </c>
      <c r="C93" s="50">
        <v>4</v>
      </c>
      <c r="D93" s="50">
        <v>3</v>
      </c>
      <c r="E93" s="50">
        <v>5</v>
      </c>
      <c r="F93" s="50">
        <f t="shared" si="2"/>
        <v>3.25</v>
      </c>
      <c r="G93" s="51">
        <f t="shared" si="3"/>
        <v>2.7831576837137404</v>
      </c>
    </row>
    <row r="94" spans="1:7" x14ac:dyDescent="0.25">
      <c r="A94" s="52">
        <v>92</v>
      </c>
      <c r="B94" s="50">
        <v>1</v>
      </c>
      <c r="C94" s="50">
        <v>2</v>
      </c>
      <c r="D94" s="50">
        <v>5</v>
      </c>
      <c r="E94" s="50">
        <v>5</v>
      </c>
      <c r="F94" s="50">
        <f t="shared" si="2"/>
        <v>3.25</v>
      </c>
      <c r="G94" s="51">
        <f t="shared" si="3"/>
        <v>2.6591479484724942</v>
      </c>
    </row>
    <row r="95" spans="1:7" x14ac:dyDescent="0.25">
      <c r="A95" s="52">
        <v>93</v>
      </c>
      <c r="B95" s="50">
        <v>1</v>
      </c>
      <c r="C95" s="50">
        <v>2</v>
      </c>
      <c r="D95" s="50">
        <v>5</v>
      </c>
      <c r="E95" s="50">
        <v>5</v>
      </c>
      <c r="F95" s="50">
        <f t="shared" si="2"/>
        <v>3.25</v>
      </c>
      <c r="G95" s="51">
        <f t="shared" si="3"/>
        <v>2.6591479484724942</v>
      </c>
    </row>
    <row r="96" spans="1:7" x14ac:dyDescent="0.25">
      <c r="A96" s="52">
        <v>94</v>
      </c>
      <c r="B96" s="50">
        <v>1</v>
      </c>
      <c r="C96" s="50">
        <v>2</v>
      </c>
      <c r="D96" s="50">
        <v>5</v>
      </c>
      <c r="E96" s="50">
        <v>5</v>
      </c>
      <c r="F96" s="50">
        <f t="shared" si="2"/>
        <v>3.25</v>
      </c>
      <c r="G96" s="51">
        <f t="shared" si="3"/>
        <v>2.6591479484724942</v>
      </c>
    </row>
    <row r="97" spans="1:7" x14ac:dyDescent="0.25">
      <c r="A97" s="52">
        <v>95</v>
      </c>
      <c r="B97" s="50">
        <v>1</v>
      </c>
      <c r="C97" s="50">
        <v>2</v>
      </c>
      <c r="D97" s="50">
        <v>5</v>
      </c>
      <c r="E97" s="50">
        <v>5</v>
      </c>
      <c r="F97" s="50">
        <f t="shared" si="2"/>
        <v>3.25</v>
      </c>
      <c r="G97" s="51">
        <f t="shared" si="3"/>
        <v>2.6591479484724942</v>
      </c>
    </row>
    <row r="98" spans="1:7" x14ac:dyDescent="0.25">
      <c r="A98" s="52">
        <v>96</v>
      </c>
      <c r="B98" s="50">
        <v>1</v>
      </c>
      <c r="C98" s="50">
        <v>2</v>
      </c>
      <c r="D98" s="50">
        <v>5</v>
      </c>
      <c r="E98" s="50">
        <v>5</v>
      </c>
      <c r="F98" s="50">
        <f t="shared" si="2"/>
        <v>3.25</v>
      </c>
      <c r="G98" s="51">
        <f t="shared" si="3"/>
        <v>2.6591479484724942</v>
      </c>
    </row>
    <row r="99" spans="1:7" x14ac:dyDescent="0.25">
      <c r="A99" s="52">
        <v>97</v>
      </c>
      <c r="B99" s="50">
        <v>1</v>
      </c>
      <c r="C99" s="50">
        <v>2</v>
      </c>
      <c r="D99" s="50">
        <v>5</v>
      </c>
      <c r="E99" s="50">
        <v>5</v>
      </c>
      <c r="F99" s="50">
        <f t="shared" si="2"/>
        <v>3.25</v>
      </c>
      <c r="G99" s="51">
        <f t="shared" si="3"/>
        <v>2.6591479484724942</v>
      </c>
    </row>
    <row r="100" spans="1:7" x14ac:dyDescent="0.25">
      <c r="A100" s="52">
        <v>98</v>
      </c>
      <c r="B100" s="50">
        <v>1</v>
      </c>
      <c r="C100" s="50">
        <v>2</v>
      </c>
      <c r="D100" s="50">
        <v>5</v>
      </c>
      <c r="E100" s="50">
        <v>5</v>
      </c>
      <c r="F100" s="50">
        <f t="shared" si="2"/>
        <v>3.25</v>
      </c>
      <c r="G100" s="51">
        <f t="shared" si="3"/>
        <v>2.6591479484724942</v>
      </c>
    </row>
    <row r="101" spans="1:7" x14ac:dyDescent="0.25">
      <c r="A101" s="52">
        <v>99</v>
      </c>
      <c r="B101" s="50">
        <v>1</v>
      </c>
      <c r="C101" s="50">
        <v>2</v>
      </c>
      <c r="D101" s="50">
        <v>5</v>
      </c>
      <c r="E101" s="50">
        <v>5</v>
      </c>
      <c r="F101" s="50">
        <f t="shared" si="2"/>
        <v>3.25</v>
      </c>
      <c r="G101" s="51">
        <f t="shared" si="3"/>
        <v>2.6591479484724942</v>
      </c>
    </row>
    <row r="102" spans="1:7" x14ac:dyDescent="0.25">
      <c r="A102" s="52">
        <v>100</v>
      </c>
      <c r="B102" s="50">
        <v>1</v>
      </c>
      <c r="C102" s="50">
        <v>3</v>
      </c>
      <c r="D102" s="50">
        <v>3</v>
      </c>
      <c r="E102" s="50">
        <v>5</v>
      </c>
      <c r="F102" s="50">
        <f t="shared" si="2"/>
        <v>3</v>
      </c>
      <c r="G102" s="51">
        <f t="shared" si="3"/>
        <v>2.5900200641113513</v>
      </c>
    </row>
    <row r="103" spans="1:7" x14ac:dyDescent="0.25">
      <c r="A103" s="52">
        <v>101</v>
      </c>
      <c r="B103" s="50">
        <v>1</v>
      </c>
      <c r="C103" s="50">
        <v>3</v>
      </c>
      <c r="D103" s="50">
        <v>3</v>
      </c>
      <c r="E103" s="50">
        <v>5</v>
      </c>
      <c r="F103" s="50">
        <f t="shared" si="2"/>
        <v>3</v>
      </c>
      <c r="G103" s="51">
        <f t="shared" si="3"/>
        <v>2.5900200641113513</v>
      </c>
    </row>
    <row r="104" spans="1:7" x14ac:dyDescent="0.25">
      <c r="A104" s="52">
        <v>102</v>
      </c>
      <c r="B104" s="50">
        <v>1</v>
      </c>
      <c r="C104" s="50">
        <v>2</v>
      </c>
      <c r="D104" s="50">
        <v>5</v>
      </c>
      <c r="E104" s="50">
        <v>5</v>
      </c>
      <c r="F104" s="50">
        <f t="shared" si="2"/>
        <v>3.25</v>
      </c>
      <c r="G104" s="51">
        <f t="shared" si="3"/>
        <v>2.6591479484724942</v>
      </c>
    </row>
    <row r="105" spans="1:7" x14ac:dyDescent="0.25">
      <c r="A105" s="52">
        <v>103</v>
      </c>
      <c r="B105" s="50">
        <v>1</v>
      </c>
      <c r="C105" s="50">
        <v>2</v>
      </c>
      <c r="D105" s="50">
        <v>5</v>
      </c>
      <c r="E105" s="50">
        <v>5</v>
      </c>
      <c r="F105" s="50">
        <f t="shared" si="2"/>
        <v>3.25</v>
      </c>
      <c r="G105" s="51">
        <f t="shared" si="3"/>
        <v>2.6591479484724942</v>
      </c>
    </row>
    <row r="106" spans="1:7" x14ac:dyDescent="0.25">
      <c r="A106" s="52">
        <v>104</v>
      </c>
      <c r="B106" s="50">
        <v>1</v>
      </c>
      <c r="C106" s="50">
        <v>2</v>
      </c>
      <c r="D106" s="50">
        <v>5</v>
      </c>
      <c r="E106" s="50">
        <v>5</v>
      </c>
      <c r="F106" s="50">
        <f t="shared" si="2"/>
        <v>3.25</v>
      </c>
      <c r="G106" s="51">
        <f t="shared" si="3"/>
        <v>2.6591479484724942</v>
      </c>
    </row>
    <row r="107" spans="1:7" x14ac:dyDescent="0.25">
      <c r="A107" s="52">
        <v>105</v>
      </c>
      <c r="B107" s="50">
        <v>1</v>
      </c>
      <c r="C107" s="50">
        <v>2</v>
      </c>
      <c r="D107" s="50">
        <v>5</v>
      </c>
      <c r="E107" s="50">
        <v>5</v>
      </c>
      <c r="F107" s="50">
        <f t="shared" si="2"/>
        <v>3.25</v>
      </c>
      <c r="G107" s="51">
        <f t="shared" si="3"/>
        <v>2.6591479484724942</v>
      </c>
    </row>
    <row r="108" spans="1:7" x14ac:dyDescent="0.25">
      <c r="A108" s="52">
        <v>106</v>
      </c>
      <c r="B108" s="50">
        <v>1</v>
      </c>
      <c r="C108" s="50">
        <v>2</v>
      </c>
      <c r="D108" s="50">
        <v>5</v>
      </c>
      <c r="E108" s="50">
        <v>5</v>
      </c>
      <c r="F108" s="50">
        <f t="shared" si="2"/>
        <v>3.25</v>
      </c>
      <c r="G108" s="51">
        <f t="shared" si="3"/>
        <v>2.6591479484724942</v>
      </c>
    </row>
    <row r="109" spans="1:7" x14ac:dyDescent="0.25">
      <c r="A109" s="52">
        <v>107</v>
      </c>
      <c r="B109" s="50">
        <v>1</v>
      </c>
      <c r="C109" s="50">
        <v>2</v>
      </c>
      <c r="D109" s="50">
        <v>5</v>
      </c>
      <c r="E109" s="50">
        <v>5</v>
      </c>
      <c r="F109" s="50">
        <f t="shared" si="2"/>
        <v>3.25</v>
      </c>
      <c r="G109" s="51">
        <f t="shared" si="3"/>
        <v>2.6591479484724942</v>
      </c>
    </row>
    <row r="110" spans="1:7" x14ac:dyDescent="0.25">
      <c r="A110" s="52">
        <v>108</v>
      </c>
      <c r="B110" s="50">
        <v>1</v>
      </c>
      <c r="C110" s="50">
        <v>2</v>
      </c>
      <c r="D110" s="50">
        <v>5</v>
      </c>
      <c r="E110" s="50">
        <v>5</v>
      </c>
      <c r="F110" s="50">
        <f t="shared" si="2"/>
        <v>3.25</v>
      </c>
      <c r="G110" s="51">
        <f t="shared" si="3"/>
        <v>2.6591479484724942</v>
      </c>
    </row>
    <row r="111" spans="1:7" x14ac:dyDescent="0.25">
      <c r="A111" s="52">
        <v>109</v>
      </c>
      <c r="B111" s="50">
        <v>1</v>
      </c>
      <c r="C111" s="50">
        <v>2</v>
      </c>
      <c r="D111" s="50">
        <v>5</v>
      </c>
      <c r="E111" s="50">
        <v>5</v>
      </c>
      <c r="F111" s="50">
        <f t="shared" si="2"/>
        <v>3.25</v>
      </c>
      <c r="G111" s="51">
        <f t="shared" si="3"/>
        <v>2.6591479484724942</v>
      </c>
    </row>
    <row r="112" spans="1:7" x14ac:dyDescent="0.25">
      <c r="A112" s="52">
        <v>110</v>
      </c>
      <c r="B112" s="50">
        <v>1</v>
      </c>
      <c r="C112" s="50">
        <v>2</v>
      </c>
      <c r="D112" s="50">
        <v>5</v>
      </c>
      <c r="E112" s="50">
        <v>5</v>
      </c>
      <c r="F112" s="50">
        <f t="shared" si="2"/>
        <v>3.25</v>
      </c>
      <c r="G112" s="51">
        <f t="shared" si="3"/>
        <v>2.6591479484724942</v>
      </c>
    </row>
    <row r="113" spans="1:7" x14ac:dyDescent="0.25">
      <c r="A113" s="52">
        <v>111</v>
      </c>
      <c r="B113" s="50">
        <v>1</v>
      </c>
      <c r="C113" s="50">
        <v>2</v>
      </c>
      <c r="D113" s="50">
        <v>5</v>
      </c>
      <c r="E113" s="50">
        <v>5</v>
      </c>
      <c r="F113" s="50">
        <f t="shared" si="2"/>
        <v>3.25</v>
      </c>
      <c r="G113" s="51">
        <f t="shared" si="3"/>
        <v>2.6591479484724942</v>
      </c>
    </row>
    <row r="114" spans="1:7" x14ac:dyDescent="0.25">
      <c r="A114" s="52">
        <v>112</v>
      </c>
      <c r="B114" s="50">
        <v>1</v>
      </c>
      <c r="C114" s="50">
        <v>2</v>
      </c>
      <c r="D114" s="50">
        <v>5</v>
      </c>
      <c r="E114" s="50">
        <v>5</v>
      </c>
      <c r="F114" s="50">
        <f t="shared" si="2"/>
        <v>3.25</v>
      </c>
      <c r="G114" s="51">
        <f t="shared" si="3"/>
        <v>2.6591479484724942</v>
      </c>
    </row>
    <row r="115" spans="1:7" x14ac:dyDescent="0.25">
      <c r="A115" s="52">
        <v>113</v>
      </c>
      <c r="B115" s="50">
        <v>1</v>
      </c>
      <c r="C115" s="50">
        <v>2</v>
      </c>
      <c r="D115" s="50">
        <v>5</v>
      </c>
      <c r="E115" s="50">
        <v>5</v>
      </c>
      <c r="F115" s="50">
        <f t="shared" si="2"/>
        <v>3.25</v>
      </c>
      <c r="G115" s="51">
        <f t="shared" si="3"/>
        <v>2.6591479484724942</v>
      </c>
    </row>
    <row r="116" spans="1:7" x14ac:dyDescent="0.25">
      <c r="A116" s="52">
        <v>114</v>
      </c>
      <c r="B116" s="50">
        <v>1</v>
      </c>
      <c r="C116" s="50">
        <v>2</v>
      </c>
      <c r="D116" s="50">
        <v>5</v>
      </c>
      <c r="E116" s="50">
        <v>5</v>
      </c>
      <c r="F116" s="50">
        <f t="shared" si="2"/>
        <v>3.25</v>
      </c>
      <c r="G116" s="51">
        <f t="shared" si="3"/>
        <v>2.6591479484724942</v>
      </c>
    </row>
    <row r="117" spans="1:7" x14ac:dyDescent="0.25">
      <c r="A117" s="52">
        <v>115</v>
      </c>
      <c r="B117" s="50">
        <v>1</v>
      </c>
      <c r="C117" s="50">
        <v>2</v>
      </c>
      <c r="D117" s="50">
        <v>5</v>
      </c>
      <c r="E117" s="50">
        <v>5</v>
      </c>
      <c r="F117" s="50">
        <f t="shared" si="2"/>
        <v>3.25</v>
      </c>
      <c r="G117" s="51">
        <f t="shared" si="3"/>
        <v>2.6591479484724942</v>
      </c>
    </row>
    <row r="118" spans="1:7" x14ac:dyDescent="0.25">
      <c r="A118" s="52">
        <v>116</v>
      </c>
      <c r="B118" s="50">
        <v>1</v>
      </c>
      <c r="C118" s="50">
        <v>2</v>
      </c>
      <c r="D118" s="50">
        <v>5</v>
      </c>
      <c r="E118" s="50">
        <v>5</v>
      </c>
      <c r="F118" s="50">
        <f t="shared" si="2"/>
        <v>3.25</v>
      </c>
      <c r="G118" s="51">
        <f t="shared" si="3"/>
        <v>2.6591479484724942</v>
      </c>
    </row>
    <row r="119" spans="1:7" x14ac:dyDescent="0.25">
      <c r="A119" s="52">
        <v>117</v>
      </c>
      <c r="B119" s="50">
        <v>1</v>
      </c>
      <c r="C119" s="50">
        <v>2</v>
      </c>
      <c r="D119" s="50">
        <v>5</v>
      </c>
      <c r="E119" s="50">
        <v>5</v>
      </c>
      <c r="F119" s="50">
        <f t="shared" si="2"/>
        <v>3.25</v>
      </c>
      <c r="G119" s="51">
        <f t="shared" si="3"/>
        <v>2.6591479484724942</v>
      </c>
    </row>
    <row r="120" spans="1:7" x14ac:dyDescent="0.25">
      <c r="A120" s="52">
        <v>118</v>
      </c>
      <c r="B120" s="50">
        <v>1</v>
      </c>
      <c r="C120" s="50">
        <v>2</v>
      </c>
      <c r="D120" s="50">
        <v>5</v>
      </c>
      <c r="E120" s="50">
        <v>5</v>
      </c>
      <c r="F120" s="50">
        <f t="shared" si="2"/>
        <v>3.25</v>
      </c>
      <c r="G120" s="51">
        <f t="shared" si="3"/>
        <v>2.6591479484724942</v>
      </c>
    </row>
    <row r="121" spans="1:7" x14ac:dyDescent="0.25">
      <c r="A121" s="52">
        <v>119</v>
      </c>
      <c r="B121" s="50">
        <v>1</v>
      </c>
      <c r="C121" s="50">
        <v>2</v>
      </c>
      <c r="D121" s="50">
        <v>5</v>
      </c>
      <c r="E121" s="50">
        <v>5</v>
      </c>
      <c r="F121" s="50">
        <f t="shared" si="2"/>
        <v>3.25</v>
      </c>
      <c r="G121" s="51">
        <f t="shared" si="3"/>
        <v>2.6591479484724942</v>
      </c>
    </row>
    <row r="122" spans="1:7" x14ac:dyDescent="0.25">
      <c r="A122" s="52">
        <v>120</v>
      </c>
      <c r="B122" s="50">
        <v>1</v>
      </c>
      <c r="C122" s="50">
        <v>2</v>
      </c>
      <c r="D122" s="50">
        <v>5</v>
      </c>
      <c r="E122" s="50">
        <v>5</v>
      </c>
      <c r="F122" s="50">
        <f t="shared" si="2"/>
        <v>3.25</v>
      </c>
      <c r="G122" s="51">
        <f t="shared" si="3"/>
        <v>2.6591479484724942</v>
      </c>
    </row>
    <row r="123" spans="1:7" x14ac:dyDescent="0.25">
      <c r="A123" s="52">
        <v>121</v>
      </c>
      <c r="B123" s="50">
        <v>1</v>
      </c>
      <c r="C123" s="50">
        <v>3</v>
      </c>
      <c r="D123" s="50">
        <v>5</v>
      </c>
      <c r="E123" s="50">
        <v>5</v>
      </c>
      <c r="F123" s="50">
        <f t="shared" si="2"/>
        <v>3.5</v>
      </c>
      <c r="G123" s="51">
        <f t="shared" si="3"/>
        <v>2.9428309563827115</v>
      </c>
    </row>
    <row r="124" spans="1:7" x14ac:dyDescent="0.25">
      <c r="A124" s="52">
        <v>122</v>
      </c>
      <c r="B124" s="50">
        <v>1</v>
      </c>
      <c r="C124" s="50">
        <v>3</v>
      </c>
      <c r="D124" s="50">
        <v>5</v>
      </c>
      <c r="E124" s="50">
        <v>5</v>
      </c>
      <c r="F124" s="50">
        <f t="shared" si="2"/>
        <v>3.5</v>
      </c>
      <c r="G124" s="51">
        <f t="shared" si="3"/>
        <v>2.9428309563827115</v>
      </c>
    </row>
    <row r="125" spans="1:7" x14ac:dyDescent="0.25">
      <c r="A125" s="52">
        <v>123</v>
      </c>
      <c r="B125" s="50">
        <v>1</v>
      </c>
      <c r="C125" s="50">
        <v>3</v>
      </c>
      <c r="D125" s="50">
        <v>3</v>
      </c>
      <c r="E125" s="50">
        <v>5</v>
      </c>
      <c r="F125" s="50">
        <f t="shared" si="2"/>
        <v>3</v>
      </c>
      <c r="G125" s="51">
        <f t="shared" si="3"/>
        <v>2.5900200641113513</v>
      </c>
    </row>
    <row r="126" spans="1:7" x14ac:dyDescent="0.25">
      <c r="A126" s="52">
        <v>124</v>
      </c>
      <c r="B126" s="50">
        <v>1</v>
      </c>
      <c r="C126" s="50">
        <v>3</v>
      </c>
      <c r="D126" s="50">
        <v>5</v>
      </c>
      <c r="E126" s="50">
        <v>5</v>
      </c>
      <c r="F126" s="50">
        <f t="shared" si="2"/>
        <v>3.5</v>
      </c>
      <c r="G126" s="51">
        <f t="shared" si="3"/>
        <v>2.9428309563827115</v>
      </c>
    </row>
    <row r="127" spans="1:7" x14ac:dyDescent="0.25">
      <c r="A127" s="52">
        <v>125</v>
      </c>
      <c r="B127" s="50">
        <v>1</v>
      </c>
      <c r="C127" s="50">
        <v>3</v>
      </c>
      <c r="D127" s="50">
        <v>5</v>
      </c>
      <c r="E127" s="50">
        <v>5</v>
      </c>
      <c r="F127" s="50">
        <f t="shared" si="2"/>
        <v>3.5</v>
      </c>
      <c r="G127" s="51">
        <f t="shared" si="3"/>
        <v>2.9428309563827115</v>
      </c>
    </row>
    <row r="128" spans="1:7" x14ac:dyDescent="0.25">
      <c r="A128" s="52">
        <v>126</v>
      </c>
      <c r="B128" s="50">
        <v>1</v>
      </c>
      <c r="C128" s="50">
        <v>3</v>
      </c>
      <c r="D128" s="50">
        <v>5</v>
      </c>
      <c r="E128" s="50">
        <v>5</v>
      </c>
      <c r="F128" s="50">
        <f t="shared" si="2"/>
        <v>3.5</v>
      </c>
      <c r="G128" s="51">
        <f t="shared" si="3"/>
        <v>2.9428309563827115</v>
      </c>
    </row>
    <row r="129" spans="1:7" x14ac:dyDescent="0.25">
      <c r="A129" s="52">
        <v>127</v>
      </c>
      <c r="B129" s="50">
        <v>1</v>
      </c>
      <c r="C129" s="50">
        <v>3</v>
      </c>
      <c r="D129" s="50">
        <v>5</v>
      </c>
      <c r="E129" s="50">
        <v>5</v>
      </c>
      <c r="F129" s="50">
        <f t="shared" si="2"/>
        <v>3.5</v>
      </c>
      <c r="G129" s="51">
        <f t="shared" si="3"/>
        <v>2.9428309563827115</v>
      </c>
    </row>
    <row r="130" spans="1:7" x14ac:dyDescent="0.25">
      <c r="A130" s="52">
        <v>128</v>
      </c>
      <c r="B130" s="50">
        <v>1</v>
      </c>
      <c r="C130" s="50">
        <v>2</v>
      </c>
      <c r="D130" s="50">
        <v>5</v>
      </c>
      <c r="E130" s="50">
        <v>5</v>
      </c>
      <c r="F130" s="50">
        <f t="shared" ref="F130:F193" si="4">AVERAGE(B130:E130)</f>
        <v>3.25</v>
      </c>
      <c r="G130" s="51">
        <f t="shared" ref="G130:G193" si="5">(B130*C130*D130*E130)^(1/COUNT(B130:E130))</f>
        <v>2.6591479484724942</v>
      </c>
    </row>
    <row r="131" spans="1:7" x14ac:dyDescent="0.25">
      <c r="A131" s="52">
        <v>129</v>
      </c>
      <c r="B131" s="50">
        <v>1</v>
      </c>
      <c r="C131" s="50">
        <v>2</v>
      </c>
      <c r="D131" s="50">
        <v>5</v>
      </c>
      <c r="E131" s="50">
        <v>5</v>
      </c>
      <c r="F131" s="50">
        <f t="shared" si="4"/>
        <v>3.25</v>
      </c>
      <c r="G131" s="51">
        <f t="shared" si="5"/>
        <v>2.6591479484724942</v>
      </c>
    </row>
    <row r="132" spans="1:7" x14ac:dyDescent="0.25">
      <c r="A132" s="52">
        <v>130</v>
      </c>
      <c r="B132" s="50">
        <v>1</v>
      </c>
      <c r="C132" s="50">
        <v>2</v>
      </c>
      <c r="D132" s="50">
        <v>5</v>
      </c>
      <c r="E132" s="50">
        <v>5</v>
      </c>
      <c r="F132" s="50">
        <f t="shared" si="4"/>
        <v>3.25</v>
      </c>
      <c r="G132" s="51">
        <f t="shared" si="5"/>
        <v>2.6591479484724942</v>
      </c>
    </row>
    <row r="133" spans="1:7" x14ac:dyDescent="0.25">
      <c r="A133" s="52">
        <v>131</v>
      </c>
      <c r="B133" s="50">
        <v>1</v>
      </c>
      <c r="C133" s="50">
        <v>2</v>
      </c>
      <c r="D133" s="50">
        <v>5</v>
      </c>
      <c r="E133" s="50">
        <v>5</v>
      </c>
      <c r="F133" s="50">
        <f t="shared" si="4"/>
        <v>3.25</v>
      </c>
      <c r="G133" s="51">
        <f t="shared" si="5"/>
        <v>2.6591479484724942</v>
      </c>
    </row>
    <row r="134" spans="1:7" x14ac:dyDescent="0.25">
      <c r="A134" s="52">
        <v>132</v>
      </c>
      <c r="B134" s="50">
        <v>1</v>
      </c>
      <c r="C134" s="50">
        <v>2</v>
      </c>
      <c r="D134" s="50">
        <v>5</v>
      </c>
      <c r="E134" s="50">
        <v>5</v>
      </c>
      <c r="F134" s="50">
        <f t="shared" si="4"/>
        <v>3.25</v>
      </c>
      <c r="G134" s="51">
        <f t="shared" si="5"/>
        <v>2.6591479484724942</v>
      </c>
    </row>
    <row r="135" spans="1:7" x14ac:dyDescent="0.25">
      <c r="A135" s="52">
        <v>133</v>
      </c>
      <c r="B135" s="50">
        <v>1</v>
      </c>
      <c r="C135" s="50">
        <v>2</v>
      </c>
      <c r="D135" s="50">
        <v>5</v>
      </c>
      <c r="E135" s="50">
        <v>5</v>
      </c>
      <c r="F135" s="50">
        <f t="shared" si="4"/>
        <v>3.25</v>
      </c>
      <c r="G135" s="51">
        <f t="shared" si="5"/>
        <v>2.6591479484724942</v>
      </c>
    </row>
    <row r="136" spans="1:7" x14ac:dyDescent="0.25">
      <c r="A136" s="52">
        <v>134</v>
      </c>
      <c r="B136" s="50">
        <v>1</v>
      </c>
      <c r="C136" s="50">
        <v>2</v>
      </c>
      <c r="D136" s="50">
        <v>5</v>
      </c>
      <c r="E136" s="50">
        <v>5</v>
      </c>
      <c r="F136" s="50">
        <f t="shared" si="4"/>
        <v>3.25</v>
      </c>
      <c r="G136" s="51">
        <f t="shared" si="5"/>
        <v>2.6591479484724942</v>
      </c>
    </row>
    <row r="137" spans="1:7" x14ac:dyDescent="0.25">
      <c r="A137" s="52">
        <v>135</v>
      </c>
      <c r="B137" s="50">
        <v>1</v>
      </c>
      <c r="C137" s="50">
        <v>2</v>
      </c>
      <c r="D137" s="50">
        <v>5</v>
      </c>
      <c r="E137" s="50">
        <v>5</v>
      </c>
      <c r="F137" s="50">
        <f t="shared" si="4"/>
        <v>3.25</v>
      </c>
      <c r="G137" s="51">
        <f t="shared" si="5"/>
        <v>2.6591479484724942</v>
      </c>
    </row>
    <row r="138" spans="1:7" x14ac:dyDescent="0.25">
      <c r="A138" s="52">
        <v>136</v>
      </c>
      <c r="B138" s="50">
        <v>1</v>
      </c>
      <c r="C138" s="50">
        <v>2</v>
      </c>
      <c r="D138" s="50">
        <v>5</v>
      </c>
      <c r="E138" s="50">
        <v>5</v>
      </c>
      <c r="F138" s="50">
        <f t="shared" si="4"/>
        <v>3.25</v>
      </c>
      <c r="G138" s="51">
        <f t="shared" si="5"/>
        <v>2.6591479484724942</v>
      </c>
    </row>
    <row r="139" spans="1:7" x14ac:dyDescent="0.25">
      <c r="A139" s="52">
        <v>137</v>
      </c>
      <c r="B139" s="50">
        <v>1</v>
      </c>
      <c r="C139" s="50">
        <v>2</v>
      </c>
      <c r="D139" s="50">
        <v>5</v>
      </c>
      <c r="E139" s="50">
        <v>5</v>
      </c>
      <c r="F139" s="50">
        <f t="shared" si="4"/>
        <v>3.25</v>
      </c>
      <c r="G139" s="51">
        <f t="shared" si="5"/>
        <v>2.6591479484724942</v>
      </c>
    </row>
    <row r="140" spans="1:7" x14ac:dyDescent="0.25">
      <c r="A140" s="52">
        <v>138</v>
      </c>
      <c r="B140" s="50">
        <v>1</v>
      </c>
      <c r="C140" s="50">
        <v>2</v>
      </c>
      <c r="D140" s="50">
        <v>5</v>
      </c>
      <c r="E140" s="50">
        <v>5</v>
      </c>
      <c r="F140" s="50">
        <f t="shared" si="4"/>
        <v>3.25</v>
      </c>
      <c r="G140" s="51">
        <f t="shared" si="5"/>
        <v>2.6591479484724942</v>
      </c>
    </row>
    <row r="141" spans="1:7" x14ac:dyDescent="0.25">
      <c r="A141" s="52">
        <v>139</v>
      </c>
      <c r="B141" s="50">
        <v>1</v>
      </c>
      <c r="C141" s="50">
        <v>2</v>
      </c>
      <c r="D141" s="50">
        <v>5</v>
      </c>
      <c r="E141" s="50">
        <v>5</v>
      </c>
      <c r="F141" s="50">
        <f t="shared" si="4"/>
        <v>3.25</v>
      </c>
      <c r="G141" s="51">
        <f t="shared" si="5"/>
        <v>2.6591479484724942</v>
      </c>
    </row>
    <row r="142" spans="1:7" x14ac:dyDescent="0.25">
      <c r="A142" s="52">
        <v>140</v>
      </c>
      <c r="B142" s="50">
        <v>5</v>
      </c>
      <c r="C142" s="50">
        <v>2</v>
      </c>
      <c r="D142" s="50">
        <v>5</v>
      </c>
      <c r="E142" s="50">
        <v>5</v>
      </c>
      <c r="F142" s="50">
        <f t="shared" si="4"/>
        <v>4.25</v>
      </c>
      <c r="G142" s="51">
        <f t="shared" si="5"/>
        <v>3.9763536438352531</v>
      </c>
    </row>
    <row r="143" spans="1:7" x14ac:dyDescent="0.25">
      <c r="A143" s="52">
        <v>141</v>
      </c>
      <c r="B143" s="50">
        <v>1</v>
      </c>
      <c r="C143" s="50">
        <v>2</v>
      </c>
      <c r="D143" s="50">
        <v>5</v>
      </c>
      <c r="E143" s="50">
        <v>5</v>
      </c>
      <c r="F143" s="50">
        <f t="shared" si="4"/>
        <v>3.25</v>
      </c>
      <c r="G143" s="51">
        <f t="shared" si="5"/>
        <v>2.6591479484724942</v>
      </c>
    </row>
    <row r="144" spans="1:7" x14ac:dyDescent="0.25">
      <c r="A144" s="52">
        <v>142</v>
      </c>
      <c r="B144" s="50">
        <v>1</v>
      </c>
      <c r="C144" s="50">
        <v>2</v>
      </c>
      <c r="D144" s="50">
        <v>5</v>
      </c>
      <c r="E144" s="50">
        <v>5</v>
      </c>
      <c r="F144" s="50">
        <f t="shared" si="4"/>
        <v>3.25</v>
      </c>
      <c r="G144" s="51">
        <f t="shared" si="5"/>
        <v>2.6591479484724942</v>
      </c>
    </row>
    <row r="145" spans="1:7" x14ac:dyDescent="0.25">
      <c r="A145" s="52">
        <v>143</v>
      </c>
      <c r="B145" s="50">
        <v>1</v>
      </c>
      <c r="C145" s="50">
        <v>2</v>
      </c>
      <c r="D145" s="50">
        <v>5</v>
      </c>
      <c r="E145" s="50">
        <v>5</v>
      </c>
      <c r="F145" s="50">
        <f t="shared" si="4"/>
        <v>3.25</v>
      </c>
      <c r="G145" s="51">
        <f t="shared" si="5"/>
        <v>2.6591479484724942</v>
      </c>
    </row>
    <row r="146" spans="1:7" x14ac:dyDescent="0.25">
      <c r="A146" s="52">
        <v>144</v>
      </c>
      <c r="B146" s="50">
        <v>1</v>
      </c>
      <c r="C146" s="50">
        <v>2</v>
      </c>
      <c r="D146" s="50">
        <v>5</v>
      </c>
      <c r="E146" s="50">
        <v>5</v>
      </c>
      <c r="F146" s="50">
        <f t="shared" si="4"/>
        <v>3.25</v>
      </c>
      <c r="G146" s="51">
        <f t="shared" si="5"/>
        <v>2.6591479484724942</v>
      </c>
    </row>
    <row r="147" spans="1:7" x14ac:dyDescent="0.25">
      <c r="A147" s="52">
        <v>145</v>
      </c>
      <c r="B147" s="50">
        <v>1</v>
      </c>
      <c r="C147" s="50">
        <v>2</v>
      </c>
      <c r="D147" s="50">
        <v>5</v>
      </c>
      <c r="E147" s="50">
        <v>5</v>
      </c>
      <c r="F147" s="50">
        <f t="shared" si="4"/>
        <v>3.25</v>
      </c>
      <c r="G147" s="51">
        <f t="shared" si="5"/>
        <v>2.6591479484724942</v>
      </c>
    </row>
    <row r="148" spans="1:7" x14ac:dyDescent="0.25">
      <c r="A148" s="52">
        <v>146</v>
      </c>
      <c r="B148" s="50">
        <v>1</v>
      </c>
      <c r="C148" s="50">
        <v>2</v>
      </c>
      <c r="D148" s="50">
        <v>5</v>
      </c>
      <c r="E148" s="50">
        <v>5</v>
      </c>
      <c r="F148" s="50">
        <f t="shared" si="4"/>
        <v>3.25</v>
      </c>
      <c r="G148" s="51">
        <f t="shared" si="5"/>
        <v>2.6591479484724942</v>
      </c>
    </row>
    <row r="149" spans="1:7" x14ac:dyDescent="0.25">
      <c r="A149" s="52">
        <v>147</v>
      </c>
      <c r="B149" s="50">
        <v>1</v>
      </c>
      <c r="C149" s="50">
        <v>2</v>
      </c>
      <c r="D149" s="50">
        <v>5</v>
      </c>
      <c r="E149" s="50">
        <v>5</v>
      </c>
      <c r="F149" s="50">
        <f t="shared" si="4"/>
        <v>3.25</v>
      </c>
      <c r="G149" s="51">
        <f t="shared" si="5"/>
        <v>2.6591479484724942</v>
      </c>
    </row>
    <row r="150" spans="1:7" x14ac:dyDescent="0.25">
      <c r="A150" s="52">
        <v>148</v>
      </c>
      <c r="B150" s="50">
        <v>1</v>
      </c>
      <c r="C150" s="50">
        <v>2</v>
      </c>
      <c r="D150" s="50">
        <v>5</v>
      </c>
      <c r="E150" s="50">
        <v>5</v>
      </c>
      <c r="F150" s="50">
        <f t="shared" si="4"/>
        <v>3.25</v>
      </c>
      <c r="G150" s="51">
        <f t="shared" si="5"/>
        <v>2.6591479484724942</v>
      </c>
    </row>
    <row r="151" spans="1:7" x14ac:dyDescent="0.25">
      <c r="A151" s="52">
        <v>149</v>
      </c>
      <c r="B151" s="50">
        <v>1</v>
      </c>
      <c r="C151" s="50">
        <v>2</v>
      </c>
      <c r="D151" s="50">
        <v>5</v>
      </c>
      <c r="E151" s="50">
        <v>5</v>
      </c>
      <c r="F151" s="50">
        <f t="shared" si="4"/>
        <v>3.25</v>
      </c>
      <c r="G151" s="51">
        <f t="shared" si="5"/>
        <v>2.6591479484724942</v>
      </c>
    </row>
    <row r="152" spans="1:7" x14ac:dyDescent="0.25">
      <c r="A152" s="52">
        <v>150</v>
      </c>
      <c r="B152" s="50">
        <v>1</v>
      </c>
      <c r="C152" s="50">
        <v>2</v>
      </c>
      <c r="D152" s="50">
        <v>5</v>
      </c>
      <c r="E152" s="50">
        <v>5</v>
      </c>
      <c r="F152" s="50">
        <f t="shared" si="4"/>
        <v>3.25</v>
      </c>
      <c r="G152" s="51">
        <f t="shared" si="5"/>
        <v>2.6591479484724942</v>
      </c>
    </row>
    <row r="153" spans="1:7" x14ac:dyDescent="0.25">
      <c r="A153" s="52">
        <v>151</v>
      </c>
      <c r="B153" s="50">
        <v>1</v>
      </c>
      <c r="C153" s="50">
        <v>2</v>
      </c>
      <c r="D153" s="50">
        <v>5</v>
      </c>
      <c r="E153" s="50">
        <v>5</v>
      </c>
      <c r="F153" s="50">
        <f t="shared" si="4"/>
        <v>3.25</v>
      </c>
      <c r="G153" s="51">
        <f t="shared" si="5"/>
        <v>2.6591479484724942</v>
      </c>
    </row>
    <row r="154" spans="1:7" x14ac:dyDescent="0.25">
      <c r="A154" s="52">
        <v>152</v>
      </c>
      <c r="B154" s="50">
        <v>1</v>
      </c>
      <c r="C154" s="50">
        <v>2</v>
      </c>
      <c r="D154" s="50">
        <v>5</v>
      </c>
      <c r="E154" s="50">
        <v>5</v>
      </c>
      <c r="F154" s="50">
        <f t="shared" si="4"/>
        <v>3.25</v>
      </c>
      <c r="G154" s="51">
        <f t="shared" si="5"/>
        <v>2.6591479484724942</v>
      </c>
    </row>
    <row r="155" spans="1:7" x14ac:dyDescent="0.25">
      <c r="A155" s="52">
        <v>153</v>
      </c>
      <c r="B155" s="50">
        <v>1</v>
      </c>
      <c r="C155" s="50">
        <v>3</v>
      </c>
      <c r="D155" s="50">
        <v>5</v>
      </c>
      <c r="E155" s="50">
        <v>5</v>
      </c>
      <c r="F155" s="50">
        <f t="shared" si="4"/>
        <v>3.5</v>
      </c>
      <c r="G155" s="51">
        <f t="shared" si="5"/>
        <v>2.9428309563827115</v>
      </c>
    </row>
    <row r="156" spans="1:7" x14ac:dyDescent="0.25">
      <c r="A156" s="52">
        <v>154</v>
      </c>
      <c r="B156" s="50">
        <v>1</v>
      </c>
      <c r="C156" s="50">
        <v>2</v>
      </c>
      <c r="D156" s="50">
        <v>5</v>
      </c>
      <c r="E156" s="50">
        <v>5</v>
      </c>
      <c r="F156" s="50">
        <f t="shared" si="4"/>
        <v>3.25</v>
      </c>
      <c r="G156" s="51">
        <f t="shared" si="5"/>
        <v>2.6591479484724942</v>
      </c>
    </row>
    <row r="157" spans="1:7" x14ac:dyDescent="0.25">
      <c r="A157" s="52">
        <v>155</v>
      </c>
      <c r="B157" s="50">
        <v>5</v>
      </c>
      <c r="C157" s="50">
        <v>2</v>
      </c>
      <c r="D157" s="50">
        <v>5</v>
      </c>
      <c r="E157" s="50">
        <v>5</v>
      </c>
      <c r="F157" s="50">
        <f t="shared" si="4"/>
        <v>4.25</v>
      </c>
      <c r="G157" s="51">
        <f t="shared" si="5"/>
        <v>3.9763536438352531</v>
      </c>
    </row>
    <row r="158" spans="1:7" x14ac:dyDescent="0.25">
      <c r="A158" s="52">
        <v>156</v>
      </c>
      <c r="B158" s="50">
        <v>1</v>
      </c>
      <c r="C158" s="50">
        <v>2</v>
      </c>
      <c r="D158" s="50">
        <v>5</v>
      </c>
      <c r="E158" s="50">
        <v>5</v>
      </c>
      <c r="F158" s="50">
        <f t="shared" si="4"/>
        <v>3.25</v>
      </c>
      <c r="G158" s="51">
        <f t="shared" si="5"/>
        <v>2.6591479484724942</v>
      </c>
    </row>
    <row r="159" spans="1:7" x14ac:dyDescent="0.25">
      <c r="A159" s="52">
        <v>157</v>
      </c>
      <c r="B159" s="50">
        <v>1</v>
      </c>
      <c r="C159" s="50">
        <v>2</v>
      </c>
      <c r="D159" s="50">
        <v>5</v>
      </c>
      <c r="E159" s="50">
        <v>5</v>
      </c>
      <c r="F159" s="50">
        <f t="shared" si="4"/>
        <v>3.25</v>
      </c>
      <c r="G159" s="51">
        <f t="shared" si="5"/>
        <v>2.6591479484724942</v>
      </c>
    </row>
    <row r="160" spans="1:7" x14ac:dyDescent="0.25">
      <c r="A160" s="52">
        <v>158</v>
      </c>
      <c r="B160" s="50">
        <v>1</v>
      </c>
      <c r="C160" s="50">
        <v>2</v>
      </c>
      <c r="D160" s="50">
        <v>5</v>
      </c>
      <c r="E160" s="50">
        <v>5</v>
      </c>
      <c r="F160" s="50">
        <f t="shared" si="4"/>
        <v>3.25</v>
      </c>
      <c r="G160" s="51">
        <f t="shared" si="5"/>
        <v>2.6591479484724942</v>
      </c>
    </row>
    <row r="161" spans="1:7" x14ac:dyDescent="0.25">
      <c r="A161" s="52">
        <v>159</v>
      </c>
      <c r="B161" s="50">
        <v>1</v>
      </c>
      <c r="C161" s="50">
        <v>2</v>
      </c>
      <c r="D161" s="50">
        <v>5</v>
      </c>
      <c r="E161" s="50">
        <v>5</v>
      </c>
      <c r="F161" s="50">
        <f t="shared" si="4"/>
        <v>3.25</v>
      </c>
      <c r="G161" s="51">
        <f t="shared" si="5"/>
        <v>2.6591479484724942</v>
      </c>
    </row>
    <row r="162" spans="1:7" x14ac:dyDescent="0.25">
      <c r="A162" s="52">
        <v>160</v>
      </c>
      <c r="B162" s="50">
        <v>1</v>
      </c>
      <c r="C162" s="50">
        <v>2</v>
      </c>
      <c r="D162" s="50">
        <v>5</v>
      </c>
      <c r="E162" s="50">
        <v>5</v>
      </c>
      <c r="F162" s="50">
        <f t="shared" si="4"/>
        <v>3.25</v>
      </c>
      <c r="G162" s="51">
        <f t="shared" si="5"/>
        <v>2.6591479484724942</v>
      </c>
    </row>
    <row r="163" spans="1:7" x14ac:dyDescent="0.25">
      <c r="A163" s="52">
        <v>161</v>
      </c>
      <c r="B163" s="50">
        <v>1</v>
      </c>
      <c r="C163" s="50">
        <v>2</v>
      </c>
      <c r="D163" s="50">
        <v>5</v>
      </c>
      <c r="E163" s="50">
        <v>5</v>
      </c>
      <c r="F163" s="50">
        <f t="shared" si="4"/>
        <v>3.25</v>
      </c>
      <c r="G163" s="51">
        <f t="shared" si="5"/>
        <v>2.6591479484724942</v>
      </c>
    </row>
    <row r="164" spans="1:7" x14ac:dyDescent="0.25">
      <c r="A164" s="52">
        <v>162</v>
      </c>
      <c r="B164" s="50">
        <v>1</v>
      </c>
      <c r="C164" s="50">
        <v>2</v>
      </c>
      <c r="D164" s="50">
        <v>5</v>
      </c>
      <c r="E164" s="50">
        <v>5</v>
      </c>
      <c r="F164" s="50">
        <f t="shared" si="4"/>
        <v>3.25</v>
      </c>
      <c r="G164" s="51">
        <f t="shared" si="5"/>
        <v>2.6591479484724942</v>
      </c>
    </row>
    <row r="165" spans="1:7" x14ac:dyDescent="0.25">
      <c r="A165" s="52">
        <v>163</v>
      </c>
      <c r="B165" s="50">
        <v>1</v>
      </c>
      <c r="C165" s="50">
        <v>2</v>
      </c>
      <c r="D165" s="50">
        <v>5</v>
      </c>
      <c r="E165" s="50">
        <v>5</v>
      </c>
      <c r="F165" s="50">
        <f t="shared" si="4"/>
        <v>3.25</v>
      </c>
      <c r="G165" s="51">
        <f t="shared" si="5"/>
        <v>2.6591479484724942</v>
      </c>
    </row>
    <row r="166" spans="1:7" x14ac:dyDescent="0.25">
      <c r="A166" s="52">
        <v>164</v>
      </c>
      <c r="B166" s="50">
        <v>1</v>
      </c>
      <c r="C166" s="50">
        <v>2</v>
      </c>
      <c r="D166" s="50">
        <v>5</v>
      </c>
      <c r="E166" s="50">
        <v>5</v>
      </c>
      <c r="F166" s="50">
        <f t="shared" si="4"/>
        <v>3.25</v>
      </c>
      <c r="G166" s="51">
        <f t="shared" si="5"/>
        <v>2.6591479484724942</v>
      </c>
    </row>
    <row r="167" spans="1:7" x14ac:dyDescent="0.25">
      <c r="A167" s="52">
        <v>165</v>
      </c>
      <c r="B167" s="50">
        <v>1</v>
      </c>
      <c r="C167" s="50">
        <v>2</v>
      </c>
      <c r="D167" s="50">
        <v>5</v>
      </c>
      <c r="E167" s="50">
        <v>5</v>
      </c>
      <c r="F167" s="50">
        <f t="shared" si="4"/>
        <v>3.25</v>
      </c>
      <c r="G167" s="51">
        <f t="shared" si="5"/>
        <v>2.6591479484724942</v>
      </c>
    </row>
    <row r="168" spans="1:7" x14ac:dyDescent="0.25">
      <c r="A168" s="52">
        <v>166</v>
      </c>
      <c r="B168" s="50">
        <v>1</v>
      </c>
      <c r="C168" s="50">
        <v>2</v>
      </c>
      <c r="D168" s="50">
        <v>5</v>
      </c>
      <c r="E168" s="50">
        <v>5</v>
      </c>
      <c r="F168" s="50">
        <f t="shared" si="4"/>
        <v>3.25</v>
      </c>
      <c r="G168" s="51">
        <f t="shared" si="5"/>
        <v>2.6591479484724942</v>
      </c>
    </row>
    <row r="169" spans="1:7" x14ac:dyDescent="0.25">
      <c r="A169" s="52">
        <v>167</v>
      </c>
      <c r="B169" s="50">
        <v>1</v>
      </c>
      <c r="C169" s="50">
        <v>2</v>
      </c>
      <c r="D169" s="50">
        <v>5</v>
      </c>
      <c r="E169" s="50">
        <v>5</v>
      </c>
      <c r="F169" s="50">
        <f t="shared" si="4"/>
        <v>3.25</v>
      </c>
      <c r="G169" s="51">
        <f t="shared" si="5"/>
        <v>2.6591479484724942</v>
      </c>
    </row>
    <row r="170" spans="1:7" x14ac:dyDescent="0.25">
      <c r="A170" s="52">
        <v>168</v>
      </c>
      <c r="B170" s="50">
        <v>1</v>
      </c>
      <c r="C170" s="50">
        <v>2</v>
      </c>
      <c r="D170" s="50">
        <v>5</v>
      </c>
      <c r="E170" s="50">
        <v>5</v>
      </c>
      <c r="F170" s="50">
        <f t="shared" si="4"/>
        <v>3.25</v>
      </c>
      <c r="G170" s="51">
        <f t="shared" si="5"/>
        <v>2.6591479484724942</v>
      </c>
    </row>
    <row r="171" spans="1:7" x14ac:dyDescent="0.25">
      <c r="A171" s="52">
        <v>169</v>
      </c>
      <c r="B171" s="50">
        <v>1</v>
      </c>
      <c r="C171" s="50">
        <v>2</v>
      </c>
      <c r="D171" s="50">
        <v>5</v>
      </c>
      <c r="E171" s="50">
        <v>5</v>
      </c>
      <c r="F171" s="50">
        <f t="shared" si="4"/>
        <v>3.25</v>
      </c>
      <c r="G171" s="51">
        <f t="shared" si="5"/>
        <v>2.6591479484724942</v>
      </c>
    </row>
    <row r="172" spans="1:7" x14ac:dyDescent="0.25">
      <c r="A172" s="52">
        <v>170</v>
      </c>
      <c r="B172" s="50">
        <v>1</v>
      </c>
      <c r="C172" s="50">
        <v>2</v>
      </c>
      <c r="D172" s="50">
        <v>5</v>
      </c>
      <c r="E172" s="50">
        <v>5</v>
      </c>
      <c r="F172" s="50">
        <f t="shared" si="4"/>
        <v>3.25</v>
      </c>
      <c r="G172" s="51">
        <f t="shared" si="5"/>
        <v>2.6591479484724942</v>
      </c>
    </row>
    <row r="173" spans="1:7" x14ac:dyDescent="0.25">
      <c r="A173" s="52">
        <v>171</v>
      </c>
      <c r="B173" s="50">
        <v>1</v>
      </c>
      <c r="C173" s="50">
        <v>2</v>
      </c>
      <c r="D173" s="50">
        <v>5</v>
      </c>
      <c r="E173" s="50">
        <v>5</v>
      </c>
      <c r="F173" s="50">
        <f t="shared" si="4"/>
        <v>3.25</v>
      </c>
      <c r="G173" s="51">
        <f t="shared" si="5"/>
        <v>2.6591479484724942</v>
      </c>
    </row>
    <row r="174" spans="1:7" x14ac:dyDescent="0.25">
      <c r="A174" s="52">
        <v>172</v>
      </c>
      <c r="B174" s="50">
        <v>1</v>
      </c>
      <c r="C174" s="50">
        <v>2</v>
      </c>
      <c r="D174" s="50">
        <v>5</v>
      </c>
      <c r="E174" s="50">
        <v>5</v>
      </c>
      <c r="F174" s="50">
        <f t="shared" si="4"/>
        <v>3.25</v>
      </c>
      <c r="G174" s="51">
        <f t="shared" si="5"/>
        <v>2.6591479484724942</v>
      </c>
    </row>
    <row r="175" spans="1:7" x14ac:dyDescent="0.25">
      <c r="A175" s="52">
        <v>173</v>
      </c>
      <c r="B175" s="50">
        <v>1</v>
      </c>
      <c r="C175" s="50">
        <v>2</v>
      </c>
      <c r="D175" s="50">
        <v>5</v>
      </c>
      <c r="E175" s="50">
        <v>5</v>
      </c>
      <c r="F175" s="50">
        <f t="shared" si="4"/>
        <v>3.25</v>
      </c>
      <c r="G175" s="51">
        <f t="shared" si="5"/>
        <v>2.6591479484724942</v>
      </c>
    </row>
    <row r="176" spans="1:7" x14ac:dyDescent="0.25">
      <c r="A176" s="52">
        <v>174</v>
      </c>
      <c r="B176" s="50">
        <v>1</v>
      </c>
      <c r="C176" s="50">
        <v>2</v>
      </c>
      <c r="D176" s="50">
        <v>5</v>
      </c>
      <c r="E176" s="50">
        <v>5</v>
      </c>
      <c r="F176" s="50">
        <f t="shared" si="4"/>
        <v>3.25</v>
      </c>
      <c r="G176" s="51">
        <f t="shared" si="5"/>
        <v>2.6591479484724942</v>
      </c>
    </row>
    <row r="177" spans="1:7" x14ac:dyDescent="0.25">
      <c r="A177" s="52">
        <v>175</v>
      </c>
      <c r="B177" s="50">
        <v>1</v>
      </c>
      <c r="C177" s="50">
        <v>2</v>
      </c>
      <c r="D177" s="50">
        <v>5</v>
      </c>
      <c r="E177" s="50">
        <v>5</v>
      </c>
      <c r="F177" s="50">
        <f t="shared" si="4"/>
        <v>3.25</v>
      </c>
      <c r="G177" s="51">
        <f t="shared" si="5"/>
        <v>2.6591479484724942</v>
      </c>
    </row>
    <row r="178" spans="1:7" x14ac:dyDescent="0.25">
      <c r="A178" s="52">
        <v>176</v>
      </c>
      <c r="B178" s="50">
        <v>1</v>
      </c>
      <c r="C178" s="50">
        <v>2</v>
      </c>
      <c r="D178" s="50">
        <v>5</v>
      </c>
      <c r="E178" s="50">
        <v>5</v>
      </c>
      <c r="F178" s="50">
        <f t="shared" si="4"/>
        <v>3.25</v>
      </c>
      <c r="G178" s="51">
        <f t="shared" si="5"/>
        <v>2.6591479484724942</v>
      </c>
    </row>
    <row r="179" spans="1:7" x14ac:dyDescent="0.25">
      <c r="A179" s="52">
        <v>177</v>
      </c>
      <c r="B179" s="50">
        <v>1</v>
      </c>
      <c r="C179" s="50">
        <v>2</v>
      </c>
      <c r="D179" s="50">
        <v>5</v>
      </c>
      <c r="E179" s="50">
        <v>5</v>
      </c>
      <c r="F179" s="50">
        <f t="shared" si="4"/>
        <v>3.25</v>
      </c>
      <c r="G179" s="51">
        <f t="shared" si="5"/>
        <v>2.6591479484724942</v>
      </c>
    </row>
    <row r="180" spans="1:7" x14ac:dyDescent="0.25">
      <c r="A180" s="52">
        <v>178</v>
      </c>
      <c r="B180" s="50">
        <v>1</v>
      </c>
      <c r="C180" s="50">
        <v>2</v>
      </c>
      <c r="D180" s="50">
        <v>5</v>
      </c>
      <c r="E180" s="50">
        <v>5</v>
      </c>
      <c r="F180" s="50">
        <f t="shared" si="4"/>
        <v>3.25</v>
      </c>
      <c r="G180" s="51">
        <f t="shared" si="5"/>
        <v>2.6591479484724942</v>
      </c>
    </row>
    <row r="181" spans="1:7" x14ac:dyDescent="0.25">
      <c r="A181" s="52">
        <v>179</v>
      </c>
      <c r="B181" s="50">
        <v>1</v>
      </c>
      <c r="C181" s="50">
        <v>2</v>
      </c>
      <c r="D181" s="50">
        <v>5</v>
      </c>
      <c r="E181" s="50">
        <v>5</v>
      </c>
      <c r="F181" s="50">
        <f t="shared" si="4"/>
        <v>3.25</v>
      </c>
      <c r="G181" s="51">
        <f t="shared" si="5"/>
        <v>2.6591479484724942</v>
      </c>
    </row>
    <row r="182" spans="1:7" x14ac:dyDescent="0.25">
      <c r="A182" s="52">
        <v>180</v>
      </c>
      <c r="B182" s="50">
        <v>1</v>
      </c>
      <c r="C182" s="50">
        <v>2</v>
      </c>
      <c r="D182" s="50">
        <v>5</v>
      </c>
      <c r="E182" s="50">
        <v>5</v>
      </c>
      <c r="F182" s="50">
        <f t="shared" si="4"/>
        <v>3.25</v>
      </c>
      <c r="G182" s="51">
        <f t="shared" si="5"/>
        <v>2.6591479484724942</v>
      </c>
    </row>
    <row r="183" spans="1:7" x14ac:dyDescent="0.25">
      <c r="A183" s="52">
        <v>181</v>
      </c>
      <c r="B183" s="50">
        <v>1</v>
      </c>
      <c r="C183" s="50">
        <v>2</v>
      </c>
      <c r="D183" s="50">
        <v>5</v>
      </c>
      <c r="E183" s="50">
        <v>5</v>
      </c>
      <c r="F183" s="50">
        <f t="shared" si="4"/>
        <v>3.25</v>
      </c>
      <c r="G183" s="51">
        <f t="shared" si="5"/>
        <v>2.6591479484724942</v>
      </c>
    </row>
    <row r="184" spans="1:7" x14ac:dyDescent="0.25">
      <c r="A184" s="52">
        <v>182</v>
      </c>
      <c r="B184" s="50">
        <v>1</v>
      </c>
      <c r="C184" s="50">
        <v>3</v>
      </c>
      <c r="D184" s="50">
        <v>3</v>
      </c>
      <c r="E184" s="50">
        <v>5</v>
      </c>
      <c r="F184" s="50">
        <f t="shared" si="4"/>
        <v>3</v>
      </c>
      <c r="G184" s="51">
        <f t="shared" si="5"/>
        <v>2.5900200641113513</v>
      </c>
    </row>
    <row r="185" spans="1:7" x14ac:dyDescent="0.25">
      <c r="A185" s="52">
        <v>183</v>
      </c>
      <c r="B185" s="50">
        <v>1</v>
      </c>
      <c r="C185" s="50">
        <v>3</v>
      </c>
      <c r="D185" s="50">
        <v>3</v>
      </c>
      <c r="E185" s="50">
        <v>5</v>
      </c>
      <c r="F185" s="50">
        <f t="shared" si="4"/>
        <v>3</v>
      </c>
      <c r="G185" s="51">
        <f t="shared" si="5"/>
        <v>2.5900200641113513</v>
      </c>
    </row>
    <row r="186" spans="1:7" x14ac:dyDescent="0.25">
      <c r="A186" s="52">
        <v>184</v>
      </c>
      <c r="B186" s="50">
        <v>1</v>
      </c>
      <c r="C186" s="50">
        <v>3</v>
      </c>
      <c r="D186" s="50">
        <v>3</v>
      </c>
      <c r="E186" s="50">
        <v>5</v>
      </c>
      <c r="F186" s="50">
        <f t="shared" si="4"/>
        <v>3</v>
      </c>
      <c r="G186" s="51">
        <f t="shared" si="5"/>
        <v>2.5900200641113513</v>
      </c>
    </row>
    <row r="187" spans="1:7" x14ac:dyDescent="0.25">
      <c r="A187" s="52">
        <v>185</v>
      </c>
      <c r="B187" s="50">
        <v>1</v>
      </c>
      <c r="C187" s="50">
        <v>3</v>
      </c>
      <c r="D187" s="50">
        <v>3</v>
      </c>
      <c r="E187" s="50">
        <v>5</v>
      </c>
      <c r="F187" s="50">
        <f t="shared" si="4"/>
        <v>3</v>
      </c>
      <c r="G187" s="51">
        <f t="shared" si="5"/>
        <v>2.5900200641113513</v>
      </c>
    </row>
    <row r="188" spans="1:7" x14ac:dyDescent="0.25">
      <c r="A188" s="52">
        <v>186</v>
      </c>
      <c r="B188" s="50">
        <v>1</v>
      </c>
      <c r="C188" s="50">
        <v>3</v>
      </c>
      <c r="D188" s="50">
        <v>3</v>
      </c>
      <c r="E188" s="50">
        <v>5</v>
      </c>
      <c r="F188" s="50">
        <f t="shared" si="4"/>
        <v>3</v>
      </c>
      <c r="G188" s="51">
        <f t="shared" si="5"/>
        <v>2.5900200641113513</v>
      </c>
    </row>
    <row r="189" spans="1:7" x14ac:dyDescent="0.25">
      <c r="A189" s="52">
        <v>187</v>
      </c>
      <c r="B189" s="50">
        <v>1</v>
      </c>
      <c r="C189" s="50">
        <v>3</v>
      </c>
      <c r="D189" s="50">
        <v>3</v>
      </c>
      <c r="E189" s="50">
        <v>5</v>
      </c>
      <c r="F189" s="50">
        <f t="shared" si="4"/>
        <v>3</v>
      </c>
      <c r="G189" s="51">
        <f t="shared" si="5"/>
        <v>2.5900200641113513</v>
      </c>
    </row>
    <row r="190" spans="1:7" x14ac:dyDescent="0.25">
      <c r="A190" s="52">
        <v>188</v>
      </c>
      <c r="B190" s="50">
        <v>1</v>
      </c>
      <c r="C190" s="50">
        <v>3</v>
      </c>
      <c r="D190" s="50">
        <v>3</v>
      </c>
      <c r="E190" s="50">
        <v>5</v>
      </c>
      <c r="F190" s="50">
        <f t="shared" si="4"/>
        <v>3</v>
      </c>
      <c r="G190" s="51">
        <f t="shared" si="5"/>
        <v>2.5900200641113513</v>
      </c>
    </row>
    <row r="191" spans="1:7" x14ac:dyDescent="0.25">
      <c r="A191" s="52">
        <v>189</v>
      </c>
      <c r="B191" s="50">
        <v>1</v>
      </c>
      <c r="C191" s="50">
        <v>1000</v>
      </c>
      <c r="D191" s="50">
        <v>5</v>
      </c>
      <c r="E191" s="50">
        <v>5</v>
      </c>
      <c r="F191" s="50">
        <f t="shared" si="4"/>
        <v>252.75</v>
      </c>
      <c r="G191" s="51">
        <f t="shared" si="5"/>
        <v>12.574334296829354</v>
      </c>
    </row>
    <row r="192" spans="1:7" x14ac:dyDescent="0.25">
      <c r="A192" s="52">
        <v>190</v>
      </c>
      <c r="B192" s="50">
        <v>5</v>
      </c>
      <c r="C192" s="50">
        <v>3</v>
      </c>
      <c r="D192" s="50">
        <v>5</v>
      </c>
      <c r="E192" s="50">
        <v>5</v>
      </c>
      <c r="F192" s="50">
        <f t="shared" si="4"/>
        <v>4.5</v>
      </c>
      <c r="G192" s="51">
        <f t="shared" si="5"/>
        <v>4.4005586839669668</v>
      </c>
    </row>
    <row r="193" spans="1:7" x14ac:dyDescent="0.25">
      <c r="A193" s="52">
        <v>191</v>
      </c>
      <c r="B193" s="50">
        <v>1</v>
      </c>
      <c r="C193" s="50">
        <v>3</v>
      </c>
      <c r="D193" s="50">
        <v>5</v>
      </c>
      <c r="E193" s="50">
        <v>5</v>
      </c>
      <c r="F193" s="50">
        <f t="shared" si="4"/>
        <v>3.5</v>
      </c>
      <c r="G193" s="51">
        <f t="shared" si="5"/>
        <v>2.9428309563827115</v>
      </c>
    </row>
    <row r="194" spans="1:7" x14ac:dyDescent="0.25">
      <c r="A194" s="52">
        <v>192</v>
      </c>
      <c r="B194" s="50">
        <v>1</v>
      </c>
      <c r="C194" s="50">
        <v>3</v>
      </c>
      <c r="D194" s="50">
        <v>5</v>
      </c>
      <c r="E194" s="50">
        <v>5</v>
      </c>
      <c r="F194" s="50">
        <f t="shared" ref="F194:F254" si="6">AVERAGE(B194:E194)</f>
        <v>3.5</v>
      </c>
      <c r="G194" s="51">
        <f t="shared" ref="G194:G254" si="7">(B194*C194*D194*E194)^(1/COUNT(B194:E194))</f>
        <v>2.9428309563827115</v>
      </c>
    </row>
    <row r="195" spans="1:7" x14ac:dyDescent="0.25">
      <c r="A195" s="52">
        <v>193</v>
      </c>
      <c r="B195" s="50">
        <v>1</v>
      </c>
      <c r="C195" s="50">
        <v>3</v>
      </c>
      <c r="D195" s="50">
        <v>5</v>
      </c>
      <c r="E195" s="50">
        <v>5</v>
      </c>
      <c r="F195" s="50">
        <f t="shared" si="6"/>
        <v>3.5</v>
      </c>
      <c r="G195" s="51">
        <f t="shared" si="7"/>
        <v>2.9428309563827115</v>
      </c>
    </row>
    <row r="196" spans="1:7" x14ac:dyDescent="0.25">
      <c r="A196" s="52">
        <v>194</v>
      </c>
      <c r="B196" s="50">
        <v>1</v>
      </c>
      <c r="C196" s="50">
        <v>3</v>
      </c>
      <c r="D196" s="50">
        <v>5</v>
      </c>
      <c r="E196" s="50">
        <v>5</v>
      </c>
      <c r="F196" s="50">
        <f t="shared" si="6"/>
        <v>3.5</v>
      </c>
      <c r="G196" s="51">
        <f t="shared" si="7"/>
        <v>2.9428309563827115</v>
      </c>
    </row>
    <row r="197" spans="1:7" x14ac:dyDescent="0.25">
      <c r="A197" s="52">
        <v>195</v>
      </c>
      <c r="B197" s="50">
        <v>1</v>
      </c>
      <c r="C197" s="50">
        <v>3</v>
      </c>
      <c r="D197" s="50">
        <v>5</v>
      </c>
      <c r="E197" s="50">
        <v>5</v>
      </c>
      <c r="F197" s="50">
        <f t="shared" si="6"/>
        <v>3.5</v>
      </c>
      <c r="G197" s="51">
        <f t="shared" si="7"/>
        <v>2.9428309563827115</v>
      </c>
    </row>
    <row r="198" spans="1:7" x14ac:dyDescent="0.25">
      <c r="A198" s="52">
        <v>196</v>
      </c>
      <c r="B198" s="50">
        <v>1</v>
      </c>
      <c r="C198" s="50">
        <v>3</v>
      </c>
      <c r="D198" s="50">
        <v>5</v>
      </c>
      <c r="E198" s="50">
        <v>5</v>
      </c>
      <c r="F198" s="50">
        <f t="shared" si="6"/>
        <v>3.5</v>
      </c>
      <c r="G198" s="51">
        <f t="shared" si="7"/>
        <v>2.9428309563827115</v>
      </c>
    </row>
    <row r="199" spans="1:7" x14ac:dyDescent="0.25">
      <c r="A199" s="52">
        <v>197</v>
      </c>
      <c r="B199" s="50">
        <v>1</v>
      </c>
      <c r="C199" s="50">
        <v>3</v>
      </c>
      <c r="D199" s="50">
        <v>5</v>
      </c>
      <c r="E199" s="50">
        <v>5</v>
      </c>
      <c r="F199" s="50">
        <f t="shared" si="6"/>
        <v>3.5</v>
      </c>
      <c r="G199" s="51">
        <f t="shared" si="7"/>
        <v>2.9428309563827115</v>
      </c>
    </row>
    <row r="200" spans="1:7" x14ac:dyDescent="0.25">
      <c r="A200" s="52">
        <v>198</v>
      </c>
      <c r="B200" s="50">
        <v>1</v>
      </c>
      <c r="C200" s="50">
        <v>3</v>
      </c>
      <c r="D200" s="50">
        <v>5</v>
      </c>
      <c r="E200" s="50">
        <v>5</v>
      </c>
      <c r="F200" s="50">
        <f t="shared" si="6"/>
        <v>3.5</v>
      </c>
      <c r="G200" s="51">
        <f t="shared" si="7"/>
        <v>2.9428309563827115</v>
      </c>
    </row>
    <row r="201" spans="1:7" x14ac:dyDescent="0.25">
      <c r="A201" s="52">
        <v>199</v>
      </c>
      <c r="B201" s="50">
        <v>1</v>
      </c>
      <c r="C201" s="50">
        <v>3</v>
      </c>
      <c r="D201" s="50">
        <v>5</v>
      </c>
      <c r="E201" s="50">
        <v>5</v>
      </c>
      <c r="F201" s="50">
        <f t="shared" si="6"/>
        <v>3.5</v>
      </c>
      <c r="G201" s="51">
        <f t="shared" si="7"/>
        <v>2.9428309563827115</v>
      </c>
    </row>
    <row r="202" spans="1:7" x14ac:dyDescent="0.25">
      <c r="A202" s="52">
        <v>200</v>
      </c>
      <c r="B202" s="50">
        <v>1</v>
      </c>
      <c r="C202" s="50">
        <v>3</v>
      </c>
      <c r="D202" s="50">
        <v>5</v>
      </c>
      <c r="E202" s="50">
        <v>5</v>
      </c>
      <c r="F202" s="50">
        <f t="shared" si="6"/>
        <v>3.5</v>
      </c>
      <c r="G202" s="51">
        <f t="shared" si="7"/>
        <v>2.9428309563827115</v>
      </c>
    </row>
    <row r="203" spans="1:7" x14ac:dyDescent="0.25">
      <c r="A203" s="52">
        <v>201</v>
      </c>
      <c r="B203" s="50">
        <v>1</v>
      </c>
      <c r="C203" s="50">
        <v>3</v>
      </c>
      <c r="D203" s="50">
        <v>5</v>
      </c>
      <c r="E203" s="50">
        <v>5</v>
      </c>
      <c r="F203" s="50">
        <f t="shared" si="6"/>
        <v>3.5</v>
      </c>
      <c r="G203" s="51">
        <f t="shared" si="7"/>
        <v>2.9428309563827115</v>
      </c>
    </row>
    <row r="204" spans="1:7" x14ac:dyDescent="0.25">
      <c r="A204" s="52">
        <v>202</v>
      </c>
      <c r="B204" s="50">
        <v>1</v>
      </c>
      <c r="C204" s="50">
        <v>3</v>
      </c>
      <c r="D204" s="50">
        <v>5</v>
      </c>
      <c r="E204" s="50">
        <v>5</v>
      </c>
      <c r="F204" s="50">
        <f t="shared" si="6"/>
        <v>3.5</v>
      </c>
      <c r="G204" s="51">
        <f t="shared" si="7"/>
        <v>2.9428309563827115</v>
      </c>
    </row>
    <row r="205" spans="1:7" x14ac:dyDescent="0.25">
      <c r="A205" s="52">
        <v>203</v>
      </c>
      <c r="B205" s="50">
        <v>1</v>
      </c>
      <c r="C205" s="50">
        <v>3</v>
      </c>
      <c r="D205" s="50">
        <v>5</v>
      </c>
      <c r="E205" s="50">
        <v>5</v>
      </c>
      <c r="F205" s="50">
        <f t="shared" si="6"/>
        <v>3.5</v>
      </c>
      <c r="G205" s="51">
        <f t="shared" si="7"/>
        <v>2.9428309563827115</v>
      </c>
    </row>
    <row r="206" spans="1:7" x14ac:dyDescent="0.25">
      <c r="A206" s="52">
        <v>204</v>
      </c>
      <c r="B206" s="50">
        <v>1</v>
      </c>
      <c r="C206" s="50">
        <v>3</v>
      </c>
      <c r="D206" s="50">
        <v>5</v>
      </c>
      <c r="E206" s="50">
        <v>5</v>
      </c>
      <c r="F206" s="50">
        <f t="shared" si="6"/>
        <v>3.5</v>
      </c>
      <c r="G206" s="51">
        <f t="shared" si="7"/>
        <v>2.9428309563827115</v>
      </c>
    </row>
    <row r="207" spans="1:7" x14ac:dyDescent="0.25">
      <c r="A207" s="52">
        <v>205</v>
      </c>
      <c r="B207" s="50">
        <v>1</v>
      </c>
      <c r="C207" s="50">
        <v>3</v>
      </c>
      <c r="D207" s="50">
        <v>5</v>
      </c>
      <c r="E207" s="50">
        <v>5</v>
      </c>
      <c r="F207" s="50">
        <f t="shared" si="6"/>
        <v>3.5</v>
      </c>
      <c r="G207" s="51">
        <f t="shared" si="7"/>
        <v>2.9428309563827115</v>
      </c>
    </row>
    <row r="208" spans="1:7" x14ac:dyDescent="0.25">
      <c r="A208" s="52">
        <v>206</v>
      </c>
      <c r="B208" s="50">
        <v>1</v>
      </c>
      <c r="C208" s="50">
        <v>3</v>
      </c>
      <c r="D208" s="50">
        <v>5</v>
      </c>
      <c r="E208" s="50">
        <v>5</v>
      </c>
      <c r="F208" s="50">
        <f t="shared" si="6"/>
        <v>3.5</v>
      </c>
      <c r="G208" s="51">
        <f t="shared" si="7"/>
        <v>2.9428309563827115</v>
      </c>
    </row>
    <row r="209" spans="1:7" x14ac:dyDescent="0.25">
      <c r="A209" s="52">
        <v>207</v>
      </c>
      <c r="B209" s="50">
        <v>1</v>
      </c>
      <c r="C209" s="50">
        <v>3</v>
      </c>
      <c r="D209" s="50">
        <v>5</v>
      </c>
      <c r="E209" s="50">
        <v>5</v>
      </c>
      <c r="F209" s="50">
        <f t="shared" si="6"/>
        <v>3.5</v>
      </c>
      <c r="G209" s="51">
        <f t="shared" si="7"/>
        <v>2.9428309563827115</v>
      </c>
    </row>
    <row r="210" spans="1:7" x14ac:dyDescent="0.25">
      <c r="A210" s="52">
        <v>208</v>
      </c>
      <c r="B210" s="50">
        <v>1</v>
      </c>
      <c r="C210" s="50">
        <v>3</v>
      </c>
      <c r="D210" s="50">
        <v>5</v>
      </c>
      <c r="E210" s="50">
        <v>5</v>
      </c>
      <c r="F210" s="50">
        <f t="shared" si="6"/>
        <v>3.5</v>
      </c>
      <c r="G210" s="51">
        <f t="shared" si="7"/>
        <v>2.9428309563827115</v>
      </c>
    </row>
    <row r="211" spans="1:7" x14ac:dyDescent="0.25">
      <c r="A211" s="52">
        <v>209</v>
      </c>
      <c r="B211" s="50">
        <v>1</v>
      </c>
      <c r="C211" s="50">
        <v>3</v>
      </c>
      <c r="D211" s="50">
        <v>5</v>
      </c>
      <c r="E211" s="50">
        <v>5</v>
      </c>
      <c r="F211" s="50">
        <f t="shared" si="6"/>
        <v>3.5</v>
      </c>
      <c r="G211" s="51">
        <f t="shared" si="7"/>
        <v>2.9428309563827115</v>
      </c>
    </row>
    <row r="212" spans="1:7" x14ac:dyDescent="0.25">
      <c r="A212" s="52">
        <v>210</v>
      </c>
      <c r="B212" s="50">
        <v>1</v>
      </c>
      <c r="C212" s="50">
        <v>3</v>
      </c>
      <c r="D212" s="50">
        <v>5</v>
      </c>
      <c r="E212" s="50">
        <v>5</v>
      </c>
      <c r="F212" s="50">
        <f t="shared" si="6"/>
        <v>3.5</v>
      </c>
      <c r="G212" s="51">
        <f t="shared" si="7"/>
        <v>2.9428309563827115</v>
      </c>
    </row>
    <row r="213" spans="1:7" x14ac:dyDescent="0.25">
      <c r="A213" s="52">
        <v>211</v>
      </c>
      <c r="B213" s="50">
        <v>1</v>
      </c>
      <c r="C213" s="50">
        <v>3</v>
      </c>
      <c r="D213" s="50">
        <v>5</v>
      </c>
      <c r="E213" s="50">
        <v>5</v>
      </c>
      <c r="F213" s="50">
        <f t="shared" si="6"/>
        <v>3.5</v>
      </c>
      <c r="G213" s="51">
        <f t="shared" si="7"/>
        <v>2.9428309563827115</v>
      </c>
    </row>
    <row r="214" spans="1:7" x14ac:dyDescent="0.25">
      <c r="A214" s="52">
        <v>212</v>
      </c>
      <c r="B214" s="50">
        <v>1</v>
      </c>
      <c r="C214" s="50">
        <v>3</v>
      </c>
      <c r="D214" s="50">
        <v>5</v>
      </c>
      <c r="E214" s="50">
        <v>5</v>
      </c>
      <c r="F214" s="50">
        <f t="shared" si="6"/>
        <v>3.5</v>
      </c>
      <c r="G214" s="51">
        <f t="shared" si="7"/>
        <v>2.9428309563827115</v>
      </c>
    </row>
    <row r="215" spans="1:7" x14ac:dyDescent="0.25">
      <c r="A215" s="52">
        <v>213</v>
      </c>
      <c r="B215" s="50">
        <v>1</v>
      </c>
      <c r="C215" s="50">
        <v>3</v>
      </c>
      <c r="D215" s="50">
        <v>5</v>
      </c>
      <c r="E215" s="50">
        <v>5</v>
      </c>
      <c r="F215" s="50">
        <f t="shared" si="6"/>
        <v>3.5</v>
      </c>
      <c r="G215" s="51">
        <f t="shared" si="7"/>
        <v>2.9428309563827115</v>
      </c>
    </row>
    <row r="216" spans="1:7" x14ac:dyDescent="0.25">
      <c r="A216" s="52">
        <v>214</v>
      </c>
      <c r="B216" s="50">
        <v>1</v>
      </c>
      <c r="C216" s="50">
        <v>3</v>
      </c>
      <c r="D216" s="50">
        <v>5</v>
      </c>
      <c r="E216" s="50">
        <v>5</v>
      </c>
      <c r="F216" s="50">
        <f t="shared" si="6"/>
        <v>3.5</v>
      </c>
      <c r="G216" s="51">
        <f t="shared" si="7"/>
        <v>2.9428309563827115</v>
      </c>
    </row>
    <row r="217" spans="1:7" x14ac:dyDescent="0.25">
      <c r="A217" s="52">
        <v>215</v>
      </c>
      <c r="B217" s="50">
        <v>1</v>
      </c>
      <c r="C217" s="50">
        <v>3</v>
      </c>
      <c r="D217" s="50">
        <v>5</v>
      </c>
      <c r="E217" s="50">
        <v>5</v>
      </c>
      <c r="F217" s="50">
        <f t="shared" si="6"/>
        <v>3.5</v>
      </c>
      <c r="G217" s="51">
        <f t="shared" si="7"/>
        <v>2.9428309563827115</v>
      </c>
    </row>
    <row r="218" spans="1:7" x14ac:dyDescent="0.25">
      <c r="A218" s="52">
        <v>216</v>
      </c>
      <c r="B218" s="50">
        <v>1</v>
      </c>
      <c r="C218" s="50">
        <v>3</v>
      </c>
      <c r="D218" s="50">
        <v>5</v>
      </c>
      <c r="E218" s="50">
        <v>5</v>
      </c>
      <c r="F218" s="50">
        <f t="shared" si="6"/>
        <v>3.5</v>
      </c>
      <c r="G218" s="51">
        <f t="shared" si="7"/>
        <v>2.9428309563827115</v>
      </c>
    </row>
    <row r="219" spans="1:7" x14ac:dyDescent="0.25">
      <c r="A219" s="52">
        <v>217</v>
      </c>
      <c r="B219" s="50">
        <v>1</v>
      </c>
      <c r="C219" s="50">
        <v>3</v>
      </c>
      <c r="D219" s="50">
        <v>5</v>
      </c>
      <c r="E219" s="50">
        <v>5</v>
      </c>
      <c r="F219" s="50">
        <f t="shared" si="6"/>
        <v>3.5</v>
      </c>
      <c r="G219" s="51">
        <f t="shared" si="7"/>
        <v>2.9428309563827115</v>
      </c>
    </row>
    <row r="220" spans="1:7" x14ac:dyDescent="0.25">
      <c r="A220" s="52">
        <v>218</v>
      </c>
      <c r="B220" s="50">
        <v>1</v>
      </c>
      <c r="C220" s="50">
        <v>3</v>
      </c>
      <c r="D220" s="50">
        <v>5</v>
      </c>
      <c r="E220" s="50">
        <v>5</v>
      </c>
      <c r="F220" s="50">
        <f t="shared" si="6"/>
        <v>3.5</v>
      </c>
      <c r="G220" s="51">
        <f t="shared" si="7"/>
        <v>2.9428309563827115</v>
      </c>
    </row>
    <row r="221" spans="1:7" x14ac:dyDescent="0.25">
      <c r="A221" s="52">
        <v>219</v>
      </c>
      <c r="B221" s="50">
        <v>1</v>
      </c>
      <c r="C221" s="50">
        <v>3</v>
      </c>
      <c r="D221" s="50">
        <v>5</v>
      </c>
      <c r="E221" s="50">
        <v>5</v>
      </c>
      <c r="F221" s="50">
        <f t="shared" si="6"/>
        <v>3.5</v>
      </c>
      <c r="G221" s="51">
        <f t="shared" si="7"/>
        <v>2.9428309563827115</v>
      </c>
    </row>
    <row r="222" spans="1:7" x14ac:dyDescent="0.25">
      <c r="A222" s="52">
        <v>220</v>
      </c>
      <c r="B222" s="50">
        <v>1</v>
      </c>
      <c r="C222" s="50">
        <v>3</v>
      </c>
      <c r="D222" s="50">
        <v>5</v>
      </c>
      <c r="E222" s="50">
        <v>5</v>
      </c>
      <c r="F222" s="50">
        <f t="shared" si="6"/>
        <v>3.5</v>
      </c>
      <c r="G222" s="51">
        <f t="shared" si="7"/>
        <v>2.9428309563827115</v>
      </c>
    </row>
    <row r="223" spans="1:7" x14ac:dyDescent="0.25">
      <c r="A223" s="52">
        <v>221</v>
      </c>
      <c r="B223" s="50">
        <v>1</v>
      </c>
      <c r="C223" s="50">
        <v>3</v>
      </c>
      <c r="D223" s="50">
        <v>5</v>
      </c>
      <c r="E223" s="50">
        <v>5</v>
      </c>
      <c r="F223" s="50">
        <f t="shared" si="6"/>
        <v>3.5</v>
      </c>
      <c r="G223" s="51">
        <f t="shared" si="7"/>
        <v>2.9428309563827115</v>
      </c>
    </row>
    <row r="224" spans="1:7" x14ac:dyDescent="0.25">
      <c r="A224" s="52">
        <v>222</v>
      </c>
      <c r="B224" s="50">
        <v>1</v>
      </c>
      <c r="C224" s="50">
        <v>3</v>
      </c>
      <c r="D224" s="50">
        <v>5</v>
      </c>
      <c r="E224" s="50">
        <v>5</v>
      </c>
      <c r="F224" s="50">
        <f t="shared" si="6"/>
        <v>3.5</v>
      </c>
      <c r="G224" s="51">
        <f t="shared" si="7"/>
        <v>2.9428309563827115</v>
      </c>
    </row>
    <row r="225" spans="1:7" x14ac:dyDescent="0.25">
      <c r="A225" s="52">
        <v>223</v>
      </c>
      <c r="B225" s="50">
        <v>1</v>
      </c>
      <c r="C225" s="50">
        <v>3</v>
      </c>
      <c r="D225" s="50">
        <v>5</v>
      </c>
      <c r="E225" s="50">
        <v>5</v>
      </c>
      <c r="F225" s="50">
        <f t="shared" si="6"/>
        <v>3.5</v>
      </c>
      <c r="G225" s="51">
        <f t="shared" si="7"/>
        <v>2.9428309563827115</v>
      </c>
    </row>
    <row r="226" spans="1:7" x14ac:dyDescent="0.25">
      <c r="A226" s="52">
        <v>224</v>
      </c>
      <c r="B226" s="50">
        <v>1</v>
      </c>
      <c r="C226" s="50">
        <v>3</v>
      </c>
      <c r="D226" s="50">
        <v>5</v>
      </c>
      <c r="E226" s="50">
        <v>5</v>
      </c>
      <c r="F226" s="50">
        <f t="shared" si="6"/>
        <v>3.5</v>
      </c>
      <c r="G226" s="51">
        <f t="shared" si="7"/>
        <v>2.9428309563827115</v>
      </c>
    </row>
    <row r="227" spans="1:7" x14ac:dyDescent="0.25">
      <c r="A227" s="52">
        <v>225</v>
      </c>
      <c r="B227" s="50">
        <v>1</v>
      </c>
      <c r="C227" s="50">
        <v>3</v>
      </c>
      <c r="D227" s="50">
        <v>5</v>
      </c>
      <c r="E227" s="50">
        <v>5</v>
      </c>
      <c r="F227" s="50">
        <f t="shared" si="6"/>
        <v>3.5</v>
      </c>
      <c r="G227" s="51">
        <f t="shared" si="7"/>
        <v>2.9428309563827115</v>
      </c>
    </row>
    <row r="228" spans="1:7" x14ac:dyDescent="0.25">
      <c r="A228" s="52">
        <v>226</v>
      </c>
      <c r="B228" s="50">
        <v>1</v>
      </c>
      <c r="C228" s="50">
        <v>3</v>
      </c>
      <c r="D228" s="50">
        <v>5</v>
      </c>
      <c r="E228" s="50">
        <v>5</v>
      </c>
      <c r="F228" s="50">
        <f t="shared" si="6"/>
        <v>3.5</v>
      </c>
      <c r="G228" s="51">
        <f t="shared" si="7"/>
        <v>2.9428309563827115</v>
      </c>
    </row>
    <row r="229" spans="1:7" x14ac:dyDescent="0.25">
      <c r="A229" s="52">
        <v>227</v>
      </c>
      <c r="B229" s="50">
        <v>1</v>
      </c>
      <c r="C229" s="50">
        <v>3</v>
      </c>
      <c r="D229" s="50">
        <v>5</v>
      </c>
      <c r="E229" s="50">
        <v>5</v>
      </c>
      <c r="F229" s="50">
        <f t="shared" si="6"/>
        <v>3.5</v>
      </c>
      <c r="G229" s="51">
        <f t="shared" si="7"/>
        <v>2.9428309563827115</v>
      </c>
    </row>
    <row r="230" spans="1:7" x14ac:dyDescent="0.25">
      <c r="A230" s="52">
        <v>228</v>
      </c>
      <c r="B230" s="50">
        <v>5</v>
      </c>
      <c r="C230" s="50">
        <v>3</v>
      </c>
      <c r="D230" s="50">
        <v>5</v>
      </c>
      <c r="E230" s="50">
        <v>5</v>
      </c>
      <c r="F230" s="50">
        <f t="shared" si="6"/>
        <v>4.5</v>
      </c>
      <c r="G230" s="51">
        <f t="shared" si="7"/>
        <v>4.4005586839669668</v>
      </c>
    </row>
    <row r="231" spans="1:7" x14ac:dyDescent="0.25">
      <c r="A231" s="52">
        <v>229</v>
      </c>
      <c r="B231" s="50">
        <v>1</v>
      </c>
      <c r="C231" s="50">
        <v>3</v>
      </c>
      <c r="D231" s="50">
        <v>5</v>
      </c>
      <c r="E231" s="50">
        <v>5</v>
      </c>
      <c r="F231" s="50">
        <f t="shared" si="6"/>
        <v>3.5</v>
      </c>
      <c r="G231" s="51">
        <f t="shared" si="7"/>
        <v>2.9428309563827115</v>
      </c>
    </row>
    <row r="232" spans="1:7" x14ac:dyDescent="0.25">
      <c r="A232" s="52">
        <v>230</v>
      </c>
      <c r="B232" s="50">
        <v>1</v>
      </c>
      <c r="C232" s="50">
        <v>3</v>
      </c>
      <c r="D232" s="50">
        <v>5</v>
      </c>
      <c r="E232" s="50">
        <v>5</v>
      </c>
      <c r="F232" s="50">
        <f t="shared" si="6"/>
        <v>3.5</v>
      </c>
      <c r="G232" s="51">
        <f t="shared" si="7"/>
        <v>2.9428309563827115</v>
      </c>
    </row>
    <row r="233" spans="1:7" x14ac:dyDescent="0.25">
      <c r="A233" s="52">
        <v>231</v>
      </c>
      <c r="B233" s="50">
        <v>1</v>
      </c>
      <c r="C233" s="50">
        <v>3</v>
      </c>
      <c r="D233" s="50">
        <v>5</v>
      </c>
      <c r="E233" s="50">
        <v>5</v>
      </c>
      <c r="F233" s="50">
        <f t="shared" si="6"/>
        <v>3.5</v>
      </c>
      <c r="G233" s="51">
        <f t="shared" si="7"/>
        <v>2.9428309563827115</v>
      </c>
    </row>
    <row r="234" spans="1:7" x14ac:dyDescent="0.25">
      <c r="A234" s="52">
        <v>232</v>
      </c>
      <c r="B234" s="50">
        <v>1</v>
      </c>
      <c r="C234" s="50">
        <v>3</v>
      </c>
      <c r="D234" s="50">
        <v>5</v>
      </c>
      <c r="E234" s="50">
        <v>5</v>
      </c>
      <c r="F234" s="50">
        <f t="shared" si="6"/>
        <v>3.5</v>
      </c>
      <c r="G234" s="51">
        <f t="shared" si="7"/>
        <v>2.9428309563827115</v>
      </c>
    </row>
    <row r="235" spans="1:7" x14ac:dyDescent="0.25">
      <c r="A235" s="52">
        <v>233</v>
      </c>
      <c r="B235" s="50">
        <v>1</v>
      </c>
      <c r="C235" s="50">
        <v>3</v>
      </c>
      <c r="D235" s="50">
        <v>5</v>
      </c>
      <c r="E235" s="50">
        <v>5</v>
      </c>
      <c r="F235" s="50">
        <f t="shared" si="6"/>
        <v>3.5</v>
      </c>
      <c r="G235" s="51">
        <f t="shared" si="7"/>
        <v>2.9428309563827115</v>
      </c>
    </row>
    <row r="236" spans="1:7" x14ac:dyDescent="0.25">
      <c r="A236" s="52">
        <v>234</v>
      </c>
      <c r="B236" s="50">
        <v>1</v>
      </c>
      <c r="C236" s="50">
        <v>3</v>
      </c>
      <c r="D236" s="50">
        <v>5</v>
      </c>
      <c r="E236" s="50">
        <v>5</v>
      </c>
      <c r="F236" s="50">
        <f t="shared" si="6"/>
        <v>3.5</v>
      </c>
      <c r="G236" s="51">
        <f t="shared" si="7"/>
        <v>2.9428309563827115</v>
      </c>
    </row>
    <row r="237" spans="1:7" x14ac:dyDescent="0.25">
      <c r="A237" s="52">
        <v>235</v>
      </c>
      <c r="B237" s="50">
        <v>1</v>
      </c>
      <c r="C237" s="50">
        <v>3</v>
      </c>
      <c r="D237" s="50">
        <v>5</v>
      </c>
      <c r="E237" s="50">
        <v>5</v>
      </c>
      <c r="F237" s="50">
        <f t="shared" si="6"/>
        <v>3.5</v>
      </c>
      <c r="G237" s="51">
        <f t="shared" si="7"/>
        <v>2.9428309563827115</v>
      </c>
    </row>
    <row r="238" spans="1:7" x14ac:dyDescent="0.25">
      <c r="A238" s="52">
        <v>236</v>
      </c>
      <c r="B238" s="50">
        <v>1</v>
      </c>
      <c r="C238" s="50">
        <v>3</v>
      </c>
      <c r="D238" s="50">
        <v>5</v>
      </c>
      <c r="E238" s="50">
        <v>5</v>
      </c>
      <c r="F238" s="50">
        <f t="shared" si="6"/>
        <v>3.5</v>
      </c>
      <c r="G238" s="51">
        <f t="shared" si="7"/>
        <v>2.9428309563827115</v>
      </c>
    </row>
    <row r="239" spans="1:7" x14ac:dyDescent="0.25">
      <c r="A239" s="52">
        <v>237</v>
      </c>
      <c r="B239" s="50">
        <v>1</v>
      </c>
      <c r="C239" s="50">
        <v>3</v>
      </c>
      <c r="D239" s="50">
        <v>5</v>
      </c>
      <c r="E239" s="50">
        <v>5</v>
      </c>
      <c r="F239" s="50">
        <f t="shared" si="6"/>
        <v>3.5</v>
      </c>
      <c r="G239" s="51">
        <f t="shared" si="7"/>
        <v>2.9428309563827115</v>
      </c>
    </row>
    <row r="240" spans="1:7" x14ac:dyDescent="0.25">
      <c r="A240" s="52">
        <v>238</v>
      </c>
      <c r="B240" s="50">
        <v>1</v>
      </c>
      <c r="C240" s="50">
        <v>3</v>
      </c>
      <c r="D240" s="50">
        <v>5</v>
      </c>
      <c r="E240" s="50">
        <v>5</v>
      </c>
      <c r="F240" s="50">
        <f t="shared" si="6"/>
        <v>3.5</v>
      </c>
      <c r="G240" s="51">
        <f t="shared" si="7"/>
        <v>2.9428309563827115</v>
      </c>
    </row>
    <row r="241" spans="1:7" x14ac:dyDescent="0.25">
      <c r="A241" s="52">
        <v>239</v>
      </c>
      <c r="B241" s="50">
        <v>1</v>
      </c>
      <c r="C241" s="50">
        <v>3</v>
      </c>
      <c r="D241" s="50">
        <v>5</v>
      </c>
      <c r="E241" s="50">
        <v>5</v>
      </c>
      <c r="F241" s="50">
        <f t="shared" si="6"/>
        <v>3.5</v>
      </c>
      <c r="G241" s="51">
        <f t="shared" si="7"/>
        <v>2.9428309563827115</v>
      </c>
    </row>
    <row r="242" spans="1:7" x14ac:dyDescent="0.25">
      <c r="A242" s="52">
        <v>240</v>
      </c>
      <c r="B242" s="50">
        <v>1</v>
      </c>
      <c r="C242" s="50">
        <v>3</v>
      </c>
      <c r="D242" s="50">
        <v>5</v>
      </c>
      <c r="E242" s="50">
        <v>5</v>
      </c>
      <c r="F242" s="50">
        <f t="shared" si="6"/>
        <v>3.5</v>
      </c>
      <c r="G242" s="51">
        <f t="shared" si="7"/>
        <v>2.9428309563827115</v>
      </c>
    </row>
    <row r="243" spans="1:7" x14ac:dyDescent="0.25">
      <c r="A243" s="52">
        <v>241</v>
      </c>
      <c r="B243" s="50">
        <v>1</v>
      </c>
      <c r="C243" s="50">
        <v>3</v>
      </c>
      <c r="D243" s="50">
        <v>5</v>
      </c>
      <c r="E243" s="50">
        <v>5</v>
      </c>
      <c r="F243" s="50">
        <f t="shared" si="6"/>
        <v>3.5</v>
      </c>
      <c r="G243" s="51">
        <f t="shared" si="7"/>
        <v>2.9428309563827115</v>
      </c>
    </row>
    <row r="244" spans="1:7" x14ac:dyDescent="0.25">
      <c r="A244" s="52">
        <v>242</v>
      </c>
      <c r="B244" s="50">
        <v>1</v>
      </c>
      <c r="C244" s="50">
        <v>3</v>
      </c>
      <c r="D244" s="50">
        <v>5</v>
      </c>
      <c r="E244" s="50">
        <v>5</v>
      </c>
      <c r="F244" s="50">
        <f t="shared" si="6"/>
        <v>3.5</v>
      </c>
      <c r="G244" s="51">
        <f t="shared" si="7"/>
        <v>2.9428309563827115</v>
      </c>
    </row>
    <row r="245" spans="1:7" x14ac:dyDescent="0.25">
      <c r="A245" s="52">
        <v>243</v>
      </c>
      <c r="B245" s="50">
        <v>1</v>
      </c>
      <c r="C245" s="50">
        <v>3</v>
      </c>
      <c r="D245" s="50">
        <v>5</v>
      </c>
      <c r="E245" s="50">
        <v>5</v>
      </c>
      <c r="F245" s="50">
        <f t="shared" si="6"/>
        <v>3.5</v>
      </c>
      <c r="G245" s="51">
        <f t="shared" si="7"/>
        <v>2.9428309563827115</v>
      </c>
    </row>
    <row r="246" spans="1:7" x14ac:dyDescent="0.25">
      <c r="A246" s="52">
        <v>244</v>
      </c>
      <c r="B246" s="50">
        <v>1</v>
      </c>
      <c r="C246" s="50">
        <v>3</v>
      </c>
      <c r="D246" s="50">
        <v>5</v>
      </c>
      <c r="E246" s="50">
        <v>5</v>
      </c>
      <c r="F246" s="50">
        <f t="shared" si="6"/>
        <v>3.5</v>
      </c>
      <c r="G246" s="51">
        <f t="shared" si="7"/>
        <v>2.9428309563827115</v>
      </c>
    </row>
    <row r="247" spans="1:7" x14ac:dyDescent="0.25">
      <c r="A247" s="52">
        <v>245</v>
      </c>
      <c r="B247" s="50">
        <v>1</v>
      </c>
      <c r="C247" s="50">
        <v>3</v>
      </c>
      <c r="D247" s="50">
        <v>5</v>
      </c>
      <c r="E247" s="50">
        <v>5</v>
      </c>
      <c r="F247" s="50">
        <f t="shared" si="6"/>
        <v>3.5</v>
      </c>
      <c r="G247" s="51">
        <f t="shared" si="7"/>
        <v>2.9428309563827115</v>
      </c>
    </row>
    <row r="248" spans="1:7" x14ac:dyDescent="0.25">
      <c r="A248" s="52">
        <v>246</v>
      </c>
      <c r="B248" s="50">
        <v>1</v>
      </c>
      <c r="C248" s="50">
        <v>3</v>
      </c>
      <c r="D248" s="50">
        <v>5</v>
      </c>
      <c r="E248" s="50">
        <v>5</v>
      </c>
      <c r="F248" s="50">
        <f t="shared" si="6"/>
        <v>3.5</v>
      </c>
      <c r="G248" s="51">
        <f t="shared" si="7"/>
        <v>2.9428309563827115</v>
      </c>
    </row>
    <row r="249" spans="1:7" x14ac:dyDescent="0.25">
      <c r="A249" s="52">
        <v>247</v>
      </c>
      <c r="B249" s="50">
        <v>1</v>
      </c>
      <c r="C249" s="50">
        <v>3</v>
      </c>
      <c r="D249" s="50">
        <v>5</v>
      </c>
      <c r="E249" s="50">
        <v>5</v>
      </c>
      <c r="F249" s="50">
        <f t="shared" si="6"/>
        <v>3.5</v>
      </c>
      <c r="G249" s="51">
        <f t="shared" si="7"/>
        <v>2.9428309563827115</v>
      </c>
    </row>
    <row r="250" spans="1:7" x14ac:dyDescent="0.25">
      <c r="A250" s="52">
        <v>248</v>
      </c>
      <c r="B250" s="50">
        <v>1</v>
      </c>
      <c r="C250" s="50">
        <v>2</v>
      </c>
      <c r="D250" s="50">
        <v>5</v>
      </c>
      <c r="E250" s="50">
        <v>5</v>
      </c>
      <c r="F250" s="50">
        <f t="shared" si="6"/>
        <v>3.25</v>
      </c>
      <c r="G250" s="51">
        <f t="shared" si="7"/>
        <v>2.6591479484724942</v>
      </c>
    </row>
    <row r="251" spans="1:7" x14ac:dyDescent="0.25">
      <c r="A251" s="52">
        <v>249</v>
      </c>
      <c r="B251" s="50">
        <v>1</v>
      </c>
      <c r="C251" s="50">
        <v>2</v>
      </c>
      <c r="D251" s="50">
        <v>5</v>
      </c>
      <c r="E251" s="50">
        <v>5</v>
      </c>
      <c r="F251" s="50">
        <f t="shared" si="6"/>
        <v>3.25</v>
      </c>
      <c r="G251" s="51">
        <f t="shared" si="7"/>
        <v>2.6591479484724942</v>
      </c>
    </row>
    <row r="252" spans="1:7" x14ac:dyDescent="0.25">
      <c r="A252" s="52">
        <v>250</v>
      </c>
      <c r="B252" s="50">
        <v>1</v>
      </c>
      <c r="C252" s="50">
        <v>2</v>
      </c>
      <c r="D252" s="50">
        <v>5</v>
      </c>
      <c r="E252" s="50">
        <v>5</v>
      </c>
      <c r="F252" s="50">
        <f t="shared" si="6"/>
        <v>3.25</v>
      </c>
      <c r="G252" s="51">
        <f t="shared" si="7"/>
        <v>2.6591479484724942</v>
      </c>
    </row>
    <row r="253" spans="1:7" x14ac:dyDescent="0.25">
      <c r="A253" s="52">
        <v>251</v>
      </c>
      <c r="B253" s="50">
        <v>1</v>
      </c>
      <c r="C253" s="50">
        <v>2</v>
      </c>
      <c r="D253" s="50">
        <v>5</v>
      </c>
      <c r="E253" s="50">
        <v>5</v>
      </c>
      <c r="F253" s="50">
        <f t="shared" si="6"/>
        <v>3.25</v>
      </c>
      <c r="G253" s="51">
        <f t="shared" si="7"/>
        <v>2.6591479484724942</v>
      </c>
    </row>
    <row r="254" spans="1:7" x14ac:dyDescent="0.25">
      <c r="A254" s="52">
        <v>252</v>
      </c>
      <c r="B254" s="50">
        <v>1</v>
      </c>
      <c r="C254" s="50">
        <v>2</v>
      </c>
      <c r="D254" s="50">
        <v>5</v>
      </c>
      <c r="E254" s="50">
        <v>5</v>
      </c>
      <c r="F254" s="50">
        <f t="shared" si="6"/>
        <v>3.25</v>
      </c>
      <c r="G254" s="51">
        <f t="shared" si="7"/>
        <v>2.6591479484724942</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92EC5-2273-477A-9656-8EEE0D9EEC56}">
  <dimension ref="A2:E32"/>
  <sheetViews>
    <sheetView workbookViewId="0">
      <selection activeCell="H18" sqref="H18"/>
    </sheetView>
  </sheetViews>
  <sheetFormatPr defaultColWidth="9.140625" defaultRowHeight="15" x14ac:dyDescent="0.25"/>
  <cols>
    <col min="1" max="1" width="53.42578125" style="114" customWidth="1"/>
    <col min="2" max="2" width="16" style="115" bestFit="1" customWidth="1"/>
    <col min="3" max="3" width="15.5703125" style="115" bestFit="1" customWidth="1"/>
    <col min="4" max="16384" width="9.140625" style="115"/>
  </cols>
  <sheetData>
    <row r="2" spans="1:5" x14ac:dyDescent="0.25">
      <c r="A2" s="114" t="s">
        <v>452</v>
      </c>
      <c r="D2" s="115">
        <v>1.5788610000000001</v>
      </c>
      <c r="E2" s="115">
        <v>1</v>
      </c>
    </row>
    <row r="3" spans="1:5" x14ac:dyDescent="0.25">
      <c r="A3" s="114" t="s">
        <v>442</v>
      </c>
      <c r="D3" s="115">
        <v>1.5788610000000001</v>
      </c>
      <c r="E3" s="115">
        <v>1</v>
      </c>
    </row>
    <row r="4" spans="1:5" x14ac:dyDescent="0.25">
      <c r="A4" s="114" t="s">
        <v>460</v>
      </c>
      <c r="D4" s="115">
        <v>2.7070460000000001</v>
      </c>
      <c r="E4" s="115">
        <v>1</v>
      </c>
    </row>
    <row r="5" spans="1:5" x14ac:dyDescent="0.25">
      <c r="A5" s="114" t="s">
        <v>450</v>
      </c>
      <c r="D5" s="115">
        <v>3.7729430000000002</v>
      </c>
      <c r="E5" s="115">
        <v>1</v>
      </c>
    </row>
    <row r="6" spans="1:5" x14ac:dyDescent="0.25">
      <c r="A6" s="114" t="s">
        <v>461</v>
      </c>
      <c r="D6" s="115">
        <v>3.7729430000000002</v>
      </c>
      <c r="E6" s="115">
        <v>2</v>
      </c>
    </row>
    <row r="7" spans="1:5" x14ac:dyDescent="0.25">
      <c r="A7" s="114" t="s">
        <v>462</v>
      </c>
      <c r="D7" s="115">
        <v>4.2550080000000001</v>
      </c>
      <c r="E7" s="115">
        <v>4</v>
      </c>
    </row>
    <row r="8" spans="1:5" x14ac:dyDescent="0.25">
      <c r="A8" s="114" t="s">
        <v>463</v>
      </c>
      <c r="D8" s="115">
        <v>8.0279509999999998</v>
      </c>
      <c r="E8" s="115">
        <v>6</v>
      </c>
    </row>
    <row r="9" spans="1:5" x14ac:dyDescent="0.25">
      <c r="A9" s="116" t="s">
        <v>464</v>
      </c>
      <c r="D9" s="116">
        <v>11.209408</v>
      </c>
      <c r="E9" s="115">
        <v>7</v>
      </c>
    </row>
    <row r="10" spans="1:5" x14ac:dyDescent="0.25">
      <c r="A10" s="114" t="s">
        <v>465</v>
      </c>
      <c r="D10" s="116">
        <v>0.72204599999999997</v>
      </c>
      <c r="E10" s="115">
        <v>1</v>
      </c>
    </row>
    <row r="11" spans="1:5" x14ac:dyDescent="0.25">
      <c r="A11" s="114" t="s">
        <v>466</v>
      </c>
      <c r="D11" s="116">
        <v>1.7513087000000001</v>
      </c>
      <c r="E11" s="115">
        <v>2</v>
      </c>
    </row>
    <row r="12" spans="1:5" x14ac:dyDescent="0.25">
      <c r="A12" s="114" t="s">
        <v>467</v>
      </c>
      <c r="D12" s="116">
        <v>1.8235133000000001</v>
      </c>
      <c r="E12" s="115">
        <v>2</v>
      </c>
    </row>
    <row r="13" spans="1:5" ht="25.5" x14ac:dyDescent="0.25">
      <c r="A13" s="117" t="s">
        <v>468</v>
      </c>
      <c r="D13" s="116">
        <v>0.91889549999999998</v>
      </c>
      <c r="E13" s="115">
        <v>4</v>
      </c>
    </row>
    <row r="14" spans="1:5" ht="30" x14ac:dyDescent="0.25">
      <c r="A14" s="114" t="s">
        <v>469</v>
      </c>
      <c r="D14" s="116">
        <v>0.91889549999999998</v>
      </c>
      <c r="E14" s="115">
        <v>1</v>
      </c>
    </row>
    <row r="15" spans="1:5" x14ac:dyDescent="0.25">
      <c r="A15" s="117" t="str">
        <f>'[1]Pipeline Segments'!$A$222</f>
        <v>Galloway: MH #P63 to Pomona Metering</v>
      </c>
      <c r="D15" s="116">
        <v>0.41970380000000002</v>
      </c>
      <c r="E15" s="115">
        <v>1</v>
      </c>
    </row>
    <row r="16" spans="1:5" x14ac:dyDescent="0.25">
      <c r="A16" s="117" t="s">
        <v>470</v>
      </c>
      <c r="D16" s="116">
        <v>1.7513087000000001</v>
      </c>
      <c r="E16" s="115">
        <v>2</v>
      </c>
    </row>
    <row r="17" spans="1:5" ht="30" x14ac:dyDescent="0.25">
      <c r="A17" s="118" t="s">
        <v>471</v>
      </c>
      <c r="D17" s="116">
        <v>0.41970380000000002</v>
      </c>
      <c r="E17" s="115">
        <v>1</v>
      </c>
    </row>
    <row r="18" spans="1:5" x14ac:dyDescent="0.25">
      <c r="A18" s="114" t="s">
        <v>472</v>
      </c>
      <c r="D18" s="115">
        <v>1.5686173000000001</v>
      </c>
      <c r="E18" s="115">
        <v>2</v>
      </c>
    </row>
    <row r="19" spans="1:5" x14ac:dyDescent="0.25">
      <c r="A19" s="114" t="s">
        <v>473</v>
      </c>
      <c r="D19" s="115">
        <v>1.5686173000000001</v>
      </c>
      <c r="E19" s="115">
        <v>2</v>
      </c>
    </row>
    <row r="20" spans="1:5" x14ac:dyDescent="0.25">
      <c r="A20" s="114" t="s">
        <v>474</v>
      </c>
      <c r="D20" s="115">
        <v>0.19961770000000001</v>
      </c>
      <c r="E20" s="115">
        <v>1</v>
      </c>
    </row>
    <row r="21" spans="1:5" ht="30" x14ac:dyDescent="0.25">
      <c r="A21" s="114" t="s">
        <v>475</v>
      </c>
      <c r="D21" s="115">
        <v>1.7547748999999999</v>
      </c>
      <c r="E21" s="115">
        <v>1</v>
      </c>
    </row>
    <row r="22" spans="1:5" x14ac:dyDescent="0.25">
      <c r="A22" s="117" t="s">
        <v>476</v>
      </c>
      <c r="D22" s="115">
        <v>1.7547748999999999</v>
      </c>
      <c r="E22" s="115">
        <v>10</v>
      </c>
    </row>
    <row r="23" spans="1:5" x14ac:dyDescent="0.25">
      <c r="A23" s="117" t="s">
        <v>477</v>
      </c>
      <c r="D23" s="116">
        <v>11.705465500000001</v>
      </c>
      <c r="E23" s="115">
        <v>10</v>
      </c>
    </row>
    <row r="24" spans="1:5" x14ac:dyDescent="0.25">
      <c r="A24" s="117" t="s">
        <v>478</v>
      </c>
      <c r="D24" s="116">
        <v>11.705465500000001</v>
      </c>
      <c r="E24" s="115">
        <v>10</v>
      </c>
    </row>
    <row r="25" spans="1:5" x14ac:dyDescent="0.25">
      <c r="A25" s="117" t="s">
        <v>479</v>
      </c>
      <c r="D25" s="116">
        <v>5.8527327500000004</v>
      </c>
      <c r="E25" s="115">
        <v>10</v>
      </c>
    </row>
    <row r="26" spans="1:5" x14ac:dyDescent="0.25">
      <c r="A26" s="114" t="s">
        <v>480</v>
      </c>
      <c r="D26" s="115">
        <v>0.35412260000000001</v>
      </c>
      <c r="E26" s="115" t="s">
        <v>481</v>
      </c>
    </row>
    <row r="27" spans="1:5" ht="30" x14ac:dyDescent="0.25">
      <c r="A27" s="114" t="s">
        <v>482</v>
      </c>
      <c r="B27" s="115" t="s">
        <v>398</v>
      </c>
      <c r="C27" s="115" t="s">
        <v>399</v>
      </c>
      <c r="D27" s="115">
        <v>1.4881930000000001</v>
      </c>
      <c r="E27" s="115" t="s">
        <v>481</v>
      </c>
    </row>
    <row r="28" spans="1:5" ht="30" x14ac:dyDescent="0.25">
      <c r="A28" s="114" t="s">
        <v>482</v>
      </c>
      <c r="B28" s="115" t="s">
        <v>401</v>
      </c>
      <c r="C28" s="115" t="s">
        <v>402</v>
      </c>
      <c r="D28" s="115">
        <v>1.4881930000000001</v>
      </c>
      <c r="E28" s="115" t="s">
        <v>481</v>
      </c>
    </row>
    <row r="29" spans="1:5" ht="30" x14ac:dyDescent="0.25">
      <c r="A29" s="114" t="s">
        <v>482</v>
      </c>
      <c r="B29" s="115" t="s">
        <v>403</v>
      </c>
      <c r="C29" s="115" t="s">
        <v>404</v>
      </c>
      <c r="D29" s="115">
        <v>2.0878624000000001</v>
      </c>
      <c r="E29" s="115" t="s">
        <v>481</v>
      </c>
    </row>
    <row r="30" spans="1:5" ht="30" x14ac:dyDescent="0.25">
      <c r="A30" s="114" t="s">
        <v>482</v>
      </c>
      <c r="B30" s="115" t="s">
        <v>405</v>
      </c>
      <c r="C30" s="115" t="s">
        <v>321</v>
      </c>
      <c r="D30" s="115">
        <v>2.4314681</v>
      </c>
      <c r="E30" s="115" t="s">
        <v>481</v>
      </c>
    </row>
    <row r="31" spans="1:5" ht="30" x14ac:dyDescent="0.25">
      <c r="A31" s="114" t="s">
        <v>482</v>
      </c>
      <c r="B31" s="115" t="s">
        <v>406</v>
      </c>
      <c r="C31" s="115" t="s">
        <v>402</v>
      </c>
      <c r="D31" s="115">
        <v>8.1516900000000003E-2</v>
      </c>
      <c r="E31" s="115" t="s">
        <v>481</v>
      </c>
    </row>
    <row r="32" spans="1:5" x14ac:dyDescent="0.25">
      <c r="B32" s="115" t="s">
        <v>285</v>
      </c>
      <c r="C32" s="115"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A9DF-8C8E-4C82-952D-5ED8CBDBDAB8}">
  <dimension ref="A1:CE1287"/>
  <sheetViews>
    <sheetView tabSelected="1" topLeftCell="BI1" zoomScale="85" zoomScaleNormal="85" workbookViewId="0">
      <pane ySplit="2" topLeftCell="A3" activePane="bottomLeft" state="frozen"/>
      <selection activeCell="AC1" sqref="AC1"/>
      <selection pane="bottomLeft" activeCell="CH4" sqref="CH4"/>
    </sheetView>
  </sheetViews>
  <sheetFormatPr defaultColWidth="9.140625" defaultRowHeight="15" x14ac:dyDescent="0.25"/>
  <cols>
    <col min="1" max="1" width="13.140625" style="119" customWidth="1"/>
    <col min="2" max="82" width="10.7109375" style="119" customWidth="1"/>
    <col min="83" max="16384" width="9.140625" style="119"/>
  </cols>
  <sheetData>
    <row r="1" spans="1:83" ht="61.5" x14ac:dyDescent="0.9">
      <c r="B1" s="190" t="s">
        <v>483</v>
      </c>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c r="AL1" s="190"/>
      <c r="AM1" s="190"/>
      <c r="AN1" s="190"/>
      <c r="AO1" s="190"/>
      <c r="AP1" s="190"/>
      <c r="AQ1" s="190"/>
      <c r="AR1" s="190"/>
      <c r="AT1" s="190" t="s">
        <v>484</v>
      </c>
      <c r="AU1" s="190"/>
      <c r="AV1" s="190"/>
      <c r="AW1" s="190"/>
      <c r="AX1" s="190"/>
      <c r="AY1" s="190"/>
      <c r="AZ1" s="190"/>
      <c r="BA1" s="190"/>
      <c r="BB1" s="190"/>
      <c r="BC1" s="190"/>
      <c r="BD1" s="190"/>
      <c r="BE1" s="190"/>
      <c r="BF1" s="190"/>
      <c r="BG1" s="190"/>
      <c r="BH1" s="190"/>
      <c r="BI1" s="190"/>
      <c r="BJ1" s="190"/>
      <c r="BK1" s="190"/>
      <c r="BL1" s="190"/>
      <c r="BM1" s="190"/>
      <c r="BN1" s="190"/>
      <c r="BO1" s="190"/>
      <c r="BP1" s="190"/>
      <c r="BQ1" s="190"/>
      <c r="BR1" s="190"/>
      <c r="BS1" s="190"/>
      <c r="BT1" s="190"/>
      <c r="BU1" s="190"/>
      <c r="BV1" s="190"/>
      <c r="BW1" s="190"/>
      <c r="BX1" s="190"/>
      <c r="BY1" s="190"/>
      <c r="BZ1" s="190"/>
      <c r="CA1" s="190"/>
      <c r="CB1" s="190"/>
      <c r="CC1" s="190"/>
      <c r="CD1" s="190"/>
    </row>
    <row r="2" spans="1:83" s="120" customFormat="1" ht="26.25" x14ac:dyDescent="0.25">
      <c r="A2" s="120" t="s">
        <v>485</v>
      </c>
      <c r="B2" s="121" t="s">
        <v>486</v>
      </c>
      <c r="C2" s="121" t="s">
        <v>487</v>
      </c>
      <c r="D2" s="121" t="s">
        <v>488</v>
      </c>
      <c r="E2" s="121" t="s">
        <v>489</v>
      </c>
      <c r="F2" s="121" t="s">
        <v>490</v>
      </c>
      <c r="G2" s="121" t="s">
        <v>491</v>
      </c>
      <c r="H2" s="121" t="s">
        <v>492</v>
      </c>
      <c r="I2" s="121" t="s">
        <v>493</v>
      </c>
      <c r="J2" s="121" t="s">
        <v>494</v>
      </c>
      <c r="K2" s="121" t="s">
        <v>495</v>
      </c>
      <c r="L2" s="121" t="s">
        <v>496</v>
      </c>
      <c r="M2" s="121" t="s">
        <v>497</v>
      </c>
      <c r="N2" s="121" t="s">
        <v>498</v>
      </c>
      <c r="O2" s="121" t="s">
        <v>499</v>
      </c>
      <c r="P2" s="121" t="s">
        <v>500</v>
      </c>
      <c r="Q2" s="121" t="s">
        <v>501</v>
      </c>
      <c r="R2" s="121" t="s">
        <v>502</v>
      </c>
      <c r="S2" s="121" t="s">
        <v>503</v>
      </c>
      <c r="T2" s="121" t="s">
        <v>504</v>
      </c>
      <c r="U2" s="121" t="s">
        <v>505</v>
      </c>
      <c r="V2" s="121" t="s">
        <v>506</v>
      </c>
      <c r="W2" s="121" t="s">
        <v>507</v>
      </c>
      <c r="X2" s="121" t="s">
        <v>508</v>
      </c>
      <c r="Y2" s="121" t="s">
        <v>509</v>
      </c>
      <c r="Z2" s="121" t="s">
        <v>510</v>
      </c>
      <c r="AA2" s="121" t="s">
        <v>511</v>
      </c>
      <c r="AB2" s="121" t="s">
        <v>512</v>
      </c>
      <c r="AC2" s="121" t="s">
        <v>513</v>
      </c>
      <c r="AD2" s="121" t="s">
        <v>514</v>
      </c>
      <c r="AE2" s="121" t="s">
        <v>515</v>
      </c>
      <c r="AF2" s="121" t="s">
        <v>516</v>
      </c>
      <c r="AG2" s="121" t="s">
        <v>517</v>
      </c>
      <c r="AH2" s="122" t="s">
        <v>518</v>
      </c>
      <c r="AI2" s="122" t="s">
        <v>519</v>
      </c>
      <c r="AJ2" s="122" t="s">
        <v>520</v>
      </c>
      <c r="AK2" s="121" t="s">
        <v>521</v>
      </c>
      <c r="AL2" s="122" t="s">
        <v>522</v>
      </c>
      <c r="AM2" s="122" t="s">
        <v>523</v>
      </c>
      <c r="AN2" s="122" t="s">
        <v>524</v>
      </c>
      <c r="AO2" s="122" t="s">
        <v>525</v>
      </c>
      <c r="AP2" s="122" t="s">
        <v>526</v>
      </c>
      <c r="AQ2" s="122" t="s">
        <v>518</v>
      </c>
      <c r="AR2" s="122" t="s">
        <v>519</v>
      </c>
      <c r="AS2" s="121"/>
      <c r="AT2" s="123" t="s">
        <v>485</v>
      </c>
      <c r="AU2" s="123" t="s">
        <v>515</v>
      </c>
      <c r="AV2" s="123" t="s">
        <v>527</v>
      </c>
      <c r="AW2" s="123" t="s">
        <v>528</v>
      </c>
      <c r="AX2" s="123" t="s">
        <v>513</v>
      </c>
      <c r="AY2" s="123" t="s">
        <v>512</v>
      </c>
      <c r="AZ2" s="123" t="s">
        <v>529</v>
      </c>
      <c r="BA2" s="123" t="s">
        <v>509</v>
      </c>
      <c r="BB2" s="123" t="s">
        <v>530</v>
      </c>
      <c r="BC2" s="123" t="s">
        <v>531</v>
      </c>
      <c r="BD2" s="123" t="s">
        <v>532</v>
      </c>
      <c r="BE2" s="123" t="s">
        <v>533</v>
      </c>
      <c r="BF2" s="123" t="s">
        <v>534</v>
      </c>
      <c r="BG2" s="124" t="s">
        <v>535</v>
      </c>
      <c r="BH2" s="123"/>
      <c r="BI2" s="123" t="s">
        <v>536</v>
      </c>
      <c r="BJ2" s="123" t="s">
        <v>537</v>
      </c>
      <c r="BK2" s="123" t="s">
        <v>538</v>
      </c>
      <c r="BL2" s="123" t="s">
        <v>505</v>
      </c>
      <c r="BM2" s="123" t="s">
        <v>539</v>
      </c>
      <c r="BN2" s="123" t="s">
        <v>540</v>
      </c>
      <c r="BO2" s="123"/>
      <c r="BP2" s="123" t="s">
        <v>541</v>
      </c>
      <c r="BQ2" s="123" t="s">
        <v>542</v>
      </c>
      <c r="BR2" s="122" t="s">
        <v>543</v>
      </c>
      <c r="BS2" s="123" t="s">
        <v>544</v>
      </c>
      <c r="BT2" s="123" t="s">
        <v>545</v>
      </c>
      <c r="BU2" s="123"/>
      <c r="BV2" s="123" t="s">
        <v>546</v>
      </c>
      <c r="BW2" s="123" t="s">
        <v>547</v>
      </c>
      <c r="BX2" s="123" t="s">
        <v>548</v>
      </c>
      <c r="BY2" s="123" t="s">
        <v>549</v>
      </c>
      <c r="BZ2" s="123" t="s">
        <v>496</v>
      </c>
      <c r="CA2" s="123" t="s">
        <v>550</v>
      </c>
      <c r="CB2" s="123" t="s">
        <v>551</v>
      </c>
      <c r="CC2" s="123"/>
      <c r="CD2" s="123" t="s">
        <v>552</v>
      </c>
      <c r="CE2" s="123"/>
    </row>
    <row r="3" spans="1:83" ht="15.75" x14ac:dyDescent="0.25">
      <c r="A3" s="125">
        <v>43101</v>
      </c>
      <c r="B3" s="126">
        <v>14133</v>
      </c>
      <c r="C3" s="126">
        <v>47836</v>
      </c>
      <c r="D3" s="126">
        <v>64787</v>
      </c>
      <c r="E3" s="126">
        <v>14220</v>
      </c>
      <c r="F3" s="126">
        <v>45566</v>
      </c>
      <c r="G3" s="126">
        <v>1217</v>
      </c>
      <c r="H3" s="126">
        <v>2799</v>
      </c>
      <c r="I3" s="126">
        <v>12757</v>
      </c>
      <c r="J3" s="126">
        <v>96545</v>
      </c>
      <c r="K3" s="126">
        <v>73545</v>
      </c>
      <c r="L3" s="126">
        <v>2422</v>
      </c>
      <c r="M3" s="126">
        <v>18795</v>
      </c>
      <c r="N3" s="126">
        <v>155</v>
      </c>
      <c r="O3" s="126">
        <v>15554</v>
      </c>
      <c r="P3" s="126">
        <v>14467</v>
      </c>
      <c r="Q3" s="126">
        <v>3161</v>
      </c>
      <c r="R3" s="126">
        <v>13966</v>
      </c>
      <c r="S3" s="126">
        <v>43643</v>
      </c>
      <c r="T3" s="126">
        <v>12076</v>
      </c>
      <c r="U3" s="126">
        <v>2630</v>
      </c>
      <c r="V3" s="126">
        <v>28105</v>
      </c>
      <c r="W3" s="126">
        <v>32212</v>
      </c>
      <c r="X3" s="126">
        <v>15363</v>
      </c>
      <c r="Y3" s="126">
        <v>16452</v>
      </c>
      <c r="Z3" s="126">
        <v>14805</v>
      </c>
      <c r="AA3" s="126">
        <v>45115</v>
      </c>
      <c r="AB3" s="126">
        <v>882</v>
      </c>
      <c r="AC3" s="126">
        <v>1079</v>
      </c>
      <c r="AD3" s="126">
        <v>4301</v>
      </c>
      <c r="AE3" s="126">
        <v>27157</v>
      </c>
      <c r="AF3" s="126">
        <v>4046</v>
      </c>
      <c r="AG3" s="127">
        <v>11050</v>
      </c>
      <c r="AH3" s="127">
        <v>35660</v>
      </c>
      <c r="AI3" s="127">
        <v>27540</v>
      </c>
      <c r="AJ3" s="127">
        <v>394360</v>
      </c>
      <c r="AK3" s="128">
        <f t="shared" ref="AK3:AK66" si="0">(M3)*0.00001</f>
        <v>0.18795000000000001</v>
      </c>
      <c r="AL3" s="129">
        <f t="shared" ref="AL3:AL66" si="1">(B3)*0.0001</f>
        <v>1.4133</v>
      </c>
      <c r="AM3" s="129">
        <f t="shared" ref="AM3:AN18" si="2">(C3)*0.00005</f>
        <v>2.3917999999999999</v>
      </c>
      <c r="AN3" s="129">
        <f t="shared" si="2"/>
        <v>3.23935</v>
      </c>
      <c r="AO3" s="129">
        <f t="shared" ref="AO3:AO66" si="3">(J3)*0.0001</f>
        <v>9.6545000000000005</v>
      </c>
      <c r="AP3" s="129">
        <f t="shared" ref="AP3:AP66" si="4">(K3)*0.00005</f>
        <v>3.6772500000000004</v>
      </c>
      <c r="AQ3" s="129">
        <f>(AH3)*0.00001</f>
        <v>0.35660000000000003</v>
      </c>
      <c r="AR3" s="129">
        <f>(AI3)*0.00001</f>
        <v>0.27540000000000003</v>
      </c>
      <c r="AS3" s="130"/>
      <c r="AT3" s="131">
        <f>A3</f>
        <v>43101</v>
      </c>
      <c r="AU3" s="132">
        <f t="shared" ref="AU3:AU66" si="5">(AE3)*0.00001</f>
        <v>0.27157000000000003</v>
      </c>
      <c r="AV3" s="132">
        <f t="shared" ref="AV3:AV66" si="6">(AA3)*0.00001</f>
        <v>0.45115000000000005</v>
      </c>
      <c r="AW3" s="132">
        <f t="shared" ref="AW3:AW66" si="7">(S3)*0.00001</f>
        <v>0.43643000000000004</v>
      </c>
      <c r="AX3" s="132">
        <f t="shared" ref="AX3:AX66" si="8">(AC3)*0.00001</f>
        <v>1.0790000000000001E-2</v>
      </c>
      <c r="AY3" s="132">
        <f t="shared" ref="AY3:AY66" si="9">(AB3)*0.00001</f>
        <v>8.8200000000000014E-3</v>
      </c>
      <c r="AZ3" s="132">
        <f t="shared" ref="AZ3:AZ66" si="10">(V3)*0.00001</f>
        <v>0.28105000000000002</v>
      </c>
      <c r="BA3" s="132">
        <f t="shared" ref="BA3:BA66" si="11">(Y3)*0.00001</f>
        <v>0.16452</v>
      </c>
      <c r="BB3" s="132">
        <f t="shared" ref="BB3:BB66" si="12">(W3)*0.00002</f>
        <v>0.64424000000000003</v>
      </c>
      <c r="BC3" s="132">
        <f t="shared" ref="BC3:BC66" si="13">(Z3)*0.00001</f>
        <v>0.14805000000000001</v>
      </c>
      <c r="BD3" s="132">
        <f t="shared" ref="BD3:BD66" si="14">(X3)*0.00001</f>
        <v>0.15363000000000002</v>
      </c>
      <c r="BE3" s="132">
        <f t="shared" ref="BE3:BE66" si="15">(AF3)*0.00001</f>
        <v>4.0460000000000003E-2</v>
      </c>
      <c r="BF3" s="132">
        <f t="shared" ref="BF3:BF66" si="16">(AD3)*0.00001</f>
        <v>4.3010000000000007E-2</v>
      </c>
      <c r="BG3" s="132">
        <f>(AG3)*0.000001</f>
        <v>1.1049999999999999E-2</v>
      </c>
      <c r="BH3" s="132"/>
      <c r="BI3" s="132">
        <f>(AL3)</f>
        <v>1.4133</v>
      </c>
      <c r="BJ3" s="132">
        <f>(AM3)</f>
        <v>2.3917999999999999</v>
      </c>
      <c r="BK3" s="132">
        <f>(AN3)</f>
        <v>3.23935</v>
      </c>
      <c r="BL3" s="132">
        <f t="shared" ref="BL3:BL66" si="17">(U3)*0.0001</f>
        <v>0.26300000000000001</v>
      </c>
      <c r="BM3" s="132">
        <f>((E3)*0.0001)</f>
        <v>1.4220000000000002</v>
      </c>
      <c r="BN3" s="132">
        <f t="shared" ref="BN3:BN66" si="18">(F3)*0.00002</f>
        <v>0.91132000000000013</v>
      </c>
      <c r="BO3" s="132"/>
      <c r="BP3" s="132">
        <f>(AP3)</f>
        <v>3.6772500000000004</v>
      </c>
      <c r="BQ3" s="132">
        <f>(AO3)</f>
        <v>9.6545000000000005</v>
      </c>
      <c r="BR3" s="132">
        <f>(AJ3)*0.000001</f>
        <v>0.39435999999999999</v>
      </c>
      <c r="BS3" s="132">
        <f t="shared" ref="BS3:BS66" si="19">(T3)*0.00001</f>
        <v>0.12076000000000001</v>
      </c>
      <c r="BT3" s="132">
        <f t="shared" ref="BT3:BT66" si="20">(R3)*0.0001</f>
        <v>1.3966000000000001</v>
      </c>
      <c r="BU3" s="132"/>
      <c r="BV3" s="132">
        <f>((G3)*0.0001)</f>
        <v>0.1217</v>
      </c>
      <c r="BW3" s="133">
        <f t="shared" ref="BW3:BX18" si="21">(H3)*0.0001</f>
        <v>0.27990000000000004</v>
      </c>
      <c r="BX3" s="133">
        <f t="shared" si="21"/>
        <v>1.2757000000000001</v>
      </c>
      <c r="BY3" s="133">
        <f t="shared" ref="BY3:BY66" si="22">(Q3)*0.0001</f>
        <v>0.31609999999999999</v>
      </c>
      <c r="BZ3" s="133">
        <f t="shared" ref="BZ3:BZ66" si="23">(L3)*0.0001</f>
        <v>0.2422</v>
      </c>
      <c r="CA3" s="133">
        <f t="shared" ref="CA3:CA66" si="24">(N3)*0.0001</f>
        <v>1.55E-2</v>
      </c>
      <c r="CB3" s="133">
        <f t="shared" ref="CB3:CB66" si="25">(O3)*0.0005</f>
        <v>7.7770000000000001</v>
      </c>
      <c r="CC3" s="133"/>
      <c r="CD3" s="133">
        <f t="shared" ref="CD3:CD66" si="26">(P3)*0.0001</f>
        <v>1.4467000000000001</v>
      </c>
      <c r="CE3" s="134"/>
    </row>
    <row r="4" spans="1:83" ht="15.75" x14ac:dyDescent="0.25">
      <c r="A4" s="125">
        <v>43102</v>
      </c>
      <c r="B4" s="126">
        <v>13619</v>
      </c>
      <c r="C4" s="126">
        <v>46292</v>
      </c>
      <c r="D4" s="126">
        <v>63193</v>
      </c>
      <c r="E4" s="126">
        <v>14039</v>
      </c>
      <c r="F4" s="126">
        <v>43401</v>
      </c>
      <c r="G4" s="126">
        <v>1034</v>
      </c>
      <c r="H4" s="126">
        <v>1987</v>
      </c>
      <c r="I4" s="126">
        <v>11987</v>
      </c>
      <c r="J4" s="126">
        <v>95793</v>
      </c>
      <c r="K4" s="126">
        <v>72243</v>
      </c>
      <c r="L4" s="126">
        <v>2411</v>
      </c>
      <c r="M4" s="126">
        <v>16369</v>
      </c>
      <c r="N4" s="126">
        <v>215</v>
      </c>
      <c r="O4" s="126">
        <v>13434</v>
      </c>
      <c r="P4" s="126">
        <v>12999</v>
      </c>
      <c r="Q4" s="126">
        <v>3079</v>
      </c>
      <c r="R4" s="126">
        <v>13393</v>
      </c>
      <c r="S4" s="126">
        <v>46120</v>
      </c>
      <c r="T4" s="126">
        <v>10375</v>
      </c>
      <c r="U4" s="126">
        <v>2669</v>
      </c>
      <c r="V4" s="126">
        <v>25462</v>
      </c>
      <c r="W4" s="126">
        <v>32361</v>
      </c>
      <c r="X4" s="126">
        <v>12534</v>
      </c>
      <c r="Y4" s="126">
        <v>18046</v>
      </c>
      <c r="Z4" s="126">
        <v>15674</v>
      </c>
      <c r="AA4" s="126">
        <v>42038</v>
      </c>
      <c r="AB4" s="126">
        <v>827</v>
      </c>
      <c r="AC4" s="126">
        <v>575</v>
      </c>
      <c r="AD4" s="126">
        <v>4612</v>
      </c>
      <c r="AE4" s="126">
        <v>26005</v>
      </c>
      <c r="AF4" s="126">
        <v>6421</v>
      </c>
      <c r="AG4" s="127">
        <v>11050</v>
      </c>
      <c r="AH4" s="127">
        <v>36400</v>
      </c>
      <c r="AI4" s="127">
        <v>29000</v>
      </c>
      <c r="AJ4" s="127">
        <v>383400</v>
      </c>
      <c r="AK4" s="128">
        <f t="shared" si="0"/>
        <v>0.16369</v>
      </c>
      <c r="AL4" s="129">
        <f t="shared" si="1"/>
        <v>1.3619000000000001</v>
      </c>
      <c r="AM4" s="129">
        <f t="shared" si="2"/>
        <v>2.3146</v>
      </c>
      <c r="AN4" s="129">
        <f t="shared" si="2"/>
        <v>3.1596500000000001</v>
      </c>
      <c r="AO4" s="129">
        <f t="shared" si="3"/>
        <v>9.5792999999999999</v>
      </c>
      <c r="AP4" s="129">
        <f t="shared" si="4"/>
        <v>3.6121500000000002</v>
      </c>
      <c r="AQ4" s="129">
        <f t="shared" ref="AQ4:AR33" si="27">(AH4)*0.00001</f>
        <v>0.36400000000000005</v>
      </c>
      <c r="AR4" s="129">
        <f t="shared" si="27"/>
        <v>0.29000000000000004</v>
      </c>
      <c r="AS4" s="130"/>
      <c r="AT4" s="131">
        <f t="shared" ref="AT4:AT67" si="28">A4</f>
        <v>43102</v>
      </c>
      <c r="AU4" s="132">
        <f t="shared" si="5"/>
        <v>0.26005</v>
      </c>
      <c r="AV4" s="132">
        <f t="shared" si="6"/>
        <v>0.42038000000000003</v>
      </c>
      <c r="AW4" s="132">
        <f t="shared" si="7"/>
        <v>0.46120000000000005</v>
      </c>
      <c r="AX4" s="132">
        <f t="shared" si="8"/>
        <v>5.7500000000000008E-3</v>
      </c>
      <c r="AY4" s="132">
        <f t="shared" si="9"/>
        <v>8.2700000000000013E-3</v>
      </c>
      <c r="AZ4" s="132">
        <f t="shared" si="10"/>
        <v>0.25462000000000001</v>
      </c>
      <c r="BA4" s="132">
        <f t="shared" si="11"/>
        <v>0.18046000000000001</v>
      </c>
      <c r="BB4" s="132">
        <f t="shared" si="12"/>
        <v>0.64722000000000002</v>
      </c>
      <c r="BC4" s="132">
        <f t="shared" si="13"/>
        <v>0.15674000000000002</v>
      </c>
      <c r="BD4" s="132">
        <f t="shared" si="14"/>
        <v>0.12534000000000001</v>
      </c>
      <c r="BE4" s="132">
        <f t="shared" si="15"/>
        <v>6.4210000000000003E-2</v>
      </c>
      <c r="BF4" s="132">
        <f t="shared" si="16"/>
        <v>4.6120000000000001E-2</v>
      </c>
      <c r="BG4" s="132">
        <f t="shared" ref="BG4:BG67" si="29">(AG4)*0.000001</f>
        <v>1.1049999999999999E-2</v>
      </c>
      <c r="BH4" s="132"/>
      <c r="BI4" s="132">
        <f t="shared" ref="BI4:BK33" si="30">(AL4)</f>
        <v>1.3619000000000001</v>
      </c>
      <c r="BJ4" s="132">
        <f t="shared" si="30"/>
        <v>2.3146</v>
      </c>
      <c r="BK4" s="132">
        <f t="shared" si="30"/>
        <v>3.1596500000000001</v>
      </c>
      <c r="BL4" s="132">
        <f t="shared" si="17"/>
        <v>0.26690000000000003</v>
      </c>
      <c r="BM4" s="132">
        <f t="shared" ref="BM4:BM67" si="31">((E4)*0.0001)</f>
        <v>1.4039000000000001</v>
      </c>
      <c r="BN4" s="132">
        <f t="shared" si="18"/>
        <v>0.86802000000000012</v>
      </c>
      <c r="BO4" s="132"/>
      <c r="BP4" s="132">
        <f t="shared" ref="BP4:BP67" si="32">(AP4)</f>
        <v>3.6121500000000002</v>
      </c>
      <c r="BQ4" s="132">
        <f t="shared" ref="BQ4:BQ67" si="33">(AO4)</f>
        <v>9.5792999999999999</v>
      </c>
      <c r="BR4" s="132">
        <f t="shared" ref="BR4:BR67" si="34">(AJ4)*0.000001</f>
        <v>0.38339999999999996</v>
      </c>
      <c r="BS4" s="132">
        <f t="shared" si="19"/>
        <v>0.10375000000000001</v>
      </c>
      <c r="BT4" s="132">
        <f t="shared" si="20"/>
        <v>1.3393000000000002</v>
      </c>
      <c r="BU4" s="132"/>
      <c r="BV4" s="132">
        <f t="shared" ref="BV4:BV67" si="35">((G4)*0.0001)</f>
        <v>0.10340000000000001</v>
      </c>
      <c r="BW4" s="133">
        <f t="shared" si="21"/>
        <v>0.19870000000000002</v>
      </c>
      <c r="BX4" s="133">
        <f t="shared" si="21"/>
        <v>1.1987000000000001</v>
      </c>
      <c r="BY4" s="133">
        <f t="shared" si="22"/>
        <v>0.30790000000000001</v>
      </c>
      <c r="BZ4" s="133">
        <f t="shared" si="23"/>
        <v>0.24110000000000001</v>
      </c>
      <c r="CA4" s="133">
        <f t="shared" si="24"/>
        <v>2.1500000000000002E-2</v>
      </c>
      <c r="CB4" s="133">
        <f t="shared" si="25"/>
        <v>6.7170000000000005</v>
      </c>
      <c r="CC4" s="133"/>
      <c r="CD4" s="133">
        <f t="shared" si="26"/>
        <v>1.2999000000000001</v>
      </c>
      <c r="CE4" s="134"/>
    </row>
    <row r="5" spans="1:83" ht="15.75" x14ac:dyDescent="0.25">
      <c r="A5" s="125">
        <v>43103</v>
      </c>
      <c r="B5" s="126">
        <v>13351</v>
      </c>
      <c r="C5" s="126">
        <v>45951</v>
      </c>
      <c r="D5" s="126">
        <v>62558</v>
      </c>
      <c r="E5" s="126">
        <v>14016</v>
      </c>
      <c r="F5" s="126">
        <v>40831</v>
      </c>
      <c r="G5" s="126">
        <v>1000</v>
      </c>
      <c r="H5" s="126">
        <v>5022</v>
      </c>
      <c r="I5" s="126">
        <v>11716</v>
      </c>
      <c r="J5" s="126">
        <v>94372</v>
      </c>
      <c r="K5" s="126">
        <v>70491</v>
      </c>
      <c r="L5" s="126">
        <v>2504</v>
      </c>
      <c r="M5" s="126">
        <v>14822</v>
      </c>
      <c r="N5" s="126">
        <v>177</v>
      </c>
      <c r="O5" s="126">
        <v>13102</v>
      </c>
      <c r="P5" s="126">
        <v>12185</v>
      </c>
      <c r="Q5" s="126">
        <v>3073</v>
      </c>
      <c r="R5" s="126">
        <v>13232</v>
      </c>
      <c r="S5" s="126">
        <v>45080</v>
      </c>
      <c r="T5" s="126">
        <v>17923</v>
      </c>
      <c r="U5" s="126">
        <v>2608</v>
      </c>
      <c r="V5" s="126">
        <v>23658</v>
      </c>
      <c r="W5" s="126">
        <v>33577</v>
      </c>
      <c r="X5" s="126">
        <v>12764</v>
      </c>
      <c r="Y5" s="126">
        <v>17201</v>
      </c>
      <c r="Z5" s="126">
        <v>15233</v>
      </c>
      <c r="AA5" s="126">
        <v>41962</v>
      </c>
      <c r="AB5" s="126">
        <v>769</v>
      </c>
      <c r="AC5" s="126">
        <v>714</v>
      </c>
      <c r="AD5" s="126">
        <v>4300</v>
      </c>
      <c r="AE5" s="126">
        <v>27417</v>
      </c>
      <c r="AF5" s="126">
        <v>7035</v>
      </c>
      <c r="AG5" s="127">
        <v>18950</v>
      </c>
      <c r="AH5" s="127">
        <v>35210</v>
      </c>
      <c r="AI5" s="127">
        <v>25190</v>
      </c>
      <c r="AJ5" s="127">
        <v>382500</v>
      </c>
      <c r="AK5" s="128">
        <f t="shared" si="0"/>
        <v>0.14822000000000002</v>
      </c>
      <c r="AL5" s="129">
        <f t="shared" si="1"/>
        <v>1.3351</v>
      </c>
      <c r="AM5" s="129">
        <f t="shared" si="2"/>
        <v>2.2975500000000002</v>
      </c>
      <c r="AN5" s="129">
        <f t="shared" si="2"/>
        <v>3.1279000000000003</v>
      </c>
      <c r="AO5" s="129">
        <f t="shared" si="3"/>
        <v>9.4372000000000007</v>
      </c>
      <c r="AP5" s="129">
        <f t="shared" si="4"/>
        <v>3.5245500000000001</v>
      </c>
      <c r="AQ5" s="129">
        <f t="shared" si="27"/>
        <v>0.35210000000000002</v>
      </c>
      <c r="AR5" s="129">
        <f t="shared" si="27"/>
        <v>0.25190000000000001</v>
      </c>
      <c r="AS5" s="130"/>
      <c r="AT5" s="131">
        <f t="shared" si="28"/>
        <v>43103</v>
      </c>
      <c r="AU5" s="132">
        <f t="shared" si="5"/>
        <v>0.27417000000000002</v>
      </c>
      <c r="AV5" s="132">
        <f t="shared" si="6"/>
        <v>0.41962000000000005</v>
      </c>
      <c r="AW5" s="132">
        <f t="shared" si="7"/>
        <v>0.45080000000000003</v>
      </c>
      <c r="AX5" s="132">
        <f t="shared" si="8"/>
        <v>7.1400000000000005E-3</v>
      </c>
      <c r="AY5" s="132">
        <f t="shared" si="9"/>
        <v>7.6900000000000007E-3</v>
      </c>
      <c r="AZ5" s="132">
        <f t="shared" si="10"/>
        <v>0.23658000000000001</v>
      </c>
      <c r="BA5" s="132">
        <f t="shared" si="11"/>
        <v>0.17201000000000002</v>
      </c>
      <c r="BB5" s="132">
        <f t="shared" si="12"/>
        <v>0.67154000000000003</v>
      </c>
      <c r="BC5" s="132">
        <f t="shared" si="13"/>
        <v>0.15233000000000002</v>
      </c>
      <c r="BD5" s="132">
        <f t="shared" si="14"/>
        <v>0.12764</v>
      </c>
      <c r="BE5" s="132">
        <f t="shared" si="15"/>
        <v>7.035000000000001E-2</v>
      </c>
      <c r="BF5" s="132">
        <f t="shared" si="16"/>
        <v>4.3000000000000003E-2</v>
      </c>
      <c r="BG5" s="132">
        <f t="shared" si="29"/>
        <v>1.8949999999999998E-2</v>
      </c>
      <c r="BH5" s="132"/>
      <c r="BI5" s="132">
        <f t="shared" si="30"/>
        <v>1.3351</v>
      </c>
      <c r="BJ5" s="132">
        <f t="shared" si="30"/>
        <v>2.2975500000000002</v>
      </c>
      <c r="BK5" s="132">
        <f t="shared" si="30"/>
        <v>3.1279000000000003</v>
      </c>
      <c r="BL5" s="132">
        <f t="shared" si="17"/>
        <v>0.26080000000000003</v>
      </c>
      <c r="BM5" s="132">
        <f t="shared" si="31"/>
        <v>1.4016</v>
      </c>
      <c r="BN5" s="132">
        <f t="shared" si="18"/>
        <v>0.81662000000000001</v>
      </c>
      <c r="BO5" s="132"/>
      <c r="BP5" s="132">
        <f t="shared" si="32"/>
        <v>3.5245500000000001</v>
      </c>
      <c r="BQ5" s="132">
        <f t="shared" si="33"/>
        <v>9.4372000000000007</v>
      </c>
      <c r="BR5" s="132">
        <f t="shared" si="34"/>
        <v>0.38250000000000001</v>
      </c>
      <c r="BS5" s="132">
        <f t="shared" si="19"/>
        <v>0.17923000000000003</v>
      </c>
      <c r="BT5" s="132">
        <f t="shared" si="20"/>
        <v>1.3232000000000002</v>
      </c>
      <c r="BU5" s="132"/>
      <c r="BV5" s="132">
        <f t="shared" si="35"/>
        <v>0.1</v>
      </c>
      <c r="BW5" s="133">
        <f t="shared" si="21"/>
        <v>0.50219999999999998</v>
      </c>
      <c r="BX5" s="133">
        <f t="shared" si="21"/>
        <v>1.1716</v>
      </c>
      <c r="BY5" s="133">
        <f t="shared" si="22"/>
        <v>0.30730000000000002</v>
      </c>
      <c r="BZ5" s="133">
        <f t="shared" si="23"/>
        <v>0.25040000000000001</v>
      </c>
      <c r="CA5" s="133">
        <f t="shared" si="24"/>
        <v>1.77E-2</v>
      </c>
      <c r="CB5" s="133">
        <f t="shared" si="25"/>
        <v>6.5510000000000002</v>
      </c>
      <c r="CC5" s="133"/>
      <c r="CD5" s="133">
        <f t="shared" si="26"/>
        <v>1.2185000000000001</v>
      </c>
      <c r="CE5" s="134"/>
    </row>
    <row r="6" spans="1:83" ht="15.75" x14ac:dyDescent="0.25">
      <c r="A6" s="125">
        <v>43104</v>
      </c>
      <c r="B6" s="126">
        <v>13095</v>
      </c>
      <c r="C6" s="126">
        <v>45251</v>
      </c>
      <c r="D6" s="126">
        <v>61756</v>
      </c>
      <c r="E6" s="126">
        <v>13785</v>
      </c>
      <c r="F6" s="126">
        <v>40960</v>
      </c>
      <c r="G6" s="126">
        <v>1128</v>
      </c>
      <c r="H6" s="126">
        <v>7091</v>
      </c>
      <c r="I6" s="126">
        <v>15574</v>
      </c>
      <c r="J6" s="126">
        <v>93734</v>
      </c>
      <c r="K6" s="126">
        <v>70466</v>
      </c>
      <c r="L6" s="126">
        <v>2754</v>
      </c>
      <c r="M6" s="126">
        <v>8151</v>
      </c>
      <c r="N6" s="126">
        <v>118</v>
      </c>
      <c r="O6" s="126">
        <v>14863</v>
      </c>
      <c r="P6" s="126">
        <v>12863</v>
      </c>
      <c r="Q6" s="126">
        <v>3709</v>
      </c>
      <c r="R6" s="126">
        <v>13777</v>
      </c>
      <c r="S6" s="126">
        <v>37884</v>
      </c>
      <c r="T6" s="126">
        <v>9508</v>
      </c>
      <c r="U6" s="126">
        <v>2622</v>
      </c>
      <c r="V6" s="126">
        <v>25366</v>
      </c>
      <c r="W6" s="126">
        <v>30975</v>
      </c>
      <c r="X6" s="126">
        <v>19759</v>
      </c>
      <c r="Y6" s="126">
        <v>15264</v>
      </c>
      <c r="Z6" s="126">
        <v>14255</v>
      </c>
      <c r="AA6" s="126">
        <v>40582</v>
      </c>
      <c r="AB6" s="126">
        <v>1031</v>
      </c>
      <c r="AC6" s="126">
        <v>1098</v>
      </c>
      <c r="AD6" s="126">
        <v>3980</v>
      </c>
      <c r="AE6" s="126">
        <v>29632</v>
      </c>
      <c r="AF6" s="126">
        <v>3971</v>
      </c>
      <c r="AG6" s="127">
        <v>0</v>
      </c>
      <c r="AH6" s="127">
        <v>37210</v>
      </c>
      <c r="AI6" s="127">
        <v>25080</v>
      </c>
      <c r="AJ6" s="127">
        <v>381620</v>
      </c>
      <c r="AK6" s="128">
        <f t="shared" si="0"/>
        <v>8.1510000000000013E-2</v>
      </c>
      <c r="AL6" s="129">
        <f t="shared" si="1"/>
        <v>1.3095000000000001</v>
      </c>
      <c r="AM6" s="129">
        <f t="shared" si="2"/>
        <v>2.2625500000000001</v>
      </c>
      <c r="AN6" s="129">
        <f t="shared" si="2"/>
        <v>3.0878000000000001</v>
      </c>
      <c r="AO6" s="129">
        <f t="shared" si="3"/>
        <v>9.3734000000000002</v>
      </c>
      <c r="AP6" s="129">
        <f t="shared" si="4"/>
        <v>3.5233000000000003</v>
      </c>
      <c r="AQ6" s="129">
        <f t="shared" si="27"/>
        <v>0.37210000000000004</v>
      </c>
      <c r="AR6" s="129">
        <f t="shared" si="27"/>
        <v>0.25080000000000002</v>
      </c>
      <c r="AS6" s="130"/>
      <c r="AT6" s="131">
        <f t="shared" si="28"/>
        <v>43104</v>
      </c>
      <c r="AU6" s="132">
        <f t="shared" si="5"/>
        <v>0.29632000000000003</v>
      </c>
      <c r="AV6" s="132">
        <f t="shared" si="6"/>
        <v>0.40582000000000001</v>
      </c>
      <c r="AW6" s="132">
        <f t="shared" si="7"/>
        <v>0.37884000000000001</v>
      </c>
      <c r="AX6" s="132">
        <f t="shared" si="8"/>
        <v>1.098E-2</v>
      </c>
      <c r="AY6" s="132">
        <f t="shared" si="9"/>
        <v>1.0310000000000001E-2</v>
      </c>
      <c r="AZ6" s="132">
        <f t="shared" si="10"/>
        <v>0.25366</v>
      </c>
      <c r="BA6" s="132">
        <f t="shared" si="11"/>
        <v>0.15264000000000003</v>
      </c>
      <c r="BB6" s="132">
        <f t="shared" si="12"/>
        <v>0.61950000000000005</v>
      </c>
      <c r="BC6" s="132">
        <f t="shared" si="13"/>
        <v>0.14255000000000001</v>
      </c>
      <c r="BD6" s="132">
        <f t="shared" si="14"/>
        <v>0.19759000000000002</v>
      </c>
      <c r="BE6" s="132">
        <f t="shared" si="15"/>
        <v>3.9710000000000002E-2</v>
      </c>
      <c r="BF6" s="132">
        <f t="shared" si="16"/>
        <v>3.9800000000000002E-2</v>
      </c>
      <c r="BG6" s="132">
        <f t="shared" si="29"/>
        <v>0</v>
      </c>
      <c r="BH6" s="132"/>
      <c r="BI6" s="132">
        <f t="shared" si="30"/>
        <v>1.3095000000000001</v>
      </c>
      <c r="BJ6" s="132">
        <f t="shared" si="30"/>
        <v>2.2625500000000001</v>
      </c>
      <c r="BK6" s="132">
        <f t="shared" si="30"/>
        <v>3.0878000000000001</v>
      </c>
      <c r="BL6" s="132">
        <f t="shared" si="17"/>
        <v>0.26219999999999999</v>
      </c>
      <c r="BM6" s="132">
        <f t="shared" si="31"/>
        <v>1.3785000000000001</v>
      </c>
      <c r="BN6" s="132">
        <f t="shared" si="18"/>
        <v>0.81920000000000004</v>
      </c>
      <c r="BO6" s="132"/>
      <c r="BP6" s="132">
        <f t="shared" si="32"/>
        <v>3.5233000000000003</v>
      </c>
      <c r="BQ6" s="132">
        <f t="shared" si="33"/>
        <v>9.3734000000000002</v>
      </c>
      <c r="BR6" s="132">
        <f t="shared" si="34"/>
        <v>0.38161999999999996</v>
      </c>
      <c r="BS6" s="132">
        <f t="shared" si="19"/>
        <v>9.5080000000000012E-2</v>
      </c>
      <c r="BT6" s="132">
        <f t="shared" si="20"/>
        <v>1.3777000000000001</v>
      </c>
      <c r="BU6" s="132"/>
      <c r="BV6" s="132">
        <f t="shared" si="35"/>
        <v>0.11280000000000001</v>
      </c>
      <c r="BW6" s="133">
        <f t="shared" si="21"/>
        <v>0.70910000000000006</v>
      </c>
      <c r="BX6" s="133">
        <f t="shared" si="21"/>
        <v>1.5574000000000001</v>
      </c>
      <c r="BY6" s="133">
        <f t="shared" si="22"/>
        <v>0.37090000000000001</v>
      </c>
      <c r="BZ6" s="133">
        <f t="shared" si="23"/>
        <v>0.27540000000000003</v>
      </c>
      <c r="CA6" s="133">
        <f t="shared" si="24"/>
        <v>1.18E-2</v>
      </c>
      <c r="CB6" s="133">
        <f t="shared" si="25"/>
        <v>7.4314999999999998</v>
      </c>
      <c r="CC6" s="133"/>
      <c r="CD6" s="133">
        <f t="shared" si="26"/>
        <v>1.2863</v>
      </c>
      <c r="CE6" s="134"/>
    </row>
    <row r="7" spans="1:83" ht="15.75" x14ac:dyDescent="0.25">
      <c r="A7" s="125">
        <v>43105</v>
      </c>
      <c r="B7" s="126">
        <v>13886</v>
      </c>
      <c r="C7" s="126">
        <v>47618</v>
      </c>
      <c r="D7" s="126">
        <v>64804</v>
      </c>
      <c r="E7" s="126">
        <v>14807</v>
      </c>
      <c r="F7" s="126">
        <v>42786</v>
      </c>
      <c r="G7" s="126">
        <v>1079</v>
      </c>
      <c r="H7" s="126">
        <v>3868</v>
      </c>
      <c r="I7" s="126">
        <v>13437</v>
      </c>
      <c r="J7" s="126">
        <v>98095</v>
      </c>
      <c r="K7" s="126">
        <v>73418</v>
      </c>
      <c r="L7" s="126">
        <v>2802</v>
      </c>
      <c r="M7" s="126">
        <v>14958</v>
      </c>
      <c r="N7" s="126">
        <v>100</v>
      </c>
      <c r="O7" s="126">
        <v>13661</v>
      </c>
      <c r="P7" s="126">
        <v>13357</v>
      </c>
      <c r="Q7" s="126">
        <v>3475</v>
      </c>
      <c r="R7" s="126">
        <v>13265</v>
      </c>
      <c r="S7" s="126">
        <v>42008</v>
      </c>
      <c r="T7" s="126">
        <v>19208</v>
      </c>
      <c r="U7" s="126">
        <v>2743</v>
      </c>
      <c r="V7" s="126">
        <v>26080</v>
      </c>
      <c r="W7" s="126">
        <v>33488</v>
      </c>
      <c r="X7" s="126">
        <v>20465</v>
      </c>
      <c r="Y7" s="126">
        <v>18120</v>
      </c>
      <c r="Z7" s="126">
        <v>13851</v>
      </c>
      <c r="AA7" s="126">
        <v>43476</v>
      </c>
      <c r="AB7" s="126">
        <v>1052</v>
      </c>
      <c r="AC7" s="126">
        <v>1523</v>
      </c>
      <c r="AD7" s="126">
        <v>5061</v>
      </c>
      <c r="AE7" s="126">
        <v>32012</v>
      </c>
      <c r="AF7" s="126">
        <v>4117</v>
      </c>
      <c r="AG7" s="127">
        <v>11040</v>
      </c>
      <c r="AH7" s="127">
        <v>29830</v>
      </c>
      <c r="AI7" s="127">
        <v>34210</v>
      </c>
      <c r="AJ7" s="127">
        <v>368380</v>
      </c>
      <c r="AK7" s="128">
        <f t="shared" si="0"/>
        <v>0.14958000000000002</v>
      </c>
      <c r="AL7" s="129">
        <f t="shared" si="1"/>
        <v>1.3886000000000001</v>
      </c>
      <c r="AM7" s="129">
        <f t="shared" si="2"/>
        <v>2.3809</v>
      </c>
      <c r="AN7" s="129">
        <f t="shared" si="2"/>
        <v>3.2402000000000002</v>
      </c>
      <c r="AO7" s="129">
        <f t="shared" si="3"/>
        <v>9.8094999999999999</v>
      </c>
      <c r="AP7" s="129">
        <f t="shared" si="4"/>
        <v>3.6709000000000001</v>
      </c>
      <c r="AQ7" s="129">
        <f t="shared" si="27"/>
        <v>0.29830000000000001</v>
      </c>
      <c r="AR7" s="129">
        <f t="shared" si="27"/>
        <v>0.34210000000000002</v>
      </c>
      <c r="AS7" s="130"/>
      <c r="AT7" s="131">
        <f t="shared" si="28"/>
        <v>43105</v>
      </c>
      <c r="AU7" s="132">
        <f t="shared" si="5"/>
        <v>0.32012000000000002</v>
      </c>
      <c r="AV7" s="132">
        <f t="shared" si="6"/>
        <v>0.43476000000000004</v>
      </c>
      <c r="AW7" s="132">
        <f t="shared" si="7"/>
        <v>0.42008000000000001</v>
      </c>
      <c r="AX7" s="132">
        <f t="shared" si="8"/>
        <v>1.523E-2</v>
      </c>
      <c r="AY7" s="132">
        <f t="shared" si="9"/>
        <v>1.0520000000000002E-2</v>
      </c>
      <c r="AZ7" s="132">
        <f t="shared" si="10"/>
        <v>0.26080000000000003</v>
      </c>
      <c r="BA7" s="132">
        <f t="shared" si="11"/>
        <v>0.18120000000000003</v>
      </c>
      <c r="BB7" s="132">
        <f t="shared" si="12"/>
        <v>0.66976000000000002</v>
      </c>
      <c r="BC7" s="132">
        <f t="shared" si="13"/>
        <v>0.13851000000000002</v>
      </c>
      <c r="BD7" s="132">
        <f t="shared" si="14"/>
        <v>0.20465000000000003</v>
      </c>
      <c r="BE7" s="132">
        <f t="shared" si="15"/>
        <v>4.1170000000000005E-2</v>
      </c>
      <c r="BF7" s="132">
        <f t="shared" si="16"/>
        <v>5.0610000000000002E-2</v>
      </c>
      <c r="BG7" s="132">
        <f t="shared" si="29"/>
        <v>1.1039999999999999E-2</v>
      </c>
      <c r="BH7" s="132"/>
      <c r="BI7" s="132">
        <f t="shared" si="30"/>
        <v>1.3886000000000001</v>
      </c>
      <c r="BJ7" s="132">
        <f t="shared" si="30"/>
        <v>2.3809</v>
      </c>
      <c r="BK7" s="132">
        <f t="shared" si="30"/>
        <v>3.2402000000000002</v>
      </c>
      <c r="BL7" s="132">
        <f t="shared" si="17"/>
        <v>0.27429999999999999</v>
      </c>
      <c r="BM7" s="132">
        <f t="shared" si="31"/>
        <v>1.4807000000000001</v>
      </c>
      <c r="BN7" s="132">
        <f t="shared" si="18"/>
        <v>0.85572000000000004</v>
      </c>
      <c r="BO7" s="132"/>
      <c r="BP7" s="132">
        <f t="shared" si="32"/>
        <v>3.6709000000000001</v>
      </c>
      <c r="BQ7" s="132">
        <f t="shared" si="33"/>
        <v>9.8094999999999999</v>
      </c>
      <c r="BR7" s="132">
        <f t="shared" si="34"/>
        <v>0.36837999999999999</v>
      </c>
      <c r="BS7" s="132">
        <f t="shared" si="19"/>
        <v>0.19208000000000003</v>
      </c>
      <c r="BT7" s="132">
        <f t="shared" si="20"/>
        <v>1.3265</v>
      </c>
      <c r="BU7" s="132"/>
      <c r="BV7" s="132">
        <f t="shared" si="35"/>
        <v>0.10790000000000001</v>
      </c>
      <c r="BW7" s="133">
        <f t="shared" si="21"/>
        <v>0.38680000000000003</v>
      </c>
      <c r="BX7" s="133">
        <f t="shared" si="21"/>
        <v>1.3437000000000001</v>
      </c>
      <c r="BY7" s="133">
        <f t="shared" si="22"/>
        <v>0.34750000000000003</v>
      </c>
      <c r="BZ7" s="133">
        <f t="shared" si="23"/>
        <v>0.2802</v>
      </c>
      <c r="CA7" s="133">
        <f t="shared" si="24"/>
        <v>0.01</v>
      </c>
      <c r="CB7" s="133">
        <f t="shared" si="25"/>
        <v>6.8304999999999998</v>
      </c>
      <c r="CC7" s="133"/>
      <c r="CD7" s="133">
        <f t="shared" si="26"/>
        <v>1.3357000000000001</v>
      </c>
      <c r="CE7" s="134"/>
    </row>
    <row r="8" spans="1:83" ht="15.75" x14ac:dyDescent="0.25">
      <c r="A8" s="125">
        <v>43106</v>
      </c>
      <c r="B8" s="126">
        <v>14276</v>
      </c>
      <c r="C8" s="126">
        <v>48002</v>
      </c>
      <c r="D8" s="126">
        <v>65241</v>
      </c>
      <c r="E8" s="126">
        <v>14491</v>
      </c>
      <c r="F8" s="126">
        <v>44492</v>
      </c>
      <c r="G8" s="126">
        <v>1084</v>
      </c>
      <c r="H8" s="126">
        <v>2591</v>
      </c>
      <c r="I8" s="126">
        <v>13144</v>
      </c>
      <c r="J8" s="126">
        <v>98692</v>
      </c>
      <c r="K8" s="126">
        <v>74361</v>
      </c>
      <c r="L8" s="126">
        <v>2933</v>
      </c>
      <c r="M8" s="126">
        <v>17709</v>
      </c>
      <c r="N8" s="126">
        <v>99</v>
      </c>
      <c r="O8" s="126">
        <v>14484</v>
      </c>
      <c r="P8" s="126">
        <v>13484</v>
      </c>
      <c r="Q8" s="126">
        <v>3189</v>
      </c>
      <c r="R8" s="126">
        <v>13572</v>
      </c>
      <c r="S8" s="126">
        <v>41549</v>
      </c>
      <c r="T8" s="135">
        <v>16418</v>
      </c>
      <c r="U8" s="126">
        <v>3000</v>
      </c>
      <c r="V8" s="126">
        <v>26240</v>
      </c>
      <c r="W8" s="126">
        <v>33636</v>
      </c>
      <c r="X8" s="126">
        <v>16663</v>
      </c>
      <c r="Y8" s="126">
        <v>17960</v>
      </c>
      <c r="Z8" s="126">
        <v>15707</v>
      </c>
      <c r="AA8" s="126">
        <v>43573</v>
      </c>
      <c r="AB8" s="126">
        <v>1177</v>
      </c>
      <c r="AC8" s="126">
        <v>1250</v>
      </c>
      <c r="AD8" s="126">
        <v>3437</v>
      </c>
      <c r="AE8" s="126">
        <v>34654</v>
      </c>
      <c r="AF8" s="126">
        <v>4350</v>
      </c>
      <c r="AG8" s="127">
        <v>9970</v>
      </c>
      <c r="AH8" s="127">
        <v>29530</v>
      </c>
      <c r="AI8" s="127">
        <v>22670</v>
      </c>
      <c r="AJ8" s="127">
        <v>385840</v>
      </c>
      <c r="AK8" s="128">
        <f t="shared" si="0"/>
        <v>0.17709000000000003</v>
      </c>
      <c r="AL8" s="129">
        <f t="shared" si="1"/>
        <v>1.4276</v>
      </c>
      <c r="AM8" s="129">
        <f t="shared" si="2"/>
        <v>2.4001000000000001</v>
      </c>
      <c r="AN8" s="129">
        <f t="shared" si="2"/>
        <v>3.2620500000000003</v>
      </c>
      <c r="AO8" s="129">
        <f t="shared" si="3"/>
        <v>9.8692000000000011</v>
      </c>
      <c r="AP8" s="129">
        <f t="shared" si="4"/>
        <v>3.7180500000000003</v>
      </c>
      <c r="AQ8" s="129">
        <f t="shared" si="27"/>
        <v>0.29530000000000001</v>
      </c>
      <c r="AR8" s="129">
        <f t="shared" si="27"/>
        <v>0.22670000000000001</v>
      </c>
      <c r="AS8" s="130"/>
      <c r="AT8" s="131">
        <f t="shared" si="28"/>
        <v>43106</v>
      </c>
      <c r="AU8" s="132">
        <f t="shared" si="5"/>
        <v>0.34654000000000001</v>
      </c>
      <c r="AV8" s="132">
        <f t="shared" si="6"/>
        <v>0.43573000000000006</v>
      </c>
      <c r="AW8" s="132">
        <f t="shared" si="7"/>
        <v>0.41549000000000003</v>
      </c>
      <c r="AX8" s="132">
        <f t="shared" si="8"/>
        <v>1.2500000000000001E-2</v>
      </c>
      <c r="AY8" s="132">
        <f t="shared" si="9"/>
        <v>1.1770000000000001E-2</v>
      </c>
      <c r="AZ8" s="132">
        <f t="shared" si="10"/>
        <v>0.26240000000000002</v>
      </c>
      <c r="BA8" s="132">
        <f t="shared" si="11"/>
        <v>0.17960000000000001</v>
      </c>
      <c r="BB8" s="132">
        <f t="shared" si="12"/>
        <v>0.6727200000000001</v>
      </c>
      <c r="BC8" s="132">
        <f t="shared" si="13"/>
        <v>0.15707000000000002</v>
      </c>
      <c r="BD8" s="132">
        <f t="shared" si="14"/>
        <v>0.16663</v>
      </c>
      <c r="BE8" s="132">
        <f t="shared" si="15"/>
        <v>4.3500000000000004E-2</v>
      </c>
      <c r="BF8" s="132">
        <f t="shared" si="16"/>
        <v>3.4370000000000005E-2</v>
      </c>
      <c r="BG8" s="132">
        <f t="shared" si="29"/>
        <v>9.9699999999999997E-3</v>
      </c>
      <c r="BH8" s="132"/>
      <c r="BI8" s="132">
        <f t="shared" si="30"/>
        <v>1.4276</v>
      </c>
      <c r="BJ8" s="132">
        <f t="shared" si="30"/>
        <v>2.4001000000000001</v>
      </c>
      <c r="BK8" s="132">
        <f t="shared" si="30"/>
        <v>3.2620500000000003</v>
      </c>
      <c r="BL8" s="132">
        <f t="shared" si="17"/>
        <v>0.3</v>
      </c>
      <c r="BM8" s="132">
        <f t="shared" si="31"/>
        <v>1.4491000000000001</v>
      </c>
      <c r="BN8" s="132">
        <f t="shared" si="18"/>
        <v>0.88984000000000008</v>
      </c>
      <c r="BO8" s="132"/>
      <c r="BP8" s="132">
        <f t="shared" si="32"/>
        <v>3.7180500000000003</v>
      </c>
      <c r="BQ8" s="132">
        <f t="shared" si="33"/>
        <v>9.8692000000000011</v>
      </c>
      <c r="BR8" s="132">
        <f t="shared" si="34"/>
        <v>0.38583999999999996</v>
      </c>
      <c r="BS8" s="132">
        <f t="shared" si="19"/>
        <v>0.16418000000000002</v>
      </c>
      <c r="BT8" s="132">
        <f t="shared" si="20"/>
        <v>1.3572</v>
      </c>
      <c r="BU8" s="132"/>
      <c r="BV8" s="132">
        <f t="shared" si="35"/>
        <v>0.10840000000000001</v>
      </c>
      <c r="BW8" s="133">
        <f t="shared" si="21"/>
        <v>0.2591</v>
      </c>
      <c r="BX8" s="133">
        <f t="shared" si="21"/>
        <v>1.3144</v>
      </c>
      <c r="BY8" s="133">
        <f t="shared" si="22"/>
        <v>0.31890000000000002</v>
      </c>
      <c r="BZ8" s="133">
        <f t="shared" si="23"/>
        <v>0.29330000000000001</v>
      </c>
      <c r="CA8" s="133">
        <f t="shared" si="24"/>
        <v>9.9000000000000008E-3</v>
      </c>
      <c r="CB8" s="133">
        <f t="shared" si="25"/>
        <v>7.242</v>
      </c>
      <c r="CC8" s="133"/>
      <c r="CD8" s="133">
        <f t="shared" si="26"/>
        <v>1.3484</v>
      </c>
      <c r="CE8" s="134"/>
    </row>
    <row r="9" spans="1:83" ht="15.75" x14ac:dyDescent="0.25">
      <c r="A9" s="125">
        <v>43107</v>
      </c>
      <c r="B9" s="126">
        <v>14881</v>
      </c>
      <c r="C9" s="126">
        <v>49679</v>
      </c>
      <c r="D9" s="126">
        <v>67017</v>
      </c>
      <c r="E9" s="126">
        <v>14665</v>
      </c>
      <c r="F9" s="126">
        <v>46080</v>
      </c>
      <c r="G9" s="126">
        <v>1070</v>
      </c>
      <c r="H9" s="126">
        <v>4424</v>
      </c>
      <c r="I9" s="126">
        <v>13061</v>
      </c>
      <c r="J9" s="126">
        <v>99941</v>
      </c>
      <c r="K9" s="126">
        <v>74688</v>
      </c>
      <c r="L9" s="126">
        <v>3066</v>
      </c>
      <c r="M9" s="126">
        <v>18453</v>
      </c>
      <c r="N9" s="126">
        <v>154</v>
      </c>
      <c r="O9" s="126">
        <v>14914</v>
      </c>
      <c r="P9" s="126">
        <v>13214</v>
      </c>
      <c r="Q9" s="126">
        <v>3033</v>
      </c>
      <c r="R9" s="126">
        <v>14232</v>
      </c>
      <c r="S9" s="126">
        <v>43299</v>
      </c>
      <c r="T9" s="135">
        <v>14936</v>
      </c>
      <c r="U9" s="126">
        <v>3080</v>
      </c>
      <c r="V9" s="126">
        <v>28233</v>
      </c>
      <c r="W9" s="126">
        <v>33598</v>
      </c>
      <c r="X9" s="126">
        <v>15163</v>
      </c>
      <c r="Y9" s="126">
        <v>19063</v>
      </c>
      <c r="Z9" s="126">
        <v>16028</v>
      </c>
      <c r="AA9" s="126">
        <v>46006</v>
      </c>
      <c r="AB9" s="126">
        <v>1419</v>
      </c>
      <c r="AC9" s="126">
        <v>1195</v>
      </c>
      <c r="AD9" s="126">
        <v>343</v>
      </c>
      <c r="AE9" s="126">
        <v>39216</v>
      </c>
      <c r="AF9" s="126">
        <v>4158</v>
      </c>
      <c r="AG9" s="127">
        <v>0</v>
      </c>
      <c r="AH9" s="127">
        <v>32050</v>
      </c>
      <c r="AI9" s="127">
        <v>60</v>
      </c>
      <c r="AJ9" s="127">
        <v>376960</v>
      </c>
      <c r="AK9" s="128">
        <f t="shared" si="0"/>
        <v>0.18453000000000003</v>
      </c>
      <c r="AL9" s="129">
        <f t="shared" si="1"/>
        <v>1.4881</v>
      </c>
      <c r="AM9" s="129">
        <f t="shared" si="2"/>
        <v>2.4839500000000001</v>
      </c>
      <c r="AN9" s="129">
        <f t="shared" si="2"/>
        <v>3.3508500000000003</v>
      </c>
      <c r="AO9" s="129">
        <f t="shared" si="3"/>
        <v>9.9941000000000013</v>
      </c>
      <c r="AP9" s="129">
        <f t="shared" si="4"/>
        <v>3.7344000000000004</v>
      </c>
      <c r="AQ9" s="129">
        <f t="shared" si="27"/>
        <v>0.32050000000000001</v>
      </c>
      <c r="AR9" s="129">
        <f t="shared" si="27"/>
        <v>6.0000000000000006E-4</v>
      </c>
      <c r="AS9" s="130"/>
      <c r="AT9" s="131">
        <f t="shared" si="28"/>
        <v>43107</v>
      </c>
      <c r="AU9" s="132">
        <f t="shared" si="5"/>
        <v>0.39216000000000001</v>
      </c>
      <c r="AV9" s="132">
        <f t="shared" si="6"/>
        <v>0.46006000000000002</v>
      </c>
      <c r="AW9" s="132">
        <f t="shared" si="7"/>
        <v>0.43299000000000004</v>
      </c>
      <c r="AX9" s="132">
        <f t="shared" si="8"/>
        <v>1.1950000000000001E-2</v>
      </c>
      <c r="AY9" s="132">
        <f t="shared" si="9"/>
        <v>1.4190000000000001E-2</v>
      </c>
      <c r="AZ9" s="132">
        <f t="shared" si="10"/>
        <v>0.28233000000000003</v>
      </c>
      <c r="BA9" s="132">
        <f t="shared" si="11"/>
        <v>0.19063000000000002</v>
      </c>
      <c r="BB9" s="132">
        <f t="shared" si="12"/>
        <v>0.67196</v>
      </c>
      <c r="BC9" s="132">
        <f t="shared" si="13"/>
        <v>0.16028000000000001</v>
      </c>
      <c r="BD9" s="132">
        <f t="shared" si="14"/>
        <v>0.15163000000000001</v>
      </c>
      <c r="BE9" s="132">
        <f t="shared" si="15"/>
        <v>4.1580000000000006E-2</v>
      </c>
      <c r="BF9" s="132">
        <f t="shared" si="16"/>
        <v>3.4300000000000003E-3</v>
      </c>
      <c r="BG9" s="132">
        <f t="shared" si="29"/>
        <v>0</v>
      </c>
      <c r="BH9" s="132"/>
      <c r="BI9" s="132">
        <f t="shared" si="30"/>
        <v>1.4881</v>
      </c>
      <c r="BJ9" s="132">
        <f t="shared" si="30"/>
        <v>2.4839500000000001</v>
      </c>
      <c r="BK9" s="132">
        <f t="shared" si="30"/>
        <v>3.3508500000000003</v>
      </c>
      <c r="BL9" s="132">
        <f t="shared" si="17"/>
        <v>0.308</v>
      </c>
      <c r="BM9" s="132">
        <f t="shared" si="31"/>
        <v>1.4665000000000001</v>
      </c>
      <c r="BN9" s="132">
        <f t="shared" si="18"/>
        <v>0.92160000000000009</v>
      </c>
      <c r="BO9" s="132"/>
      <c r="BP9" s="132">
        <f t="shared" si="32"/>
        <v>3.7344000000000004</v>
      </c>
      <c r="BQ9" s="132">
        <f t="shared" si="33"/>
        <v>9.9941000000000013</v>
      </c>
      <c r="BR9" s="132">
        <f t="shared" si="34"/>
        <v>0.37695999999999996</v>
      </c>
      <c r="BS9" s="132">
        <f t="shared" si="19"/>
        <v>0.14936000000000002</v>
      </c>
      <c r="BT9" s="132">
        <f t="shared" si="20"/>
        <v>1.4232</v>
      </c>
      <c r="BU9" s="132"/>
      <c r="BV9" s="132">
        <f t="shared" si="35"/>
        <v>0.10700000000000001</v>
      </c>
      <c r="BW9" s="133">
        <f t="shared" si="21"/>
        <v>0.44240000000000002</v>
      </c>
      <c r="BX9" s="133">
        <f t="shared" si="21"/>
        <v>1.3061</v>
      </c>
      <c r="BY9" s="133">
        <f t="shared" si="22"/>
        <v>0.30330000000000001</v>
      </c>
      <c r="BZ9" s="133">
        <f t="shared" si="23"/>
        <v>0.30660000000000004</v>
      </c>
      <c r="CA9" s="133">
        <f t="shared" si="24"/>
        <v>1.54E-2</v>
      </c>
      <c r="CB9" s="133">
        <f t="shared" si="25"/>
        <v>7.4569999999999999</v>
      </c>
      <c r="CC9" s="133"/>
      <c r="CD9" s="133">
        <f t="shared" si="26"/>
        <v>1.3214000000000001</v>
      </c>
      <c r="CE9" s="134"/>
    </row>
    <row r="10" spans="1:83" ht="15.75" x14ac:dyDescent="0.25">
      <c r="A10" s="125">
        <v>43108</v>
      </c>
      <c r="B10" s="126">
        <v>13838</v>
      </c>
      <c r="C10" s="126">
        <v>46647</v>
      </c>
      <c r="D10" s="126">
        <v>63618</v>
      </c>
      <c r="E10" s="126">
        <v>14825</v>
      </c>
      <c r="F10" s="126">
        <v>42378</v>
      </c>
      <c r="G10" s="126">
        <v>925</v>
      </c>
      <c r="H10" s="126">
        <v>7116</v>
      </c>
      <c r="I10" s="126">
        <v>12364</v>
      </c>
      <c r="J10" s="126">
        <v>97242</v>
      </c>
      <c r="K10" s="126">
        <v>72727</v>
      </c>
      <c r="L10" s="126">
        <v>3209</v>
      </c>
      <c r="M10" s="126">
        <v>16153</v>
      </c>
      <c r="N10" s="126">
        <v>117</v>
      </c>
      <c r="O10" s="126">
        <v>13613</v>
      </c>
      <c r="P10" s="126">
        <v>12528</v>
      </c>
      <c r="Q10" s="126">
        <v>3111</v>
      </c>
      <c r="R10" s="126">
        <v>14063</v>
      </c>
      <c r="S10" s="126">
        <v>45728</v>
      </c>
      <c r="T10" s="135">
        <v>14471</v>
      </c>
      <c r="U10" s="126">
        <v>3171</v>
      </c>
      <c r="V10" s="126">
        <v>24798</v>
      </c>
      <c r="W10" s="126">
        <v>34306</v>
      </c>
      <c r="X10" s="126">
        <v>14484</v>
      </c>
      <c r="Y10" s="126">
        <v>20061</v>
      </c>
      <c r="Z10" s="126">
        <v>14902</v>
      </c>
      <c r="AA10" s="126">
        <v>42095</v>
      </c>
      <c r="AB10" s="126">
        <v>1295</v>
      </c>
      <c r="AC10" s="126">
        <v>735</v>
      </c>
      <c r="AD10" s="126">
        <v>822</v>
      </c>
      <c r="AE10" s="126">
        <v>28753</v>
      </c>
      <c r="AF10" s="126">
        <v>6969</v>
      </c>
      <c r="AG10" s="127">
        <v>70</v>
      </c>
      <c r="AH10" s="127">
        <v>27490</v>
      </c>
      <c r="AI10" s="127">
        <v>90</v>
      </c>
      <c r="AJ10" s="127">
        <v>368860</v>
      </c>
      <c r="AK10" s="128">
        <f t="shared" si="0"/>
        <v>0.16153000000000001</v>
      </c>
      <c r="AL10" s="129">
        <f t="shared" si="1"/>
        <v>1.3838000000000001</v>
      </c>
      <c r="AM10" s="129">
        <f t="shared" si="2"/>
        <v>2.3323499999999999</v>
      </c>
      <c r="AN10" s="129">
        <f t="shared" si="2"/>
        <v>3.1809000000000003</v>
      </c>
      <c r="AO10" s="129">
        <f t="shared" si="3"/>
        <v>9.7241999999999997</v>
      </c>
      <c r="AP10" s="129">
        <f t="shared" si="4"/>
        <v>3.6363500000000002</v>
      </c>
      <c r="AQ10" s="129">
        <f t="shared" si="27"/>
        <v>0.27490000000000003</v>
      </c>
      <c r="AR10" s="129">
        <f t="shared" si="27"/>
        <v>9.0000000000000008E-4</v>
      </c>
      <c r="AS10" s="130"/>
      <c r="AT10" s="131">
        <f t="shared" si="28"/>
        <v>43108</v>
      </c>
      <c r="AU10" s="132">
        <f t="shared" si="5"/>
        <v>0.28753000000000001</v>
      </c>
      <c r="AV10" s="132">
        <f t="shared" si="6"/>
        <v>0.42095000000000005</v>
      </c>
      <c r="AW10" s="132">
        <f t="shared" si="7"/>
        <v>0.45728000000000002</v>
      </c>
      <c r="AX10" s="132">
        <f t="shared" si="8"/>
        <v>7.3500000000000006E-3</v>
      </c>
      <c r="AY10" s="132">
        <f t="shared" si="9"/>
        <v>1.2950000000000001E-2</v>
      </c>
      <c r="AZ10" s="132">
        <f t="shared" si="10"/>
        <v>0.24798000000000003</v>
      </c>
      <c r="BA10" s="132">
        <f t="shared" si="11"/>
        <v>0.20061000000000001</v>
      </c>
      <c r="BB10" s="132">
        <f t="shared" si="12"/>
        <v>0.68612000000000006</v>
      </c>
      <c r="BC10" s="132">
        <f t="shared" si="13"/>
        <v>0.14902000000000001</v>
      </c>
      <c r="BD10" s="132">
        <f t="shared" si="14"/>
        <v>0.14484000000000002</v>
      </c>
      <c r="BE10" s="132">
        <f t="shared" si="15"/>
        <v>6.9690000000000002E-2</v>
      </c>
      <c r="BF10" s="132">
        <f t="shared" si="16"/>
        <v>8.2199999999999999E-3</v>
      </c>
      <c r="BG10" s="132">
        <f t="shared" si="29"/>
        <v>6.9999999999999994E-5</v>
      </c>
      <c r="BH10" s="132"/>
      <c r="BI10" s="132">
        <f t="shared" si="30"/>
        <v>1.3838000000000001</v>
      </c>
      <c r="BJ10" s="132">
        <f t="shared" si="30"/>
        <v>2.3323499999999999</v>
      </c>
      <c r="BK10" s="132">
        <f t="shared" si="30"/>
        <v>3.1809000000000003</v>
      </c>
      <c r="BL10" s="132">
        <f t="shared" si="17"/>
        <v>0.31709999999999999</v>
      </c>
      <c r="BM10" s="132">
        <f t="shared" si="31"/>
        <v>1.4825000000000002</v>
      </c>
      <c r="BN10" s="132">
        <f t="shared" si="18"/>
        <v>0.84756000000000009</v>
      </c>
      <c r="BO10" s="132"/>
      <c r="BP10" s="132">
        <f t="shared" si="32"/>
        <v>3.6363500000000002</v>
      </c>
      <c r="BQ10" s="132">
        <f t="shared" si="33"/>
        <v>9.7241999999999997</v>
      </c>
      <c r="BR10" s="132">
        <f t="shared" si="34"/>
        <v>0.36885999999999997</v>
      </c>
      <c r="BS10" s="132">
        <f t="shared" si="19"/>
        <v>0.14471000000000001</v>
      </c>
      <c r="BT10" s="132">
        <f t="shared" si="20"/>
        <v>1.4063000000000001</v>
      </c>
      <c r="BU10" s="132"/>
      <c r="BV10" s="132">
        <f t="shared" si="35"/>
        <v>9.2499999999999999E-2</v>
      </c>
      <c r="BW10" s="133">
        <f t="shared" si="21"/>
        <v>0.71160000000000001</v>
      </c>
      <c r="BX10" s="133">
        <f t="shared" si="21"/>
        <v>1.2364000000000002</v>
      </c>
      <c r="BY10" s="133">
        <f t="shared" si="22"/>
        <v>0.31109999999999999</v>
      </c>
      <c r="BZ10" s="133">
        <f t="shared" si="23"/>
        <v>0.32090000000000002</v>
      </c>
      <c r="CA10" s="133">
        <f t="shared" si="24"/>
        <v>1.17E-2</v>
      </c>
      <c r="CB10" s="133">
        <f t="shared" si="25"/>
        <v>6.8064999999999998</v>
      </c>
      <c r="CC10" s="133"/>
      <c r="CD10" s="133">
        <f t="shared" si="26"/>
        <v>1.2528000000000001</v>
      </c>
      <c r="CE10" s="134"/>
    </row>
    <row r="11" spans="1:83" ht="15.75" x14ac:dyDescent="0.25">
      <c r="A11" s="125">
        <v>43109</v>
      </c>
      <c r="B11" s="126">
        <v>13673</v>
      </c>
      <c r="C11" s="126">
        <v>46119</v>
      </c>
      <c r="D11" s="126">
        <v>62386</v>
      </c>
      <c r="E11" s="126">
        <v>14582</v>
      </c>
      <c r="F11" s="126">
        <v>41151</v>
      </c>
      <c r="G11" s="126">
        <v>1027</v>
      </c>
      <c r="H11" s="126">
        <v>9712</v>
      </c>
      <c r="I11" s="126">
        <v>13531</v>
      </c>
      <c r="J11" s="126">
        <v>97680</v>
      </c>
      <c r="K11" s="126">
        <v>73200</v>
      </c>
      <c r="L11" s="126">
        <v>3565</v>
      </c>
      <c r="M11" s="126">
        <v>15755</v>
      </c>
      <c r="N11" s="126">
        <v>180</v>
      </c>
      <c r="O11" s="126">
        <v>13815</v>
      </c>
      <c r="P11" s="126">
        <v>12273</v>
      </c>
      <c r="Q11" s="126">
        <v>3372</v>
      </c>
      <c r="R11" s="126">
        <v>13338</v>
      </c>
      <c r="S11" s="126">
        <v>46496</v>
      </c>
      <c r="T11" s="135">
        <v>12617</v>
      </c>
      <c r="U11" s="126">
        <v>3019</v>
      </c>
      <c r="V11" s="126">
        <v>24490</v>
      </c>
      <c r="W11" s="126">
        <v>35391</v>
      </c>
      <c r="X11" s="126">
        <v>13494</v>
      </c>
      <c r="Y11" s="126">
        <v>24251</v>
      </c>
      <c r="Z11" s="126">
        <v>15138</v>
      </c>
      <c r="AA11" s="126">
        <v>41725</v>
      </c>
      <c r="AB11" s="126">
        <v>1377</v>
      </c>
      <c r="AC11" s="126">
        <v>463</v>
      </c>
      <c r="AD11" s="126">
        <v>6875</v>
      </c>
      <c r="AE11" s="126">
        <v>23800</v>
      </c>
      <c r="AF11" s="126">
        <v>7733</v>
      </c>
      <c r="AG11" s="127">
        <v>0</v>
      </c>
      <c r="AH11" s="136">
        <v>52920</v>
      </c>
      <c r="AI11" s="136">
        <v>47610</v>
      </c>
      <c r="AJ11" s="127">
        <v>385280</v>
      </c>
      <c r="AK11" s="128">
        <f t="shared" si="0"/>
        <v>0.15755000000000002</v>
      </c>
      <c r="AL11" s="129">
        <f t="shared" si="1"/>
        <v>1.3673</v>
      </c>
      <c r="AM11" s="129">
        <f t="shared" si="2"/>
        <v>2.3059500000000002</v>
      </c>
      <c r="AN11" s="129">
        <f t="shared" si="2"/>
        <v>3.1193</v>
      </c>
      <c r="AO11" s="129">
        <f t="shared" si="3"/>
        <v>9.7680000000000007</v>
      </c>
      <c r="AP11" s="129">
        <f t="shared" si="4"/>
        <v>3.66</v>
      </c>
      <c r="AQ11" s="129">
        <f t="shared" si="27"/>
        <v>0.5292</v>
      </c>
      <c r="AR11" s="129">
        <f t="shared" si="27"/>
        <v>0.47610000000000002</v>
      </c>
      <c r="AS11" s="130"/>
      <c r="AT11" s="131">
        <f t="shared" si="28"/>
        <v>43109</v>
      </c>
      <c r="AU11" s="132">
        <f t="shared" si="5"/>
        <v>0.23800000000000002</v>
      </c>
      <c r="AV11" s="132">
        <f t="shared" si="6"/>
        <v>0.41725000000000001</v>
      </c>
      <c r="AW11" s="132">
        <f t="shared" si="7"/>
        <v>0.46496000000000004</v>
      </c>
      <c r="AX11" s="132">
        <f t="shared" si="8"/>
        <v>4.6300000000000004E-3</v>
      </c>
      <c r="AY11" s="132">
        <f t="shared" si="9"/>
        <v>1.3770000000000001E-2</v>
      </c>
      <c r="AZ11" s="132">
        <f t="shared" si="10"/>
        <v>0.24490000000000001</v>
      </c>
      <c r="BA11" s="132">
        <f t="shared" si="11"/>
        <v>0.24251000000000003</v>
      </c>
      <c r="BB11" s="132">
        <f t="shared" si="12"/>
        <v>0.70782</v>
      </c>
      <c r="BC11" s="132">
        <f t="shared" si="13"/>
        <v>0.15138000000000001</v>
      </c>
      <c r="BD11" s="132">
        <f t="shared" si="14"/>
        <v>0.13494</v>
      </c>
      <c r="BE11" s="132">
        <f t="shared" si="15"/>
        <v>7.733000000000001E-2</v>
      </c>
      <c r="BF11" s="132">
        <f t="shared" si="16"/>
        <v>6.8750000000000006E-2</v>
      </c>
      <c r="BG11" s="132">
        <f t="shared" si="29"/>
        <v>0</v>
      </c>
      <c r="BH11" s="132"/>
      <c r="BI11" s="132">
        <f t="shared" si="30"/>
        <v>1.3673</v>
      </c>
      <c r="BJ11" s="132">
        <f t="shared" si="30"/>
        <v>2.3059500000000002</v>
      </c>
      <c r="BK11" s="132">
        <f t="shared" si="30"/>
        <v>3.1193</v>
      </c>
      <c r="BL11" s="132">
        <f t="shared" si="17"/>
        <v>0.3019</v>
      </c>
      <c r="BM11" s="132">
        <f t="shared" si="31"/>
        <v>1.4582000000000002</v>
      </c>
      <c r="BN11" s="132">
        <f t="shared" si="18"/>
        <v>0.82302000000000008</v>
      </c>
      <c r="BO11" s="132"/>
      <c r="BP11" s="132">
        <f t="shared" si="32"/>
        <v>3.66</v>
      </c>
      <c r="BQ11" s="132">
        <f t="shared" si="33"/>
        <v>9.7680000000000007</v>
      </c>
      <c r="BR11" s="132">
        <f t="shared" si="34"/>
        <v>0.38527999999999996</v>
      </c>
      <c r="BS11" s="132">
        <f t="shared" si="19"/>
        <v>0.12617</v>
      </c>
      <c r="BT11" s="132">
        <f t="shared" si="20"/>
        <v>1.3338000000000001</v>
      </c>
      <c r="BU11" s="132"/>
      <c r="BV11" s="132">
        <f t="shared" si="35"/>
        <v>0.1027</v>
      </c>
      <c r="BW11" s="133">
        <f t="shared" si="21"/>
        <v>0.97120000000000006</v>
      </c>
      <c r="BX11" s="133">
        <f t="shared" si="21"/>
        <v>1.3531</v>
      </c>
      <c r="BY11" s="133">
        <f t="shared" si="22"/>
        <v>0.3372</v>
      </c>
      <c r="BZ11" s="133">
        <f t="shared" si="23"/>
        <v>0.35650000000000004</v>
      </c>
      <c r="CA11" s="133">
        <f t="shared" si="24"/>
        <v>1.8000000000000002E-2</v>
      </c>
      <c r="CB11" s="133">
        <f t="shared" si="25"/>
        <v>6.9074999999999998</v>
      </c>
      <c r="CC11" s="133"/>
      <c r="CD11" s="133">
        <f t="shared" si="26"/>
        <v>1.2273000000000001</v>
      </c>
      <c r="CE11" s="134"/>
    </row>
    <row r="12" spans="1:83" ht="15.75" x14ac:dyDescent="0.25">
      <c r="A12" s="125">
        <v>43110</v>
      </c>
      <c r="B12" s="126">
        <v>13484</v>
      </c>
      <c r="C12" s="126">
        <v>45923</v>
      </c>
      <c r="D12" s="126">
        <v>62071</v>
      </c>
      <c r="E12" s="126">
        <v>14402</v>
      </c>
      <c r="F12" s="126">
        <v>40691</v>
      </c>
      <c r="G12" s="126">
        <v>1195</v>
      </c>
      <c r="H12" s="126">
        <v>9866</v>
      </c>
      <c r="I12" s="126">
        <v>13485</v>
      </c>
      <c r="J12" s="126">
        <v>97518</v>
      </c>
      <c r="K12" s="126">
        <v>72670</v>
      </c>
      <c r="L12" s="135">
        <v>3344</v>
      </c>
      <c r="M12" s="126">
        <v>14884</v>
      </c>
      <c r="N12" s="126">
        <v>176</v>
      </c>
      <c r="O12" s="126">
        <v>13560</v>
      </c>
      <c r="P12" s="126">
        <v>12070</v>
      </c>
      <c r="Q12" s="126">
        <v>3343</v>
      </c>
      <c r="R12" s="126">
        <v>12950</v>
      </c>
      <c r="S12" s="126">
        <v>46094</v>
      </c>
      <c r="T12" s="126">
        <v>15353</v>
      </c>
      <c r="U12" s="126">
        <v>2722</v>
      </c>
      <c r="V12" s="126">
        <v>23755</v>
      </c>
      <c r="W12" s="126">
        <v>36616</v>
      </c>
      <c r="X12" s="126">
        <v>13067</v>
      </c>
      <c r="Y12" s="126">
        <v>23387</v>
      </c>
      <c r="Z12" s="126">
        <v>13859</v>
      </c>
      <c r="AA12" s="126">
        <v>40866</v>
      </c>
      <c r="AB12" s="126">
        <v>1208</v>
      </c>
      <c r="AC12" s="126">
        <v>494</v>
      </c>
      <c r="AD12" s="126">
        <v>10385</v>
      </c>
      <c r="AE12" s="126">
        <v>24123</v>
      </c>
      <c r="AF12" s="126">
        <v>7333</v>
      </c>
      <c r="AG12" s="127">
        <v>0</v>
      </c>
      <c r="AH12" s="127">
        <v>51430</v>
      </c>
      <c r="AI12" s="127">
        <v>70990</v>
      </c>
      <c r="AJ12" s="127">
        <v>367860</v>
      </c>
      <c r="AK12" s="128">
        <f t="shared" si="0"/>
        <v>0.14884</v>
      </c>
      <c r="AL12" s="129">
        <f t="shared" si="1"/>
        <v>1.3484</v>
      </c>
      <c r="AM12" s="129">
        <f t="shared" si="2"/>
        <v>2.2961499999999999</v>
      </c>
      <c r="AN12" s="129">
        <f t="shared" si="2"/>
        <v>3.1035500000000003</v>
      </c>
      <c r="AO12" s="129">
        <f t="shared" si="3"/>
        <v>9.7518000000000011</v>
      </c>
      <c r="AP12" s="129">
        <f t="shared" si="4"/>
        <v>3.6335000000000002</v>
      </c>
      <c r="AQ12" s="129">
        <f t="shared" si="27"/>
        <v>0.51430000000000009</v>
      </c>
      <c r="AR12" s="129">
        <f t="shared" si="27"/>
        <v>0.70990000000000009</v>
      </c>
      <c r="AS12" s="130"/>
      <c r="AT12" s="131">
        <f t="shared" si="28"/>
        <v>43110</v>
      </c>
      <c r="AU12" s="132">
        <f t="shared" si="5"/>
        <v>0.24123000000000003</v>
      </c>
      <c r="AV12" s="132">
        <f t="shared" si="6"/>
        <v>0.40866000000000002</v>
      </c>
      <c r="AW12" s="132">
        <f t="shared" si="7"/>
        <v>0.46094000000000002</v>
      </c>
      <c r="AX12" s="132">
        <f t="shared" si="8"/>
        <v>4.9400000000000008E-3</v>
      </c>
      <c r="AY12" s="132">
        <f t="shared" si="9"/>
        <v>1.208E-2</v>
      </c>
      <c r="AZ12" s="132">
        <f t="shared" si="10"/>
        <v>0.23755000000000001</v>
      </c>
      <c r="BA12" s="132">
        <f t="shared" si="11"/>
        <v>0.23387000000000002</v>
      </c>
      <c r="BB12" s="132">
        <f t="shared" si="12"/>
        <v>0.73232000000000008</v>
      </c>
      <c r="BC12" s="132">
        <f t="shared" si="13"/>
        <v>0.13859000000000002</v>
      </c>
      <c r="BD12" s="132">
        <f t="shared" si="14"/>
        <v>0.13067000000000001</v>
      </c>
      <c r="BE12" s="132">
        <f t="shared" si="15"/>
        <v>7.3330000000000006E-2</v>
      </c>
      <c r="BF12" s="132">
        <f t="shared" si="16"/>
        <v>0.10385000000000001</v>
      </c>
      <c r="BG12" s="132">
        <f t="shared" si="29"/>
        <v>0</v>
      </c>
      <c r="BH12" s="132"/>
      <c r="BI12" s="132">
        <f t="shared" si="30"/>
        <v>1.3484</v>
      </c>
      <c r="BJ12" s="132">
        <f t="shared" si="30"/>
        <v>2.2961499999999999</v>
      </c>
      <c r="BK12" s="132">
        <f t="shared" si="30"/>
        <v>3.1035500000000003</v>
      </c>
      <c r="BL12" s="132">
        <f t="shared" si="17"/>
        <v>0.2722</v>
      </c>
      <c r="BM12" s="132">
        <f t="shared" si="31"/>
        <v>1.4402000000000001</v>
      </c>
      <c r="BN12" s="132">
        <f t="shared" si="18"/>
        <v>0.8138200000000001</v>
      </c>
      <c r="BO12" s="132"/>
      <c r="BP12" s="132">
        <f t="shared" si="32"/>
        <v>3.6335000000000002</v>
      </c>
      <c r="BQ12" s="132">
        <f t="shared" si="33"/>
        <v>9.7518000000000011</v>
      </c>
      <c r="BR12" s="132">
        <f t="shared" si="34"/>
        <v>0.36785999999999996</v>
      </c>
      <c r="BS12" s="132">
        <f t="shared" si="19"/>
        <v>0.15353</v>
      </c>
      <c r="BT12" s="132">
        <f t="shared" si="20"/>
        <v>1.2950000000000002</v>
      </c>
      <c r="BU12" s="132"/>
      <c r="BV12" s="132">
        <f t="shared" si="35"/>
        <v>0.11950000000000001</v>
      </c>
      <c r="BW12" s="133">
        <f t="shared" si="21"/>
        <v>0.98660000000000003</v>
      </c>
      <c r="BX12" s="133">
        <f t="shared" si="21"/>
        <v>1.3485</v>
      </c>
      <c r="BY12" s="133">
        <f t="shared" si="22"/>
        <v>0.33430000000000004</v>
      </c>
      <c r="BZ12" s="133">
        <f t="shared" si="23"/>
        <v>0.33440000000000003</v>
      </c>
      <c r="CA12" s="133">
        <f t="shared" si="24"/>
        <v>1.7600000000000001E-2</v>
      </c>
      <c r="CB12" s="133">
        <f t="shared" si="25"/>
        <v>6.78</v>
      </c>
      <c r="CC12" s="133"/>
      <c r="CD12" s="133">
        <f t="shared" si="26"/>
        <v>1.2070000000000001</v>
      </c>
      <c r="CE12" s="134"/>
    </row>
    <row r="13" spans="1:83" ht="15.75" x14ac:dyDescent="0.25">
      <c r="A13" s="125">
        <v>43111</v>
      </c>
      <c r="B13" s="126">
        <v>13981</v>
      </c>
      <c r="C13" s="126">
        <v>46260</v>
      </c>
      <c r="D13" s="126">
        <v>62192</v>
      </c>
      <c r="E13" s="126">
        <v>14593</v>
      </c>
      <c r="F13" s="126">
        <v>41182</v>
      </c>
      <c r="G13" s="126">
        <v>1420</v>
      </c>
      <c r="H13" s="126">
        <v>10924</v>
      </c>
      <c r="I13" s="126">
        <v>15174</v>
      </c>
      <c r="J13" s="126">
        <v>97021</v>
      </c>
      <c r="K13" s="126">
        <v>72245</v>
      </c>
      <c r="L13" s="135">
        <v>3069</v>
      </c>
      <c r="M13" s="126">
        <v>15658</v>
      </c>
      <c r="N13" s="126">
        <v>201</v>
      </c>
      <c r="O13" s="126">
        <v>14587</v>
      </c>
      <c r="P13" s="126">
        <v>12616</v>
      </c>
      <c r="Q13" s="126">
        <v>3765</v>
      </c>
      <c r="R13" s="126">
        <v>14342</v>
      </c>
      <c r="S13" s="126">
        <v>46747</v>
      </c>
      <c r="T13" s="126">
        <v>16856</v>
      </c>
      <c r="U13" s="126">
        <v>3038</v>
      </c>
      <c r="V13" s="126">
        <v>24844</v>
      </c>
      <c r="W13" s="126">
        <v>34506</v>
      </c>
      <c r="X13" s="126">
        <v>14369</v>
      </c>
      <c r="Y13" s="126">
        <v>18523</v>
      </c>
      <c r="Z13" s="126">
        <v>13587</v>
      </c>
      <c r="AA13" s="126">
        <v>40933</v>
      </c>
      <c r="AB13" s="126">
        <v>1364</v>
      </c>
      <c r="AC13" s="126">
        <v>502</v>
      </c>
      <c r="AD13" s="126">
        <v>5045</v>
      </c>
      <c r="AE13" s="126">
        <v>27265</v>
      </c>
      <c r="AF13" s="126">
        <v>10748</v>
      </c>
      <c r="AG13" s="127">
        <v>0</v>
      </c>
      <c r="AH13" s="127">
        <v>39590</v>
      </c>
      <c r="AI13" s="127">
        <v>26950</v>
      </c>
      <c r="AJ13" s="127">
        <v>380880</v>
      </c>
      <c r="AK13" s="128">
        <f t="shared" si="0"/>
        <v>0.15658000000000002</v>
      </c>
      <c r="AL13" s="129">
        <f t="shared" si="1"/>
        <v>1.3981000000000001</v>
      </c>
      <c r="AM13" s="129">
        <f t="shared" si="2"/>
        <v>2.3130000000000002</v>
      </c>
      <c r="AN13" s="129">
        <f t="shared" si="2"/>
        <v>3.1096000000000004</v>
      </c>
      <c r="AO13" s="129">
        <f t="shared" si="3"/>
        <v>9.7020999999999997</v>
      </c>
      <c r="AP13" s="129">
        <f t="shared" si="4"/>
        <v>3.61225</v>
      </c>
      <c r="AQ13" s="129">
        <f t="shared" si="27"/>
        <v>0.39590000000000003</v>
      </c>
      <c r="AR13" s="129">
        <f t="shared" si="27"/>
        <v>0.26950000000000002</v>
      </c>
      <c r="AS13" s="130"/>
      <c r="AT13" s="131">
        <f t="shared" si="28"/>
        <v>43111</v>
      </c>
      <c r="AU13" s="132">
        <f t="shared" si="5"/>
        <v>0.27265</v>
      </c>
      <c r="AV13" s="132">
        <f t="shared" si="6"/>
        <v>0.40933000000000003</v>
      </c>
      <c r="AW13" s="132">
        <f t="shared" si="7"/>
        <v>0.46747000000000005</v>
      </c>
      <c r="AX13" s="132">
        <f t="shared" si="8"/>
        <v>5.0200000000000002E-3</v>
      </c>
      <c r="AY13" s="132">
        <f t="shared" si="9"/>
        <v>1.3640000000000001E-2</v>
      </c>
      <c r="AZ13" s="132">
        <f t="shared" si="10"/>
        <v>0.24844000000000002</v>
      </c>
      <c r="BA13" s="132">
        <f t="shared" si="11"/>
        <v>0.18523000000000001</v>
      </c>
      <c r="BB13" s="132">
        <f t="shared" si="12"/>
        <v>0.69012000000000007</v>
      </c>
      <c r="BC13" s="132">
        <f t="shared" si="13"/>
        <v>0.13587000000000002</v>
      </c>
      <c r="BD13" s="132">
        <f t="shared" si="14"/>
        <v>0.14369000000000001</v>
      </c>
      <c r="BE13" s="132">
        <f t="shared" si="15"/>
        <v>0.10748000000000001</v>
      </c>
      <c r="BF13" s="132">
        <f t="shared" si="16"/>
        <v>5.0450000000000002E-2</v>
      </c>
      <c r="BG13" s="132">
        <f t="shared" si="29"/>
        <v>0</v>
      </c>
      <c r="BH13" s="132"/>
      <c r="BI13" s="132">
        <f t="shared" si="30"/>
        <v>1.3981000000000001</v>
      </c>
      <c r="BJ13" s="132">
        <f t="shared" si="30"/>
        <v>2.3130000000000002</v>
      </c>
      <c r="BK13" s="132">
        <f t="shared" si="30"/>
        <v>3.1096000000000004</v>
      </c>
      <c r="BL13" s="132">
        <f t="shared" si="17"/>
        <v>0.30380000000000001</v>
      </c>
      <c r="BM13" s="132">
        <f t="shared" si="31"/>
        <v>1.4593</v>
      </c>
      <c r="BN13" s="132">
        <f t="shared" si="18"/>
        <v>0.82364000000000004</v>
      </c>
      <c r="BO13" s="132"/>
      <c r="BP13" s="132">
        <f t="shared" si="32"/>
        <v>3.61225</v>
      </c>
      <c r="BQ13" s="132">
        <f t="shared" si="33"/>
        <v>9.7020999999999997</v>
      </c>
      <c r="BR13" s="132">
        <f t="shared" si="34"/>
        <v>0.38088</v>
      </c>
      <c r="BS13" s="132">
        <f t="shared" si="19"/>
        <v>0.16856000000000002</v>
      </c>
      <c r="BT13" s="132">
        <f t="shared" si="20"/>
        <v>1.4342000000000001</v>
      </c>
      <c r="BU13" s="132"/>
      <c r="BV13" s="132">
        <f t="shared" si="35"/>
        <v>0.14200000000000002</v>
      </c>
      <c r="BW13" s="133">
        <f t="shared" si="21"/>
        <v>1.0924</v>
      </c>
      <c r="BX13" s="133">
        <f t="shared" si="21"/>
        <v>1.5174000000000001</v>
      </c>
      <c r="BY13" s="133">
        <f t="shared" si="22"/>
        <v>0.3765</v>
      </c>
      <c r="BZ13" s="133">
        <f t="shared" si="23"/>
        <v>0.30690000000000001</v>
      </c>
      <c r="CA13" s="133">
        <f t="shared" si="24"/>
        <v>2.01E-2</v>
      </c>
      <c r="CB13" s="133">
        <f t="shared" si="25"/>
        <v>7.2934999999999999</v>
      </c>
      <c r="CC13" s="133"/>
      <c r="CD13" s="133">
        <f t="shared" si="26"/>
        <v>1.2616000000000001</v>
      </c>
      <c r="CE13" s="134"/>
    </row>
    <row r="14" spans="1:83" ht="15.75" x14ac:dyDescent="0.25">
      <c r="A14" s="125">
        <v>43112</v>
      </c>
      <c r="B14" s="126">
        <v>14052</v>
      </c>
      <c r="C14" s="126">
        <v>47768</v>
      </c>
      <c r="D14" s="126">
        <v>64162</v>
      </c>
      <c r="E14" s="126">
        <v>16074</v>
      </c>
      <c r="F14" s="126">
        <v>41573</v>
      </c>
      <c r="G14" s="126">
        <v>1595</v>
      </c>
      <c r="H14" s="126">
        <v>12697</v>
      </c>
      <c r="I14" s="126">
        <v>17997</v>
      </c>
      <c r="J14" s="126">
        <v>101357</v>
      </c>
      <c r="K14" s="126">
        <v>76217</v>
      </c>
      <c r="L14" s="135">
        <v>3044</v>
      </c>
      <c r="M14" s="126">
        <v>16516</v>
      </c>
      <c r="N14" s="126">
        <v>198</v>
      </c>
      <c r="O14" s="126">
        <v>16726</v>
      </c>
      <c r="P14" s="126">
        <v>14305</v>
      </c>
      <c r="Q14" s="126">
        <v>4536</v>
      </c>
      <c r="R14" s="126">
        <v>14941</v>
      </c>
      <c r="S14" s="126">
        <v>46546</v>
      </c>
      <c r="T14" s="126">
        <v>13907</v>
      </c>
      <c r="U14" s="126">
        <v>3975</v>
      </c>
      <c r="V14" s="126">
        <v>25025</v>
      </c>
      <c r="W14" s="126">
        <v>35938</v>
      </c>
      <c r="X14" s="126">
        <v>18543</v>
      </c>
      <c r="Y14" s="126">
        <v>18656</v>
      </c>
      <c r="Z14" s="126">
        <v>14123</v>
      </c>
      <c r="AA14" s="126">
        <v>44861</v>
      </c>
      <c r="AB14" s="126">
        <v>1942</v>
      </c>
      <c r="AC14" s="126">
        <v>459</v>
      </c>
      <c r="AD14" s="126">
        <v>8384</v>
      </c>
      <c r="AE14" s="126">
        <v>28287</v>
      </c>
      <c r="AF14" s="126">
        <v>13382</v>
      </c>
      <c r="AG14" s="127">
        <v>19950</v>
      </c>
      <c r="AH14" s="127">
        <v>56590</v>
      </c>
      <c r="AI14" s="127">
        <v>53000</v>
      </c>
      <c r="AJ14" s="127">
        <v>356280</v>
      </c>
      <c r="AK14" s="128">
        <f t="shared" si="0"/>
        <v>0.16516</v>
      </c>
      <c r="AL14" s="129">
        <f t="shared" si="1"/>
        <v>1.4052</v>
      </c>
      <c r="AM14" s="129">
        <f t="shared" si="2"/>
        <v>2.3884000000000003</v>
      </c>
      <c r="AN14" s="129">
        <f t="shared" si="2"/>
        <v>3.2081</v>
      </c>
      <c r="AO14" s="129">
        <f t="shared" si="3"/>
        <v>10.1357</v>
      </c>
      <c r="AP14" s="129">
        <f t="shared" si="4"/>
        <v>3.8108500000000003</v>
      </c>
      <c r="AQ14" s="129">
        <f t="shared" si="27"/>
        <v>0.56590000000000007</v>
      </c>
      <c r="AR14" s="129">
        <f t="shared" si="27"/>
        <v>0.53</v>
      </c>
      <c r="AS14" s="130"/>
      <c r="AT14" s="131">
        <f t="shared" si="28"/>
        <v>43112</v>
      </c>
      <c r="AU14" s="132">
        <f t="shared" si="5"/>
        <v>0.28287000000000001</v>
      </c>
      <c r="AV14" s="132">
        <f t="shared" si="6"/>
        <v>0.44861000000000006</v>
      </c>
      <c r="AW14" s="132">
        <f t="shared" si="7"/>
        <v>0.46546000000000004</v>
      </c>
      <c r="AX14" s="132">
        <f t="shared" si="8"/>
        <v>4.5900000000000003E-3</v>
      </c>
      <c r="AY14" s="132">
        <f t="shared" si="9"/>
        <v>1.9420000000000003E-2</v>
      </c>
      <c r="AZ14" s="132">
        <f t="shared" si="10"/>
        <v>0.25025000000000003</v>
      </c>
      <c r="BA14" s="132">
        <f t="shared" si="11"/>
        <v>0.18656</v>
      </c>
      <c r="BB14" s="132">
        <f t="shared" si="12"/>
        <v>0.71876000000000007</v>
      </c>
      <c r="BC14" s="132">
        <f t="shared" si="13"/>
        <v>0.14123000000000002</v>
      </c>
      <c r="BD14" s="132">
        <f t="shared" si="14"/>
        <v>0.18543000000000001</v>
      </c>
      <c r="BE14" s="132">
        <f t="shared" si="15"/>
        <v>0.13382000000000002</v>
      </c>
      <c r="BF14" s="132">
        <f t="shared" si="16"/>
        <v>8.3840000000000012E-2</v>
      </c>
      <c r="BG14" s="132">
        <f t="shared" si="29"/>
        <v>1.9949999999999999E-2</v>
      </c>
      <c r="BH14" s="132"/>
      <c r="BI14" s="132">
        <f t="shared" si="30"/>
        <v>1.4052</v>
      </c>
      <c r="BJ14" s="132">
        <f t="shared" si="30"/>
        <v>2.3884000000000003</v>
      </c>
      <c r="BK14" s="132">
        <f t="shared" si="30"/>
        <v>3.2081</v>
      </c>
      <c r="BL14" s="132">
        <f t="shared" si="17"/>
        <v>0.39750000000000002</v>
      </c>
      <c r="BM14" s="132">
        <f t="shared" si="31"/>
        <v>1.6074000000000002</v>
      </c>
      <c r="BN14" s="132">
        <f t="shared" si="18"/>
        <v>0.83146000000000009</v>
      </c>
      <c r="BO14" s="132"/>
      <c r="BP14" s="132">
        <f t="shared" si="32"/>
        <v>3.8108500000000003</v>
      </c>
      <c r="BQ14" s="132">
        <f t="shared" si="33"/>
        <v>10.1357</v>
      </c>
      <c r="BR14" s="132">
        <f t="shared" si="34"/>
        <v>0.35627999999999999</v>
      </c>
      <c r="BS14" s="132">
        <f t="shared" si="19"/>
        <v>0.13907</v>
      </c>
      <c r="BT14" s="132">
        <f t="shared" si="20"/>
        <v>1.4941</v>
      </c>
      <c r="BU14" s="132"/>
      <c r="BV14" s="132">
        <f t="shared" si="35"/>
        <v>0.1595</v>
      </c>
      <c r="BW14" s="133">
        <f t="shared" si="21"/>
        <v>1.2697000000000001</v>
      </c>
      <c r="BX14" s="133">
        <f t="shared" si="21"/>
        <v>1.7997000000000001</v>
      </c>
      <c r="BY14" s="133">
        <f t="shared" si="22"/>
        <v>0.4536</v>
      </c>
      <c r="BZ14" s="133">
        <f t="shared" si="23"/>
        <v>0.3044</v>
      </c>
      <c r="CA14" s="133">
        <f t="shared" si="24"/>
        <v>1.9800000000000002E-2</v>
      </c>
      <c r="CB14" s="133">
        <f t="shared" si="25"/>
        <v>8.3629999999999995</v>
      </c>
      <c r="CC14" s="133"/>
      <c r="CD14" s="133">
        <f t="shared" si="26"/>
        <v>1.4305000000000001</v>
      </c>
      <c r="CE14" s="134"/>
    </row>
    <row r="15" spans="1:83" ht="15.75" x14ac:dyDescent="0.25">
      <c r="A15" s="125">
        <v>43113</v>
      </c>
      <c r="B15" s="126">
        <v>14761</v>
      </c>
      <c r="C15" s="126">
        <v>48680</v>
      </c>
      <c r="D15" s="126">
        <v>65205</v>
      </c>
      <c r="E15" s="126">
        <v>16352</v>
      </c>
      <c r="F15" s="126">
        <v>45276</v>
      </c>
      <c r="G15" s="126">
        <v>1754</v>
      </c>
      <c r="H15" s="126">
        <v>12837</v>
      </c>
      <c r="I15" s="126">
        <v>18552</v>
      </c>
      <c r="J15" s="126">
        <v>104366</v>
      </c>
      <c r="K15" s="126">
        <v>79227</v>
      </c>
      <c r="L15" s="135">
        <v>3108</v>
      </c>
      <c r="M15" s="126">
        <v>20554</v>
      </c>
      <c r="N15" s="126">
        <v>119</v>
      </c>
      <c r="O15" s="126">
        <v>18848</v>
      </c>
      <c r="P15" s="126">
        <v>15926</v>
      </c>
      <c r="Q15" s="126">
        <v>4578</v>
      </c>
      <c r="R15" s="126">
        <v>14102</v>
      </c>
      <c r="S15" s="126">
        <v>44701</v>
      </c>
      <c r="T15" s="126">
        <v>18603</v>
      </c>
      <c r="U15" s="126">
        <v>4195</v>
      </c>
      <c r="V15" s="126">
        <v>26161</v>
      </c>
      <c r="W15" s="126">
        <v>34915</v>
      </c>
      <c r="X15" s="126">
        <v>21057</v>
      </c>
      <c r="Y15" s="126">
        <v>18866</v>
      </c>
      <c r="Z15" s="126">
        <v>16273</v>
      </c>
      <c r="AA15" s="126">
        <v>43834</v>
      </c>
      <c r="AB15" s="126">
        <v>1335</v>
      </c>
      <c r="AC15" s="126">
        <v>576</v>
      </c>
      <c r="AD15" s="126">
        <v>9588</v>
      </c>
      <c r="AE15" s="126">
        <v>27113</v>
      </c>
      <c r="AF15" s="126">
        <v>5386</v>
      </c>
      <c r="AG15" s="127">
        <v>11050</v>
      </c>
      <c r="AH15" s="127">
        <v>45740</v>
      </c>
      <c r="AI15" s="127">
        <v>59210</v>
      </c>
      <c r="AJ15" s="127">
        <v>354260</v>
      </c>
      <c r="AK15" s="128">
        <f t="shared" si="0"/>
        <v>0.20554000000000003</v>
      </c>
      <c r="AL15" s="129">
        <f t="shared" si="1"/>
        <v>1.4761</v>
      </c>
      <c r="AM15" s="129">
        <f t="shared" si="2"/>
        <v>2.4340000000000002</v>
      </c>
      <c r="AN15" s="129">
        <f t="shared" si="2"/>
        <v>3.2602500000000001</v>
      </c>
      <c r="AO15" s="129">
        <f t="shared" si="3"/>
        <v>10.4366</v>
      </c>
      <c r="AP15" s="129">
        <f t="shared" si="4"/>
        <v>3.9613500000000004</v>
      </c>
      <c r="AQ15" s="129">
        <f t="shared" si="27"/>
        <v>0.45740000000000003</v>
      </c>
      <c r="AR15" s="129">
        <f t="shared" si="27"/>
        <v>0.59210000000000007</v>
      </c>
      <c r="AS15" s="130"/>
      <c r="AT15" s="131">
        <f t="shared" si="28"/>
        <v>43113</v>
      </c>
      <c r="AU15" s="132">
        <f t="shared" si="5"/>
        <v>0.27113000000000004</v>
      </c>
      <c r="AV15" s="132">
        <f t="shared" si="6"/>
        <v>0.43834000000000006</v>
      </c>
      <c r="AW15" s="132">
        <f t="shared" si="7"/>
        <v>0.44701000000000002</v>
      </c>
      <c r="AX15" s="132">
        <f t="shared" si="8"/>
        <v>5.7600000000000004E-3</v>
      </c>
      <c r="AY15" s="132">
        <f t="shared" si="9"/>
        <v>1.3350000000000001E-2</v>
      </c>
      <c r="AZ15" s="132">
        <f t="shared" si="10"/>
        <v>0.26161000000000001</v>
      </c>
      <c r="BA15" s="132">
        <f t="shared" si="11"/>
        <v>0.18866000000000002</v>
      </c>
      <c r="BB15" s="132">
        <f t="shared" si="12"/>
        <v>0.69830000000000003</v>
      </c>
      <c r="BC15" s="132">
        <f t="shared" si="13"/>
        <v>0.16273000000000001</v>
      </c>
      <c r="BD15" s="132">
        <f t="shared" si="14"/>
        <v>0.21057000000000001</v>
      </c>
      <c r="BE15" s="132">
        <f t="shared" si="15"/>
        <v>5.3860000000000005E-2</v>
      </c>
      <c r="BF15" s="132">
        <f t="shared" si="16"/>
        <v>9.5880000000000007E-2</v>
      </c>
      <c r="BG15" s="132">
        <f t="shared" si="29"/>
        <v>1.1049999999999999E-2</v>
      </c>
      <c r="BH15" s="132"/>
      <c r="BI15" s="132">
        <f t="shared" si="30"/>
        <v>1.4761</v>
      </c>
      <c r="BJ15" s="132">
        <f t="shared" si="30"/>
        <v>2.4340000000000002</v>
      </c>
      <c r="BK15" s="132">
        <f t="shared" si="30"/>
        <v>3.2602500000000001</v>
      </c>
      <c r="BL15" s="132">
        <f t="shared" si="17"/>
        <v>0.41950000000000004</v>
      </c>
      <c r="BM15" s="132">
        <f t="shared" si="31"/>
        <v>1.6352</v>
      </c>
      <c r="BN15" s="132">
        <f t="shared" si="18"/>
        <v>0.9055200000000001</v>
      </c>
      <c r="BO15" s="132"/>
      <c r="BP15" s="132">
        <f t="shared" si="32"/>
        <v>3.9613500000000004</v>
      </c>
      <c r="BQ15" s="132">
        <f t="shared" si="33"/>
        <v>10.4366</v>
      </c>
      <c r="BR15" s="132">
        <f t="shared" si="34"/>
        <v>0.35425999999999996</v>
      </c>
      <c r="BS15" s="132">
        <f t="shared" si="19"/>
        <v>0.18603000000000003</v>
      </c>
      <c r="BT15" s="132">
        <f t="shared" si="20"/>
        <v>1.4102000000000001</v>
      </c>
      <c r="BU15" s="132"/>
      <c r="BV15" s="132">
        <f t="shared" si="35"/>
        <v>0.1754</v>
      </c>
      <c r="BW15" s="133">
        <f t="shared" si="21"/>
        <v>1.2837000000000001</v>
      </c>
      <c r="BX15" s="133">
        <f t="shared" si="21"/>
        <v>1.8552000000000002</v>
      </c>
      <c r="BY15" s="133">
        <f t="shared" si="22"/>
        <v>0.45780000000000004</v>
      </c>
      <c r="BZ15" s="133">
        <f t="shared" si="23"/>
        <v>0.31080000000000002</v>
      </c>
      <c r="CA15" s="133">
        <f t="shared" si="24"/>
        <v>1.1900000000000001E-2</v>
      </c>
      <c r="CB15" s="133">
        <f t="shared" si="25"/>
        <v>9.4239999999999995</v>
      </c>
      <c r="CC15" s="133"/>
      <c r="CD15" s="133">
        <f t="shared" si="26"/>
        <v>1.5926</v>
      </c>
      <c r="CE15" s="134"/>
    </row>
    <row r="16" spans="1:83" ht="15.75" x14ac:dyDescent="0.25">
      <c r="A16" s="125">
        <v>43114</v>
      </c>
      <c r="B16" s="126">
        <v>14441</v>
      </c>
      <c r="C16" s="126">
        <v>47669</v>
      </c>
      <c r="D16" s="126">
        <v>63973</v>
      </c>
      <c r="E16" s="126">
        <v>15808</v>
      </c>
      <c r="F16" s="126">
        <v>46075</v>
      </c>
      <c r="G16" s="126">
        <v>1307</v>
      </c>
      <c r="H16" s="126">
        <v>8137</v>
      </c>
      <c r="I16" s="126">
        <v>16463</v>
      </c>
      <c r="J16" s="126">
        <v>101155</v>
      </c>
      <c r="K16" s="126">
        <v>77993</v>
      </c>
      <c r="L16" s="135">
        <v>3336</v>
      </c>
      <c r="M16" s="126">
        <v>21437</v>
      </c>
      <c r="N16" s="126">
        <v>98</v>
      </c>
      <c r="O16" s="126">
        <v>18121</v>
      </c>
      <c r="P16" s="126">
        <v>15314</v>
      </c>
      <c r="Q16" s="126">
        <v>4087</v>
      </c>
      <c r="R16" s="126">
        <v>13800</v>
      </c>
      <c r="S16" s="126">
        <v>41874</v>
      </c>
      <c r="T16" s="126">
        <v>13454</v>
      </c>
      <c r="U16" s="126">
        <v>3683</v>
      </c>
      <c r="V16" s="126">
        <v>25862</v>
      </c>
      <c r="W16" s="126">
        <v>32276</v>
      </c>
      <c r="X16" s="126">
        <v>18453</v>
      </c>
      <c r="Y16" s="126">
        <v>17465</v>
      </c>
      <c r="Z16" s="126">
        <v>17266</v>
      </c>
      <c r="AA16" s="126">
        <v>43576</v>
      </c>
      <c r="AB16" s="126">
        <v>1159</v>
      </c>
      <c r="AC16" s="126">
        <v>513</v>
      </c>
      <c r="AD16" s="126">
        <v>6790</v>
      </c>
      <c r="AE16" s="126">
        <v>24644</v>
      </c>
      <c r="AF16" s="126">
        <v>4262</v>
      </c>
      <c r="AG16" s="127">
        <v>11050</v>
      </c>
      <c r="AH16" s="127">
        <v>39200</v>
      </c>
      <c r="AI16" s="127">
        <v>40880</v>
      </c>
      <c r="AJ16" s="127">
        <v>364340</v>
      </c>
      <c r="AK16" s="128">
        <f t="shared" si="0"/>
        <v>0.21437</v>
      </c>
      <c r="AL16" s="129">
        <f t="shared" si="1"/>
        <v>1.4441000000000002</v>
      </c>
      <c r="AM16" s="129">
        <f t="shared" si="2"/>
        <v>2.3834500000000003</v>
      </c>
      <c r="AN16" s="129">
        <f t="shared" si="2"/>
        <v>3.1986500000000002</v>
      </c>
      <c r="AO16" s="129">
        <f t="shared" si="3"/>
        <v>10.115500000000001</v>
      </c>
      <c r="AP16" s="129">
        <f t="shared" si="4"/>
        <v>3.8996500000000003</v>
      </c>
      <c r="AQ16" s="129">
        <f t="shared" si="27"/>
        <v>0.39200000000000002</v>
      </c>
      <c r="AR16" s="129">
        <f t="shared" si="27"/>
        <v>0.40880000000000005</v>
      </c>
      <c r="AS16" s="130"/>
      <c r="AT16" s="131">
        <f t="shared" si="28"/>
        <v>43114</v>
      </c>
      <c r="AU16" s="132">
        <f t="shared" si="5"/>
        <v>0.24644000000000002</v>
      </c>
      <c r="AV16" s="132">
        <f t="shared" si="6"/>
        <v>0.43576000000000004</v>
      </c>
      <c r="AW16" s="132">
        <f t="shared" si="7"/>
        <v>0.41874000000000006</v>
      </c>
      <c r="AX16" s="132">
        <f t="shared" si="8"/>
        <v>5.13E-3</v>
      </c>
      <c r="AY16" s="132">
        <f t="shared" si="9"/>
        <v>1.1590000000000001E-2</v>
      </c>
      <c r="AZ16" s="132">
        <f t="shared" si="10"/>
        <v>0.25862000000000002</v>
      </c>
      <c r="BA16" s="132">
        <f t="shared" si="11"/>
        <v>0.17465000000000003</v>
      </c>
      <c r="BB16" s="132">
        <f t="shared" si="12"/>
        <v>0.64552000000000009</v>
      </c>
      <c r="BC16" s="132">
        <f t="shared" si="13"/>
        <v>0.17266000000000001</v>
      </c>
      <c r="BD16" s="132">
        <f t="shared" si="14"/>
        <v>0.18453000000000003</v>
      </c>
      <c r="BE16" s="132">
        <f t="shared" si="15"/>
        <v>4.2620000000000005E-2</v>
      </c>
      <c r="BF16" s="132">
        <f t="shared" si="16"/>
        <v>6.7900000000000002E-2</v>
      </c>
      <c r="BG16" s="132">
        <f t="shared" si="29"/>
        <v>1.1049999999999999E-2</v>
      </c>
      <c r="BH16" s="132"/>
      <c r="BI16" s="132">
        <f t="shared" si="30"/>
        <v>1.4441000000000002</v>
      </c>
      <c r="BJ16" s="132">
        <f t="shared" si="30"/>
        <v>2.3834500000000003</v>
      </c>
      <c r="BK16" s="132">
        <f t="shared" si="30"/>
        <v>3.1986500000000002</v>
      </c>
      <c r="BL16" s="132">
        <f t="shared" si="17"/>
        <v>0.36830000000000002</v>
      </c>
      <c r="BM16" s="132">
        <f t="shared" si="31"/>
        <v>1.5808</v>
      </c>
      <c r="BN16" s="132">
        <f t="shared" si="18"/>
        <v>0.9215000000000001</v>
      </c>
      <c r="BO16" s="132"/>
      <c r="BP16" s="132">
        <f t="shared" si="32"/>
        <v>3.8996500000000003</v>
      </c>
      <c r="BQ16" s="132">
        <f t="shared" si="33"/>
        <v>10.115500000000001</v>
      </c>
      <c r="BR16" s="132">
        <f t="shared" si="34"/>
        <v>0.36434</v>
      </c>
      <c r="BS16" s="132">
        <f t="shared" si="19"/>
        <v>0.13454000000000002</v>
      </c>
      <c r="BT16" s="132">
        <f t="shared" si="20"/>
        <v>1.3800000000000001</v>
      </c>
      <c r="BU16" s="132"/>
      <c r="BV16" s="132">
        <f t="shared" si="35"/>
        <v>0.13070000000000001</v>
      </c>
      <c r="BW16" s="133">
        <f t="shared" si="21"/>
        <v>0.81370000000000009</v>
      </c>
      <c r="BX16" s="133">
        <f t="shared" si="21"/>
        <v>1.6463000000000001</v>
      </c>
      <c r="BY16" s="133">
        <f t="shared" si="22"/>
        <v>0.40870000000000001</v>
      </c>
      <c r="BZ16" s="133">
        <f t="shared" si="23"/>
        <v>0.33360000000000001</v>
      </c>
      <c r="CA16" s="133">
        <f t="shared" si="24"/>
        <v>9.7999999999999997E-3</v>
      </c>
      <c r="CB16" s="133">
        <f t="shared" si="25"/>
        <v>9.0604999999999993</v>
      </c>
      <c r="CC16" s="133"/>
      <c r="CD16" s="133">
        <f t="shared" si="26"/>
        <v>1.5314000000000001</v>
      </c>
      <c r="CE16" s="134"/>
    </row>
    <row r="17" spans="1:83" ht="15.75" x14ac:dyDescent="0.25">
      <c r="A17" s="125">
        <v>43115</v>
      </c>
      <c r="B17" s="126">
        <v>14562</v>
      </c>
      <c r="C17" s="126">
        <v>47887</v>
      </c>
      <c r="D17" s="126">
        <v>64675</v>
      </c>
      <c r="E17" s="126">
        <v>15797</v>
      </c>
      <c r="F17" s="126">
        <v>44888</v>
      </c>
      <c r="G17" s="126">
        <v>1055</v>
      </c>
      <c r="H17" s="126">
        <v>9008</v>
      </c>
      <c r="I17" s="126">
        <v>15511</v>
      </c>
      <c r="J17" s="126">
        <v>100756</v>
      </c>
      <c r="K17" s="126">
        <v>76836</v>
      </c>
      <c r="L17" s="135">
        <v>3498</v>
      </c>
      <c r="M17" s="126">
        <v>19640</v>
      </c>
      <c r="N17" s="126">
        <v>94</v>
      </c>
      <c r="O17" s="126">
        <v>17370</v>
      </c>
      <c r="P17" s="126">
        <v>14503</v>
      </c>
      <c r="Q17" s="126">
        <v>3973</v>
      </c>
      <c r="R17" s="126">
        <v>14149</v>
      </c>
      <c r="S17" s="126">
        <v>45325</v>
      </c>
      <c r="T17" s="126">
        <v>17697</v>
      </c>
      <c r="U17" s="126">
        <v>3416</v>
      </c>
      <c r="V17" s="126">
        <v>25730</v>
      </c>
      <c r="W17" s="126">
        <v>34410</v>
      </c>
      <c r="X17" s="126">
        <v>16892</v>
      </c>
      <c r="Y17" s="126">
        <v>18395</v>
      </c>
      <c r="Z17" s="126">
        <v>15305</v>
      </c>
      <c r="AA17" s="126">
        <v>43040</v>
      </c>
      <c r="AB17" s="126">
        <v>1028</v>
      </c>
      <c r="AC17" s="126">
        <v>571</v>
      </c>
      <c r="AD17" s="126">
        <v>5362</v>
      </c>
      <c r="AE17" s="126">
        <v>24890</v>
      </c>
      <c r="AF17" s="126">
        <v>4437</v>
      </c>
      <c r="AG17" s="127">
        <v>11050</v>
      </c>
      <c r="AH17" s="127">
        <v>41410</v>
      </c>
      <c r="AI17" s="127">
        <v>31270</v>
      </c>
      <c r="AJ17" s="127">
        <v>365080</v>
      </c>
      <c r="AK17" s="128">
        <f t="shared" si="0"/>
        <v>0.19640000000000002</v>
      </c>
      <c r="AL17" s="129">
        <f t="shared" si="1"/>
        <v>1.4562000000000002</v>
      </c>
      <c r="AM17" s="129">
        <f t="shared" si="2"/>
        <v>2.3943500000000002</v>
      </c>
      <c r="AN17" s="129">
        <f t="shared" si="2"/>
        <v>3.2337500000000001</v>
      </c>
      <c r="AO17" s="129">
        <f t="shared" si="3"/>
        <v>10.0756</v>
      </c>
      <c r="AP17" s="129">
        <f t="shared" si="4"/>
        <v>3.8418000000000001</v>
      </c>
      <c r="AQ17" s="129">
        <f t="shared" si="27"/>
        <v>0.41410000000000002</v>
      </c>
      <c r="AR17" s="129">
        <f t="shared" si="27"/>
        <v>0.31270000000000003</v>
      </c>
      <c r="AS17" s="130"/>
      <c r="AT17" s="131">
        <f t="shared" si="28"/>
        <v>43115</v>
      </c>
      <c r="AU17" s="132">
        <f t="shared" si="5"/>
        <v>0.24890000000000001</v>
      </c>
      <c r="AV17" s="132">
        <f t="shared" si="6"/>
        <v>0.43040000000000006</v>
      </c>
      <c r="AW17" s="132">
        <f t="shared" si="7"/>
        <v>0.45325000000000004</v>
      </c>
      <c r="AX17" s="132">
        <f t="shared" si="8"/>
        <v>5.7100000000000007E-3</v>
      </c>
      <c r="AY17" s="132">
        <f t="shared" si="9"/>
        <v>1.0280000000000001E-2</v>
      </c>
      <c r="AZ17" s="132">
        <f t="shared" si="10"/>
        <v>0.25730000000000003</v>
      </c>
      <c r="BA17" s="132">
        <f t="shared" si="11"/>
        <v>0.18395</v>
      </c>
      <c r="BB17" s="132">
        <f t="shared" si="12"/>
        <v>0.68820000000000003</v>
      </c>
      <c r="BC17" s="132">
        <f t="shared" si="13"/>
        <v>0.15305000000000002</v>
      </c>
      <c r="BD17" s="132">
        <f t="shared" si="14"/>
        <v>0.16892000000000001</v>
      </c>
      <c r="BE17" s="132">
        <f t="shared" si="15"/>
        <v>4.4370000000000007E-2</v>
      </c>
      <c r="BF17" s="132">
        <f t="shared" si="16"/>
        <v>5.3620000000000001E-2</v>
      </c>
      <c r="BG17" s="132">
        <f t="shared" si="29"/>
        <v>1.1049999999999999E-2</v>
      </c>
      <c r="BH17" s="132"/>
      <c r="BI17" s="132">
        <f t="shared" si="30"/>
        <v>1.4562000000000002</v>
      </c>
      <c r="BJ17" s="132">
        <f t="shared" si="30"/>
        <v>2.3943500000000002</v>
      </c>
      <c r="BK17" s="132">
        <f t="shared" si="30"/>
        <v>3.2337500000000001</v>
      </c>
      <c r="BL17" s="132">
        <f t="shared" si="17"/>
        <v>0.34160000000000001</v>
      </c>
      <c r="BM17" s="132">
        <f t="shared" si="31"/>
        <v>1.5797000000000001</v>
      </c>
      <c r="BN17" s="132">
        <f t="shared" si="18"/>
        <v>0.89776000000000011</v>
      </c>
      <c r="BO17" s="132"/>
      <c r="BP17" s="132">
        <f t="shared" si="32"/>
        <v>3.8418000000000001</v>
      </c>
      <c r="BQ17" s="132">
        <f t="shared" si="33"/>
        <v>10.0756</v>
      </c>
      <c r="BR17" s="132">
        <f t="shared" si="34"/>
        <v>0.36507999999999996</v>
      </c>
      <c r="BS17" s="132">
        <f t="shared" si="19"/>
        <v>0.17697000000000002</v>
      </c>
      <c r="BT17" s="132">
        <f t="shared" si="20"/>
        <v>1.4149</v>
      </c>
      <c r="BU17" s="132"/>
      <c r="BV17" s="132">
        <f t="shared" si="35"/>
        <v>0.10550000000000001</v>
      </c>
      <c r="BW17" s="133">
        <f t="shared" si="21"/>
        <v>0.90080000000000005</v>
      </c>
      <c r="BX17" s="133">
        <f t="shared" si="21"/>
        <v>1.5511000000000001</v>
      </c>
      <c r="BY17" s="133">
        <f t="shared" si="22"/>
        <v>0.39730000000000004</v>
      </c>
      <c r="BZ17" s="133">
        <f t="shared" si="23"/>
        <v>0.3498</v>
      </c>
      <c r="CA17" s="133">
        <f t="shared" si="24"/>
        <v>9.4000000000000004E-3</v>
      </c>
      <c r="CB17" s="133">
        <f t="shared" si="25"/>
        <v>8.6850000000000005</v>
      </c>
      <c r="CC17" s="133"/>
      <c r="CD17" s="133">
        <f t="shared" si="26"/>
        <v>1.4503000000000001</v>
      </c>
      <c r="CE17" s="134"/>
    </row>
    <row r="18" spans="1:83" ht="15.75" x14ac:dyDescent="0.25">
      <c r="A18" s="125">
        <v>43116</v>
      </c>
      <c r="B18" s="126">
        <v>13663</v>
      </c>
      <c r="C18" s="126">
        <v>45300</v>
      </c>
      <c r="D18" s="126">
        <v>61681</v>
      </c>
      <c r="E18" s="126">
        <v>15272</v>
      </c>
      <c r="F18" s="126">
        <v>42233</v>
      </c>
      <c r="G18" s="126">
        <v>979</v>
      </c>
      <c r="H18" s="126">
        <v>10528</v>
      </c>
      <c r="I18" s="126">
        <v>15064</v>
      </c>
      <c r="J18" s="126">
        <v>96423</v>
      </c>
      <c r="K18" s="126">
        <v>71992</v>
      </c>
      <c r="L18" s="135">
        <v>4062</v>
      </c>
      <c r="M18" s="126">
        <v>17730</v>
      </c>
      <c r="N18" s="126">
        <v>241</v>
      </c>
      <c r="O18" s="126">
        <v>15844</v>
      </c>
      <c r="P18" s="126">
        <v>13583</v>
      </c>
      <c r="Q18" s="126">
        <v>3947</v>
      </c>
      <c r="R18" s="126">
        <v>13312</v>
      </c>
      <c r="S18" s="126">
        <v>45110</v>
      </c>
      <c r="T18" s="126">
        <v>11558</v>
      </c>
      <c r="U18" s="126">
        <v>3120</v>
      </c>
      <c r="V18" s="126">
        <v>23347</v>
      </c>
      <c r="W18" s="126">
        <v>33726</v>
      </c>
      <c r="X18" s="126">
        <v>15965</v>
      </c>
      <c r="Y18" s="126">
        <v>18638</v>
      </c>
      <c r="Z18" s="126">
        <v>14345</v>
      </c>
      <c r="AA18" s="126">
        <v>39808</v>
      </c>
      <c r="AB18" s="126">
        <v>922</v>
      </c>
      <c r="AC18" s="126">
        <v>438</v>
      </c>
      <c r="AD18" s="126">
        <v>6223</v>
      </c>
      <c r="AE18" s="126">
        <v>23360</v>
      </c>
      <c r="AF18" s="126">
        <v>6890</v>
      </c>
      <c r="AG18" s="127">
        <v>0</v>
      </c>
      <c r="AH18" s="127">
        <v>41620</v>
      </c>
      <c r="AI18" s="127">
        <v>37920</v>
      </c>
      <c r="AJ18" s="127">
        <v>268220</v>
      </c>
      <c r="AK18" s="128">
        <f t="shared" si="0"/>
        <v>0.17730000000000001</v>
      </c>
      <c r="AL18" s="129">
        <f t="shared" si="1"/>
        <v>1.3663000000000001</v>
      </c>
      <c r="AM18" s="129">
        <f t="shared" si="2"/>
        <v>2.2650000000000001</v>
      </c>
      <c r="AN18" s="129">
        <f t="shared" si="2"/>
        <v>3.08405</v>
      </c>
      <c r="AO18" s="129">
        <f t="shared" si="3"/>
        <v>9.6423000000000005</v>
      </c>
      <c r="AP18" s="129">
        <f t="shared" si="4"/>
        <v>3.5996000000000001</v>
      </c>
      <c r="AQ18" s="129">
        <f t="shared" si="27"/>
        <v>0.41620000000000001</v>
      </c>
      <c r="AR18" s="129">
        <f t="shared" si="27"/>
        <v>0.37920000000000004</v>
      </c>
      <c r="AS18" s="130"/>
      <c r="AT18" s="131">
        <f t="shared" si="28"/>
        <v>43116</v>
      </c>
      <c r="AU18" s="132">
        <f t="shared" si="5"/>
        <v>0.23360000000000003</v>
      </c>
      <c r="AV18" s="132">
        <f t="shared" si="6"/>
        <v>0.39808000000000004</v>
      </c>
      <c r="AW18" s="132">
        <f t="shared" si="7"/>
        <v>0.45110000000000006</v>
      </c>
      <c r="AX18" s="132">
        <f t="shared" si="8"/>
        <v>4.3800000000000002E-3</v>
      </c>
      <c r="AY18" s="132">
        <f t="shared" si="9"/>
        <v>9.2200000000000008E-3</v>
      </c>
      <c r="AZ18" s="132">
        <f t="shared" si="10"/>
        <v>0.23347000000000001</v>
      </c>
      <c r="BA18" s="132">
        <f t="shared" si="11"/>
        <v>0.18638000000000002</v>
      </c>
      <c r="BB18" s="132">
        <f t="shared" si="12"/>
        <v>0.67452000000000001</v>
      </c>
      <c r="BC18" s="132">
        <f t="shared" si="13"/>
        <v>0.14345000000000002</v>
      </c>
      <c r="BD18" s="132">
        <f t="shared" si="14"/>
        <v>0.15965000000000001</v>
      </c>
      <c r="BE18" s="132">
        <f t="shared" si="15"/>
        <v>6.8900000000000003E-2</v>
      </c>
      <c r="BF18" s="132">
        <f t="shared" si="16"/>
        <v>6.2230000000000008E-2</v>
      </c>
      <c r="BG18" s="132">
        <f t="shared" si="29"/>
        <v>0</v>
      </c>
      <c r="BH18" s="132"/>
      <c r="BI18" s="132">
        <f t="shared" si="30"/>
        <v>1.3663000000000001</v>
      </c>
      <c r="BJ18" s="132">
        <f t="shared" si="30"/>
        <v>2.2650000000000001</v>
      </c>
      <c r="BK18" s="132">
        <f t="shared" si="30"/>
        <v>3.08405</v>
      </c>
      <c r="BL18" s="132">
        <f t="shared" si="17"/>
        <v>0.312</v>
      </c>
      <c r="BM18" s="132">
        <f t="shared" si="31"/>
        <v>1.5272000000000001</v>
      </c>
      <c r="BN18" s="132">
        <f t="shared" si="18"/>
        <v>0.84466000000000008</v>
      </c>
      <c r="BO18" s="132"/>
      <c r="BP18" s="132">
        <f t="shared" si="32"/>
        <v>3.5996000000000001</v>
      </c>
      <c r="BQ18" s="132">
        <f t="shared" si="33"/>
        <v>9.6423000000000005</v>
      </c>
      <c r="BR18" s="132">
        <f t="shared" si="34"/>
        <v>0.26822000000000001</v>
      </c>
      <c r="BS18" s="132">
        <f t="shared" si="19"/>
        <v>0.11558000000000002</v>
      </c>
      <c r="BT18" s="132">
        <f t="shared" si="20"/>
        <v>1.3312000000000002</v>
      </c>
      <c r="BU18" s="132"/>
      <c r="BV18" s="132">
        <f t="shared" si="35"/>
        <v>9.7900000000000001E-2</v>
      </c>
      <c r="BW18" s="133">
        <f t="shared" si="21"/>
        <v>1.0528</v>
      </c>
      <c r="BX18" s="133">
        <f t="shared" si="21"/>
        <v>1.5064</v>
      </c>
      <c r="BY18" s="133">
        <f t="shared" si="22"/>
        <v>0.3947</v>
      </c>
      <c r="BZ18" s="133">
        <f t="shared" si="23"/>
        <v>0.40620000000000001</v>
      </c>
      <c r="CA18" s="133">
        <f t="shared" si="24"/>
        <v>2.41E-2</v>
      </c>
      <c r="CB18" s="133">
        <f t="shared" si="25"/>
        <v>7.9220000000000006</v>
      </c>
      <c r="CC18" s="133"/>
      <c r="CD18" s="133">
        <f t="shared" si="26"/>
        <v>1.3583000000000001</v>
      </c>
      <c r="CE18" s="134"/>
    </row>
    <row r="19" spans="1:83" ht="15.75" x14ac:dyDescent="0.25">
      <c r="A19" s="125">
        <v>43117</v>
      </c>
      <c r="B19" s="126">
        <v>13481</v>
      </c>
      <c r="C19" s="126">
        <v>45737</v>
      </c>
      <c r="D19" s="126">
        <v>62153</v>
      </c>
      <c r="E19" s="126">
        <v>15588</v>
      </c>
      <c r="F19" s="126">
        <v>40927</v>
      </c>
      <c r="G19" s="126">
        <v>951</v>
      </c>
      <c r="H19" s="126">
        <v>10401</v>
      </c>
      <c r="I19" s="126">
        <v>15259</v>
      </c>
      <c r="J19" s="126">
        <v>96664</v>
      </c>
      <c r="K19" s="126">
        <v>74235</v>
      </c>
      <c r="L19" s="135">
        <v>3344</v>
      </c>
      <c r="M19" s="126">
        <v>16996</v>
      </c>
      <c r="N19" s="126">
        <v>296</v>
      </c>
      <c r="O19" s="126">
        <v>15177</v>
      </c>
      <c r="P19" s="126">
        <v>13509</v>
      </c>
      <c r="Q19" s="126">
        <v>4003</v>
      </c>
      <c r="R19" s="126">
        <v>13314</v>
      </c>
      <c r="S19" s="126">
        <v>43905</v>
      </c>
      <c r="T19" s="126">
        <v>16115</v>
      </c>
      <c r="U19" s="126">
        <v>3278</v>
      </c>
      <c r="V19" s="126">
        <v>23043</v>
      </c>
      <c r="W19" s="126">
        <v>32677</v>
      </c>
      <c r="X19" s="126">
        <v>15666</v>
      </c>
      <c r="Y19" s="126">
        <v>17372</v>
      </c>
      <c r="Z19" s="126">
        <v>13862</v>
      </c>
      <c r="AA19" s="126">
        <v>39947</v>
      </c>
      <c r="AB19" s="126">
        <v>960</v>
      </c>
      <c r="AC19" s="126">
        <v>416</v>
      </c>
      <c r="AD19" s="126">
        <v>5723</v>
      </c>
      <c r="AE19" s="126">
        <v>22920</v>
      </c>
      <c r="AF19" s="126">
        <v>7430</v>
      </c>
      <c r="AG19" s="127">
        <v>0</v>
      </c>
      <c r="AH19" s="127">
        <v>46780</v>
      </c>
      <c r="AI19" s="127">
        <v>34940</v>
      </c>
      <c r="AJ19" s="127">
        <v>366480</v>
      </c>
      <c r="AK19" s="128">
        <f t="shared" si="0"/>
        <v>0.16996000000000003</v>
      </c>
      <c r="AL19" s="129">
        <f t="shared" si="1"/>
        <v>1.3481000000000001</v>
      </c>
      <c r="AM19" s="129">
        <f t="shared" ref="AM19:AN34" si="36">(C19)*0.00005</f>
        <v>2.2868500000000003</v>
      </c>
      <c r="AN19" s="129">
        <f t="shared" si="36"/>
        <v>3.10765</v>
      </c>
      <c r="AO19" s="129">
        <f t="shared" si="3"/>
        <v>9.6664000000000012</v>
      </c>
      <c r="AP19" s="129">
        <f t="shared" si="4"/>
        <v>3.7117500000000003</v>
      </c>
      <c r="AQ19" s="129">
        <f t="shared" si="27"/>
        <v>0.46780000000000005</v>
      </c>
      <c r="AR19" s="129">
        <f t="shared" si="27"/>
        <v>0.34940000000000004</v>
      </c>
      <c r="AS19" s="130"/>
      <c r="AT19" s="131">
        <f t="shared" si="28"/>
        <v>43117</v>
      </c>
      <c r="AU19" s="132">
        <f t="shared" si="5"/>
        <v>0.22920000000000001</v>
      </c>
      <c r="AV19" s="132">
        <f t="shared" si="6"/>
        <v>0.39947000000000005</v>
      </c>
      <c r="AW19" s="132">
        <f t="shared" si="7"/>
        <v>0.43905000000000005</v>
      </c>
      <c r="AX19" s="132">
        <f t="shared" si="8"/>
        <v>4.1600000000000005E-3</v>
      </c>
      <c r="AY19" s="132">
        <f t="shared" si="9"/>
        <v>9.6000000000000009E-3</v>
      </c>
      <c r="AZ19" s="132">
        <f t="shared" si="10"/>
        <v>0.23043000000000002</v>
      </c>
      <c r="BA19" s="132">
        <f t="shared" si="11"/>
        <v>0.17372000000000001</v>
      </c>
      <c r="BB19" s="132">
        <f t="shared" si="12"/>
        <v>0.65354000000000001</v>
      </c>
      <c r="BC19" s="132">
        <f t="shared" si="13"/>
        <v>0.13862000000000002</v>
      </c>
      <c r="BD19" s="132">
        <f t="shared" si="14"/>
        <v>0.15666000000000002</v>
      </c>
      <c r="BE19" s="132">
        <f t="shared" si="15"/>
        <v>7.4300000000000005E-2</v>
      </c>
      <c r="BF19" s="132">
        <f t="shared" si="16"/>
        <v>5.7230000000000003E-2</v>
      </c>
      <c r="BG19" s="132">
        <f t="shared" si="29"/>
        <v>0</v>
      </c>
      <c r="BH19" s="132"/>
      <c r="BI19" s="132">
        <f t="shared" si="30"/>
        <v>1.3481000000000001</v>
      </c>
      <c r="BJ19" s="132">
        <f t="shared" si="30"/>
        <v>2.2868500000000003</v>
      </c>
      <c r="BK19" s="132">
        <f t="shared" si="30"/>
        <v>3.10765</v>
      </c>
      <c r="BL19" s="132">
        <f t="shared" si="17"/>
        <v>0.32780000000000004</v>
      </c>
      <c r="BM19" s="132">
        <f t="shared" si="31"/>
        <v>1.5588000000000002</v>
      </c>
      <c r="BN19" s="132">
        <f t="shared" si="18"/>
        <v>0.81854000000000005</v>
      </c>
      <c r="BO19" s="132"/>
      <c r="BP19" s="132">
        <f t="shared" si="32"/>
        <v>3.7117500000000003</v>
      </c>
      <c r="BQ19" s="132">
        <f t="shared" si="33"/>
        <v>9.6664000000000012</v>
      </c>
      <c r="BR19" s="132">
        <f t="shared" si="34"/>
        <v>0.36647999999999997</v>
      </c>
      <c r="BS19" s="132">
        <f t="shared" si="19"/>
        <v>0.16115000000000002</v>
      </c>
      <c r="BT19" s="132">
        <f t="shared" si="20"/>
        <v>1.3314000000000001</v>
      </c>
      <c r="BU19" s="132"/>
      <c r="BV19" s="132">
        <f t="shared" si="35"/>
        <v>9.5100000000000004E-2</v>
      </c>
      <c r="BW19" s="133">
        <f t="shared" ref="BW19:BX34" si="37">(H19)*0.0001</f>
        <v>1.0401</v>
      </c>
      <c r="BX19" s="133">
        <f t="shared" si="37"/>
        <v>1.5259</v>
      </c>
      <c r="BY19" s="133">
        <f t="shared" si="22"/>
        <v>0.40030000000000004</v>
      </c>
      <c r="BZ19" s="133">
        <f t="shared" si="23"/>
        <v>0.33440000000000003</v>
      </c>
      <c r="CA19" s="133">
        <f t="shared" si="24"/>
        <v>2.9600000000000001E-2</v>
      </c>
      <c r="CB19" s="133">
        <f t="shared" si="25"/>
        <v>7.5884999999999998</v>
      </c>
      <c r="CC19" s="133"/>
      <c r="CD19" s="133">
        <f t="shared" si="26"/>
        <v>1.3509</v>
      </c>
      <c r="CE19" s="134"/>
    </row>
    <row r="20" spans="1:83" ht="15.75" x14ac:dyDescent="0.25">
      <c r="A20" s="125">
        <v>43118</v>
      </c>
      <c r="B20" s="126">
        <v>13848</v>
      </c>
      <c r="C20" s="126">
        <v>46481</v>
      </c>
      <c r="D20" s="126">
        <v>63403</v>
      </c>
      <c r="E20" s="126">
        <v>15787</v>
      </c>
      <c r="F20" s="126">
        <v>40319</v>
      </c>
      <c r="G20" s="126">
        <v>958</v>
      </c>
      <c r="H20" s="126">
        <v>5579</v>
      </c>
      <c r="I20" s="126">
        <v>14884</v>
      </c>
      <c r="J20" s="126">
        <v>97307</v>
      </c>
      <c r="K20" s="126">
        <v>74497</v>
      </c>
      <c r="L20" s="135">
        <v>3069</v>
      </c>
      <c r="M20" s="126">
        <v>16396</v>
      </c>
      <c r="N20" s="126">
        <v>302</v>
      </c>
      <c r="O20" s="126">
        <v>15247</v>
      </c>
      <c r="P20" s="126">
        <v>13547</v>
      </c>
      <c r="Q20" s="126">
        <v>3849</v>
      </c>
      <c r="R20" s="126">
        <v>13850</v>
      </c>
      <c r="S20" s="126">
        <v>44585</v>
      </c>
      <c r="T20" s="126">
        <v>11210</v>
      </c>
      <c r="U20" s="126">
        <v>3299</v>
      </c>
      <c r="V20" s="126">
        <v>23764</v>
      </c>
      <c r="W20" s="126">
        <v>32984</v>
      </c>
      <c r="X20" s="126">
        <v>15246</v>
      </c>
      <c r="Y20" s="126">
        <v>18098</v>
      </c>
      <c r="Z20" s="126">
        <v>15303</v>
      </c>
      <c r="AA20" s="126">
        <v>40880</v>
      </c>
      <c r="AB20" s="126">
        <v>1001</v>
      </c>
      <c r="AC20" s="126">
        <v>683</v>
      </c>
      <c r="AD20" s="126">
        <v>4832</v>
      </c>
      <c r="AE20" s="126">
        <v>22415</v>
      </c>
      <c r="AF20" s="126">
        <v>7047</v>
      </c>
      <c r="AG20" s="127">
        <v>11050</v>
      </c>
      <c r="AH20" s="127">
        <v>40290</v>
      </c>
      <c r="AI20" s="127">
        <v>28000</v>
      </c>
      <c r="AJ20" s="127">
        <v>374780</v>
      </c>
      <c r="AK20" s="128">
        <f t="shared" si="0"/>
        <v>0.16396000000000002</v>
      </c>
      <c r="AL20" s="129">
        <f t="shared" si="1"/>
        <v>1.3848</v>
      </c>
      <c r="AM20" s="129">
        <f t="shared" si="36"/>
        <v>2.3240500000000002</v>
      </c>
      <c r="AN20" s="129">
        <f t="shared" si="36"/>
        <v>3.17015</v>
      </c>
      <c r="AO20" s="129">
        <f t="shared" si="3"/>
        <v>9.7307000000000006</v>
      </c>
      <c r="AP20" s="129">
        <f t="shared" si="4"/>
        <v>3.72485</v>
      </c>
      <c r="AQ20" s="129">
        <f t="shared" si="27"/>
        <v>0.40290000000000004</v>
      </c>
      <c r="AR20" s="129">
        <f t="shared" si="27"/>
        <v>0.28000000000000003</v>
      </c>
      <c r="AS20" s="130"/>
      <c r="AT20" s="131">
        <f t="shared" si="28"/>
        <v>43118</v>
      </c>
      <c r="AU20" s="132">
        <f t="shared" si="5"/>
        <v>0.22415000000000002</v>
      </c>
      <c r="AV20" s="132">
        <f t="shared" si="6"/>
        <v>0.40880000000000005</v>
      </c>
      <c r="AW20" s="132">
        <f t="shared" si="7"/>
        <v>0.44585000000000002</v>
      </c>
      <c r="AX20" s="132">
        <f t="shared" si="8"/>
        <v>6.8300000000000001E-3</v>
      </c>
      <c r="AY20" s="132">
        <f t="shared" si="9"/>
        <v>1.0010000000000002E-2</v>
      </c>
      <c r="AZ20" s="132">
        <f t="shared" si="10"/>
        <v>0.23764000000000002</v>
      </c>
      <c r="BA20" s="132">
        <f t="shared" si="11"/>
        <v>0.18098</v>
      </c>
      <c r="BB20" s="132">
        <f t="shared" si="12"/>
        <v>0.65968000000000004</v>
      </c>
      <c r="BC20" s="132">
        <f t="shared" si="13"/>
        <v>0.15303</v>
      </c>
      <c r="BD20" s="132">
        <f t="shared" si="14"/>
        <v>0.15246000000000001</v>
      </c>
      <c r="BE20" s="132">
        <f t="shared" si="15"/>
        <v>7.0470000000000005E-2</v>
      </c>
      <c r="BF20" s="132">
        <f t="shared" si="16"/>
        <v>4.8320000000000002E-2</v>
      </c>
      <c r="BG20" s="132">
        <f t="shared" si="29"/>
        <v>1.1049999999999999E-2</v>
      </c>
      <c r="BH20" s="132"/>
      <c r="BI20" s="132">
        <f t="shared" si="30"/>
        <v>1.3848</v>
      </c>
      <c r="BJ20" s="132">
        <f t="shared" si="30"/>
        <v>2.3240500000000002</v>
      </c>
      <c r="BK20" s="132">
        <f t="shared" si="30"/>
        <v>3.17015</v>
      </c>
      <c r="BL20" s="132">
        <f t="shared" si="17"/>
        <v>0.32990000000000003</v>
      </c>
      <c r="BM20" s="132">
        <f t="shared" si="31"/>
        <v>1.5787</v>
      </c>
      <c r="BN20" s="132">
        <f t="shared" si="18"/>
        <v>0.8063800000000001</v>
      </c>
      <c r="BO20" s="132"/>
      <c r="BP20" s="132">
        <f t="shared" si="32"/>
        <v>3.72485</v>
      </c>
      <c r="BQ20" s="132">
        <f t="shared" si="33"/>
        <v>9.7307000000000006</v>
      </c>
      <c r="BR20" s="132">
        <f t="shared" si="34"/>
        <v>0.37478</v>
      </c>
      <c r="BS20" s="132">
        <f t="shared" si="19"/>
        <v>0.11210000000000001</v>
      </c>
      <c r="BT20" s="132">
        <f t="shared" si="20"/>
        <v>1.385</v>
      </c>
      <c r="BU20" s="132"/>
      <c r="BV20" s="132">
        <f t="shared" si="35"/>
        <v>9.580000000000001E-2</v>
      </c>
      <c r="BW20" s="133">
        <f t="shared" si="37"/>
        <v>0.55790000000000006</v>
      </c>
      <c r="BX20" s="133">
        <f t="shared" si="37"/>
        <v>1.4884000000000002</v>
      </c>
      <c r="BY20" s="133">
        <f t="shared" si="22"/>
        <v>0.38490000000000002</v>
      </c>
      <c r="BZ20" s="133">
        <f t="shared" si="23"/>
        <v>0.30690000000000001</v>
      </c>
      <c r="CA20" s="133">
        <f t="shared" si="24"/>
        <v>3.0200000000000001E-2</v>
      </c>
      <c r="CB20" s="133">
        <f t="shared" si="25"/>
        <v>7.6234999999999999</v>
      </c>
      <c r="CC20" s="133"/>
      <c r="CD20" s="133">
        <f t="shared" si="26"/>
        <v>1.3547</v>
      </c>
      <c r="CE20" s="134"/>
    </row>
    <row r="21" spans="1:83" ht="15.75" x14ac:dyDescent="0.25">
      <c r="A21" s="125">
        <v>43119</v>
      </c>
      <c r="B21" s="126">
        <v>13678</v>
      </c>
      <c r="C21" s="126">
        <v>46187</v>
      </c>
      <c r="D21" s="126">
        <v>62431</v>
      </c>
      <c r="E21" s="126">
        <v>15524</v>
      </c>
      <c r="F21" s="126">
        <v>40155</v>
      </c>
      <c r="G21" s="126">
        <v>897</v>
      </c>
      <c r="H21" s="126">
        <v>9168</v>
      </c>
      <c r="I21" s="126">
        <v>14262</v>
      </c>
      <c r="J21" s="126">
        <v>96255</v>
      </c>
      <c r="K21" s="126">
        <v>73790</v>
      </c>
      <c r="L21" s="135">
        <v>3044</v>
      </c>
      <c r="M21" s="126">
        <v>16505</v>
      </c>
      <c r="N21" s="126">
        <v>298</v>
      </c>
      <c r="O21" s="126">
        <v>15466</v>
      </c>
      <c r="P21" s="126">
        <v>13399</v>
      </c>
      <c r="Q21" s="126">
        <v>3661</v>
      </c>
      <c r="R21" s="126">
        <v>12867</v>
      </c>
      <c r="S21" s="126">
        <v>43267</v>
      </c>
      <c r="T21" s="126">
        <v>17366</v>
      </c>
      <c r="U21" s="126">
        <v>3110</v>
      </c>
      <c r="V21" s="126">
        <v>22606</v>
      </c>
      <c r="W21" s="126">
        <v>34571</v>
      </c>
      <c r="X21" s="126">
        <v>14965</v>
      </c>
      <c r="Y21" s="126">
        <v>16750</v>
      </c>
      <c r="Z21" s="126">
        <v>14284</v>
      </c>
      <c r="AA21" s="126">
        <v>40377</v>
      </c>
      <c r="AB21" s="126">
        <v>928</v>
      </c>
      <c r="AC21" s="126">
        <v>609</v>
      </c>
      <c r="AD21" s="126">
        <v>6867</v>
      </c>
      <c r="AE21" s="126">
        <v>21226</v>
      </c>
      <c r="AF21" s="126">
        <v>7092</v>
      </c>
      <c r="AG21" s="127">
        <v>6510</v>
      </c>
      <c r="AH21" s="127">
        <v>41920</v>
      </c>
      <c r="AI21" s="127">
        <v>41110</v>
      </c>
      <c r="AJ21" s="127">
        <v>382460</v>
      </c>
      <c r="AK21" s="128">
        <f t="shared" si="0"/>
        <v>0.16505</v>
      </c>
      <c r="AL21" s="129">
        <f t="shared" si="1"/>
        <v>1.3678000000000001</v>
      </c>
      <c r="AM21" s="129">
        <f t="shared" si="36"/>
        <v>2.3093500000000002</v>
      </c>
      <c r="AN21" s="129">
        <f t="shared" si="36"/>
        <v>3.12155</v>
      </c>
      <c r="AO21" s="129">
        <f t="shared" si="3"/>
        <v>9.6255000000000006</v>
      </c>
      <c r="AP21" s="129">
        <f t="shared" si="4"/>
        <v>3.6895000000000002</v>
      </c>
      <c r="AQ21" s="129">
        <f t="shared" si="27"/>
        <v>0.41920000000000002</v>
      </c>
      <c r="AR21" s="129">
        <f t="shared" si="27"/>
        <v>0.41110000000000002</v>
      </c>
      <c r="AS21" s="130"/>
      <c r="AT21" s="131">
        <f t="shared" si="28"/>
        <v>43119</v>
      </c>
      <c r="AU21" s="132">
        <f t="shared" si="5"/>
        <v>0.21226</v>
      </c>
      <c r="AV21" s="132">
        <f t="shared" si="6"/>
        <v>0.40377000000000002</v>
      </c>
      <c r="AW21" s="132">
        <f t="shared" si="7"/>
        <v>0.43267000000000005</v>
      </c>
      <c r="AX21" s="132">
        <f t="shared" si="8"/>
        <v>6.0900000000000008E-3</v>
      </c>
      <c r="AY21" s="132">
        <f t="shared" si="9"/>
        <v>9.2800000000000001E-3</v>
      </c>
      <c r="AZ21" s="132">
        <f t="shared" si="10"/>
        <v>0.22606000000000001</v>
      </c>
      <c r="BA21" s="132">
        <f t="shared" si="11"/>
        <v>0.16750000000000001</v>
      </c>
      <c r="BB21" s="132">
        <f t="shared" si="12"/>
        <v>0.69142000000000003</v>
      </c>
      <c r="BC21" s="132">
        <f t="shared" si="13"/>
        <v>0.14284000000000002</v>
      </c>
      <c r="BD21" s="132">
        <f t="shared" si="14"/>
        <v>0.14965000000000001</v>
      </c>
      <c r="BE21" s="132">
        <f t="shared" si="15"/>
        <v>7.0920000000000011E-2</v>
      </c>
      <c r="BF21" s="132">
        <f t="shared" si="16"/>
        <v>6.8670000000000009E-2</v>
      </c>
      <c r="BG21" s="132">
        <f t="shared" si="29"/>
        <v>6.5099999999999993E-3</v>
      </c>
      <c r="BH21" s="132"/>
      <c r="BI21" s="132">
        <f t="shared" si="30"/>
        <v>1.3678000000000001</v>
      </c>
      <c r="BJ21" s="132">
        <f t="shared" si="30"/>
        <v>2.3093500000000002</v>
      </c>
      <c r="BK21" s="132">
        <f t="shared" si="30"/>
        <v>3.12155</v>
      </c>
      <c r="BL21" s="132">
        <f t="shared" si="17"/>
        <v>0.311</v>
      </c>
      <c r="BM21" s="132">
        <f t="shared" si="31"/>
        <v>1.5524</v>
      </c>
      <c r="BN21" s="132">
        <f t="shared" si="18"/>
        <v>0.80310000000000004</v>
      </c>
      <c r="BO21" s="132"/>
      <c r="BP21" s="132">
        <f t="shared" si="32"/>
        <v>3.6895000000000002</v>
      </c>
      <c r="BQ21" s="132">
        <f t="shared" si="33"/>
        <v>9.6255000000000006</v>
      </c>
      <c r="BR21" s="132">
        <f t="shared" si="34"/>
        <v>0.38245999999999997</v>
      </c>
      <c r="BS21" s="132">
        <f t="shared" si="19"/>
        <v>0.17366000000000001</v>
      </c>
      <c r="BT21" s="132">
        <f t="shared" si="20"/>
        <v>1.2867</v>
      </c>
      <c r="BU21" s="132"/>
      <c r="BV21" s="132">
        <f t="shared" si="35"/>
        <v>8.9700000000000002E-2</v>
      </c>
      <c r="BW21" s="133">
        <f t="shared" si="37"/>
        <v>0.91680000000000006</v>
      </c>
      <c r="BX21" s="133">
        <f t="shared" si="37"/>
        <v>1.4262000000000001</v>
      </c>
      <c r="BY21" s="133">
        <f t="shared" si="22"/>
        <v>0.36610000000000004</v>
      </c>
      <c r="BZ21" s="133">
        <f t="shared" si="23"/>
        <v>0.3044</v>
      </c>
      <c r="CA21" s="133">
        <f t="shared" si="24"/>
        <v>2.98E-2</v>
      </c>
      <c r="CB21" s="133">
        <f t="shared" si="25"/>
        <v>7.7330000000000005</v>
      </c>
      <c r="CC21" s="133"/>
      <c r="CD21" s="133">
        <f t="shared" si="26"/>
        <v>1.3399000000000001</v>
      </c>
      <c r="CE21" s="134"/>
    </row>
    <row r="22" spans="1:83" ht="15.75" x14ac:dyDescent="0.25">
      <c r="A22" s="125">
        <v>43120</v>
      </c>
      <c r="B22" s="126">
        <v>14186</v>
      </c>
      <c r="C22" s="126">
        <v>47366</v>
      </c>
      <c r="D22" s="126">
        <v>63841</v>
      </c>
      <c r="E22" s="126">
        <v>14903</v>
      </c>
      <c r="F22" s="126">
        <v>42621</v>
      </c>
      <c r="G22" s="126">
        <v>990</v>
      </c>
      <c r="H22" s="126">
        <v>5353</v>
      </c>
      <c r="I22" s="126">
        <v>13575</v>
      </c>
      <c r="J22" s="126">
        <v>97386</v>
      </c>
      <c r="K22" s="126">
        <v>74683</v>
      </c>
      <c r="L22" s="135">
        <v>3108</v>
      </c>
      <c r="M22" s="126">
        <v>17431</v>
      </c>
      <c r="N22" s="126">
        <v>195</v>
      </c>
      <c r="O22" s="126">
        <v>16752</v>
      </c>
      <c r="P22" s="126">
        <v>13287</v>
      </c>
      <c r="Q22" s="126">
        <v>3648</v>
      </c>
      <c r="R22" s="126">
        <v>13291</v>
      </c>
      <c r="S22" s="126">
        <v>42656</v>
      </c>
      <c r="T22" s="126">
        <v>12710</v>
      </c>
      <c r="U22" s="126">
        <v>3162</v>
      </c>
      <c r="V22" s="126">
        <v>24926</v>
      </c>
      <c r="W22" s="126">
        <v>33363</v>
      </c>
      <c r="X22" s="126">
        <v>14881</v>
      </c>
      <c r="Y22" s="126">
        <v>17227</v>
      </c>
      <c r="Z22" s="126">
        <v>14542</v>
      </c>
      <c r="AA22" s="126">
        <v>42551</v>
      </c>
      <c r="AB22" s="126">
        <v>886</v>
      </c>
      <c r="AC22" s="126">
        <v>712</v>
      </c>
      <c r="AD22" s="126">
        <v>6091</v>
      </c>
      <c r="AE22" s="126">
        <v>24138</v>
      </c>
      <c r="AF22" s="126">
        <v>4362</v>
      </c>
      <c r="AG22" s="127">
        <v>11050</v>
      </c>
      <c r="AH22" s="127">
        <v>46690</v>
      </c>
      <c r="AI22" s="127">
        <v>37950</v>
      </c>
      <c r="AJ22" s="127">
        <v>371700</v>
      </c>
      <c r="AK22" s="128">
        <f t="shared" si="0"/>
        <v>0.17431000000000002</v>
      </c>
      <c r="AL22" s="129">
        <f t="shared" si="1"/>
        <v>1.4186000000000001</v>
      </c>
      <c r="AM22" s="129">
        <f t="shared" si="36"/>
        <v>2.3683000000000001</v>
      </c>
      <c r="AN22" s="129">
        <f t="shared" si="36"/>
        <v>3.1920500000000001</v>
      </c>
      <c r="AO22" s="129">
        <f t="shared" si="3"/>
        <v>9.7385999999999999</v>
      </c>
      <c r="AP22" s="137">
        <f t="shared" si="4"/>
        <v>3.7341500000000001</v>
      </c>
      <c r="AQ22" s="129">
        <f t="shared" si="27"/>
        <v>0.46690000000000004</v>
      </c>
      <c r="AR22" s="129">
        <f t="shared" si="27"/>
        <v>0.3795</v>
      </c>
      <c r="AS22" s="130"/>
      <c r="AT22" s="131">
        <f t="shared" si="28"/>
        <v>43120</v>
      </c>
      <c r="AU22" s="132">
        <f t="shared" si="5"/>
        <v>0.24138000000000001</v>
      </c>
      <c r="AV22" s="132">
        <f t="shared" si="6"/>
        <v>0.42551000000000005</v>
      </c>
      <c r="AW22" s="132">
        <f t="shared" si="7"/>
        <v>0.42656000000000005</v>
      </c>
      <c r="AX22" s="132">
        <f t="shared" si="8"/>
        <v>7.1200000000000005E-3</v>
      </c>
      <c r="AY22" s="132">
        <f t="shared" si="9"/>
        <v>8.8600000000000016E-3</v>
      </c>
      <c r="AZ22" s="132">
        <f t="shared" si="10"/>
        <v>0.24926000000000001</v>
      </c>
      <c r="BA22" s="132">
        <f t="shared" si="11"/>
        <v>0.17227000000000001</v>
      </c>
      <c r="BB22" s="132">
        <f t="shared" si="12"/>
        <v>0.66726000000000008</v>
      </c>
      <c r="BC22" s="132">
        <f t="shared" si="13"/>
        <v>0.14542000000000002</v>
      </c>
      <c r="BD22" s="132">
        <f t="shared" si="14"/>
        <v>0.14881000000000003</v>
      </c>
      <c r="BE22" s="132">
        <f t="shared" si="15"/>
        <v>4.3620000000000006E-2</v>
      </c>
      <c r="BF22" s="132">
        <f t="shared" si="16"/>
        <v>6.0910000000000006E-2</v>
      </c>
      <c r="BG22" s="132">
        <f t="shared" si="29"/>
        <v>1.1049999999999999E-2</v>
      </c>
      <c r="BH22" s="132"/>
      <c r="BI22" s="132">
        <f t="shared" si="30"/>
        <v>1.4186000000000001</v>
      </c>
      <c r="BJ22" s="132">
        <f t="shared" si="30"/>
        <v>2.3683000000000001</v>
      </c>
      <c r="BK22" s="132">
        <f t="shared" si="30"/>
        <v>3.1920500000000001</v>
      </c>
      <c r="BL22" s="132">
        <f t="shared" si="17"/>
        <v>0.31620000000000004</v>
      </c>
      <c r="BM22" s="132">
        <f t="shared" si="31"/>
        <v>1.4903000000000002</v>
      </c>
      <c r="BN22" s="132">
        <f t="shared" si="18"/>
        <v>0.85242000000000007</v>
      </c>
      <c r="BO22" s="132"/>
      <c r="BP22" s="132">
        <f t="shared" si="32"/>
        <v>3.7341500000000001</v>
      </c>
      <c r="BQ22" s="132">
        <f t="shared" si="33"/>
        <v>9.7385999999999999</v>
      </c>
      <c r="BR22" s="132">
        <f t="shared" si="34"/>
        <v>0.37169999999999997</v>
      </c>
      <c r="BS22" s="132">
        <f t="shared" si="19"/>
        <v>0.12710000000000002</v>
      </c>
      <c r="BT22" s="132">
        <f t="shared" si="20"/>
        <v>1.3291000000000002</v>
      </c>
      <c r="BU22" s="132"/>
      <c r="BV22" s="132">
        <f t="shared" si="35"/>
        <v>9.9000000000000005E-2</v>
      </c>
      <c r="BW22" s="133">
        <f t="shared" si="37"/>
        <v>0.5353</v>
      </c>
      <c r="BX22" s="133">
        <f t="shared" si="37"/>
        <v>1.3575000000000002</v>
      </c>
      <c r="BY22" s="133">
        <f t="shared" si="22"/>
        <v>0.36480000000000001</v>
      </c>
      <c r="BZ22" s="133">
        <f t="shared" si="23"/>
        <v>0.31080000000000002</v>
      </c>
      <c r="CA22" s="133">
        <f t="shared" si="24"/>
        <v>1.95E-2</v>
      </c>
      <c r="CB22" s="133">
        <f t="shared" si="25"/>
        <v>8.3759999999999994</v>
      </c>
      <c r="CC22" s="133"/>
      <c r="CD22" s="133">
        <f t="shared" si="26"/>
        <v>1.3287</v>
      </c>
      <c r="CE22" s="134"/>
    </row>
    <row r="23" spans="1:83" ht="15.75" x14ac:dyDescent="0.25">
      <c r="A23" s="125">
        <v>43121</v>
      </c>
      <c r="B23" s="126">
        <v>14110</v>
      </c>
      <c r="C23" s="126">
        <v>47615</v>
      </c>
      <c r="D23" s="126">
        <v>63746</v>
      </c>
      <c r="E23" s="126">
        <v>14969</v>
      </c>
      <c r="F23" s="126">
        <v>44038</v>
      </c>
      <c r="G23" s="126">
        <v>933</v>
      </c>
      <c r="H23" s="126">
        <v>8500</v>
      </c>
      <c r="I23" s="126">
        <v>13054</v>
      </c>
      <c r="J23" s="126">
        <v>97080</v>
      </c>
      <c r="K23" s="126">
        <v>74768</v>
      </c>
      <c r="L23" s="135">
        <v>3336</v>
      </c>
      <c r="M23" s="126">
        <v>18266</v>
      </c>
      <c r="N23" s="126">
        <v>175</v>
      </c>
      <c r="O23" s="126">
        <v>13730</v>
      </c>
      <c r="P23" s="126">
        <v>11417</v>
      </c>
      <c r="Q23" s="126">
        <v>3020</v>
      </c>
      <c r="R23" s="126">
        <v>13677</v>
      </c>
      <c r="S23" s="126">
        <v>43117</v>
      </c>
      <c r="T23" s="126">
        <v>16915</v>
      </c>
      <c r="U23" s="126">
        <v>3081</v>
      </c>
      <c r="V23" s="126">
        <v>26010</v>
      </c>
      <c r="W23" s="126">
        <v>32241</v>
      </c>
      <c r="X23" s="126">
        <v>15372</v>
      </c>
      <c r="Y23" s="126">
        <v>16911</v>
      </c>
      <c r="Z23" s="126">
        <v>14430</v>
      </c>
      <c r="AA23" s="126">
        <v>44622</v>
      </c>
      <c r="AB23" s="126">
        <v>897</v>
      </c>
      <c r="AC23" s="126">
        <v>837</v>
      </c>
      <c r="AD23" s="126">
        <v>4529</v>
      </c>
      <c r="AE23" s="126">
        <v>25422</v>
      </c>
      <c r="AF23" s="126">
        <v>4353</v>
      </c>
      <c r="AG23" s="127">
        <v>4850</v>
      </c>
      <c r="AH23" s="127">
        <v>43170</v>
      </c>
      <c r="AI23" s="127">
        <v>28220</v>
      </c>
      <c r="AJ23" s="127">
        <v>367660</v>
      </c>
      <c r="AK23" s="128">
        <f t="shared" si="0"/>
        <v>0.18266000000000002</v>
      </c>
      <c r="AL23" s="129">
        <f t="shared" si="1"/>
        <v>1.411</v>
      </c>
      <c r="AM23" s="129">
        <f t="shared" si="36"/>
        <v>2.3807499999999999</v>
      </c>
      <c r="AN23" s="129">
        <f t="shared" si="36"/>
        <v>3.1873</v>
      </c>
      <c r="AO23" s="129">
        <f t="shared" si="3"/>
        <v>9.7080000000000002</v>
      </c>
      <c r="AP23" s="129">
        <f t="shared" si="4"/>
        <v>3.7384000000000004</v>
      </c>
      <c r="AQ23" s="129">
        <f t="shared" si="27"/>
        <v>0.43170000000000003</v>
      </c>
      <c r="AR23" s="129">
        <f t="shared" si="27"/>
        <v>0.28220000000000001</v>
      </c>
      <c r="AS23" s="130"/>
      <c r="AT23" s="131">
        <f t="shared" si="28"/>
        <v>43121</v>
      </c>
      <c r="AU23" s="132">
        <f t="shared" si="5"/>
        <v>0.25422</v>
      </c>
      <c r="AV23" s="132">
        <f t="shared" si="6"/>
        <v>0.44622000000000006</v>
      </c>
      <c r="AW23" s="132">
        <f t="shared" si="7"/>
        <v>0.43117000000000005</v>
      </c>
      <c r="AX23" s="132">
        <f t="shared" si="8"/>
        <v>8.3700000000000007E-3</v>
      </c>
      <c r="AY23" s="132">
        <f t="shared" si="9"/>
        <v>8.9700000000000005E-3</v>
      </c>
      <c r="AZ23" s="132">
        <f t="shared" si="10"/>
        <v>0.2601</v>
      </c>
      <c r="BA23" s="132">
        <f t="shared" si="11"/>
        <v>0.16911000000000001</v>
      </c>
      <c r="BB23" s="132">
        <f t="shared" si="12"/>
        <v>0.64482000000000006</v>
      </c>
      <c r="BC23" s="132">
        <f t="shared" si="13"/>
        <v>0.14430000000000001</v>
      </c>
      <c r="BD23" s="132">
        <f t="shared" si="14"/>
        <v>0.15372000000000002</v>
      </c>
      <c r="BE23" s="132">
        <f t="shared" si="15"/>
        <v>4.3530000000000006E-2</v>
      </c>
      <c r="BF23" s="132">
        <f t="shared" si="16"/>
        <v>4.5290000000000004E-2</v>
      </c>
      <c r="BG23" s="132">
        <f t="shared" si="29"/>
        <v>4.8500000000000001E-3</v>
      </c>
      <c r="BH23" s="132"/>
      <c r="BI23" s="132">
        <f t="shared" si="30"/>
        <v>1.411</v>
      </c>
      <c r="BJ23" s="132">
        <f t="shared" si="30"/>
        <v>2.3807499999999999</v>
      </c>
      <c r="BK23" s="132">
        <f t="shared" si="30"/>
        <v>3.1873</v>
      </c>
      <c r="BL23" s="132">
        <f t="shared" si="17"/>
        <v>0.30810000000000004</v>
      </c>
      <c r="BM23" s="132">
        <f t="shared" si="31"/>
        <v>1.4969000000000001</v>
      </c>
      <c r="BN23" s="132">
        <f t="shared" si="18"/>
        <v>0.8807600000000001</v>
      </c>
      <c r="BO23" s="132"/>
      <c r="BP23" s="132">
        <f t="shared" si="32"/>
        <v>3.7384000000000004</v>
      </c>
      <c r="BQ23" s="132">
        <f t="shared" si="33"/>
        <v>9.7080000000000002</v>
      </c>
      <c r="BR23" s="132">
        <f t="shared" si="34"/>
        <v>0.36765999999999999</v>
      </c>
      <c r="BS23" s="132">
        <f t="shared" si="19"/>
        <v>0.16915000000000002</v>
      </c>
      <c r="BT23" s="132">
        <f t="shared" si="20"/>
        <v>1.3677000000000001</v>
      </c>
      <c r="BU23" s="132"/>
      <c r="BV23" s="132">
        <f t="shared" si="35"/>
        <v>9.3300000000000008E-2</v>
      </c>
      <c r="BW23" s="133">
        <f t="shared" si="37"/>
        <v>0.85000000000000009</v>
      </c>
      <c r="BX23" s="133">
        <f t="shared" si="37"/>
        <v>1.3054000000000001</v>
      </c>
      <c r="BY23" s="133">
        <f t="shared" si="22"/>
        <v>0.30199999999999999</v>
      </c>
      <c r="BZ23" s="133">
        <f t="shared" si="23"/>
        <v>0.33360000000000001</v>
      </c>
      <c r="CA23" s="133">
        <f t="shared" si="24"/>
        <v>1.7500000000000002E-2</v>
      </c>
      <c r="CB23" s="133">
        <f t="shared" si="25"/>
        <v>6.8650000000000002</v>
      </c>
      <c r="CC23" s="133"/>
      <c r="CD23" s="133">
        <f t="shared" si="26"/>
        <v>1.1417000000000002</v>
      </c>
      <c r="CE23" s="134"/>
    </row>
    <row r="24" spans="1:83" ht="15.75" x14ac:dyDescent="0.25">
      <c r="A24" s="125">
        <v>43122</v>
      </c>
      <c r="B24" s="126">
        <v>13376</v>
      </c>
      <c r="C24" s="126">
        <v>44825</v>
      </c>
      <c r="D24" s="126">
        <v>60749</v>
      </c>
      <c r="E24" s="126">
        <v>14719</v>
      </c>
      <c r="F24" s="126">
        <v>40741</v>
      </c>
      <c r="G24" s="126">
        <v>872</v>
      </c>
      <c r="H24" s="126">
        <v>8539</v>
      </c>
      <c r="I24" s="126">
        <v>12817</v>
      </c>
      <c r="J24" s="126">
        <v>93874</v>
      </c>
      <c r="K24" s="126">
        <v>73090</v>
      </c>
      <c r="L24" s="135">
        <v>3498</v>
      </c>
      <c r="M24" s="126">
        <v>17292</v>
      </c>
      <c r="N24" s="126">
        <v>299</v>
      </c>
      <c r="O24" s="126">
        <v>14721</v>
      </c>
      <c r="P24" s="126">
        <v>11746</v>
      </c>
      <c r="Q24" s="126">
        <v>3451</v>
      </c>
      <c r="R24" s="126">
        <v>13809</v>
      </c>
      <c r="S24" s="126">
        <v>43934</v>
      </c>
      <c r="T24" s="126">
        <v>11474</v>
      </c>
      <c r="U24" s="126">
        <v>3013</v>
      </c>
      <c r="V24" s="126">
        <v>22898</v>
      </c>
      <c r="W24" s="126">
        <v>31643</v>
      </c>
      <c r="X24" s="126">
        <v>15125</v>
      </c>
      <c r="Y24" s="126">
        <v>16564</v>
      </c>
      <c r="Z24" s="126">
        <v>12450</v>
      </c>
      <c r="AA24" s="126">
        <v>40724</v>
      </c>
      <c r="AB24" s="126">
        <v>1000</v>
      </c>
      <c r="AC24" s="126">
        <v>527</v>
      </c>
      <c r="AD24" s="126">
        <v>8418</v>
      </c>
      <c r="AE24" s="126">
        <v>23751</v>
      </c>
      <c r="AF24" s="126">
        <v>6004</v>
      </c>
      <c r="AG24" s="127">
        <v>11050</v>
      </c>
      <c r="AH24" s="127">
        <v>50340</v>
      </c>
      <c r="AI24" s="127">
        <v>54030</v>
      </c>
      <c r="AJ24" s="127">
        <v>367800</v>
      </c>
      <c r="AK24" s="128">
        <f t="shared" si="0"/>
        <v>0.17292000000000002</v>
      </c>
      <c r="AL24" s="129">
        <f t="shared" si="1"/>
        <v>1.3376000000000001</v>
      </c>
      <c r="AM24" s="129">
        <f t="shared" si="36"/>
        <v>2.24125</v>
      </c>
      <c r="AN24" s="129">
        <f t="shared" si="36"/>
        <v>3.0374500000000002</v>
      </c>
      <c r="AO24" s="129">
        <f t="shared" si="3"/>
        <v>9.3874000000000013</v>
      </c>
      <c r="AP24" s="129">
        <f t="shared" si="4"/>
        <v>3.6545000000000001</v>
      </c>
      <c r="AQ24" s="129">
        <f t="shared" si="27"/>
        <v>0.50340000000000007</v>
      </c>
      <c r="AR24" s="129">
        <f t="shared" si="27"/>
        <v>0.5403</v>
      </c>
      <c r="AS24" s="130"/>
      <c r="AT24" s="131">
        <f t="shared" si="28"/>
        <v>43122</v>
      </c>
      <c r="AU24" s="132">
        <f t="shared" si="5"/>
        <v>0.23751000000000003</v>
      </c>
      <c r="AV24" s="132">
        <f t="shared" si="6"/>
        <v>0.40724000000000005</v>
      </c>
      <c r="AW24" s="132">
        <f t="shared" si="7"/>
        <v>0.43934000000000001</v>
      </c>
      <c r="AX24" s="132">
        <f t="shared" si="8"/>
        <v>5.2700000000000004E-3</v>
      </c>
      <c r="AY24" s="132">
        <f t="shared" si="9"/>
        <v>0.01</v>
      </c>
      <c r="AZ24" s="132">
        <f t="shared" si="10"/>
        <v>0.22898000000000002</v>
      </c>
      <c r="BA24" s="132">
        <f t="shared" si="11"/>
        <v>0.16564000000000001</v>
      </c>
      <c r="BB24" s="132">
        <f t="shared" si="12"/>
        <v>0.63286000000000009</v>
      </c>
      <c r="BC24" s="132">
        <f t="shared" si="13"/>
        <v>0.12450000000000001</v>
      </c>
      <c r="BD24" s="132">
        <f t="shared" si="14"/>
        <v>0.15125000000000002</v>
      </c>
      <c r="BE24" s="132">
        <f t="shared" si="15"/>
        <v>6.0040000000000003E-2</v>
      </c>
      <c r="BF24" s="132">
        <f t="shared" si="16"/>
        <v>8.4180000000000005E-2</v>
      </c>
      <c r="BG24" s="132">
        <f t="shared" si="29"/>
        <v>1.1049999999999999E-2</v>
      </c>
      <c r="BH24" s="132"/>
      <c r="BI24" s="132">
        <f t="shared" si="30"/>
        <v>1.3376000000000001</v>
      </c>
      <c r="BJ24" s="132">
        <f t="shared" si="30"/>
        <v>2.24125</v>
      </c>
      <c r="BK24" s="132">
        <f t="shared" si="30"/>
        <v>3.0374500000000002</v>
      </c>
      <c r="BL24" s="132">
        <f t="shared" si="17"/>
        <v>0.30130000000000001</v>
      </c>
      <c r="BM24" s="132">
        <f t="shared" si="31"/>
        <v>1.4719</v>
      </c>
      <c r="BN24" s="132">
        <f t="shared" si="18"/>
        <v>0.8148200000000001</v>
      </c>
      <c r="BO24" s="132"/>
      <c r="BP24" s="132">
        <f t="shared" si="32"/>
        <v>3.6545000000000001</v>
      </c>
      <c r="BQ24" s="132">
        <f t="shared" si="33"/>
        <v>9.3874000000000013</v>
      </c>
      <c r="BR24" s="132">
        <f t="shared" si="34"/>
        <v>0.36779999999999996</v>
      </c>
      <c r="BS24" s="132">
        <f t="shared" si="19"/>
        <v>0.11474000000000001</v>
      </c>
      <c r="BT24" s="132">
        <f t="shared" si="20"/>
        <v>1.3809</v>
      </c>
      <c r="BU24" s="132"/>
      <c r="BV24" s="132">
        <f t="shared" si="35"/>
        <v>8.72E-2</v>
      </c>
      <c r="BW24" s="133">
        <f t="shared" si="37"/>
        <v>0.85389999999999999</v>
      </c>
      <c r="BX24" s="133">
        <f t="shared" si="37"/>
        <v>1.2817000000000001</v>
      </c>
      <c r="BY24" s="133">
        <f t="shared" si="22"/>
        <v>0.34510000000000002</v>
      </c>
      <c r="BZ24" s="133">
        <f t="shared" si="23"/>
        <v>0.3498</v>
      </c>
      <c r="CA24" s="133">
        <f t="shared" si="24"/>
        <v>2.9900000000000003E-2</v>
      </c>
      <c r="CB24" s="133">
        <f t="shared" si="25"/>
        <v>7.3605</v>
      </c>
      <c r="CC24" s="133"/>
      <c r="CD24" s="133">
        <f t="shared" si="26"/>
        <v>1.1746000000000001</v>
      </c>
      <c r="CE24" s="134"/>
    </row>
    <row r="25" spans="1:83" ht="15.75" x14ac:dyDescent="0.25">
      <c r="A25" s="125">
        <v>43123</v>
      </c>
      <c r="B25" s="126">
        <v>13756</v>
      </c>
      <c r="C25" s="126">
        <v>46317</v>
      </c>
      <c r="D25" s="126">
        <v>62551</v>
      </c>
      <c r="E25" s="126">
        <v>16093</v>
      </c>
      <c r="F25" s="126">
        <v>41406</v>
      </c>
      <c r="G25" s="126">
        <v>1278</v>
      </c>
      <c r="H25" s="126">
        <v>10123</v>
      </c>
      <c r="I25" s="126">
        <v>15373</v>
      </c>
      <c r="J25" s="126">
        <v>97883</v>
      </c>
      <c r="K25" s="126">
        <v>75991</v>
      </c>
      <c r="L25" s="135">
        <v>2429</v>
      </c>
      <c r="M25" s="126">
        <v>17043</v>
      </c>
      <c r="N25" s="126">
        <v>238</v>
      </c>
      <c r="O25" s="126">
        <v>15758</v>
      </c>
      <c r="P25" s="126">
        <v>14448</v>
      </c>
      <c r="Q25" s="126">
        <v>3959</v>
      </c>
      <c r="R25" s="126">
        <v>13747</v>
      </c>
      <c r="S25" s="126">
        <v>45617</v>
      </c>
      <c r="T25" s="126">
        <v>17237</v>
      </c>
      <c r="U25" s="126">
        <v>3601</v>
      </c>
      <c r="V25" s="126">
        <v>24244</v>
      </c>
      <c r="W25" s="126">
        <v>33890</v>
      </c>
      <c r="X25" s="126">
        <v>17442</v>
      </c>
      <c r="Y25" s="126">
        <v>17773</v>
      </c>
      <c r="Z25" s="126">
        <v>12367</v>
      </c>
      <c r="AA25" s="126">
        <v>41611</v>
      </c>
      <c r="AB25" s="126">
        <v>1241</v>
      </c>
      <c r="AC25" s="126">
        <v>1029</v>
      </c>
      <c r="AD25" s="126">
        <v>6004</v>
      </c>
      <c r="AE25" s="126">
        <v>24371</v>
      </c>
      <c r="AF25" s="126">
        <v>9430</v>
      </c>
      <c r="AG25" s="127">
        <v>3490</v>
      </c>
      <c r="AH25" s="127">
        <v>43920</v>
      </c>
      <c r="AI25" s="127">
        <v>32370</v>
      </c>
      <c r="AJ25" s="127">
        <v>375460</v>
      </c>
      <c r="AK25" s="128">
        <f t="shared" si="0"/>
        <v>0.17043000000000003</v>
      </c>
      <c r="AL25" s="129">
        <f t="shared" si="1"/>
        <v>1.3756000000000002</v>
      </c>
      <c r="AM25" s="129">
        <f t="shared" si="36"/>
        <v>2.3158500000000002</v>
      </c>
      <c r="AN25" s="129">
        <f t="shared" si="36"/>
        <v>3.1275500000000003</v>
      </c>
      <c r="AO25" s="129">
        <f t="shared" si="3"/>
        <v>9.7883000000000013</v>
      </c>
      <c r="AP25" s="129">
        <f t="shared" si="4"/>
        <v>3.79955</v>
      </c>
      <c r="AQ25" s="129">
        <f t="shared" si="27"/>
        <v>0.43920000000000003</v>
      </c>
      <c r="AR25" s="129">
        <f t="shared" si="27"/>
        <v>0.32370000000000004</v>
      </c>
      <c r="AS25" s="130"/>
      <c r="AT25" s="131">
        <f t="shared" si="28"/>
        <v>43123</v>
      </c>
      <c r="AU25" s="132">
        <f t="shared" si="5"/>
        <v>0.24371000000000001</v>
      </c>
      <c r="AV25" s="132">
        <f t="shared" si="6"/>
        <v>0.41611000000000004</v>
      </c>
      <c r="AW25" s="132">
        <f t="shared" si="7"/>
        <v>0.45617000000000002</v>
      </c>
      <c r="AX25" s="132">
        <f t="shared" si="8"/>
        <v>1.0290000000000001E-2</v>
      </c>
      <c r="AY25" s="132">
        <f t="shared" si="9"/>
        <v>1.2410000000000001E-2</v>
      </c>
      <c r="AZ25" s="132">
        <f t="shared" si="10"/>
        <v>0.24244000000000002</v>
      </c>
      <c r="BA25" s="132">
        <f t="shared" si="11"/>
        <v>0.17773000000000003</v>
      </c>
      <c r="BB25" s="132">
        <f t="shared" si="12"/>
        <v>0.67780000000000007</v>
      </c>
      <c r="BC25" s="132">
        <f t="shared" si="13"/>
        <v>0.12367000000000002</v>
      </c>
      <c r="BD25" s="132">
        <f t="shared" si="14"/>
        <v>0.17442000000000002</v>
      </c>
      <c r="BE25" s="132">
        <f t="shared" si="15"/>
        <v>9.4300000000000009E-2</v>
      </c>
      <c r="BF25" s="132">
        <f t="shared" si="16"/>
        <v>6.0040000000000003E-2</v>
      </c>
      <c r="BG25" s="132">
        <f t="shared" si="29"/>
        <v>3.49E-3</v>
      </c>
      <c r="BH25" s="132"/>
      <c r="BI25" s="132">
        <f t="shared" si="30"/>
        <v>1.3756000000000002</v>
      </c>
      <c r="BJ25" s="132">
        <f t="shared" si="30"/>
        <v>2.3158500000000002</v>
      </c>
      <c r="BK25" s="132">
        <f t="shared" si="30"/>
        <v>3.1275500000000003</v>
      </c>
      <c r="BL25" s="132">
        <f t="shared" si="17"/>
        <v>0.36010000000000003</v>
      </c>
      <c r="BM25" s="132">
        <f t="shared" si="31"/>
        <v>1.6093000000000002</v>
      </c>
      <c r="BN25" s="132">
        <f t="shared" si="18"/>
        <v>0.82812000000000008</v>
      </c>
      <c r="BO25" s="132"/>
      <c r="BP25" s="132">
        <f t="shared" si="32"/>
        <v>3.79955</v>
      </c>
      <c r="BQ25" s="132">
        <f t="shared" si="33"/>
        <v>9.7883000000000013</v>
      </c>
      <c r="BR25" s="132">
        <f t="shared" si="34"/>
        <v>0.37545999999999996</v>
      </c>
      <c r="BS25" s="132">
        <f t="shared" si="19"/>
        <v>0.17237000000000002</v>
      </c>
      <c r="BT25" s="132">
        <f t="shared" si="20"/>
        <v>1.3747</v>
      </c>
      <c r="BU25" s="132"/>
      <c r="BV25" s="132">
        <f t="shared" si="35"/>
        <v>0.1278</v>
      </c>
      <c r="BW25" s="133">
        <f t="shared" si="37"/>
        <v>1.0123</v>
      </c>
      <c r="BX25" s="133">
        <f t="shared" si="37"/>
        <v>1.5373000000000001</v>
      </c>
      <c r="BY25" s="133">
        <f t="shared" si="22"/>
        <v>0.39590000000000003</v>
      </c>
      <c r="BZ25" s="133">
        <f t="shared" si="23"/>
        <v>0.2429</v>
      </c>
      <c r="CA25" s="133">
        <f t="shared" si="24"/>
        <v>2.3800000000000002E-2</v>
      </c>
      <c r="CB25" s="133">
        <f t="shared" si="25"/>
        <v>7.8790000000000004</v>
      </c>
      <c r="CC25" s="133"/>
      <c r="CD25" s="133">
        <f t="shared" si="26"/>
        <v>1.4448000000000001</v>
      </c>
      <c r="CE25" s="134"/>
    </row>
    <row r="26" spans="1:83" ht="15.75" x14ac:dyDescent="0.25">
      <c r="A26" s="125">
        <v>43124</v>
      </c>
      <c r="B26" s="126">
        <v>13539</v>
      </c>
      <c r="C26" s="126">
        <v>45741</v>
      </c>
      <c r="D26" s="126">
        <v>61817</v>
      </c>
      <c r="E26" s="126">
        <v>15647</v>
      </c>
      <c r="F26" s="126">
        <v>40937</v>
      </c>
      <c r="G26" s="126">
        <v>1060</v>
      </c>
      <c r="H26" s="126">
        <v>10335</v>
      </c>
      <c r="I26" s="126">
        <v>15083</v>
      </c>
      <c r="J26" s="126">
        <v>95995</v>
      </c>
      <c r="K26" s="126">
        <v>74434</v>
      </c>
      <c r="L26" s="126">
        <v>3403</v>
      </c>
      <c r="M26" s="126">
        <v>17073</v>
      </c>
      <c r="N26" s="126">
        <v>238</v>
      </c>
      <c r="O26" s="126">
        <v>14890</v>
      </c>
      <c r="P26" s="126">
        <v>14431</v>
      </c>
      <c r="Q26" s="126">
        <v>3973</v>
      </c>
      <c r="R26" s="126">
        <v>13243</v>
      </c>
      <c r="S26" s="126">
        <v>44944</v>
      </c>
      <c r="T26" s="126">
        <v>10904</v>
      </c>
      <c r="U26" s="126">
        <v>3447</v>
      </c>
      <c r="V26" s="126">
        <v>23356</v>
      </c>
      <c r="W26" s="126">
        <v>32515</v>
      </c>
      <c r="X26" s="126">
        <v>16383</v>
      </c>
      <c r="Y26" s="126">
        <v>17440</v>
      </c>
      <c r="Z26" s="126">
        <v>11942</v>
      </c>
      <c r="AA26" s="126">
        <v>41432</v>
      </c>
      <c r="AB26" s="126">
        <v>1096</v>
      </c>
      <c r="AC26" s="126">
        <v>451</v>
      </c>
      <c r="AD26" s="126">
        <v>5534</v>
      </c>
      <c r="AE26" s="126">
        <v>22956</v>
      </c>
      <c r="AF26" s="126">
        <v>7827</v>
      </c>
      <c r="AG26" s="127">
        <v>11050</v>
      </c>
      <c r="AH26" s="127">
        <v>46390</v>
      </c>
      <c r="AI26" s="127">
        <v>28780</v>
      </c>
      <c r="AJ26" s="127">
        <v>371060</v>
      </c>
      <c r="AK26" s="128">
        <f t="shared" si="0"/>
        <v>0.17073000000000002</v>
      </c>
      <c r="AL26" s="129">
        <f t="shared" si="1"/>
        <v>1.3539000000000001</v>
      </c>
      <c r="AM26" s="129">
        <f t="shared" si="36"/>
        <v>2.2870500000000002</v>
      </c>
      <c r="AN26" s="129">
        <f t="shared" si="36"/>
        <v>3.0908500000000001</v>
      </c>
      <c r="AO26" s="129">
        <f t="shared" si="3"/>
        <v>9.5995000000000008</v>
      </c>
      <c r="AP26" s="129">
        <f t="shared" si="4"/>
        <v>3.7217000000000002</v>
      </c>
      <c r="AQ26" s="129">
        <f t="shared" si="27"/>
        <v>0.46390000000000003</v>
      </c>
      <c r="AR26" s="129">
        <f t="shared" si="27"/>
        <v>0.2878</v>
      </c>
      <c r="AS26" s="130"/>
      <c r="AT26" s="131">
        <f t="shared" si="28"/>
        <v>43124</v>
      </c>
      <c r="AU26" s="132">
        <f t="shared" si="5"/>
        <v>0.22956000000000001</v>
      </c>
      <c r="AV26" s="132">
        <f t="shared" si="6"/>
        <v>0.41432000000000002</v>
      </c>
      <c r="AW26" s="132">
        <f t="shared" si="7"/>
        <v>0.44944000000000006</v>
      </c>
      <c r="AX26" s="132">
        <f t="shared" si="8"/>
        <v>4.5100000000000001E-3</v>
      </c>
      <c r="AY26" s="132">
        <f t="shared" si="9"/>
        <v>1.0960000000000001E-2</v>
      </c>
      <c r="AZ26" s="132">
        <f t="shared" si="10"/>
        <v>0.23356000000000002</v>
      </c>
      <c r="BA26" s="132">
        <f t="shared" si="11"/>
        <v>0.17440000000000003</v>
      </c>
      <c r="BB26" s="132">
        <f t="shared" si="12"/>
        <v>0.6503000000000001</v>
      </c>
      <c r="BC26" s="132">
        <f t="shared" si="13"/>
        <v>0.11942000000000001</v>
      </c>
      <c r="BD26" s="132">
        <f t="shared" si="14"/>
        <v>0.16383</v>
      </c>
      <c r="BE26" s="132">
        <f t="shared" si="15"/>
        <v>7.8270000000000006E-2</v>
      </c>
      <c r="BF26" s="132">
        <f t="shared" si="16"/>
        <v>5.5340000000000007E-2</v>
      </c>
      <c r="BG26" s="132">
        <f t="shared" si="29"/>
        <v>1.1049999999999999E-2</v>
      </c>
      <c r="BH26" s="132"/>
      <c r="BI26" s="132">
        <f t="shared" si="30"/>
        <v>1.3539000000000001</v>
      </c>
      <c r="BJ26" s="132">
        <f t="shared" si="30"/>
        <v>2.2870500000000002</v>
      </c>
      <c r="BK26" s="132">
        <f t="shared" si="30"/>
        <v>3.0908500000000001</v>
      </c>
      <c r="BL26" s="132">
        <f t="shared" si="17"/>
        <v>0.34470000000000001</v>
      </c>
      <c r="BM26" s="132">
        <f t="shared" si="31"/>
        <v>1.5647</v>
      </c>
      <c r="BN26" s="132">
        <f t="shared" si="18"/>
        <v>0.81874000000000002</v>
      </c>
      <c r="BO26" s="132"/>
      <c r="BP26" s="132">
        <f t="shared" si="32"/>
        <v>3.7217000000000002</v>
      </c>
      <c r="BQ26" s="132">
        <f t="shared" si="33"/>
        <v>9.5995000000000008</v>
      </c>
      <c r="BR26" s="132">
        <f t="shared" si="34"/>
        <v>0.37106</v>
      </c>
      <c r="BS26" s="132">
        <f t="shared" si="19"/>
        <v>0.10904000000000001</v>
      </c>
      <c r="BT26" s="132">
        <f t="shared" si="20"/>
        <v>1.3243</v>
      </c>
      <c r="BU26" s="132"/>
      <c r="BV26" s="132">
        <f t="shared" si="35"/>
        <v>0.10600000000000001</v>
      </c>
      <c r="BW26" s="133">
        <f t="shared" si="37"/>
        <v>1.0335000000000001</v>
      </c>
      <c r="BX26" s="133">
        <f t="shared" si="37"/>
        <v>1.5083</v>
      </c>
      <c r="BY26" s="133">
        <f t="shared" si="22"/>
        <v>0.39730000000000004</v>
      </c>
      <c r="BZ26" s="133">
        <f t="shared" si="23"/>
        <v>0.34029999999999999</v>
      </c>
      <c r="CA26" s="133">
        <f t="shared" si="24"/>
        <v>2.3800000000000002E-2</v>
      </c>
      <c r="CB26" s="133">
        <f t="shared" si="25"/>
        <v>7.4450000000000003</v>
      </c>
      <c r="CC26" s="133"/>
      <c r="CD26" s="133">
        <f t="shared" si="26"/>
        <v>1.4431</v>
      </c>
      <c r="CE26" s="134"/>
    </row>
    <row r="27" spans="1:83" ht="15.75" x14ac:dyDescent="0.25">
      <c r="A27" s="125">
        <v>43125</v>
      </c>
      <c r="B27" s="126">
        <v>13334</v>
      </c>
      <c r="C27" s="126">
        <v>45090</v>
      </c>
      <c r="D27" s="126">
        <v>61391</v>
      </c>
      <c r="E27" s="126">
        <v>15493</v>
      </c>
      <c r="F27" s="126">
        <v>41668</v>
      </c>
      <c r="G27" s="126">
        <v>1016</v>
      </c>
      <c r="H27" s="126">
        <v>5751</v>
      </c>
      <c r="I27" s="126">
        <v>13970</v>
      </c>
      <c r="J27" s="126">
        <v>94875</v>
      </c>
      <c r="K27" s="126">
        <v>74895</v>
      </c>
      <c r="L27" s="126">
        <v>3384</v>
      </c>
      <c r="M27" s="126">
        <v>17806</v>
      </c>
      <c r="N27" s="126">
        <v>296</v>
      </c>
      <c r="O27" s="126">
        <v>14038</v>
      </c>
      <c r="P27" s="126">
        <v>13119</v>
      </c>
      <c r="Q27" s="126">
        <v>3708</v>
      </c>
      <c r="R27" s="126">
        <v>13644</v>
      </c>
      <c r="S27" s="126">
        <v>45481</v>
      </c>
      <c r="T27" s="126">
        <v>16054</v>
      </c>
      <c r="U27" s="126">
        <v>3300</v>
      </c>
      <c r="V27" s="126">
        <v>23084</v>
      </c>
      <c r="W27" s="126">
        <v>31281</v>
      </c>
      <c r="X27" s="126">
        <v>16083</v>
      </c>
      <c r="Y27" s="126">
        <v>16164</v>
      </c>
      <c r="Z27" s="126">
        <v>12423</v>
      </c>
      <c r="AA27" s="126">
        <v>40798</v>
      </c>
      <c r="AB27" s="126">
        <v>1030</v>
      </c>
      <c r="AC27" s="126">
        <v>602</v>
      </c>
      <c r="AD27" s="126">
        <v>8975</v>
      </c>
      <c r="AE27" s="126">
        <v>22515</v>
      </c>
      <c r="AF27" s="126">
        <v>7558</v>
      </c>
      <c r="AG27" s="127">
        <v>6010</v>
      </c>
      <c r="AH27" s="127">
        <v>66040</v>
      </c>
      <c r="AI27" s="127">
        <v>59730</v>
      </c>
      <c r="AJ27" s="127">
        <v>377680</v>
      </c>
      <c r="AK27" s="128">
        <f t="shared" si="0"/>
        <v>0.17806000000000002</v>
      </c>
      <c r="AL27" s="129">
        <f t="shared" si="1"/>
        <v>1.3334000000000001</v>
      </c>
      <c r="AM27" s="129">
        <f t="shared" si="36"/>
        <v>2.2545000000000002</v>
      </c>
      <c r="AN27" s="129">
        <f t="shared" si="36"/>
        <v>3.06955</v>
      </c>
      <c r="AO27" s="129">
        <f t="shared" si="3"/>
        <v>9.4875000000000007</v>
      </c>
      <c r="AP27" s="129">
        <f t="shared" si="4"/>
        <v>3.7447500000000002</v>
      </c>
      <c r="AQ27" s="129">
        <f t="shared" si="27"/>
        <v>0.6604000000000001</v>
      </c>
      <c r="AR27" s="129">
        <f t="shared" si="27"/>
        <v>0.59730000000000005</v>
      </c>
      <c r="AS27" s="130"/>
      <c r="AT27" s="131">
        <f t="shared" si="28"/>
        <v>43125</v>
      </c>
      <c r="AU27" s="132">
        <f t="shared" si="5"/>
        <v>0.22515000000000002</v>
      </c>
      <c r="AV27" s="132">
        <f t="shared" si="6"/>
        <v>0.40798000000000001</v>
      </c>
      <c r="AW27" s="132">
        <f t="shared" si="7"/>
        <v>0.45481000000000005</v>
      </c>
      <c r="AX27" s="132">
        <f t="shared" si="8"/>
        <v>6.0200000000000002E-3</v>
      </c>
      <c r="AY27" s="132">
        <f t="shared" si="9"/>
        <v>1.03E-2</v>
      </c>
      <c r="AZ27" s="132">
        <f t="shared" si="10"/>
        <v>0.23084000000000002</v>
      </c>
      <c r="BA27" s="132">
        <f t="shared" si="11"/>
        <v>0.16164000000000001</v>
      </c>
      <c r="BB27" s="132">
        <f t="shared" si="12"/>
        <v>0.62562000000000006</v>
      </c>
      <c r="BC27" s="132">
        <f t="shared" si="13"/>
        <v>0.12423000000000001</v>
      </c>
      <c r="BD27" s="132">
        <f t="shared" si="14"/>
        <v>0.16083</v>
      </c>
      <c r="BE27" s="132">
        <f t="shared" si="15"/>
        <v>7.5580000000000008E-2</v>
      </c>
      <c r="BF27" s="132">
        <f t="shared" si="16"/>
        <v>8.975000000000001E-2</v>
      </c>
      <c r="BG27" s="132">
        <f t="shared" si="29"/>
        <v>6.0099999999999997E-3</v>
      </c>
      <c r="BH27" s="132"/>
      <c r="BI27" s="132">
        <f t="shared" si="30"/>
        <v>1.3334000000000001</v>
      </c>
      <c r="BJ27" s="132">
        <f t="shared" si="30"/>
        <v>2.2545000000000002</v>
      </c>
      <c r="BK27" s="132">
        <f t="shared" si="30"/>
        <v>3.06955</v>
      </c>
      <c r="BL27" s="132">
        <f t="shared" si="17"/>
        <v>0.33</v>
      </c>
      <c r="BM27" s="132">
        <f t="shared" si="31"/>
        <v>1.5493000000000001</v>
      </c>
      <c r="BN27" s="132">
        <f t="shared" si="18"/>
        <v>0.8333600000000001</v>
      </c>
      <c r="BO27" s="132"/>
      <c r="BP27" s="132">
        <f t="shared" si="32"/>
        <v>3.7447500000000002</v>
      </c>
      <c r="BQ27" s="132">
        <f t="shared" si="33"/>
        <v>9.4875000000000007</v>
      </c>
      <c r="BR27" s="132">
        <f t="shared" si="34"/>
        <v>0.37767999999999996</v>
      </c>
      <c r="BS27" s="132">
        <f t="shared" si="19"/>
        <v>0.16054000000000002</v>
      </c>
      <c r="BT27" s="132">
        <f t="shared" si="20"/>
        <v>1.3644000000000001</v>
      </c>
      <c r="BU27" s="132"/>
      <c r="BV27" s="132">
        <f t="shared" si="35"/>
        <v>0.10160000000000001</v>
      </c>
      <c r="BW27" s="133">
        <f t="shared" si="37"/>
        <v>0.57510000000000006</v>
      </c>
      <c r="BX27" s="133">
        <f t="shared" si="37"/>
        <v>1.397</v>
      </c>
      <c r="BY27" s="133">
        <f t="shared" si="22"/>
        <v>0.37080000000000002</v>
      </c>
      <c r="BZ27" s="133">
        <f t="shared" si="23"/>
        <v>0.33840000000000003</v>
      </c>
      <c r="CA27" s="133">
        <f t="shared" si="24"/>
        <v>2.9600000000000001E-2</v>
      </c>
      <c r="CB27" s="133">
        <f t="shared" si="25"/>
        <v>7.0190000000000001</v>
      </c>
      <c r="CC27" s="133"/>
      <c r="CD27" s="133">
        <f t="shared" si="26"/>
        <v>1.3119000000000001</v>
      </c>
      <c r="CE27" s="134"/>
    </row>
    <row r="28" spans="1:83" ht="15.75" x14ac:dyDescent="0.25">
      <c r="A28" s="125">
        <v>43126</v>
      </c>
      <c r="B28" s="126">
        <v>13175</v>
      </c>
      <c r="C28" s="126">
        <v>44478</v>
      </c>
      <c r="D28" s="126">
        <v>60595</v>
      </c>
      <c r="E28" s="126">
        <v>14901</v>
      </c>
      <c r="F28" s="126">
        <v>40979</v>
      </c>
      <c r="G28" s="126">
        <v>950</v>
      </c>
      <c r="H28" s="126">
        <v>8387</v>
      </c>
      <c r="I28" s="126">
        <v>13357</v>
      </c>
      <c r="J28" s="126">
        <v>93582</v>
      </c>
      <c r="K28" s="126">
        <v>73037</v>
      </c>
      <c r="L28" s="126">
        <v>3287</v>
      </c>
      <c r="M28" s="126">
        <v>18719</v>
      </c>
      <c r="N28" s="126">
        <v>263</v>
      </c>
      <c r="O28" s="126">
        <v>14412</v>
      </c>
      <c r="P28" s="126">
        <v>12905</v>
      </c>
      <c r="Q28" s="126">
        <v>3672</v>
      </c>
      <c r="R28" s="126">
        <v>12838</v>
      </c>
      <c r="S28" s="126">
        <v>42467</v>
      </c>
      <c r="T28" s="126">
        <v>11589</v>
      </c>
      <c r="U28" s="126">
        <v>3199</v>
      </c>
      <c r="V28" s="126">
        <v>22895</v>
      </c>
      <c r="W28" s="126">
        <v>31542</v>
      </c>
      <c r="X28" s="126">
        <v>15109</v>
      </c>
      <c r="Y28" s="126">
        <v>16536</v>
      </c>
      <c r="Z28" s="126">
        <v>13359</v>
      </c>
      <c r="AA28" s="126">
        <v>38848</v>
      </c>
      <c r="AB28" s="126">
        <v>899</v>
      </c>
      <c r="AC28" s="126">
        <v>463</v>
      </c>
      <c r="AD28" s="126">
        <v>3529</v>
      </c>
      <c r="AE28" s="126">
        <v>21252</v>
      </c>
      <c r="AF28" s="126">
        <v>6682</v>
      </c>
      <c r="AG28" s="127">
        <v>0</v>
      </c>
      <c r="AH28" s="127">
        <v>41400</v>
      </c>
      <c r="AI28" s="127">
        <v>20390</v>
      </c>
      <c r="AJ28" s="127">
        <v>371000</v>
      </c>
      <c r="AK28" s="128">
        <f t="shared" si="0"/>
        <v>0.18719000000000002</v>
      </c>
      <c r="AL28" s="129">
        <f t="shared" si="1"/>
        <v>1.3175000000000001</v>
      </c>
      <c r="AM28" s="129">
        <f t="shared" si="36"/>
        <v>2.2239</v>
      </c>
      <c r="AN28" s="129">
        <f t="shared" si="36"/>
        <v>3.0297499999999999</v>
      </c>
      <c r="AO28" s="129">
        <f t="shared" si="3"/>
        <v>9.3582000000000001</v>
      </c>
      <c r="AP28" s="129">
        <f t="shared" si="4"/>
        <v>3.65185</v>
      </c>
      <c r="AQ28" s="129">
        <f t="shared" si="27"/>
        <v>0.41400000000000003</v>
      </c>
      <c r="AR28" s="129">
        <f t="shared" si="27"/>
        <v>0.20390000000000003</v>
      </c>
      <c r="AS28" s="130"/>
      <c r="AT28" s="131">
        <f t="shared" si="28"/>
        <v>43126</v>
      </c>
      <c r="AU28" s="132">
        <f t="shared" si="5"/>
        <v>0.21252000000000001</v>
      </c>
      <c r="AV28" s="132">
        <f t="shared" si="6"/>
        <v>0.38848000000000005</v>
      </c>
      <c r="AW28" s="132">
        <f t="shared" si="7"/>
        <v>0.42467000000000005</v>
      </c>
      <c r="AX28" s="132">
        <f t="shared" si="8"/>
        <v>4.6300000000000004E-3</v>
      </c>
      <c r="AY28" s="132">
        <f t="shared" si="9"/>
        <v>8.9900000000000015E-3</v>
      </c>
      <c r="AZ28" s="132">
        <f t="shared" si="10"/>
        <v>0.22895000000000001</v>
      </c>
      <c r="BA28" s="132">
        <f t="shared" si="11"/>
        <v>0.16536000000000001</v>
      </c>
      <c r="BB28" s="132">
        <f t="shared" si="12"/>
        <v>0.63084000000000007</v>
      </c>
      <c r="BC28" s="132">
        <f t="shared" si="13"/>
        <v>0.13359000000000001</v>
      </c>
      <c r="BD28" s="132">
        <f t="shared" si="14"/>
        <v>0.15109</v>
      </c>
      <c r="BE28" s="132">
        <f t="shared" si="15"/>
        <v>6.6820000000000004E-2</v>
      </c>
      <c r="BF28" s="132">
        <f t="shared" si="16"/>
        <v>3.5290000000000002E-2</v>
      </c>
      <c r="BG28" s="132">
        <f t="shared" si="29"/>
        <v>0</v>
      </c>
      <c r="BH28" s="132"/>
      <c r="BI28" s="132">
        <f t="shared" si="30"/>
        <v>1.3175000000000001</v>
      </c>
      <c r="BJ28" s="132">
        <f t="shared" si="30"/>
        <v>2.2239</v>
      </c>
      <c r="BK28" s="132">
        <f t="shared" si="30"/>
        <v>3.0297499999999999</v>
      </c>
      <c r="BL28" s="132">
        <f t="shared" si="17"/>
        <v>0.31990000000000002</v>
      </c>
      <c r="BM28" s="132">
        <f t="shared" si="31"/>
        <v>1.4901</v>
      </c>
      <c r="BN28" s="132">
        <f t="shared" si="18"/>
        <v>0.81958000000000009</v>
      </c>
      <c r="BO28" s="132"/>
      <c r="BP28" s="132">
        <f t="shared" si="32"/>
        <v>3.65185</v>
      </c>
      <c r="BQ28" s="132">
        <f t="shared" si="33"/>
        <v>9.3582000000000001</v>
      </c>
      <c r="BR28" s="132">
        <f t="shared" si="34"/>
        <v>0.371</v>
      </c>
      <c r="BS28" s="132">
        <f t="shared" si="19"/>
        <v>0.11589000000000001</v>
      </c>
      <c r="BT28" s="132">
        <f t="shared" si="20"/>
        <v>1.2838000000000001</v>
      </c>
      <c r="BU28" s="132"/>
      <c r="BV28" s="132">
        <f t="shared" si="35"/>
        <v>9.5000000000000001E-2</v>
      </c>
      <c r="BW28" s="133">
        <f t="shared" si="37"/>
        <v>0.8387</v>
      </c>
      <c r="BX28" s="133">
        <f t="shared" si="37"/>
        <v>1.3357000000000001</v>
      </c>
      <c r="BY28" s="133">
        <f t="shared" si="22"/>
        <v>0.36720000000000003</v>
      </c>
      <c r="BZ28" s="133">
        <f t="shared" si="23"/>
        <v>0.32869999999999999</v>
      </c>
      <c r="CA28" s="133">
        <f t="shared" si="24"/>
        <v>2.63E-2</v>
      </c>
      <c r="CB28" s="133">
        <f t="shared" si="25"/>
        <v>7.2060000000000004</v>
      </c>
      <c r="CC28" s="133"/>
      <c r="CD28" s="133">
        <f t="shared" si="26"/>
        <v>1.2905</v>
      </c>
      <c r="CE28" s="134"/>
    </row>
    <row r="29" spans="1:83" ht="15.75" x14ac:dyDescent="0.25">
      <c r="A29" s="125">
        <v>43127</v>
      </c>
      <c r="B29" s="126">
        <v>13809</v>
      </c>
      <c r="C29" s="126">
        <v>45777</v>
      </c>
      <c r="D29" s="126">
        <v>61696</v>
      </c>
      <c r="E29" s="126">
        <v>14486</v>
      </c>
      <c r="F29" s="126">
        <v>44441</v>
      </c>
      <c r="G29" s="126">
        <v>949</v>
      </c>
      <c r="H29" s="126">
        <v>9752</v>
      </c>
      <c r="I29" s="126">
        <v>13671</v>
      </c>
      <c r="J29" s="126">
        <v>95769</v>
      </c>
      <c r="K29" s="126">
        <v>74940</v>
      </c>
      <c r="L29" s="126">
        <v>3283</v>
      </c>
      <c r="M29" s="126">
        <v>20474</v>
      </c>
      <c r="N29" s="126">
        <v>153</v>
      </c>
      <c r="O29" s="126">
        <v>15910</v>
      </c>
      <c r="P29" s="126">
        <v>13384</v>
      </c>
      <c r="Q29" s="126">
        <v>3669</v>
      </c>
      <c r="R29" s="126">
        <v>13105</v>
      </c>
      <c r="S29" s="126">
        <v>41569</v>
      </c>
      <c r="T29" s="126">
        <v>17941</v>
      </c>
      <c r="U29" s="126">
        <v>3193</v>
      </c>
      <c r="V29" s="126">
        <v>24918</v>
      </c>
      <c r="W29" s="126">
        <v>33820</v>
      </c>
      <c r="X29" s="126">
        <v>15835</v>
      </c>
      <c r="Y29" s="126">
        <v>16953</v>
      </c>
      <c r="Z29" s="126">
        <v>13639</v>
      </c>
      <c r="AA29" s="126">
        <v>41611</v>
      </c>
      <c r="AB29" s="126">
        <v>857</v>
      </c>
      <c r="AC29" s="126">
        <v>555</v>
      </c>
      <c r="AD29" s="126">
        <v>8585</v>
      </c>
      <c r="AE29" s="126">
        <v>24415</v>
      </c>
      <c r="AF29" s="126">
        <v>4403</v>
      </c>
      <c r="AG29" s="127">
        <v>11050</v>
      </c>
      <c r="AH29" s="127">
        <v>45820</v>
      </c>
      <c r="AI29" s="127">
        <v>55130</v>
      </c>
      <c r="AJ29" s="127">
        <v>378060</v>
      </c>
      <c r="AK29" s="128">
        <f t="shared" si="0"/>
        <v>0.20474000000000001</v>
      </c>
      <c r="AL29" s="129">
        <f t="shared" si="1"/>
        <v>1.3809</v>
      </c>
      <c r="AM29" s="129">
        <f t="shared" si="36"/>
        <v>2.2888500000000001</v>
      </c>
      <c r="AN29" s="129">
        <f t="shared" si="36"/>
        <v>3.0848</v>
      </c>
      <c r="AO29" s="129">
        <f t="shared" si="3"/>
        <v>9.5769000000000002</v>
      </c>
      <c r="AP29" s="129">
        <f t="shared" si="4"/>
        <v>3.7470000000000003</v>
      </c>
      <c r="AQ29" s="129">
        <f t="shared" si="27"/>
        <v>0.45820000000000005</v>
      </c>
      <c r="AR29" s="129">
        <f t="shared" si="27"/>
        <v>0.55130000000000001</v>
      </c>
      <c r="AS29" s="130"/>
      <c r="AT29" s="131">
        <f t="shared" si="28"/>
        <v>43127</v>
      </c>
      <c r="AU29" s="132">
        <f t="shared" si="5"/>
        <v>0.24415000000000003</v>
      </c>
      <c r="AV29" s="132">
        <f t="shared" si="6"/>
        <v>0.41611000000000004</v>
      </c>
      <c r="AW29" s="132">
        <f t="shared" si="7"/>
        <v>0.41569000000000006</v>
      </c>
      <c r="AX29" s="132">
        <f t="shared" si="8"/>
        <v>5.5500000000000002E-3</v>
      </c>
      <c r="AY29" s="132">
        <f t="shared" si="9"/>
        <v>8.5700000000000012E-3</v>
      </c>
      <c r="AZ29" s="132">
        <f t="shared" si="10"/>
        <v>0.24918000000000001</v>
      </c>
      <c r="BA29" s="132">
        <f t="shared" si="11"/>
        <v>0.16953000000000001</v>
      </c>
      <c r="BB29" s="132">
        <f t="shared" si="12"/>
        <v>0.6764</v>
      </c>
      <c r="BC29" s="132">
        <f t="shared" si="13"/>
        <v>0.13639000000000001</v>
      </c>
      <c r="BD29" s="132">
        <f t="shared" si="14"/>
        <v>0.15835000000000002</v>
      </c>
      <c r="BE29" s="132">
        <f t="shared" si="15"/>
        <v>4.4030000000000007E-2</v>
      </c>
      <c r="BF29" s="132">
        <f t="shared" si="16"/>
        <v>8.585000000000001E-2</v>
      </c>
      <c r="BG29" s="132">
        <f t="shared" si="29"/>
        <v>1.1049999999999999E-2</v>
      </c>
      <c r="BH29" s="132"/>
      <c r="BI29" s="132">
        <f t="shared" si="30"/>
        <v>1.3809</v>
      </c>
      <c r="BJ29" s="132">
        <f t="shared" si="30"/>
        <v>2.2888500000000001</v>
      </c>
      <c r="BK29" s="132">
        <f t="shared" si="30"/>
        <v>3.0848</v>
      </c>
      <c r="BL29" s="132">
        <f t="shared" si="17"/>
        <v>0.31930000000000003</v>
      </c>
      <c r="BM29" s="132">
        <f t="shared" si="31"/>
        <v>1.4486000000000001</v>
      </c>
      <c r="BN29" s="132">
        <f t="shared" si="18"/>
        <v>0.88882000000000005</v>
      </c>
      <c r="BO29" s="132"/>
      <c r="BP29" s="132">
        <f t="shared" si="32"/>
        <v>3.7470000000000003</v>
      </c>
      <c r="BQ29" s="132">
        <f t="shared" si="33"/>
        <v>9.5769000000000002</v>
      </c>
      <c r="BR29" s="132">
        <f t="shared" si="34"/>
        <v>0.37806000000000001</v>
      </c>
      <c r="BS29" s="132">
        <f t="shared" si="19"/>
        <v>0.17941000000000001</v>
      </c>
      <c r="BT29" s="132">
        <f t="shared" si="20"/>
        <v>1.3105</v>
      </c>
      <c r="BU29" s="132"/>
      <c r="BV29" s="132">
        <f t="shared" si="35"/>
        <v>9.4899999999999998E-2</v>
      </c>
      <c r="BW29" s="133">
        <f t="shared" si="37"/>
        <v>0.97520000000000007</v>
      </c>
      <c r="BX29" s="133">
        <f t="shared" si="37"/>
        <v>1.3671</v>
      </c>
      <c r="BY29" s="133">
        <f t="shared" si="22"/>
        <v>0.3669</v>
      </c>
      <c r="BZ29" s="133">
        <f t="shared" si="23"/>
        <v>0.32830000000000004</v>
      </c>
      <c r="CA29" s="133">
        <f t="shared" si="24"/>
        <v>1.5300000000000001E-2</v>
      </c>
      <c r="CB29" s="133">
        <f t="shared" si="25"/>
        <v>7.9550000000000001</v>
      </c>
      <c r="CC29" s="133"/>
      <c r="CD29" s="133">
        <f t="shared" si="26"/>
        <v>1.3384</v>
      </c>
      <c r="CE29" s="134"/>
    </row>
    <row r="30" spans="1:83" ht="15.75" x14ac:dyDescent="0.25">
      <c r="A30" s="125">
        <v>43128</v>
      </c>
      <c r="B30" s="126">
        <v>14901</v>
      </c>
      <c r="C30" s="126">
        <v>49469</v>
      </c>
      <c r="D30" s="126">
        <v>66102</v>
      </c>
      <c r="E30" s="126">
        <v>16252</v>
      </c>
      <c r="F30" s="126">
        <v>46709</v>
      </c>
      <c r="G30" s="126">
        <v>1530</v>
      </c>
      <c r="H30" s="126">
        <v>11401</v>
      </c>
      <c r="I30" s="126">
        <v>16718</v>
      </c>
      <c r="J30" s="126">
        <v>102855</v>
      </c>
      <c r="K30" s="126">
        <v>79567</v>
      </c>
      <c r="L30" s="126">
        <v>3607</v>
      </c>
      <c r="M30" s="126">
        <v>20865</v>
      </c>
      <c r="N30" s="126">
        <v>235</v>
      </c>
      <c r="O30" s="126">
        <v>16618</v>
      </c>
      <c r="P30" s="126">
        <v>14413</v>
      </c>
      <c r="Q30" s="126">
        <v>4081</v>
      </c>
      <c r="R30" s="126">
        <v>14230</v>
      </c>
      <c r="S30" s="126">
        <v>44557</v>
      </c>
      <c r="T30" s="126">
        <v>14440</v>
      </c>
      <c r="U30" s="126">
        <v>4103</v>
      </c>
      <c r="V30" s="126">
        <v>28596</v>
      </c>
      <c r="W30" s="126">
        <v>34540</v>
      </c>
      <c r="X30" s="126">
        <v>19256</v>
      </c>
      <c r="Y30" s="126">
        <v>19078</v>
      </c>
      <c r="Z30" s="126">
        <v>15301</v>
      </c>
      <c r="AA30" s="126">
        <v>44887</v>
      </c>
      <c r="AB30" s="126">
        <v>1214</v>
      </c>
      <c r="AC30" s="126">
        <v>742</v>
      </c>
      <c r="AD30" s="126">
        <v>5904</v>
      </c>
      <c r="AE30" s="126">
        <v>27757</v>
      </c>
      <c r="AF30" s="126">
        <v>6699</v>
      </c>
      <c r="AG30" s="127">
        <v>3260</v>
      </c>
      <c r="AH30" s="127">
        <v>49300</v>
      </c>
      <c r="AI30" s="127">
        <v>37300</v>
      </c>
      <c r="AJ30" s="127">
        <v>380520</v>
      </c>
      <c r="AK30" s="128">
        <f t="shared" si="0"/>
        <v>0.20865000000000003</v>
      </c>
      <c r="AL30" s="129">
        <f t="shared" si="1"/>
        <v>1.4901</v>
      </c>
      <c r="AM30" s="129">
        <f t="shared" si="36"/>
        <v>2.4734500000000001</v>
      </c>
      <c r="AN30" s="129">
        <f t="shared" si="36"/>
        <v>3.3051000000000004</v>
      </c>
      <c r="AO30" s="129">
        <f t="shared" si="3"/>
        <v>10.285500000000001</v>
      </c>
      <c r="AP30" s="129">
        <f t="shared" si="4"/>
        <v>3.9783500000000003</v>
      </c>
      <c r="AQ30" s="129">
        <f t="shared" si="27"/>
        <v>0.49300000000000005</v>
      </c>
      <c r="AR30" s="129">
        <f t="shared" si="27"/>
        <v>0.37300000000000005</v>
      </c>
      <c r="AS30" s="130"/>
      <c r="AT30" s="131">
        <f t="shared" si="28"/>
        <v>43128</v>
      </c>
      <c r="AU30" s="132">
        <f t="shared" si="5"/>
        <v>0.27757000000000004</v>
      </c>
      <c r="AV30" s="132">
        <f t="shared" si="6"/>
        <v>0.44887000000000005</v>
      </c>
      <c r="AW30" s="132">
        <f t="shared" si="7"/>
        <v>0.44557000000000002</v>
      </c>
      <c r="AX30" s="132">
        <f t="shared" si="8"/>
        <v>7.4200000000000004E-3</v>
      </c>
      <c r="AY30" s="132">
        <f t="shared" si="9"/>
        <v>1.2140000000000001E-2</v>
      </c>
      <c r="AZ30" s="132">
        <f t="shared" si="10"/>
        <v>0.28596000000000005</v>
      </c>
      <c r="BA30" s="132">
        <f t="shared" si="11"/>
        <v>0.19078000000000001</v>
      </c>
      <c r="BB30" s="132">
        <f t="shared" si="12"/>
        <v>0.69080000000000008</v>
      </c>
      <c r="BC30" s="132">
        <f t="shared" si="13"/>
        <v>0.15301000000000001</v>
      </c>
      <c r="BD30" s="132">
        <f t="shared" si="14"/>
        <v>0.19256000000000001</v>
      </c>
      <c r="BE30" s="132">
        <f t="shared" si="15"/>
        <v>6.6990000000000008E-2</v>
      </c>
      <c r="BF30" s="132">
        <f t="shared" si="16"/>
        <v>5.9040000000000002E-2</v>
      </c>
      <c r="BG30" s="132">
        <f t="shared" si="29"/>
        <v>3.2599999999999999E-3</v>
      </c>
      <c r="BH30" s="132"/>
      <c r="BI30" s="132">
        <f t="shared" si="30"/>
        <v>1.4901</v>
      </c>
      <c r="BJ30" s="132">
        <f t="shared" si="30"/>
        <v>2.4734500000000001</v>
      </c>
      <c r="BK30" s="132">
        <f t="shared" si="30"/>
        <v>3.3051000000000004</v>
      </c>
      <c r="BL30" s="132">
        <f t="shared" si="17"/>
        <v>0.4103</v>
      </c>
      <c r="BM30" s="132">
        <f t="shared" si="31"/>
        <v>1.6252</v>
      </c>
      <c r="BN30" s="132">
        <f t="shared" si="18"/>
        <v>0.93418000000000012</v>
      </c>
      <c r="BO30" s="132"/>
      <c r="BP30" s="132">
        <f t="shared" si="32"/>
        <v>3.9783500000000003</v>
      </c>
      <c r="BQ30" s="132">
        <f t="shared" si="33"/>
        <v>10.285500000000001</v>
      </c>
      <c r="BR30" s="132">
        <f t="shared" si="34"/>
        <v>0.38051999999999997</v>
      </c>
      <c r="BS30" s="132">
        <f t="shared" si="19"/>
        <v>0.1444</v>
      </c>
      <c r="BT30" s="132">
        <f t="shared" si="20"/>
        <v>1.423</v>
      </c>
      <c r="BU30" s="132"/>
      <c r="BV30" s="132">
        <f t="shared" si="35"/>
        <v>0.153</v>
      </c>
      <c r="BW30" s="133">
        <f t="shared" si="37"/>
        <v>1.1401000000000001</v>
      </c>
      <c r="BX30" s="133">
        <f t="shared" si="37"/>
        <v>1.6718000000000002</v>
      </c>
      <c r="BY30" s="133">
        <f t="shared" si="22"/>
        <v>0.40810000000000002</v>
      </c>
      <c r="BZ30" s="133">
        <f t="shared" si="23"/>
        <v>0.36070000000000002</v>
      </c>
      <c r="CA30" s="133">
        <f t="shared" si="24"/>
        <v>2.35E-2</v>
      </c>
      <c r="CB30" s="133">
        <f t="shared" si="25"/>
        <v>8.3090000000000011</v>
      </c>
      <c r="CC30" s="133"/>
      <c r="CD30" s="133">
        <f t="shared" si="26"/>
        <v>1.4413</v>
      </c>
      <c r="CE30" s="134"/>
    </row>
    <row r="31" spans="1:83" ht="15.75" x14ac:dyDescent="0.25">
      <c r="A31" s="125">
        <v>43129</v>
      </c>
      <c r="B31" s="126">
        <v>13737</v>
      </c>
      <c r="C31" s="126">
        <v>46992</v>
      </c>
      <c r="D31" s="126">
        <v>62991</v>
      </c>
      <c r="E31" s="126">
        <v>15970</v>
      </c>
      <c r="F31" s="126">
        <v>40797</v>
      </c>
      <c r="G31" s="126">
        <v>1257</v>
      </c>
      <c r="H31" s="126">
        <v>11503</v>
      </c>
      <c r="I31" s="126">
        <v>16741</v>
      </c>
      <c r="J31" s="126">
        <v>96693</v>
      </c>
      <c r="K31" s="126">
        <v>74621</v>
      </c>
      <c r="L31" s="126">
        <v>3787</v>
      </c>
      <c r="M31" s="126">
        <v>18274</v>
      </c>
      <c r="N31" s="126">
        <v>278</v>
      </c>
      <c r="O31" s="126">
        <v>15749</v>
      </c>
      <c r="P31" s="126">
        <v>14200</v>
      </c>
      <c r="Q31" s="126">
        <v>4462</v>
      </c>
      <c r="R31" s="126">
        <v>14101</v>
      </c>
      <c r="S31" s="126">
        <v>44342</v>
      </c>
      <c r="T31" s="126">
        <v>16637</v>
      </c>
      <c r="U31" s="126">
        <v>3927</v>
      </c>
      <c r="V31" s="126">
        <v>24615</v>
      </c>
      <c r="W31" s="126">
        <v>31767</v>
      </c>
      <c r="X31" s="126">
        <v>17170</v>
      </c>
      <c r="Y31" s="126">
        <v>17896</v>
      </c>
      <c r="Z31" s="126">
        <v>12390</v>
      </c>
      <c r="AA31" s="126">
        <v>41545</v>
      </c>
      <c r="AB31" s="126">
        <v>1260</v>
      </c>
      <c r="AC31" s="126">
        <v>535</v>
      </c>
      <c r="AD31" s="126">
        <v>3364</v>
      </c>
      <c r="AE31" s="126">
        <v>23316</v>
      </c>
      <c r="AF31" s="126">
        <v>6967</v>
      </c>
      <c r="AG31" s="127">
        <v>3260</v>
      </c>
      <c r="AH31" s="127">
        <v>41460</v>
      </c>
      <c r="AI31" s="127">
        <v>17880</v>
      </c>
      <c r="AJ31" s="127">
        <v>369960</v>
      </c>
      <c r="AK31" s="128">
        <f t="shared" si="0"/>
        <v>0.18274000000000001</v>
      </c>
      <c r="AL31" s="129">
        <f t="shared" si="1"/>
        <v>1.3737000000000001</v>
      </c>
      <c r="AM31" s="129">
        <f t="shared" si="36"/>
        <v>2.3496000000000001</v>
      </c>
      <c r="AN31" s="129">
        <f t="shared" si="36"/>
        <v>3.1495500000000001</v>
      </c>
      <c r="AO31" s="129">
        <f t="shared" si="3"/>
        <v>9.6692999999999998</v>
      </c>
      <c r="AP31" s="129">
        <f t="shared" si="4"/>
        <v>3.7310500000000002</v>
      </c>
      <c r="AQ31" s="129">
        <f t="shared" si="27"/>
        <v>0.41460000000000002</v>
      </c>
      <c r="AR31" s="129">
        <f t="shared" si="27"/>
        <v>0.17880000000000001</v>
      </c>
      <c r="AS31" s="130"/>
      <c r="AT31" s="131">
        <f t="shared" si="28"/>
        <v>43129</v>
      </c>
      <c r="AU31" s="132">
        <f t="shared" si="5"/>
        <v>0.23316000000000001</v>
      </c>
      <c r="AV31" s="132">
        <f t="shared" si="6"/>
        <v>0.41545000000000004</v>
      </c>
      <c r="AW31" s="132">
        <f t="shared" si="7"/>
        <v>0.44342000000000004</v>
      </c>
      <c r="AX31" s="132">
        <f t="shared" si="8"/>
        <v>5.3500000000000006E-3</v>
      </c>
      <c r="AY31" s="132">
        <f t="shared" si="9"/>
        <v>1.2600000000000002E-2</v>
      </c>
      <c r="AZ31" s="132">
        <f t="shared" si="10"/>
        <v>0.24615000000000001</v>
      </c>
      <c r="BA31" s="132">
        <f t="shared" si="11"/>
        <v>0.17896000000000001</v>
      </c>
      <c r="BB31" s="132">
        <f t="shared" si="12"/>
        <v>0.63534000000000002</v>
      </c>
      <c r="BC31" s="132">
        <f t="shared" si="13"/>
        <v>0.12390000000000001</v>
      </c>
      <c r="BD31" s="132">
        <f t="shared" si="14"/>
        <v>0.17170000000000002</v>
      </c>
      <c r="BE31" s="132">
        <f t="shared" si="15"/>
        <v>6.967000000000001E-2</v>
      </c>
      <c r="BF31" s="132">
        <f t="shared" si="16"/>
        <v>3.3640000000000003E-2</v>
      </c>
      <c r="BG31" s="132">
        <f t="shared" si="29"/>
        <v>3.2599999999999999E-3</v>
      </c>
      <c r="BH31" s="132"/>
      <c r="BI31" s="132">
        <f t="shared" si="30"/>
        <v>1.3737000000000001</v>
      </c>
      <c r="BJ31" s="132">
        <f t="shared" si="30"/>
        <v>2.3496000000000001</v>
      </c>
      <c r="BK31" s="132">
        <f t="shared" si="30"/>
        <v>3.1495500000000001</v>
      </c>
      <c r="BL31" s="132">
        <f t="shared" si="17"/>
        <v>0.39269999999999999</v>
      </c>
      <c r="BM31" s="132">
        <f t="shared" si="31"/>
        <v>1.597</v>
      </c>
      <c r="BN31" s="132">
        <f t="shared" si="18"/>
        <v>0.81594000000000011</v>
      </c>
      <c r="BO31" s="132"/>
      <c r="BP31" s="132">
        <f t="shared" si="32"/>
        <v>3.7310500000000002</v>
      </c>
      <c r="BQ31" s="132">
        <f t="shared" si="33"/>
        <v>9.6692999999999998</v>
      </c>
      <c r="BR31" s="132">
        <f t="shared" si="34"/>
        <v>0.36995999999999996</v>
      </c>
      <c r="BS31" s="132">
        <f t="shared" si="19"/>
        <v>0.16637000000000002</v>
      </c>
      <c r="BT31" s="132">
        <f t="shared" si="20"/>
        <v>1.4101000000000001</v>
      </c>
      <c r="BU31" s="132"/>
      <c r="BV31" s="132">
        <f t="shared" si="35"/>
        <v>0.12570000000000001</v>
      </c>
      <c r="BW31" s="133">
        <f t="shared" si="37"/>
        <v>1.1503000000000001</v>
      </c>
      <c r="BX31" s="133">
        <f t="shared" si="37"/>
        <v>1.6741000000000001</v>
      </c>
      <c r="BY31" s="133">
        <f t="shared" si="22"/>
        <v>0.44620000000000004</v>
      </c>
      <c r="BZ31" s="133">
        <f t="shared" si="23"/>
        <v>0.37870000000000004</v>
      </c>
      <c r="CA31" s="133">
        <f t="shared" si="24"/>
        <v>2.7800000000000002E-2</v>
      </c>
      <c r="CB31" s="133">
        <f t="shared" si="25"/>
        <v>7.8745000000000003</v>
      </c>
      <c r="CC31" s="133"/>
      <c r="CD31" s="133">
        <f t="shared" si="26"/>
        <v>1.4200000000000002</v>
      </c>
      <c r="CE31" s="134"/>
    </row>
    <row r="32" spans="1:83" ht="15.75" x14ac:dyDescent="0.25">
      <c r="A32" s="125">
        <v>43130</v>
      </c>
      <c r="B32" s="126">
        <v>14000</v>
      </c>
      <c r="C32" s="126">
        <v>48204</v>
      </c>
      <c r="D32" s="126">
        <v>64359</v>
      </c>
      <c r="E32" s="126">
        <v>16261</v>
      </c>
      <c r="F32" s="126">
        <v>43412</v>
      </c>
      <c r="G32" s="126">
        <v>1787</v>
      </c>
      <c r="H32" s="126">
        <v>12810</v>
      </c>
      <c r="I32" s="126">
        <v>22075</v>
      </c>
      <c r="J32" s="126">
        <v>101524</v>
      </c>
      <c r="K32" s="126">
        <v>78129</v>
      </c>
      <c r="L32" s="126">
        <v>4559</v>
      </c>
      <c r="M32" s="126">
        <v>17424</v>
      </c>
      <c r="N32" s="126">
        <v>258</v>
      </c>
      <c r="O32" s="126">
        <v>17964</v>
      </c>
      <c r="P32" s="126">
        <v>15023</v>
      </c>
      <c r="Q32" s="126">
        <v>5196</v>
      </c>
      <c r="R32" s="126">
        <v>13399</v>
      </c>
      <c r="S32" s="126">
        <v>45121</v>
      </c>
      <c r="T32" s="126">
        <v>11299</v>
      </c>
      <c r="U32" s="126">
        <v>3928</v>
      </c>
      <c r="V32" s="126">
        <v>25000</v>
      </c>
      <c r="W32" s="126">
        <v>32907</v>
      </c>
      <c r="X32" s="126">
        <v>31930</v>
      </c>
      <c r="Y32" s="126">
        <v>18227</v>
      </c>
      <c r="Z32" s="126">
        <v>13330</v>
      </c>
      <c r="AA32" s="126">
        <v>41899</v>
      </c>
      <c r="AB32" s="126">
        <v>1209</v>
      </c>
      <c r="AC32" s="126">
        <v>935</v>
      </c>
      <c r="AD32" s="126">
        <v>8279</v>
      </c>
      <c r="AE32" s="126">
        <v>23643</v>
      </c>
      <c r="AF32" s="126">
        <v>8547</v>
      </c>
      <c r="AG32" s="136">
        <v>10020</v>
      </c>
      <c r="AH32" s="127">
        <v>51280</v>
      </c>
      <c r="AI32" s="127">
        <v>53230</v>
      </c>
      <c r="AJ32" s="127">
        <v>375700</v>
      </c>
      <c r="AK32" s="128">
        <f>(M32)*0.00001</f>
        <v>0.17424000000000001</v>
      </c>
      <c r="AL32" s="129">
        <f>(B32)*0.0001</f>
        <v>1.4000000000000001</v>
      </c>
      <c r="AM32" s="129">
        <f>(C32)*0.00005</f>
        <v>2.4102000000000001</v>
      </c>
      <c r="AN32" s="129">
        <f>(D32)*0.00005</f>
        <v>3.2179500000000001</v>
      </c>
      <c r="AO32" s="129">
        <f>(J32)*0.0001</f>
        <v>10.1524</v>
      </c>
      <c r="AP32" s="129">
        <f>(K32)*0.00005</f>
        <v>3.90645</v>
      </c>
      <c r="AQ32" s="129">
        <f>(AH32)*0.00001</f>
        <v>0.51280000000000003</v>
      </c>
      <c r="AR32" s="129">
        <f>(AI32)*0.00001</f>
        <v>0.5323</v>
      </c>
      <c r="AS32" s="130"/>
      <c r="AT32" s="131">
        <f t="shared" si="28"/>
        <v>43130</v>
      </c>
      <c r="AU32" s="132">
        <f>(AE32)*0.00001</f>
        <v>0.23643000000000003</v>
      </c>
      <c r="AV32" s="132">
        <f>(AA32)*0.00001</f>
        <v>0.41899000000000003</v>
      </c>
      <c r="AW32" s="132">
        <f>(S32)*0.00001</f>
        <v>0.45121000000000006</v>
      </c>
      <c r="AX32" s="132">
        <f>(AC32)*0.00001</f>
        <v>9.3500000000000007E-3</v>
      </c>
      <c r="AY32" s="132">
        <f>(AB32)*0.00001</f>
        <v>1.2090000000000002E-2</v>
      </c>
      <c r="AZ32" s="132">
        <f>(V32)*0.00001</f>
        <v>0.25</v>
      </c>
      <c r="BA32" s="132">
        <f>(Y32)*0.00001</f>
        <v>0.18227000000000002</v>
      </c>
      <c r="BB32" s="132">
        <f>(W32)*0.00002</f>
        <v>0.65814000000000006</v>
      </c>
      <c r="BC32" s="132">
        <f>(Z32)*0.00001</f>
        <v>0.1333</v>
      </c>
      <c r="BD32" s="132">
        <f>(X32)*0.00001</f>
        <v>0.31930000000000003</v>
      </c>
      <c r="BE32" s="132">
        <f>(AF32)*0.00001</f>
        <v>8.5470000000000004E-2</v>
      </c>
      <c r="BF32" s="132">
        <f>(AD32)*0.00001</f>
        <v>8.2790000000000002E-2</v>
      </c>
      <c r="BG32" s="132">
        <f t="shared" si="29"/>
        <v>1.0019999999999999E-2</v>
      </c>
      <c r="BH32" s="132"/>
      <c r="BI32" s="132">
        <f t="shared" si="30"/>
        <v>1.4000000000000001</v>
      </c>
      <c r="BJ32" s="132">
        <f t="shared" si="30"/>
        <v>2.4102000000000001</v>
      </c>
      <c r="BK32" s="132">
        <f t="shared" si="30"/>
        <v>3.2179500000000001</v>
      </c>
      <c r="BL32" s="132">
        <f>(U32)*0.0001</f>
        <v>0.39280000000000004</v>
      </c>
      <c r="BM32" s="132">
        <f t="shared" si="31"/>
        <v>1.6261000000000001</v>
      </c>
      <c r="BN32" s="132">
        <f>(F32)*0.00002</f>
        <v>0.86824000000000012</v>
      </c>
      <c r="BO32" s="132"/>
      <c r="BP32" s="132">
        <f t="shared" si="32"/>
        <v>3.90645</v>
      </c>
      <c r="BQ32" s="132">
        <f t="shared" si="33"/>
        <v>10.1524</v>
      </c>
      <c r="BR32" s="132">
        <f>(AJ32)*0.000001</f>
        <v>0.37569999999999998</v>
      </c>
      <c r="BS32" s="132">
        <f>(T32)*0.00001</f>
        <v>0.11299000000000001</v>
      </c>
      <c r="BT32" s="132">
        <f>(R32)*0.0001</f>
        <v>1.3399000000000001</v>
      </c>
      <c r="BU32" s="132"/>
      <c r="BV32" s="132">
        <f t="shared" si="35"/>
        <v>0.1787</v>
      </c>
      <c r="BW32" s="133">
        <f>(H32)*0.0001</f>
        <v>1.2810000000000001</v>
      </c>
      <c r="BX32" s="133">
        <f>(I32)*0.0001</f>
        <v>2.2075</v>
      </c>
      <c r="BY32" s="133">
        <f>(Q32)*0.0001</f>
        <v>0.51960000000000006</v>
      </c>
      <c r="BZ32" s="133">
        <f>(L32)*0.0001</f>
        <v>0.45590000000000003</v>
      </c>
      <c r="CA32" s="133">
        <f>(N32)*0.0001</f>
        <v>2.58E-2</v>
      </c>
      <c r="CB32" s="133">
        <f>(O32)*0.0005</f>
        <v>8.9819999999999993</v>
      </c>
      <c r="CC32" s="133"/>
      <c r="CD32" s="133">
        <f>(P32)*0.0001</f>
        <v>1.5023</v>
      </c>
      <c r="CE32" s="134"/>
    </row>
    <row r="33" spans="1:83" ht="15.75" x14ac:dyDescent="0.25">
      <c r="A33" s="125">
        <v>43131</v>
      </c>
      <c r="B33" s="126">
        <v>13971</v>
      </c>
      <c r="C33" s="126">
        <v>47747</v>
      </c>
      <c r="D33" s="126">
        <v>64499</v>
      </c>
      <c r="E33" s="126">
        <v>16219</v>
      </c>
      <c r="F33" s="126">
        <v>40234</v>
      </c>
      <c r="G33" s="126">
        <v>1409</v>
      </c>
      <c r="H33" s="126">
        <v>7627</v>
      </c>
      <c r="I33" s="126">
        <v>16290</v>
      </c>
      <c r="J33" s="126">
        <v>98454</v>
      </c>
      <c r="K33" s="126">
        <v>75420</v>
      </c>
      <c r="L33" s="126">
        <v>4127</v>
      </c>
      <c r="M33" s="126">
        <v>17265</v>
      </c>
      <c r="N33" s="126">
        <v>326</v>
      </c>
      <c r="O33" s="126">
        <v>15993</v>
      </c>
      <c r="P33" s="126">
        <v>14486</v>
      </c>
      <c r="Q33" s="126">
        <v>4634</v>
      </c>
      <c r="R33" s="126">
        <v>13845</v>
      </c>
      <c r="S33" s="126">
        <v>44304</v>
      </c>
      <c r="T33" s="126">
        <v>16471</v>
      </c>
      <c r="U33" s="126">
        <v>3725</v>
      </c>
      <c r="V33" s="126">
        <v>24073</v>
      </c>
      <c r="W33" s="126">
        <v>31999</v>
      </c>
      <c r="X33" s="126">
        <v>20970</v>
      </c>
      <c r="Y33" s="126">
        <v>17305</v>
      </c>
      <c r="Z33" s="126">
        <v>13784</v>
      </c>
      <c r="AA33" s="126">
        <v>41937</v>
      </c>
      <c r="AB33" s="126">
        <v>1093</v>
      </c>
      <c r="AC33" s="126">
        <v>856</v>
      </c>
      <c r="AD33" s="126">
        <v>4471</v>
      </c>
      <c r="AE33" s="126">
        <v>22488</v>
      </c>
      <c r="AF33" s="126">
        <v>8007</v>
      </c>
      <c r="AG33" s="127">
        <v>11050</v>
      </c>
      <c r="AH33" s="127">
        <v>45510</v>
      </c>
      <c r="AI33" s="127">
        <v>23840</v>
      </c>
      <c r="AJ33" s="127">
        <v>372680</v>
      </c>
      <c r="AK33" s="128">
        <f t="shared" si="0"/>
        <v>0.17265000000000003</v>
      </c>
      <c r="AL33" s="129">
        <f t="shared" si="1"/>
        <v>1.3971</v>
      </c>
      <c r="AM33" s="129">
        <f t="shared" si="36"/>
        <v>2.3873500000000001</v>
      </c>
      <c r="AN33" s="129">
        <f t="shared" si="36"/>
        <v>3.2249500000000002</v>
      </c>
      <c r="AO33" s="129">
        <f t="shared" si="3"/>
        <v>9.8453999999999997</v>
      </c>
      <c r="AP33" s="129">
        <f t="shared" si="4"/>
        <v>3.7710000000000004</v>
      </c>
      <c r="AQ33" s="129">
        <f t="shared" si="27"/>
        <v>0.45510000000000006</v>
      </c>
      <c r="AR33" s="129">
        <f t="shared" si="27"/>
        <v>0.23840000000000003</v>
      </c>
      <c r="AS33" s="130"/>
      <c r="AT33" s="131">
        <f t="shared" si="28"/>
        <v>43131</v>
      </c>
      <c r="AU33" s="132">
        <f t="shared" si="5"/>
        <v>0.22488000000000002</v>
      </c>
      <c r="AV33" s="132">
        <f t="shared" si="6"/>
        <v>0.41937000000000002</v>
      </c>
      <c r="AW33" s="132">
        <f t="shared" si="7"/>
        <v>0.44304000000000004</v>
      </c>
      <c r="AX33" s="132">
        <f t="shared" si="8"/>
        <v>8.5599999999999999E-3</v>
      </c>
      <c r="AY33" s="132">
        <f t="shared" si="9"/>
        <v>1.093E-2</v>
      </c>
      <c r="AZ33" s="132">
        <f t="shared" si="10"/>
        <v>0.24073000000000003</v>
      </c>
      <c r="BA33" s="132">
        <f t="shared" si="11"/>
        <v>0.17305000000000001</v>
      </c>
      <c r="BB33" s="132">
        <f t="shared" si="12"/>
        <v>0.6399800000000001</v>
      </c>
      <c r="BC33" s="132">
        <f t="shared" si="13"/>
        <v>0.13784000000000002</v>
      </c>
      <c r="BD33" s="132">
        <f t="shared" si="14"/>
        <v>0.20970000000000003</v>
      </c>
      <c r="BE33" s="132">
        <f t="shared" si="15"/>
        <v>8.0070000000000002E-2</v>
      </c>
      <c r="BF33" s="132">
        <f t="shared" si="16"/>
        <v>4.4710000000000007E-2</v>
      </c>
      <c r="BG33" s="132">
        <f t="shared" si="29"/>
        <v>1.1049999999999999E-2</v>
      </c>
      <c r="BH33" s="132"/>
      <c r="BI33" s="132">
        <f t="shared" si="30"/>
        <v>1.3971</v>
      </c>
      <c r="BJ33" s="132">
        <f t="shared" si="30"/>
        <v>2.3873500000000001</v>
      </c>
      <c r="BK33" s="132">
        <f t="shared" si="30"/>
        <v>3.2249500000000002</v>
      </c>
      <c r="BL33" s="132">
        <f t="shared" si="17"/>
        <v>0.3725</v>
      </c>
      <c r="BM33" s="132">
        <f t="shared" si="31"/>
        <v>1.6219000000000001</v>
      </c>
      <c r="BN33" s="132">
        <f t="shared" si="18"/>
        <v>0.80468000000000006</v>
      </c>
      <c r="BO33" s="132"/>
      <c r="BP33" s="132">
        <f t="shared" si="32"/>
        <v>3.7710000000000004</v>
      </c>
      <c r="BQ33" s="132">
        <f t="shared" si="33"/>
        <v>9.8453999999999997</v>
      </c>
      <c r="BR33" s="132">
        <f t="shared" si="34"/>
        <v>0.37267999999999996</v>
      </c>
      <c r="BS33" s="132">
        <f t="shared" si="19"/>
        <v>0.16471000000000002</v>
      </c>
      <c r="BT33" s="132">
        <f t="shared" si="20"/>
        <v>1.3845000000000001</v>
      </c>
      <c r="BU33" s="132"/>
      <c r="BV33" s="132">
        <f t="shared" si="35"/>
        <v>0.1409</v>
      </c>
      <c r="BW33" s="133">
        <f t="shared" si="37"/>
        <v>0.76270000000000004</v>
      </c>
      <c r="BX33" s="133">
        <f t="shared" si="37"/>
        <v>1.629</v>
      </c>
      <c r="BY33" s="133">
        <f t="shared" si="22"/>
        <v>0.46340000000000003</v>
      </c>
      <c r="BZ33" s="133">
        <f t="shared" si="23"/>
        <v>0.41270000000000001</v>
      </c>
      <c r="CA33" s="133">
        <f t="shared" si="24"/>
        <v>3.2600000000000004E-2</v>
      </c>
      <c r="CB33" s="133">
        <f t="shared" si="25"/>
        <v>7.9965000000000002</v>
      </c>
      <c r="CC33" s="133"/>
      <c r="CD33" s="133">
        <f t="shared" si="26"/>
        <v>1.4486000000000001</v>
      </c>
      <c r="CE33" s="134"/>
    </row>
    <row r="34" spans="1:83" ht="15.75" x14ac:dyDescent="0.25">
      <c r="A34" s="125">
        <v>43132</v>
      </c>
      <c r="B34" s="138">
        <v>13829</v>
      </c>
      <c r="C34" s="138">
        <v>46260</v>
      </c>
      <c r="D34" s="138">
        <v>63147</v>
      </c>
      <c r="E34" s="138">
        <v>15771</v>
      </c>
      <c r="F34" s="138">
        <v>42641</v>
      </c>
      <c r="G34" s="138">
        <v>1115</v>
      </c>
      <c r="H34" s="138">
        <v>9766</v>
      </c>
      <c r="I34" s="138">
        <v>14815</v>
      </c>
      <c r="J34" s="138">
        <v>97164</v>
      </c>
      <c r="K34" s="138">
        <v>75997</v>
      </c>
      <c r="L34" s="138">
        <v>3792</v>
      </c>
      <c r="M34" s="138">
        <v>17359</v>
      </c>
      <c r="N34" s="138">
        <v>289</v>
      </c>
      <c r="O34" s="138">
        <v>14827</v>
      </c>
      <c r="P34" s="138">
        <v>13663</v>
      </c>
      <c r="Q34" s="138">
        <v>4224</v>
      </c>
      <c r="R34" s="138">
        <v>13003</v>
      </c>
      <c r="S34" s="138">
        <v>44042</v>
      </c>
      <c r="T34" s="138">
        <v>11959</v>
      </c>
      <c r="U34" s="138">
        <v>3560</v>
      </c>
      <c r="V34" s="138">
        <v>23198</v>
      </c>
      <c r="W34" s="138">
        <v>32002</v>
      </c>
      <c r="X34" s="138">
        <v>18865</v>
      </c>
      <c r="Y34" s="138">
        <v>17063</v>
      </c>
      <c r="Z34" s="138">
        <v>13526</v>
      </c>
      <c r="AA34" s="138">
        <v>41663</v>
      </c>
      <c r="AB34" s="138">
        <v>1001</v>
      </c>
      <c r="AC34" s="138">
        <v>555</v>
      </c>
      <c r="AD34" s="138">
        <v>7086</v>
      </c>
      <c r="AE34" s="138">
        <v>24286</v>
      </c>
      <c r="AF34" s="138">
        <v>7654</v>
      </c>
      <c r="AG34" s="139">
        <v>11050</v>
      </c>
      <c r="AH34" s="139">
        <v>52260</v>
      </c>
      <c r="AI34" s="139">
        <v>44180</v>
      </c>
      <c r="AJ34" s="139">
        <v>372560</v>
      </c>
      <c r="AK34" s="128">
        <f t="shared" si="0"/>
        <v>0.17359000000000002</v>
      </c>
      <c r="AL34" s="129">
        <f t="shared" si="1"/>
        <v>1.3829</v>
      </c>
      <c r="AM34" s="129">
        <f t="shared" si="36"/>
        <v>2.3130000000000002</v>
      </c>
      <c r="AN34" s="129">
        <f t="shared" si="36"/>
        <v>3.1573500000000001</v>
      </c>
      <c r="AO34" s="129">
        <f t="shared" si="3"/>
        <v>9.7164000000000001</v>
      </c>
      <c r="AP34" s="129">
        <f t="shared" si="4"/>
        <v>3.7998500000000002</v>
      </c>
      <c r="AQ34" s="129">
        <f>(AH34)*0.000001</f>
        <v>5.2260000000000001E-2</v>
      </c>
      <c r="AR34" s="129">
        <f>(AI34)*0.000001</f>
        <v>4.4179999999999997E-2</v>
      </c>
      <c r="AT34" s="131">
        <f t="shared" si="28"/>
        <v>43132</v>
      </c>
      <c r="AU34" s="132">
        <f t="shared" si="5"/>
        <v>0.24286000000000002</v>
      </c>
      <c r="AV34" s="132">
        <f t="shared" si="6"/>
        <v>0.41663000000000006</v>
      </c>
      <c r="AW34" s="132">
        <f t="shared" si="7"/>
        <v>0.44042000000000003</v>
      </c>
      <c r="AX34" s="132">
        <f t="shared" si="8"/>
        <v>5.5500000000000002E-3</v>
      </c>
      <c r="AY34" s="132">
        <f t="shared" si="9"/>
        <v>1.0010000000000002E-2</v>
      </c>
      <c r="AZ34" s="132">
        <f t="shared" si="10"/>
        <v>0.23198000000000002</v>
      </c>
      <c r="BA34" s="132">
        <f t="shared" si="11"/>
        <v>0.17063</v>
      </c>
      <c r="BB34" s="132">
        <f t="shared" si="12"/>
        <v>0.64004000000000005</v>
      </c>
      <c r="BC34" s="132">
        <f t="shared" si="13"/>
        <v>0.13526000000000002</v>
      </c>
      <c r="BD34" s="132">
        <f t="shared" si="14"/>
        <v>0.18865000000000001</v>
      </c>
      <c r="BE34" s="132">
        <f t="shared" si="15"/>
        <v>7.6540000000000011E-2</v>
      </c>
      <c r="BF34" s="132">
        <f t="shared" si="16"/>
        <v>7.0860000000000006E-2</v>
      </c>
      <c r="BG34" s="132">
        <f t="shared" si="29"/>
        <v>1.1049999999999999E-2</v>
      </c>
      <c r="BH34" s="132"/>
      <c r="BI34" s="132">
        <f t="shared" ref="BI34:BK97" si="38">(AL34)</f>
        <v>1.3829</v>
      </c>
      <c r="BJ34" s="132">
        <f t="shared" si="38"/>
        <v>2.3130000000000002</v>
      </c>
      <c r="BK34" s="132">
        <f t="shared" si="38"/>
        <v>3.1573500000000001</v>
      </c>
      <c r="BL34" s="132">
        <f t="shared" si="17"/>
        <v>0.35600000000000004</v>
      </c>
      <c r="BM34" s="132">
        <f t="shared" si="31"/>
        <v>1.5771000000000002</v>
      </c>
      <c r="BN34" s="132">
        <f t="shared" si="18"/>
        <v>0.85282000000000002</v>
      </c>
      <c r="BO34" s="132"/>
      <c r="BP34" s="132">
        <f t="shared" si="32"/>
        <v>3.7998500000000002</v>
      </c>
      <c r="BQ34" s="132">
        <f t="shared" si="33"/>
        <v>9.7164000000000001</v>
      </c>
      <c r="BR34" s="132">
        <f t="shared" si="34"/>
        <v>0.37256</v>
      </c>
      <c r="BS34" s="132">
        <f t="shared" si="19"/>
        <v>0.11959000000000002</v>
      </c>
      <c r="BT34" s="132">
        <f t="shared" si="20"/>
        <v>1.3003</v>
      </c>
      <c r="BU34" s="132"/>
      <c r="BV34" s="132">
        <f t="shared" si="35"/>
        <v>0.1115</v>
      </c>
      <c r="BW34" s="133">
        <f t="shared" si="37"/>
        <v>0.97660000000000002</v>
      </c>
      <c r="BX34" s="133">
        <f t="shared" si="37"/>
        <v>1.4815</v>
      </c>
      <c r="BY34" s="133">
        <f t="shared" si="22"/>
        <v>0.4224</v>
      </c>
      <c r="BZ34" s="133">
        <f t="shared" si="23"/>
        <v>0.37920000000000004</v>
      </c>
      <c r="CA34" s="133">
        <f t="shared" si="24"/>
        <v>2.8900000000000002E-2</v>
      </c>
      <c r="CB34" s="133">
        <f t="shared" si="25"/>
        <v>7.4135</v>
      </c>
      <c r="CC34" s="133"/>
      <c r="CD34" s="133">
        <f t="shared" si="26"/>
        <v>1.3663000000000001</v>
      </c>
    </row>
    <row r="35" spans="1:83" ht="15.75" x14ac:dyDescent="0.25">
      <c r="A35" s="125">
        <v>43133</v>
      </c>
      <c r="B35" s="140">
        <v>13905</v>
      </c>
      <c r="C35" s="140">
        <v>47079</v>
      </c>
      <c r="D35" s="140">
        <v>63632</v>
      </c>
      <c r="E35" s="140">
        <v>15783</v>
      </c>
      <c r="F35" s="140">
        <v>39949</v>
      </c>
      <c r="G35" s="140">
        <v>1178</v>
      </c>
      <c r="H35" s="140">
        <v>10296</v>
      </c>
      <c r="I35" s="140">
        <v>15275</v>
      </c>
      <c r="J35" s="140">
        <v>96723</v>
      </c>
      <c r="K35" s="140">
        <v>74882</v>
      </c>
      <c r="L35" s="140">
        <v>3659</v>
      </c>
      <c r="M35" s="140">
        <v>18076</v>
      </c>
      <c r="N35" s="140">
        <v>221</v>
      </c>
      <c r="O35" s="140">
        <v>15107</v>
      </c>
      <c r="P35" s="140">
        <v>14127</v>
      </c>
      <c r="Q35" s="140">
        <v>4336</v>
      </c>
      <c r="R35" s="140">
        <v>13970</v>
      </c>
      <c r="S35" s="140">
        <v>44264</v>
      </c>
      <c r="T35" s="140">
        <v>10183</v>
      </c>
      <c r="U35" s="140">
        <v>3569</v>
      </c>
      <c r="V35" s="140">
        <v>23223</v>
      </c>
      <c r="W35" s="140">
        <v>31539</v>
      </c>
      <c r="X35" s="140">
        <v>18067</v>
      </c>
      <c r="Y35" s="140">
        <v>16845</v>
      </c>
      <c r="Z35" s="140">
        <v>14186</v>
      </c>
      <c r="AA35" s="140">
        <v>40775</v>
      </c>
      <c r="AB35" s="140">
        <v>1046</v>
      </c>
      <c r="AC35" s="140">
        <v>655</v>
      </c>
      <c r="AD35" s="140">
        <v>7240</v>
      </c>
      <c r="AE35" s="140">
        <v>25550</v>
      </c>
      <c r="AF35" s="140">
        <v>7771</v>
      </c>
      <c r="AG35" s="141">
        <v>4270</v>
      </c>
      <c r="AH35" s="141">
        <v>42810</v>
      </c>
      <c r="AI35" s="141">
        <v>43800</v>
      </c>
      <c r="AJ35" s="141">
        <v>371240</v>
      </c>
      <c r="AK35" s="128">
        <f t="shared" si="0"/>
        <v>0.18076</v>
      </c>
      <c r="AL35" s="129">
        <f t="shared" si="1"/>
        <v>1.3905000000000001</v>
      </c>
      <c r="AM35" s="129">
        <f t="shared" ref="AM35:AN50" si="39">(C35)*0.00005</f>
        <v>2.3539500000000002</v>
      </c>
      <c r="AN35" s="129">
        <f t="shared" si="39"/>
        <v>3.1816</v>
      </c>
      <c r="AO35" s="129">
        <f t="shared" si="3"/>
        <v>9.6722999999999999</v>
      </c>
      <c r="AP35" s="129">
        <f t="shared" si="4"/>
        <v>3.7441</v>
      </c>
      <c r="AQ35" s="129">
        <f t="shared" ref="AQ35:AR61" si="40">(AH35)*0.000001</f>
        <v>4.2810000000000001E-2</v>
      </c>
      <c r="AR35" s="129">
        <f t="shared" si="40"/>
        <v>4.3799999999999999E-2</v>
      </c>
      <c r="AT35" s="131">
        <f t="shared" si="28"/>
        <v>43133</v>
      </c>
      <c r="AU35" s="132">
        <f t="shared" si="5"/>
        <v>0.2555</v>
      </c>
      <c r="AV35" s="132">
        <f t="shared" si="6"/>
        <v>0.40775000000000006</v>
      </c>
      <c r="AW35" s="132">
        <f t="shared" si="7"/>
        <v>0.44264000000000003</v>
      </c>
      <c r="AX35" s="132">
        <f t="shared" si="8"/>
        <v>6.5500000000000003E-3</v>
      </c>
      <c r="AY35" s="132">
        <f t="shared" si="9"/>
        <v>1.0460000000000001E-2</v>
      </c>
      <c r="AZ35" s="132">
        <f t="shared" si="10"/>
        <v>0.23223000000000002</v>
      </c>
      <c r="BA35" s="132">
        <f t="shared" si="11"/>
        <v>0.16845000000000002</v>
      </c>
      <c r="BB35" s="132">
        <f t="shared" si="12"/>
        <v>0.63078000000000001</v>
      </c>
      <c r="BC35" s="132">
        <f t="shared" si="13"/>
        <v>0.14186000000000001</v>
      </c>
      <c r="BD35" s="132">
        <f t="shared" si="14"/>
        <v>0.18067000000000003</v>
      </c>
      <c r="BE35" s="132">
        <f t="shared" si="15"/>
        <v>7.7710000000000001E-2</v>
      </c>
      <c r="BF35" s="132">
        <f t="shared" si="16"/>
        <v>7.2400000000000006E-2</v>
      </c>
      <c r="BG35" s="132">
        <f t="shared" si="29"/>
        <v>4.2699999999999995E-3</v>
      </c>
      <c r="BH35" s="132"/>
      <c r="BI35" s="132">
        <f t="shared" si="38"/>
        <v>1.3905000000000001</v>
      </c>
      <c r="BJ35" s="132">
        <f t="shared" si="38"/>
        <v>2.3539500000000002</v>
      </c>
      <c r="BK35" s="132">
        <f t="shared" si="38"/>
        <v>3.1816</v>
      </c>
      <c r="BL35" s="132">
        <f t="shared" si="17"/>
        <v>0.3569</v>
      </c>
      <c r="BM35" s="132">
        <f t="shared" si="31"/>
        <v>1.5783</v>
      </c>
      <c r="BN35" s="132">
        <f t="shared" si="18"/>
        <v>0.79898000000000002</v>
      </c>
      <c r="BO35" s="132"/>
      <c r="BP35" s="132">
        <f t="shared" si="32"/>
        <v>3.7441</v>
      </c>
      <c r="BQ35" s="132">
        <f t="shared" si="33"/>
        <v>9.6722999999999999</v>
      </c>
      <c r="BR35" s="132">
        <f t="shared" si="34"/>
        <v>0.37123999999999996</v>
      </c>
      <c r="BS35" s="132">
        <f t="shared" si="19"/>
        <v>0.10183</v>
      </c>
      <c r="BT35" s="132">
        <f t="shared" si="20"/>
        <v>1.397</v>
      </c>
      <c r="BU35" s="132"/>
      <c r="BV35" s="132">
        <f t="shared" si="35"/>
        <v>0.1178</v>
      </c>
      <c r="BW35" s="133">
        <f t="shared" ref="BW35:BX98" si="41">(H35)*0.0001</f>
        <v>1.0296000000000001</v>
      </c>
      <c r="BX35" s="133">
        <f t="shared" si="41"/>
        <v>1.5275000000000001</v>
      </c>
      <c r="BY35" s="133">
        <f t="shared" si="22"/>
        <v>0.43360000000000004</v>
      </c>
      <c r="BZ35" s="133">
        <f t="shared" si="23"/>
        <v>0.3659</v>
      </c>
      <c r="CA35" s="133">
        <f t="shared" si="24"/>
        <v>2.2100000000000002E-2</v>
      </c>
      <c r="CB35" s="133">
        <f t="shared" si="25"/>
        <v>7.5535000000000005</v>
      </c>
      <c r="CC35" s="133"/>
      <c r="CD35" s="133">
        <f t="shared" si="26"/>
        <v>1.4127000000000001</v>
      </c>
    </row>
    <row r="36" spans="1:83" ht="15.75" x14ac:dyDescent="0.25">
      <c r="A36" s="125">
        <v>43134</v>
      </c>
      <c r="B36" s="140">
        <v>14472</v>
      </c>
      <c r="C36" s="140">
        <v>48140</v>
      </c>
      <c r="D36" s="140">
        <v>64764</v>
      </c>
      <c r="E36" s="140">
        <v>15249</v>
      </c>
      <c r="F36" s="140">
        <v>46190</v>
      </c>
      <c r="G36" s="140">
        <v>1110</v>
      </c>
      <c r="H36" s="140">
        <v>5976</v>
      </c>
      <c r="I36" s="140">
        <v>14451</v>
      </c>
      <c r="J36" s="140">
        <v>98634</v>
      </c>
      <c r="K36" s="140">
        <v>76027</v>
      </c>
      <c r="L36" s="140">
        <v>3665</v>
      </c>
      <c r="M36" s="140">
        <v>19948</v>
      </c>
      <c r="N36" s="140">
        <v>158</v>
      </c>
      <c r="O36" s="140">
        <v>16306</v>
      </c>
      <c r="P36" s="140">
        <v>14172</v>
      </c>
      <c r="Q36" s="140">
        <v>3932</v>
      </c>
      <c r="R36" s="140">
        <v>13211</v>
      </c>
      <c r="S36" s="140">
        <v>43515</v>
      </c>
      <c r="T36" s="140">
        <v>18249</v>
      </c>
      <c r="U36" s="140">
        <v>3479</v>
      </c>
      <c r="V36" s="140">
        <v>25567</v>
      </c>
      <c r="W36" s="140">
        <v>32436</v>
      </c>
      <c r="X36" s="140">
        <v>17435</v>
      </c>
      <c r="Y36" s="140">
        <v>17494</v>
      </c>
      <c r="Z36" s="140">
        <v>15337</v>
      </c>
      <c r="AA36" s="140">
        <v>43475</v>
      </c>
      <c r="AB36" s="140">
        <v>1012</v>
      </c>
      <c r="AC36" s="140">
        <v>848</v>
      </c>
      <c r="AD36" s="140">
        <v>3803</v>
      </c>
      <c r="AE36" s="140">
        <v>27694</v>
      </c>
      <c r="AF36" s="140">
        <v>4885</v>
      </c>
      <c r="AG36" s="141">
        <v>11050</v>
      </c>
      <c r="AH36" s="141">
        <v>42470</v>
      </c>
      <c r="AI36" s="141">
        <v>23530</v>
      </c>
      <c r="AJ36" s="141">
        <v>372620</v>
      </c>
      <c r="AK36" s="128">
        <f t="shared" si="0"/>
        <v>0.19948000000000002</v>
      </c>
      <c r="AL36" s="129">
        <f t="shared" si="1"/>
        <v>1.4472</v>
      </c>
      <c r="AM36" s="129">
        <f t="shared" si="39"/>
        <v>2.407</v>
      </c>
      <c r="AN36" s="129">
        <f t="shared" si="39"/>
        <v>3.2382</v>
      </c>
      <c r="AO36" s="129">
        <f t="shared" si="3"/>
        <v>9.8634000000000004</v>
      </c>
      <c r="AP36" s="129">
        <f t="shared" si="4"/>
        <v>3.8013500000000002</v>
      </c>
      <c r="AQ36" s="129">
        <f t="shared" si="40"/>
        <v>4.2470000000000001E-2</v>
      </c>
      <c r="AR36" s="129">
        <f t="shared" si="40"/>
        <v>2.3529999999999999E-2</v>
      </c>
      <c r="AT36" s="131">
        <f t="shared" si="28"/>
        <v>43134</v>
      </c>
      <c r="AU36" s="132">
        <f t="shared" si="5"/>
        <v>0.27694000000000002</v>
      </c>
      <c r="AV36" s="132">
        <f t="shared" si="6"/>
        <v>0.43475000000000003</v>
      </c>
      <c r="AW36" s="132">
        <f t="shared" si="7"/>
        <v>0.43515000000000004</v>
      </c>
      <c r="AX36" s="132">
        <f t="shared" si="8"/>
        <v>8.4800000000000014E-3</v>
      </c>
      <c r="AY36" s="132">
        <f t="shared" si="9"/>
        <v>1.0120000000000001E-2</v>
      </c>
      <c r="AZ36" s="132">
        <f t="shared" si="10"/>
        <v>0.25567000000000001</v>
      </c>
      <c r="BA36" s="132">
        <f t="shared" si="11"/>
        <v>0.17494000000000001</v>
      </c>
      <c r="BB36" s="132">
        <f t="shared" si="12"/>
        <v>0.64872000000000007</v>
      </c>
      <c r="BC36" s="132">
        <f t="shared" si="13"/>
        <v>0.15337000000000001</v>
      </c>
      <c r="BD36" s="132">
        <f t="shared" si="14"/>
        <v>0.17435</v>
      </c>
      <c r="BE36" s="132">
        <f t="shared" si="15"/>
        <v>4.8850000000000005E-2</v>
      </c>
      <c r="BF36" s="132">
        <f t="shared" si="16"/>
        <v>3.8030000000000001E-2</v>
      </c>
      <c r="BG36" s="132">
        <f t="shared" si="29"/>
        <v>1.1049999999999999E-2</v>
      </c>
      <c r="BH36" s="132"/>
      <c r="BI36" s="132">
        <f t="shared" si="38"/>
        <v>1.4472</v>
      </c>
      <c r="BJ36" s="132">
        <f t="shared" si="38"/>
        <v>2.407</v>
      </c>
      <c r="BK36" s="132">
        <f t="shared" si="38"/>
        <v>3.2382</v>
      </c>
      <c r="BL36" s="132">
        <f t="shared" si="17"/>
        <v>0.34790000000000004</v>
      </c>
      <c r="BM36" s="132">
        <f t="shared" si="31"/>
        <v>1.5249000000000001</v>
      </c>
      <c r="BN36" s="132">
        <f t="shared" si="18"/>
        <v>0.92380000000000007</v>
      </c>
      <c r="BO36" s="132"/>
      <c r="BP36" s="132">
        <f t="shared" si="32"/>
        <v>3.8013500000000002</v>
      </c>
      <c r="BQ36" s="132">
        <f t="shared" si="33"/>
        <v>9.8634000000000004</v>
      </c>
      <c r="BR36" s="132">
        <f t="shared" si="34"/>
        <v>0.37262000000000001</v>
      </c>
      <c r="BS36" s="132">
        <f t="shared" si="19"/>
        <v>0.18249000000000001</v>
      </c>
      <c r="BT36" s="132">
        <f t="shared" si="20"/>
        <v>1.3211000000000002</v>
      </c>
      <c r="BU36" s="132"/>
      <c r="BV36" s="132">
        <f t="shared" si="35"/>
        <v>0.111</v>
      </c>
      <c r="BW36" s="133">
        <f t="shared" si="41"/>
        <v>0.59760000000000002</v>
      </c>
      <c r="BX36" s="133">
        <f t="shared" si="41"/>
        <v>1.4451000000000001</v>
      </c>
      <c r="BY36" s="133">
        <f t="shared" si="22"/>
        <v>0.39319999999999999</v>
      </c>
      <c r="BZ36" s="133">
        <f t="shared" si="23"/>
        <v>0.36649999999999999</v>
      </c>
      <c r="CA36" s="133">
        <f t="shared" si="24"/>
        <v>1.5800000000000002E-2</v>
      </c>
      <c r="CB36" s="133">
        <f t="shared" si="25"/>
        <v>8.1530000000000005</v>
      </c>
      <c r="CC36" s="133"/>
      <c r="CD36" s="133">
        <f t="shared" si="26"/>
        <v>1.4172</v>
      </c>
    </row>
    <row r="37" spans="1:83" ht="15.75" x14ac:dyDescent="0.25">
      <c r="A37" s="125">
        <v>43135</v>
      </c>
      <c r="B37" s="140">
        <v>15172</v>
      </c>
      <c r="C37" s="140">
        <v>50370</v>
      </c>
      <c r="D37" s="140">
        <v>67189</v>
      </c>
      <c r="E37" s="140">
        <v>16764</v>
      </c>
      <c r="F37" s="140">
        <v>45399</v>
      </c>
      <c r="G37" s="140">
        <v>1584</v>
      </c>
      <c r="H37" s="140">
        <v>13402</v>
      </c>
      <c r="I37" s="140">
        <v>16275</v>
      </c>
      <c r="J37" s="140">
        <v>104314</v>
      </c>
      <c r="K37" s="140">
        <v>80356</v>
      </c>
      <c r="L37" s="140">
        <v>3896</v>
      </c>
      <c r="M37" s="140">
        <v>20838</v>
      </c>
      <c r="N37" s="140">
        <v>238</v>
      </c>
      <c r="O37" s="140">
        <v>16554</v>
      </c>
      <c r="P37" s="140">
        <v>15514</v>
      </c>
      <c r="Q37" s="140">
        <v>4316</v>
      </c>
      <c r="R37" s="140">
        <v>14186</v>
      </c>
      <c r="S37" s="140">
        <v>46462</v>
      </c>
      <c r="T37" s="140">
        <v>13378</v>
      </c>
      <c r="U37" s="140">
        <v>4228</v>
      </c>
      <c r="V37" s="140">
        <v>28074</v>
      </c>
      <c r="W37" s="140">
        <v>33366</v>
      </c>
      <c r="X37" s="140">
        <v>21334</v>
      </c>
      <c r="Y37" s="140">
        <v>19513</v>
      </c>
      <c r="Z37" s="140">
        <v>16606</v>
      </c>
      <c r="AA37" s="140">
        <v>47803</v>
      </c>
      <c r="AB37" s="140">
        <v>1289</v>
      </c>
      <c r="AC37" s="140">
        <v>953</v>
      </c>
      <c r="AD37" s="140">
        <v>7410</v>
      </c>
      <c r="AE37" s="140">
        <v>33416</v>
      </c>
      <c r="AF37" s="140">
        <v>7299</v>
      </c>
      <c r="AG37" s="141">
        <v>11050</v>
      </c>
      <c r="AH37" s="141">
        <v>53190</v>
      </c>
      <c r="AI37" s="141">
        <v>47990</v>
      </c>
      <c r="AJ37" s="141">
        <v>374560</v>
      </c>
      <c r="AK37" s="128">
        <f t="shared" si="0"/>
        <v>0.20838000000000001</v>
      </c>
      <c r="AL37" s="129">
        <f t="shared" si="1"/>
        <v>1.5172000000000001</v>
      </c>
      <c r="AM37" s="129">
        <f t="shared" si="39"/>
        <v>2.5185</v>
      </c>
      <c r="AN37" s="129">
        <f t="shared" si="39"/>
        <v>3.3594500000000003</v>
      </c>
      <c r="AO37" s="129">
        <f t="shared" si="3"/>
        <v>10.4314</v>
      </c>
      <c r="AP37" s="129">
        <f t="shared" si="4"/>
        <v>4.0178000000000003</v>
      </c>
      <c r="AQ37" s="129">
        <f t="shared" si="40"/>
        <v>5.3189999999999994E-2</v>
      </c>
      <c r="AR37" s="129">
        <f t="shared" si="40"/>
        <v>4.7989999999999998E-2</v>
      </c>
      <c r="AT37" s="131">
        <f t="shared" si="28"/>
        <v>43135</v>
      </c>
      <c r="AU37" s="132">
        <f t="shared" si="5"/>
        <v>0.33416000000000001</v>
      </c>
      <c r="AV37" s="132">
        <f t="shared" si="6"/>
        <v>0.47803000000000007</v>
      </c>
      <c r="AW37" s="132">
        <f t="shared" si="7"/>
        <v>0.46462000000000003</v>
      </c>
      <c r="AX37" s="132">
        <f t="shared" si="8"/>
        <v>9.5300000000000003E-3</v>
      </c>
      <c r="AY37" s="132">
        <f t="shared" si="9"/>
        <v>1.289E-2</v>
      </c>
      <c r="AZ37" s="132">
        <f t="shared" si="10"/>
        <v>0.28074000000000005</v>
      </c>
      <c r="BA37" s="132">
        <f t="shared" si="11"/>
        <v>0.19513000000000003</v>
      </c>
      <c r="BB37" s="132">
        <f t="shared" si="12"/>
        <v>0.66732000000000002</v>
      </c>
      <c r="BC37" s="132">
        <f t="shared" si="13"/>
        <v>0.16606000000000001</v>
      </c>
      <c r="BD37" s="132">
        <f t="shared" si="14"/>
        <v>0.21334000000000003</v>
      </c>
      <c r="BE37" s="132">
        <f t="shared" si="15"/>
        <v>7.2989999999999999E-2</v>
      </c>
      <c r="BF37" s="132">
        <f t="shared" si="16"/>
        <v>7.4099999999999999E-2</v>
      </c>
      <c r="BG37" s="132">
        <f t="shared" si="29"/>
        <v>1.1049999999999999E-2</v>
      </c>
      <c r="BH37" s="132"/>
      <c r="BI37" s="132">
        <f t="shared" si="38"/>
        <v>1.5172000000000001</v>
      </c>
      <c r="BJ37" s="132">
        <f t="shared" si="38"/>
        <v>2.5185</v>
      </c>
      <c r="BK37" s="132">
        <f t="shared" si="38"/>
        <v>3.3594500000000003</v>
      </c>
      <c r="BL37" s="132">
        <f t="shared" si="17"/>
        <v>0.42280000000000001</v>
      </c>
      <c r="BM37" s="132">
        <f t="shared" si="31"/>
        <v>1.6764000000000001</v>
      </c>
      <c r="BN37" s="132">
        <f t="shared" si="18"/>
        <v>0.90798000000000012</v>
      </c>
      <c r="BO37" s="132"/>
      <c r="BP37" s="132">
        <f t="shared" si="32"/>
        <v>4.0178000000000003</v>
      </c>
      <c r="BQ37" s="132">
        <f t="shared" si="33"/>
        <v>10.4314</v>
      </c>
      <c r="BR37" s="132">
        <f t="shared" si="34"/>
        <v>0.37456</v>
      </c>
      <c r="BS37" s="132">
        <f t="shared" si="19"/>
        <v>0.13378000000000001</v>
      </c>
      <c r="BT37" s="132">
        <f t="shared" si="20"/>
        <v>1.4186000000000001</v>
      </c>
      <c r="BU37" s="132"/>
      <c r="BV37" s="132">
        <f t="shared" si="35"/>
        <v>0.15840000000000001</v>
      </c>
      <c r="BW37" s="133">
        <f t="shared" si="41"/>
        <v>1.3402000000000001</v>
      </c>
      <c r="BX37" s="133">
        <f t="shared" si="41"/>
        <v>1.6275000000000002</v>
      </c>
      <c r="BY37" s="133">
        <f t="shared" si="22"/>
        <v>0.43160000000000004</v>
      </c>
      <c r="BZ37" s="133">
        <f t="shared" si="23"/>
        <v>0.3896</v>
      </c>
      <c r="CA37" s="133">
        <f t="shared" si="24"/>
        <v>2.3800000000000002E-2</v>
      </c>
      <c r="CB37" s="133">
        <f t="shared" si="25"/>
        <v>8.277000000000001</v>
      </c>
      <c r="CC37" s="133"/>
      <c r="CD37" s="133">
        <f t="shared" si="26"/>
        <v>1.5514000000000001</v>
      </c>
    </row>
    <row r="38" spans="1:83" ht="15.75" x14ac:dyDescent="0.25">
      <c r="A38" s="125">
        <v>43136</v>
      </c>
      <c r="B38" s="140">
        <v>14983</v>
      </c>
      <c r="C38" s="140">
        <v>49743</v>
      </c>
      <c r="D38" s="140">
        <v>66836</v>
      </c>
      <c r="E38" s="140">
        <v>18334</v>
      </c>
      <c r="F38" s="140">
        <v>41878</v>
      </c>
      <c r="G38" s="140">
        <v>1384</v>
      </c>
      <c r="H38" s="140">
        <v>14567</v>
      </c>
      <c r="I38" s="140">
        <v>17967</v>
      </c>
      <c r="J38" s="140">
        <v>104464</v>
      </c>
      <c r="K38" s="140">
        <v>81358</v>
      </c>
      <c r="L38" s="140">
        <v>4373</v>
      </c>
      <c r="M38" s="140">
        <v>16644</v>
      </c>
      <c r="N38" s="140">
        <v>302</v>
      </c>
      <c r="O38" s="140">
        <v>16085</v>
      </c>
      <c r="P38" s="140">
        <v>16311</v>
      </c>
      <c r="Q38" s="140">
        <v>5010</v>
      </c>
      <c r="R38" s="140">
        <v>14797</v>
      </c>
      <c r="S38" s="140">
        <v>47165</v>
      </c>
      <c r="T38" s="140">
        <v>17180</v>
      </c>
      <c r="U38" s="140">
        <v>5142</v>
      </c>
      <c r="V38" s="140">
        <v>26580</v>
      </c>
      <c r="W38" s="140">
        <v>33239</v>
      </c>
      <c r="X38" s="140">
        <v>21454</v>
      </c>
      <c r="Y38" s="140">
        <v>19167</v>
      </c>
      <c r="Z38" s="140">
        <v>13655</v>
      </c>
      <c r="AA38" s="140">
        <v>42567</v>
      </c>
      <c r="AB38" s="140">
        <v>1470</v>
      </c>
      <c r="AC38" s="140">
        <v>720</v>
      </c>
      <c r="AD38" s="140">
        <v>8487</v>
      </c>
      <c r="AE38" s="140">
        <v>39047</v>
      </c>
      <c r="AF38" s="140">
        <v>8641</v>
      </c>
      <c r="AG38" s="141">
        <v>3730</v>
      </c>
      <c r="AH38" s="141">
        <v>59770</v>
      </c>
      <c r="AI38" s="141">
        <v>55500</v>
      </c>
      <c r="AJ38" s="141">
        <v>373260</v>
      </c>
      <c r="AK38" s="128">
        <f t="shared" si="0"/>
        <v>0.16644</v>
      </c>
      <c r="AL38" s="129">
        <f t="shared" si="1"/>
        <v>1.4983</v>
      </c>
      <c r="AM38" s="129">
        <f t="shared" si="39"/>
        <v>2.4871500000000002</v>
      </c>
      <c r="AN38" s="129">
        <f t="shared" si="39"/>
        <v>3.3418000000000001</v>
      </c>
      <c r="AO38" s="129">
        <f t="shared" si="3"/>
        <v>10.446400000000001</v>
      </c>
      <c r="AP38" s="129">
        <f t="shared" si="4"/>
        <v>4.0678999999999998</v>
      </c>
      <c r="AQ38" s="129">
        <f t="shared" si="40"/>
        <v>5.9769999999999997E-2</v>
      </c>
      <c r="AR38" s="129">
        <f t="shared" si="40"/>
        <v>5.5500000000000001E-2</v>
      </c>
      <c r="AT38" s="131">
        <f t="shared" si="28"/>
        <v>43136</v>
      </c>
      <c r="AU38" s="132">
        <f t="shared" si="5"/>
        <v>0.39047000000000004</v>
      </c>
      <c r="AV38" s="132">
        <f t="shared" si="6"/>
        <v>0.42567000000000005</v>
      </c>
      <c r="AW38" s="132">
        <f t="shared" si="7"/>
        <v>0.47165000000000001</v>
      </c>
      <c r="AX38" s="132">
        <f t="shared" si="8"/>
        <v>7.2000000000000007E-3</v>
      </c>
      <c r="AY38" s="132">
        <f t="shared" si="9"/>
        <v>1.4700000000000001E-2</v>
      </c>
      <c r="AZ38" s="132">
        <f t="shared" si="10"/>
        <v>0.26580000000000004</v>
      </c>
      <c r="BA38" s="132">
        <f t="shared" si="11"/>
        <v>0.19167000000000001</v>
      </c>
      <c r="BB38" s="132">
        <f t="shared" si="12"/>
        <v>0.66478000000000004</v>
      </c>
      <c r="BC38" s="132">
        <f t="shared" si="13"/>
        <v>0.13655</v>
      </c>
      <c r="BD38" s="132">
        <f t="shared" si="14"/>
        <v>0.21454000000000001</v>
      </c>
      <c r="BE38" s="132">
        <f t="shared" si="15"/>
        <v>8.6410000000000001E-2</v>
      </c>
      <c r="BF38" s="132">
        <f t="shared" si="16"/>
        <v>8.4870000000000001E-2</v>
      </c>
      <c r="BG38" s="132">
        <f t="shared" si="29"/>
        <v>3.7299999999999998E-3</v>
      </c>
      <c r="BH38" s="132"/>
      <c r="BI38" s="132">
        <f t="shared" si="38"/>
        <v>1.4983</v>
      </c>
      <c r="BJ38" s="132">
        <f t="shared" si="38"/>
        <v>2.4871500000000002</v>
      </c>
      <c r="BK38" s="132">
        <f t="shared" si="38"/>
        <v>3.3418000000000001</v>
      </c>
      <c r="BL38" s="132">
        <f t="shared" si="17"/>
        <v>0.51419999999999999</v>
      </c>
      <c r="BM38" s="132">
        <f t="shared" si="31"/>
        <v>1.8334000000000001</v>
      </c>
      <c r="BN38" s="132">
        <f t="shared" si="18"/>
        <v>0.83756000000000008</v>
      </c>
      <c r="BO38" s="132"/>
      <c r="BP38" s="132">
        <f t="shared" si="32"/>
        <v>4.0678999999999998</v>
      </c>
      <c r="BQ38" s="132">
        <f t="shared" si="33"/>
        <v>10.446400000000001</v>
      </c>
      <c r="BR38" s="132">
        <f t="shared" si="34"/>
        <v>0.37325999999999998</v>
      </c>
      <c r="BS38" s="132">
        <f t="shared" si="19"/>
        <v>0.17180000000000001</v>
      </c>
      <c r="BT38" s="132">
        <f t="shared" si="20"/>
        <v>1.4797</v>
      </c>
      <c r="BU38" s="132"/>
      <c r="BV38" s="132">
        <f t="shared" si="35"/>
        <v>0.1384</v>
      </c>
      <c r="BW38" s="133">
        <f t="shared" si="41"/>
        <v>1.4567000000000001</v>
      </c>
      <c r="BX38" s="133">
        <f t="shared" si="41"/>
        <v>1.7967000000000002</v>
      </c>
      <c r="BY38" s="133">
        <f t="shared" si="22"/>
        <v>0.501</v>
      </c>
      <c r="BZ38" s="133">
        <f t="shared" si="23"/>
        <v>0.43730000000000002</v>
      </c>
      <c r="CA38" s="133">
        <f t="shared" si="24"/>
        <v>3.0200000000000001E-2</v>
      </c>
      <c r="CB38" s="133">
        <f t="shared" si="25"/>
        <v>8.0425000000000004</v>
      </c>
      <c r="CC38" s="133"/>
      <c r="CD38" s="133">
        <f t="shared" si="26"/>
        <v>1.6311</v>
      </c>
    </row>
    <row r="39" spans="1:83" ht="15.75" x14ac:dyDescent="0.25">
      <c r="A39" s="125">
        <v>43137</v>
      </c>
      <c r="B39" s="140">
        <v>14198</v>
      </c>
      <c r="C39" s="140">
        <v>47490</v>
      </c>
      <c r="D39" s="140">
        <v>63737</v>
      </c>
      <c r="E39" s="140">
        <v>17019</v>
      </c>
      <c r="F39" s="140">
        <v>40885</v>
      </c>
      <c r="G39" s="140">
        <v>1126</v>
      </c>
      <c r="H39" s="140">
        <v>11808</v>
      </c>
      <c r="I39" s="140">
        <v>15710</v>
      </c>
      <c r="J39" s="140">
        <v>99472</v>
      </c>
      <c r="K39" s="140">
        <v>77935</v>
      </c>
      <c r="L39" s="140">
        <v>4186</v>
      </c>
      <c r="M39" s="140">
        <v>16096</v>
      </c>
      <c r="N39" s="140">
        <v>262</v>
      </c>
      <c r="O39" s="140">
        <v>14688</v>
      </c>
      <c r="P39" s="140">
        <v>15044</v>
      </c>
      <c r="Q39" s="140">
        <v>4558</v>
      </c>
      <c r="R39" s="140">
        <v>13643</v>
      </c>
      <c r="S39" s="140">
        <v>45451</v>
      </c>
      <c r="T39" s="140">
        <v>10909</v>
      </c>
      <c r="U39" s="140">
        <v>4229</v>
      </c>
      <c r="V39" s="140">
        <v>24737</v>
      </c>
      <c r="W39" s="140">
        <v>32479</v>
      </c>
      <c r="X39" s="140">
        <v>17253</v>
      </c>
      <c r="Y39" s="140">
        <v>17990</v>
      </c>
      <c r="Z39" s="140">
        <v>13273</v>
      </c>
      <c r="AA39" s="140">
        <v>40891</v>
      </c>
      <c r="AB39" s="140">
        <v>1137</v>
      </c>
      <c r="AC39" s="140">
        <v>701</v>
      </c>
      <c r="AD39" s="140">
        <v>5774</v>
      </c>
      <c r="AE39" s="140">
        <v>39798</v>
      </c>
      <c r="AF39" s="140">
        <v>8156</v>
      </c>
      <c r="AG39" s="141">
        <v>0</v>
      </c>
      <c r="AH39" s="141">
        <v>46950</v>
      </c>
      <c r="AI39" s="141">
        <v>33560</v>
      </c>
      <c r="AJ39" s="141">
        <v>370200</v>
      </c>
      <c r="AK39" s="128">
        <f t="shared" si="0"/>
        <v>0.16096000000000002</v>
      </c>
      <c r="AL39" s="129">
        <f t="shared" si="1"/>
        <v>1.4198000000000002</v>
      </c>
      <c r="AM39" s="129">
        <f t="shared" si="39"/>
        <v>2.3745000000000003</v>
      </c>
      <c r="AN39" s="129">
        <f t="shared" si="39"/>
        <v>3.1868500000000002</v>
      </c>
      <c r="AO39" s="129">
        <f t="shared" si="3"/>
        <v>9.9472000000000005</v>
      </c>
      <c r="AP39" s="129">
        <f t="shared" si="4"/>
        <v>3.8967500000000004</v>
      </c>
      <c r="AQ39" s="129">
        <f t="shared" si="40"/>
        <v>4.6949999999999999E-2</v>
      </c>
      <c r="AR39" s="129">
        <f t="shared" si="40"/>
        <v>3.356E-2</v>
      </c>
      <c r="AT39" s="131">
        <f t="shared" si="28"/>
        <v>43137</v>
      </c>
      <c r="AU39" s="132">
        <f t="shared" si="5"/>
        <v>0.39798000000000006</v>
      </c>
      <c r="AV39" s="132">
        <f t="shared" si="6"/>
        <v>0.40891000000000005</v>
      </c>
      <c r="AW39" s="132">
        <f t="shared" si="7"/>
        <v>0.45451000000000003</v>
      </c>
      <c r="AX39" s="132">
        <f t="shared" si="8"/>
        <v>7.0100000000000006E-3</v>
      </c>
      <c r="AY39" s="132">
        <f t="shared" si="9"/>
        <v>1.1370000000000002E-2</v>
      </c>
      <c r="AZ39" s="132">
        <f t="shared" si="10"/>
        <v>0.24737000000000001</v>
      </c>
      <c r="BA39" s="132">
        <f t="shared" si="11"/>
        <v>0.1799</v>
      </c>
      <c r="BB39" s="132">
        <f t="shared" si="12"/>
        <v>0.64958000000000005</v>
      </c>
      <c r="BC39" s="132">
        <f t="shared" si="13"/>
        <v>0.13273000000000001</v>
      </c>
      <c r="BD39" s="132">
        <f t="shared" si="14"/>
        <v>0.17253000000000002</v>
      </c>
      <c r="BE39" s="132">
        <f t="shared" si="15"/>
        <v>8.1560000000000007E-2</v>
      </c>
      <c r="BF39" s="132">
        <f t="shared" si="16"/>
        <v>5.7740000000000007E-2</v>
      </c>
      <c r="BG39" s="132">
        <f t="shared" si="29"/>
        <v>0</v>
      </c>
      <c r="BH39" s="132"/>
      <c r="BI39" s="132">
        <f t="shared" si="38"/>
        <v>1.4198000000000002</v>
      </c>
      <c r="BJ39" s="132">
        <f t="shared" si="38"/>
        <v>2.3745000000000003</v>
      </c>
      <c r="BK39" s="132">
        <f t="shared" si="38"/>
        <v>3.1868500000000002</v>
      </c>
      <c r="BL39" s="132">
        <f t="shared" si="17"/>
        <v>0.4229</v>
      </c>
      <c r="BM39" s="132">
        <f t="shared" si="31"/>
        <v>1.7019000000000002</v>
      </c>
      <c r="BN39" s="132">
        <f t="shared" si="18"/>
        <v>0.81770000000000009</v>
      </c>
      <c r="BO39" s="132"/>
      <c r="BP39" s="132">
        <f t="shared" si="32"/>
        <v>3.8967500000000004</v>
      </c>
      <c r="BQ39" s="132">
        <f t="shared" si="33"/>
        <v>9.9472000000000005</v>
      </c>
      <c r="BR39" s="132">
        <f t="shared" si="34"/>
        <v>0.37019999999999997</v>
      </c>
      <c r="BS39" s="132">
        <f t="shared" si="19"/>
        <v>0.10909000000000001</v>
      </c>
      <c r="BT39" s="132">
        <f t="shared" si="20"/>
        <v>1.3643000000000001</v>
      </c>
      <c r="BU39" s="132"/>
      <c r="BV39" s="132">
        <f t="shared" si="35"/>
        <v>0.11260000000000001</v>
      </c>
      <c r="BW39" s="133">
        <f t="shared" si="41"/>
        <v>1.1808000000000001</v>
      </c>
      <c r="BX39" s="133">
        <f t="shared" si="41"/>
        <v>1.5710000000000002</v>
      </c>
      <c r="BY39" s="133">
        <f t="shared" si="22"/>
        <v>0.45580000000000004</v>
      </c>
      <c r="BZ39" s="133">
        <f t="shared" si="23"/>
        <v>0.41860000000000003</v>
      </c>
      <c r="CA39" s="133">
        <f t="shared" si="24"/>
        <v>2.6200000000000001E-2</v>
      </c>
      <c r="CB39" s="133">
        <f t="shared" si="25"/>
        <v>7.3440000000000003</v>
      </c>
      <c r="CC39" s="133"/>
      <c r="CD39" s="133">
        <f t="shared" si="26"/>
        <v>1.5044000000000002</v>
      </c>
    </row>
    <row r="40" spans="1:83" ht="15.75" x14ac:dyDescent="0.25">
      <c r="A40" s="125">
        <v>43138</v>
      </c>
      <c r="B40" s="140">
        <v>14406</v>
      </c>
      <c r="C40" s="140">
        <v>48289</v>
      </c>
      <c r="D40" s="140">
        <v>64980</v>
      </c>
      <c r="E40" s="140">
        <v>17297</v>
      </c>
      <c r="F40" s="140">
        <v>39938</v>
      </c>
      <c r="G40" s="140">
        <v>1459</v>
      </c>
      <c r="H40" s="140">
        <v>14800</v>
      </c>
      <c r="I40" s="140">
        <v>17399</v>
      </c>
      <c r="J40" s="140">
        <v>100635</v>
      </c>
      <c r="K40" s="140">
        <v>78464</v>
      </c>
      <c r="L40" s="140">
        <v>4294</v>
      </c>
      <c r="M40" s="140">
        <v>17225</v>
      </c>
      <c r="N40" s="140">
        <v>326</v>
      </c>
      <c r="O40" s="140">
        <v>15098</v>
      </c>
      <c r="P40" s="140">
        <v>15716</v>
      </c>
      <c r="Q40" s="140">
        <v>4897</v>
      </c>
      <c r="R40" s="140">
        <v>14288</v>
      </c>
      <c r="S40" s="140">
        <v>47457</v>
      </c>
      <c r="T40" s="140">
        <v>16972</v>
      </c>
      <c r="U40" s="140">
        <v>4619</v>
      </c>
      <c r="V40" s="140">
        <v>25076</v>
      </c>
      <c r="W40" s="140">
        <v>32717</v>
      </c>
      <c r="X40" s="140">
        <v>20107</v>
      </c>
      <c r="Y40" s="140">
        <v>18801</v>
      </c>
      <c r="Z40" s="140">
        <v>13625</v>
      </c>
      <c r="AA40" s="140">
        <v>42498</v>
      </c>
      <c r="AB40" s="140">
        <v>1278</v>
      </c>
      <c r="AC40" s="140">
        <v>603</v>
      </c>
      <c r="AD40" s="140">
        <v>5843</v>
      </c>
      <c r="AE40" s="142">
        <v>54233</v>
      </c>
      <c r="AF40" s="140">
        <v>9844</v>
      </c>
      <c r="AG40" s="141">
        <v>11050</v>
      </c>
      <c r="AH40" s="141">
        <v>52970</v>
      </c>
      <c r="AI40" s="141">
        <v>34230</v>
      </c>
      <c r="AJ40" s="141">
        <v>366020</v>
      </c>
      <c r="AK40" s="128">
        <f t="shared" si="0"/>
        <v>0.17225000000000001</v>
      </c>
      <c r="AL40" s="129">
        <f t="shared" si="1"/>
        <v>1.4406000000000001</v>
      </c>
      <c r="AM40" s="129">
        <f t="shared" si="39"/>
        <v>2.41445</v>
      </c>
      <c r="AN40" s="129">
        <f t="shared" si="39"/>
        <v>3.2490000000000001</v>
      </c>
      <c r="AO40" s="129">
        <f t="shared" si="3"/>
        <v>10.063500000000001</v>
      </c>
      <c r="AP40" s="129">
        <f t="shared" si="4"/>
        <v>3.9232</v>
      </c>
      <c r="AQ40" s="129">
        <f t="shared" si="40"/>
        <v>5.2969999999999996E-2</v>
      </c>
      <c r="AR40" s="129">
        <f t="shared" si="40"/>
        <v>3.4229999999999997E-2</v>
      </c>
      <c r="AT40" s="131">
        <f t="shared" si="28"/>
        <v>43138</v>
      </c>
      <c r="AU40" s="132">
        <f t="shared" si="5"/>
        <v>0.54233000000000009</v>
      </c>
      <c r="AV40" s="132">
        <f t="shared" si="6"/>
        <v>0.42498000000000002</v>
      </c>
      <c r="AW40" s="132">
        <f t="shared" si="7"/>
        <v>0.47457000000000005</v>
      </c>
      <c r="AX40" s="132">
        <f t="shared" si="8"/>
        <v>6.0300000000000006E-3</v>
      </c>
      <c r="AY40" s="132">
        <f t="shared" si="9"/>
        <v>1.2780000000000001E-2</v>
      </c>
      <c r="AZ40" s="132">
        <f t="shared" si="10"/>
        <v>0.25076000000000004</v>
      </c>
      <c r="BA40" s="132">
        <f t="shared" si="11"/>
        <v>0.18801000000000001</v>
      </c>
      <c r="BB40" s="132">
        <f t="shared" si="12"/>
        <v>0.65434000000000003</v>
      </c>
      <c r="BC40" s="132">
        <f t="shared" si="13"/>
        <v>0.13625000000000001</v>
      </c>
      <c r="BD40" s="132">
        <f t="shared" si="14"/>
        <v>0.20107000000000003</v>
      </c>
      <c r="BE40" s="132">
        <f t="shared" si="15"/>
        <v>9.8440000000000014E-2</v>
      </c>
      <c r="BF40" s="132">
        <f t="shared" si="16"/>
        <v>5.8430000000000003E-2</v>
      </c>
      <c r="BG40" s="132">
        <f t="shared" si="29"/>
        <v>1.1049999999999999E-2</v>
      </c>
      <c r="BH40" s="132"/>
      <c r="BI40" s="132">
        <f t="shared" si="38"/>
        <v>1.4406000000000001</v>
      </c>
      <c r="BJ40" s="132">
        <f t="shared" si="38"/>
        <v>2.41445</v>
      </c>
      <c r="BK40" s="132">
        <f t="shared" si="38"/>
        <v>3.2490000000000001</v>
      </c>
      <c r="BL40" s="132">
        <f t="shared" si="17"/>
        <v>0.46190000000000003</v>
      </c>
      <c r="BM40" s="132">
        <f t="shared" si="31"/>
        <v>1.7297</v>
      </c>
      <c r="BN40" s="132">
        <f t="shared" si="18"/>
        <v>0.79876000000000003</v>
      </c>
      <c r="BO40" s="132"/>
      <c r="BP40" s="132">
        <f t="shared" si="32"/>
        <v>3.9232</v>
      </c>
      <c r="BQ40" s="132">
        <f t="shared" si="33"/>
        <v>10.063500000000001</v>
      </c>
      <c r="BR40" s="132">
        <f t="shared" si="34"/>
        <v>0.36601999999999996</v>
      </c>
      <c r="BS40" s="132">
        <f t="shared" si="19"/>
        <v>0.16972000000000001</v>
      </c>
      <c r="BT40" s="132">
        <f t="shared" si="20"/>
        <v>1.4288000000000001</v>
      </c>
      <c r="BU40" s="132"/>
      <c r="BV40" s="132">
        <f t="shared" si="35"/>
        <v>0.1459</v>
      </c>
      <c r="BW40" s="133">
        <f t="shared" si="41"/>
        <v>1.48</v>
      </c>
      <c r="BX40" s="133">
        <f t="shared" si="41"/>
        <v>1.7399</v>
      </c>
      <c r="BY40" s="133">
        <f t="shared" si="22"/>
        <v>0.48970000000000002</v>
      </c>
      <c r="BZ40" s="133">
        <f t="shared" si="23"/>
        <v>0.4294</v>
      </c>
      <c r="CA40" s="133">
        <f t="shared" si="24"/>
        <v>3.2600000000000004E-2</v>
      </c>
      <c r="CB40" s="133">
        <f t="shared" si="25"/>
        <v>7.5490000000000004</v>
      </c>
      <c r="CC40" s="133"/>
      <c r="CD40" s="133">
        <f t="shared" si="26"/>
        <v>1.5716000000000001</v>
      </c>
    </row>
    <row r="41" spans="1:83" ht="15.75" x14ac:dyDescent="0.25">
      <c r="A41" s="125">
        <v>43139</v>
      </c>
      <c r="B41" s="140">
        <v>14364</v>
      </c>
      <c r="C41" s="140">
        <v>47938</v>
      </c>
      <c r="D41" s="140">
        <v>64274</v>
      </c>
      <c r="E41" s="140">
        <v>17690</v>
      </c>
      <c r="F41" s="140">
        <v>41473</v>
      </c>
      <c r="G41" s="140">
        <v>1281</v>
      </c>
      <c r="H41" s="140">
        <v>12466</v>
      </c>
      <c r="I41" s="140">
        <v>17513</v>
      </c>
      <c r="J41" s="140">
        <v>101014</v>
      </c>
      <c r="K41" s="140">
        <v>80020</v>
      </c>
      <c r="L41" s="140">
        <v>4450</v>
      </c>
      <c r="M41" s="140">
        <v>16595</v>
      </c>
      <c r="N41" s="140">
        <v>279</v>
      </c>
      <c r="O41" s="140">
        <v>16077</v>
      </c>
      <c r="P41" s="140">
        <v>16606</v>
      </c>
      <c r="Q41" s="140">
        <v>5040</v>
      </c>
      <c r="R41" s="140">
        <v>13928</v>
      </c>
      <c r="S41" s="140">
        <v>45532</v>
      </c>
      <c r="T41" s="140">
        <v>12345</v>
      </c>
      <c r="U41" s="140">
        <v>5194</v>
      </c>
      <c r="V41" s="140">
        <v>24659</v>
      </c>
      <c r="W41" s="140">
        <v>33322</v>
      </c>
      <c r="X41" s="140">
        <v>18842</v>
      </c>
      <c r="Y41" s="140">
        <v>18661</v>
      </c>
      <c r="Z41" s="140">
        <v>13035</v>
      </c>
      <c r="AA41" s="140">
        <v>41839</v>
      </c>
      <c r="AB41" s="140">
        <v>1313</v>
      </c>
      <c r="AC41" s="140">
        <v>508</v>
      </c>
      <c r="AD41" s="140">
        <v>7669</v>
      </c>
      <c r="AE41" s="142">
        <v>61563</v>
      </c>
      <c r="AF41" s="140">
        <v>8991</v>
      </c>
      <c r="AG41" s="141">
        <v>8850</v>
      </c>
      <c r="AH41" s="141">
        <v>47380</v>
      </c>
      <c r="AI41" s="141">
        <v>47820</v>
      </c>
      <c r="AJ41" s="141">
        <v>370180</v>
      </c>
      <c r="AK41" s="128">
        <f t="shared" si="0"/>
        <v>0.16595000000000001</v>
      </c>
      <c r="AL41" s="129">
        <f t="shared" si="1"/>
        <v>1.4364000000000001</v>
      </c>
      <c r="AM41" s="129">
        <f t="shared" si="39"/>
        <v>2.3969</v>
      </c>
      <c r="AN41" s="129">
        <f t="shared" si="39"/>
        <v>3.2137000000000002</v>
      </c>
      <c r="AO41" s="129">
        <f t="shared" si="3"/>
        <v>10.1014</v>
      </c>
      <c r="AP41" s="129">
        <f t="shared" si="4"/>
        <v>4.0010000000000003</v>
      </c>
      <c r="AQ41" s="129">
        <f t="shared" si="40"/>
        <v>4.7379999999999999E-2</v>
      </c>
      <c r="AR41" s="129">
        <f t="shared" si="40"/>
        <v>4.7819999999999994E-2</v>
      </c>
      <c r="AT41" s="131">
        <f t="shared" si="28"/>
        <v>43139</v>
      </c>
      <c r="AU41" s="132">
        <f t="shared" si="5"/>
        <v>0.61563000000000001</v>
      </c>
      <c r="AV41" s="132">
        <f t="shared" si="6"/>
        <v>0.41839000000000004</v>
      </c>
      <c r="AW41" s="132">
        <f t="shared" si="7"/>
        <v>0.45532000000000006</v>
      </c>
      <c r="AX41" s="132">
        <f t="shared" si="8"/>
        <v>5.0800000000000003E-3</v>
      </c>
      <c r="AY41" s="132">
        <f t="shared" si="9"/>
        <v>1.3130000000000001E-2</v>
      </c>
      <c r="AZ41" s="132">
        <f t="shared" si="10"/>
        <v>0.24659000000000003</v>
      </c>
      <c r="BA41" s="132">
        <f t="shared" si="11"/>
        <v>0.18661000000000003</v>
      </c>
      <c r="BB41" s="132">
        <f t="shared" si="12"/>
        <v>0.66644000000000003</v>
      </c>
      <c r="BC41" s="132">
        <f t="shared" si="13"/>
        <v>0.13035000000000002</v>
      </c>
      <c r="BD41" s="132">
        <f t="shared" si="14"/>
        <v>0.18842</v>
      </c>
      <c r="BE41" s="132">
        <f t="shared" si="15"/>
        <v>8.9910000000000004E-2</v>
      </c>
      <c r="BF41" s="132">
        <f t="shared" si="16"/>
        <v>7.6690000000000008E-2</v>
      </c>
      <c r="BG41" s="132">
        <f t="shared" si="29"/>
        <v>8.8500000000000002E-3</v>
      </c>
      <c r="BH41" s="132"/>
      <c r="BI41" s="132">
        <f t="shared" si="38"/>
        <v>1.4364000000000001</v>
      </c>
      <c r="BJ41" s="132">
        <f t="shared" si="38"/>
        <v>2.3969</v>
      </c>
      <c r="BK41" s="132">
        <f t="shared" si="38"/>
        <v>3.2137000000000002</v>
      </c>
      <c r="BL41" s="132">
        <f t="shared" si="17"/>
        <v>0.51939999999999997</v>
      </c>
      <c r="BM41" s="132">
        <f t="shared" si="31"/>
        <v>1.7690000000000001</v>
      </c>
      <c r="BN41" s="132">
        <f t="shared" si="18"/>
        <v>0.82946000000000009</v>
      </c>
      <c r="BO41" s="132"/>
      <c r="BP41" s="132">
        <f t="shared" si="32"/>
        <v>4.0010000000000003</v>
      </c>
      <c r="BQ41" s="132">
        <f t="shared" si="33"/>
        <v>10.1014</v>
      </c>
      <c r="BR41" s="132">
        <f t="shared" si="34"/>
        <v>0.37018000000000001</v>
      </c>
      <c r="BS41" s="132">
        <f t="shared" si="19"/>
        <v>0.12345</v>
      </c>
      <c r="BT41" s="132">
        <f t="shared" si="20"/>
        <v>1.3928</v>
      </c>
      <c r="BU41" s="132"/>
      <c r="BV41" s="132">
        <f t="shared" si="35"/>
        <v>0.12810000000000002</v>
      </c>
      <c r="BW41" s="133">
        <f t="shared" si="41"/>
        <v>1.2466000000000002</v>
      </c>
      <c r="BX41" s="133">
        <f t="shared" si="41"/>
        <v>1.7513000000000001</v>
      </c>
      <c r="BY41" s="133">
        <f t="shared" si="22"/>
        <v>0.504</v>
      </c>
      <c r="BZ41" s="133">
        <f t="shared" si="23"/>
        <v>0.44500000000000001</v>
      </c>
      <c r="CA41" s="133">
        <f t="shared" si="24"/>
        <v>2.7900000000000001E-2</v>
      </c>
      <c r="CB41" s="133">
        <f t="shared" si="25"/>
        <v>8.0385000000000009</v>
      </c>
      <c r="CC41" s="133"/>
      <c r="CD41" s="133">
        <f t="shared" si="26"/>
        <v>1.6606000000000001</v>
      </c>
    </row>
    <row r="42" spans="1:83" ht="15.75" x14ac:dyDescent="0.25">
      <c r="A42" s="125">
        <v>43140</v>
      </c>
      <c r="B42" s="140">
        <v>13937</v>
      </c>
      <c r="C42" s="140">
        <v>46851</v>
      </c>
      <c r="D42" s="140">
        <v>63222</v>
      </c>
      <c r="E42" s="140">
        <v>16402</v>
      </c>
      <c r="F42" s="140">
        <v>40898</v>
      </c>
      <c r="G42" s="140">
        <v>1136</v>
      </c>
      <c r="H42" s="140">
        <v>12578</v>
      </c>
      <c r="I42" s="140">
        <v>15898</v>
      </c>
      <c r="J42" s="140">
        <v>97833</v>
      </c>
      <c r="K42" s="140">
        <v>77469</v>
      </c>
      <c r="L42" s="140">
        <v>4181</v>
      </c>
      <c r="M42" s="140">
        <v>18378</v>
      </c>
      <c r="N42" s="140">
        <v>269</v>
      </c>
      <c r="O42" s="140">
        <v>14610</v>
      </c>
      <c r="P42" s="140">
        <v>16058</v>
      </c>
      <c r="Q42" s="140">
        <v>4602</v>
      </c>
      <c r="R42" s="140">
        <v>14208</v>
      </c>
      <c r="S42" s="140">
        <v>43353</v>
      </c>
      <c r="T42" s="140">
        <v>10262</v>
      </c>
      <c r="U42" s="140">
        <v>4466</v>
      </c>
      <c r="V42" s="140">
        <v>23403</v>
      </c>
      <c r="W42" s="140">
        <v>31015</v>
      </c>
      <c r="X42" s="140">
        <v>17451</v>
      </c>
      <c r="Y42" s="140">
        <v>17681</v>
      </c>
      <c r="Z42" s="140">
        <v>12159</v>
      </c>
      <c r="AA42" s="140">
        <v>40649</v>
      </c>
      <c r="AB42" s="140">
        <v>1120</v>
      </c>
      <c r="AC42" s="140">
        <v>540</v>
      </c>
      <c r="AD42" s="140">
        <v>7662</v>
      </c>
      <c r="AE42" s="142">
        <v>58225</v>
      </c>
      <c r="AF42" s="140">
        <v>7905</v>
      </c>
      <c r="AG42" s="141">
        <v>0</v>
      </c>
      <c r="AH42" s="141">
        <v>53980</v>
      </c>
      <c r="AI42" s="141">
        <v>47290</v>
      </c>
      <c r="AJ42" s="141">
        <v>370560</v>
      </c>
      <c r="AK42" s="128">
        <f t="shared" si="0"/>
        <v>0.18378000000000003</v>
      </c>
      <c r="AL42" s="129">
        <f t="shared" si="1"/>
        <v>1.3937000000000002</v>
      </c>
      <c r="AM42" s="129">
        <f t="shared" si="39"/>
        <v>2.3425500000000001</v>
      </c>
      <c r="AN42" s="129">
        <f t="shared" si="39"/>
        <v>3.1611000000000002</v>
      </c>
      <c r="AO42" s="129">
        <f t="shared" si="3"/>
        <v>9.7833000000000006</v>
      </c>
      <c r="AP42" s="129">
        <f t="shared" si="4"/>
        <v>3.8734500000000001</v>
      </c>
      <c r="AQ42" s="129">
        <f t="shared" si="40"/>
        <v>5.398E-2</v>
      </c>
      <c r="AR42" s="129">
        <f t="shared" si="40"/>
        <v>4.7289999999999999E-2</v>
      </c>
      <c r="AT42" s="131">
        <f t="shared" si="28"/>
        <v>43140</v>
      </c>
      <c r="AU42" s="132">
        <f t="shared" si="5"/>
        <v>0.58225000000000005</v>
      </c>
      <c r="AV42" s="132">
        <f t="shared" si="6"/>
        <v>0.40649000000000002</v>
      </c>
      <c r="AW42" s="132">
        <f t="shared" si="7"/>
        <v>0.43353000000000003</v>
      </c>
      <c r="AX42" s="132">
        <f t="shared" si="8"/>
        <v>5.4000000000000003E-3</v>
      </c>
      <c r="AY42" s="132">
        <f t="shared" si="9"/>
        <v>1.1200000000000002E-2</v>
      </c>
      <c r="AZ42" s="132">
        <f t="shared" si="10"/>
        <v>0.23403000000000002</v>
      </c>
      <c r="BA42" s="132">
        <f t="shared" si="11"/>
        <v>0.17681000000000002</v>
      </c>
      <c r="BB42" s="132">
        <f t="shared" si="12"/>
        <v>0.62030000000000007</v>
      </c>
      <c r="BC42" s="132">
        <f t="shared" si="13"/>
        <v>0.12159</v>
      </c>
      <c r="BD42" s="132">
        <f t="shared" si="14"/>
        <v>0.17451000000000003</v>
      </c>
      <c r="BE42" s="132">
        <f t="shared" si="15"/>
        <v>7.9050000000000009E-2</v>
      </c>
      <c r="BF42" s="132">
        <f t="shared" si="16"/>
        <v>7.6620000000000008E-2</v>
      </c>
      <c r="BG42" s="132">
        <f t="shared" si="29"/>
        <v>0</v>
      </c>
      <c r="BH42" s="132"/>
      <c r="BI42" s="132">
        <f t="shared" si="38"/>
        <v>1.3937000000000002</v>
      </c>
      <c r="BJ42" s="132">
        <f t="shared" si="38"/>
        <v>2.3425500000000001</v>
      </c>
      <c r="BK42" s="132">
        <f t="shared" si="38"/>
        <v>3.1611000000000002</v>
      </c>
      <c r="BL42" s="132">
        <f t="shared" si="17"/>
        <v>0.4466</v>
      </c>
      <c r="BM42" s="132">
        <f t="shared" si="31"/>
        <v>1.6402000000000001</v>
      </c>
      <c r="BN42" s="132">
        <f t="shared" si="18"/>
        <v>0.81796000000000002</v>
      </c>
      <c r="BO42" s="132"/>
      <c r="BP42" s="132">
        <f t="shared" si="32"/>
        <v>3.8734500000000001</v>
      </c>
      <c r="BQ42" s="132">
        <f t="shared" si="33"/>
        <v>9.7833000000000006</v>
      </c>
      <c r="BR42" s="132">
        <f t="shared" si="34"/>
        <v>0.37056</v>
      </c>
      <c r="BS42" s="132">
        <f t="shared" si="19"/>
        <v>0.10262</v>
      </c>
      <c r="BT42" s="132">
        <f t="shared" si="20"/>
        <v>1.4208000000000001</v>
      </c>
      <c r="BU42" s="132"/>
      <c r="BV42" s="132">
        <f t="shared" si="35"/>
        <v>0.11360000000000001</v>
      </c>
      <c r="BW42" s="133">
        <f t="shared" si="41"/>
        <v>1.2578</v>
      </c>
      <c r="BX42" s="133">
        <f t="shared" si="41"/>
        <v>1.5898000000000001</v>
      </c>
      <c r="BY42" s="133">
        <f t="shared" si="22"/>
        <v>0.4602</v>
      </c>
      <c r="BZ42" s="133">
        <f t="shared" si="23"/>
        <v>0.41810000000000003</v>
      </c>
      <c r="CA42" s="133">
        <f t="shared" si="24"/>
        <v>2.69E-2</v>
      </c>
      <c r="CB42" s="133">
        <f t="shared" si="25"/>
        <v>7.3049999999999997</v>
      </c>
      <c r="CC42" s="133"/>
      <c r="CD42" s="133">
        <f t="shared" si="26"/>
        <v>1.6058000000000001</v>
      </c>
    </row>
    <row r="43" spans="1:83" ht="15.75" x14ac:dyDescent="0.25">
      <c r="A43" s="125">
        <v>43141</v>
      </c>
      <c r="B43" s="140">
        <v>14900</v>
      </c>
      <c r="C43" s="140">
        <v>49227</v>
      </c>
      <c r="D43" s="140">
        <v>66190</v>
      </c>
      <c r="E43" s="140">
        <v>16524</v>
      </c>
      <c r="F43" s="140">
        <v>44544</v>
      </c>
      <c r="G43" s="140">
        <v>1282</v>
      </c>
      <c r="H43" s="140">
        <v>14106</v>
      </c>
      <c r="I43" s="140">
        <v>16264</v>
      </c>
      <c r="J43" s="140">
        <v>101494</v>
      </c>
      <c r="K43" s="140">
        <v>79686</v>
      </c>
      <c r="L43" s="140">
        <v>4186</v>
      </c>
      <c r="M43" s="140">
        <v>20683</v>
      </c>
      <c r="N43" s="140">
        <v>157</v>
      </c>
      <c r="O43" s="140">
        <v>17319</v>
      </c>
      <c r="P43" s="140">
        <v>16414</v>
      </c>
      <c r="Q43" s="140">
        <v>4683</v>
      </c>
      <c r="R43" s="140">
        <v>14060</v>
      </c>
      <c r="S43" s="140">
        <v>43230</v>
      </c>
      <c r="T43" s="140">
        <v>19107</v>
      </c>
      <c r="U43" s="140">
        <v>4993</v>
      </c>
      <c r="V43" s="140">
        <v>26865</v>
      </c>
      <c r="W43" s="140">
        <v>32835</v>
      </c>
      <c r="X43" s="140">
        <v>18934</v>
      </c>
      <c r="Y43" s="140">
        <v>18077</v>
      </c>
      <c r="Z43" s="140">
        <v>13723</v>
      </c>
      <c r="AA43" s="140">
        <v>43947</v>
      </c>
      <c r="AB43" s="140">
        <v>1153</v>
      </c>
      <c r="AC43" s="140">
        <v>519</v>
      </c>
      <c r="AD43" s="140">
        <v>7225</v>
      </c>
      <c r="AE43" s="142">
        <v>57781</v>
      </c>
      <c r="AF43" s="140">
        <v>8014</v>
      </c>
      <c r="AG43" s="141">
        <v>11050</v>
      </c>
      <c r="AH43" s="141">
        <v>57520</v>
      </c>
      <c r="AI43" s="141">
        <v>44280</v>
      </c>
      <c r="AJ43" s="141">
        <v>370440</v>
      </c>
      <c r="AK43" s="128">
        <f t="shared" si="0"/>
        <v>0.20683000000000001</v>
      </c>
      <c r="AL43" s="129">
        <f t="shared" si="1"/>
        <v>1.49</v>
      </c>
      <c r="AM43" s="129">
        <f t="shared" si="39"/>
        <v>2.4613499999999999</v>
      </c>
      <c r="AN43" s="129">
        <f t="shared" si="39"/>
        <v>3.3095000000000003</v>
      </c>
      <c r="AO43" s="129">
        <f t="shared" si="3"/>
        <v>10.1494</v>
      </c>
      <c r="AP43" s="129">
        <f t="shared" si="4"/>
        <v>3.9843000000000002</v>
      </c>
      <c r="AQ43" s="129">
        <f t="shared" si="40"/>
        <v>5.7519999999999995E-2</v>
      </c>
      <c r="AR43" s="129">
        <f t="shared" si="40"/>
        <v>4.428E-2</v>
      </c>
      <c r="AT43" s="131">
        <f t="shared" si="28"/>
        <v>43141</v>
      </c>
      <c r="AU43" s="132">
        <f t="shared" si="5"/>
        <v>0.57781000000000005</v>
      </c>
      <c r="AV43" s="132">
        <f t="shared" si="6"/>
        <v>0.43947000000000003</v>
      </c>
      <c r="AW43" s="132">
        <f t="shared" si="7"/>
        <v>0.43230000000000002</v>
      </c>
      <c r="AX43" s="132">
        <f t="shared" si="8"/>
        <v>5.1900000000000002E-3</v>
      </c>
      <c r="AY43" s="132">
        <f t="shared" si="9"/>
        <v>1.153E-2</v>
      </c>
      <c r="AZ43" s="132">
        <f t="shared" si="10"/>
        <v>0.26865</v>
      </c>
      <c r="BA43" s="132">
        <f t="shared" si="11"/>
        <v>0.18077000000000001</v>
      </c>
      <c r="BB43" s="132">
        <f t="shared" si="12"/>
        <v>0.65670000000000006</v>
      </c>
      <c r="BC43" s="132">
        <f t="shared" si="13"/>
        <v>0.13723000000000002</v>
      </c>
      <c r="BD43" s="132">
        <f t="shared" si="14"/>
        <v>0.18934000000000001</v>
      </c>
      <c r="BE43" s="132">
        <f t="shared" si="15"/>
        <v>8.0140000000000003E-2</v>
      </c>
      <c r="BF43" s="132">
        <f t="shared" si="16"/>
        <v>7.2250000000000009E-2</v>
      </c>
      <c r="BG43" s="132">
        <f t="shared" si="29"/>
        <v>1.1049999999999999E-2</v>
      </c>
      <c r="BH43" s="132"/>
      <c r="BI43" s="132">
        <f t="shared" si="38"/>
        <v>1.49</v>
      </c>
      <c r="BJ43" s="132">
        <f t="shared" si="38"/>
        <v>2.4613499999999999</v>
      </c>
      <c r="BK43" s="132">
        <f t="shared" si="38"/>
        <v>3.3095000000000003</v>
      </c>
      <c r="BL43" s="132">
        <f t="shared" si="17"/>
        <v>0.49930000000000002</v>
      </c>
      <c r="BM43" s="132">
        <f t="shared" si="31"/>
        <v>1.6524000000000001</v>
      </c>
      <c r="BN43" s="132">
        <f t="shared" si="18"/>
        <v>0.89088000000000012</v>
      </c>
      <c r="BO43" s="132"/>
      <c r="BP43" s="132">
        <f t="shared" si="32"/>
        <v>3.9843000000000002</v>
      </c>
      <c r="BQ43" s="132">
        <f t="shared" si="33"/>
        <v>10.1494</v>
      </c>
      <c r="BR43" s="132">
        <f t="shared" si="34"/>
        <v>0.37043999999999999</v>
      </c>
      <c r="BS43" s="132">
        <f t="shared" si="19"/>
        <v>0.19107000000000002</v>
      </c>
      <c r="BT43" s="132">
        <f t="shared" si="20"/>
        <v>1.4060000000000001</v>
      </c>
      <c r="BU43" s="132"/>
      <c r="BV43" s="132">
        <f t="shared" si="35"/>
        <v>0.12820000000000001</v>
      </c>
      <c r="BW43" s="133">
        <f t="shared" si="41"/>
        <v>1.4106000000000001</v>
      </c>
      <c r="BX43" s="133">
        <f t="shared" si="41"/>
        <v>1.6264000000000001</v>
      </c>
      <c r="BY43" s="133">
        <f t="shared" si="22"/>
        <v>0.46830000000000005</v>
      </c>
      <c r="BZ43" s="133">
        <f t="shared" si="23"/>
        <v>0.41860000000000003</v>
      </c>
      <c r="CA43" s="133">
        <f t="shared" si="24"/>
        <v>1.5700000000000002E-2</v>
      </c>
      <c r="CB43" s="133">
        <f t="shared" si="25"/>
        <v>8.6594999999999995</v>
      </c>
      <c r="CC43" s="133"/>
      <c r="CD43" s="133">
        <f t="shared" si="26"/>
        <v>1.6414</v>
      </c>
    </row>
    <row r="44" spans="1:83" ht="15.75" x14ac:dyDescent="0.25">
      <c r="A44" s="125">
        <v>43142</v>
      </c>
      <c r="B44" s="140">
        <v>20205</v>
      </c>
      <c r="C44" s="140">
        <v>64601</v>
      </c>
      <c r="D44" s="140">
        <v>85354</v>
      </c>
      <c r="E44" s="140">
        <v>27493</v>
      </c>
      <c r="F44" s="140">
        <v>53413</v>
      </c>
      <c r="G44" s="140">
        <v>2810</v>
      </c>
      <c r="H44" s="140">
        <v>25267</v>
      </c>
      <c r="I44" s="140">
        <v>27641</v>
      </c>
      <c r="J44" s="140">
        <v>139282</v>
      </c>
      <c r="K44" s="140">
        <v>109721</v>
      </c>
      <c r="L44" s="140">
        <v>6544</v>
      </c>
      <c r="M44" s="140">
        <v>24831</v>
      </c>
      <c r="N44" s="140">
        <v>219</v>
      </c>
      <c r="O44" s="140">
        <v>21662</v>
      </c>
      <c r="P44" s="140">
        <v>25730</v>
      </c>
      <c r="Q44" s="140">
        <v>7300</v>
      </c>
      <c r="R44" s="140">
        <v>22723</v>
      </c>
      <c r="S44" s="140">
        <v>54545</v>
      </c>
      <c r="T44" s="140">
        <v>17364</v>
      </c>
      <c r="U44" s="140">
        <v>12205</v>
      </c>
      <c r="V44" s="140">
        <v>35880</v>
      </c>
      <c r="W44" s="140">
        <v>44506</v>
      </c>
      <c r="X44" s="140">
        <v>36146</v>
      </c>
      <c r="Y44" s="140">
        <v>26674</v>
      </c>
      <c r="Z44" s="140">
        <v>16722</v>
      </c>
      <c r="AA44" s="140">
        <v>56153</v>
      </c>
      <c r="AB44" s="140">
        <v>2607</v>
      </c>
      <c r="AC44" s="140">
        <v>810</v>
      </c>
      <c r="AD44" s="140">
        <v>6270</v>
      </c>
      <c r="AE44" s="142">
        <v>90160</v>
      </c>
      <c r="AF44" s="140">
        <v>18148</v>
      </c>
      <c r="AG44" s="141">
        <v>11050</v>
      </c>
      <c r="AH44" s="141">
        <v>55560</v>
      </c>
      <c r="AI44" s="141">
        <v>37500</v>
      </c>
      <c r="AJ44" s="141">
        <v>372360</v>
      </c>
      <c r="AK44" s="128">
        <f t="shared" si="0"/>
        <v>0.24831000000000003</v>
      </c>
      <c r="AL44" s="129">
        <f t="shared" si="1"/>
        <v>2.0205000000000002</v>
      </c>
      <c r="AM44" s="129">
        <f t="shared" si="39"/>
        <v>3.2300500000000003</v>
      </c>
      <c r="AN44" s="129">
        <f t="shared" si="39"/>
        <v>4.2677000000000005</v>
      </c>
      <c r="AO44" s="129">
        <f t="shared" si="3"/>
        <v>13.9282</v>
      </c>
      <c r="AP44" s="129">
        <f t="shared" si="4"/>
        <v>5.4860500000000005</v>
      </c>
      <c r="AQ44" s="129">
        <f t="shared" si="40"/>
        <v>5.5559999999999998E-2</v>
      </c>
      <c r="AR44" s="129">
        <f t="shared" si="40"/>
        <v>3.7499999999999999E-2</v>
      </c>
      <c r="AT44" s="131">
        <f t="shared" si="28"/>
        <v>43142</v>
      </c>
      <c r="AU44" s="132">
        <f t="shared" si="5"/>
        <v>0.90160000000000007</v>
      </c>
      <c r="AV44" s="132">
        <f t="shared" si="6"/>
        <v>0.56153000000000008</v>
      </c>
      <c r="AW44" s="132">
        <f t="shared" si="7"/>
        <v>0.54544999999999999</v>
      </c>
      <c r="AX44" s="132">
        <f t="shared" si="8"/>
        <v>8.1000000000000013E-3</v>
      </c>
      <c r="AY44" s="132">
        <f t="shared" si="9"/>
        <v>2.6070000000000003E-2</v>
      </c>
      <c r="AZ44" s="132">
        <f t="shared" si="10"/>
        <v>0.35880000000000001</v>
      </c>
      <c r="BA44" s="132">
        <f t="shared" si="11"/>
        <v>0.26674000000000003</v>
      </c>
      <c r="BB44" s="132">
        <f t="shared" si="12"/>
        <v>0.89012000000000002</v>
      </c>
      <c r="BC44" s="132">
        <f t="shared" si="13"/>
        <v>0.16722000000000001</v>
      </c>
      <c r="BD44" s="132">
        <f t="shared" si="14"/>
        <v>0.36146</v>
      </c>
      <c r="BE44" s="132">
        <f t="shared" si="15"/>
        <v>0.18148</v>
      </c>
      <c r="BF44" s="132">
        <f t="shared" si="16"/>
        <v>6.2700000000000006E-2</v>
      </c>
      <c r="BG44" s="132">
        <f t="shared" si="29"/>
        <v>1.1049999999999999E-2</v>
      </c>
      <c r="BH44" s="132"/>
      <c r="BI44" s="132">
        <f t="shared" si="38"/>
        <v>2.0205000000000002</v>
      </c>
      <c r="BJ44" s="132">
        <f t="shared" si="38"/>
        <v>3.2300500000000003</v>
      </c>
      <c r="BK44" s="132">
        <f t="shared" si="38"/>
        <v>4.2677000000000005</v>
      </c>
      <c r="BL44" s="132">
        <f t="shared" si="17"/>
        <v>1.2205000000000001</v>
      </c>
      <c r="BM44" s="132">
        <f t="shared" si="31"/>
        <v>2.7493000000000003</v>
      </c>
      <c r="BN44" s="132">
        <f t="shared" si="18"/>
        <v>1.06826</v>
      </c>
      <c r="BO44" s="132"/>
      <c r="BP44" s="132">
        <f t="shared" si="32"/>
        <v>5.4860500000000005</v>
      </c>
      <c r="BQ44" s="132">
        <f t="shared" si="33"/>
        <v>13.9282</v>
      </c>
      <c r="BR44" s="132">
        <f t="shared" si="34"/>
        <v>0.37235999999999997</v>
      </c>
      <c r="BS44" s="132">
        <f t="shared" si="19"/>
        <v>0.17364000000000002</v>
      </c>
      <c r="BT44" s="132">
        <f t="shared" si="20"/>
        <v>2.2723</v>
      </c>
      <c r="BU44" s="132"/>
      <c r="BV44" s="132">
        <f t="shared" si="35"/>
        <v>0.28100000000000003</v>
      </c>
      <c r="BW44" s="133">
        <f t="shared" si="41"/>
        <v>2.5266999999999999</v>
      </c>
      <c r="BX44" s="133">
        <f t="shared" si="41"/>
        <v>2.7641</v>
      </c>
      <c r="BY44" s="133">
        <f t="shared" si="22"/>
        <v>0.73</v>
      </c>
      <c r="BZ44" s="133">
        <f t="shared" si="23"/>
        <v>0.65439999999999998</v>
      </c>
      <c r="CA44" s="133">
        <f t="shared" si="24"/>
        <v>2.1899999999999999E-2</v>
      </c>
      <c r="CB44" s="133">
        <f t="shared" si="25"/>
        <v>10.831</v>
      </c>
      <c r="CC44" s="133"/>
      <c r="CD44" s="133">
        <f t="shared" si="26"/>
        <v>2.573</v>
      </c>
    </row>
    <row r="45" spans="1:83" ht="15.75" x14ac:dyDescent="0.25">
      <c r="A45" s="125">
        <v>43143</v>
      </c>
      <c r="B45" s="140">
        <v>17701</v>
      </c>
      <c r="C45" s="140">
        <v>58391</v>
      </c>
      <c r="D45" s="140">
        <v>77660</v>
      </c>
      <c r="E45" s="140">
        <v>26094</v>
      </c>
      <c r="F45" s="140">
        <v>45560</v>
      </c>
      <c r="G45" s="140">
        <v>1926</v>
      </c>
      <c r="H45" s="140">
        <v>23557</v>
      </c>
      <c r="I45" s="140">
        <v>24953</v>
      </c>
      <c r="J45" s="140">
        <v>125669</v>
      </c>
      <c r="K45" s="140">
        <v>103503</v>
      </c>
      <c r="L45" s="140">
        <v>6509</v>
      </c>
      <c r="M45" s="140">
        <v>20566</v>
      </c>
      <c r="N45" s="140">
        <v>256</v>
      </c>
      <c r="O45" s="140">
        <v>19995</v>
      </c>
      <c r="P45" s="140">
        <v>22897</v>
      </c>
      <c r="Q45" s="140">
        <v>6862</v>
      </c>
      <c r="R45" s="140">
        <v>19429</v>
      </c>
      <c r="S45" s="140">
        <v>48965</v>
      </c>
      <c r="T45" s="140">
        <v>17969</v>
      </c>
      <c r="U45" s="140">
        <v>12184</v>
      </c>
      <c r="V45" s="140">
        <v>29443</v>
      </c>
      <c r="W45" s="140">
        <v>37604</v>
      </c>
      <c r="X45" s="140">
        <v>26877</v>
      </c>
      <c r="Y45" s="140">
        <v>23159</v>
      </c>
      <c r="Z45" s="140">
        <v>13438</v>
      </c>
      <c r="AA45" s="140">
        <v>50640</v>
      </c>
      <c r="AB45" s="140">
        <v>1814</v>
      </c>
      <c r="AC45" s="140">
        <v>465</v>
      </c>
      <c r="AD45" s="140">
        <v>8910</v>
      </c>
      <c r="AE45" s="142">
        <v>85631</v>
      </c>
      <c r="AF45" s="140">
        <v>11228</v>
      </c>
      <c r="AG45" s="141">
        <v>11050</v>
      </c>
      <c r="AH45" s="141">
        <v>55520</v>
      </c>
      <c r="AI45" s="141">
        <v>54660</v>
      </c>
      <c r="AJ45" s="141">
        <v>368880</v>
      </c>
      <c r="AK45" s="128">
        <f t="shared" si="0"/>
        <v>0.20566000000000001</v>
      </c>
      <c r="AL45" s="129">
        <f t="shared" si="1"/>
        <v>1.7701</v>
      </c>
      <c r="AM45" s="129">
        <f t="shared" si="39"/>
        <v>2.9195500000000001</v>
      </c>
      <c r="AN45" s="129">
        <f t="shared" si="39"/>
        <v>3.883</v>
      </c>
      <c r="AO45" s="129">
        <f t="shared" si="3"/>
        <v>12.5669</v>
      </c>
      <c r="AP45" s="129">
        <f t="shared" si="4"/>
        <v>5.1751500000000004</v>
      </c>
      <c r="AQ45" s="129">
        <f t="shared" si="40"/>
        <v>5.552E-2</v>
      </c>
      <c r="AR45" s="129">
        <f t="shared" si="40"/>
        <v>5.466E-2</v>
      </c>
      <c r="AT45" s="131">
        <f t="shared" si="28"/>
        <v>43143</v>
      </c>
      <c r="AU45" s="132">
        <f t="shared" si="5"/>
        <v>0.85631000000000002</v>
      </c>
      <c r="AV45" s="132">
        <f t="shared" si="6"/>
        <v>0.50640000000000007</v>
      </c>
      <c r="AW45" s="132">
        <f t="shared" si="7"/>
        <v>0.48965000000000003</v>
      </c>
      <c r="AX45" s="132">
        <f t="shared" si="8"/>
        <v>4.6500000000000005E-3</v>
      </c>
      <c r="AY45" s="132">
        <f t="shared" si="9"/>
        <v>1.814E-2</v>
      </c>
      <c r="AZ45" s="132">
        <f t="shared" si="10"/>
        <v>0.29443000000000003</v>
      </c>
      <c r="BA45" s="132">
        <f t="shared" si="11"/>
        <v>0.23159000000000002</v>
      </c>
      <c r="BB45" s="132">
        <f t="shared" si="12"/>
        <v>0.75208000000000008</v>
      </c>
      <c r="BC45" s="132">
        <f t="shared" si="13"/>
        <v>0.13438</v>
      </c>
      <c r="BD45" s="132">
        <f t="shared" si="14"/>
        <v>0.26877000000000001</v>
      </c>
      <c r="BE45" s="132">
        <f t="shared" si="15"/>
        <v>0.11228</v>
      </c>
      <c r="BF45" s="132">
        <f t="shared" si="16"/>
        <v>8.9100000000000013E-2</v>
      </c>
      <c r="BG45" s="132">
        <f t="shared" si="29"/>
        <v>1.1049999999999999E-2</v>
      </c>
      <c r="BH45" s="132"/>
      <c r="BI45" s="132">
        <f t="shared" si="38"/>
        <v>1.7701</v>
      </c>
      <c r="BJ45" s="132">
        <f t="shared" si="38"/>
        <v>2.9195500000000001</v>
      </c>
      <c r="BK45" s="132">
        <f t="shared" si="38"/>
        <v>3.883</v>
      </c>
      <c r="BL45" s="132">
        <f t="shared" si="17"/>
        <v>1.2184000000000001</v>
      </c>
      <c r="BM45" s="132">
        <f t="shared" si="31"/>
        <v>2.6093999999999999</v>
      </c>
      <c r="BN45" s="132">
        <f t="shared" si="18"/>
        <v>0.91120000000000012</v>
      </c>
      <c r="BO45" s="132"/>
      <c r="BP45" s="132">
        <f t="shared" si="32"/>
        <v>5.1751500000000004</v>
      </c>
      <c r="BQ45" s="132">
        <f t="shared" si="33"/>
        <v>12.5669</v>
      </c>
      <c r="BR45" s="132">
        <f t="shared" si="34"/>
        <v>0.36887999999999999</v>
      </c>
      <c r="BS45" s="132">
        <f t="shared" si="19"/>
        <v>0.17969000000000002</v>
      </c>
      <c r="BT45" s="132">
        <f t="shared" si="20"/>
        <v>1.9429000000000001</v>
      </c>
      <c r="BU45" s="132"/>
      <c r="BV45" s="132">
        <f t="shared" si="35"/>
        <v>0.19260000000000002</v>
      </c>
      <c r="BW45" s="133">
        <f t="shared" si="41"/>
        <v>2.3557000000000001</v>
      </c>
      <c r="BX45" s="133">
        <f t="shared" si="41"/>
        <v>2.4953000000000003</v>
      </c>
      <c r="BY45" s="133">
        <f t="shared" si="22"/>
        <v>0.68620000000000003</v>
      </c>
      <c r="BZ45" s="133">
        <f t="shared" si="23"/>
        <v>0.65090000000000003</v>
      </c>
      <c r="CA45" s="133">
        <f t="shared" si="24"/>
        <v>2.5600000000000001E-2</v>
      </c>
      <c r="CB45" s="133">
        <f t="shared" si="25"/>
        <v>9.9975000000000005</v>
      </c>
      <c r="CC45" s="133"/>
      <c r="CD45" s="133">
        <f t="shared" si="26"/>
        <v>2.2897000000000003</v>
      </c>
    </row>
    <row r="46" spans="1:83" ht="15.75" x14ac:dyDescent="0.25">
      <c r="A46" s="125">
        <v>43144</v>
      </c>
      <c r="B46" s="140">
        <v>16477</v>
      </c>
      <c r="C46" s="140">
        <v>54812</v>
      </c>
      <c r="D46" s="140">
        <v>73855</v>
      </c>
      <c r="E46" s="140">
        <v>22432</v>
      </c>
      <c r="F46" s="140">
        <v>43326</v>
      </c>
      <c r="G46" s="140">
        <v>1481</v>
      </c>
      <c r="H46" s="140">
        <v>16477</v>
      </c>
      <c r="I46" s="140">
        <v>20931</v>
      </c>
      <c r="J46" s="140">
        <v>113454</v>
      </c>
      <c r="K46" s="140">
        <v>92800</v>
      </c>
      <c r="L46" s="140">
        <v>5801</v>
      </c>
      <c r="M46" s="140">
        <v>19176</v>
      </c>
      <c r="N46" s="140">
        <v>273</v>
      </c>
      <c r="O46" s="140">
        <v>18323</v>
      </c>
      <c r="P46" s="140">
        <v>20281</v>
      </c>
      <c r="Q46" s="140">
        <v>5895</v>
      </c>
      <c r="R46" s="140">
        <v>16649</v>
      </c>
      <c r="S46" s="140">
        <v>46304</v>
      </c>
      <c r="T46" s="140">
        <v>11060</v>
      </c>
      <c r="U46" s="140">
        <v>8919</v>
      </c>
      <c r="V46" s="140">
        <v>27501</v>
      </c>
      <c r="W46" s="140">
        <v>33117</v>
      </c>
      <c r="X46" s="140">
        <v>19971</v>
      </c>
      <c r="Y46" s="140">
        <v>19019</v>
      </c>
      <c r="Z46" s="140">
        <v>12669</v>
      </c>
      <c r="AA46" s="140">
        <v>46992</v>
      </c>
      <c r="AB46" s="140">
        <v>1302</v>
      </c>
      <c r="AC46" s="140">
        <v>399</v>
      </c>
      <c r="AD46" s="140">
        <v>9063</v>
      </c>
      <c r="AE46" s="140">
        <v>46470</v>
      </c>
      <c r="AF46" s="140">
        <v>10870</v>
      </c>
      <c r="AG46" s="141">
        <v>7440</v>
      </c>
      <c r="AH46" s="141">
        <v>63500</v>
      </c>
      <c r="AI46" s="141">
        <v>55100</v>
      </c>
      <c r="AJ46" s="141">
        <v>369840</v>
      </c>
      <c r="AK46" s="128">
        <f t="shared" si="0"/>
        <v>0.19176000000000001</v>
      </c>
      <c r="AL46" s="129">
        <f t="shared" si="1"/>
        <v>1.6477000000000002</v>
      </c>
      <c r="AM46" s="129">
        <f t="shared" si="39"/>
        <v>2.7406000000000001</v>
      </c>
      <c r="AN46" s="129">
        <f t="shared" si="39"/>
        <v>3.6927500000000002</v>
      </c>
      <c r="AO46" s="129">
        <f t="shared" si="3"/>
        <v>11.3454</v>
      </c>
      <c r="AP46" s="129">
        <f t="shared" si="4"/>
        <v>4.6400000000000006</v>
      </c>
      <c r="AQ46" s="129">
        <f t="shared" si="40"/>
        <v>6.3500000000000001E-2</v>
      </c>
      <c r="AR46" s="129">
        <f t="shared" si="40"/>
        <v>5.5099999999999996E-2</v>
      </c>
      <c r="AT46" s="131">
        <f t="shared" si="28"/>
        <v>43144</v>
      </c>
      <c r="AU46" s="132">
        <f t="shared" si="5"/>
        <v>0.46470000000000006</v>
      </c>
      <c r="AV46" s="132">
        <f t="shared" si="6"/>
        <v>0.46992000000000006</v>
      </c>
      <c r="AW46" s="132">
        <f t="shared" si="7"/>
        <v>0.46304000000000006</v>
      </c>
      <c r="AX46" s="132">
        <f t="shared" si="8"/>
        <v>3.9900000000000005E-3</v>
      </c>
      <c r="AY46" s="132">
        <f t="shared" si="9"/>
        <v>1.302E-2</v>
      </c>
      <c r="AZ46" s="132">
        <f t="shared" si="10"/>
        <v>0.27501000000000003</v>
      </c>
      <c r="BA46" s="132">
        <f t="shared" si="11"/>
        <v>0.19019000000000003</v>
      </c>
      <c r="BB46" s="132">
        <f t="shared" si="12"/>
        <v>0.66234000000000004</v>
      </c>
      <c r="BC46" s="132">
        <f t="shared" si="13"/>
        <v>0.12669</v>
      </c>
      <c r="BD46" s="132">
        <f t="shared" si="14"/>
        <v>0.19971000000000003</v>
      </c>
      <c r="BE46" s="132">
        <f t="shared" si="15"/>
        <v>0.1087</v>
      </c>
      <c r="BF46" s="132">
        <f t="shared" si="16"/>
        <v>9.0630000000000002E-2</v>
      </c>
      <c r="BG46" s="132">
        <f t="shared" si="29"/>
        <v>7.4399999999999996E-3</v>
      </c>
      <c r="BH46" s="132"/>
      <c r="BI46" s="132">
        <f t="shared" si="38"/>
        <v>1.6477000000000002</v>
      </c>
      <c r="BJ46" s="132">
        <f t="shared" si="38"/>
        <v>2.7406000000000001</v>
      </c>
      <c r="BK46" s="132">
        <f t="shared" si="38"/>
        <v>3.6927500000000002</v>
      </c>
      <c r="BL46" s="132">
        <f t="shared" si="17"/>
        <v>0.89190000000000003</v>
      </c>
      <c r="BM46" s="132">
        <f t="shared" si="31"/>
        <v>2.2432000000000003</v>
      </c>
      <c r="BN46" s="132">
        <f t="shared" si="18"/>
        <v>0.86652000000000007</v>
      </c>
      <c r="BO46" s="132"/>
      <c r="BP46" s="132">
        <f t="shared" si="32"/>
        <v>4.6400000000000006</v>
      </c>
      <c r="BQ46" s="132">
        <f t="shared" si="33"/>
        <v>11.3454</v>
      </c>
      <c r="BR46" s="132">
        <f t="shared" si="34"/>
        <v>0.36984</v>
      </c>
      <c r="BS46" s="132">
        <f t="shared" si="19"/>
        <v>0.1106</v>
      </c>
      <c r="BT46" s="132">
        <f t="shared" si="20"/>
        <v>1.6649</v>
      </c>
      <c r="BU46" s="132"/>
      <c r="BV46" s="132">
        <f t="shared" si="35"/>
        <v>0.14810000000000001</v>
      </c>
      <c r="BW46" s="133">
        <f t="shared" si="41"/>
        <v>1.6477000000000002</v>
      </c>
      <c r="BX46" s="133">
        <f t="shared" si="41"/>
        <v>2.0931000000000002</v>
      </c>
      <c r="BY46" s="133">
        <f t="shared" si="22"/>
        <v>0.58950000000000002</v>
      </c>
      <c r="BZ46" s="133">
        <f t="shared" si="23"/>
        <v>0.58010000000000006</v>
      </c>
      <c r="CA46" s="133">
        <f t="shared" si="24"/>
        <v>2.7300000000000001E-2</v>
      </c>
      <c r="CB46" s="133">
        <f t="shared" si="25"/>
        <v>9.1615000000000002</v>
      </c>
      <c r="CC46" s="133"/>
      <c r="CD46" s="133">
        <f t="shared" si="26"/>
        <v>2.0281000000000002</v>
      </c>
    </row>
    <row r="47" spans="1:83" ht="15.75" x14ac:dyDescent="0.25">
      <c r="A47" s="125">
        <v>43145</v>
      </c>
      <c r="B47" s="140">
        <v>16213</v>
      </c>
      <c r="C47" s="140">
        <v>54098</v>
      </c>
      <c r="D47" s="140">
        <v>73171</v>
      </c>
      <c r="E47" s="140">
        <v>20993</v>
      </c>
      <c r="F47" s="140">
        <v>43317</v>
      </c>
      <c r="G47" s="140">
        <v>1339</v>
      </c>
      <c r="H47" s="140">
        <v>17916</v>
      </c>
      <c r="I47" s="140">
        <v>18617</v>
      </c>
      <c r="J47" s="140">
        <v>110335</v>
      </c>
      <c r="K47" s="140">
        <v>89467</v>
      </c>
      <c r="L47" s="140">
        <v>5314</v>
      </c>
      <c r="M47" s="140">
        <v>19495</v>
      </c>
      <c r="N47" s="140">
        <v>240</v>
      </c>
      <c r="O47" s="140">
        <v>18482</v>
      </c>
      <c r="P47" s="140">
        <v>19241</v>
      </c>
      <c r="Q47" s="140">
        <v>5601</v>
      </c>
      <c r="R47" s="140">
        <v>16598</v>
      </c>
      <c r="S47" s="140">
        <v>46329</v>
      </c>
      <c r="T47" s="140">
        <v>16054</v>
      </c>
      <c r="U47" s="140">
        <v>7427</v>
      </c>
      <c r="V47" s="140">
        <v>26375</v>
      </c>
      <c r="W47" s="140">
        <v>33359</v>
      </c>
      <c r="X47" s="140">
        <v>18359</v>
      </c>
      <c r="Y47" s="140">
        <v>18110</v>
      </c>
      <c r="Z47" s="140">
        <v>12204</v>
      </c>
      <c r="AA47" s="140">
        <v>46536</v>
      </c>
      <c r="AB47" s="140">
        <v>1162</v>
      </c>
      <c r="AC47" s="140">
        <v>337</v>
      </c>
      <c r="AD47" s="140">
        <v>8910</v>
      </c>
      <c r="AE47" s="140">
        <v>26126</v>
      </c>
      <c r="AF47" s="140">
        <v>9741</v>
      </c>
      <c r="AG47" s="141">
        <v>11050</v>
      </c>
      <c r="AH47" s="141">
        <v>68240</v>
      </c>
      <c r="AI47" s="141">
        <v>56840</v>
      </c>
      <c r="AJ47" s="141">
        <v>366360</v>
      </c>
      <c r="AK47" s="128">
        <f t="shared" si="0"/>
        <v>0.19495000000000001</v>
      </c>
      <c r="AL47" s="129">
        <f t="shared" si="1"/>
        <v>1.6213000000000002</v>
      </c>
      <c r="AM47" s="129">
        <f t="shared" si="39"/>
        <v>2.7049000000000003</v>
      </c>
      <c r="AN47" s="129">
        <f t="shared" si="39"/>
        <v>3.65855</v>
      </c>
      <c r="AO47" s="129">
        <f t="shared" si="3"/>
        <v>11.0335</v>
      </c>
      <c r="AP47" s="129">
        <f t="shared" si="4"/>
        <v>4.4733499999999999</v>
      </c>
      <c r="AQ47" s="129">
        <f t="shared" si="40"/>
        <v>6.8239999999999995E-2</v>
      </c>
      <c r="AR47" s="129">
        <f t="shared" si="40"/>
        <v>5.6839999999999995E-2</v>
      </c>
      <c r="AT47" s="131">
        <f t="shared" si="28"/>
        <v>43145</v>
      </c>
      <c r="AU47" s="132">
        <f t="shared" si="5"/>
        <v>0.26126000000000005</v>
      </c>
      <c r="AV47" s="132">
        <f t="shared" si="6"/>
        <v>0.46536000000000005</v>
      </c>
      <c r="AW47" s="132">
        <f t="shared" si="7"/>
        <v>0.46329000000000004</v>
      </c>
      <c r="AX47" s="132">
        <f t="shared" si="8"/>
        <v>3.3700000000000002E-3</v>
      </c>
      <c r="AY47" s="132">
        <f t="shared" si="9"/>
        <v>1.162E-2</v>
      </c>
      <c r="AZ47" s="132">
        <f t="shared" si="10"/>
        <v>0.26375000000000004</v>
      </c>
      <c r="BA47" s="132">
        <f t="shared" si="11"/>
        <v>0.18110000000000001</v>
      </c>
      <c r="BB47" s="132">
        <f t="shared" si="12"/>
        <v>0.66718000000000011</v>
      </c>
      <c r="BC47" s="132">
        <f t="shared" si="13"/>
        <v>0.12204000000000001</v>
      </c>
      <c r="BD47" s="132">
        <f t="shared" si="14"/>
        <v>0.18359</v>
      </c>
      <c r="BE47" s="132">
        <f t="shared" si="15"/>
        <v>9.741000000000001E-2</v>
      </c>
      <c r="BF47" s="132">
        <f t="shared" si="16"/>
        <v>8.9100000000000013E-2</v>
      </c>
      <c r="BG47" s="132">
        <f t="shared" si="29"/>
        <v>1.1049999999999999E-2</v>
      </c>
      <c r="BH47" s="132"/>
      <c r="BI47" s="132">
        <f t="shared" si="38"/>
        <v>1.6213000000000002</v>
      </c>
      <c r="BJ47" s="132">
        <f t="shared" si="38"/>
        <v>2.7049000000000003</v>
      </c>
      <c r="BK47" s="132">
        <f t="shared" si="38"/>
        <v>3.65855</v>
      </c>
      <c r="BL47" s="132">
        <f t="shared" si="17"/>
        <v>0.74270000000000003</v>
      </c>
      <c r="BM47" s="132">
        <f t="shared" si="31"/>
        <v>2.0992999999999999</v>
      </c>
      <c r="BN47" s="132">
        <f t="shared" si="18"/>
        <v>0.86634000000000011</v>
      </c>
      <c r="BO47" s="132"/>
      <c r="BP47" s="132">
        <f t="shared" si="32"/>
        <v>4.4733499999999999</v>
      </c>
      <c r="BQ47" s="132">
        <f t="shared" si="33"/>
        <v>11.0335</v>
      </c>
      <c r="BR47" s="132">
        <f t="shared" si="34"/>
        <v>0.36635999999999996</v>
      </c>
      <c r="BS47" s="132">
        <f t="shared" si="19"/>
        <v>0.16054000000000002</v>
      </c>
      <c r="BT47" s="132">
        <f t="shared" si="20"/>
        <v>1.6598000000000002</v>
      </c>
      <c r="BU47" s="132"/>
      <c r="BV47" s="132">
        <f t="shared" si="35"/>
        <v>0.13390000000000002</v>
      </c>
      <c r="BW47" s="133">
        <f t="shared" si="41"/>
        <v>1.7916000000000001</v>
      </c>
      <c r="BX47" s="133">
        <f t="shared" si="41"/>
        <v>1.8617000000000001</v>
      </c>
      <c r="BY47" s="133">
        <f t="shared" si="22"/>
        <v>0.56010000000000004</v>
      </c>
      <c r="BZ47" s="133">
        <f t="shared" si="23"/>
        <v>0.53139999999999998</v>
      </c>
      <c r="CA47" s="133">
        <f t="shared" si="24"/>
        <v>2.4E-2</v>
      </c>
      <c r="CB47" s="133">
        <f t="shared" si="25"/>
        <v>9.2409999999999997</v>
      </c>
      <c r="CC47" s="133"/>
      <c r="CD47" s="133">
        <f t="shared" si="26"/>
        <v>1.9241000000000001</v>
      </c>
    </row>
    <row r="48" spans="1:83" ht="15.75" x14ac:dyDescent="0.25">
      <c r="A48" s="125">
        <v>43146</v>
      </c>
      <c r="B48" s="140">
        <v>15689</v>
      </c>
      <c r="C48" s="140">
        <v>52392</v>
      </c>
      <c r="D48" s="140">
        <v>71551</v>
      </c>
      <c r="E48" s="140">
        <v>19568</v>
      </c>
      <c r="F48" s="140">
        <v>42159</v>
      </c>
      <c r="G48" s="140">
        <v>1264</v>
      </c>
      <c r="H48" s="140">
        <v>16166</v>
      </c>
      <c r="I48" s="140">
        <v>17700</v>
      </c>
      <c r="J48" s="140">
        <v>107215</v>
      </c>
      <c r="K48" s="140">
        <v>85990</v>
      </c>
      <c r="L48" s="140">
        <v>4830</v>
      </c>
      <c r="M48" s="140">
        <v>19118</v>
      </c>
      <c r="N48" s="140">
        <v>233</v>
      </c>
      <c r="O48" s="140">
        <v>17347</v>
      </c>
      <c r="P48" s="140">
        <v>18091</v>
      </c>
      <c r="Q48" s="140">
        <v>5426</v>
      </c>
      <c r="R48" s="140">
        <v>15473</v>
      </c>
      <c r="S48" s="140">
        <v>45953</v>
      </c>
      <c r="T48" s="140">
        <v>12104</v>
      </c>
      <c r="U48" s="140">
        <v>6494</v>
      </c>
      <c r="V48" s="140">
        <v>25172</v>
      </c>
      <c r="W48" s="140">
        <v>32748</v>
      </c>
      <c r="X48" s="140">
        <v>17766</v>
      </c>
      <c r="Y48" s="140">
        <v>17957</v>
      </c>
      <c r="Z48" s="140">
        <v>12162</v>
      </c>
      <c r="AA48" s="140">
        <v>44522</v>
      </c>
      <c r="AB48" s="140">
        <v>1166</v>
      </c>
      <c r="AC48" s="140">
        <v>488</v>
      </c>
      <c r="AD48" s="140">
        <v>6171</v>
      </c>
      <c r="AE48" s="140">
        <v>37969</v>
      </c>
      <c r="AF48" s="140">
        <v>8960</v>
      </c>
      <c r="AG48" s="141">
        <v>11050</v>
      </c>
      <c r="AH48" s="141">
        <v>62500</v>
      </c>
      <c r="AI48" s="141">
        <v>34170</v>
      </c>
      <c r="AJ48" s="141">
        <v>369480</v>
      </c>
      <c r="AK48" s="128">
        <f t="shared" si="0"/>
        <v>0.19118000000000002</v>
      </c>
      <c r="AL48" s="129">
        <f t="shared" si="1"/>
        <v>1.5689000000000002</v>
      </c>
      <c r="AM48" s="129">
        <f t="shared" si="39"/>
        <v>2.6196000000000002</v>
      </c>
      <c r="AN48" s="129">
        <f t="shared" si="39"/>
        <v>3.57755</v>
      </c>
      <c r="AO48" s="129">
        <f t="shared" si="3"/>
        <v>10.721500000000001</v>
      </c>
      <c r="AP48" s="129">
        <f t="shared" si="4"/>
        <v>4.2995000000000001</v>
      </c>
      <c r="AQ48" s="129">
        <f t="shared" si="40"/>
        <v>6.25E-2</v>
      </c>
      <c r="AR48" s="129">
        <f t="shared" si="40"/>
        <v>3.4169999999999999E-2</v>
      </c>
      <c r="AT48" s="131">
        <f t="shared" si="28"/>
        <v>43146</v>
      </c>
      <c r="AU48" s="132">
        <f t="shared" si="5"/>
        <v>0.37969000000000003</v>
      </c>
      <c r="AV48" s="132">
        <f t="shared" si="6"/>
        <v>0.44522000000000006</v>
      </c>
      <c r="AW48" s="132">
        <f t="shared" si="7"/>
        <v>0.45953000000000005</v>
      </c>
      <c r="AX48" s="132">
        <f t="shared" si="8"/>
        <v>4.8800000000000007E-3</v>
      </c>
      <c r="AY48" s="132">
        <f t="shared" si="9"/>
        <v>1.166E-2</v>
      </c>
      <c r="AZ48" s="132">
        <f t="shared" si="10"/>
        <v>0.25172</v>
      </c>
      <c r="BA48" s="132">
        <f t="shared" si="11"/>
        <v>0.17957000000000001</v>
      </c>
      <c r="BB48" s="132">
        <f t="shared" si="12"/>
        <v>0.6549600000000001</v>
      </c>
      <c r="BC48" s="132">
        <f t="shared" si="13"/>
        <v>0.12162000000000001</v>
      </c>
      <c r="BD48" s="132">
        <f t="shared" si="14"/>
        <v>0.17766000000000001</v>
      </c>
      <c r="BE48" s="132">
        <f t="shared" si="15"/>
        <v>8.9600000000000013E-2</v>
      </c>
      <c r="BF48" s="132">
        <f t="shared" si="16"/>
        <v>6.1710000000000008E-2</v>
      </c>
      <c r="BG48" s="132">
        <f t="shared" si="29"/>
        <v>1.1049999999999999E-2</v>
      </c>
      <c r="BH48" s="132"/>
      <c r="BI48" s="132">
        <f t="shared" si="38"/>
        <v>1.5689000000000002</v>
      </c>
      <c r="BJ48" s="132">
        <f t="shared" si="38"/>
        <v>2.6196000000000002</v>
      </c>
      <c r="BK48" s="132">
        <f t="shared" si="38"/>
        <v>3.57755</v>
      </c>
      <c r="BL48" s="132">
        <f t="shared" si="17"/>
        <v>0.64939999999999998</v>
      </c>
      <c r="BM48" s="132">
        <f t="shared" si="31"/>
        <v>1.9568000000000001</v>
      </c>
      <c r="BN48" s="132">
        <f t="shared" si="18"/>
        <v>0.84318000000000004</v>
      </c>
      <c r="BO48" s="132"/>
      <c r="BP48" s="132">
        <f t="shared" si="32"/>
        <v>4.2995000000000001</v>
      </c>
      <c r="BQ48" s="132">
        <f t="shared" si="33"/>
        <v>10.721500000000001</v>
      </c>
      <c r="BR48" s="132">
        <f t="shared" si="34"/>
        <v>0.36947999999999998</v>
      </c>
      <c r="BS48" s="132">
        <f t="shared" si="19"/>
        <v>0.12104000000000001</v>
      </c>
      <c r="BT48" s="132">
        <f t="shared" si="20"/>
        <v>1.5473000000000001</v>
      </c>
      <c r="BU48" s="132"/>
      <c r="BV48" s="132">
        <f t="shared" si="35"/>
        <v>0.12640000000000001</v>
      </c>
      <c r="BW48" s="133">
        <f t="shared" si="41"/>
        <v>1.6166</v>
      </c>
      <c r="BX48" s="133">
        <f t="shared" si="41"/>
        <v>1.77</v>
      </c>
      <c r="BY48" s="133">
        <f t="shared" si="22"/>
        <v>0.54259999999999997</v>
      </c>
      <c r="BZ48" s="133">
        <f t="shared" si="23"/>
        <v>0.48300000000000004</v>
      </c>
      <c r="CA48" s="133">
        <f t="shared" si="24"/>
        <v>2.3300000000000001E-2</v>
      </c>
      <c r="CB48" s="133">
        <f t="shared" si="25"/>
        <v>8.6735000000000007</v>
      </c>
      <c r="CC48" s="133"/>
      <c r="CD48" s="133">
        <f t="shared" si="26"/>
        <v>1.8091000000000002</v>
      </c>
    </row>
    <row r="49" spans="1:82" ht="15.75" x14ac:dyDescent="0.25">
      <c r="A49" s="125">
        <v>43147</v>
      </c>
      <c r="B49" s="140">
        <v>15607</v>
      </c>
      <c r="C49" s="140">
        <v>51468</v>
      </c>
      <c r="D49" s="140">
        <v>70863</v>
      </c>
      <c r="E49" s="140">
        <v>18540</v>
      </c>
      <c r="F49" s="140">
        <v>43663</v>
      </c>
      <c r="G49" s="140">
        <v>1248</v>
      </c>
      <c r="H49" s="140">
        <v>15516</v>
      </c>
      <c r="I49" s="140">
        <v>17042</v>
      </c>
      <c r="J49" s="140">
        <v>105675</v>
      </c>
      <c r="K49" s="140">
        <v>84631</v>
      </c>
      <c r="L49" s="140">
        <v>4567</v>
      </c>
      <c r="M49" s="140">
        <v>20696</v>
      </c>
      <c r="N49" s="140">
        <v>269</v>
      </c>
      <c r="O49" s="140">
        <v>17797</v>
      </c>
      <c r="P49" s="140">
        <v>17708</v>
      </c>
      <c r="Q49" s="140">
        <v>5263</v>
      </c>
      <c r="R49" s="140">
        <v>15616</v>
      </c>
      <c r="S49" s="140">
        <v>44059</v>
      </c>
      <c r="T49" s="140">
        <v>15688</v>
      </c>
      <c r="U49" s="140">
        <v>5988</v>
      </c>
      <c r="V49" s="140">
        <v>25330</v>
      </c>
      <c r="W49" s="140">
        <v>32150</v>
      </c>
      <c r="X49" s="140">
        <v>17983</v>
      </c>
      <c r="Y49" s="140">
        <v>17614</v>
      </c>
      <c r="Z49" s="140">
        <v>12328</v>
      </c>
      <c r="AA49" s="140">
        <v>43461</v>
      </c>
      <c r="AB49" s="140">
        <v>1061</v>
      </c>
      <c r="AC49" s="140">
        <v>417</v>
      </c>
      <c r="AD49" s="140">
        <v>8325</v>
      </c>
      <c r="AE49" s="140">
        <v>39436</v>
      </c>
      <c r="AF49" s="140">
        <v>8048</v>
      </c>
      <c r="AG49" s="141">
        <v>11050</v>
      </c>
      <c r="AH49" s="141">
        <v>51660</v>
      </c>
      <c r="AI49" s="141">
        <v>51530</v>
      </c>
      <c r="AJ49" s="141">
        <v>368980</v>
      </c>
      <c r="AK49" s="128">
        <f t="shared" si="0"/>
        <v>0.20696000000000001</v>
      </c>
      <c r="AL49" s="129">
        <f t="shared" si="1"/>
        <v>1.5607</v>
      </c>
      <c r="AM49" s="129">
        <f t="shared" si="39"/>
        <v>2.5733999999999999</v>
      </c>
      <c r="AN49" s="129">
        <f t="shared" si="39"/>
        <v>3.5431500000000002</v>
      </c>
      <c r="AO49" s="129">
        <f t="shared" si="3"/>
        <v>10.567500000000001</v>
      </c>
      <c r="AP49" s="129">
        <f t="shared" si="4"/>
        <v>4.2315500000000004</v>
      </c>
      <c r="AQ49" s="129">
        <f t="shared" si="40"/>
        <v>5.1659999999999998E-2</v>
      </c>
      <c r="AR49" s="129">
        <f t="shared" si="40"/>
        <v>5.1529999999999999E-2</v>
      </c>
      <c r="AT49" s="131">
        <f t="shared" si="28"/>
        <v>43147</v>
      </c>
      <c r="AU49" s="132">
        <f t="shared" si="5"/>
        <v>0.39436000000000004</v>
      </c>
      <c r="AV49" s="132">
        <f t="shared" si="6"/>
        <v>0.43461000000000005</v>
      </c>
      <c r="AW49" s="132">
        <f t="shared" si="7"/>
        <v>0.44059000000000004</v>
      </c>
      <c r="AX49" s="132">
        <f t="shared" si="8"/>
        <v>4.1700000000000001E-3</v>
      </c>
      <c r="AY49" s="132">
        <f t="shared" si="9"/>
        <v>1.0610000000000001E-2</v>
      </c>
      <c r="AZ49" s="132">
        <f t="shared" si="10"/>
        <v>0.25330000000000003</v>
      </c>
      <c r="BA49" s="132">
        <f t="shared" si="11"/>
        <v>0.17614000000000002</v>
      </c>
      <c r="BB49" s="132">
        <f t="shared" si="12"/>
        <v>0.64300000000000002</v>
      </c>
      <c r="BC49" s="132">
        <f t="shared" si="13"/>
        <v>0.12328000000000001</v>
      </c>
      <c r="BD49" s="132">
        <f t="shared" si="14"/>
        <v>0.17983000000000002</v>
      </c>
      <c r="BE49" s="132">
        <f t="shared" si="15"/>
        <v>8.048000000000001E-2</v>
      </c>
      <c r="BF49" s="132">
        <f t="shared" si="16"/>
        <v>8.3250000000000005E-2</v>
      </c>
      <c r="BG49" s="132">
        <f t="shared" si="29"/>
        <v>1.1049999999999999E-2</v>
      </c>
      <c r="BH49" s="132"/>
      <c r="BI49" s="132">
        <f t="shared" si="38"/>
        <v>1.5607</v>
      </c>
      <c r="BJ49" s="132">
        <f t="shared" si="38"/>
        <v>2.5733999999999999</v>
      </c>
      <c r="BK49" s="132">
        <f t="shared" si="38"/>
        <v>3.5431500000000002</v>
      </c>
      <c r="BL49" s="132">
        <f t="shared" si="17"/>
        <v>0.5988</v>
      </c>
      <c r="BM49" s="132">
        <f t="shared" si="31"/>
        <v>1.8540000000000001</v>
      </c>
      <c r="BN49" s="132">
        <f t="shared" si="18"/>
        <v>0.87326000000000004</v>
      </c>
      <c r="BO49" s="132"/>
      <c r="BP49" s="132">
        <f t="shared" si="32"/>
        <v>4.2315500000000004</v>
      </c>
      <c r="BQ49" s="132">
        <f t="shared" si="33"/>
        <v>10.567500000000001</v>
      </c>
      <c r="BR49" s="132">
        <f t="shared" si="34"/>
        <v>0.36897999999999997</v>
      </c>
      <c r="BS49" s="132">
        <f t="shared" si="19"/>
        <v>0.15688000000000002</v>
      </c>
      <c r="BT49" s="132">
        <f t="shared" si="20"/>
        <v>1.5616000000000001</v>
      </c>
      <c r="BU49" s="132"/>
      <c r="BV49" s="132">
        <f t="shared" si="35"/>
        <v>0.12480000000000001</v>
      </c>
      <c r="BW49" s="133">
        <f t="shared" si="41"/>
        <v>1.5516000000000001</v>
      </c>
      <c r="BX49" s="133">
        <f t="shared" si="41"/>
        <v>1.7042000000000002</v>
      </c>
      <c r="BY49" s="133">
        <f t="shared" si="22"/>
        <v>0.52629999999999999</v>
      </c>
      <c r="BZ49" s="133">
        <f t="shared" si="23"/>
        <v>0.45669999999999999</v>
      </c>
      <c r="CA49" s="133">
        <f t="shared" si="24"/>
        <v>2.69E-2</v>
      </c>
      <c r="CB49" s="133">
        <f t="shared" si="25"/>
        <v>8.8985000000000003</v>
      </c>
      <c r="CC49" s="133"/>
      <c r="CD49" s="133">
        <f t="shared" si="26"/>
        <v>1.7708000000000002</v>
      </c>
    </row>
    <row r="50" spans="1:82" ht="15.75" x14ac:dyDescent="0.25">
      <c r="A50" s="125">
        <v>43148</v>
      </c>
      <c r="B50" s="140">
        <v>16410</v>
      </c>
      <c r="C50" s="140">
        <v>53392</v>
      </c>
      <c r="D50" s="140">
        <v>73016</v>
      </c>
      <c r="E50" s="140">
        <v>18787</v>
      </c>
      <c r="F50" s="140">
        <v>47274</v>
      </c>
      <c r="G50" s="140">
        <v>1631</v>
      </c>
      <c r="H50" s="140">
        <v>16635</v>
      </c>
      <c r="I50" s="140">
        <v>18262</v>
      </c>
      <c r="J50" s="140">
        <v>109499</v>
      </c>
      <c r="K50" s="140">
        <v>86031</v>
      </c>
      <c r="L50" s="140">
        <v>4684</v>
      </c>
      <c r="M50" s="140">
        <v>22409</v>
      </c>
      <c r="N50" s="140">
        <v>177</v>
      </c>
      <c r="O50" s="140">
        <v>19175</v>
      </c>
      <c r="P50" s="140">
        <v>18920</v>
      </c>
      <c r="Q50" s="140">
        <v>5368</v>
      </c>
      <c r="R50" s="140">
        <v>15195</v>
      </c>
      <c r="S50" s="140">
        <v>45225</v>
      </c>
      <c r="T50" s="140">
        <v>16240</v>
      </c>
      <c r="U50" s="140">
        <v>5946</v>
      </c>
      <c r="V50" s="140">
        <v>27255</v>
      </c>
      <c r="W50" s="140">
        <v>34612</v>
      </c>
      <c r="X50" s="140">
        <v>21788</v>
      </c>
      <c r="Y50" s="140">
        <v>18954</v>
      </c>
      <c r="Z50" s="140">
        <v>18253</v>
      </c>
      <c r="AA50" s="140">
        <v>46808</v>
      </c>
      <c r="AB50" s="140">
        <v>1237</v>
      </c>
      <c r="AC50" s="140">
        <v>647</v>
      </c>
      <c r="AD50" s="140">
        <v>4044</v>
      </c>
      <c r="AE50" s="140">
        <v>36995</v>
      </c>
      <c r="AF50" s="140">
        <v>7149</v>
      </c>
      <c r="AG50" s="141">
        <v>10600</v>
      </c>
      <c r="AH50" s="141">
        <v>31020</v>
      </c>
      <c r="AI50" s="141">
        <v>18500</v>
      </c>
      <c r="AJ50" s="141">
        <v>367040</v>
      </c>
      <c r="AK50" s="128">
        <f t="shared" si="0"/>
        <v>0.22409000000000001</v>
      </c>
      <c r="AL50" s="129">
        <f t="shared" si="1"/>
        <v>1.641</v>
      </c>
      <c r="AM50" s="129">
        <f t="shared" si="39"/>
        <v>2.6696</v>
      </c>
      <c r="AN50" s="129">
        <f t="shared" si="39"/>
        <v>3.6508000000000003</v>
      </c>
      <c r="AO50" s="129">
        <f t="shared" si="3"/>
        <v>10.949900000000001</v>
      </c>
      <c r="AP50" s="129">
        <f t="shared" si="4"/>
        <v>4.3015499999999998</v>
      </c>
      <c r="AQ50" s="129">
        <f t="shared" si="40"/>
        <v>3.1019999999999999E-2</v>
      </c>
      <c r="AR50" s="129">
        <f t="shared" si="40"/>
        <v>1.8499999999999999E-2</v>
      </c>
      <c r="AT50" s="131">
        <f t="shared" si="28"/>
        <v>43148</v>
      </c>
      <c r="AU50" s="132">
        <f t="shared" si="5"/>
        <v>0.36995000000000006</v>
      </c>
      <c r="AV50" s="132">
        <f t="shared" si="6"/>
        <v>0.46808000000000005</v>
      </c>
      <c r="AW50" s="132">
        <f t="shared" si="7"/>
        <v>0.45225000000000004</v>
      </c>
      <c r="AX50" s="132">
        <f t="shared" si="8"/>
        <v>6.4700000000000009E-3</v>
      </c>
      <c r="AY50" s="132">
        <f t="shared" si="9"/>
        <v>1.2370000000000001E-2</v>
      </c>
      <c r="AZ50" s="132">
        <f t="shared" si="10"/>
        <v>0.27255000000000001</v>
      </c>
      <c r="BA50" s="132">
        <f t="shared" si="11"/>
        <v>0.18954000000000001</v>
      </c>
      <c r="BB50" s="132">
        <f t="shared" si="12"/>
        <v>0.69224000000000008</v>
      </c>
      <c r="BC50" s="132">
        <f t="shared" si="13"/>
        <v>0.18253000000000003</v>
      </c>
      <c r="BD50" s="132">
        <f t="shared" si="14"/>
        <v>0.21788000000000002</v>
      </c>
      <c r="BE50" s="132">
        <f t="shared" si="15"/>
        <v>7.1490000000000012E-2</v>
      </c>
      <c r="BF50" s="132">
        <f t="shared" si="16"/>
        <v>4.0440000000000004E-2</v>
      </c>
      <c r="BG50" s="132">
        <f t="shared" si="29"/>
        <v>1.06E-2</v>
      </c>
      <c r="BH50" s="132"/>
      <c r="BI50" s="132">
        <f t="shared" si="38"/>
        <v>1.641</v>
      </c>
      <c r="BJ50" s="132">
        <f t="shared" si="38"/>
        <v>2.6696</v>
      </c>
      <c r="BK50" s="132">
        <f t="shared" si="38"/>
        <v>3.6508000000000003</v>
      </c>
      <c r="BL50" s="132">
        <f t="shared" si="17"/>
        <v>0.59460000000000002</v>
      </c>
      <c r="BM50" s="132">
        <f t="shared" si="31"/>
        <v>1.8787</v>
      </c>
      <c r="BN50" s="132">
        <f t="shared" si="18"/>
        <v>0.9454800000000001</v>
      </c>
      <c r="BO50" s="132"/>
      <c r="BP50" s="132">
        <f t="shared" si="32"/>
        <v>4.3015499999999998</v>
      </c>
      <c r="BQ50" s="132">
        <f t="shared" si="33"/>
        <v>10.949900000000001</v>
      </c>
      <c r="BR50" s="132">
        <f t="shared" si="34"/>
        <v>0.36703999999999998</v>
      </c>
      <c r="BS50" s="132">
        <f t="shared" si="19"/>
        <v>0.16240000000000002</v>
      </c>
      <c r="BT50" s="132">
        <f t="shared" si="20"/>
        <v>1.5195000000000001</v>
      </c>
      <c r="BU50" s="132"/>
      <c r="BV50" s="132">
        <f t="shared" si="35"/>
        <v>0.16309999999999999</v>
      </c>
      <c r="BW50" s="133">
        <f t="shared" si="41"/>
        <v>1.6635</v>
      </c>
      <c r="BX50" s="133">
        <f t="shared" si="41"/>
        <v>1.8262</v>
      </c>
      <c r="BY50" s="133">
        <f t="shared" si="22"/>
        <v>0.53680000000000005</v>
      </c>
      <c r="BZ50" s="133">
        <f t="shared" si="23"/>
        <v>0.46840000000000004</v>
      </c>
      <c r="CA50" s="133">
        <f t="shared" si="24"/>
        <v>1.77E-2</v>
      </c>
      <c r="CB50" s="133">
        <f t="shared" si="25"/>
        <v>9.5875000000000004</v>
      </c>
      <c r="CC50" s="133"/>
      <c r="CD50" s="133">
        <f t="shared" si="26"/>
        <v>1.8920000000000001</v>
      </c>
    </row>
    <row r="51" spans="1:82" ht="15.75" x14ac:dyDescent="0.25">
      <c r="A51" s="125">
        <v>43149</v>
      </c>
      <c r="B51" s="140">
        <v>17704</v>
      </c>
      <c r="C51" s="140">
        <v>57281</v>
      </c>
      <c r="D51" s="140">
        <v>77259</v>
      </c>
      <c r="E51" s="140">
        <v>22057</v>
      </c>
      <c r="F51" s="140">
        <v>49242</v>
      </c>
      <c r="G51" s="140">
        <v>1672</v>
      </c>
      <c r="H51" s="140">
        <v>19887</v>
      </c>
      <c r="I51" s="140">
        <v>20876</v>
      </c>
      <c r="J51" s="140">
        <v>118135</v>
      </c>
      <c r="K51" s="140">
        <v>95368</v>
      </c>
      <c r="L51" s="140">
        <v>5305</v>
      </c>
      <c r="M51" s="140">
        <v>23880</v>
      </c>
      <c r="N51" s="140">
        <v>128</v>
      </c>
      <c r="O51" s="140">
        <v>20368</v>
      </c>
      <c r="P51" s="140">
        <v>21588</v>
      </c>
      <c r="Q51" s="140">
        <v>5964</v>
      </c>
      <c r="R51" s="140">
        <v>18004</v>
      </c>
      <c r="S51" s="140">
        <v>45834</v>
      </c>
      <c r="T51" s="140">
        <v>19571</v>
      </c>
      <c r="U51" s="140">
        <v>8328</v>
      </c>
      <c r="V51" s="140">
        <v>29999</v>
      </c>
      <c r="W51" s="140">
        <v>33462</v>
      </c>
      <c r="X51" s="140">
        <v>25022</v>
      </c>
      <c r="Y51" s="140">
        <v>19378</v>
      </c>
      <c r="Z51" s="140">
        <v>16920</v>
      </c>
      <c r="AA51" s="140">
        <v>47512</v>
      </c>
      <c r="AB51" s="140">
        <v>1467</v>
      </c>
      <c r="AC51" s="140">
        <v>529</v>
      </c>
      <c r="AD51" s="140">
        <v>5056</v>
      </c>
      <c r="AE51" s="140">
        <v>58777</v>
      </c>
      <c r="AF51" s="140">
        <v>7946</v>
      </c>
      <c r="AG51" s="141">
        <v>0</v>
      </c>
      <c r="AH51" s="141">
        <v>29260</v>
      </c>
      <c r="AI51" s="141">
        <v>28930</v>
      </c>
      <c r="AJ51" s="141">
        <v>369020</v>
      </c>
      <c r="AK51" s="128">
        <f t="shared" si="0"/>
        <v>0.23880000000000001</v>
      </c>
      <c r="AL51" s="129">
        <f t="shared" si="1"/>
        <v>1.7704000000000002</v>
      </c>
      <c r="AM51" s="129">
        <f t="shared" ref="AM51:AN66" si="42">(C51)*0.00005</f>
        <v>2.8640500000000002</v>
      </c>
      <c r="AN51" s="129">
        <f t="shared" si="42"/>
        <v>3.8629500000000001</v>
      </c>
      <c r="AO51" s="129">
        <f t="shared" si="3"/>
        <v>11.813500000000001</v>
      </c>
      <c r="AP51" s="129">
        <f t="shared" si="4"/>
        <v>4.7684000000000006</v>
      </c>
      <c r="AQ51" s="129">
        <f t="shared" si="40"/>
        <v>2.9259999999999998E-2</v>
      </c>
      <c r="AR51" s="129">
        <f t="shared" si="40"/>
        <v>2.8929999999999997E-2</v>
      </c>
      <c r="AT51" s="131">
        <f t="shared" si="28"/>
        <v>43149</v>
      </c>
      <c r="AU51" s="132">
        <f t="shared" si="5"/>
        <v>0.58777000000000001</v>
      </c>
      <c r="AV51" s="132">
        <f t="shared" si="6"/>
        <v>0.47512000000000004</v>
      </c>
      <c r="AW51" s="132">
        <f t="shared" si="7"/>
        <v>0.45834000000000003</v>
      </c>
      <c r="AX51" s="132">
        <f t="shared" si="8"/>
        <v>5.2900000000000004E-3</v>
      </c>
      <c r="AY51" s="132">
        <f t="shared" si="9"/>
        <v>1.4670000000000001E-2</v>
      </c>
      <c r="AZ51" s="132">
        <f t="shared" si="10"/>
        <v>0.29999000000000003</v>
      </c>
      <c r="BA51" s="132">
        <f t="shared" si="11"/>
        <v>0.19378000000000001</v>
      </c>
      <c r="BB51" s="132">
        <f t="shared" si="12"/>
        <v>0.66924000000000006</v>
      </c>
      <c r="BC51" s="132">
        <f t="shared" si="13"/>
        <v>0.16920000000000002</v>
      </c>
      <c r="BD51" s="132">
        <f t="shared" si="14"/>
        <v>0.25022</v>
      </c>
      <c r="BE51" s="132">
        <f t="shared" si="15"/>
        <v>7.9460000000000003E-2</v>
      </c>
      <c r="BF51" s="132">
        <f t="shared" si="16"/>
        <v>5.0560000000000001E-2</v>
      </c>
      <c r="BG51" s="132">
        <f t="shared" si="29"/>
        <v>0</v>
      </c>
      <c r="BH51" s="132"/>
      <c r="BI51" s="132">
        <f t="shared" si="38"/>
        <v>1.7704000000000002</v>
      </c>
      <c r="BJ51" s="132">
        <f t="shared" si="38"/>
        <v>2.8640500000000002</v>
      </c>
      <c r="BK51" s="132">
        <f t="shared" si="38"/>
        <v>3.8629500000000001</v>
      </c>
      <c r="BL51" s="132">
        <f t="shared" si="17"/>
        <v>0.83279999999999998</v>
      </c>
      <c r="BM51" s="132">
        <f t="shared" si="31"/>
        <v>2.2057000000000002</v>
      </c>
      <c r="BN51" s="132">
        <f t="shared" si="18"/>
        <v>0.98484000000000005</v>
      </c>
      <c r="BO51" s="132"/>
      <c r="BP51" s="132">
        <f t="shared" si="32"/>
        <v>4.7684000000000006</v>
      </c>
      <c r="BQ51" s="132">
        <f t="shared" si="33"/>
        <v>11.813500000000001</v>
      </c>
      <c r="BR51" s="132">
        <f t="shared" si="34"/>
        <v>0.36901999999999996</v>
      </c>
      <c r="BS51" s="132">
        <f t="shared" si="19"/>
        <v>0.19571000000000002</v>
      </c>
      <c r="BT51" s="132">
        <f t="shared" si="20"/>
        <v>1.8004</v>
      </c>
      <c r="BU51" s="132"/>
      <c r="BV51" s="132">
        <f t="shared" si="35"/>
        <v>0.16720000000000002</v>
      </c>
      <c r="BW51" s="133">
        <f t="shared" si="41"/>
        <v>1.9887000000000001</v>
      </c>
      <c r="BX51" s="133">
        <f t="shared" si="41"/>
        <v>2.0876000000000001</v>
      </c>
      <c r="BY51" s="133">
        <f t="shared" si="22"/>
        <v>0.59640000000000004</v>
      </c>
      <c r="BZ51" s="133">
        <f t="shared" si="23"/>
        <v>0.53049999999999997</v>
      </c>
      <c r="CA51" s="133">
        <f t="shared" si="24"/>
        <v>1.2800000000000001E-2</v>
      </c>
      <c r="CB51" s="133">
        <f t="shared" si="25"/>
        <v>10.184000000000001</v>
      </c>
      <c r="CC51" s="133"/>
      <c r="CD51" s="133">
        <f t="shared" si="26"/>
        <v>2.1588000000000003</v>
      </c>
    </row>
    <row r="52" spans="1:82" ht="15.75" x14ac:dyDescent="0.25">
      <c r="A52" s="125">
        <v>43150</v>
      </c>
      <c r="B52" s="140">
        <v>16849</v>
      </c>
      <c r="C52" s="140">
        <v>55307</v>
      </c>
      <c r="D52" s="140">
        <v>75185</v>
      </c>
      <c r="E52" s="140">
        <v>20496</v>
      </c>
      <c r="F52" s="140">
        <v>46882</v>
      </c>
      <c r="G52" s="140">
        <v>1306</v>
      </c>
      <c r="H52" s="140">
        <v>16603</v>
      </c>
      <c r="I52" s="140">
        <v>18308</v>
      </c>
      <c r="J52" s="140">
        <v>112200</v>
      </c>
      <c r="K52" s="140">
        <v>89903</v>
      </c>
      <c r="L52" s="140">
        <v>4815</v>
      </c>
      <c r="M52" s="140">
        <v>22285</v>
      </c>
      <c r="N52" s="140">
        <v>138</v>
      </c>
      <c r="O52" s="140">
        <v>18734</v>
      </c>
      <c r="P52" s="140">
        <v>18693</v>
      </c>
      <c r="Q52" s="140">
        <v>5370</v>
      </c>
      <c r="R52" s="140">
        <v>16988</v>
      </c>
      <c r="S52" s="140">
        <v>46338</v>
      </c>
      <c r="T52" s="140">
        <v>12425</v>
      </c>
      <c r="U52" s="140">
        <v>6870</v>
      </c>
      <c r="V52" s="140">
        <v>29257</v>
      </c>
      <c r="W52" s="140">
        <v>33063</v>
      </c>
      <c r="X52" s="140">
        <v>20513</v>
      </c>
      <c r="Y52" s="140">
        <v>18073</v>
      </c>
      <c r="Z52" s="140">
        <v>13752</v>
      </c>
      <c r="AA52" s="140">
        <v>46956</v>
      </c>
      <c r="AB52" s="140">
        <v>1217</v>
      </c>
      <c r="AC52" s="140">
        <v>630</v>
      </c>
      <c r="AD52" s="140">
        <v>5509</v>
      </c>
      <c r="AE52" s="140">
        <v>64681</v>
      </c>
      <c r="AF52" s="140">
        <v>5950</v>
      </c>
      <c r="AG52" s="141">
        <v>11050</v>
      </c>
      <c r="AH52" s="141">
        <v>37150</v>
      </c>
      <c r="AI52" s="141">
        <v>29750</v>
      </c>
      <c r="AJ52" s="141">
        <v>366960</v>
      </c>
      <c r="AK52" s="128">
        <f t="shared" si="0"/>
        <v>0.22285000000000002</v>
      </c>
      <c r="AL52" s="129">
        <f t="shared" si="1"/>
        <v>1.6849000000000001</v>
      </c>
      <c r="AM52" s="129">
        <f t="shared" si="42"/>
        <v>2.7653500000000002</v>
      </c>
      <c r="AN52" s="129">
        <f t="shared" si="42"/>
        <v>3.7592500000000002</v>
      </c>
      <c r="AO52" s="129">
        <f t="shared" si="3"/>
        <v>11.22</v>
      </c>
      <c r="AP52" s="129">
        <f t="shared" si="4"/>
        <v>4.4951500000000006</v>
      </c>
      <c r="AQ52" s="129">
        <f t="shared" si="40"/>
        <v>3.7149999999999996E-2</v>
      </c>
      <c r="AR52" s="129">
        <f t="shared" si="40"/>
        <v>2.9749999999999999E-2</v>
      </c>
      <c r="AT52" s="131">
        <f t="shared" si="28"/>
        <v>43150</v>
      </c>
      <c r="AU52" s="132">
        <f t="shared" si="5"/>
        <v>0.64681000000000011</v>
      </c>
      <c r="AV52" s="132">
        <f t="shared" si="6"/>
        <v>0.46956000000000003</v>
      </c>
      <c r="AW52" s="132">
        <f t="shared" si="7"/>
        <v>0.46338000000000001</v>
      </c>
      <c r="AX52" s="132">
        <f t="shared" si="8"/>
        <v>6.3000000000000009E-3</v>
      </c>
      <c r="AY52" s="132">
        <f t="shared" si="9"/>
        <v>1.217E-2</v>
      </c>
      <c r="AZ52" s="132">
        <f t="shared" si="10"/>
        <v>0.29257</v>
      </c>
      <c r="BA52" s="132">
        <f t="shared" si="11"/>
        <v>0.18073</v>
      </c>
      <c r="BB52" s="132">
        <f t="shared" si="12"/>
        <v>0.66126000000000007</v>
      </c>
      <c r="BC52" s="132">
        <f t="shared" si="13"/>
        <v>0.13752</v>
      </c>
      <c r="BD52" s="132">
        <f t="shared" si="14"/>
        <v>0.20513000000000001</v>
      </c>
      <c r="BE52" s="132">
        <f t="shared" si="15"/>
        <v>5.9500000000000004E-2</v>
      </c>
      <c r="BF52" s="132">
        <f t="shared" si="16"/>
        <v>5.5090000000000007E-2</v>
      </c>
      <c r="BG52" s="132">
        <f t="shared" si="29"/>
        <v>1.1049999999999999E-2</v>
      </c>
      <c r="BH52" s="132"/>
      <c r="BI52" s="132">
        <f t="shared" si="38"/>
        <v>1.6849000000000001</v>
      </c>
      <c r="BJ52" s="132">
        <f t="shared" si="38"/>
        <v>2.7653500000000002</v>
      </c>
      <c r="BK52" s="132">
        <f t="shared" si="38"/>
        <v>3.7592500000000002</v>
      </c>
      <c r="BL52" s="132">
        <f t="shared" si="17"/>
        <v>0.68700000000000006</v>
      </c>
      <c r="BM52" s="132">
        <f t="shared" si="31"/>
        <v>2.0496000000000003</v>
      </c>
      <c r="BN52" s="132">
        <f t="shared" si="18"/>
        <v>0.93764000000000003</v>
      </c>
      <c r="BO52" s="132"/>
      <c r="BP52" s="132">
        <f t="shared" si="32"/>
        <v>4.4951500000000006</v>
      </c>
      <c r="BQ52" s="132">
        <f t="shared" si="33"/>
        <v>11.22</v>
      </c>
      <c r="BR52" s="132">
        <f t="shared" si="34"/>
        <v>0.36696000000000001</v>
      </c>
      <c r="BS52" s="132">
        <f t="shared" si="19"/>
        <v>0.12425000000000001</v>
      </c>
      <c r="BT52" s="132">
        <f t="shared" si="20"/>
        <v>1.6988000000000001</v>
      </c>
      <c r="BU52" s="132"/>
      <c r="BV52" s="132">
        <f t="shared" si="35"/>
        <v>0.13059999999999999</v>
      </c>
      <c r="BW52" s="133">
        <f t="shared" si="41"/>
        <v>1.6603000000000001</v>
      </c>
      <c r="BX52" s="133">
        <f t="shared" si="41"/>
        <v>1.8308</v>
      </c>
      <c r="BY52" s="133">
        <f t="shared" si="22"/>
        <v>0.53700000000000003</v>
      </c>
      <c r="BZ52" s="133">
        <f t="shared" si="23"/>
        <v>0.48150000000000004</v>
      </c>
      <c r="CA52" s="133">
        <f t="shared" si="24"/>
        <v>1.3800000000000002E-2</v>
      </c>
      <c r="CB52" s="133">
        <f t="shared" si="25"/>
        <v>9.3670000000000009</v>
      </c>
      <c r="CC52" s="133"/>
      <c r="CD52" s="133">
        <f t="shared" si="26"/>
        <v>1.8693000000000002</v>
      </c>
    </row>
    <row r="53" spans="1:82" ht="15.75" x14ac:dyDescent="0.25">
      <c r="A53" s="125">
        <v>43151</v>
      </c>
      <c r="B53" s="140">
        <v>16016</v>
      </c>
      <c r="C53" s="140">
        <v>52583</v>
      </c>
      <c r="D53" s="140">
        <v>72037</v>
      </c>
      <c r="E53" s="140">
        <v>19253</v>
      </c>
      <c r="F53" s="140">
        <v>44363</v>
      </c>
      <c r="G53" s="140">
        <v>1145</v>
      </c>
      <c r="H53" s="140">
        <v>14715</v>
      </c>
      <c r="I53" s="140">
        <v>16741</v>
      </c>
      <c r="J53" s="140">
        <v>106734</v>
      </c>
      <c r="K53" s="140">
        <v>84340</v>
      </c>
      <c r="L53" s="140">
        <v>4534</v>
      </c>
      <c r="M53" s="140">
        <v>20339</v>
      </c>
      <c r="N53" s="140">
        <v>247</v>
      </c>
      <c r="O53" s="140">
        <v>17177</v>
      </c>
      <c r="P53" s="140">
        <v>17206</v>
      </c>
      <c r="Q53" s="140">
        <v>5079</v>
      </c>
      <c r="R53" s="140">
        <v>15427</v>
      </c>
      <c r="S53" s="140">
        <v>47110</v>
      </c>
      <c r="T53" s="140">
        <v>16388</v>
      </c>
      <c r="U53" s="140">
        <v>5973</v>
      </c>
      <c r="V53" s="140">
        <v>27381</v>
      </c>
      <c r="W53" s="140">
        <v>32741</v>
      </c>
      <c r="X53" s="140">
        <v>18591</v>
      </c>
      <c r="Y53" s="140">
        <v>17366</v>
      </c>
      <c r="Z53" s="140">
        <v>13387</v>
      </c>
      <c r="AA53" s="140">
        <v>44983</v>
      </c>
      <c r="AB53" s="140">
        <v>1148</v>
      </c>
      <c r="AC53" s="140">
        <v>587</v>
      </c>
      <c r="AD53" s="140">
        <v>4871</v>
      </c>
      <c r="AE53" s="140">
        <v>67460</v>
      </c>
      <c r="AF53" s="140">
        <v>7796</v>
      </c>
      <c r="AG53" s="141">
        <v>10750</v>
      </c>
      <c r="AH53" s="141">
        <v>32510</v>
      </c>
      <c r="AI53" s="141">
        <v>24680</v>
      </c>
      <c r="AJ53" s="141">
        <v>286120</v>
      </c>
      <c r="AK53" s="128">
        <f t="shared" si="0"/>
        <v>0.20339000000000002</v>
      </c>
      <c r="AL53" s="129">
        <f t="shared" si="1"/>
        <v>1.6016000000000001</v>
      </c>
      <c r="AM53" s="129">
        <f t="shared" si="42"/>
        <v>2.6291500000000001</v>
      </c>
      <c r="AN53" s="129">
        <f t="shared" si="42"/>
        <v>3.6018500000000002</v>
      </c>
      <c r="AO53" s="129">
        <f t="shared" si="3"/>
        <v>10.673400000000001</v>
      </c>
      <c r="AP53" s="137">
        <f t="shared" si="4"/>
        <v>4.2170000000000005</v>
      </c>
      <c r="AQ53" s="129">
        <f t="shared" si="40"/>
        <v>3.2509999999999997E-2</v>
      </c>
      <c r="AR53" s="129">
        <f t="shared" si="40"/>
        <v>2.4680000000000001E-2</v>
      </c>
      <c r="AT53" s="131">
        <f t="shared" si="28"/>
        <v>43151</v>
      </c>
      <c r="AU53" s="132">
        <f t="shared" si="5"/>
        <v>0.67460000000000009</v>
      </c>
      <c r="AV53" s="132">
        <f t="shared" si="6"/>
        <v>0.44983000000000006</v>
      </c>
      <c r="AW53" s="132">
        <f t="shared" si="7"/>
        <v>0.47110000000000002</v>
      </c>
      <c r="AX53" s="132">
        <f t="shared" si="8"/>
        <v>5.8700000000000002E-3</v>
      </c>
      <c r="AY53" s="132">
        <f t="shared" si="9"/>
        <v>1.1480000000000001E-2</v>
      </c>
      <c r="AZ53" s="132">
        <f t="shared" si="10"/>
        <v>0.27381</v>
      </c>
      <c r="BA53" s="132">
        <f t="shared" si="11"/>
        <v>0.17366000000000001</v>
      </c>
      <c r="BB53" s="132">
        <f t="shared" si="12"/>
        <v>0.65482000000000007</v>
      </c>
      <c r="BC53" s="132">
        <f t="shared" si="13"/>
        <v>0.13387000000000002</v>
      </c>
      <c r="BD53" s="132">
        <f t="shared" si="14"/>
        <v>0.18591000000000002</v>
      </c>
      <c r="BE53" s="132">
        <f t="shared" si="15"/>
        <v>7.7960000000000002E-2</v>
      </c>
      <c r="BF53" s="132">
        <f t="shared" si="16"/>
        <v>4.8710000000000003E-2</v>
      </c>
      <c r="BG53" s="132">
        <f t="shared" si="29"/>
        <v>1.0749999999999999E-2</v>
      </c>
      <c r="BH53" s="132"/>
      <c r="BI53" s="132">
        <f t="shared" si="38"/>
        <v>1.6016000000000001</v>
      </c>
      <c r="BJ53" s="132">
        <f t="shared" si="38"/>
        <v>2.6291500000000001</v>
      </c>
      <c r="BK53" s="132">
        <f t="shared" si="38"/>
        <v>3.6018500000000002</v>
      </c>
      <c r="BL53" s="132">
        <f t="shared" si="17"/>
        <v>0.59730000000000005</v>
      </c>
      <c r="BM53" s="132">
        <f t="shared" si="31"/>
        <v>1.9253</v>
      </c>
      <c r="BN53" s="132">
        <f t="shared" si="18"/>
        <v>0.88726000000000005</v>
      </c>
      <c r="BO53" s="132"/>
      <c r="BP53" s="132">
        <f t="shared" si="32"/>
        <v>4.2170000000000005</v>
      </c>
      <c r="BQ53" s="132">
        <f t="shared" si="33"/>
        <v>10.673400000000001</v>
      </c>
      <c r="BR53" s="132">
        <f t="shared" si="34"/>
        <v>0.28611999999999999</v>
      </c>
      <c r="BS53" s="132">
        <f t="shared" si="19"/>
        <v>0.16388000000000003</v>
      </c>
      <c r="BT53" s="132">
        <f t="shared" si="20"/>
        <v>1.5427000000000002</v>
      </c>
      <c r="BU53" s="132"/>
      <c r="BV53" s="132">
        <f t="shared" si="35"/>
        <v>0.1145</v>
      </c>
      <c r="BW53" s="133">
        <f t="shared" si="41"/>
        <v>1.4715</v>
      </c>
      <c r="BX53" s="133">
        <f t="shared" si="41"/>
        <v>1.6741000000000001</v>
      </c>
      <c r="BY53" s="133">
        <f t="shared" si="22"/>
        <v>0.50790000000000002</v>
      </c>
      <c r="BZ53" s="133">
        <f t="shared" si="23"/>
        <v>0.45340000000000003</v>
      </c>
      <c r="CA53" s="133">
        <f t="shared" si="24"/>
        <v>2.47E-2</v>
      </c>
      <c r="CB53" s="133">
        <f t="shared" si="25"/>
        <v>8.5884999999999998</v>
      </c>
      <c r="CC53" s="133"/>
      <c r="CD53" s="133">
        <f t="shared" si="26"/>
        <v>1.7206000000000001</v>
      </c>
    </row>
    <row r="54" spans="1:82" ht="15.75" x14ac:dyDescent="0.25">
      <c r="A54" s="125">
        <v>43152</v>
      </c>
      <c r="B54" s="140">
        <v>15535</v>
      </c>
      <c r="C54" s="140">
        <v>51778</v>
      </c>
      <c r="D54" s="140">
        <v>71310</v>
      </c>
      <c r="E54" s="140">
        <v>18670</v>
      </c>
      <c r="F54" s="140">
        <v>43463</v>
      </c>
      <c r="G54" s="140">
        <v>1102</v>
      </c>
      <c r="H54" s="140">
        <v>14078</v>
      </c>
      <c r="I54" s="140">
        <v>15923</v>
      </c>
      <c r="J54" s="140">
        <v>105691</v>
      </c>
      <c r="K54" s="140">
        <v>84781</v>
      </c>
      <c r="L54" s="140">
        <v>4166</v>
      </c>
      <c r="M54" s="140">
        <v>19292</v>
      </c>
      <c r="N54" s="140">
        <v>271</v>
      </c>
      <c r="O54" s="140">
        <v>16343</v>
      </c>
      <c r="P54" s="140">
        <v>16326</v>
      </c>
      <c r="Q54" s="140">
        <v>4842</v>
      </c>
      <c r="R54" s="140">
        <v>15752</v>
      </c>
      <c r="S54" s="140">
        <v>47928</v>
      </c>
      <c r="T54" s="140">
        <v>12423</v>
      </c>
      <c r="U54" s="140">
        <v>5445</v>
      </c>
      <c r="V54" s="140">
        <v>26439</v>
      </c>
      <c r="W54" s="140">
        <v>31498</v>
      </c>
      <c r="X54" s="140">
        <v>18024</v>
      </c>
      <c r="Y54" s="140">
        <v>16924</v>
      </c>
      <c r="Z54" s="140">
        <v>12213</v>
      </c>
      <c r="AA54" s="140">
        <v>45148</v>
      </c>
      <c r="AB54" s="140">
        <v>1018</v>
      </c>
      <c r="AC54" s="140">
        <v>624</v>
      </c>
      <c r="AD54" s="140">
        <v>6457</v>
      </c>
      <c r="AE54" s="140">
        <v>48914</v>
      </c>
      <c r="AF54" s="140">
        <v>8505</v>
      </c>
      <c r="AG54" s="141">
        <v>11050</v>
      </c>
      <c r="AH54" s="141">
        <v>34470</v>
      </c>
      <c r="AI54" s="141">
        <v>32510</v>
      </c>
      <c r="AJ54" s="141">
        <v>377800</v>
      </c>
      <c r="AK54" s="128">
        <f t="shared" si="0"/>
        <v>0.19292000000000001</v>
      </c>
      <c r="AL54" s="129">
        <f t="shared" si="1"/>
        <v>1.5535000000000001</v>
      </c>
      <c r="AM54" s="129">
        <f t="shared" si="42"/>
        <v>2.5889000000000002</v>
      </c>
      <c r="AN54" s="129">
        <f t="shared" si="42"/>
        <v>3.5655000000000001</v>
      </c>
      <c r="AO54" s="129">
        <f t="shared" si="3"/>
        <v>10.569100000000001</v>
      </c>
      <c r="AP54" s="129">
        <f t="shared" si="4"/>
        <v>4.2390499999999998</v>
      </c>
      <c r="AQ54" s="129">
        <f t="shared" si="40"/>
        <v>3.4470000000000001E-2</v>
      </c>
      <c r="AR54" s="129">
        <f t="shared" si="40"/>
        <v>3.2509999999999997E-2</v>
      </c>
      <c r="AT54" s="131">
        <f t="shared" si="28"/>
        <v>43152</v>
      </c>
      <c r="AU54" s="132">
        <f t="shared" si="5"/>
        <v>0.48914000000000002</v>
      </c>
      <c r="AV54" s="132">
        <f t="shared" si="6"/>
        <v>0.45148000000000005</v>
      </c>
      <c r="AW54" s="132">
        <f t="shared" si="7"/>
        <v>0.47928000000000004</v>
      </c>
      <c r="AX54" s="132">
        <f t="shared" si="8"/>
        <v>6.2400000000000008E-3</v>
      </c>
      <c r="AY54" s="132">
        <f t="shared" si="9"/>
        <v>1.0180000000000002E-2</v>
      </c>
      <c r="AZ54" s="132">
        <f t="shared" si="10"/>
        <v>0.26439000000000001</v>
      </c>
      <c r="BA54" s="132">
        <f t="shared" si="11"/>
        <v>0.16924</v>
      </c>
      <c r="BB54" s="132">
        <f t="shared" si="12"/>
        <v>0.62996000000000008</v>
      </c>
      <c r="BC54" s="132">
        <f t="shared" si="13"/>
        <v>0.12213000000000002</v>
      </c>
      <c r="BD54" s="132">
        <f t="shared" si="14"/>
        <v>0.18024000000000001</v>
      </c>
      <c r="BE54" s="132">
        <f t="shared" si="15"/>
        <v>8.5050000000000001E-2</v>
      </c>
      <c r="BF54" s="132">
        <f t="shared" si="16"/>
        <v>6.4570000000000002E-2</v>
      </c>
      <c r="BG54" s="132">
        <f t="shared" si="29"/>
        <v>1.1049999999999999E-2</v>
      </c>
      <c r="BH54" s="132"/>
      <c r="BI54" s="132">
        <f t="shared" si="38"/>
        <v>1.5535000000000001</v>
      </c>
      <c r="BJ54" s="132">
        <f t="shared" si="38"/>
        <v>2.5889000000000002</v>
      </c>
      <c r="BK54" s="132">
        <f t="shared" si="38"/>
        <v>3.5655000000000001</v>
      </c>
      <c r="BL54" s="132">
        <f t="shared" si="17"/>
        <v>0.54449999999999998</v>
      </c>
      <c r="BM54" s="132">
        <f t="shared" si="31"/>
        <v>1.867</v>
      </c>
      <c r="BN54" s="132">
        <f t="shared" si="18"/>
        <v>0.86926000000000003</v>
      </c>
      <c r="BO54" s="132"/>
      <c r="BP54" s="132">
        <f t="shared" si="32"/>
        <v>4.2390499999999998</v>
      </c>
      <c r="BQ54" s="132">
        <f t="shared" si="33"/>
        <v>10.569100000000001</v>
      </c>
      <c r="BR54" s="132">
        <f t="shared" si="34"/>
        <v>0.37779999999999997</v>
      </c>
      <c r="BS54" s="132">
        <f t="shared" si="19"/>
        <v>0.12423000000000001</v>
      </c>
      <c r="BT54" s="132">
        <f t="shared" si="20"/>
        <v>1.5752000000000002</v>
      </c>
      <c r="BU54" s="132"/>
      <c r="BV54" s="132">
        <f t="shared" si="35"/>
        <v>0.11020000000000001</v>
      </c>
      <c r="BW54" s="133">
        <f t="shared" si="41"/>
        <v>1.4078000000000002</v>
      </c>
      <c r="BX54" s="133">
        <f t="shared" si="41"/>
        <v>1.5923</v>
      </c>
      <c r="BY54" s="133">
        <f t="shared" si="22"/>
        <v>0.48420000000000002</v>
      </c>
      <c r="BZ54" s="133">
        <f t="shared" si="23"/>
        <v>0.41660000000000003</v>
      </c>
      <c r="CA54" s="133">
        <f t="shared" si="24"/>
        <v>2.7100000000000003E-2</v>
      </c>
      <c r="CB54" s="133">
        <f t="shared" si="25"/>
        <v>8.1715</v>
      </c>
      <c r="CC54" s="133"/>
      <c r="CD54" s="133">
        <f t="shared" si="26"/>
        <v>1.6326000000000001</v>
      </c>
    </row>
    <row r="55" spans="1:82" ht="15.75" x14ac:dyDescent="0.25">
      <c r="A55" s="125">
        <v>43153</v>
      </c>
      <c r="B55" s="140">
        <v>15308</v>
      </c>
      <c r="C55" s="140">
        <v>50957</v>
      </c>
      <c r="D55" s="140">
        <v>70078</v>
      </c>
      <c r="E55" s="140">
        <v>18124</v>
      </c>
      <c r="F55" s="140">
        <v>42948</v>
      </c>
      <c r="G55" s="140">
        <v>1029</v>
      </c>
      <c r="H55" s="140">
        <v>13539</v>
      </c>
      <c r="I55" s="140">
        <v>15138</v>
      </c>
      <c r="J55" s="140">
        <v>104252</v>
      </c>
      <c r="K55" s="140">
        <v>82658</v>
      </c>
      <c r="L55" s="140">
        <v>4093</v>
      </c>
      <c r="M55" s="140">
        <v>19955</v>
      </c>
      <c r="N55" s="140">
        <v>236</v>
      </c>
      <c r="O55" s="140">
        <v>16195</v>
      </c>
      <c r="P55" s="140">
        <v>15509</v>
      </c>
      <c r="Q55" s="140">
        <v>4682</v>
      </c>
      <c r="R55" s="140">
        <v>14392</v>
      </c>
      <c r="S55" s="140">
        <v>45408</v>
      </c>
      <c r="T55" s="140">
        <v>18021</v>
      </c>
      <c r="U55" s="140">
        <v>5139</v>
      </c>
      <c r="V55" s="140">
        <v>25379</v>
      </c>
      <c r="W55" s="140">
        <v>34021</v>
      </c>
      <c r="X55" s="140">
        <v>17481</v>
      </c>
      <c r="Y55" s="140">
        <v>16820</v>
      </c>
      <c r="Z55" s="140">
        <v>11439</v>
      </c>
      <c r="AA55" s="140">
        <v>43335</v>
      </c>
      <c r="AB55" s="140">
        <v>982</v>
      </c>
      <c r="AC55" s="140">
        <v>606</v>
      </c>
      <c r="AD55" s="140">
        <v>3642</v>
      </c>
      <c r="AE55" s="140">
        <v>24123</v>
      </c>
      <c r="AF55" s="140">
        <v>8435</v>
      </c>
      <c r="AG55" s="141">
        <v>3180</v>
      </c>
      <c r="AH55" s="141">
        <v>33720</v>
      </c>
      <c r="AI55" s="141">
        <v>15430</v>
      </c>
      <c r="AJ55" s="141">
        <v>379800</v>
      </c>
      <c r="AK55" s="128">
        <f t="shared" si="0"/>
        <v>0.19955000000000001</v>
      </c>
      <c r="AL55" s="129">
        <f t="shared" si="1"/>
        <v>1.5308000000000002</v>
      </c>
      <c r="AM55" s="129">
        <f t="shared" si="42"/>
        <v>2.5478499999999999</v>
      </c>
      <c r="AN55" s="129">
        <f t="shared" si="42"/>
        <v>3.5039000000000002</v>
      </c>
      <c r="AO55" s="129">
        <f t="shared" si="3"/>
        <v>10.4252</v>
      </c>
      <c r="AP55" s="129">
        <f t="shared" si="4"/>
        <v>4.1329000000000002</v>
      </c>
      <c r="AQ55" s="129">
        <f t="shared" si="40"/>
        <v>3.372E-2</v>
      </c>
      <c r="AR55" s="129">
        <f t="shared" si="40"/>
        <v>1.5429999999999999E-2</v>
      </c>
      <c r="AT55" s="131">
        <f t="shared" si="28"/>
        <v>43153</v>
      </c>
      <c r="AU55" s="132">
        <f t="shared" si="5"/>
        <v>0.24123000000000003</v>
      </c>
      <c r="AV55" s="132">
        <f t="shared" si="6"/>
        <v>0.43335000000000001</v>
      </c>
      <c r="AW55" s="132">
        <f t="shared" si="7"/>
        <v>0.45408000000000004</v>
      </c>
      <c r="AX55" s="132">
        <f t="shared" si="8"/>
        <v>6.0600000000000003E-3</v>
      </c>
      <c r="AY55" s="132">
        <f t="shared" si="9"/>
        <v>9.8200000000000006E-3</v>
      </c>
      <c r="AZ55" s="132">
        <f t="shared" si="10"/>
        <v>0.25379000000000002</v>
      </c>
      <c r="BA55" s="132">
        <f t="shared" si="11"/>
        <v>0.16820000000000002</v>
      </c>
      <c r="BB55" s="132">
        <f t="shared" si="12"/>
        <v>0.68042000000000002</v>
      </c>
      <c r="BC55" s="132">
        <f t="shared" si="13"/>
        <v>0.11439000000000001</v>
      </c>
      <c r="BD55" s="132">
        <f t="shared" si="14"/>
        <v>0.17481000000000002</v>
      </c>
      <c r="BE55" s="132">
        <f t="shared" si="15"/>
        <v>8.4350000000000008E-2</v>
      </c>
      <c r="BF55" s="132">
        <f t="shared" si="16"/>
        <v>3.6420000000000001E-2</v>
      </c>
      <c r="BG55" s="132">
        <f t="shared" si="29"/>
        <v>3.1799999999999997E-3</v>
      </c>
      <c r="BH55" s="132"/>
      <c r="BI55" s="132">
        <f t="shared" si="38"/>
        <v>1.5308000000000002</v>
      </c>
      <c r="BJ55" s="132">
        <f t="shared" si="38"/>
        <v>2.5478499999999999</v>
      </c>
      <c r="BK55" s="132">
        <f t="shared" si="38"/>
        <v>3.5039000000000002</v>
      </c>
      <c r="BL55" s="132">
        <f t="shared" si="17"/>
        <v>0.51390000000000002</v>
      </c>
      <c r="BM55" s="132">
        <f t="shared" si="31"/>
        <v>1.8124</v>
      </c>
      <c r="BN55" s="132">
        <f t="shared" si="18"/>
        <v>0.85896000000000006</v>
      </c>
      <c r="BO55" s="132"/>
      <c r="BP55" s="132">
        <f t="shared" si="32"/>
        <v>4.1329000000000002</v>
      </c>
      <c r="BQ55" s="132">
        <f t="shared" si="33"/>
        <v>10.4252</v>
      </c>
      <c r="BR55" s="132">
        <f t="shared" si="34"/>
        <v>0.37979999999999997</v>
      </c>
      <c r="BS55" s="132">
        <f t="shared" si="19"/>
        <v>0.18021000000000001</v>
      </c>
      <c r="BT55" s="132">
        <f t="shared" si="20"/>
        <v>1.4392</v>
      </c>
      <c r="BU55" s="132"/>
      <c r="BV55" s="132">
        <f t="shared" si="35"/>
        <v>0.10290000000000001</v>
      </c>
      <c r="BW55" s="133">
        <f t="shared" si="41"/>
        <v>1.3539000000000001</v>
      </c>
      <c r="BX55" s="133">
        <f t="shared" si="41"/>
        <v>1.5138</v>
      </c>
      <c r="BY55" s="133">
        <f t="shared" si="22"/>
        <v>0.46820000000000001</v>
      </c>
      <c r="BZ55" s="133">
        <f t="shared" si="23"/>
        <v>0.4093</v>
      </c>
      <c r="CA55" s="133">
        <f t="shared" si="24"/>
        <v>2.3599999999999999E-2</v>
      </c>
      <c r="CB55" s="133">
        <f t="shared" si="25"/>
        <v>8.0975000000000001</v>
      </c>
      <c r="CC55" s="133"/>
      <c r="CD55" s="133">
        <f t="shared" si="26"/>
        <v>1.5509000000000002</v>
      </c>
    </row>
    <row r="56" spans="1:82" ht="15.75" x14ac:dyDescent="0.25">
      <c r="A56" s="125">
        <v>43154</v>
      </c>
      <c r="B56" s="140">
        <v>15635</v>
      </c>
      <c r="C56" s="140">
        <v>52219</v>
      </c>
      <c r="D56" s="140">
        <v>71472</v>
      </c>
      <c r="E56" s="140">
        <v>18397</v>
      </c>
      <c r="F56" s="140">
        <v>43780</v>
      </c>
      <c r="G56" s="140">
        <v>1347</v>
      </c>
      <c r="H56" s="140">
        <v>14819</v>
      </c>
      <c r="I56" s="140">
        <v>17155</v>
      </c>
      <c r="J56" s="140">
        <v>106050</v>
      </c>
      <c r="K56" s="140">
        <v>83589</v>
      </c>
      <c r="L56" s="140">
        <v>4228</v>
      </c>
      <c r="M56" s="140">
        <v>20309</v>
      </c>
      <c r="N56" s="140">
        <v>244</v>
      </c>
      <c r="O56" s="140">
        <v>17291</v>
      </c>
      <c r="P56" s="140">
        <v>16535</v>
      </c>
      <c r="Q56" s="140">
        <v>5097</v>
      </c>
      <c r="R56" s="140">
        <v>15314</v>
      </c>
      <c r="S56" s="140">
        <v>45615</v>
      </c>
      <c r="T56" s="140">
        <v>11974</v>
      </c>
      <c r="U56" s="140">
        <v>5449</v>
      </c>
      <c r="V56" s="140">
        <v>25639</v>
      </c>
      <c r="W56" s="140">
        <v>32705</v>
      </c>
      <c r="X56" s="140">
        <v>17700</v>
      </c>
      <c r="Y56" s="140">
        <v>17372</v>
      </c>
      <c r="Z56" s="140">
        <v>11847</v>
      </c>
      <c r="AA56" s="140">
        <v>44468</v>
      </c>
      <c r="AB56" s="140">
        <v>1173</v>
      </c>
      <c r="AC56" s="140">
        <v>734</v>
      </c>
      <c r="AD56" s="140">
        <v>4951</v>
      </c>
      <c r="AE56" s="140">
        <v>24879</v>
      </c>
      <c r="AF56" s="140">
        <v>8490</v>
      </c>
      <c r="AG56" s="141">
        <v>11050</v>
      </c>
      <c r="AH56" s="141">
        <v>34890</v>
      </c>
      <c r="AI56" s="141">
        <v>25660</v>
      </c>
      <c r="AJ56" s="141">
        <v>365360</v>
      </c>
      <c r="AK56" s="128">
        <f t="shared" si="0"/>
        <v>0.20309000000000002</v>
      </c>
      <c r="AL56" s="129">
        <f t="shared" si="1"/>
        <v>1.5635000000000001</v>
      </c>
      <c r="AM56" s="129">
        <f t="shared" si="42"/>
        <v>2.6109500000000003</v>
      </c>
      <c r="AN56" s="129">
        <f t="shared" si="42"/>
        <v>3.5736000000000003</v>
      </c>
      <c r="AO56" s="129">
        <f t="shared" si="3"/>
        <v>10.605</v>
      </c>
      <c r="AP56" s="129">
        <f t="shared" si="4"/>
        <v>4.1794500000000001</v>
      </c>
      <c r="AQ56" s="129">
        <f t="shared" si="40"/>
        <v>3.4889999999999997E-2</v>
      </c>
      <c r="AR56" s="129">
        <f t="shared" si="40"/>
        <v>2.5659999999999999E-2</v>
      </c>
      <c r="AT56" s="131">
        <f t="shared" si="28"/>
        <v>43154</v>
      </c>
      <c r="AU56" s="132">
        <f t="shared" si="5"/>
        <v>0.24879000000000001</v>
      </c>
      <c r="AV56" s="132">
        <f t="shared" si="6"/>
        <v>0.44468000000000002</v>
      </c>
      <c r="AW56" s="132">
        <f t="shared" si="7"/>
        <v>0.45615000000000006</v>
      </c>
      <c r="AX56" s="132">
        <f t="shared" si="8"/>
        <v>7.3400000000000002E-3</v>
      </c>
      <c r="AY56" s="132">
        <f t="shared" si="9"/>
        <v>1.1730000000000001E-2</v>
      </c>
      <c r="AZ56" s="132">
        <f t="shared" si="10"/>
        <v>0.25639000000000001</v>
      </c>
      <c r="BA56" s="132">
        <f t="shared" si="11"/>
        <v>0.17372000000000001</v>
      </c>
      <c r="BB56" s="132">
        <f t="shared" si="12"/>
        <v>0.65410000000000001</v>
      </c>
      <c r="BC56" s="132">
        <f t="shared" si="13"/>
        <v>0.11847000000000001</v>
      </c>
      <c r="BD56" s="132">
        <f t="shared" si="14"/>
        <v>0.17700000000000002</v>
      </c>
      <c r="BE56" s="132">
        <f t="shared" si="15"/>
        <v>8.4900000000000003E-2</v>
      </c>
      <c r="BF56" s="132">
        <f t="shared" si="16"/>
        <v>4.9510000000000005E-2</v>
      </c>
      <c r="BG56" s="132">
        <f t="shared" si="29"/>
        <v>1.1049999999999999E-2</v>
      </c>
      <c r="BH56" s="132"/>
      <c r="BI56" s="132">
        <f t="shared" si="38"/>
        <v>1.5635000000000001</v>
      </c>
      <c r="BJ56" s="132">
        <f t="shared" si="38"/>
        <v>2.6109500000000003</v>
      </c>
      <c r="BK56" s="132">
        <f t="shared" si="38"/>
        <v>3.5736000000000003</v>
      </c>
      <c r="BL56" s="132">
        <f t="shared" si="17"/>
        <v>0.54490000000000005</v>
      </c>
      <c r="BM56" s="132">
        <f t="shared" si="31"/>
        <v>1.8397000000000001</v>
      </c>
      <c r="BN56" s="132">
        <f t="shared" si="18"/>
        <v>0.87560000000000004</v>
      </c>
      <c r="BO56" s="132"/>
      <c r="BP56" s="132">
        <f t="shared" si="32"/>
        <v>4.1794500000000001</v>
      </c>
      <c r="BQ56" s="132">
        <f t="shared" si="33"/>
        <v>10.605</v>
      </c>
      <c r="BR56" s="132">
        <f t="shared" si="34"/>
        <v>0.36535999999999996</v>
      </c>
      <c r="BS56" s="132">
        <f t="shared" si="19"/>
        <v>0.11974000000000001</v>
      </c>
      <c r="BT56" s="132">
        <f t="shared" si="20"/>
        <v>1.5314000000000001</v>
      </c>
      <c r="BU56" s="132"/>
      <c r="BV56" s="132">
        <f t="shared" si="35"/>
        <v>0.13470000000000001</v>
      </c>
      <c r="BW56" s="133">
        <f t="shared" si="41"/>
        <v>1.4819</v>
      </c>
      <c r="BX56" s="133">
        <f t="shared" si="41"/>
        <v>1.7155</v>
      </c>
      <c r="BY56" s="133">
        <f t="shared" si="22"/>
        <v>0.50970000000000004</v>
      </c>
      <c r="BZ56" s="133">
        <f t="shared" si="23"/>
        <v>0.42280000000000001</v>
      </c>
      <c r="CA56" s="133">
        <f t="shared" si="24"/>
        <v>2.4400000000000002E-2</v>
      </c>
      <c r="CB56" s="133">
        <f t="shared" si="25"/>
        <v>8.6455000000000002</v>
      </c>
      <c r="CC56" s="133"/>
      <c r="CD56" s="133">
        <f t="shared" si="26"/>
        <v>1.6535</v>
      </c>
    </row>
    <row r="57" spans="1:82" ht="15.75" x14ac:dyDescent="0.25">
      <c r="A57" s="125">
        <v>43155</v>
      </c>
      <c r="B57" s="140">
        <v>16083</v>
      </c>
      <c r="C57" s="140">
        <v>52573</v>
      </c>
      <c r="D57" s="140">
        <v>72248</v>
      </c>
      <c r="E57" s="140">
        <v>18424</v>
      </c>
      <c r="F57" s="140">
        <v>45578</v>
      </c>
      <c r="G57" s="140">
        <v>1264</v>
      </c>
      <c r="H57" s="140">
        <v>15278</v>
      </c>
      <c r="I57" s="140">
        <v>17405</v>
      </c>
      <c r="J57" s="140">
        <v>108158</v>
      </c>
      <c r="K57" s="140">
        <v>85363</v>
      </c>
      <c r="L57" s="140">
        <v>4245</v>
      </c>
      <c r="M57" s="140">
        <v>21144</v>
      </c>
      <c r="N57" s="140">
        <v>133</v>
      </c>
      <c r="O57" s="140">
        <v>18239</v>
      </c>
      <c r="P57" s="140">
        <v>17341</v>
      </c>
      <c r="Q57" s="140">
        <v>5041</v>
      </c>
      <c r="R57" s="140">
        <v>14701</v>
      </c>
      <c r="S57" s="140">
        <v>44830</v>
      </c>
      <c r="T57" s="140">
        <v>19334</v>
      </c>
      <c r="U57" s="140">
        <v>5420</v>
      </c>
      <c r="V57" s="140">
        <v>26412</v>
      </c>
      <c r="W57" s="140">
        <v>33593</v>
      </c>
      <c r="X57" s="140">
        <v>18850</v>
      </c>
      <c r="Y57" s="140">
        <v>17233</v>
      </c>
      <c r="Z57" s="140">
        <v>14630</v>
      </c>
      <c r="AA57" s="140">
        <v>45555</v>
      </c>
      <c r="AB57" s="140">
        <v>1348</v>
      </c>
      <c r="AC57" s="140">
        <v>603</v>
      </c>
      <c r="AD57" s="140">
        <v>5465</v>
      </c>
      <c r="AE57" s="140">
        <v>25517</v>
      </c>
      <c r="AF57" s="140">
        <v>5468</v>
      </c>
      <c r="AG57" s="141">
        <v>5460</v>
      </c>
      <c r="AH57" s="141">
        <v>36550</v>
      </c>
      <c r="AI57" s="141">
        <v>32300</v>
      </c>
      <c r="AJ57" s="141">
        <v>377820</v>
      </c>
      <c r="AK57" s="128">
        <f t="shared" si="0"/>
        <v>0.21144000000000002</v>
      </c>
      <c r="AL57" s="129">
        <f t="shared" si="1"/>
        <v>1.6083000000000001</v>
      </c>
      <c r="AM57" s="129">
        <f t="shared" si="42"/>
        <v>2.6286499999999999</v>
      </c>
      <c r="AN57" s="129">
        <f t="shared" si="42"/>
        <v>3.6124000000000001</v>
      </c>
      <c r="AO57" s="129">
        <f t="shared" si="3"/>
        <v>10.815800000000001</v>
      </c>
      <c r="AP57" s="129">
        <f t="shared" si="4"/>
        <v>4.2681500000000003</v>
      </c>
      <c r="AQ57" s="129">
        <f t="shared" si="40"/>
        <v>3.6549999999999999E-2</v>
      </c>
      <c r="AR57" s="129">
        <f t="shared" si="40"/>
        <v>3.2299999999999995E-2</v>
      </c>
      <c r="AT57" s="131">
        <f t="shared" si="28"/>
        <v>43155</v>
      </c>
      <c r="AU57" s="132">
        <f t="shared" si="5"/>
        <v>0.25517000000000001</v>
      </c>
      <c r="AV57" s="132">
        <f t="shared" si="6"/>
        <v>0.45555000000000001</v>
      </c>
      <c r="AW57" s="132">
        <f t="shared" si="7"/>
        <v>0.44830000000000003</v>
      </c>
      <c r="AX57" s="132">
        <f t="shared" si="8"/>
        <v>6.0300000000000006E-3</v>
      </c>
      <c r="AY57" s="132">
        <f t="shared" si="9"/>
        <v>1.3480000000000001E-2</v>
      </c>
      <c r="AZ57" s="132">
        <f t="shared" si="10"/>
        <v>0.26412000000000002</v>
      </c>
      <c r="BA57" s="132">
        <f t="shared" si="11"/>
        <v>0.17233000000000001</v>
      </c>
      <c r="BB57" s="132">
        <f t="shared" si="12"/>
        <v>0.67186000000000001</v>
      </c>
      <c r="BC57" s="132">
        <f t="shared" si="13"/>
        <v>0.14630000000000001</v>
      </c>
      <c r="BD57" s="132">
        <f t="shared" si="14"/>
        <v>0.18850000000000003</v>
      </c>
      <c r="BE57" s="132">
        <f t="shared" si="15"/>
        <v>5.4680000000000006E-2</v>
      </c>
      <c r="BF57" s="132">
        <f t="shared" si="16"/>
        <v>5.4650000000000004E-2</v>
      </c>
      <c r="BG57" s="132">
        <f t="shared" si="29"/>
        <v>5.4599999999999996E-3</v>
      </c>
      <c r="BH57" s="132"/>
      <c r="BI57" s="132">
        <f t="shared" si="38"/>
        <v>1.6083000000000001</v>
      </c>
      <c r="BJ57" s="132">
        <f t="shared" si="38"/>
        <v>2.6286499999999999</v>
      </c>
      <c r="BK57" s="132">
        <f t="shared" si="38"/>
        <v>3.6124000000000001</v>
      </c>
      <c r="BL57" s="132">
        <f t="shared" si="17"/>
        <v>0.54200000000000004</v>
      </c>
      <c r="BM57" s="132">
        <f t="shared" si="31"/>
        <v>1.8424</v>
      </c>
      <c r="BN57" s="132">
        <f t="shared" si="18"/>
        <v>0.91156000000000004</v>
      </c>
      <c r="BO57" s="132"/>
      <c r="BP57" s="132">
        <f t="shared" si="32"/>
        <v>4.2681500000000003</v>
      </c>
      <c r="BQ57" s="132">
        <f t="shared" si="33"/>
        <v>10.815800000000001</v>
      </c>
      <c r="BR57" s="132">
        <f t="shared" si="34"/>
        <v>0.37781999999999999</v>
      </c>
      <c r="BS57" s="132">
        <f t="shared" si="19"/>
        <v>0.19334000000000001</v>
      </c>
      <c r="BT57" s="132">
        <f t="shared" si="20"/>
        <v>1.4701</v>
      </c>
      <c r="BU57" s="132"/>
      <c r="BV57" s="132">
        <f t="shared" si="35"/>
        <v>0.12640000000000001</v>
      </c>
      <c r="BW57" s="133">
        <f t="shared" si="41"/>
        <v>1.5278</v>
      </c>
      <c r="BX57" s="133">
        <f t="shared" si="41"/>
        <v>1.7405000000000002</v>
      </c>
      <c r="BY57" s="133">
        <f t="shared" si="22"/>
        <v>0.50409999999999999</v>
      </c>
      <c r="BZ57" s="133">
        <f t="shared" si="23"/>
        <v>0.42450000000000004</v>
      </c>
      <c r="CA57" s="133">
        <f t="shared" si="24"/>
        <v>1.3300000000000001E-2</v>
      </c>
      <c r="CB57" s="133">
        <f t="shared" si="25"/>
        <v>9.1195000000000004</v>
      </c>
      <c r="CC57" s="133"/>
      <c r="CD57" s="133">
        <f t="shared" si="26"/>
        <v>1.7341</v>
      </c>
    </row>
    <row r="58" spans="1:82" ht="15.75" x14ac:dyDescent="0.25">
      <c r="A58" s="125">
        <v>43156</v>
      </c>
      <c r="B58" s="140">
        <v>16950</v>
      </c>
      <c r="C58" s="140">
        <v>55328</v>
      </c>
      <c r="D58" s="140">
        <v>75354</v>
      </c>
      <c r="E58" s="140">
        <v>19668</v>
      </c>
      <c r="F58" s="140">
        <v>47938</v>
      </c>
      <c r="G58" s="140">
        <v>1361</v>
      </c>
      <c r="H58" s="140">
        <v>15883</v>
      </c>
      <c r="I58" s="140">
        <v>18689</v>
      </c>
      <c r="J58" s="140">
        <v>112871</v>
      </c>
      <c r="K58" s="140">
        <v>88792</v>
      </c>
      <c r="L58" s="140">
        <v>4552</v>
      </c>
      <c r="M58" s="140">
        <v>21695</v>
      </c>
      <c r="N58" s="140">
        <v>155</v>
      </c>
      <c r="O58" s="140">
        <v>18464</v>
      </c>
      <c r="P58" s="140">
        <v>18465</v>
      </c>
      <c r="Q58" s="140">
        <v>5511</v>
      </c>
      <c r="R58" s="140">
        <v>15795</v>
      </c>
      <c r="S58" s="140">
        <v>44259</v>
      </c>
      <c r="T58" s="140">
        <v>14232</v>
      </c>
      <c r="U58" s="140">
        <v>6370</v>
      </c>
      <c r="V58" s="140">
        <v>29143</v>
      </c>
      <c r="W58" s="140">
        <v>33255</v>
      </c>
      <c r="X58" s="140">
        <v>21531</v>
      </c>
      <c r="Y58" s="140">
        <v>19143</v>
      </c>
      <c r="Z58" s="140">
        <v>15171</v>
      </c>
      <c r="AA58" s="140">
        <v>48596</v>
      </c>
      <c r="AB58" s="140">
        <v>1274</v>
      </c>
      <c r="AC58" s="140">
        <v>601</v>
      </c>
      <c r="AD58" s="140">
        <v>5596</v>
      </c>
      <c r="AE58" s="140">
        <v>30898</v>
      </c>
      <c r="AF58" s="140">
        <v>5856</v>
      </c>
      <c r="AG58" s="141">
        <v>11050</v>
      </c>
      <c r="AH58" s="141">
        <v>36940</v>
      </c>
      <c r="AI58" s="141">
        <v>34590</v>
      </c>
      <c r="AJ58" s="141">
        <v>377080</v>
      </c>
      <c r="AK58" s="128">
        <f t="shared" si="0"/>
        <v>0.21695</v>
      </c>
      <c r="AL58" s="129">
        <f t="shared" si="1"/>
        <v>1.6950000000000001</v>
      </c>
      <c r="AM58" s="129">
        <f t="shared" si="42"/>
        <v>2.7664</v>
      </c>
      <c r="AN58" s="129">
        <f t="shared" si="42"/>
        <v>3.7677</v>
      </c>
      <c r="AO58" s="129">
        <f t="shared" si="3"/>
        <v>11.287100000000001</v>
      </c>
      <c r="AP58" s="129">
        <f t="shared" si="4"/>
        <v>4.4396000000000004</v>
      </c>
      <c r="AQ58" s="129">
        <f t="shared" si="40"/>
        <v>3.6940000000000001E-2</v>
      </c>
      <c r="AR58" s="129">
        <f t="shared" si="40"/>
        <v>3.4589999999999996E-2</v>
      </c>
      <c r="AT58" s="131">
        <f t="shared" si="28"/>
        <v>43156</v>
      </c>
      <c r="AU58" s="132">
        <f t="shared" si="5"/>
        <v>0.30898000000000003</v>
      </c>
      <c r="AV58" s="132">
        <f t="shared" si="6"/>
        <v>0.48596000000000006</v>
      </c>
      <c r="AW58" s="132">
        <f t="shared" si="7"/>
        <v>0.44259000000000004</v>
      </c>
      <c r="AX58" s="132">
        <f t="shared" si="8"/>
        <v>6.0100000000000006E-3</v>
      </c>
      <c r="AY58" s="132">
        <f t="shared" si="9"/>
        <v>1.2740000000000001E-2</v>
      </c>
      <c r="AZ58" s="132">
        <f t="shared" si="10"/>
        <v>0.29143000000000002</v>
      </c>
      <c r="BA58" s="132">
        <f t="shared" si="11"/>
        <v>0.19143000000000002</v>
      </c>
      <c r="BB58" s="132">
        <f t="shared" si="12"/>
        <v>0.66510000000000002</v>
      </c>
      <c r="BC58" s="132">
        <f t="shared" si="13"/>
        <v>0.15171000000000001</v>
      </c>
      <c r="BD58" s="132">
        <f t="shared" si="14"/>
        <v>0.21531000000000003</v>
      </c>
      <c r="BE58" s="132">
        <f t="shared" si="15"/>
        <v>5.8560000000000008E-2</v>
      </c>
      <c r="BF58" s="132">
        <f t="shared" si="16"/>
        <v>5.5960000000000003E-2</v>
      </c>
      <c r="BG58" s="132">
        <f t="shared" si="29"/>
        <v>1.1049999999999999E-2</v>
      </c>
      <c r="BH58" s="132"/>
      <c r="BI58" s="132">
        <f t="shared" si="38"/>
        <v>1.6950000000000001</v>
      </c>
      <c r="BJ58" s="132">
        <f t="shared" si="38"/>
        <v>2.7664</v>
      </c>
      <c r="BK58" s="132">
        <f t="shared" si="38"/>
        <v>3.7677</v>
      </c>
      <c r="BL58" s="132">
        <f t="shared" si="17"/>
        <v>0.63700000000000001</v>
      </c>
      <c r="BM58" s="132">
        <f t="shared" si="31"/>
        <v>1.9668000000000001</v>
      </c>
      <c r="BN58" s="132">
        <f t="shared" si="18"/>
        <v>0.95876000000000006</v>
      </c>
      <c r="BO58" s="132"/>
      <c r="BP58" s="132">
        <f t="shared" si="32"/>
        <v>4.4396000000000004</v>
      </c>
      <c r="BQ58" s="132">
        <f t="shared" si="33"/>
        <v>11.287100000000001</v>
      </c>
      <c r="BR58" s="132">
        <f t="shared" si="34"/>
        <v>0.37707999999999997</v>
      </c>
      <c r="BS58" s="132">
        <f t="shared" si="19"/>
        <v>0.14232</v>
      </c>
      <c r="BT58" s="132">
        <f t="shared" si="20"/>
        <v>1.5795000000000001</v>
      </c>
      <c r="BU58" s="132"/>
      <c r="BV58" s="132">
        <f t="shared" si="35"/>
        <v>0.1361</v>
      </c>
      <c r="BW58" s="133">
        <f t="shared" si="41"/>
        <v>1.5883</v>
      </c>
      <c r="BX58" s="133">
        <f t="shared" si="41"/>
        <v>1.8689</v>
      </c>
      <c r="BY58" s="133">
        <f t="shared" si="22"/>
        <v>0.55110000000000003</v>
      </c>
      <c r="BZ58" s="133">
        <f t="shared" si="23"/>
        <v>0.45520000000000005</v>
      </c>
      <c r="CA58" s="133">
        <f t="shared" si="24"/>
        <v>1.55E-2</v>
      </c>
      <c r="CB58" s="133">
        <f t="shared" si="25"/>
        <v>9.2319999999999993</v>
      </c>
      <c r="CC58" s="133"/>
      <c r="CD58" s="133">
        <f t="shared" si="26"/>
        <v>1.8465</v>
      </c>
    </row>
    <row r="59" spans="1:82" ht="15.75" x14ac:dyDescent="0.25">
      <c r="A59" s="125">
        <v>43157</v>
      </c>
      <c r="B59" s="140">
        <v>15833</v>
      </c>
      <c r="C59" s="140">
        <v>52554</v>
      </c>
      <c r="D59" s="140">
        <v>72022</v>
      </c>
      <c r="E59" s="140">
        <v>19090</v>
      </c>
      <c r="F59" s="140">
        <v>42925</v>
      </c>
      <c r="G59" s="140">
        <v>1122</v>
      </c>
      <c r="H59" s="140">
        <v>13925</v>
      </c>
      <c r="I59" s="140">
        <v>16864</v>
      </c>
      <c r="J59" s="140">
        <v>106925</v>
      </c>
      <c r="K59" s="140">
        <v>84044</v>
      </c>
      <c r="L59" s="140">
        <v>4546</v>
      </c>
      <c r="M59" s="140">
        <v>18151</v>
      </c>
      <c r="N59" s="140">
        <v>224</v>
      </c>
      <c r="O59" s="140">
        <v>16962</v>
      </c>
      <c r="P59" s="140">
        <v>16659</v>
      </c>
      <c r="Q59" s="140">
        <v>5054</v>
      </c>
      <c r="R59" s="140">
        <v>15617</v>
      </c>
      <c r="S59" s="140">
        <v>46628</v>
      </c>
      <c r="T59" s="140">
        <v>16844</v>
      </c>
      <c r="U59" s="140">
        <v>5921</v>
      </c>
      <c r="V59" s="140">
        <v>25727</v>
      </c>
      <c r="W59" s="140">
        <v>31318</v>
      </c>
      <c r="X59" s="140">
        <v>18644</v>
      </c>
      <c r="Y59" s="140">
        <v>17848</v>
      </c>
      <c r="Z59" s="140">
        <v>12437</v>
      </c>
      <c r="AA59" s="140">
        <v>45075</v>
      </c>
      <c r="AB59" s="140">
        <v>1145</v>
      </c>
      <c r="AC59" s="140">
        <v>524</v>
      </c>
      <c r="AD59" s="140">
        <v>3918</v>
      </c>
      <c r="AE59" s="140">
        <v>30665</v>
      </c>
      <c r="AF59" s="140">
        <v>7465</v>
      </c>
      <c r="AG59" s="141">
        <v>11050</v>
      </c>
      <c r="AH59" s="143">
        <v>34940</v>
      </c>
      <c r="AI59" s="143">
        <v>20890</v>
      </c>
      <c r="AJ59" s="141">
        <v>377100</v>
      </c>
      <c r="AK59" s="128">
        <f t="shared" si="0"/>
        <v>0.18151</v>
      </c>
      <c r="AL59" s="129">
        <f t="shared" si="1"/>
        <v>1.5833000000000002</v>
      </c>
      <c r="AM59" s="129">
        <f t="shared" si="42"/>
        <v>2.6276999999999999</v>
      </c>
      <c r="AN59" s="129">
        <f t="shared" si="42"/>
        <v>3.6011000000000002</v>
      </c>
      <c r="AO59" s="129">
        <f t="shared" si="3"/>
        <v>10.692500000000001</v>
      </c>
      <c r="AP59" s="129">
        <f t="shared" si="4"/>
        <v>4.2022000000000004</v>
      </c>
      <c r="AQ59" s="129">
        <f t="shared" si="40"/>
        <v>3.4939999999999999E-2</v>
      </c>
      <c r="AR59" s="129">
        <f t="shared" si="40"/>
        <v>2.0889999999999999E-2</v>
      </c>
      <c r="AT59" s="131">
        <f t="shared" si="28"/>
        <v>43157</v>
      </c>
      <c r="AU59" s="132">
        <f t="shared" si="5"/>
        <v>0.30665000000000003</v>
      </c>
      <c r="AV59" s="132">
        <f t="shared" si="6"/>
        <v>0.45075000000000004</v>
      </c>
      <c r="AW59" s="132">
        <f t="shared" si="7"/>
        <v>0.46628000000000003</v>
      </c>
      <c r="AX59" s="132">
        <f t="shared" si="8"/>
        <v>5.2400000000000007E-3</v>
      </c>
      <c r="AY59" s="132">
        <f t="shared" si="9"/>
        <v>1.145E-2</v>
      </c>
      <c r="AZ59" s="132">
        <f t="shared" si="10"/>
        <v>0.25727</v>
      </c>
      <c r="BA59" s="132">
        <f t="shared" si="11"/>
        <v>0.17848000000000003</v>
      </c>
      <c r="BB59" s="132">
        <f t="shared" si="12"/>
        <v>0.62636000000000003</v>
      </c>
      <c r="BC59" s="132">
        <f t="shared" si="13"/>
        <v>0.12437000000000001</v>
      </c>
      <c r="BD59" s="132">
        <f t="shared" si="14"/>
        <v>0.18644000000000002</v>
      </c>
      <c r="BE59" s="132">
        <f t="shared" si="15"/>
        <v>7.4650000000000008E-2</v>
      </c>
      <c r="BF59" s="132">
        <f t="shared" si="16"/>
        <v>3.9180000000000006E-2</v>
      </c>
      <c r="BG59" s="132">
        <f t="shared" si="29"/>
        <v>1.1049999999999999E-2</v>
      </c>
      <c r="BH59" s="132"/>
      <c r="BI59" s="132">
        <f t="shared" si="38"/>
        <v>1.5833000000000002</v>
      </c>
      <c r="BJ59" s="132">
        <f t="shared" si="38"/>
        <v>2.6276999999999999</v>
      </c>
      <c r="BK59" s="132">
        <f t="shared" si="38"/>
        <v>3.6011000000000002</v>
      </c>
      <c r="BL59" s="132">
        <f t="shared" si="17"/>
        <v>0.59210000000000007</v>
      </c>
      <c r="BM59" s="132">
        <f t="shared" si="31"/>
        <v>1.909</v>
      </c>
      <c r="BN59" s="132">
        <f t="shared" si="18"/>
        <v>0.85850000000000004</v>
      </c>
      <c r="BO59" s="132"/>
      <c r="BP59" s="132">
        <f t="shared" si="32"/>
        <v>4.2022000000000004</v>
      </c>
      <c r="BQ59" s="132">
        <f t="shared" si="33"/>
        <v>10.692500000000001</v>
      </c>
      <c r="BR59" s="132">
        <f t="shared" si="34"/>
        <v>0.37709999999999999</v>
      </c>
      <c r="BS59" s="132">
        <f t="shared" si="19"/>
        <v>0.16844000000000001</v>
      </c>
      <c r="BT59" s="132">
        <f t="shared" si="20"/>
        <v>1.5617000000000001</v>
      </c>
      <c r="BU59" s="132"/>
      <c r="BV59" s="132">
        <f t="shared" si="35"/>
        <v>0.11220000000000001</v>
      </c>
      <c r="BW59" s="133">
        <f t="shared" si="41"/>
        <v>1.3925000000000001</v>
      </c>
      <c r="BX59" s="133">
        <f t="shared" si="41"/>
        <v>1.6864000000000001</v>
      </c>
      <c r="BY59" s="133">
        <f t="shared" si="22"/>
        <v>0.50540000000000007</v>
      </c>
      <c r="BZ59" s="133">
        <f t="shared" si="23"/>
        <v>0.4546</v>
      </c>
      <c r="CA59" s="133">
        <f t="shared" si="24"/>
        <v>2.24E-2</v>
      </c>
      <c r="CB59" s="133">
        <f t="shared" si="25"/>
        <v>8.4809999999999999</v>
      </c>
      <c r="CC59" s="133"/>
      <c r="CD59" s="133">
        <f t="shared" si="26"/>
        <v>1.6659000000000002</v>
      </c>
    </row>
    <row r="60" spans="1:82" ht="15.75" x14ac:dyDescent="0.25">
      <c r="A60" s="125">
        <v>43158</v>
      </c>
      <c r="B60" s="140">
        <v>15488</v>
      </c>
      <c r="C60" s="140">
        <v>51196</v>
      </c>
      <c r="D60" s="140">
        <v>70875</v>
      </c>
      <c r="E60" s="140">
        <v>18576</v>
      </c>
      <c r="F60" s="140">
        <v>42721</v>
      </c>
      <c r="G60" s="140">
        <v>995</v>
      </c>
      <c r="H60" s="140">
        <v>11890</v>
      </c>
      <c r="I60" s="140">
        <v>15392</v>
      </c>
      <c r="J60" s="140">
        <v>105088</v>
      </c>
      <c r="K60" s="140">
        <v>82862</v>
      </c>
      <c r="L60" s="140">
        <v>4160</v>
      </c>
      <c r="M60" s="140">
        <v>17936</v>
      </c>
      <c r="N60" s="140">
        <v>216</v>
      </c>
      <c r="O60" s="140">
        <v>15504</v>
      </c>
      <c r="P60" s="140">
        <v>15702</v>
      </c>
      <c r="Q60" s="140">
        <v>4775</v>
      </c>
      <c r="R60" s="140">
        <v>14639</v>
      </c>
      <c r="S60" s="140">
        <v>46521</v>
      </c>
      <c r="T60" s="140">
        <v>11807</v>
      </c>
      <c r="U60" s="140">
        <v>5274</v>
      </c>
      <c r="V60" s="140">
        <v>24371</v>
      </c>
      <c r="W60" s="140">
        <v>31651</v>
      </c>
      <c r="X60" s="140">
        <v>16707</v>
      </c>
      <c r="Y60" s="140">
        <v>16198</v>
      </c>
      <c r="Z60" s="140">
        <v>12931</v>
      </c>
      <c r="AA60" s="140">
        <v>44834</v>
      </c>
      <c r="AB60" s="140">
        <v>1057</v>
      </c>
      <c r="AC60" s="140">
        <v>616</v>
      </c>
      <c r="AD60" s="140">
        <v>5402</v>
      </c>
      <c r="AE60" s="140">
        <v>24565</v>
      </c>
      <c r="AF60" s="140">
        <v>8370</v>
      </c>
      <c r="AG60" s="141">
        <v>11050</v>
      </c>
      <c r="AH60" s="141">
        <v>40100</v>
      </c>
      <c r="AI60" s="141">
        <v>33360</v>
      </c>
      <c r="AJ60" s="141">
        <v>375720</v>
      </c>
      <c r="AK60" s="128">
        <f t="shared" si="0"/>
        <v>0.17936000000000002</v>
      </c>
      <c r="AL60" s="129">
        <f t="shared" si="1"/>
        <v>1.5488000000000002</v>
      </c>
      <c r="AM60" s="129">
        <f t="shared" si="42"/>
        <v>2.5598000000000001</v>
      </c>
      <c r="AN60" s="129">
        <f t="shared" si="42"/>
        <v>3.5437500000000002</v>
      </c>
      <c r="AO60" s="129">
        <f t="shared" si="3"/>
        <v>10.508800000000001</v>
      </c>
      <c r="AP60" s="129">
        <f t="shared" si="4"/>
        <v>4.1431000000000004</v>
      </c>
      <c r="AQ60" s="129">
        <f t="shared" si="40"/>
        <v>4.0099999999999997E-2</v>
      </c>
      <c r="AR60" s="129">
        <f t="shared" si="40"/>
        <v>3.3360000000000001E-2</v>
      </c>
      <c r="AT60" s="131">
        <f t="shared" si="28"/>
        <v>43158</v>
      </c>
      <c r="AU60" s="132">
        <f t="shared" si="5"/>
        <v>0.24565000000000001</v>
      </c>
      <c r="AV60" s="132">
        <f t="shared" si="6"/>
        <v>0.44834000000000002</v>
      </c>
      <c r="AW60" s="132">
        <f t="shared" si="7"/>
        <v>0.46521000000000001</v>
      </c>
      <c r="AX60" s="132">
        <f t="shared" si="8"/>
        <v>6.1600000000000005E-3</v>
      </c>
      <c r="AY60" s="132">
        <f t="shared" si="9"/>
        <v>1.0570000000000001E-2</v>
      </c>
      <c r="AZ60" s="132">
        <f t="shared" si="10"/>
        <v>0.24371000000000001</v>
      </c>
      <c r="BA60" s="132">
        <f t="shared" si="11"/>
        <v>0.16198000000000001</v>
      </c>
      <c r="BB60" s="132">
        <f t="shared" si="12"/>
        <v>0.63302000000000003</v>
      </c>
      <c r="BC60" s="132">
        <f t="shared" si="13"/>
        <v>0.12931000000000001</v>
      </c>
      <c r="BD60" s="132">
        <f t="shared" si="14"/>
        <v>0.16707000000000002</v>
      </c>
      <c r="BE60" s="132">
        <f t="shared" si="15"/>
        <v>8.3700000000000011E-2</v>
      </c>
      <c r="BF60" s="132">
        <f t="shared" si="16"/>
        <v>5.4020000000000006E-2</v>
      </c>
      <c r="BG60" s="132">
        <f t="shared" si="29"/>
        <v>1.1049999999999999E-2</v>
      </c>
      <c r="BH60" s="132"/>
      <c r="BI60" s="132">
        <f t="shared" si="38"/>
        <v>1.5488000000000002</v>
      </c>
      <c r="BJ60" s="132">
        <f t="shared" si="38"/>
        <v>2.5598000000000001</v>
      </c>
      <c r="BK60" s="132">
        <f t="shared" si="38"/>
        <v>3.5437500000000002</v>
      </c>
      <c r="BL60" s="132">
        <f t="shared" si="17"/>
        <v>0.52739999999999998</v>
      </c>
      <c r="BM60" s="132">
        <f t="shared" si="31"/>
        <v>1.8576000000000001</v>
      </c>
      <c r="BN60" s="132">
        <f t="shared" si="18"/>
        <v>0.85442000000000007</v>
      </c>
      <c r="BO60" s="132"/>
      <c r="BP60" s="132">
        <f t="shared" si="32"/>
        <v>4.1431000000000004</v>
      </c>
      <c r="BQ60" s="132">
        <f t="shared" si="33"/>
        <v>10.508800000000001</v>
      </c>
      <c r="BR60" s="132">
        <f t="shared" si="34"/>
        <v>0.37572</v>
      </c>
      <c r="BS60" s="132">
        <f t="shared" si="19"/>
        <v>0.11807000000000001</v>
      </c>
      <c r="BT60" s="132">
        <f t="shared" si="20"/>
        <v>1.4639</v>
      </c>
      <c r="BU60" s="132"/>
      <c r="BV60" s="132">
        <f t="shared" si="35"/>
        <v>9.9500000000000005E-2</v>
      </c>
      <c r="BW60" s="133">
        <f t="shared" si="41"/>
        <v>1.1890000000000001</v>
      </c>
      <c r="BX60" s="133">
        <f t="shared" si="41"/>
        <v>1.5392000000000001</v>
      </c>
      <c r="BY60" s="133">
        <f t="shared" si="22"/>
        <v>0.47750000000000004</v>
      </c>
      <c r="BZ60" s="133">
        <f t="shared" si="23"/>
        <v>0.41600000000000004</v>
      </c>
      <c r="CA60" s="133">
        <f t="shared" si="24"/>
        <v>2.1600000000000001E-2</v>
      </c>
      <c r="CB60" s="133">
        <f t="shared" si="25"/>
        <v>7.7519999999999998</v>
      </c>
      <c r="CC60" s="133"/>
      <c r="CD60" s="133">
        <f t="shared" si="26"/>
        <v>1.5702</v>
      </c>
    </row>
    <row r="61" spans="1:82" ht="15.75" x14ac:dyDescent="0.25">
      <c r="A61" s="125">
        <v>43159</v>
      </c>
      <c r="B61" s="140">
        <v>15206</v>
      </c>
      <c r="C61" s="140">
        <v>51012</v>
      </c>
      <c r="D61" s="140">
        <v>70577</v>
      </c>
      <c r="E61" s="140">
        <v>18266</v>
      </c>
      <c r="F61" s="140">
        <v>42882</v>
      </c>
      <c r="G61" s="140">
        <v>988</v>
      </c>
      <c r="H61" s="140">
        <v>12430</v>
      </c>
      <c r="I61" s="140">
        <v>14932</v>
      </c>
      <c r="J61" s="140">
        <v>104907</v>
      </c>
      <c r="K61" s="140">
        <v>82301</v>
      </c>
      <c r="L61" s="140">
        <v>4032</v>
      </c>
      <c r="M61" s="140">
        <v>18370</v>
      </c>
      <c r="N61" s="140">
        <v>234</v>
      </c>
      <c r="O61" s="140">
        <v>15549</v>
      </c>
      <c r="P61" s="140">
        <v>15059</v>
      </c>
      <c r="Q61" s="140">
        <v>4615</v>
      </c>
      <c r="R61" s="140">
        <v>14885</v>
      </c>
      <c r="S61" s="140">
        <v>45044</v>
      </c>
      <c r="T61" s="140">
        <v>17153</v>
      </c>
      <c r="U61" s="140">
        <v>5010</v>
      </c>
      <c r="V61" s="140">
        <v>23889</v>
      </c>
      <c r="W61" s="140">
        <v>34165</v>
      </c>
      <c r="X61" s="140">
        <v>16231</v>
      </c>
      <c r="Y61" s="140">
        <v>16815</v>
      </c>
      <c r="Z61" s="140">
        <v>12021</v>
      </c>
      <c r="AA61" s="140">
        <v>44101</v>
      </c>
      <c r="AB61" s="140">
        <v>914</v>
      </c>
      <c r="AC61" s="140">
        <v>596</v>
      </c>
      <c r="AD61" s="140">
        <v>4653</v>
      </c>
      <c r="AE61" s="140">
        <v>24181</v>
      </c>
      <c r="AF61" s="140">
        <v>8705</v>
      </c>
      <c r="AG61" s="141">
        <v>11050</v>
      </c>
      <c r="AH61" s="141">
        <v>39760</v>
      </c>
      <c r="AI61" s="141">
        <v>28760</v>
      </c>
      <c r="AJ61" s="141">
        <v>379060</v>
      </c>
      <c r="AK61" s="128">
        <f t="shared" si="0"/>
        <v>0.1837</v>
      </c>
      <c r="AL61" s="129">
        <f t="shared" si="1"/>
        <v>1.5206000000000002</v>
      </c>
      <c r="AM61" s="129">
        <f t="shared" si="42"/>
        <v>2.5506000000000002</v>
      </c>
      <c r="AN61" s="129">
        <f t="shared" si="42"/>
        <v>3.5288500000000003</v>
      </c>
      <c r="AO61" s="129">
        <f t="shared" si="3"/>
        <v>10.4907</v>
      </c>
      <c r="AP61" s="129">
        <f t="shared" si="4"/>
        <v>4.1150500000000001</v>
      </c>
      <c r="AQ61" s="129">
        <f t="shared" si="40"/>
        <v>3.9759999999999997E-2</v>
      </c>
      <c r="AR61" s="129">
        <f t="shared" si="40"/>
        <v>2.8759999999999997E-2</v>
      </c>
      <c r="AT61" s="131">
        <f t="shared" si="28"/>
        <v>43159</v>
      </c>
      <c r="AU61" s="132">
        <f t="shared" si="5"/>
        <v>0.24181000000000002</v>
      </c>
      <c r="AV61" s="132">
        <f t="shared" si="6"/>
        <v>0.44101000000000001</v>
      </c>
      <c r="AW61" s="132">
        <f t="shared" si="7"/>
        <v>0.45044000000000006</v>
      </c>
      <c r="AX61" s="132">
        <f t="shared" si="8"/>
        <v>5.9600000000000009E-3</v>
      </c>
      <c r="AY61" s="132">
        <f t="shared" si="9"/>
        <v>9.1400000000000006E-3</v>
      </c>
      <c r="AZ61" s="132">
        <f t="shared" si="10"/>
        <v>0.23889000000000002</v>
      </c>
      <c r="BA61" s="132">
        <f t="shared" si="11"/>
        <v>0.16815000000000002</v>
      </c>
      <c r="BB61" s="132">
        <f t="shared" si="12"/>
        <v>0.68330000000000002</v>
      </c>
      <c r="BC61" s="132">
        <f t="shared" si="13"/>
        <v>0.12021000000000001</v>
      </c>
      <c r="BD61" s="132">
        <f t="shared" si="14"/>
        <v>0.16231000000000001</v>
      </c>
      <c r="BE61" s="132">
        <f t="shared" si="15"/>
        <v>8.7050000000000002E-2</v>
      </c>
      <c r="BF61" s="132">
        <f t="shared" si="16"/>
        <v>4.6530000000000002E-2</v>
      </c>
      <c r="BG61" s="132">
        <f t="shared" si="29"/>
        <v>1.1049999999999999E-2</v>
      </c>
      <c r="BH61" s="132"/>
      <c r="BI61" s="132">
        <f t="shared" si="38"/>
        <v>1.5206000000000002</v>
      </c>
      <c r="BJ61" s="132">
        <f t="shared" si="38"/>
        <v>2.5506000000000002</v>
      </c>
      <c r="BK61" s="132">
        <f t="shared" si="38"/>
        <v>3.5288500000000003</v>
      </c>
      <c r="BL61" s="132">
        <f t="shared" si="17"/>
        <v>0.501</v>
      </c>
      <c r="BM61" s="132">
        <f t="shared" si="31"/>
        <v>1.8266</v>
      </c>
      <c r="BN61" s="132">
        <f t="shared" si="18"/>
        <v>0.85764000000000007</v>
      </c>
      <c r="BO61" s="132"/>
      <c r="BP61" s="132">
        <f t="shared" si="32"/>
        <v>4.1150500000000001</v>
      </c>
      <c r="BQ61" s="132">
        <f t="shared" si="33"/>
        <v>10.4907</v>
      </c>
      <c r="BR61" s="132">
        <f t="shared" si="34"/>
        <v>0.37906000000000001</v>
      </c>
      <c r="BS61" s="132">
        <f t="shared" si="19"/>
        <v>0.17153000000000002</v>
      </c>
      <c r="BT61" s="132">
        <f t="shared" si="20"/>
        <v>1.4885000000000002</v>
      </c>
      <c r="BU61" s="132"/>
      <c r="BV61" s="132">
        <f t="shared" si="35"/>
        <v>9.8799999999999999E-2</v>
      </c>
      <c r="BW61" s="133">
        <f t="shared" si="41"/>
        <v>1.2430000000000001</v>
      </c>
      <c r="BX61" s="133">
        <f t="shared" si="41"/>
        <v>1.4932000000000001</v>
      </c>
      <c r="BY61" s="133">
        <f t="shared" si="22"/>
        <v>0.46150000000000002</v>
      </c>
      <c r="BZ61" s="133">
        <f t="shared" si="23"/>
        <v>0.4032</v>
      </c>
      <c r="CA61" s="133">
        <f t="shared" si="24"/>
        <v>2.3400000000000001E-2</v>
      </c>
      <c r="CB61" s="133">
        <f t="shared" si="25"/>
        <v>7.7744999999999997</v>
      </c>
      <c r="CC61" s="133"/>
      <c r="CD61" s="133">
        <f t="shared" si="26"/>
        <v>1.5059</v>
      </c>
    </row>
    <row r="62" spans="1:82" ht="15.75" x14ac:dyDescent="0.25">
      <c r="A62" s="125">
        <v>43160</v>
      </c>
      <c r="B62" s="138">
        <v>15102</v>
      </c>
      <c r="C62" s="138">
        <v>50559</v>
      </c>
      <c r="D62" s="138">
        <v>70094</v>
      </c>
      <c r="E62" s="138">
        <v>17442</v>
      </c>
      <c r="F62" s="138">
        <v>42432</v>
      </c>
      <c r="G62" s="138">
        <v>941</v>
      </c>
      <c r="H62" s="138">
        <v>12173</v>
      </c>
      <c r="I62" s="138">
        <v>14946</v>
      </c>
      <c r="J62" s="138">
        <v>102835</v>
      </c>
      <c r="K62" s="138">
        <v>80572</v>
      </c>
      <c r="L62" s="138">
        <v>3891</v>
      </c>
      <c r="M62" s="138">
        <v>17973</v>
      </c>
      <c r="N62" s="138">
        <v>255</v>
      </c>
      <c r="O62" s="138">
        <v>16017</v>
      </c>
      <c r="P62" s="138">
        <v>14848</v>
      </c>
      <c r="Q62" s="138">
        <v>4571</v>
      </c>
      <c r="R62" s="138">
        <v>14086</v>
      </c>
      <c r="S62" s="138">
        <v>45252</v>
      </c>
      <c r="T62" s="138">
        <v>12039</v>
      </c>
      <c r="U62" s="138">
        <v>4481</v>
      </c>
      <c r="V62" s="138">
        <v>23881</v>
      </c>
      <c r="W62" s="138">
        <v>31063</v>
      </c>
      <c r="X62" s="138">
        <v>16753</v>
      </c>
      <c r="Y62" s="138">
        <v>16443</v>
      </c>
      <c r="Z62" s="138">
        <v>11680</v>
      </c>
      <c r="AA62" s="138">
        <v>44155</v>
      </c>
      <c r="AB62" s="138">
        <v>919</v>
      </c>
      <c r="AC62" s="138">
        <v>611</v>
      </c>
      <c r="AD62" s="138">
        <v>5271</v>
      </c>
      <c r="AE62" s="138">
        <v>25513</v>
      </c>
      <c r="AF62" s="138">
        <v>8466</v>
      </c>
      <c r="AG62" s="138">
        <v>11050</v>
      </c>
      <c r="AH62" s="138">
        <v>69390</v>
      </c>
      <c r="AI62" s="138">
        <v>33120</v>
      </c>
      <c r="AJ62" s="138">
        <v>378120</v>
      </c>
      <c r="AK62" s="128">
        <f t="shared" si="0"/>
        <v>0.17973</v>
      </c>
      <c r="AL62" s="129">
        <f t="shared" si="1"/>
        <v>1.5102</v>
      </c>
      <c r="AM62" s="129">
        <f t="shared" si="42"/>
        <v>2.5279500000000001</v>
      </c>
      <c r="AN62" s="129">
        <f t="shared" si="42"/>
        <v>3.5047000000000001</v>
      </c>
      <c r="AO62" s="129">
        <f t="shared" si="3"/>
        <v>10.2835</v>
      </c>
      <c r="AP62" s="129">
        <f t="shared" si="4"/>
        <v>4.0286</v>
      </c>
      <c r="AQ62" s="129">
        <f>(AH62)*0.00001</f>
        <v>0.69390000000000007</v>
      </c>
      <c r="AR62" s="129">
        <f>(AI62)*0.00001</f>
        <v>0.33120000000000005</v>
      </c>
      <c r="AT62" s="131">
        <f t="shared" si="28"/>
        <v>43160</v>
      </c>
      <c r="AU62" s="132">
        <f t="shared" si="5"/>
        <v>0.25513000000000002</v>
      </c>
      <c r="AV62" s="132">
        <f t="shared" si="6"/>
        <v>0.44155000000000005</v>
      </c>
      <c r="AW62" s="132">
        <f t="shared" si="7"/>
        <v>0.45252000000000003</v>
      </c>
      <c r="AX62" s="132">
        <f t="shared" si="8"/>
        <v>6.1100000000000008E-3</v>
      </c>
      <c r="AY62" s="132">
        <f t="shared" si="9"/>
        <v>9.1900000000000003E-3</v>
      </c>
      <c r="AZ62" s="132">
        <f t="shared" si="10"/>
        <v>0.23881000000000002</v>
      </c>
      <c r="BA62" s="132">
        <f t="shared" si="11"/>
        <v>0.16443000000000002</v>
      </c>
      <c r="BB62" s="132">
        <f t="shared" si="12"/>
        <v>0.62126000000000003</v>
      </c>
      <c r="BC62" s="132">
        <f t="shared" si="13"/>
        <v>0.11680000000000001</v>
      </c>
      <c r="BD62" s="132">
        <f t="shared" si="14"/>
        <v>0.16753000000000001</v>
      </c>
      <c r="BE62" s="132">
        <f t="shared" si="15"/>
        <v>8.4660000000000013E-2</v>
      </c>
      <c r="BF62" s="132">
        <f t="shared" si="16"/>
        <v>5.2710000000000007E-2</v>
      </c>
      <c r="BG62" s="132">
        <f t="shared" si="29"/>
        <v>1.1049999999999999E-2</v>
      </c>
      <c r="BH62" s="132"/>
      <c r="BI62" s="132">
        <f t="shared" si="38"/>
        <v>1.5102</v>
      </c>
      <c r="BJ62" s="132">
        <f t="shared" si="38"/>
        <v>2.5279500000000001</v>
      </c>
      <c r="BK62" s="132">
        <f t="shared" si="38"/>
        <v>3.5047000000000001</v>
      </c>
      <c r="BL62" s="132">
        <f t="shared" si="17"/>
        <v>0.4481</v>
      </c>
      <c r="BM62" s="132">
        <f t="shared" si="31"/>
        <v>1.7442</v>
      </c>
      <c r="BN62" s="132">
        <f t="shared" si="18"/>
        <v>0.84864000000000006</v>
      </c>
      <c r="BO62" s="132"/>
      <c r="BP62" s="132">
        <f t="shared" si="32"/>
        <v>4.0286</v>
      </c>
      <c r="BQ62" s="132">
        <f t="shared" si="33"/>
        <v>10.2835</v>
      </c>
      <c r="BR62" s="132">
        <f t="shared" si="34"/>
        <v>0.37811999999999996</v>
      </c>
      <c r="BS62" s="132">
        <f t="shared" si="19"/>
        <v>0.12039000000000001</v>
      </c>
      <c r="BT62" s="132">
        <f t="shared" si="20"/>
        <v>1.4086000000000001</v>
      </c>
      <c r="BU62" s="132"/>
      <c r="BV62" s="132">
        <f t="shared" si="35"/>
        <v>9.4100000000000003E-2</v>
      </c>
      <c r="BW62" s="133">
        <f t="shared" si="41"/>
        <v>1.2173</v>
      </c>
      <c r="BX62" s="133">
        <f t="shared" si="41"/>
        <v>1.4946000000000002</v>
      </c>
      <c r="BY62" s="133">
        <f t="shared" si="22"/>
        <v>0.45710000000000001</v>
      </c>
      <c r="BZ62" s="133">
        <f t="shared" si="23"/>
        <v>0.3891</v>
      </c>
      <c r="CA62" s="133">
        <f t="shared" si="24"/>
        <v>2.5500000000000002E-2</v>
      </c>
      <c r="CB62" s="133">
        <f t="shared" si="25"/>
        <v>8.0084999999999997</v>
      </c>
      <c r="CC62" s="133"/>
      <c r="CD62" s="133">
        <f t="shared" si="26"/>
        <v>1.4848000000000001</v>
      </c>
    </row>
    <row r="63" spans="1:82" ht="15.75" x14ac:dyDescent="0.25">
      <c r="A63" s="125">
        <v>43161</v>
      </c>
      <c r="B63" s="126">
        <v>18074</v>
      </c>
      <c r="C63" s="126">
        <v>59739</v>
      </c>
      <c r="D63" s="126">
        <v>80660</v>
      </c>
      <c r="E63" s="126">
        <v>22029</v>
      </c>
      <c r="F63" s="126">
        <v>45275</v>
      </c>
      <c r="G63" s="126">
        <v>1880</v>
      </c>
      <c r="H63" s="126">
        <v>19153</v>
      </c>
      <c r="I63" s="126">
        <v>22840</v>
      </c>
      <c r="J63" s="126">
        <v>121052</v>
      </c>
      <c r="K63" s="126">
        <v>93085</v>
      </c>
      <c r="L63" s="126">
        <v>5406</v>
      </c>
      <c r="M63" s="126">
        <v>19067</v>
      </c>
      <c r="N63" s="126">
        <v>250</v>
      </c>
      <c r="O63" s="126">
        <v>20804</v>
      </c>
      <c r="P63" s="126">
        <v>19887</v>
      </c>
      <c r="Q63" s="126">
        <v>6423</v>
      </c>
      <c r="R63" s="126">
        <v>18847</v>
      </c>
      <c r="S63" s="126">
        <v>48752</v>
      </c>
      <c r="T63" s="126">
        <v>20340</v>
      </c>
      <c r="U63" s="126">
        <v>7664</v>
      </c>
      <c r="V63" s="126">
        <v>29488</v>
      </c>
      <c r="W63" s="126">
        <v>37058</v>
      </c>
      <c r="X63" s="126">
        <v>30858</v>
      </c>
      <c r="Y63" s="126">
        <v>21136</v>
      </c>
      <c r="Z63" s="126">
        <v>16342</v>
      </c>
      <c r="AA63" s="126">
        <v>50992</v>
      </c>
      <c r="AB63" s="126">
        <v>1586</v>
      </c>
      <c r="AC63" s="126">
        <v>652</v>
      </c>
      <c r="AD63" s="126">
        <v>9851</v>
      </c>
      <c r="AE63" s="126">
        <v>30619</v>
      </c>
      <c r="AF63" s="126">
        <v>12414</v>
      </c>
      <c r="AG63" s="126">
        <v>19950</v>
      </c>
      <c r="AH63" s="126">
        <v>85410</v>
      </c>
      <c r="AI63" s="126">
        <v>69260</v>
      </c>
      <c r="AJ63" s="126">
        <v>352940</v>
      </c>
      <c r="AK63" s="128">
        <f t="shared" si="0"/>
        <v>0.19067000000000001</v>
      </c>
      <c r="AL63" s="129">
        <f t="shared" si="1"/>
        <v>1.8074000000000001</v>
      </c>
      <c r="AM63" s="129">
        <f t="shared" si="42"/>
        <v>2.9869500000000002</v>
      </c>
      <c r="AN63" s="129">
        <f t="shared" si="42"/>
        <v>4.0330000000000004</v>
      </c>
      <c r="AO63" s="129">
        <f t="shared" si="3"/>
        <v>12.1052</v>
      </c>
      <c r="AP63" s="129">
        <f t="shared" si="4"/>
        <v>4.6542500000000002</v>
      </c>
      <c r="AQ63" s="129">
        <f t="shared" ref="AQ63:AR92" si="43">(AH63)*0.00001</f>
        <v>0.85410000000000008</v>
      </c>
      <c r="AR63" s="129">
        <f t="shared" si="43"/>
        <v>0.6926000000000001</v>
      </c>
      <c r="AT63" s="131">
        <f t="shared" si="28"/>
        <v>43161</v>
      </c>
      <c r="AU63" s="132">
        <f t="shared" si="5"/>
        <v>0.30619000000000002</v>
      </c>
      <c r="AV63" s="132">
        <f t="shared" si="6"/>
        <v>0.50992000000000004</v>
      </c>
      <c r="AW63" s="132">
        <f t="shared" si="7"/>
        <v>0.48752000000000006</v>
      </c>
      <c r="AX63" s="132">
        <f t="shared" si="8"/>
        <v>6.5200000000000006E-3</v>
      </c>
      <c r="AY63" s="132">
        <f t="shared" si="9"/>
        <v>1.5860000000000003E-2</v>
      </c>
      <c r="AZ63" s="132">
        <f t="shared" si="10"/>
        <v>0.29488000000000003</v>
      </c>
      <c r="BA63" s="132">
        <f t="shared" si="11"/>
        <v>0.21136000000000002</v>
      </c>
      <c r="BB63" s="132">
        <f t="shared" si="12"/>
        <v>0.74116000000000004</v>
      </c>
      <c r="BC63" s="132">
        <f t="shared" si="13"/>
        <v>0.16342000000000001</v>
      </c>
      <c r="BD63" s="132">
        <f t="shared" si="14"/>
        <v>0.30858000000000002</v>
      </c>
      <c r="BE63" s="132">
        <f t="shared" si="15"/>
        <v>0.12414000000000001</v>
      </c>
      <c r="BF63" s="132">
        <f t="shared" si="16"/>
        <v>9.8510000000000014E-2</v>
      </c>
      <c r="BG63" s="132">
        <f t="shared" si="29"/>
        <v>1.9949999999999999E-2</v>
      </c>
      <c r="BH63" s="132"/>
      <c r="BI63" s="132">
        <f t="shared" si="38"/>
        <v>1.8074000000000001</v>
      </c>
      <c r="BJ63" s="132">
        <f t="shared" si="38"/>
        <v>2.9869500000000002</v>
      </c>
      <c r="BK63" s="132">
        <f t="shared" si="38"/>
        <v>4.0330000000000004</v>
      </c>
      <c r="BL63" s="132">
        <f t="shared" si="17"/>
        <v>0.76640000000000008</v>
      </c>
      <c r="BM63" s="132">
        <f t="shared" si="31"/>
        <v>2.2029000000000001</v>
      </c>
      <c r="BN63" s="132">
        <f t="shared" si="18"/>
        <v>0.90550000000000008</v>
      </c>
      <c r="BO63" s="132"/>
      <c r="BP63" s="132">
        <f t="shared" si="32"/>
        <v>4.6542500000000002</v>
      </c>
      <c r="BQ63" s="132">
        <f t="shared" si="33"/>
        <v>12.1052</v>
      </c>
      <c r="BR63" s="132">
        <f t="shared" si="34"/>
        <v>0.35293999999999998</v>
      </c>
      <c r="BS63" s="132">
        <f t="shared" si="19"/>
        <v>0.20340000000000003</v>
      </c>
      <c r="BT63" s="132">
        <f t="shared" si="20"/>
        <v>1.8847</v>
      </c>
      <c r="BU63" s="132"/>
      <c r="BV63" s="132">
        <f t="shared" si="35"/>
        <v>0.188</v>
      </c>
      <c r="BW63" s="133">
        <f t="shared" si="41"/>
        <v>1.9153</v>
      </c>
      <c r="BX63" s="133">
        <f t="shared" si="41"/>
        <v>2.2840000000000003</v>
      </c>
      <c r="BY63" s="133">
        <f t="shared" si="22"/>
        <v>0.64229999999999998</v>
      </c>
      <c r="BZ63" s="133">
        <f t="shared" si="23"/>
        <v>0.54060000000000008</v>
      </c>
      <c r="CA63" s="133">
        <f t="shared" si="24"/>
        <v>2.5000000000000001E-2</v>
      </c>
      <c r="CB63" s="133">
        <f t="shared" si="25"/>
        <v>10.402000000000001</v>
      </c>
      <c r="CC63" s="133"/>
      <c r="CD63" s="133">
        <f t="shared" si="26"/>
        <v>1.9887000000000001</v>
      </c>
    </row>
    <row r="64" spans="1:82" ht="15.75" x14ac:dyDescent="0.25">
      <c r="A64" s="125">
        <v>43162</v>
      </c>
      <c r="B64" s="126">
        <v>18653</v>
      </c>
      <c r="C64" s="126">
        <v>61403</v>
      </c>
      <c r="D64" s="126">
        <v>82194</v>
      </c>
      <c r="E64" s="126">
        <v>22323</v>
      </c>
      <c r="F64" s="126">
        <v>46760</v>
      </c>
      <c r="G64" s="126">
        <v>2102</v>
      </c>
      <c r="H64" s="126">
        <v>19247</v>
      </c>
      <c r="I64" s="126">
        <v>26098</v>
      </c>
      <c r="J64" s="126">
        <v>123237</v>
      </c>
      <c r="K64" s="126">
        <v>96335</v>
      </c>
      <c r="L64" s="126">
        <v>6392</v>
      </c>
      <c r="M64" s="126">
        <v>21705</v>
      </c>
      <c r="N64" s="126">
        <v>135</v>
      </c>
      <c r="O64" s="126">
        <v>24590</v>
      </c>
      <c r="P64" s="126">
        <v>21191</v>
      </c>
      <c r="Q64" s="126">
        <v>6656</v>
      </c>
      <c r="R64" s="126">
        <v>18507</v>
      </c>
      <c r="S64" s="126">
        <v>46240</v>
      </c>
      <c r="T64" s="126">
        <v>13481</v>
      </c>
      <c r="U64" s="126">
        <v>8762</v>
      </c>
      <c r="V64" s="126">
        <v>30548</v>
      </c>
      <c r="W64" s="126">
        <v>34104</v>
      </c>
      <c r="X64" s="126">
        <v>31341</v>
      </c>
      <c r="Y64" s="126">
        <v>19472</v>
      </c>
      <c r="Z64" s="126">
        <v>16502</v>
      </c>
      <c r="AA64" s="126">
        <v>50729</v>
      </c>
      <c r="AB64" s="126">
        <v>1445</v>
      </c>
      <c r="AC64" s="126">
        <v>559</v>
      </c>
      <c r="AD64" s="126">
        <v>8940</v>
      </c>
      <c r="AE64" s="126">
        <v>27443</v>
      </c>
      <c r="AF64" s="126">
        <v>7427</v>
      </c>
      <c r="AG64" s="126">
        <v>11050</v>
      </c>
      <c r="AH64" s="126">
        <v>64340</v>
      </c>
      <c r="AI64" s="126">
        <v>66370</v>
      </c>
      <c r="AJ64" s="126">
        <v>377900</v>
      </c>
      <c r="AK64" s="128">
        <f t="shared" si="0"/>
        <v>0.21705000000000002</v>
      </c>
      <c r="AL64" s="129">
        <f t="shared" si="1"/>
        <v>1.8653000000000002</v>
      </c>
      <c r="AM64" s="129">
        <f t="shared" si="42"/>
        <v>3.0701499999999999</v>
      </c>
      <c r="AN64" s="129">
        <f t="shared" si="42"/>
        <v>4.1097000000000001</v>
      </c>
      <c r="AO64" s="129">
        <f t="shared" si="3"/>
        <v>12.323700000000001</v>
      </c>
      <c r="AP64" s="129">
        <f t="shared" si="4"/>
        <v>4.8167499999999999</v>
      </c>
      <c r="AQ64" s="129">
        <f t="shared" si="43"/>
        <v>0.64340000000000008</v>
      </c>
      <c r="AR64" s="129">
        <f t="shared" si="43"/>
        <v>0.66370000000000007</v>
      </c>
      <c r="AT64" s="131">
        <f t="shared" si="28"/>
        <v>43162</v>
      </c>
      <c r="AU64" s="132">
        <f t="shared" si="5"/>
        <v>0.27443000000000001</v>
      </c>
      <c r="AV64" s="132">
        <f t="shared" si="6"/>
        <v>0.50729000000000002</v>
      </c>
      <c r="AW64" s="132">
        <f t="shared" si="7"/>
        <v>0.46240000000000003</v>
      </c>
      <c r="AX64" s="132">
        <f t="shared" si="8"/>
        <v>5.5900000000000004E-3</v>
      </c>
      <c r="AY64" s="132">
        <f t="shared" si="9"/>
        <v>1.4450000000000001E-2</v>
      </c>
      <c r="AZ64" s="132">
        <f t="shared" si="10"/>
        <v>0.30548000000000003</v>
      </c>
      <c r="BA64" s="132">
        <f t="shared" si="11"/>
        <v>0.19472</v>
      </c>
      <c r="BB64" s="132">
        <f t="shared" si="12"/>
        <v>0.68208000000000002</v>
      </c>
      <c r="BC64" s="132">
        <f t="shared" si="13"/>
        <v>0.16502</v>
      </c>
      <c r="BD64" s="132">
        <f t="shared" si="14"/>
        <v>0.31341000000000002</v>
      </c>
      <c r="BE64" s="132">
        <f t="shared" si="15"/>
        <v>7.4270000000000003E-2</v>
      </c>
      <c r="BF64" s="132">
        <f t="shared" si="16"/>
        <v>8.9400000000000007E-2</v>
      </c>
      <c r="BG64" s="132">
        <f t="shared" si="29"/>
        <v>1.1049999999999999E-2</v>
      </c>
      <c r="BH64" s="132"/>
      <c r="BI64" s="132">
        <f t="shared" si="38"/>
        <v>1.8653000000000002</v>
      </c>
      <c r="BJ64" s="132">
        <f t="shared" si="38"/>
        <v>3.0701499999999999</v>
      </c>
      <c r="BK64" s="132">
        <f t="shared" si="38"/>
        <v>4.1097000000000001</v>
      </c>
      <c r="BL64" s="132">
        <f t="shared" si="17"/>
        <v>0.87620000000000009</v>
      </c>
      <c r="BM64" s="132">
        <f t="shared" si="31"/>
        <v>2.2323</v>
      </c>
      <c r="BN64" s="132">
        <f t="shared" si="18"/>
        <v>0.93520000000000003</v>
      </c>
      <c r="BO64" s="132"/>
      <c r="BP64" s="132">
        <f t="shared" si="32"/>
        <v>4.8167499999999999</v>
      </c>
      <c r="BQ64" s="132">
        <f t="shared" si="33"/>
        <v>12.323700000000001</v>
      </c>
      <c r="BR64" s="132">
        <f t="shared" si="34"/>
        <v>0.37789999999999996</v>
      </c>
      <c r="BS64" s="132">
        <f t="shared" si="19"/>
        <v>0.13481000000000001</v>
      </c>
      <c r="BT64" s="132">
        <f t="shared" si="20"/>
        <v>1.8507</v>
      </c>
      <c r="BU64" s="132"/>
      <c r="BV64" s="132">
        <f t="shared" si="35"/>
        <v>0.2102</v>
      </c>
      <c r="BW64" s="133">
        <f t="shared" si="41"/>
        <v>1.9247000000000001</v>
      </c>
      <c r="BX64" s="133">
        <f t="shared" si="41"/>
        <v>2.6098000000000003</v>
      </c>
      <c r="BY64" s="133">
        <f t="shared" si="22"/>
        <v>0.66560000000000008</v>
      </c>
      <c r="BZ64" s="133">
        <f t="shared" si="23"/>
        <v>0.63919999999999999</v>
      </c>
      <c r="CA64" s="133">
        <f t="shared" si="24"/>
        <v>1.35E-2</v>
      </c>
      <c r="CB64" s="133">
        <f t="shared" si="25"/>
        <v>12.295</v>
      </c>
      <c r="CC64" s="133"/>
      <c r="CD64" s="133">
        <f t="shared" si="26"/>
        <v>2.1191</v>
      </c>
    </row>
    <row r="65" spans="1:82" ht="15.75" x14ac:dyDescent="0.25">
      <c r="A65" s="125">
        <v>43163</v>
      </c>
      <c r="B65" s="126">
        <v>18762</v>
      </c>
      <c r="C65" s="126">
        <v>61572</v>
      </c>
      <c r="D65" s="126">
        <v>82114</v>
      </c>
      <c r="E65" s="126">
        <v>21181</v>
      </c>
      <c r="F65" s="126">
        <v>47665</v>
      </c>
      <c r="G65" s="126">
        <v>2861</v>
      </c>
      <c r="H65" s="126">
        <v>18788</v>
      </c>
      <c r="I65" s="126">
        <v>28355</v>
      </c>
      <c r="J65" s="126">
        <v>125249</v>
      </c>
      <c r="K65" s="126">
        <v>95177</v>
      </c>
      <c r="L65" s="126">
        <v>6851</v>
      </c>
      <c r="M65" s="126">
        <v>21054</v>
      </c>
      <c r="N65" s="126">
        <v>175</v>
      </c>
      <c r="O65" s="126">
        <v>27473</v>
      </c>
      <c r="P65" s="126">
        <v>20584</v>
      </c>
      <c r="Q65" s="126">
        <v>6528</v>
      </c>
      <c r="R65" s="126">
        <v>17046</v>
      </c>
      <c r="S65" s="126">
        <v>45230</v>
      </c>
      <c r="T65" s="126">
        <v>18525</v>
      </c>
      <c r="U65" s="126">
        <v>7531</v>
      </c>
      <c r="V65" s="126">
        <v>32098</v>
      </c>
      <c r="W65" s="126">
        <v>34012</v>
      </c>
      <c r="X65" s="126">
        <v>56096</v>
      </c>
      <c r="Y65" s="126">
        <v>18268</v>
      </c>
      <c r="Z65" s="126">
        <v>15685</v>
      </c>
      <c r="AA65" s="126">
        <v>50032</v>
      </c>
      <c r="AB65" s="126">
        <v>1441</v>
      </c>
      <c r="AC65" s="126">
        <v>778</v>
      </c>
      <c r="AD65" s="126">
        <v>15113</v>
      </c>
      <c r="AE65" s="126">
        <v>28176</v>
      </c>
      <c r="AF65" s="126">
        <v>6234</v>
      </c>
      <c r="AG65" s="126">
        <v>11050</v>
      </c>
      <c r="AH65" s="126">
        <v>149510</v>
      </c>
      <c r="AI65" s="126">
        <v>115720</v>
      </c>
      <c r="AJ65" s="126">
        <v>349940</v>
      </c>
      <c r="AK65" s="128">
        <f t="shared" si="0"/>
        <v>0.21054</v>
      </c>
      <c r="AL65" s="129">
        <f t="shared" si="1"/>
        <v>1.8762000000000001</v>
      </c>
      <c r="AM65" s="129">
        <f t="shared" si="42"/>
        <v>3.0786000000000002</v>
      </c>
      <c r="AN65" s="129">
        <f t="shared" si="42"/>
        <v>4.1057000000000006</v>
      </c>
      <c r="AO65" s="129">
        <f t="shared" si="3"/>
        <v>12.524900000000001</v>
      </c>
      <c r="AP65" s="129">
        <f t="shared" si="4"/>
        <v>4.7588499999999998</v>
      </c>
      <c r="AQ65" s="129">
        <f t="shared" si="43"/>
        <v>1.4951000000000001</v>
      </c>
      <c r="AR65" s="129">
        <f t="shared" si="43"/>
        <v>1.1572</v>
      </c>
      <c r="AT65" s="131">
        <f t="shared" si="28"/>
        <v>43163</v>
      </c>
      <c r="AU65" s="132">
        <f t="shared" si="5"/>
        <v>0.28176000000000001</v>
      </c>
      <c r="AV65" s="132">
        <f t="shared" si="6"/>
        <v>0.50031999999999999</v>
      </c>
      <c r="AW65" s="132">
        <f t="shared" si="7"/>
        <v>0.45230000000000004</v>
      </c>
      <c r="AX65" s="132">
        <f t="shared" si="8"/>
        <v>7.7800000000000005E-3</v>
      </c>
      <c r="AY65" s="132">
        <f t="shared" si="9"/>
        <v>1.4410000000000001E-2</v>
      </c>
      <c r="AZ65" s="132">
        <f t="shared" si="10"/>
        <v>0.32098000000000004</v>
      </c>
      <c r="BA65" s="132">
        <f t="shared" si="11"/>
        <v>0.18268000000000001</v>
      </c>
      <c r="BB65" s="132">
        <f t="shared" si="12"/>
        <v>0.68024000000000007</v>
      </c>
      <c r="BC65" s="132">
        <f t="shared" si="13"/>
        <v>0.15685000000000002</v>
      </c>
      <c r="BD65" s="132">
        <f t="shared" si="14"/>
        <v>0.56096000000000001</v>
      </c>
      <c r="BE65" s="132">
        <f t="shared" si="15"/>
        <v>6.2340000000000007E-2</v>
      </c>
      <c r="BF65" s="132">
        <f t="shared" si="16"/>
        <v>0.15113000000000001</v>
      </c>
      <c r="BG65" s="132">
        <f t="shared" si="29"/>
        <v>1.1049999999999999E-2</v>
      </c>
      <c r="BH65" s="132"/>
      <c r="BI65" s="132">
        <f t="shared" si="38"/>
        <v>1.8762000000000001</v>
      </c>
      <c r="BJ65" s="132">
        <f t="shared" si="38"/>
        <v>3.0786000000000002</v>
      </c>
      <c r="BK65" s="132">
        <f t="shared" si="38"/>
        <v>4.1057000000000006</v>
      </c>
      <c r="BL65" s="132">
        <f t="shared" si="17"/>
        <v>0.75309999999999999</v>
      </c>
      <c r="BM65" s="132">
        <f t="shared" si="31"/>
        <v>2.1181000000000001</v>
      </c>
      <c r="BN65" s="132">
        <f t="shared" si="18"/>
        <v>0.95330000000000004</v>
      </c>
      <c r="BO65" s="132"/>
      <c r="BP65" s="132">
        <f t="shared" si="32"/>
        <v>4.7588499999999998</v>
      </c>
      <c r="BQ65" s="132">
        <f t="shared" si="33"/>
        <v>12.524900000000001</v>
      </c>
      <c r="BR65" s="132">
        <f t="shared" si="34"/>
        <v>0.34993999999999997</v>
      </c>
      <c r="BS65" s="132">
        <f t="shared" si="19"/>
        <v>0.18525000000000003</v>
      </c>
      <c r="BT65" s="132">
        <f t="shared" si="20"/>
        <v>1.7046000000000001</v>
      </c>
      <c r="BU65" s="132"/>
      <c r="BV65" s="132">
        <f t="shared" si="35"/>
        <v>0.28610000000000002</v>
      </c>
      <c r="BW65" s="133">
        <f t="shared" si="41"/>
        <v>1.8788</v>
      </c>
      <c r="BX65" s="133">
        <f t="shared" si="41"/>
        <v>2.8355000000000001</v>
      </c>
      <c r="BY65" s="133">
        <f t="shared" si="22"/>
        <v>0.65280000000000005</v>
      </c>
      <c r="BZ65" s="133">
        <f t="shared" si="23"/>
        <v>0.68510000000000004</v>
      </c>
      <c r="CA65" s="133">
        <f t="shared" si="24"/>
        <v>1.7500000000000002E-2</v>
      </c>
      <c r="CB65" s="133">
        <f t="shared" si="25"/>
        <v>13.736499999999999</v>
      </c>
      <c r="CC65" s="133"/>
      <c r="CD65" s="133">
        <f t="shared" si="26"/>
        <v>2.0584000000000002</v>
      </c>
    </row>
    <row r="66" spans="1:82" ht="15.75" x14ac:dyDescent="0.25">
      <c r="A66" s="125">
        <v>43164</v>
      </c>
      <c r="B66" s="126">
        <v>17653</v>
      </c>
      <c r="C66" s="126">
        <v>58516</v>
      </c>
      <c r="D66" s="126">
        <v>78692</v>
      </c>
      <c r="E66" s="126">
        <v>20024</v>
      </c>
      <c r="F66" s="126">
        <v>44126</v>
      </c>
      <c r="G66" s="126">
        <v>2099</v>
      </c>
      <c r="H66" s="126">
        <v>12266</v>
      </c>
      <c r="I66" s="126">
        <v>20595</v>
      </c>
      <c r="J66" s="126">
        <v>115898</v>
      </c>
      <c r="K66" s="126">
        <v>89407</v>
      </c>
      <c r="L66" s="126">
        <v>5506</v>
      </c>
      <c r="M66" s="126">
        <v>19600</v>
      </c>
      <c r="N66" s="126">
        <v>318</v>
      </c>
      <c r="O66" s="126">
        <v>22243</v>
      </c>
      <c r="P66" s="126">
        <v>18037</v>
      </c>
      <c r="Q66" s="126">
        <v>5720</v>
      </c>
      <c r="R66" s="126">
        <v>16897</v>
      </c>
      <c r="S66" s="126">
        <v>46633</v>
      </c>
      <c r="T66" s="126">
        <v>12554</v>
      </c>
      <c r="U66" s="126">
        <v>6309</v>
      </c>
      <c r="V66" s="126">
        <v>28896</v>
      </c>
      <c r="W66" s="126">
        <v>32592</v>
      </c>
      <c r="X66" s="126">
        <v>31690</v>
      </c>
      <c r="Y66" s="126">
        <v>17050</v>
      </c>
      <c r="Z66" s="126">
        <v>13442</v>
      </c>
      <c r="AA66" s="126">
        <v>45844</v>
      </c>
      <c r="AB66" s="126">
        <v>1063</v>
      </c>
      <c r="AC66" s="126">
        <v>678</v>
      </c>
      <c r="AD66" s="126">
        <v>14322</v>
      </c>
      <c r="AE66" s="126">
        <v>25227</v>
      </c>
      <c r="AF66" s="126">
        <v>8514</v>
      </c>
      <c r="AG66" s="126">
        <v>4040</v>
      </c>
      <c r="AH66" s="126">
        <v>90100</v>
      </c>
      <c r="AI66" s="126">
        <v>97210</v>
      </c>
      <c r="AJ66" s="126">
        <v>371240</v>
      </c>
      <c r="AK66" s="128">
        <f t="shared" si="0"/>
        <v>0.19600000000000001</v>
      </c>
      <c r="AL66" s="129">
        <f t="shared" si="1"/>
        <v>1.7653000000000001</v>
      </c>
      <c r="AM66" s="129">
        <f t="shared" si="42"/>
        <v>2.9258000000000002</v>
      </c>
      <c r="AN66" s="129">
        <f t="shared" si="42"/>
        <v>3.9346000000000001</v>
      </c>
      <c r="AO66" s="129">
        <f t="shared" si="3"/>
        <v>11.5898</v>
      </c>
      <c r="AP66" s="129">
        <f t="shared" si="4"/>
        <v>4.4703499999999998</v>
      </c>
      <c r="AQ66" s="129">
        <f t="shared" si="43"/>
        <v>0.90100000000000002</v>
      </c>
      <c r="AR66" s="129">
        <f t="shared" si="43"/>
        <v>0.97210000000000008</v>
      </c>
      <c r="AT66" s="131">
        <f t="shared" si="28"/>
        <v>43164</v>
      </c>
      <c r="AU66" s="132">
        <f t="shared" si="5"/>
        <v>0.25226999999999999</v>
      </c>
      <c r="AV66" s="132">
        <f t="shared" si="6"/>
        <v>0.45844000000000001</v>
      </c>
      <c r="AW66" s="132">
        <f t="shared" si="7"/>
        <v>0.46633000000000002</v>
      </c>
      <c r="AX66" s="132">
        <f t="shared" si="8"/>
        <v>6.7800000000000004E-3</v>
      </c>
      <c r="AY66" s="132">
        <f t="shared" si="9"/>
        <v>1.0630000000000001E-2</v>
      </c>
      <c r="AZ66" s="132">
        <f t="shared" si="10"/>
        <v>0.28896000000000005</v>
      </c>
      <c r="BA66" s="132">
        <f t="shared" si="11"/>
        <v>0.17050000000000001</v>
      </c>
      <c r="BB66" s="132">
        <f t="shared" si="12"/>
        <v>0.65184000000000009</v>
      </c>
      <c r="BC66" s="132">
        <f t="shared" si="13"/>
        <v>0.13442000000000001</v>
      </c>
      <c r="BD66" s="132">
        <f t="shared" si="14"/>
        <v>0.31690000000000002</v>
      </c>
      <c r="BE66" s="132">
        <f t="shared" si="15"/>
        <v>8.5140000000000007E-2</v>
      </c>
      <c r="BF66" s="132">
        <f t="shared" si="16"/>
        <v>0.14322000000000001</v>
      </c>
      <c r="BG66" s="132">
        <f t="shared" si="29"/>
        <v>4.0400000000000002E-3</v>
      </c>
      <c r="BH66" s="132"/>
      <c r="BI66" s="132">
        <f t="shared" si="38"/>
        <v>1.7653000000000001</v>
      </c>
      <c r="BJ66" s="132">
        <f t="shared" si="38"/>
        <v>2.9258000000000002</v>
      </c>
      <c r="BK66" s="132">
        <f t="shared" si="38"/>
        <v>3.9346000000000001</v>
      </c>
      <c r="BL66" s="132">
        <f t="shared" si="17"/>
        <v>0.63090000000000002</v>
      </c>
      <c r="BM66" s="132">
        <f t="shared" si="31"/>
        <v>2.0024000000000002</v>
      </c>
      <c r="BN66" s="132">
        <f t="shared" si="18"/>
        <v>0.88252000000000008</v>
      </c>
      <c r="BO66" s="132"/>
      <c r="BP66" s="132">
        <f t="shared" si="32"/>
        <v>4.4703499999999998</v>
      </c>
      <c r="BQ66" s="132">
        <f t="shared" si="33"/>
        <v>11.5898</v>
      </c>
      <c r="BR66" s="132">
        <f t="shared" si="34"/>
        <v>0.37123999999999996</v>
      </c>
      <c r="BS66" s="132">
        <f t="shared" si="19"/>
        <v>0.12554000000000001</v>
      </c>
      <c r="BT66" s="132">
        <f t="shared" si="20"/>
        <v>1.6897</v>
      </c>
      <c r="BU66" s="132"/>
      <c r="BV66" s="132">
        <f t="shared" si="35"/>
        <v>0.2099</v>
      </c>
      <c r="BW66" s="133">
        <f t="shared" si="41"/>
        <v>1.2266000000000001</v>
      </c>
      <c r="BX66" s="133">
        <f t="shared" si="41"/>
        <v>2.0594999999999999</v>
      </c>
      <c r="BY66" s="133">
        <f t="shared" si="22"/>
        <v>0.57200000000000006</v>
      </c>
      <c r="BZ66" s="133">
        <f t="shared" si="23"/>
        <v>0.55059999999999998</v>
      </c>
      <c r="CA66" s="133">
        <f t="shared" si="24"/>
        <v>3.1800000000000002E-2</v>
      </c>
      <c r="CB66" s="133">
        <f t="shared" si="25"/>
        <v>11.121500000000001</v>
      </c>
      <c r="CC66" s="133"/>
      <c r="CD66" s="133">
        <f t="shared" si="26"/>
        <v>1.8037000000000001</v>
      </c>
    </row>
    <row r="67" spans="1:82" ht="15.75" x14ac:dyDescent="0.25">
      <c r="A67" s="125">
        <v>43165</v>
      </c>
      <c r="B67" s="126">
        <v>17704</v>
      </c>
      <c r="C67" s="126">
        <v>58433</v>
      </c>
      <c r="D67" s="126">
        <v>78854</v>
      </c>
      <c r="E67" s="126">
        <v>19157</v>
      </c>
      <c r="F67" s="126">
        <v>43060</v>
      </c>
      <c r="G67" s="126">
        <v>2412</v>
      </c>
      <c r="H67" s="126">
        <v>12443</v>
      </c>
      <c r="I67" s="126">
        <v>21453</v>
      </c>
      <c r="J67" s="126">
        <v>114229</v>
      </c>
      <c r="K67" s="126">
        <v>85498</v>
      </c>
      <c r="L67" s="126">
        <v>5232</v>
      </c>
      <c r="M67" s="126">
        <v>18250</v>
      </c>
      <c r="N67" s="126">
        <v>338</v>
      </c>
      <c r="O67" s="126">
        <v>22125</v>
      </c>
      <c r="P67" s="126">
        <v>17601</v>
      </c>
      <c r="Q67" s="126">
        <v>5623</v>
      </c>
      <c r="R67" s="126">
        <v>15175</v>
      </c>
      <c r="S67" s="126">
        <v>45822</v>
      </c>
      <c r="T67" s="126">
        <v>17070</v>
      </c>
      <c r="U67" s="126">
        <v>5631</v>
      </c>
      <c r="V67" s="126">
        <v>28519</v>
      </c>
      <c r="W67" s="126">
        <v>31715</v>
      </c>
      <c r="X67" s="126">
        <v>38450</v>
      </c>
      <c r="Y67" s="126">
        <v>17140</v>
      </c>
      <c r="Z67" s="126">
        <v>13469</v>
      </c>
      <c r="AA67" s="126">
        <v>45606</v>
      </c>
      <c r="AB67" s="126">
        <v>1106</v>
      </c>
      <c r="AC67" s="126">
        <v>676</v>
      </c>
      <c r="AD67" s="126">
        <v>4593</v>
      </c>
      <c r="AE67" s="126">
        <v>23911</v>
      </c>
      <c r="AF67" s="126">
        <v>8960</v>
      </c>
      <c r="AG67" s="126">
        <v>11050</v>
      </c>
      <c r="AH67" s="126">
        <v>36880</v>
      </c>
      <c r="AI67" s="126">
        <v>24930</v>
      </c>
      <c r="AJ67" s="126">
        <v>361780</v>
      </c>
      <c r="AK67" s="128">
        <f t="shared" ref="AK67:AK121" si="44">(M67)*0.00001</f>
        <v>0.18250000000000002</v>
      </c>
      <c r="AL67" s="129">
        <f t="shared" ref="AL67:AL121" si="45">(B67)*0.0001</f>
        <v>1.7704000000000002</v>
      </c>
      <c r="AM67" s="129">
        <f t="shared" ref="AM67:AN82" si="46">(C67)*0.00005</f>
        <v>2.9216500000000001</v>
      </c>
      <c r="AN67" s="129">
        <f t="shared" si="46"/>
        <v>3.9427000000000003</v>
      </c>
      <c r="AO67" s="129">
        <f t="shared" ref="AO67:AO121" si="47">(J67)*0.0001</f>
        <v>11.4229</v>
      </c>
      <c r="AP67" s="129">
        <f t="shared" ref="AP67:AP121" si="48">(K67)*0.00005</f>
        <v>4.2749000000000006</v>
      </c>
      <c r="AQ67" s="129">
        <f t="shared" si="43"/>
        <v>0.36880000000000002</v>
      </c>
      <c r="AR67" s="129">
        <f t="shared" si="43"/>
        <v>0.24930000000000002</v>
      </c>
      <c r="AT67" s="131">
        <f t="shared" si="28"/>
        <v>43165</v>
      </c>
      <c r="AU67" s="132">
        <f t="shared" ref="AU67:AU130" si="49">(AE67)*0.00001</f>
        <v>0.23911000000000002</v>
      </c>
      <c r="AV67" s="132">
        <f t="shared" ref="AV67:AV130" si="50">(AA67)*0.00001</f>
        <v>0.45606000000000002</v>
      </c>
      <c r="AW67" s="132">
        <f t="shared" ref="AW67:AW130" si="51">(S67)*0.00001</f>
        <v>0.45822000000000002</v>
      </c>
      <c r="AX67" s="132">
        <f t="shared" ref="AX67:AX130" si="52">(AC67)*0.00001</f>
        <v>6.7600000000000004E-3</v>
      </c>
      <c r="AY67" s="132">
        <f t="shared" ref="AY67:AY130" si="53">(AB67)*0.00001</f>
        <v>1.106E-2</v>
      </c>
      <c r="AZ67" s="132">
        <f t="shared" ref="AZ67:AZ130" si="54">(V67)*0.00001</f>
        <v>0.28519</v>
      </c>
      <c r="BA67" s="132">
        <f t="shared" ref="BA67:BA130" si="55">(Y67)*0.00001</f>
        <v>0.17140000000000002</v>
      </c>
      <c r="BB67" s="132">
        <f t="shared" ref="BB67:BB130" si="56">(W67)*0.00002</f>
        <v>0.63430000000000009</v>
      </c>
      <c r="BC67" s="132">
        <f t="shared" ref="BC67:BC130" si="57">(Z67)*0.00001</f>
        <v>0.13469</v>
      </c>
      <c r="BD67" s="132">
        <f t="shared" ref="BD67:BD130" si="58">(X67)*0.00001</f>
        <v>0.38450000000000001</v>
      </c>
      <c r="BE67" s="132">
        <f t="shared" ref="BE67:BE130" si="59">(AF67)*0.00001</f>
        <v>8.9600000000000013E-2</v>
      </c>
      <c r="BF67" s="132">
        <f t="shared" ref="BF67:BF130" si="60">(AD67)*0.00001</f>
        <v>4.5930000000000006E-2</v>
      </c>
      <c r="BG67" s="132">
        <f t="shared" si="29"/>
        <v>1.1049999999999999E-2</v>
      </c>
      <c r="BH67" s="132"/>
      <c r="BI67" s="132">
        <f t="shared" si="38"/>
        <v>1.7704000000000002</v>
      </c>
      <c r="BJ67" s="132">
        <f t="shared" si="38"/>
        <v>2.9216500000000001</v>
      </c>
      <c r="BK67" s="132">
        <f t="shared" si="38"/>
        <v>3.9427000000000003</v>
      </c>
      <c r="BL67" s="132">
        <f t="shared" ref="BL67:BL130" si="61">(U67)*0.0001</f>
        <v>0.56310000000000004</v>
      </c>
      <c r="BM67" s="132">
        <f t="shared" si="31"/>
        <v>1.9157000000000002</v>
      </c>
      <c r="BN67" s="132">
        <f t="shared" ref="BN67:BN130" si="62">(F67)*0.00002</f>
        <v>0.86120000000000008</v>
      </c>
      <c r="BO67" s="132"/>
      <c r="BP67" s="132">
        <f t="shared" si="32"/>
        <v>4.2749000000000006</v>
      </c>
      <c r="BQ67" s="132">
        <f t="shared" si="33"/>
        <v>11.4229</v>
      </c>
      <c r="BR67" s="132">
        <f t="shared" si="34"/>
        <v>0.36177999999999999</v>
      </c>
      <c r="BS67" s="132">
        <f t="shared" ref="BS67:BS130" si="63">(T67)*0.00001</f>
        <v>0.17070000000000002</v>
      </c>
      <c r="BT67" s="132">
        <f t="shared" ref="BT67:BT130" si="64">(R67)*0.0001</f>
        <v>1.5175000000000001</v>
      </c>
      <c r="BU67" s="132"/>
      <c r="BV67" s="132">
        <f t="shared" si="35"/>
        <v>0.2412</v>
      </c>
      <c r="BW67" s="133">
        <f t="shared" si="41"/>
        <v>1.2443</v>
      </c>
      <c r="BX67" s="133">
        <f t="shared" si="41"/>
        <v>2.1453000000000002</v>
      </c>
      <c r="BY67" s="133">
        <f t="shared" ref="BY67:BY130" si="65">(Q67)*0.0001</f>
        <v>0.56230000000000002</v>
      </c>
      <c r="BZ67" s="133">
        <f t="shared" ref="BZ67:BZ130" si="66">(L67)*0.0001</f>
        <v>0.5232</v>
      </c>
      <c r="CA67" s="133">
        <f t="shared" ref="CA67:CA130" si="67">(N67)*0.0001</f>
        <v>3.3800000000000004E-2</v>
      </c>
      <c r="CB67" s="133">
        <f t="shared" ref="CB67:CB130" si="68">(O67)*0.0005</f>
        <v>11.0625</v>
      </c>
      <c r="CC67" s="133"/>
      <c r="CD67" s="133">
        <f t="shared" ref="CD67:CD130" si="69">(P67)*0.0001</f>
        <v>1.7601</v>
      </c>
    </row>
    <row r="68" spans="1:82" ht="15.75" x14ac:dyDescent="0.25">
      <c r="A68" s="125">
        <v>43166</v>
      </c>
      <c r="B68" s="126">
        <v>23153</v>
      </c>
      <c r="C68" s="126">
        <v>73861</v>
      </c>
      <c r="D68" s="126">
        <v>97958</v>
      </c>
      <c r="E68" s="126">
        <v>25509</v>
      </c>
      <c r="F68" s="126">
        <v>54357</v>
      </c>
      <c r="G68" s="126">
        <v>5271</v>
      </c>
      <c r="H68" s="135">
        <v>34803</v>
      </c>
      <c r="I68" s="135">
        <v>34946</v>
      </c>
      <c r="J68" s="126">
        <v>141827</v>
      </c>
      <c r="K68" s="126">
        <v>108857</v>
      </c>
      <c r="L68" s="126">
        <v>7326</v>
      </c>
      <c r="M68" s="135">
        <v>18250</v>
      </c>
      <c r="N68" s="126">
        <v>395</v>
      </c>
      <c r="O68" s="126">
        <v>25719</v>
      </c>
      <c r="P68" s="126">
        <v>25049</v>
      </c>
      <c r="Q68" s="126">
        <v>8468</v>
      </c>
      <c r="R68" s="126">
        <v>20501</v>
      </c>
      <c r="S68" s="126">
        <v>52040</v>
      </c>
      <c r="T68" s="126">
        <v>13744</v>
      </c>
      <c r="U68" s="126">
        <v>9070</v>
      </c>
      <c r="V68" s="126">
        <v>38794</v>
      </c>
      <c r="W68" s="126">
        <v>39852</v>
      </c>
      <c r="X68" s="126">
        <v>50910</v>
      </c>
      <c r="Y68" s="126">
        <v>24876</v>
      </c>
      <c r="Z68" s="126">
        <v>17892</v>
      </c>
      <c r="AA68" s="126">
        <v>57460</v>
      </c>
      <c r="AB68" s="126">
        <v>2478</v>
      </c>
      <c r="AC68" s="126">
        <v>914</v>
      </c>
      <c r="AD68" s="126">
        <v>12042</v>
      </c>
      <c r="AE68" s="126">
        <v>29669</v>
      </c>
      <c r="AF68" s="126">
        <v>15445</v>
      </c>
      <c r="AG68" s="126">
        <v>19950</v>
      </c>
      <c r="AH68" s="126">
        <v>103710</v>
      </c>
      <c r="AI68" s="126">
        <v>81520</v>
      </c>
      <c r="AJ68" s="126">
        <v>363960</v>
      </c>
      <c r="AK68" s="128">
        <f t="shared" si="44"/>
        <v>0.18250000000000002</v>
      </c>
      <c r="AL68" s="129">
        <f t="shared" si="45"/>
        <v>2.3153000000000001</v>
      </c>
      <c r="AM68" s="129">
        <f t="shared" si="46"/>
        <v>3.6930500000000004</v>
      </c>
      <c r="AN68" s="129">
        <f t="shared" si="46"/>
        <v>4.8978999999999999</v>
      </c>
      <c r="AO68" s="129">
        <f t="shared" si="47"/>
        <v>14.182700000000001</v>
      </c>
      <c r="AP68" s="129">
        <f t="shared" si="48"/>
        <v>5.44285</v>
      </c>
      <c r="AQ68" s="129">
        <f t="shared" si="43"/>
        <v>1.0371000000000001</v>
      </c>
      <c r="AR68" s="129">
        <f t="shared" si="43"/>
        <v>0.81520000000000004</v>
      </c>
      <c r="AT68" s="131">
        <f t="shared" ref="AT68:AT131" si="70">A68</f>
        <v>43166</v>
      </c>
      <c r="AU68" s="132">
        <f t="shared" si="49"/>
        <v>0.29669000000000001</v>
      </c>
      <c r="AV68" s="132">
        <f t="shared" si="50"/>
        <v>0.5746</v>
      </c>
      <c r="AW68" s="132">
        <f t="shared" si="51"/>
        <v>0.52040000000000008</v>
      </c>
      <c r="AX68" s="132">
        <f t="shared" si="52"/>
        <v>9.1400000000000006E-3</v>
      </c>
      <c r="AY68" s="132">
        <f t="shared" si="53"/>
        <v>2.4780000000000003E-2</v>
      </c>
      <c r="AZ68" s="132">
        <f t="shared" si="54"/>
        <v>0.38794000000000001</v>
      </c>
      <c r="BA68" s="132">
        <f t="shared" si="55"/>
        <v>0.24876000000000001</v>
      </c>
      <c r="BB68" s="132">
        <f t="shared" si="56"/>
        <v>0.79704000000000008</v>
      </c>
      <c r="BC68" s="132">
        <f t="shared" si="57"/>
        <v>0.17892000000000002</v>
      </c>
      <c r="BD68" s="132">
        <f t="shared" si="58"/>
        <v>0.5091</v>
      </c>
      <c r="BE68" s="132">
        <f t="shared" si="59"/>
        <v>0.15445</v>
      </c>
      <c r="BF68" s="132">
        <f t="shared" si="60"/>
        <v>0.12042000000000001</v>
      </c>
      <c r="BG68" s="132">
        <f t="shared" ref="BG68:BG131" si="71">(AG68)*0.000001</f>
        <v>1.9949999999999999E-2</v>
      </c>
      <c r="BH68" s="132"/>
      <c r="BI68" s="132">
        <f t="shared" si="38"/>
        <v>2.3153000000000001</v>
      </c>
      <c r="BJ68" s="132">
        <f t="shared" si="38"/>
        <v>3.6930500000000004</v>
      </c>
      <c r="BK68" s="132">
        <f t="shared" si="38"/>
        <v>4.8978999999999999</v>
      </c>
      <c r="BL68" s="132">
        <f t="shared" si="61"/>
        <v>0.90700000000000003</v>
      </c>
      <c r="BM68" s="132">
        <f t="shared" ref="BM68:BM131" si="72">((E68)*0.0001)</f>
        <v>2.5508999999999999</v>
      </c>
      <c r="BN68" s="132">
        <f t="shared" si="62"/>
        <v>1.08714</v>
      </c>
      <c r="BO68" s="132"/>
      <c r="BP68" s="132">
        <f t="shared" ref="BP68:BP131" si="73">(AP68)</f>
        <v>5.44285</v>
      </c>
      <c r="BQ68" s="132">
        <f t="shared" ref="BQ68:BQ131" si="74">(AO68)</f>
        <v>14.182700000000001</v>
      </c>
      <c r="BR68" s="132">
        <f t="shared" ref="BR68:BR131" si="75">(AJ68)*0.000001</f>
        <v>0.36396000000000001</v>
      </c>
      <c r="BS68" s="132">
        <f t="shared" si="63"/>
        <v>0.13744000000000001</v>
      </c>
      <c r="BT68" s="132">
        <f t="shared" si="64"/>
        <v>2.0501</v>
      </c>
      <c r="BU68" s="132"/>
      <c r="BV68" s="132">
        <f t="shared" ref="BV68:BV131" si="76">((G68)*0.0001)</f>
        <v>0.52710000000000001</v>
      </c>
      <c r="BW68" s="133">
        <f t="shared" si="41"/>
        <v>3.4803000000000002</v>
      </c>
      <c r="BX68" s="133">
        <f t="shared" si="41"/>
        <v>3.4946000000000002</v>
      </c>
      <c r="BY68" s="133">
        <f t="shared" si="65"/>
        <v>0.8468</v>
      </c>
      <c r="BZ68" s="133">
        <f t="shared" si="66"/>
        <v>0.73260000000000003</v>
      </c>
      <c r="CA68" s="133">
        <f t="shared" si="67"/>
        <v>3.95E-2</v>
      </c>
      <c r="CB68" s="133">
        <f t="shared" si="68"/>
        <v>12.859500000000001</v>
      </c>
      <c r="CC68" s="133"/>
      <c r="CD68" s="133">
        <f t="shared" si="69"/>
        <v>2.5049000000000001</v>
      </c>
    </row>
    <row r="69" spans="1:82" ht="15.75" x14ac:dyDescent="0.25">
      <c r="A69" s="125">
        <v>43167</v>
      </c>
      <c r="B69" s="126">
        <v>23294</v>
      </c>
      <c r="C69" s="126">
        <v>74735</v>
      </c>
      <c r="D69" s="126">
        <v>98954</v>
      </c>
      <c r="E69" s="126">
        <v>28095</v>
      </c>
      <c r="F69" s="126">
        <v>51955</v>
      </c>
      <c r="G69" s="126">
        <v>3921</v>
      </c>
      <c r="H69" s="135">
        <v>27970</v>
      </c>
      <c r="I69" s="135">
        <v>27327</v>
      </c>
      <c r="J69" s="126">
        <v>145063</v>
      </c>
      <c r="K69" s="126">
        <v>113732</v>
      </c>
      <c r="L69" s="126">
        <v>7285</v>
      </c>
      <c r="M69" s="126">
        <v>32401</v>
      </c>
      <c r="N69" s="126">
        <v>341</v>
      </c>
      <c r="O69" s="126">
        <v>23048</v>
      </c>
      <c r="P69" s="126">
        <v>23661</v>
      </c>
      <c r="Q69" s="126">
        <v>6981</v>
      </c>
      <c r="R69" s="126">
        <v>21171</v>
      </c>
      <c r="S69" s="126">
        <v>50290</v>
      </c>
      <c r="T69" s="126">
        <v>16709</v>
      </c>
      <c r="U69" s="126">
        <v>11852</v>
      </c>
      <c r="V69" s="126">
        <v>40298</v>
      </c>
      <c r="W69" s="126">
        <v>38543</v>
      </c>
      <c r="X69" s="126">
        <v>31292</v>
      </c>
      <c r="Y69" s="126">
        <v>22440</v>
      </c>
      <c r="Z69" s="126">
        <v>14877</v>
      </c>
      <c r="AA69" s="126">
        <v>56444</v>
      </c>
      <c r="AB69" s="126">
        <v>1772</v>
      </c>
      <c r="AC69" s="126">
        <v>761</v>
      </c>
      <c r="AD69" s="126">
        <v>14218</v>
      </c>
      <c r="AE69" s="126">
        <v>27593</v>
      </c>
      <c r="AF69" s="126">
        <v>13112</v>
      </c>
      <c r="AG69" s="126">
        <v>8310</v>
      </c>
      <c r="AH69" s="126">
        <v>94570</v>
      </c>
      <c r="AI69" s="126">
        <v>98250</v>
      </c>
      <c r="AJ69" s="126">
        <v>370900</v>
      </c>
      <c r="AK69" s="128">
        <f t="shared" si="44"/>
        <v>0.32401000000000002</v>
      </c>
      <c r="AL69" s="129">
        <f t="shared" si="45"/>
        <v>2.3294000000000001</v>
      </c>
      <c r="AM69" s="129">
        <f t="shared" si="46"/>
        <v>3.7367500000000002</v>
      </c>
      <c r="AN69" s="129">
        <f t="shared" si="46"/>
        <v>4.9477000000000002</v>
      </c>
      <c r="AO69" s="129">
        <f t="shared" si="47"/>
        <v>14.506300000000001</v>
      </c>
      <c r="AP69" s="129">
        <f t="shared" si="48"/>
        <v>5.6866000000000003</v>
      </c>
      <c r="AQ69" s="129">
        <f t="shared" si="43"/>
        <v>0.9457000000000001</v>
      </c>
      <c r="AR69" s="129">
        <f t="shared" si="43"/>
        <v>0.98250000000000004</v>
      </c>
      <c r="AT69" s="131">
        <f t="shared" si="70"/>
        <v>43167</v>
      </c>
      <c r="AU69" s="132">
        <f t="shared" si="49"/>
        <v>0.27593000000000001</v>
      </c>
      <c r="AV69" s="132">
        <f t="shared" si="50"/>
        <v>0.56444000000000005</v>
      </c>
      <c r="AW69" s="132">
        <f t="shared" si="51"/>
        <v>0.50290000000000001</v>
      </c>
      <c r="AX69" s="132">
        <f t="shared" si="52"/>
        <v>7.6100000000000004E-3</v>
      </c>
      <c r="AY69" s="132">
        <f t="shared" si="53"/>
        <v>1.7720000000000003E-2</v>
      </c>
      <c r="AZ69" s="132">
        <f t="shared" si="54"/>
        <v>0.40298000000000006</v>
      </c>
      <c r="BA69" s="132">
        <f t="shared" si="55"/>
        <v>0.22440000000000002</v>
      </c>
      <c r="BB69" s="132">
        <f t="shared" si="56"/>
        <v>0.7708600000000001</v>
      </c>
      <c r="BC69" s="132">
        <f t="shared" si="57"/>
        <v>0.14877000000000001</v>
      </c>
      <c r="BD69" s="132">
        <f t="shared" si="58"/>
        <v>0.31292000000000003</v>
      </c>
      <c r="BE69" s="132">
        <f t="shared" si="59"/>
        <v>0.13112000000000001</v>
      </c>
      <c r="BF69" s="132">
        <f t="shared" si="60"/>
        <v>0.14218</v>
      </c>
      <c r="BG69" s="132">
        <f t="shared" si="71"/>
        <v>8.3099999999999997E-3</v>
      </c>
      <c r="BH69" s="132"/>
      <c r="BI69" s="132">
        <f t="shared" si="38"/>
        <v>2.3294000000000001</v>
      </c>
      <c r="BJ69" s="132">
        <f t="shared" si="38"/>
        <v>3.7367500000000002</v>
      </c>
      <c r="BK69" s="132">
        <f t="shared" si="38"/>
        <v>4.9477000000000002</v>
      </c>
      <c r="BL69" s="132">
        <f t="shared" si="61"/>
        <v>1.1852</v>
      </c>
      <c r="BM69" s="132">
        <f t="shared" si="72"/>
        <v>2.8095000000000003</v>
      </c>
      <c r="BN69" s="132">
        <f t="shared" si="62"/>
        <v>1.0391000000000001</v>
      </c>
      <c r="BO69" s="132"/>
      <c r="BP69" s="132">
        <f t="shared" si="73"/>
        <v>5.6866000000000003</v>
      </c>
      <c r="BQ69" s="132">
        <f t="shared" si="74"/>
        <v>14.506300000000001</v>
      </c>
      <c r="BR69" s="132">
        <f t="shared" si="75"/>
        <v>0.37090000000000001</v>
      </c>
      <c r="BS69" s="132">
        <f t="shared" si="63"/>
        <v>0.16709000000000002</v>
      </c>
      <c r="BT69" s="132">
        <f t="shared" si="64"/>
        <v>2.1171000000000002</v>
      </c>
      <c r="BU69" s="132"/>
      <c r="BV69" s="132">
        <f t="shared" si="76"/>
        <v>0.3921</v>
      </c>
      <c r="BW69" s="133">
        <f t="shared" si="41"/>
        <v>2.7970000000000002</v>
      </c>
      <c r="BX69" s="133">
        <f t="shared" si="41"/>
        <v>2.7327000000000004</v>
      </c>
      <c r="BY69" s="133">
        <f t="shared" si="65"/>
        <v>0.69810000000000005</v>
      </c>
      <c r="BZ69" s="133">
        <f t="shared" si="66"/>
        <v>0.72850000000000004</v>
      </c>
      <c r="CA69" s="133">
        <f t="shared" si="67"/>
        <v>3.4099999999999998E-2</v>
      </c>
      <c r="CB69" s="133">
        <f t="shared" si="68"/>
        <v>11.524000000000001</v>
      </c>
      <c r="CC69" s="133"/>
      <c r="CD69" s="133">
        <f t="shared" si="69"/>
        <v>2.3661000000000003</v>
      </c>
    </row>
    <row r="70" spans="1:82" ht="15.75" x14ac:dyDescent="0.25">
      <c r="A70" s="125">
        <v>43168</v>
      </c>
      <c r="B70" s="126">
        <v>20871</v>
      </c>
      <c r="C70" s="126">
        <v>68352</v>
      </c>
      <c r="D70" s="126">
        <v>91230</v>
      </c>
      <c r="E70" s="126">
        <v>25342</v>
      </c>
      <c r="F70" s="126">
        <v>46928</v>
      </c>
      <c r="G70" s="126">
        <v>2906</v>
      </c>
      <c r="H70" s="126">
        <v>18952</v>
      </c>
      <c r="I70" s="126">
        <v>22319</v>
      </c>
      <c r="J70" s="126">
        <v>129234</v>
      </c>
      <c r="K70" s="126">
        <v>103222</v>
      </c>
      <c r="L70" s="126">
        <v>5792</v>
      </c>
      <c r="M70" s="126">
        <v>22014</v>
      </c>
      <c r="N70" s="126">
        <v>432</v>
      </c>
      <c r="O70" s="126">
        <v>20135</v>
      </c>
      <c r="P70" s="126">
        <v>20450</v>
      </c>
      <c r="Q70" s="126">
        <v>5915</v>
      </c>
      <c r="R70" s="126">
        <v>19539</v>
      </c>
      <c r="S70" s="126">
        <v>47929</v>
      </c>
      <c r="T70" s="126">
        <v>11241</v>
      </c>
      <c r="U70" s="126">
        <v>9930</v>
      </c>
      <c r="V70" s="126">
        <v>35653</v>
      </c>
      <c r="W70" s="126">
        <v>34069</v>
      </c>
      <c r="X70" s="126">
        <v>20382</v>
      </c>
      <c r="Y70" s="126">
        <v>19700</v>
      </c>
      <c r="Z70" s="126">
        <v>14241</v>
      </c>
      <c r="AA70" s="126">
        <v>52902</v>
      </c>
      <c r="AB70" s="126">
        <v>1178</v>
      </c>
      <c r="AC70" s="126">
        <v>784</v>
      </c>
      <c r="AD70" s="126">
        <v>8190</v>
      </c>
      <c r="AE70" s="126">
        <v>24600</v>
      </c>
      <c r="AF70" s="126">
        <v>10140</v>
      </c>
      <c r="AG70" s="126">
        <v>11050</v>
      </c>
      <c r="AH70" s="126">
        <v>58380</v>
      </c>
      <c r="AI70" s="126">
        <v>49980</v>
      </c>
      <c r="AJ70" s="126">
        <v>377220</v>
      </c>
      <c r="AK70" s="128">
        <f t="shared" si="44"/>
        <v>0.22014000000000003</v>
      </c>
      <c r="AL70" s="129">
        <f t="shared" si="45"/>
        <v>2.0871</v>
      </c>
      <c r="AM70" s="129">
        <f t="shared" si="46"/>
        <v>3.4176000000000002</v>
      </c>
      <c r="AN70" s="129">
        <f t="shared" si="46"/>
        <v>4.5615000000000006</v>
      </c>
      <c r="AO70" s="129">
        <f t="shared" si="47"/>
        <v>12.923400000000001</v>
      </c>
      <c r="AP70" s="129">
        <f t="shared" si="48"/>
        <v>5.1611000000000002</v>
      </c>
      <c r="AQ70" s="129">
        <f t="shared" si="43"/>
        <v>0.5838000000000001</v>
      </c>
      <c r="AR70" s="129">
        <f t="shared" si="43"/>
        <v>0.49980000000000002</v>
      </c>
      <c r="AT70" s="131">
        <f t="shared" si="70"/>
        <v>43168</v>
      </c>
      <c r="AU70" s="132">
        <f t="shared" si="49"/>
        <v>0.24600000000000002</v>
      </c>
      <c r="AV70" s="132">
        <f t="shared" si="50"/>
        <v>0.52902000000000005</v>
      </c>
      <c r="AW70" s="132">
        <f t="shared" si="51"/>
        <v>0.47929000000000005</v>
      </c>
      <c r="AX70" s="132">
        <f t="shared" si="52"/>
        <v>7.8400000000000015E-3</v>
      </c>
      <c r="AY70" s="132">
        <f t="shared" si="53"/>
        <v>1.1780000000000001E-2</v>
      </c>
      <c r="AZ70" s="132">
        <f t="shared" si="54"/>
        <v>0.35653000000000001</v>
      </c>
      <c r="BA70" s="132">
        <f t="shared" si="55"/>
        <v>0.19700000000000001</v>
      </c>
      <c r="BB70" s="132">
        <f t="shared" si="56"/>
        <v>0.6813800000000001</v>
      </c>
      <c r="BC70" s="132">
        <f t="shared" si="57"/>
        <v>0.14241000000000001</v>
      </c>
      <c r="BD70" s="132">
        <f t="shared" si="58"/>
        <v>0.20382000000000003</v>
      </c>
      <c r="BE70" s="132">
        <f t="shared" si="59"/>
        <v>0.1014</v>
      </c>
      <c r="BF70" s="132">
        <f t="shared" si="60"/>
        <v>8.1900000000000001E-2</v>
      </c>
      <c r="BG70" s="132">
        <f t="shared" si="71"/>
        <v>1.1049999999999999E-2</v>
      </c>
      <c r="BH70" s="132"/>
      <c r="BI70" s="132">
        <f t="shared" si="38"/>
        <v>2.0871</v>
      </c>
      <c r="BJ70" s="132">
        <f t="shared" si="38"/>
        <v>3.4176000000000002</v>
      </c>
      <c r="BK70" s="132">
        <f t="shared" si="38"/>
        <v>4.5615000000000006</v>
      </c>
      <c r="BL70" s="132">
        <f t="shared" si="61"/>
        <v>0.99299999999999999</v>
      </c>
      <c r="BM70" s="132">
        <f t="shared" si="72"/>
        <v>2.5342000000000002</v>
      </c>
      <c r="BN70" s="132">
        <f t="shared" si="62"/>
        <v>0.93856000000000006</v>
      </c>
      <c r="BO70" s="132"/>
      <c r="BP70" s="132">
        <f t="shared" si="73"/>
        <v>5.1611000000000002</v>
      </c>
      <c r="BQ70" s="132">
        <f t="shared" si="74"/>
        <v>12.923400000000001</v>
      </c>
      <c r="BR70" s="132">
        <f t="shared" si="75"/>
        <v>0.37722</v>
      </c>
      <c r="BS70" s="132">
        <f t="shared" si="63"/>
        <v>0.11241000000000001</v>
      </c>
      <c r="BT70" s="132">
        <f t="shared" si="64"/>
        <v>1.9539000000000002</v>
      </c>
      <c r="BU70" s="132"/>
      <c r="BV70" s="132">
        <f t="shared" si="76"/>
        <v>0.29060000000000002</v>
      </c>
      <c r="BW70" s="133">
        <f t="shared" si="41"/>
        <v>1.8952</v>
      </c>
      <c r="BX70" s="133">
        <f t="shared" si="41"/>
        <v>2.2319</v>
      </c>
      <c r="BY70" s="133">
        <f t="shared" si="65"/>
        <v>0.59150000000000003</v>
      </c>
      <c r="BZ70" s="133">
        <f t="shared" si="66"/>
        <v>0.57920000000000005</v>
      </c>
      <c r="CA70" s="133">
        <f t="shared" si="67"/>
        <v>4.3200000000000002E-2</v>
      </c>
      <c r="CB70" s="133">
        <f t="shared" si="68"/>
        <v>10.067500000000001</v>
      </c>
      <c r="CC70" s="133"/>
      <c r="CD70" s="133">
        <f t="shared" si="69"/>
        <v>2.0449999999999999</v>
      </c>
    </row>
    <row r="71" spans="1:82" ht="15.75" x14ac:dyDescent="0.25">
      <c r="A71" s="125">
        <v>43169</v>
      </c>
      <c r="B71" s="126">
        <v>20262</v>
      </c>
      <c r="C71" s="126">
        <v>65657</v>
      </c>
      <c r="D71" s="126">
        <v>88505</v>
      </c>
      <c r="E71" s="126">
        <v>22422</v>
      </c>
      <c r="F71" s="126">
        <v>48556</v>
      </c>
      <c r="G71" s="126">
        <v>2262</v>
      </c>
      <c r="H71" s="126">
        <v>16298</v>
      </c>
      <c r="I71" s="126">
        <v>20346</v>
      </c>
      <c r="J71" s="126">
        <v>124791</v>
      </c>
      <c r="K71" s="126">
        <v>97125</v>
      </c>
      <c r="L71" s="126">
        <v>5154</v>
      </c>
      <c r="M71" s="126">
        <v>22879</v>
      </c>
      <c r="N71" s="126">
        <v>390</v>
      </c>
      <c r="O71" s="126">
        <v>20392</v>
      </c>
      <c r="P71" s="126">
        <v>19106</v>
      </c>
      <c r="Q71" s="126">
        <v>5417</v>
      </c>
      <c r="R71" s="126">
        <v>17189</v>
      </c>
      <c r="S71" s="126">
        <v>46812</v>
      </c>
      <c r="T71" s="126">
        <v>17902</v>
      </c>
      <c r="U71" s="126">
        <v>8229</v>
      </c>
      <c r="V71" s="126">
        <v>34879</v>
      </c>
      <c r="W71" s="126">
        <v>34809</v>
      </c>
      <c r="X71" s="126">
        <v>18369</v>
      </c>
      <c r="Y71" s="126">
        <v>17673</v>
      </c>
      <c r="Z71" s="126">
        <v>15683</v>
      </c>
      <c r="AA71" s="126">
        <v>51803</v>
      </c>
      <c r="AB71" s="126">
        <v>1141</v>
      </c>
      <c r="AC71" s="126">
        <v>716</v>
      </c>
      <c r="AD71" s="126">
        <v>5315</v>
      </c>
      <c r="AE71" s="126">
        <v>25564</v>
      </c>
      <c r="AF71" s="126">
        <v>7940</v>
      </c>
      <c r="AG71" s="126">
        <v>6820</v>
      </c>
      <c r="AH71" s="126">
        <v>54450</v>
      </c>
      <c r="AI71" s="126">
        <v>31560</v>
      </c>
      <c r="AJ71" s="126">
        <v>376500</v>
      </c>
      <c r="AK71" s="128">
        <f t="shared" si="44"/>
        <v>0.22879000000000002</v>
      </c>
      <c r="AL71" s="129">
        <f t="shared" si="45"/>
        <v>2.0262000000000002</v>
      </c>
      <c r="AM71" s="129">
        <f t="shared" si="46"/>
        <v>3.2828500000000003</v>
      </c>
      <c r="AN71" s="129">
        <f t="shared" si="46"/>
        <v>4.4252500000000001</v>
      </c>
      <c r="AO71" s="129">
        <f t="shared" si="47"/>
        <v>12.479100000000001</v>
      </c>
      <c r="AP71" s="129">
        <f t="shared" si="48"/>
        <v>4.8562500000000002</v>
      </c>
      <c r="AQ71" s="129">
        <f t="shared" si="43"/>
        <v>0.5445000000000001</v>
      </c>
      <c r="AR71" s="129">
        <f t="shared" si="43"/>
        <v>0.31560000000000005</v>
      </c>
      <c r="AT71" s="131">
        <f t="shared" si="70"/>
        <v>43169</v>
      </c>
      <c r="AU71" s="132">
        <f t="shared" si="49"/>
        <v>0.25564000000000003</v>
      </c>
      <c r="AV71" s="132">
        <f t="shared" si="50"/>
        <v>0.51802999999999999</v>
      </c>
      <c r="AW71" s="132">
        <f t="shared" si="51"/>
        <v>0.46812000000000004</v>
      </c>
      <c r="AX71" s="132">
        <f t="shared" si="52"/>
        <v>7.1600000000000006E-3</v>
      </c>
      <c r="AY71" s="132">
        <f t="shared" si="53"/>
        <v>1.1410000000000002E-2</v>
      </c>
      <c r="AZ71" s="132">
        <f t="shared" si="54"/>
        <v>0.34879000000000004</v>
      </c>
      <c r="BA71" s="132">
        <f t="shared" si="55"/>
        <v>0.17673000000000003</v>
      </c>
      <c r="BB71" s="132">
        <f t="shared" si="56"/>
        <v>0.69618000000000002</v>
      </c>
      <c r="BC71" s="132">
        <f t="shared" si="57"/>
        <v>0.15683000000000002</v>
      </c>
      <c r="BD71" s="132">
        <f t="shared" si="58"/>
        <v>0.18369000000000002</v>
      </c>
      <c r="BE71" s="132">
        <f t="shared" si="59"/>
        <v>7.9400000000000012E-2</v>
      </c>
      <c r="BF71" s="132">
        <f t="shared" si="60"/>
        <v>5.3150000000000003E-2</v>
      </c>
      <c r="BG71" s="132">
        <f t="shared" si="71"/>
        <v>6.8199999999999997E-3</v>
      </c>
      <c r="BH71" s="132"/>
      <c r="BI71" s="132">
        <f t="shared" si="38"/>
        <v>2.0262000000000002</v>
      </c>
      <c r="BJ71" s="132">
        <f t="shared" si="38"/>
        <v>3.2828500000000003</v>
      </c>
      <c r="BK71" s="132">
        <f t="shared" si="38"/>
        <v>4.4252500000000001</v>
      </c>
      <c r="BL71" s="132">
        <f t="shared" si="61"/>
        <v>0.82290000000000008</v>
      </c>
      <c r="BM71" s="132">
        <f t="shared" si="72"/>
        <v>2.2422</v>
      </c>
      <c r="BN71" s="132">
        <f t="shared" si="62"/>
        <v>0.97112000000000009</v>
      </c>
      <c r="BO71" s="132"/>
      <c r="BP71" s="132">
        <f t="shared" si="73"/>
        <v>4.8562500000000002</v>
      </c>
      <c r="BQ71" s="132">
        <f t="shared" si="74"/>
        <v>12.479100000000001</v>
      </c>
      <c r="BR71" s="132">
        <f t="shared" si="75"/>
        <v>0.3765</v>
      </c>
      <c r="BS71" s="132">
        <f t="shared" si="63"/>
        <v>0.17902000000000001</v>
      </c>
      <c r="BT71" s="132">
        <f t="shared" si="64"/>
        <v>1.7189000000000001</v>
      </c>
      <c r="BU71" s="132"/>
      <c r="BV71" s="132">
        <f t="shared" si="76"/>
        <v>0.22620000000000001</v>
      </c>
      <c r="BW71" s="133">
        <f t="shared" si="41"/>
        <v>1.6298000000000001</v>
      </c>
      <c r="BX71" s="133">
        <f t="shared" si="41"/>
        <v>2.0346000000000002</v>
      </c>
      <c r="BY71" s="133">
        <f t="shared" si="65"/>
        <v>0.54170000000000007</v>
      </c>
      <c r="BZ71" s="133">
        <f t="shared" si="66"/>
        <v>0.51539999999999997</v>
      </c>
      <c r="CA71" s="133">
        <f t="shared" si="67"/>
        <v>3.9E-2</v>
      </c>
      <c r="CB71" s="133">
        <f t="shared" si="68"/>
        <v>10.196</v>
      </c>
      <c r="CC71" s="133"/>
      <c r="CD71" s="133">
        <f t="shared" si="69"/>
        <v>1.9106000000000001</v>
      </c>
    </row>
    <row r="72" spans="1:82" ht="15.75" x14ac:dyDescent="0.25">
      <c r="A72" s="125">
        <v>43170</v>
      </c>
      <c r="B72" s="126">
        <v>19577</v>
      </c>
      <c r="C72" s="126">
        <v>64348</v>
      </c>
      <c r="D72" s="126">
        <v>87233</v>
      </c>
      <c r="E72" s="126">
        <v>21697</v>
      </c>
      <c r="F72" s="126">
        <v>50911</v>
      </c>
      <c r="G72" s="126">
        <v>1831</v>
      </c>
      <c r="H72" s="126">
        <v>13878</v>
      </c>
      <c r="I72" s="126">
        <v>18599</v>
      </c>
      <c r="J72" s="126">
        <v>123907</v>
      </c>
      <c r="K72" s="126">
        <v>95981</v>
      </c>
      <c r="L72" s="135">
        <v>4740</v>
      </c>
      <c r="M72" s="126">
        <v>22804</v>
      </c>
      <c r="N72" s="126">
        <v>410</v>
      </c>
      <c r="O72" s="126">
        <v>19189</v>
      </c>
      <c r="P72" s="126">
        <v>17925</v>
      </c>
      <c r="Q72" s="126">
        <v>5076</v>
      </c>
      <c r="R72" s="126">
        <v>17222</v>
      </c>
      <c r="S72" s="135">
        <v>46812</v>
      </c>
      <c r="T72" s="126">
        <v>12760</v>
      </c>
      <c r="U72" s="126">
        <v>7290</v>
      </c>
      <c r="V72" s="126">
        <v>34487</v>
      </c>
      <c r="W72" s="126">
        <v>36071</v>
      </c>
      <c r="X72" s="126">
        <v>17154</v>
      </c>
      <c r="Y72" s="126">
        <v>17957</v>
      </c>
      <c r="Z72" s="126">
        <v>15200</v>
      </c>
      <c r="AA72" s="126">
        <v>54175</v>
      </c>
      <c r="AB72" s="126">
        <v>1077</v>
      </c>
      <c r="AC72" s="126">
        <v>661</v>
      </c>
      <c r="AD72" s="126">
        <v>7558</v>
      </c>
      <c r="AE72" s="126">
        <v>27531</v>
      </c>
      <c r="AF72" s="126">
        <v>7956</v>
      </c>
      <c r="AG72" s="126">
        <v>11050</v>
      </c>
      <c r="AH72" s="126">
        <v>53130</v>
      </c>
      <c r="AI72" s="126">
        <v>49280</v>
      </c>
      <c r="AJ72" s="126">
        <v>340400</v>
      </c>
      <c r="AK72" s="128">
        <f t="shared" si="44"/>
        <v>0.22804000000000002</v>
      </c>
      <c r="AL72" s="129">
        <f t="shared" si="45"/>
        <v>1.9577</v>
      </c>
      <c r="AM72" s="129">
        <f t="shared" si="46"/>
        <v>3.2174</v>
      </c>
      <c r="AN72" s="129">
        <f t="shared" si="46"/>
        <v>4.36165</v>
      </c>
      <c r="AO72" s="129">
        <f t="shared" si="47"/>
        <v>12.390700000000001</v>
      </c>
      <c r="AP72" s="129">
        <f t="shared" si="48"/>
        <v>4.7990500000000003</v>
      </c>
      <c r="AQ72" s="129">
        <f t="shared" si="43"/>
        <v>0.53129999999999999</v>
      </c>
      <c r="AR72" s="129">
        <f t="shared" si="43"/>
        <v>0.49280000000000002</v>
      </c>
      <c r="AT72" s="131">
        <f t="shared" si="70"/>
        <v>43170</v>
      </c>
      <c r="AU72" s="132">
        <f t="shared" si="49"/>
        <v>0.27531</v>
      </c>
      <c r="AV72" s="132">
        <f t="shared" si="50"/>
        <v>0.54175000000000006</v>
      </c>
      <c r="AW72" s="132">
        <f t="shared" si="51"/>
        <v>0.46812000000000004</v>
      </c>
      <c r="AX72" s="132">
        <f t="shared" si="52"/>
        <v>6.6100000000000004E-3</v>
      </c>
      <c r="AY72" s="132">
        <f t="shared" si="53"/>
        <v>1.077E-2</v>
      </c>
      <c r="AZ72" s="132">
        <f t="shared" si="54"/>
        <v>0.34487000000000001</v>
      </c>
      <c r="BA72" s="132">
        <f t="shared" si="55"/>
        <v>0.17957000000000001</v>
      </c>
      <c r="BB72" s="132">
        <f t="shared" si="56"/>
        <v>0.72142000000000006</v>
      </c>
      <c r="BC72" s="132">
        <f t="shared" si="57"/>
        <v>0.15200000000000002</v>
      </c>
      <c r="BD72" s="132">
        <f t="shared" si="58"/>
        <v>0.17154000000000003</v>
      </c>
      <c r="BE72" s="132">
        <f t="shared" si="59"/>
        <v>7.9560000000000006E-2</v>
      </c>
      <c r="BF72" s="132">
        <f t="shared" si="60"/>
        <v>7.5580000000000008E-2</v>
      </c>
      <c r="BG72" s="132">
        <f t="shared" si="71"/>
        <v>1.1049999999999999E-2</v>
      </c>
      <c r="BH72" s="132"/>
      <c r="BI72" s="132">
        <f t="shared" si="38"/>
        <v>1.9577</v>
      </c>
      <c r="BJ72" s="132">
        <f t="shared" si="38"/>
        <v>3.2174</v>
      </c>
      <c r="BK72" s="132">
        <f t="shared" si="38"/>
        <v>4.36165</v>
      </c>
      <c r="BL72" s="132">
        <f t="shared" si="61"/>
        <v>0.72899999999999998</v>
      </c>
      <c r="BM72" s="132">
        <f t="shared" si="72"/>
        <v>2.1697000000000002</v>
      </c>
      <c r="BN72" s="132">
        <f t="shared" si="62"/>
        <v>1.0182200000000001</v>
      </c>
      <c r="BO72" s="132"/>
      <c r="BP72" s="132">
        <f t="shared" si="73"/>
        <v>4.7990500000000003</v>
      </c>
      <c r="BQ72" s="132">
        <f t="shared" si="74"/>
        <v>12.390700000000001</v>
      </c>
      <c r="BR72" s="132">
        <f t="shared" si="75"/>
        <v>0.34039999999999998</v>
      </c>
      <c r="BS72" s="132">
        <f t="shared" si="63"/>
        <v>0.12760000000000002</v>
      </c>
      <c r="BT72" s="132">
        <f t="shared" si="64"/>
        <v>1.7222000000000002</v>
      </c>
      <c r="BU72" s="132"/>
      <c r="BV72" s="132">
        <f t="shared" si="76"/>
        <v>0.18310000000000001</v>
      </c>
      <c r="BW72" s="133">
        <f t="shared" si="41"/>
        <v>1.3878000000000001</v>
      </c>
      <c r="BX72" s="133">
        <f t="shared" si="41"/>
        <v>1.8599000000000001</v>
      </c>
      <c r="BY72" s="133">
        <f t="shared" si="65"/>
        <v>0.50760000000000005</v>
      </c>
      <c r="BZ72" s="133">
        <f t="shared" si="66"/>
        <v>0.47400000000000003</v>
      </c>
      <c r="CA72" s="133">
        <f t="shared" si="67"/>
        <v>4.1000000000000002E-2</v>
      </c>
      <c r="CB72" s="133">
        <f t="shared" si="68"/>
        <v>9.5945</v>
      </c>
      <c r="CC72" s="133"/>
      <c r="CD72" s="133">
        <f t="shared" si="69"/>
        <v>1.7925</v>
      </c>
    </row>
    <row r="73" spans="1:82" ht="15.75" x14ac:dyDescent="0.25">
      <c r="A73" s="125">
        <v>43171</v>
      </c>
      <c r="B73" s="126">
        <v>18711</v>
      </c>
      <c r="C73" s="126">
        <v>61345</v>
      </c>
      <c r="D73" s="126">
        <v>84139</v>
      </c>
      <c r="E73" s="126">
        <v>20352</v>
      </c>
      <c r="F73" s="126">
        <v>45270</v>
      </c>
      <c r="G73" s="126">
        <v>1854</v>
      </c>
      <c r="H73" s="126">
        <v>15845</v>
      </c>
      <c r="I73" s="126">
        <v>17664</v>
      </c>
      <c r="J73" s="126">
        <v>118035</v>
      </c>
      <c r="K73" s="126">
        <v>90033</v>
      </c>
      <c r="L73" s="126">
        <v>4527</v>
      </c>
      <c r="M73" s="126">
        <v>19281</v>
      </c>
      <c r="N73" s="126">
        <v>414</v>
      </c>
      <c r="O73" s="126">
        <v>17461</v>
      </c>
      <c r="P73" s="126">
        <v>17071</v>
      </c>
      <c r="Q73" s="126">
        <v>5064</v>
      </c>
      <c r="R73" s="126">
        <v>17010</v>
      </c>
      <c r="S73" s="126">
        <v>48579</v>
      </c>
      <c r="T73" s="126">
        <v>16296</v>
      </c>
      <c r="U73" s="126">
        <v>6529</v>
      </c>
      <c r="V73" s="126">
        <v>31042</v>
      </c>
      <c r="W73" s="126">
        <v>36183</v>
      </c>
      <c r="X73" s="126">
        <v>16302</v>
      </c>
      <c r="Y73" s="126">
        <v>17703</v>
      </c>
      <c r="Z73" s="126">
        <v>12701</v>
      </c>
      <c r="AA73" s="126">
        <v>50455</v>
      </c>
      <c r="AB73" s="126">
        <v>1122</v>
      </c>
      <c r="AC73" s="126">
        <v>616</v>
      </c>
      <c r="AD73" s="126">
        <v>6769</v>
      </c>
      <c r="AE73" s="126">
        <v>24959</v>
      </c>
      <c r="AF73" s="126">
        <v>9565</v>
      </c>
      <c r="AG73" s="126">
        <v>11050</v>
      </c>
      <c r="AH73" s="135">
        <v>63850</v>
      </c>
      <c r="AI73" s="135">
        <v>43060</v>
      </c>
      <c r="AJ73" s="126">
        <v>381060</v>
      </c>
      <c r="AK73" s="128">
        <f t="shared" si="44"/>
        <v>0.19281000000000001</v>
      </c>
      <c r="AL73" s="129">
        <f t="shared" si="45"/>
        <v>1.8711</v>
      </c>
      <c r="AM73" s="129">
        <f t="shared" si="46"/>
        <v>3.06725</v>
      </c>
      <c r="AN73" s="129">
        <f t="shared" si="46"/>
        <v>4.20695</v>
      </c>
      <c r="AO73" s="129">
        <f t="shared" si="47"/>
        <v>11.803500000000001</v>
      </c>
      <c r="AP73" s="129">
        <f t="shared" si="48"/>
        <v>4.5016500000000006</v>
      </c>
      <c r="AQ73" s="129">
        <f t="shared" si="43"/>
        <v>0.63850000000000007</v>
      </c>
      <c r="AR73" s="129">
        <f t="shared" si="43"/>
        <v>0.43060000000000004</v>
      </c>
      <c r="AT73" s="131">
        <f t="shared" si="70"/>
        <v>43171</v>
      </c>
      <c r="AU73" s="132">
        <f t="shared" si="49"/>
        <v>0.24959000000000003</v>
      </c>
      <c r="AV73" s="132">
        <f t="shared" si="50"/>
        <v>0.50455000000000005</v>
      </c>
      <c r="AW73" s="132">
        <f t="shared" si="51"/>
        <v>0.48579000000000006</v>
      </c>
      <c r="AX73" s="132">
        <f t="shared" si="52"/>
        <v>6.1600000000000005E-3</v>
      </c>
      <c r="AY73" s="132">
        <f t="shared" si="53"/>
        <v>1.1220000000000001E-2</v>
      </c>
      <c r="AZ73" s="132">
        <f t="shared" si="54"/>
        <v>0.31042000000000003</v>
      </c>
      <c r="BA73" s="132">
        <f t="shared" si="55"/>
        <v>0.17703000000000002</v>
      </c>
      <c r="BB73" s="132">
        <f t="shared" si="56"/>
        <v>0.72366000000000008</v>
      </c>
      <c r="BC73" s="132">
        <f t="shared" si="57"/>
        <v>0.12701000000000001</v>
      </c>
      <c r="BD73" s="132">
        <f t="shared" si="58"/>
        <v>0.16302000000000003</v>
      </c>
      <c r="BE73" s="132">
        <f t="shared" si="59"/>
        <v>9.5650000000000013E-2</v>
      </c>
      <c r="BF73" s="132">
        <f t="shared" si="60"/>
        <v>6.769E-2</v>
      </c>
      <c r="BG73" s="132">
        <f t="shared" si="71"/>
        <v>1.1049999999999999E-2</v>
      </c>
      <c r="BH73" s="132"/>
      <c r="BI73" s="132">
        <f t="shared" si="38"/>
        <v>1.8711</v>
      </c>
      <c r="BJ73" s="132">
        <f t="shared" si="38"/>
        <v>3.06725</v>
      </c>
      <c r="BK73" s="132">
        <f t="shared" si="38"/>
        <v>4.20695</v>
      </c>
      <c r="BL73" s="132">
        <f t="shared" si="61"/>
        <v>0.65290000000000004</v>
      </c>
      <c r="BM73" s="132">
        <f t="shared" si="72"/>
        <v>2.0352000000000001</v>
      </c>
      <c r="BN73" s="132">
        <f t="shared" si="62"/>
        <v>0.90540000000000009</v>
      </c>
      <c r="BO73" s="132"/>
      <c r="BP73" s="132">
        <f t="shared" si="73"/>
        <v>4.5016500000000006</v>
      </c>
      <c r="BQ73" s="132">
        <f t="shared" si="74"/>
        <v>11.803500000000001</v>
      </c>
      <c r="BR73" s="132">
        <f t="shared" si="75"/>
        <v>0.38106000000000001</v>
      </c>
      <c r="BS73" s="132">
        <f t="shared" si="63"/>
        <v>0.16296000000000002</v>
      </c>
      <c r="BT73" s="132">
        <f t="shared" si="64"/>
        <v>1.7010000000000001</v>
      </c>
      <c r="BU73" s="132"/>
      <c r="BV73" s="132">
        <f t="shared" si="76"/>
        <v>0.18540000000000001</v>
      </c>
      <c r="BW73" s="133">
        <f t="shared" si="41"/>
        <v>1.5845</v>
      </c>
      <c r="BX73" s="133">
        <f t="shared" si="41"/>
        <v>1.7664000000000002</v>
      </c>
      <c r="BY73" s="133">
        <f t="shared" si="65"/>
        <v>0.50640000000000007</v>
      </c>
      <c r="BZ73" s="133">
        <f t="shared" si="66"/>
        <v>0.45270000000000005</v>
      </c>
      <c r="CA73" s="133">
        <f t="shared" si="67"/>
        <v>4.1399999999999999E-2</v>
      </c>
      <c r="CB73" s="133">
        <f t="shared" si="68"/>
        <v>8.730500000000001</v>
      </c>
      <c r="CC73" s="133"/>
      <c r="CD73" s="133">
        <f t="shared" si="69"/>
        <v>1.7071000000000001</v>
      </c>
    </row>
    <row r="74" spans="1:82" ht="15.75" x14ac:dyDescent="0.25">
      <c r="A74" s="125">
        <v>43172</v>
      </c>
      <c r="B74" s="126">
        <v>19653</v>
      </c>
      <c r="C74" s="126">
        <v>63581</v>
      </c>
      <c r="D74" s="126">
        <v>87053</v>
      </c>
      <c r="E74" s="126">
        <v>20764</v>
      </c>
      <c r="F74" s="126">
        <v>45097</v>
      </c>
      <c r="G74" s="126">
        <v>2417</v>
      </c>
      <c r="H74" s="126">
        <v>18609</v>
      </c>
      <c r="I74" s="126">
        <v>20893</v>
      </c>
      <c r="J74" s="126">
        <v>120266</v>
      </c>
      <c r="K74" s="126">
        <v>91243</v>
      </c>
      <c r="L74" s="126">
        <v>5142</v>
      </c>
      <c r="M74" s="126">
        <v>19606</v>
      </c>
      <c r="N74" s="126">
        <v>467</v>
      </c>
      <c r="O74" s="126">
        <v>18834</v>
      </c>
      <c r="P74" s="126">
        <v>18630</v>
      </c>
      <c r="Q74" s="126">
        <v>5784</v>
      </c>
      <c r="R74" s="126">
        <v>16787</v>
      </c>
      <c r="S74" s="126">
        <v>48674</v>
      </c>
      <c r="T74" s="126">
        <v>15118</v>
      </c>
      <c r="U74" s="126">
        <v>6552</v>
      </c>
      <c r="V74" s="126">
        <v>31876</v>
      </c>
      <c r="W74" s="126">
        <v>32489</v>
      </c>
      <c r="X74" s="126">
        <v>19118</v>
      </c>
      <c r="Y74" s="126">
        <v>19318</v>
      </c>
      <c r="Z74" s="126">
        <v>12830</v>
      </c>
      <c r="AA74" s="126">
        <v>49668</v>
      </c>
      <c r="AB74" s="126">
        <v>1241</v>
      </c>
      <c r="AC74" s="126">
        <v>674</v>
      </c>
      <c r="AD74" s="126">
        <v>8706</v>
      </c>
      <c r="AE74" s="126">
        <v>24819</v>
      </c>
      <c r="AF74" s="126">
        <v>11224</v>
      </c>
      <c r="AG74" s="126">
        <v>10350</v>
      </c>
      <c r="AH74" s="126">
        <v>56900</v>
      </c>
      <c r="AI74" s="126">
        <v>54960</v>
      </c>
      <c r="AJ74" s="126">
        <v>381460</v>
      </c>
      <c r="AK74" s="128">
        <f t="shared" si="44"/>
        <v>0.19606000000000001</v>
      </c>
      <c r="AL74" s="129">
        <f t="shared" si="45"/>
        <v>1.9653</v>
      </c>
      <c r="AM74" s="129">
        <f t="shared" si="46"/>
        <v>3.1790500000000002</v>
      </c>
      <c r="AN74" s="129">
        <f t="shared" si="46"/>
        <v>4.3526500000000006</v>
      </c>
      <c r="AO74" s="129">
        <f t="shared" si="47"/>
        <v>12.0266</v>
      </c>
      <c r="AP74" s="129">
        <f t="shared" si="48"/>
        <v>4.5621499999999999</v>
      </c>
      <c r="AQ74" s="129">
        <f t="shared" si="43"/>
        <v>0.56900000000000006</v>
      </c>
      <c r="AR74" s="129">
        <f t="shared" si="43"/>
        <v>0.54960000000000009</v>
      </c>
      <c r="AT74" s="131">
        <f t="shared" si="70"/>
        <v>43172</v>
      </c>
      <c r="AU74" s="132">
        <f t="shared" si="49"/>
        <v>0.24819000000000002</v>
      </c>
      <c r="AV74" s="132">
        <f t="shared" si="50"/>
        <v>0.49668000000000007</v>
      </c>
      <c r="AW74" s="132">
        <f t="shared" si="51"/>
        <v>0.48674000000000006</v>
      </c>
      <c r="AX74" s="132">
        <f t="shared" si="52"/>
        <v>6.7400000000000003E-3</v>
      </c>
      <c r="AY74" s="132">
        <f t="shared" si="53"/>
        <v>1.2410000000000001E-2</v>
      </c>
      <c r="AZ74" s="132">
        <f t="shared" si="54"/>
        <v>0.31876000000000004</v>
      </c>
      <c r="BA74" s="132">
        <f t="shared" si="55"/>
        <v>0.19318000000000002</v>
      </c>
      <c r="BB74" s="132">
        <f t="shared" si="56"/>
        <v>0.64978000000000002</v>
      </c>
      <c r="BC74" s="132">
        <f t="shared" si="57"/>
        <v>0.1283</v>
      </c>
      <c r="BD74" s="132">
        <f t="shared" si="58"/>
        <v>0.19118000000000002</v>
      </c>
      <c r="BE74" s="132">
        <f t="shared" si="59"/>
        <v>0.11224000000000001</v>
      </c>
      <c r="BF74" s="132">
        <f t="shared" si="60"/>
        <v>8.7060000000000012E-2</v>
      </c>
      <c r="BG74" s="132">
        <f t="shared" si="71"/>
        <v>1.035E-2</v>
      </c>
      <c r="BH74" s="132"/>
      <c r="BI74" s="132">
        <f t="shared" si="38"/>
        <v>1.9653</v>
      </c>
      <c r="BJ74" s="132">
        <f t="shared" si="38"/>
        <v>3.1790500000000002</v>
      </c>
      <c r="BK74" s="132">
        <f t="shared" si="38"/>
        <v>4.3526500000000006</v>
      </c>
      <c r="BL74" s="132">
        <f t="shared" si="61"/>
        <v>0.6552</v>
      </c>
      <c r="BM74" s="132">
        <f t="shared" si="72"/>
        <v>2.0764</v>
      </c>
      <c r="BN74" s="132">
        <f t="shared" si="62"/>
        <v>0.90194000000000007</v>
      </c>
      <c r="BO74" s="132"/>
      <c r="BP74" s="132">
        <f t="shared" si="73"/>
        <v>4.5621499999999999</v>
      </c>
      <c r="BQ74" s="132">
        <f t="shared" si="74"/>
        <v>12.0266</v>
      </c>
      <c r="BR74" s="132">
        <f t="shared" si="75"/>
        <v>0.38145999999999997</v>
      </c>
      <c r="BS74" s="132">
        <f t="shared" si="63"/>
        <v>0.15118000000000001</v>
      </c>
      <c r="BT74" s="132">
        <f t="shared" si="64"/>
        <v>1.6787000000000001</v>
      </c>
      <c r="BU74" s="132"/>
      <c r="BV74" s="132">
        <f t="shared" si="76"/>
        <v>0.2417</v>
      </c>
      <c r="BW74" s="133">
        <f t="shared" si="41"/>
        <v>1.8609</v>
      </c>
      <c r="BX74" s="133">
        <f t="shared" si="41"/>
        <v>2.0893000000000002</v>
      </c>
      <c r="BY74" s="133">
        <f t="shared" si="65"/>
        <v>0.57840000000000003</v>
      </c>
      <c r="BZ74" s="133">
        <f t="shared" si="66"/>
        <v>0.51419999999999999</v>
      </c>
      <c r="CA74" s="133">
        <f t="shared" si="67"/>
        <v>4.6700000000000005E-2</v>
      </c>
      <c r="CB74" s="133">
        <f t="shared" si="68"/>
        <v>9.4169999999999998</v>
      </c>
      <c r="CC74" s="133"/>
      <c r="CD74" s="133">
        <f t="shared" si="69"/>
        <v>1.863</v>
      </c>
    </row>
    <row r="75" spans="1:82" ht="15.75" x14ac:dyDescent="0.25">
      <c r="A75" s="125">
        <v>43173</v>
      </c>
      <c r="B75" s="126">
        <v>18730</v>
      </c>
      <c r="C75" s="126">
        <v>60812</v>
      </c>
      <c r="D75" s="126">
        <v>83957</v>
      </c>
      <c r="E75" s="126">
        <v>20219</v>
      </c>
      <c r="F75" s="126">
        <v>45002</v>
      </c>
      <c r="G75" s="126">
        <v>1924</v>
      </c>
      <c r="H75" s="126">
        <v>10977</v>
      </c>
      <c r="I75" s="126">
        <v>18148</v>
      </c>
      <c r="J75" s="126">
        <v>117409</v>
      </c>
      <c r="K75" s="126">
        <v>90084</v>
      </c>
      <c r="L75" s="135">
        <v>4549</v>
      </c>
      <c r="M75" s="126">
        <v>19128</v>
      </c>
      <c r="N75" s="126">
        <v>392</v>
      </c>
      <c r="O75" s="126">
        <v>17303</v>
      </c>
      <c r="P75" s="126">
        <v>17151</v>
      </c>
      <c r="Q75" s="126">
        <v>5173</v>
      </c>
      <c r="R75" s="126">
        <v>16737</v>
      </c>
      <c r="S75" s="135">
        <v>48779</v>
      </c>
      <c r="T75" s="126">
        <v>17841</v>
      </c>
      <c r="U75" s="126">
        <v>5966</v>
      </c>
      <c r="V75" s="126">
        <v>30032</v>
      </c>
      <c r="W75" s="126">
        <v>32722</v>
      </c>
      <c r="X75" s="126">
        <v>17818</v>
      </c>
      <c r="Y75" s="126">
        <v>17497</v>
      </c>
      <c r="Z75" s="126">
        <v>13315</v>
      </c>
      <c r="AA75" s="126">
        <v>47959</v>
      </c>
      <c r="AB75" s="126">
        <v>1048</v>
      </c>
      <c r="AC75" s="126">
        <v>604</v>
      </c>
      <c r="AD75" s="126">
        <v>8593</v>
      </c>
      <c r="AE75" s="126">
        <v>24514</v>
      </c>
      <c r="AF75" s="126">
        <v>10286</v>
      </c>
      <c r="AG75" s="126">
        <v>11050</v>
      </c>
      <c r="AH75" s="126">
        <v>75650</v>
      </c>
      <c r="AI75" s="126">
        <v>56650</v>
      </c>
      <c r="AJ75" s="126">
        <v>387120</v>
      </c>
      <c r="AK75" s="128">
        <f t="shared" si="44"/>
        <v>0.19128000000000001</v>
      </c>
      <c r="AL75" s="129">
        <f t="shared" si="45"/>
        <v>1.873</v>
      </c>
      <c r="AM75" s="129">
        <f t="shared" si="46"/>
        <v>3.0406</v>
      </c>
      <c r="AN75" s="129">
        <f t="shared" si="46"/>
        <v>4.1978499999999999</v>
      </c>
      <c r="AO75" s="129">
        <f t="shared" si="47"/>
        <v>11.7409</v>
      </c>
      <c r="AP75" s="129">
        <f t="shared" si="48"/>
        <v>4.5042</v>
      </c>
      <c r="AQ75" s="129">
        <f t="shared" si="43"/>
        <v>0.75650000000000006</v>
      </c>
      <c r="AR75" s="129">
        <f t="shared" si="43"/>
        <v>0.5665</v>
      </c>
      <c r="AT75" s="131">
        <f t="shared" si="70"/>
        <v>43173</v>
      </c>
      <c r="AU75" s="132">
        <f t="shared" si="49"/>
        <v>0.24514000000000002</v>
      </c>
      <c r="AV75" s="132">
        <f t="shared" si="50"/>
        <v>0.47959000000000002</v>
      </c>
      <c r="AW75" s="132">
        <f t="shared" si="51"/>
        <v>0.48779000000000006</v>
      </c>
      <c r="AX75" s="132">
        <f t="shared" si="52"/>
        <v>6.0400000000000002E-3</v>
      </c>
      <c r="AY75" s="132">
        <f t="shared" si="53"/>
        <v>1.0480000000000001E-2</v>
      </c>
      <c r="AZ75" s="132">
        <f t="shared" si="54"/>
        <v>0.30032000000000003</v>
      </c>
      <c r="BA75" s="132">
        <f t="shared" si="55"/>
        <v>0.17497000000000001</v>
      </c>
      <c r="BB75" s="132">
        <f t="shared" si="56"/>
        <v>0.65444000000000002</v>
      </c>
      <c r="BC75" s="132">
        <f t="shared" si="57"/>
        <v>0.13315000000000002</v>
      </c>
      <c r="BD75" s="132">
        <f t="shared" si="58"/>
        <v>0.17818000000000001</v>
      </c>
      <c r="BE75" s="132">
        <f t="shared" si="59"/>
        <v>0.10286000000000001</v>
      </c>
      <c r="BF75" s="132">
        <f t="shared" si="60"/>
        <v>8.5930000000000006E-2</v>
      </c>
      <c r="BG75" s="132">
        <f t="shared" si="71"/>
        <v>1.1049999999999999E-2</v>
      </c>
      <c r="BH75" s="132"/>
      <c r="BI75" s="132">
        <f t="shared" si="38"/>
        <v>1.873</v>
      </c>
      <c r="BJ75" s="132">
        <f t="shared" si="38"/>
        <v>3.0406</v>
      </c>
      <c r="BK75" s="132">
        <f t="shared" si="38"/>
        <v>4.1978499999999999</v>
      </c>
      <c r="BL75" s="132">
        <f t="shared" si="61"/>
        <v>0.59660000000000002</v>
      </c>
      <c r="BM75" s="132">
        <f t="shared" si="72"/>
        <v>2.0219</v>
      </c>
      <c r="BN75" s="132">
        <f t="shared" si="62"/>
        <v>0.90004000000000006</v>
      </c>
      <c r="BO75" s="132"/>
      <c r="BP75" s="132">
        <f t="shared" si="73"/>
        <v>4.5042</v>
      </c>
      <c r="BQ75" s="132">
        <f t="shared" si="74"/>
        <v>11.7409</v>
      </c>
      <c r="BR75" s="132">
        <f t="shared" si="75"/>
        <v>0.38711999999999996</v>
      </c>
      <c r="BS75" s="132">
        <f t="shared" si="63"/>
        <v>0.17841000000000001</v>
      </c>
      <c r="BT75" s="132">
        <f t="shared" si="64"/>
        <v>1.6737000000000002</v>
      </c>
      <c r="BU75" s="132"/>
      <c r="BV75" s="132">
        <f t="shared" si="76"/>
        <v>0.19240000000000002</v>
      </c>
      <c r="BW75" s="133">
        <f t="shared" si="41"/>
        <v>1.0977000000000001</v>
      </c>
      <c r="BX75" s="133">
        <f t="shared" si="41"/>
        <v>1.8148000000000002</v>
      </c>
      <c r="BY75" s="133">
        <f t="shared" si="65"/>
        <v>0.51729999999999998</v>
      </c>
      <c r="BZ75" s="133">
        <f t="shared" si="66"/>
        <v>0.45490000000000003</v>
      </c>
      <c r="CA75" s="133">
        <f t="shared" si="67"/>
        <v>3.9199999999999999E-2</v>
      </c>
      <c r="CB75" s="133">
        <f t="shared" si="68"/>
        <v>8.6515000000000004</v>
      </c>
      <c r="CC75" s="133"/>
      <c r="CD75" s="133">
        <f t="shared" si="69"/>
        <v>1.7151000000000001</v>
      </c>
    </row>
    <row r="76" spans="1:82" ht="15.75" x14ac:dyDescent="0.25">
      <c r="A76" s="125">
        <v>43174</v>
      </c>
      <c r="B76" s="126">
        <v>17867</v>
      </c>
      <c r="C76" s="126">
        <v>58019</v>
      </c>
      <c r="D76" s="126">
        <v>80973</v>
      </c>
      <c r="E76" s="126">
        <v>18959</v>
      </c>
      <c r="F76" s="126">
        <v>44096</v>
      </c>
      <c r="G76" s="126">
        <v>1452</v>
      </c>
      <c r="H76" s="126">
        <v>11756</v>
      </c>
      <c r="I76" s="126">
        <v>16439</v>
      </c>
      <c r="J76" s="126">
        <v>112090</v>
      </c>
      <c r="K76" s="126">
        <v>86959</v>
      </c>
      <c r="L76" s="126">
        <v>3990</v>
      </c>
      <c r="M76" s="126">
        <v>19366</v>
      </c>
      <c r="N76" s="126">
        <v>463</v>
      </c>
      <c r="O76" s="126">
        <v>16593</v>
      </c>
      <c r="P76" s="126">
        <v>15663</v>
      </c>
      <c r="Q76" s="126">
        <v>4780</v>
      </c>
      <c r="R76" s="126">
        <v>14955</v>
      </c>
      <c r="S76" s="126">
        <v>44875</v>
      </c>
      <c r="T76" s="126">
        <v>12336</v>
      </c>
      <c r="U76" s="126">
        <v>5435</v>
      </c>
      <c r="V76" s="126">
        <v>28761</v>
      </c>
      <c r="W76" s="126">
        <v>34537</v>
      </c>
      <c r="X76" s="126">
        <v>16942</v>
      </c>
      <c r="Y76" s="126">
        <v>17576</v>
      </c>
      <c r="Z76" s="126">
        <v>13306</v>
      </c>
      <c r="AA76" s="126">
        <v>46856</v>
      </c>
      <c r="AB76" s="126">
        <v>1022</v>
      </c>
      <c r="AC76" s="126">
        <v>830</v>
      </c>
      <c r="AD76" s="126">
        <v>8970</v>
      </c>
      <c r="AE76" s="126">
        <v>24275</v>
      </c>
      <c r="AF76" s="126">
        <v>9979</v>
      </c>
      <c r="AG76" s="126">
        <v>8030</v>
      </c>
      <c r="AH76" s="126">
        <v>79260</v>
      </c>
      <c r="AI76" s="126">
        <v>58670</v>
      </c>
      <c r="AJ76" s="126">
        <v>384060</v>
      </c>
      <c r="AK76" s="128">
        <f t="shared" si="44"/>
        <v>0.19366000000000003</v>
      </c>
      <c r="AL76" s="129">
        <f t="shared" si="45"/>
        <v>1.7867000000000002</v>
      </c>
      <c r="AM76" s="129">
        <f t="shared" si="46"/>
        <v>2.9009499999999999</v>
      </c>
      <c r="AN76" s="129">
        <f t="shared" si="46"/>
        <v>4.0486500000000003</v>
      </c>
      <c r="AO76" s="129">
        <f t="shared" si="47"/>
        <v>11.209000000000001</v>
      </c>
      <c r="AP76" s="129">
        <f t="shared" si="48"/>
        <v>4.34795</v>
      </c>
      <c r="AQ76" s="129">
        <f t="shared" si="43"/>
        <v>0.79260000000000008</v>
      </c>
      <c r="AR76" s="129">
        <f t="shared" si="43"/>
        <v>0.5867</v>
      </c>
      <c r="AT76" s="131">
        <f t="shared" si="70"/>
        <v>43174</v>
      </c>
      <c r="AU76" s="132">
        <f t="shared" si="49"/>
        <v>0.24275000000000002</v>
      </c>
      <c r="AV76" s="132">
        <f t="shared" si="50"/>
        <v>0.46856000000000003</v>
      </c>
      <c r="AW76" s="132">
        <f t="shared" si="51"/>
        <v>0.44875000000000004</v>
      </c>
      <c r="AX76" s="132">
        <f t="shared" si="52"/>
        <v>8.3000000000000001E-3</v>
      </c>
      <c r="AY76" s="132">
        <f t="shared" si="53"/>
        <v>1.0220000000000002E-2</v>
      </c>
      <c r="AZ76" s="132">
        <f t="shared" si="54"/>
        <v>0.28761000000000003</v>
      </c>
      <c r="BA76" s="132">
        <f t="shared" si="55"/>
        <v>0.17576000000000003</v>
      </c>
      <c r="BB76" s="132">
        <f t="shared" si="56"/>
        <v>0.69074000000000002</v>
      </c>
      <c r="BC76" s="132">
        <f t="shared" si="57"/>
        <v>0.13306000000000001</v>
      </c>
      <c r="BD76" s="132">
        <f t="shared" si="58"/>
        <v>0.16942000000000002</v>
      </c>
      <c r="BE76" s="132">
        <f t="shared" si="59"/>
        <v>9.9790000000000004E-2</v>
      </c>
      <c r="BF76" s="132">
        <f t="shared" si="60"/>
        <v>8.9700000000000002E-2</v>
      </c>
      <c r="BG76" s="132">
        <f t="shared" si="71"/>
        <v>8.0299999999999989E-3</v>
      </c>
      <c r="BH76" s="132"/>
      <c r="BI76" s="132">
        <f t="shared" si="38"/>
        <v>1.7867000000000002</v>
      </c>
      <c r="BJ76" s="132">
        <f t="shared" si="38"/>
        <v>2.9009499999999999</v>
      </c>
      <c r="BK76" s="132">
        <f t="shared" si="38"/>
        <v>4.0486500000000003</v>
      </c>
      <c r="BL76" s="132">
        <f t="shared" si="61"/>
        <v>0.54349999999999998</v>
      </c>
      <c r="BM76" s="132">
        <f t="shared" si="72"/>
        <v>1.8959000000000001</v>
      </c>
      <c r="BN76" s="132">
        <f t="shared" si="62"/>
        <v>0.88192000000000004</v>
      </c>
      <c r="BO76" s="132"/>
      <c r="BP76" s="132">
        <f t="shared" si="73"/>
        <v>4.34795</v>
      </c>
      <c r="BQ76" s="132">
        <f t="shared" si="74"/>
        <v>11.209000000000001</v>
      </c>
      <c r="BR76" s="132">
        <f t="shared" si="75"/>
        <v>0.38405999999999996</v>
      </c>
      <c r="BS76" s="132">
        <f t="shared" si="63"/>
        <v>0.12336000000000001</v>
      </c>
      <c r="BT76" s="132">
        <f t="shared" si="64"/>
        <v>1.4955000000000001</v>
      </c>
      <c r="BU76" s="132"/>
      <c r="BV76" s="132">
        <f t="shared" si="76"/>
        <v>0.1452</v>
      </c>
      <c r="BW76" s="133">
        <f t="shared" si="41"/>
        <v>1.1756</v>
      </c>
      <c r="BX76" s="133">
        <f t="shared" si="41"/>
        <v>1.6439000000000001</v>
      </c>
      <c r="BY76" s="133">
        <f t="shared" si="65"/>
        <v>0.47800000000000004</v>
      </c>
      <c r="BZ76" s="133">
        <f t="shared" si="66"/>
        <v>0.39900000000000002</v>
      </c>
      <c r="CA76" s="133">
        <f t="shared" si="67"/>
        <v>4.6300000000000001E-2</v>
      </c>
      <c r="CB76" s="133">
        <f t="shared" si="68"/>
        <v>8.2965</v>
      </c>
      <c r="CC76" s="133"/>
      <c r="CD76" s="133">
        <f t="shared" si="69"/>
        <v>1.5663</v>
      </c>
    </row>
    <row r="77" spans="1:82" ht="15.75" x14ac:dyDescent="0.25">
      <c r="A77" s="125">
        <v>43175</v>
      </c>
      <c r="B77" s="126">
        <v>17356</v>
      </c>
      <c r="C77" s="126">
        <v>56378</v>
      </c>
      <c r="D77" s="126">
        <v>78905</v>
      </c>
      <c r="E77" s="126">
        <v>18527</v>
      </c>
      <c r="F77" s="126">
        <v>44162</v>
      </c>
      <c r="G77" s="126">
        <v>1311</v>
      </c>
      <c r="H77" s="126">
        <v>9833</v>
      </c>
      <c r="I77" s="126">
        <v>15780</v>
      </c>
      <c r="J77" s="126">
        <v>113099</v>
      </c>
      <c r="K77" s="126">
        <v>85740</v>
      </c>
      <c r="L77" s="126">
        <v>3962</v>
      </c>
      <c r="M77" s="126">
        <v>19323</v>
      </c>
      <c r="N77" s="126">
        <v>399</v>
      </c>
      <c r="O77" s="126">
        <v>16404</v>
      </c>
      <c r="P77" s="126">
        <v>15340</v>
      </c>
      <c r="Q77" s="126">
        <v>4597</v>
      </c>
      <c r="R77" s="126">
        <v>15334</v>
      </c>
      <c r="S77" s="126">
        <v>49809</v>
      </c>
      <c r="T77" s="126">
        <v>17766</v>
      </c>
      <c r="U77" s="126">
        <v>5075</v>
      </c>
      <c r="V77" s="126">
        <v>26739</v>
      </c>
      <c r="W77" s="126">
        <v>33333</v>
      </c>
      <c r="X77" s="126">
        <v>15958</v>
      </c>
      <c r="Y77" s="126">
        <v>16690</v>
      </c>
      <c r="Z77" s="126">
        <v>14039</v>
      </c>
      <c r="AA77" s="126">
        <v>45801</v>
      </c>
      <c r="AB77" s="126">
        <v>938</v>
      </c>
      <c r="AC77" s="126">
        <v>907</v>
      </c>
      <c r="AD77" s="126">
        <v>9155</v>
      </c>
      <c r="AE77" s="126">
        <v>22806</v>
      </c>
      <c r="AF77" s="126">
        <v>9372</v>
      </c>
      <c r="AG77" s="126">
        <v>11050</v>
      </c>
      <c r="AH77" s="126">
        <v>71580</v>
      </c>
      <c r="AI77" s="126">
        <v>59450</v>
      </c>
      <c r="AJ77" s="126">
        <v>378340</v>
      </c>
      <c r="AK77" s="128">
        <f t="shared" si="44"/>
        <v>0.19323000000000001</v>
      </c>
      <c r="AL77" s="129">
        <f t="shared" si="45"/>
        <v>1.7356</v>
      </c>
      <c r="AM77" s="129">
        <f t="shared" si="46"/>
        <v>2.8189000000000002</v>
      </c>
      <c r="AN77" s="129">
        <f t="shared" si="46"/>
        <v>3.9452500000000001</v>
      </c>
      <c r="AO77" s="129">
        <f t="shared" si="47"/>
        <v>11.309900000000001</v>
      </c>
      <c r="AP77" s="129">
        <f t="shared" si="48"/>
        <v>4.2869999999999999</v>
      </c>
      <c r="AQ77" s="129">
        <f t="shared" si="43"/>
        <v>0.7158000000000001</v>
      </c>
      <c r="AR77" s="129">
        <f t="shared" si="43"/>
        <v>0.59450000000000003</v>
      </c>
      <c r="AT77" s="131">
        <f t="shared" si="70"/>
        <v>43175</v>
      </c>
      <c r="AU77" s="132">
        <f t="shared" si="49"/>
        <v>0.22806000000000001</v>
      </c>
      <c r="AV77" s="132">
        <f t="shared" si="50"/>
        <v>0.45801000000000003</v>
      </c>
      <c r="AW77" s="132">
        <f t="shared" si="51"/>
        <v>0.49809000000000003</v>
      </c>
      <c r="AX77" s="132">
        <f t="shared" si="52"/>
        <v>9.0699999999999999E-3</v>
      </c>
      <c r="AY77" s="132">
        <f t="shared" si="53"/>
        <v>9.3800000000000012E-3</v>
      </c>
      <c r="AZ77" s="132">
        <f t="shared" si="54"/>
        <v>0.26739000000000002</v>
      </c>
      <c r="BA77" s="132">
        <f t="shared" si="55"/>
        <v>0.16690000000000002</v>
      </c>
      <c r="BB77" s="132">
        <f t="shared" si="56"/>
        <v>0.66666000000000003</v>
      </c>
      <c r="BC77" s="132">
        <f t="shared" si="57"/>
        <v>0.14039000000000001</v>
      </c>
      <c r="BD77" s="132">
        <f t="shared" si="58"/>
        <v>0.15958</v>
      </c>
      <c r="BE77" s="132">
        <f t="shared" si="59"/>
        <v>9.3720000000000012E-2</v>
      </c>
      <c r="BF77" s="132">
        <f t="shared" si="60"/>
        <v>9.1550000000000006E-2</v>
      </c>
      <c r="BG77" s="132">
        <f t="shared" si="71"/>
        <v>1.1049999999999999E-2</v>
      </c>
      <c r="BH77" s="132"/>
      <c r="BI77" s="132">
        <f t="shared" si="38"/>
        <v>1.7356</v>
      </c>
      <c r="BJ77" s="132">
        <f t="shared" si="38"/>
        <v>2.8189000000000002</v>
      </c>
      <c r="BK77" s="132">
        <f t="shared" si="38"/>
        <v>3.9452500000000001</v>
      </c>
      <c r="BL77" s="132">
        <f t="shared" si="61"/>
        <v>0.50750000000000006</v>
      </c>
      <c r="BM77" s="132">
        <f t="shared" si="72"/>
        <v>1.8527</v>
      </c>
      <c r="BN77" s="132">
        <f t="shared" si="62"/>
        <v>0.88324000000000003</v>
      </c>
      <c r="BO77" s="132"/>
      <c r="BP77" s="132">
        <f t="shared" si="73"/>
        <v>4.2869999999999999</v>
      </c>
      <c r="BQ77" s="132">
        <f t="shared" si="74"/>
        <v>11.309900000000001</v>
      </c>
      <c r="BR77" s="132">
        <f t="shared" si="75"/>
        <v>0.37834000000000001</v>
      </c>
      <c r="BS77" s="132">
        <f t="shared" si="63"/>
        <v>0.17766000000000001</v>
      </c>
      <c r="BT77" s="132">
        <f t="shared" si="64"/>
        <v>1.5334000000000001</v>
      </c>
      <c r="BU77" s="132"/>
      <c r="BV77" s="132">
        <f t="shared" si="76"/>
        <v>0.13109999999999999</v>
      </c>
      <c r="BW77" s="133">
        <f t="shared" si="41"/>
        <v>0.98330000000000006</v>
      </c>
      <c r="BX77" s="133">
        <f t="shared" si="41"/>
        <v>1.5780000000000001</v>
      </c>
      <c r="BY77" s="133">
        <f t="shared" si="65"/>
        <v>0.4597</v>
      </c>
      <c r="BZ77" s="133">
        <f t="shared" si="66"/>
        <v>0.3962</v>
      </c>
      <c r="CA77" s="133">
        <f t="shared" si="67"/>
        <v>3.9900000000000005E-2</v>
      </c>
      <c r="CB77" s="133">
        <f t="shared" si="68"/>
        <v>8.202</v>
      </c>
      <c r="CC77" s="133"/>
      <c r="CD77" s="133">
        <f t="shared" si="69"/>
        <v>1.534</v>
      </c>
    </row>
    <row r="78" spans="1:82" ht="15.75" x14ac:dyDescent="0.25">
      <c r="A78" s="125">
        <v>43176</v>
      </c>
      <c r="B78" s="126">
        <v>17895</v>
      </c>
      <c r="C78" s="126">
        <v>57757</v>
      </c>
      <c r="D78" s="126">
        <v>80549</v>
      </c>
      <c r="E78" s="126">
        <v>18419</v>
      </c>
      <c r="F78" s="126">
        <v>45805</v>
      </c>
      <c r="G78" s="126">
        <v>1384</v>
      </c>
      <c r="H78" s="126">
        <v>10733</v>
      </c>
      <c r="I78" s="126">
        <v>15268</v>
      </c>
      <c r="J78" s="126">
        <v>113226</v>
      </c>
      <c r="K78" s="126">
        <v>86526</v>
      </c>
      <c r="L78" s="126">
        <v>3870</v>
      </c>
      <c r="M78" s="126">
        <v>21747</v>
      </c>
      <c r="N78" s="126">
        <v>292</v>
      </c>
      <c r="O78" s="126">
        <v>17981</v>
      </c>
      <c r="P78" s="126">
        <v>16013</v>
      </c>
      <c r="Q78" s="126">
        <v>4522</v>
      </c>
      <c r="R78" s="126">
        <v>14620</v>
      </c>
      <c r="S78" s="126">
        <v>46139</v>
      </c>
      <c r="T78" s="126">
        <v>13911</v>
      </c>
      <c r="U78" s="126">
        <v>4901</v>
      </c>
      <c r="V78" s="126">
        <v>27894</v>
      </c>
      <c r="W78" s="126">
        <v>31523</v>
      </c>
      <c r="X78" s="126">
        <v>18119</v>
      </c>
      <c r="Y78" s="126">
        <v>16739</v>
      </c>
      <c r="Z78" s="126">
        <v>16456</v>
      </c>
      <c r="AA78" s="126">
        <v>48059</v>
      </c>
      <c r="AB78" s="126">
        <v>925</v>
      </c>
      <c r="AC78" s="126">
        <v>1146</v>
      </c>
      <c r="AD78" s="126">
        <v>7403</v>
      </c>
      <c r="AE78" s="126">
        <v>24874</v>
      </c>
      <c r="AF78" s="126">
        <v>6797</v>
      </c>
      <c r="AG78" s="126">
        <v>7000</v>
      </c>
      <c r="AH78" s="126">
        <v>53930</v>
      </c>
      <c r="AI78" s="126">
        <v>48090</v>
      </c>
      <c r="AJ78" s="126">
        <v>391920</v>
      </c>
      <c r="AK78" s="128">
        <f t="shared" si="44"/>
        <v>0.21747000000000002</v>
      </c>
      <c r="AL78" s="129">
        <f t="shared" si="45"/>
        <v>1.7895000000000001</v>
      </c>
      <c r="AM78" s="129">
        <f t="shared" si="46"/>
        <v>2.8878500000000003</v>
      </c>
      <c r="AN78" s="129">
        <f t="shared" si="46"/>
        <v>4.02745</v>
      </c>
      <c r="AO78" s="129">
        <f t="shared" si="47"/>
        <v>11.322600000000001</v>
      </c>
      <c r="AP78" s="129">
        <f t="shared" si="48"/>
        <v>4.3262999999999998</v>
      </c>
      <c r="AQ78" s="129">
        <f t="shared" si="43"/>
        <v>0.5393</v>
      </c>
      <c r="AR78" s="129">
        <f t="shared" si="43"/>
        <v>0.48090000000000005</v>
      </c>
      <c r="AT78" s="131">
        <f t="shared" si="70"/>
        <v>43176</v>
      </c>
      <c r="AU78" s="132">
        <f t="shared" si="49"/>
        <v>0.24874000000000002</v>
      </c>
      <c r="AV78" s="132">
        <f t="shared" si="50"/>
        <v>0.48059000000000002</v>
      </c>
      <c r="AW78" s="132">
        <f t="shared" si="51"/>
        <v>0.46139000000000002</v>
      </c>
      <c r="AX78" s="132">
        <f t="shared" si="52"/>
        <v>1.1460000000000001E-2</v>
      </c>
      <c r="AY78" s="132">
        <f t="shared" si="53"/>
        <v>9.2500000000000013E-3</v>
      </c>
      <c r="AZ78" s="132">
        <f t="shared" si="54"/>
        <v>0.27894000000000002</v>
      </c>
      <c r="BA78" s="132">
        <f t="shared" si="55"/>
        <v>0.16739000000000001</v>
      </c>
      <c r="BB78" s="132">
        <f t="shared" si="56"/>
        <v>0.63046000000000002</v>
      </c>
      <c r="BC78" s="132">
        <f t="shared" si="57"/>
        <v>0.16456000000000001</v>
      </c>
      <c r="BD78" s="132">
        <f t="shared" si="58"/>
        <v>0.18119000000000002</v>
      </c>
      <c r="BE78" s="132">
        <f t="shared" si="59"/>
        <v>6.7970000000000003E-2</v>
      </c>
      <c r="BF78" s="132">
        <f t="shared" si="60"/>
        <v>7.4030000000000012E-2</v>
      </c>
      <c r="BG78" s="132">
        <f t="shared" si="71"/>
        <v>6.9999999999999993E-3</v>
      </c>
      <c r="BH78" s="132"/>
      <c r="BI78" s="132">
        <f t="shared" si="38"/>
        <v>1.7895000000000001</v>
      </c>
      <c r="BJ78" s="132">
        <f t="shared" si="38"/>
        <v>2.8878500000000003</v>
      </c>
      <c r="BK78" s="132">
        <f t="shared" si="38"/>
        <v>4.02745</v>
      </c>
      <c r="BL78" s="132">
        <f t="shared" si="61"/>
        <v>0.49010000000000004</v>
      </c>
      <c r="BM78" s="132">
        <f t="shared" si="72"/>
        <v>1.8419000000000001</v>
      </c>
      <c r="BN78" s="132">
        <f t="shared" si="62"/>
        <v>0.91610000000000003</v>
      </c>
      <c r="BO78" s="132"/>
      <c r="BP78" s="132">
        <f t="shared" si="73"/>
        <v>4.3262999999999998</v>
      </c>
      <c r="BQ78" s="132">
        <f t="shared" si="74"/>
        <v>11.322600000000001</v>
      </c>
      <c r="BR78" s="132">
        <f t="shared" si="75"/>
        <v>0.39191999999999999</v>
      </c>
      <c r="BS78" s="132">
        <f t="shared" si="63"/>
        <v>0.13911000000000001</v>
      </c>
      <c r="BT78" s="132">
        <f t="shared" si="64"/>
        <v>1.462</v>
      </c>
      <c r="BU78" s="132"/>
      <c r="BV78" s="132">
        <f t="shared" si="76"/>
        <v>0.1384</v>
      </c>
      <c r="BW78" s="133">
        <f t="shared" si="41"/>
        <v>1.0733000000000001</v>
      </c>
      <c r="BX78" s="133">
        <f t="shared" si="41"/>
        <v>1.5268000000000002</v>
      </c>
      <c r="BY78" s="133">
        <f t="shared" si="65"/>
        <v>0.45220000000000005</v>
      </c>
      <c r="BZ78" s="133">
        <f t="shared" si="66"/>
        <v>0.38700000000000001</v>
      </c>
      <c r="CA78" s="133">
        <f t="shared" si="67"/>
        <v>2.92E-2</v>
      </c>
      <c r="CB78" s="133">
        <f t="shared" si="68"/>
        <v>8.9905000000000008</v>
      </c>
      <c r="CC78" s="133"/>
      <c r="CD78" s="133">
        <f t="shared" si="69"/>
        <v>1.6013000000000002</v>
      </c>
    </row>
    <row r="79" spans="1:82" ht="15.75" x14ac:dyDescent="0.25">
      <c r="A79" s="125">
        <v>43177</v>
      </c>
      <c r="B79" s="126">
        <v>17925</v>
      </c>
      <c r="C79" s="126">
        <v>58089</v>
      </c>
      <c r="D79" s="126">
        <v>80953</v>
      </c>
      <c r="E79" s="126">
        <v>18753</v>
      </c>
      <c r="F79" s="126">
        <v>48010</v>
      </c>
      <c r="G79" s="126">
        <v>1349</v>
      </c>
      <c r="H79" s="126">
        <v>10386</v>
      </c>
      <c r="I79" s="126">
        <v>15642</v>
      </c>
      <c r="J79" s="126">
        <v>114586</v>
      </c>
      <c r="K79" s="126">
        <v>87031</v>
      </c>
      <c r="L79" s="126">
        <v>3809</v>
      </c>
      <c r="M79" s="126">
        <v>21541</v>
      </c>
      <c r="N79" s="126">
        <v>259</v>
      </c>
      <c r="O79" s="126">
        <v>17301</v>
      </c>
      <c r="P79" s="126">
        <v>15662</v>
      </c>
      <c r="Q79" s="126">
        <v>4524</v>
      </c>
      <c r="R79" s="126">
        <v>15045</v>
      </c>
      <c r="S79" s="126">
        <v>47144</v>
      </c>
      <c r="T79" s="126">
        <v>18608</v>
      </c>
      <c r="U79" s="126">
        <v>4751</v>
      </c>
      <c r="V79" s="126">
        <v>28631</v>
      </c>
      <c r="W79" s="126">
        <v>33667</v>
      </c>
      <c r="X79" s="126">
        <v>16923</v>
      </c>
      <c r="Y79" s="126">
        <v>17441</v>
      </c>
      <c r="Z79" s="126">
        <v>15887</v>
      </c>
      <c r="AA79" s="126">
        <v>49995</v>
      </c>
      <c r="AB79" s="126">
        <v>921</v>
      </c>
      <c r="AC79" s="126">
        <v>501</v>
      </c>
      <c r="AD79" s="126">
        <v>4778</v>
      </c>
      <c r="AE79" s="126">
        <v>26441</v>
      </c>
      <c r="AF79" s="126">
        <v>6579</v>
      </c>
      <c r="AG79" s="126">
        <v>11050</v>
      </c>
      <c r="AH79" s="126">
        <v>46650</v>
      </c>
      <c r="AI79" s="126">
        <v>29470</v>
      </c>
      <c r="AJ79" s="126">
        <v>388060</v>
      </c>
      <c r="AK79" s="128">
        <f t="shared" si="44"/>
        <v>0.21541000000000002</v>
      </c>
      <c r="AL79" s="129">
        <f t="shared" si="45"/>
        <v>1.7925</v>
      </c>
      <c r="AM79" s="129">
        <f t="shared" si="46"/>
        <v>2.9044500000000002</v>
      </c>
      <c r="AN79" s="129">
        <f t="shared" si="46"/>
        <v>4.04765</v>
      </c>
      <c r="AO79" s="129">
        <f t="shared" si="47"/>
        <v>11.458600000000001</v>
      </c>
      <c r="AP79" s="129">
        <f t="shared" si="48"/>
        <v>4.3515500000000005</v>
      </c>
      <c r="AQ79" s="129">
        <f t="shared" si="43"/>
        <v>0.46650000000000003</v>
      </c>
      <c r="AR79" s="129">
        <f t="shared" si="43"/>
        <v>0.29470000000000002</v>
      </c>
      <c r="AT79" s="131">
        <f t="shared" si="70"/>
        <v>43177</v>
      </c>
      <c r="AU79" s="132">
        <f t="shared" si="49"/>
        <v>0.26441000000000003</v>
      </c>
      <c r="AV79" s="132">
        <f t="shared" si="50"/>
        <v>0.49995000000000006</v>
      </c>
      <c r="AW79" s="132">
        <f t="shared" si="51"/>
        <v>0.47144000000000003</v>
      </c>
      <c r="AX79" s="132">
        <f t="shared" si="52"/>
        <v>5.0100000000000006E-3</v>
      </c>
      <c r="AY79" s="132">
        <f t="shared" si="53"/>
        <v>9.2100000000000012E-3</v>
      </c>
      <c r="AZ79" s="132">
        <f t="shared" si="54"/>
        <v>0.28631000000000001</v>
      </c>
      <c r="BA79" s="132">
        <f t="shared" si="55"/>
        <v>0.17441000000000001</v>
      </c>
      <c r="BB79" s="132">
        <f t="shared" si="56"/>
        <v>0.67334000000000005</v>
      </c>
      <c r="BC79" s="132">
        <f t="shared" si="57"/>
        <v>0.15887000000000001</v>
      </c>
      <c r="BD79" s="132">
        <f t="shared" si="58"/>
        <v>0.16923000000000002</v>
      </c>
      <c r="BE79" s="132">
        <f t="shared" si="59"/>
        <v>6.5790000000000001E-2</v>
      </c>
      <c r="BF79" s="132">
        <f t="shared" si="60"/>
        <v>4.7780000000000003E-2</v>
      </c>
      <c r="BG79" s="132">
        <f t="shared" si="71"/>
        <v>1.1049999999999999E-2</v>
      </c>
      <c r="BH79" s="132"/>
      <c r="BI79" s="132">
        <f t="shared" si="38"/>
        <v>1.7925</v>
      </c>
      <c r="BJ79" s="132">
        <f t="shared" si="38"/>
        <v>2.9044500000000002</v>
      </c>
      <c r="BK79" s="132">
        <f t="shared" si="38"/>
        <v>4.04765</v>
      </c>
      <c r="BL79" s="132">
        <f t="shared" si="61"/>
        <v>0.47510000000000002</v>
      </c>
      <c r="BM79" s="132">
        <f t="shared" si="72"/>
        <v>1.8753000000000002</v>
      </c>
      <c r="BN79" s="132">
        <f t="shared" si="62"/>
        <v>0.96020000000000005</v>
      </c>
      <c r="BO79" s="132"/>
      <c r="BP79" s="132">
        <f t="shared" si="73"/>
        <v>4.3515500000000005</v>
      </c>
      <c r="BQ79" s="132">
        <f t="shared" si="74"/>
        <v>11.458600000000001</v>
      </c>
      <c r="BR79" s="132">
        <f t="shared" si="75"/>
        <v>0.38805999999999996</v>
      </c>
      <c r="BS79" s="132">
        <f t="shared" si="63"/>
        <v>0.18608000000000002</v>
      </c>
      <c r="BT79" s="132">
        <f t="shared" si="64"/>
        <v>1.5045000000000002</v>
      </c>
      <c r="BU79" s="132"/>
      <c r="BV79" s="132">
        <f t="shared" si="76"/>
        <v>0.13490000000000002</v>
      </c>
      <c r="BW79" s="133">
        <f t="shared" si="41"/>
        <v>1.0386</v>
      </c>
      <c r="BX79" s="133">
        <f t="shared" si="41"/>
        <v>1.5642</v>
      </c>
      <c r="BY79" s="133">
        <f t="shared" si="65"/>
        <v>0.45240000000000002</v>
      </c>
      <c r="BZ79" s="133">
        <f t="shared" si="66"/>
        <v>0.38090000000000002</v>
      </c>
      <c r="CA79" s="133">
        <f t="shared" si="67"/>
        <v>2.5900000000000003E-2</v>
      </c>
      <c r="CB79" s="133">
        <f t="shared" si="68"/>
        <v>8.650500000000001</v>
      </c>
      <c r="CC79" s="133"/>
      <c r="CD79" s="133">
        <f t="shared" si="69"/>
        <v>1.5662</v>
      </c>
    </row>
    <row r="80" spans="1:82" ht="15.75" x14ac:dyDescent="0.25">
      <c r="A80" s="125">
        <v>43178</v>
      </c>
      <c r="B80" s="126">
        <v>16993</v>
      </c>
      <c r="C80" s="126">
        <v>55372</v>
      </c>
      <c r="D80" s="126">
        <v>77477</v>
      </c>
      <c r="E80" s="126">
        <v>18444</v>
      </c>
      <c r="F80" s="126">
        <v>43574</v>
      </c>
      <c r="G80" s="126">
        <v>1126</v>
      </c>
      <c r="H80" s="126">
        <v>12110</v>
      </c>
      <c r="I80" s="126">
        <v>14550</v>
      </c>
      <c r="J80" s="126">
        <v>110266</v>
      </c>
      <c r="K80" s="126">
        <v>84398</v>
      </c>
      <c r="L80" s="126">
        <v>3602</v>
      </c>
      <c r="M80" s="126">
        <v>18590</v>
      </c>
      <c r="N80" s="126">
        <v>315</v>
      </c>
      <c r="O80" s="126">
        <v>15614</v>
      </c>
      <c r="P80" s="126">
        <v>14419</v>
      </c>
      <c r="Q80" s="126">
        <v>4367</v>
      </c>
      <c r="R80" s="126">
        <v>15348</v>
      </c>
      <c r="S80" s="126">
        <v>47291</v>
      </c>
      <c r="T80" s="126">
        <v>13001</v>
      </c>
      <c r="U80" s="126">
        <v>4610</v>
      </c>
      <c r="V80" s="126">
        <v>26587</v>
      </c>
      <c r="W80" s="126">
        <v>33506</v>
      </c>
      <c r="X80" s="126">
        <v>14863</v>
      </c>
      <c r="Y80" s="126">
        <v>16568</v>
      </c>
      <c r="Z80" s="126">
        <v>12700</v>
      </c>
      <c r="AA80" s="126">
        <v>45666</v>
      </c>
      <c r="AB80" s="126">
        <v>963</v>
      </c>
      <c r="AC80" s="126">
        <v>648</v>
      </c>
      <c r="AD80" s="126">
        <v>8481</v>
      </c>
      <c r="AE80" s="126">
        <v>23715</v>
      </c>
      <c r="AF80" s="126">
        <v>8841</v>
      </c>
      <c r="AG80" s="126">
        <v>6930</v>
      </c>
      <c r="AH80" s="126">
        <v>61810</v>
      </c>
      <c r="AI80" s="126">
        <v>55020</v>
      </c>
      <c r="AJ80" s="126">
        <v>386540</v>
      </c>
      <c r="AK80" s="128">
        <f t="shared" si="44"/>
        <v>0.18590000000000001</v>
      </c>
      <c r="AL80" s="129">
        <f t="shared" si="45"/>
        <v>1.6993</v>
      </c>
      <c r="AM80" s="129">
        <f t="shared" si="46"/>
        <v>2.7686000000000002</v>
      </c>
      <c r="AN80" s="129">
        <f t="shared" si="46"/>
        <v>3.87385</v>
      </c>
      <c r="AO80" s="129">
        <f t="shared" si="47"/>
        <v>11.0266</v>
      </c>
      <c r="AP80" s="129">
        <f t="shared" si="48"/>
        <v>4.2199</v>
      </c>
      <c r="AQ80" s="129">
        <f t="shared" si="43"/>
        <v>0.61810000000000009</v>
      </c>
      <c r="AR80" s="129">
        <f t="shared" si="43"/>
        <v>0.55020000000000002</v>
      </c>
      <c r="AT80" s="131">
        <f t="shared" si="70"/>
        <v>43178</v>
      </c>
      <c r="AU80" s="132">
        <f t="shared" si="49"/>
        <v>0.23715000000000003</v>
      </c>
      <c r="AV80" s="132">
        <f t="shared" si="50"/>
        <v>0.45666000000000001</v>
      </c>
      <c r="AW80" s="132">
        <f t="shared" si="51"/>
        <v>0.47291000000000005</v>
      </c>
      <c r="AX80" s="132">
        <f t="shared" si="52"/>
        <v>6.4800000000000005E-3</v>
      </c>
      <c r="AY80" s="132">
        <f t="shared" si="53"/>
        <v>9.6300000000000014E-3</v>
      </c>
      <c r="AZ80" s="132">
        <f t="shared" si="54"/>
        <v>0.26587</v>
      </c>
      <c r="BA80" s="132">
        <f t="shared" si="55"/>
        <v>0.16568000000000002</v>
      </c>
      <c r="BB80" s="132">
        <f t="shared" si="56"/>
        <v>0.67012000000000005</v>
      </c>
      <c r="BC80" s="132">
        <f t="shared" si="57"/>
        <v>0.127</v>
      </c>
      <c r="BD80" s="132">
        <f t="shared" si="58"/>
        <v>0.14863000000000001</v>
      </c>
      <c r="BE80" s="132">
        <f t="shared" si="59"/>
        <v>8.8410000000000002E-2</v>
      </c>
      <c r="BF80" s="132">
        <f t="shared" si="60"/>
        <v>8.481000000000001E-2</v>
      </c>
      <c r="BG80" s="132">
        <f t="shared" si="71"/>
        <v>6.9299999999999995E-3</v>
      </c>
      <c r="BH80" s="132"/>
      <c r="BI80" s="132">
        <f t="shared" si="38"/>
        <v>1.6993</v>
      </c>
      <c r="BJ80" s="132">
        <f t="shared" si="38"/>
        <v>2.7686000000000002</v>
      </c>
      <c r="BK80" s="132">
        <f t="shared" si="38"/>
        <v>3.87385</v>
      </c>
      <c r="BL80" s="132">
        <f t="shared" si="61"/>
        <v>0.46100000000000002</v>
      </c>
      <c r="BM80" s="132">
        <f t="shared" si="72"/>
        <v>1.8444</v>
      </c>
      <c r="BN80" s="132">
        <f t="shared" si="62"/>
        <v>0.87148000000000003</v>
      </c>
      <c r="BO80" s="132"/>
      <c r="BP80" s="132">
        <f t="shared" si="73"/>
        <v>4.2199</v>
      </c>
      <c r="BQ80" s="132">
        <f t="shared" si="74"/>
        <v>11.0266</v>
      </c>
      <c r="BR80" s="132">
        <f t="shared" si="75"/>
        <v>0.38653999999999999</v>
      </c>
      <c r="BS80" s="132">
        <f t="shared" si="63"/>
        <v>0.13001000000000001</v>
      </c>
      <c r="BT80" s="132">
        <f t="shared" si="64"/>
        <v>1.5348000000000002</v>
      </c>
      <c r="BU80" s="132"/>
      <c r="BV80" s="132">
        <f t="shared" si="76"/>
        <v>0.11260000000000001</v>
      </c>
      <c r="BW80" s="133">
        <f t="shared" si="41"/>
        <v>1.2110000000000001</v>
      </c>
      <c r="BX80" s="133">
        <f t="shared" si="41"/>
        <v>1.4550000000000001</v>
      </c>
      <c r="BY80" s="133">
        <f t="shared" si="65"/>
        <v>0.43670000000000003</v>
      </c>
      <c r="BZ80" s="133">
        <f t="shared" si="66"/>
        <v>0.36020000000000002</v>
      </c>
      <c r="CA80" s="133">
        <f t="shared" si="67"/>
        <v>3.15E-2</v>
      </c>
      <c r="CB80" s="133">
        <f t="shared" si="68"/>
        <v>7.8070000000000004</v>
      </c>
      <c r="CC80" s="133"/>
      <c r="CD80" s="133">
        <f t="shared" si="69"/>
        <v>1.4419</v>
      </c>
    </row>
    <row r="81" spans="1:82" ht="15.75" x14ac:dyDescent="0.25">
      <c r="A81" s="125">
        <v>43179</v>
      </c>
      <c r="B81" s="126">
        <v>17414</v>
      </c>
      <c r="C81" s="126">
        <v>56977</v>
      </c>
      <c r="D81" s="126">
        <v>79377</v>
      </c>
      <c r="E81" s="126">
        <v>19520</v>
      </c>
      <c r="F81" s="126">
        <v>45290</v>
      </c>
      <c r="G81" s="126">
        <v>1399</v>
      </c>
      <c r="H81" s="126">
        <v>14527</v>
      </c>
      <c r="I81" s="126">
        <v>16620</v>
      </c>
      <c r="J81" s="126">
        <v>113594</v>
      </c>
      <c r="K81" s="126">
        <v>86740</v>
      </c>
      <c r="L81" s="126">
        <v>3895</v>
      </c>
      <c r="M81" s="126">
        <v>20653</v>
      </c>
      <c r="N81" s="126">
        <v>373</v>
      </c>
      <c r="O81" s="126">
        <v>15980</v>
      </c>
      <c r="P81" s="126">
        <v>14966</v>
      </c>
      <c r="Q81" s="126">
        <v>4811</v>
      </c>
      <c r="R81" s="126">
        <v>15068</v>
      </c>
      <c r="S81" s="126">
        <v>46500</v>
      </c>
      <c r="T81" s="126">
        <v>18231</v>
      </c>
      <c r="U81" s="126">
        <v>5052</v>
      </c>
      <c r="V81" s="126">
        <v>26327</v>
      </c>
      <c r="W81" s="126">
        <v>33015</v>
      </c>
      <c r="X81" s="126">
        <v>17940</v>
      </c>
      <c r="Y81" s="126">
        <v>18283</v>
      </c>
      <c r="Z81" s="126">
        <v>13571</v>
      </c>
      <c r="AA81" s="126">
        <v>46620</v>
      </c>
      <c r="AB81" s="126">
        <v>1020</v>
      </c>
      <c r="AC81" s="126">
        <v>663</v>
      </c>
      <c r="AD81" s="126">
        <v>6064</v>
      </c>
      <c r="AE81" s="126">
        <v>24216</v>
      </c>
      <c r="AF81" s="126">
        <v>11215</v>
      </c>
      <c r="AG81" s="126">
        <v>11050</v>
      </c>
      <c r="AH81" s="126">
        <v>45510</v>
      </c>
      <c r="AI81" s="126">
        <v>35210</v>
      </c>
      <c r="AJ81" s="126">
        <v>374400</v>
      </c>
      <c r="AK81" s="128">
        <f t="shared" si="44"/>
        <v>0.20653000000000002</v>
      </c>
      <c r="AL81" s="129">
        <f t="shared" si="45"/>
        <v>1.7414000000000001</v>
      </c>
      <c r="AM81" s="129">
        <f t="shared" si="46"/>
        <v>2.8488500000000001</v>
      </c>
      <c r="AN81" s="129">
        <f t="shared" si="46"/>
        <v>3.9688500000000002</v>
      </c>
      <c r="AO81" s="129">
        <f t="shared" si="47"/>
        <v>11.359400000000001</v>
      </c>
      <c r="AP81" s="137">
        <f t="shared" si="48"/>
        <v>4.3370000000000006</v>
      </c>
      <c r="AQ81" s="129">
        <f t="shared" si="43"/>
        <v>0.45510000000000006</v>
      </c>
      <c r="AR81" s="129">
        <f t="shared" si="43"/>
        <v>0.35210000000000002</v>
      </c>
      <c r="AT81" s="131">
        <f t="shared" si="70"/>
        <v>43179</v>
      </c>
      <c r="AU81" s="132">
        <f t="shared" si="49"/>
        <v>0.24216000000000001</v>
      </c>
      <c r="AV81" s="132">
        <f t="shared" si="50"/>
        <v>0.46620000000000006</v>
      </c>
      <c r="AW81" s="132">
        <f t="shared" si="51"/>
        <v>0.46500000000000002</v>
      </c>
      <c r="AX81" s="132">
        <f t="shared" si="52"/>
        <v>6.6300000000000005E-3</v>
      </c>
      <c r="AY81" s="132">
        <f t="shared" si="53"/>
        <v>1.0200000000000001E-2</v>
      </c>
      <c r="AZ81" s="132">
        <f t="shared" si="54"/>
        <v>0.26327</v>
      </c>
      <c r="BA81" s="132">
        <f t="shared" si="55"/>
        <v>0.18283000000000002</v>
      </c>
      <c r="BB81" s="132">
        <f t="shared" si="56"/>
        <v>0.66030000000000011</v>
      </c>
      <c r="BC81" s="132">
        <f t="shared" si="57"/>
        <v>0.13571</v>
      </c>
      <c r="BD81" s="132">
        <f t="shared" si="58"/>
        <v>0.1794</v>
      </c>
      <c r="BE81" s="132">
        <f t="shared" si="59"/>
        <v>0.11215000000000001</v>
      </c>
      <c r="BF81" s="132">
        <f t="shared" si="60"/>
        <v>6.0640000000000006E-2</v>
      </c>
      <c r="BG81" s="132">
        <f t="shared" si="71"/>
        <v>1.1049999999999999E-2</v>
      </c>
      <c r="BH81" s="132"/>
      <c r="BI81" s="132">
        <f t="shared" si="38"/>
        <v>1.7414000000000001</v>
      </c>
      <c r="BJ81" s="132">
        <f t="shared" si="38"/>
        <v>2.8488500000000001</v>
      </c>
      <c r="BK81" s="132">
        <f t="shared" si="38"/>
        <v>3.9688500000000002</v>
      </c>
      <c r="BL81" s="132">
        <f t="shared" si="61"/>
        <v>0.50519999999999998</v>
      </c>
      <c r="BM81" s="132">
        <f t="shared" si="72"/>
        <v>1.9520000000000002</v>
      </c>
      <c r="BN81" s="132">
        <f t="shared" si="62"/>
        <v>0.90580000000000005</v>
      </c>
      <c r="BO81" s="132"/>
      <c r="BP81" s="132">
        <f t="shared" si="73"/>
        <v>4.3370000000000006</v>
      </c>
      <c r="BQ81" s="132">
        <f t="shared" si="74"/>
        <v>11.359400000000001</v>
      </c>
      <c r="BR81" s="132">
        <f t="shared" si="75"/>
        <v>0.37440000000000001</v>
      </c>
      <c r="BS81" s="132">
        <f t="shared" si="63"/>
        <v>0.18231000000000003</v>
      </c>
      <c r="BT81" s="132">
        <f t="shared" si="64"/>
        <v>1.5068000000000001</v>
      </c>
      <c r="BU81" s="132"/>
      <c r="BV81" s="132">
        <f t="shared" si="76"/>
        <v>0.1399</v>
      </c>
      <c r="BW81" s="133">
        <f t="shared" si="41"/>
        <v>1.4527000000000001</v>
      </c>
      <c r="BX81" s="133">
        <f t="shared" si="41"/>
        <v>1.6620000000000001</v>
      </c>
      <c r="BY81" s="133">
        <f t="shared" si="65"/>
        <v>0.48110000000000003</v>
      </c>
      <c r="BZ81" s="133">
        <f t="shared" si="66"/>
        <v>0.38950000000000001</v>
      </c>
      <c r="CA81" s="133">
        <f t="shared" si="67"/>
        <v>3.73E-2</v>
      </c>
      <c r="CB81" s="133">
        <f t="shared" si="68"/>
        <v>7.99</v>
      </c>
      <c r="CC81" s="133"/>
      <c r="CD81" s="133">
        <f t="shared" si="69"/>
        <v>1.4966000000000002</v>
      </c>
    </row>
    <row r="82" spans="1:82" ht="15.75" x14ac:dyDescent="0.25">
      <c r="A82" s="125">
        <v>43180</v>
      </c>
      <c r="B82" s="126">
        <v>20295</v>
      </c>
      <c r="C82" s="126">
        <v>65815</v>
      </c>
      <c r="D82" s="126">
        <v>89569</v>
      </c>
      <c r="E82" s="126">
        <v>21490</v>
      </c>
      <c r="F82" s="126">
        <v>49245</v>
      </c>
      <c r="G82" s="126">
        <v>2653</v>
      </c>
      <c r="H82" s="126">
        <v>22759</v>
      </c>
      <c r="I82" s="126">
        <v>26286</v>
      </c>
      <c r="J82" s="126">
        <v>128197</v>
      </c>
      <c r="K82" s="126">
        <v>95274</v>
      </c>
      <c r="L82" s="126">
        <v>5982</v>
      </c>
      <c r="M82" s="126">
        <v>22982</v>
      </c>
      <c r="N82" s="126">
        <v>331</v>
      </c>
      <c r="O82" s="126">
        <v>21443</v>
      </c>
      <c r="P82" s="126">
        <v>19902</v>
      </c>
      <c r="Q82" s="126">
        <v>6734</v>
      </c>
      <c r="R82" s="126">
        <v>18332</v>
      </c>
      <c r="S82" s="126">
        <v>47510</v>
      </c>
      <c r="T82" s="126">
        <v>12430</v>
      </c>
      <c r="U82" s="126">
        <v>6370</v>
      </c>
      <c r="V82" s="126">
        <v>33415</v>
      </c>
      <c r="W82" s="126">
        <v>34559</v>
      </c>
      <c r="X82" s="126">
        <v>34082</v>
      </c>
      <c r="Y82" s="126">
        <v>20463</v>
      </c>
      <c r="Z82" s="126">
        <v>14554</v>
      </c>
      <c r="AA82" s="126">
        <v>51621</v>
      </c>
      <c r="AB82" s="126">
        <v>1717</v>
      </c>
      <c r="AC82" s="126">
        <v>728</v>
      </c>
      <c r="AD82" s="126">
        <v>6125</v>
      </c>
      <c r="AE82" s="126">
        <v>27937</v>
      </c>
      <c r="AF82" s="126">
        <v>10444</v>
      </c>
      <c r="AG82" s="126">
        <v>11050</v>
      </c>
      <c r="AH82" s="126">
        <v>51570</v>
      </c>
      <c r="AI82" s="126">
        <v>36630</v>
      </c>
      <c r="AJ82" s="126">
        <v>383360</v>
      </c>
      <c r="AK82" s="128">
        <f t="shared" si="44"/>
        <v>0.22982000000000002</v>
      </c>
      <c r="AL82" s="129">
        <f t="shared" si="45"/>
        <v>2.0295000000000001</v>
      </c>
      <c r="AM82" s="129">
        <f t="shared" si="46"/>
        <v>3.2907500000000001</v>
      </c>
      <c r="AN82" s="129">
        <f t="shared" si="46"/>
        <v>4.4784500000000005</v>
      </c>
      <c r="AO82" s="129">
        <f t="shared" si="47"/>
        <v>12.819700000000001</v>
      </c>
      <c r="AP82" s="129">
        <f t="shared" si="48"/>
        <v>4.7637</v>
      </c>
      <c r="AQ82" s="129">
        <f t="shared" si="43"/>
        <v>0.51570000000000005</v>
      </c>
      <c r="AR82" s="129">
        <f t="shared" si="43"/>
        <v>0.36630000000000001</v>
      </c>
      <c r="AT82" s="131">
        <f t="shared" si="70"/>
        <v>43180</v>
      </c>
      <c r="AU82" s="132">
        <f t="shared" si="49"/>
        <v>0.27937000000000001</v>
      </c>
      <c r="AV82" s="132">
        <f t="shared" si="50"/>
        <v>0.51621000000000006</v>
      </c>
      <c r="AW82" s="132">
        <f t="shared" si="51"/>
        <v>0.47510000000000002</v>
      </c>
      <c r="AX82" s="132">
        <f t="shared" si="52"/>
        <v>7.2800000000000009E-3</v>
      </c>
      <c r="AY82" s="132">
        <f t="shared" si="53"/>
        <v>1.7170000000000001E-2</v>
      </c>
      <c r="AZ82" s="132">
        <f t="shared" si="54"/>
        <v>0.33415</v>
      </c>
      <c r="BA82" s="132">
        <f t="shared" si="55"/>
        <v>0.20463000000000001</v>
      </c>
      <c r="BB82" s="132">
        <f t="shared" si="56"/>
        <v>0.69118000000000002</v>
      </c>
      <c r="BC82" s="132">
        <f t="shared" si="57"/>
        <v>0.14554</v>
      </c>
      <c r="BD82" s="132">
        <f t="shared" si="58"/>
        <v>0.34082000000000001</v>
      </c>
      <c r="BE82" s="132">
        <f t="shared" si="59"/>
        <v>0.10444000000000001</v>
      </c>
      <c r="BF82" s="132">
        <f t="shared" si="60"/>
        <v>6.1250000000000006E-2</v>
      </c>
      <c r="BG82" s="132">
        <f t="shared" si="71"/>
        <v>1.1049999999999999E-2</v>
      </c>
      <c r="BH82" s="132"/>
      <c r="BI82" s="132">
        <f t="shared" si="38"/>
        <v>2.0295000000000001</v>
      </c>
      <c r="BJ82" s="132">
        <f t="shared" si="38"/>
        <v>3.2907500000000001</v>
      </c>
      <c r="BK82" s="132">
        <f t="shared" si="38"/>
        <v>4.4784500000000005</v>
      </c>
      <c r="BL82" s="132">
        <f t="shared" si="61"/>
        <v>0.63700000000000001</v>
      </c>
      <c r="BM82" s="132">
        <f t="shared" si="72"/>
        <v>2.149</v>
      </c>
      <c r="BN82" s="132">
        <f t="shared" si="62"/>
        <v>0.98490000000000011</v>
      </c>
      <c r="BO82" s="132"/>
      <c r="BP82" s="132">
        <f t="shared" si="73"/>
        <v>4.7637</v>
      </c>
      <c r="BQ82" s="132">
        <f t="shared" si="74"/>
        <v>12.819700000000001</v>
      </c>
      <c r="BR82" s="132">
        <f t="shared" si="75"/>
        <v>0.38335999999999998</v>
      </c>
      <c r="BS82" s="132">
        <f t="shared" si="63"/>
        <v>0.12430000000000001</v>
      </c>
      <c r="BT82" s="132">
        <f t="shared" si="64"/>
        <v>1.8332000000000002</v>
      </c>
      <c r="BU82" s="132"/>
      <c r="BV82" s="132">
        <f t="shared" si="76"/>
        <v>0.26530000000000004</v>
      </c>
      <c r="BW82" s="133">
        <f t="shared" si="41"/>
        <v>2.2759</v>
      </c>
      <c r="BX82" s="133">
        <f t="shared" si="41"/>
        <v>2.6286</v>
      </c>
      <c r="BY82" s="133">
        <f t="shared" si="65"/>
        <v>0.6734</v>
      </c>
      <c r="BZ82" s="133">
        <f t="shared" si="66"/>
        <v>0.59820000000000007</v>
      </c>
      <c r="CA82" s="133">
        <f t="shared" si="67"/>
        <v>3.3100000000000004E-2</v>
      </c>
      <c r="CB82" s="133">
        <f t="shared" si="68"/>
        <v>10.721500000000001</v>
      </c>
      <c r="CC82" s="133"/>
      <c r="CD82" s="133">
        <f t="shared" si="69"/>
        <v>1.9902000000000002</v>
      </c>
    </row>
    <row r="83" spans="1:82" ht="15.75" x14ac:dyDescent="0.25">
      <c r="A83" s="125">
        <v>43181</v>
      </c>
      <c r="B83" s="126">
        <v>21288</v>
      </c>
      <c r="C83" s="126">
        <v>68705</v>
      </c>
      <c r="D83" s="126">
        <v>92959</v>
      </c>
      <c r="E83" s="126">
        <v>22538</v>
      </c>
      <c r="F83" s="126">
        <v>50183</v>
      </c>
      <c r="G83" s="126">
        <v>3245</v>
      </c>
      <c r="H83" s="126">
        <v>26517</v>
      </c>
      <c r="I83" s="126">
        <v>28755</v>
      </c>
      <c r="J83" s="126">
        <v>132823</v>
      </c>
      <c r="K83" s="126">
        <v>98208</v>
      </c>
      <c r="L83" s="126">
        <v>7001</v>
      </c>
      <c r="M83" s="126">
        <v>22467</v>
      </c>
      <c r="N83" s="126">
        <v>361</v>
      </c>
      <c r="O83" s="126">
        <v>22691</v>
      </c>
      <c r="P83" s="126">
        <v>23231</v>
      </c>
      <c r="Q83" s="126">
        <v>7014</v>
      </c>
      <c r="R83" s="126">
        <v>18378</v>
      </c>
      <c r="S83" s="126">
        <v>48824</v>
      </c>
      <c r="T83" s="126">
        <v>18659</v>
      </c>
      <c r="U83" s="126">
        <v>7210</v>
      </c>
      <c r="V83" s="126">
        <v>34197</v>
      </c>
      <c r="W83" s="126">
        <v>37315</v>
      </c>
      <c r="X83" s="126">
        <v>38586</v>
      </c>
      <c r="Y83" s="126">
        <v>22056</v>
      </c>
      <c r="Z83" s="126">
        <v>15697</v>
      </c>
      <c r="AA83" s="126">
        <v>54750</v>
      </c>
      <c r="AB83" s="126">
        <v>1801</v>
      </c>
      <c r="AC83" s="126">
        <v>707</v>
      </c>
      <c r="AD83" s="126">
        <v>10056</v>
      </c>
      <c r="AE83" s="126">
        <v>27755</v>
      </c>
      <c r="AF83" s="126">
        <v>12313</v>
      </c>
      <c r="AG83" s="126">
        <v>11050</v>
      </c>
      <c r="AH83" s="126">
        <v>72450</v>
      </c>
      <c r="AI83" s="126">
        <v>65320</v>
      </c>
      <c r="AJ83" s="126">
        <v>339420</v>
      </c>
      <c r="AK83" s="128">
        <f t="shared" si="44"/>
        <v>0.22467000000000001</v>
      </c>
      <c r="AL83" s="129">
        <f t="shared" si="45"/>
        <v>2.1288</v>
      </c>
      <c r="AM83" s="129">
        <f t="shared" ref="AM83:AN98" si="77">(C83)*0.00005</f>
        <v>3.4352500000000004</v>
      </c>
      <c r="AN83" s="129">
        <f t="shared" si="77"/>
        <v>4.6479499999999998</v>
      </c>
      <c r="AO83" s="129">
        <f t="shared" si="47"/>
        <v>13.282300000000001</v>
      </c>
      <c r="AP83" s="129">
        <f t="shared" si="48"/>
        <v>4.9104000000000001</v>
      </c>
      <c r="AQ83" s="129">
        <f t="shared" si="43"/>
        <v>0.72450000000000003</v>
      </c>
      <c r="AR83" s="129">
        <f t="shared" si="43"/>
        <v>0.6532</v>
      </c>
      <c r="AT83" s="131">
        <f t="shared" si="70"/>
        <v>43181</v>
      </c>
      <c r="AU83" s="132">
        <f t="shared" si="49"/>
        <v>0.27755000000000002</v>
      </c>
      <c r="AV83" s="132">
        <f t="shared" si="50"/>
        <v>0.5475000000000001</v>
      </c>
      <c r="AW83" s="132">
        <f t="shared" si="51"/>
        <v>0.48824000000000006</v>
      </c>
      <c r="AX83" s="132">
        <f t="shared" si="52"/>
        <v>7.0700000000000008E-3</v>
      </c>
      <c r="AY83" s="132">
        <f t="shared" si="53"/>
        <v>1.8010000000000002E-2</v>
      </c>
      <c r="AZ83" s="132">
        <f t="shared" si="54"/>
        <v>0.34197000000000005</v>
      </c>
      <c r="BA83" s="132">
        <f t="shared" si="55"/>
        <v>0.22056000000000001</v>
      </c>
      <c r="BB83" s="132">
        <f t="shared" si="56"/>
        <v>0.74630000000000007</v>
      </c>
      <c r="BC83" s="132">
        <f t="shared" si="57"/>
        <v>0.15697000000000003</v>
      </c>
      <c r="BD83" s="132">
        <f t="shared" si="58"/>
        <v>0.38586000000000004</v>
      </c>
      <c r="BE83" s="132">
        <f t="shared" si="59"/>
        <v>0.12313</v>
      </c>
      <c r="BF83" s="132">
        <f t="shared" si="60"/>
        <v>0.10056000000000001</v>
      </c>
      <c r="BG83" s="132">
        <f t="shared" si="71"/>
        <v>1.1049999999999999E-2</v>
      </c>
      <c r="BH83" s="132"/>
      <c r="BI83" s="132">
        <f t="shared" si="38"/>
        <v>2.1288</v>
      </c>
      <c r="BJ83" s="132">
        <f t="shared" si="38"/>
        <v>3.4352500000000004</v>
      </c>
      <c r="BK83" s="132">
        <f t="shared" si="38"/>
        <v>4.6479499999999998</v>
      </c>
      <c r="BL83" s="132">
        <f t="shared" si="61"/>
        <v>0.72100000000000009</v>
      </c>
      <c r="BM83" s="132">
        <f t="shared" si="72"/>
        <v>2.2538</v>
      </c>
      <c r="BN83" s="132">
        <f t="shared" si="62"/>
        <v>1.00366</v>
      </c>
      <c r="BO83" s="132"/>
      <c r="BP83" s="132">
        <f t="shared" si="73"/>
        <v>4.9104000000000001</v>
      </c>
      <c r="BQ83" s="132">
        <f t="shared" si="74"/>
        <v>13.282300000000001</v>
      </c>
      <c r="BR83" s="132">
        <f t="shared" si="75"/>
        <v>0.33942</v>
      </c>
      <c r="BS83" s="132">
        <f t="shared" si="63"/>
        <v>0.18659000000000001</v>
      </c>
      <c r="BT83" s="132">
        <f t="shared" si="64"/>
        <v>1.8378000000000001</v>
      </c>
      <c r="BU83" s="132"/>
      <c r="BV83" s="132">
        <f t="shared" si="76"/>
        <v>0.32450000000000001</v>
      </c>
      <c r="BW83" s="133">
        <f t="shared" si="41"/>
        <v>2.6516999999999999</v>
      </c>
      <c r="BX83" s="133">
        <f t="shared" si="41"/>
        <v>2.8755000000000002</v>
      </c>
      <c r="BY83" s="133">
        <f t="shared" si="65"/>
        <v>0.70140000000000002</v>
      </c>
      <c r="BZ83" s="133">
        <f t="shared" si="66"/>
        <v>0.70010000000000006</v>
      </c>
      <c r="CA83" s="133">
        <f t="shared" si="67"/>
        <v>3.61E-2</v>
      </c>
      <c r="CB83" s="133">
        <f t="shared" si="68"/>
        <v>11.345499999999999</v>
      </c>
      <c r="CC83" s="133"/>
      <c r="CD83" s="133">
        <f t="shared" si="69"/>
        <v>2.3231000000000002</v>
      </c>
    </row>
    <row r="84" spans="1:82" ht="15.75" x14ac:dyDescent="0.25">
      <c r="A84" s="125">
        <v>43182</v>
      </c>
      <c r="B84" s="126">
        <v>21316</v>
      </c>
      <c r="C84" s="126">
        <v>68645</v>
      </c>
      <c r="D84" s="126">
        <v>92517</v>
      </c>
      <c r="E84" s="126">
        <v>23661</v>
      </c>
      <c r="F84" s="126">
        <v>46567</v>
      </c>
      <c r="G84" s="126">
        <v>2601</v>
      </c>
      <c r="H84" s="126">
        <v>19213</v>
      </c>
      <c r="I84" s="126">
        <v>24584</v>
      </c>
      <c r="J84" s="126">
        <v>128946</v>
      </c>
      <c r="K84" s="126">
        <v>98773</v>
      </c>
      <c r="L84" s="126">
        <v>6596</v>
      </c>
      <c r="M84" s="126">
        <v>22403</v>
      </c>
      <c r="N84" s="126">
        <v>401</v>
      </c>
      <c r="O84" s="126">
        <v>20173</v>
      </c>
      <c r="P84" s="126">
        <v>21074</v>
      </c>
      <c r="Q84" s="126">
        <v>6017</v>
      </c>
      <c r="R84" s="126">
        <v>18013</v>
      </c>
      <c r="S84" s="126">
        <v>47934</v>
      </c>
      <c r="T84" s="126">
        <v>14123</v>
      </c>
      <c r="U84" s="126">
        <v>8297</v>
      </c>
      <c r="V84" s="126">
        <v>33149</v>
      </c>
      <c r="W84" s="126">
        <v>34203</v>
      </c>
      <c r="X84" s="126">
        <v>23543</v>
      </c>
      <c r="Y84" s="126">
        <v>19739</v>
      </c>
      <c r="Z84" s="126">
        <v>16350</v>
      </c>
      <c r="AA84" s="126">
        <v>53285</v>
      </c>
      <c r="AB84" s="126">
        <v>1326</v>
      </c>
      <c r="AC84" s="126">
        <v>553</v>
      </c>
      <c r="AD84" s="126">
        <v>9078</v>
      </c>
      <c r="AE84" s="126">
        <v>23725</v>
      </c>
      <c r="AF84" s="126">
        <v>9894</v>
      </c>
      <c r="AG84" s="126">
        <v>11050</v>
      </c>
      <c r="AH84" s="126">
        <v>67710</v>
      </c>
      <c r="AI84" s="126">
        <v>53670</v>
      </c>
      <c r="AJ84" s="126">
        <v>361940</v>
      </c>
      <c r="AK84" s="128">
        <f t="shared" si="44"/>
        <v>0.22403000000000001</v>
      </c>
      <c r="AL84" s="129">
        <f t="shared" si="45"/>
        <v>2.1316000000000002</v>
      </c>
      <c r="AM84" s="129">
        <f t="shared" si="77"/>
        <v>3.4322500000000002</v>
      </c>
      <c r="AN84" s="129">
        <f t="shared" si="77"/>
        <v>4.6258499999999998</v>
      </c>
      <c r="AO84" s="129">
        <f t="shared" si="47"/>
        <v>12.894600000000001</v>
      </c>
      <c r="AP84" s="129">
        <f t="shared" si="48"/>
        <v>4.93865</v>
      </c>
      <c r="AQ84" s="129">
        <f t="shared" si="43"/>
        <v>0.67710000000000004</v>
      </c>
      <c r="AR84" s="129">
        <f t="shared" si="43"/>
        <v>0.53670000000000007</v>
      </c>
      <c r="AT84" s="131">
        <f t="shared" si="70"/>
        <v>43182</v>
      </c>
      <c r="AU84" s="132">
        <f t="shared" si="49"/>
        <v>0.23725000000000002</v>
      </c>
      <c r="AV84" s="132">
        <f t="shared" si="50"/>
        <v>0.53285000000000005</v>
      </c>
      <c r="AW84" s="132">
        <f t="shared" si="51"/>
        <v>0.47934000000000004</v>
      </c>
      <c r="AX84" s="132">
        <f t="shared" si="52"/>
        <v>5.5300000000000002E-3</v>
      </c>
      <c r="AY84" s="132">
        <f t="shared" si="53"/>
        <v>1.3260000000000001E-2</v>
      </c>
      <c r="AZ84" s="132">
        <f t="shared" si="54"/>
        <v>0.33149000000000001</v>
      </c>
      <c r="BA84" s="132">
        <f t="shared" si="55"/>
        <v>0.19739000000000001</v>
      </c>
      <c r="BB84" s="132">
        <f t="shared" si="56"/>
        <v>0.68406</v>
      </c>
      <c r="BC84" s="132">
        <f t="shared" si="57"/>
        <v>0.16350000000000001</v>
      </c>
      <c r="BD84" s="132">
        <f t="shared" si="58"/>
        <v>0.23543000000000003</v>
      </c>
      <c r="BE84" s="132">
        <f t="shared" si="59"/>
        <v>9.8940000000000014E-2</v>
      </c>
      <c r="BF84" s="132">
        <f t="shared" si="60"/>
        <v>9.0780000000000013E-2</v>
      </c>
      <c r="BG84" s="132">
        <f t="shared" si="71"/>
        <v>1.1049999999999999E-2</v>
      </c>
      <c r="BH84" s="132"/>
      <c r="BI84" s="132">
        <f t="shared" si="38"/>
        <v>2.1316000000000002</v>
      </c>
      <c r="BJ84" s="132">
        <f t="shared" si="38"/>
        <v>3.4322500000000002</v>
      </c>
      <c r="BK84" s="132">
        <f t="shared" si="38"/>
        <v>4.6258499999999998</v>
      </c>
      <c r="BL84" s="132">
        <f t="shared" si="61"/>
        <v>0.82969999999999999</v>
      </c>
      <c r="BM84" s="132">
        <f t="shared" si="72"/>
        <v>2.3661000000000003</v>
      </c>
      <c r="BN84" s="132">
        <f t="shared" si="62"/>
        <v>0.93134000000000006</v>
      </c>
      <c r="BO84" s="132"/>
      <c r="BP84" s="132">
        <f t="shared" si="73"/>
        <v>4.93865</v>
      </c>
      <c r="BQ84" s="132">
        <f t="shared" si="74"/>
        <v>12.894600000000001</v>
      </c>
      <c r="BR84" s="132">
        <f t="shared" si="75"/>
        <v>0.36193999999999998</v>
      </c>
      <c r="BS84" s="132">
        <f t="shared" si="63"/>
        <v>0.14123000000000002</v>
      </c>
      <c r="BT84" s="132">
        <f t="shared" si="64"/>
        <v>1.8013000000000001</v>
      </c>
      <c r="BU84" s="132"/>
      <c r="BV84" s="132">
        <f t="shared" si="76"/>
        <v>0.2601</v>
      </c>
      <c r="BW84" s="133">
        <f t="shared" si="41"/>
        <v>1.9213</v>
      </c>
      <c r="BX84" s="133">
        <f t="shared" si="41"/>
        <v>2.4584000000000001</v>
      </c>
      <c r="BY84" s="133">
        <f t="shared" si="65"/>
        <v>0.60170000000000001</v>
      </c>
      <c r="BZ84" s="133">
        <f t="shared" si="66"/>
        <v>0.65960000000000008</v>
      </c>
      <c r="CA84" s="133">
        <f t="shared" si="67"/>
        <v>4.0100000000000004E-2</v>
      </c>
      <c r="CB84" s="133">
        <f t="shared" si="68"/>
        <v>10.086500000000001</v>
      </c>
      <c r="CC84" s="133"/>
      <c r="CD84" s="133">
        <f t="shared" si="69"/>
        <v>2.1074000000000002</v>
      </c>
    </row>
    <row r="85" spans="1:82" ht="15.75" x14ac:dyDescent="0.25">
      <c r="A85" s="125">
        <v>43183</v>
      </c>
      <c r="B85" s="126">
        <v>21143</v>
      </c>
      <c r="C85" s="126">
        <v>67383</v>
      </c>
      <c r="D85" s="126">
        <v>91331</v>
      </c>
      <c r="E85" s="126">
        <v>22631</v>
      </c>
      <c r="F85" s="126">
        <v>47835</v>
      </c>
      <c r="G85" s="126">
        <v>2037</v>
      </c>
      <c r="H85" s="126">
        <v>17707</v>
      </c>
      <c r="I85" s="126">
        <v>21861</v>
      </c>
      <c r="J85" s="126">
        <v>126551</v>
      </c>
      <c r="K85" s="126">
        <v>96931</v>
      </c>
      <c r="L85" s="126">
        <v>5767</v>
      </c>
      <c r="M85" s="126">
        <v>24001</v>
      </c>
      <c r="N85" s="126">
        <v>252</v>
      </c>
      <c r="O85" s="126">
        <v>21470</v>
      </c>
      <c r="P85" s="126">
        <v>20699</v>
      </c>
      <c r="Q85" s="126">
        <v>5627</v>
      </c>
      <c r="R85" s="126">
        <v>16461</v>
      </c>
      <c r="S85" s="126">
        <v>46971</v>
      </c>
      <c r="T85" s="126">
        <v>19792</v>
      </c>
      <c r="U85" s="126">
        <v>7412</v>
      </c>
      <c r="V85" s="126">
        <v>34748</v>
      </c>
      <c r="W85" s="126">
        <v>31577</v>
      </c>
      <c r="X85" s="126">
        <v>21750</v>
      </c>
      <c r="Y85" s="126">
        <v>18182</v>
      </c>
      <c r="Z85" s="126">
        <v>17731</v>
      </c>
      <c r="AA85" s="126">
        <v>53703</v>
      </c>
      <c r="AB85" s="126">
        <v>1179</v>
      </c>
      <c r="AC85" s="126">
        <v>540</v>
      </c>
      <c r="AD85" s="126">
        <v>4748</v>
      </c>
      <c r="AE85" s="126">
        <v>25482</v>
      </c>
      <c r="AF85" s="126">
        <v>7175</v>
      </c>
      <c r="AG85" s="126">
        <v>11050</v>
      </c>
      <c r="AH85" s="126">
        <v>39260</v>
      </c>
      <c r="AI85" s="126">
        <v>26550</v>
      </c>
      <c r="AJ85" s="126">
        <v>364200</v>
      </c>
      <c r="AK85" s="128">
        <f t="shared" si="44"/>
        <v>0.24001000000000003</v>
      </c>
      <c r="AL85" s="129">
        <f t="shared" si="45"/>
        <v>2.1143000000000001</v>
      </c>
      <c r="AM85" s="129">
        <f t="shared" si="77"/>
        <v>3.3691500000000003</v>
      </c>
      <c r="AN85" s="129">
        <f t="shared" si="77"/>
        <v>4.5665500000000003</v>
      </c>
      <c r="AO85" s="129">
        <f t="shared" si="47"/>
        <v>12.655100000000001</v>
      </c>
      <c r="AP85" s="129">
        <f t="shared" si="48"/>
        <v>4.8465500000000006</v>
      </c>
      <c r="AQ85" s="129">
        <f t="shared" si="43"/>
        <v>0.3926</v>
      </c>
      <c r="AR85" s="129">
        <f t="shared" si="43"/>
        <v>0.26550000000000001</v>
      </c>
      <c r="AT85" s="131">
        <f t="shared" si="70"/>
        <v>43183</v>
      </c>
      <c r="AU85" s="132">
        <f t="shared" si="49"/>
        <v>0.25482000000000005</v>
      </c>
      <c r="AV85" s="132">
        <f t="shared" si="50"/>
        <v>0.53703000000000001</v>
      </c>
      <c r="AW85" s="132">
        <f t="shared" si="51"/>
        <v>0.46971000000000002</v>
      </c>
      <c r="AX85" s="132">
        <f t="shared" si="52"/>
        <v>5.4000000000000003E-3</v>
      </c>
      <c r="AY85" s="132">
        <f t="shared" si="53"/>
        <v>1.179E-2</v>
      </c>
      <c r="AZ85" s="132">
        <f t="shared" si="54"/>
        <v>0.34748000000000001</v>
      </c>
      <c r="BA85" s="132">
        <f t="shared" si="55"/>
        <v>0.18182000000000001</v>
      </c>
      <c r="BB85" s="132">
        <f t="shared" si="56"/>
        <v>0.6315400000000001</v>
      </c>
      <c r="BC85" s="132">
        <f t="shared" si="57"/>
        <v>0.17731000000000002</v>
      </c>
      <c r="BD85" s="132">
        <f t="shared" si="58"/>
        <v>0.21750000000000003</v>
      </c>
      <c r="BE85" s="132">
        <f t="shared" si="59"/>
        <v>7.1750000000000008E-2</v>
      </c>
      <c r="BF85" s="132">
        <f t="shared" si="60"/>
        <v>4.7480000000000001E-2</v>
      </c>
      <c r="BG85" s="132">
        <f t="shared" si="71"/>
        <v>1.1049999999999999E-2</v>
      </c>
      <c r="BH85" s="132"/>
      <c r="BI85" s="132">
        <f t="shared" si="38"/>
        <v>2.1143000000000001</v>
      </c>
      <c r="BJ85" s="132">
        <f t="shared" si="38"/>
        <v>3.3691500000000003</v>
      </c>
      <c r="BK85" s="132">
        <f t="shared" si="38"/>
        <v>4.5665500000000003</v>
      </c>
      <c r="BL85" s="132">
        <f t="shared" si="61"/>
        <v>0.74120000000000008</v>
      </c>
      <c r="BM85" s="132">
        <f t="shared" si="72"/>
        <v>2.2631000000000001</v>
      </c>
      <c r="BN85" s="132">
        <f t="shared" si="62"/>
        <v>0.95670000000000011</v>
      </c>
      <c r="BO85" s="132"/>
      <c r="BP85" s="132">
        <f t="shared" si="73"/>
        <v>4.8465500000000006</v>
      </c>
      <c r="BQ85" s="132">
        <f t="shared" si="74"/>
        <v>12.655100000000001</v>
      </c>
      <c r="BR85" s="132">
        <f t="shared" si="75"/>
        <v>0.36419999999999997</v>
      </c>
      <c r="BS85" s="132">
        <f t="shared" si="63"/>
        <v>0.19792000000000001</v>
      </c>
      <c r="BT85" s="132">
        <f t="shared" si="64"/>
        <v>1.6461000000000001</v>
      </c>
      <c r="BU85" s="132"/>
      <c r="BV85" s="132">
        <f t="shared" si="76"/>
        <v>0.20370000000000002</v>
      </c>
      <c r="BW85" s="133">
        <f t="shared" si="41"/>
        <v>1.7707000000000002</v>
      </c>
      <c r="BX85" s="133">
        <f t="shared" si="41"/>
        <v>2.1861000000000002</v>
      </c>
      <c r="BY85" s="133">
        <f t="shared" si="65"/>
        <v>0.56269999999999998</v>
      </c>
      <c r="BZ85" s="133">
        <f t="shared" si="66"/>
        <v>0.57669999999999999</v>
      </c>
      <c r="CA85" s="133">
        <f t="shared" si="67"/>
        <v>2.52E-2</v>
      </c>
      <c r="CB85" s="133">
        <f t="shared" si="68"/>
        <v>10.734999999999999</v>
      </c>
      <c r="CC85" s="133"/>
      <c r="CD85" s="133">
        <f t="shared" si="69"/>
        <v>2.0699000000000001</v>
      </c>
    </row>
    <row r="86" spans="1:82" ht="15.75" x14ac:dyDescent="0.25">
      <c r="A86" s="125">
        <v>43184</v>
      </c>
      <c r="B86" s="126">
        <v>20859</v>
      </c>
      <c r="C86" s="126">
        <v>66778</v>
      </c>
      <c r="D86" s="126">
        <v>90379</v>
      </c>
      <c r="E86" s="126">
        <v>21408</v>
      </c>
      <c r="F86" s="126">
        <v>49829</v>
      </c>
      <c r="G86" s="126">
        <v>1816</v>
      </c>
      <c r="H86" s="126">
        <v>18549</v>
      </c>
      <c r="I86" s="126">
        <v>20289</v>
      </c>
      <c r="J86" s="126">
        <v>124473</v>
      </c>
      <c r="K86" s="126">
        <v>94769</v>
      </c>
      <c r="L86" s="126">
        <v>5157</v>
      </c>
      <c r="M86" s="126">
        <v>23693</v>
      </c>
      <c r="N86" s="126">
        <v>254</v>
      </c>
      <c r="O86" s="126">
        <v>20374</v>
      </c>
      <c r="P86" s="126">
        <v>19412</v>
      </c>
      <c r="Q86" s="126">
        <v>5320</v>
      </c>
      <c r="R86" s="126">
        <v>16247</v>
      </c>
      <c r="S86" s="126">
        <v>46044</v>
      </c>
      <c r="T86" s="126">
        <v>14582</v>
      </c>
      <c r="U86" s="126">
        <v>6499</v>
      </c>
      <c r="V86" s="126">
        <v>36369</v>
      </c>
      <c r="W86" s="126">
        <v>31334</v>
      </c>
      <c r="X86" s="126">
        <v>20166</v>
      </c>
      <c r="Y86" s="126">
        <v>18386</v>
      </c>
      <c r="Z86" s="126">
        <v>15999</v>
      </c>
      <c r="AA86" s="126">
        <v>53954</v>
      </c>
      <c r="AB86" s="126">
        <v>1067</v>
      </c>
      <c r="AC86" s="126">
        <v>555</v>
      </c>
      <c r="AD86" s="126">
        <v>3951</v>
      </c>
      <c r="AE86" s="126">
        <v>27214</v>
      </c>
      <c r="AF86" s="126">
        <v>6946</v>
      </c>
      <c r="AG86" s="126">
        <v>6320</v>
      </c>
      <c r="AH86" s="126">
        <v>36920</v>
      </c>
      <c r="AI86" s="126">
        <v>21620</v>
      </c>
      <c r="AJ86" s="126">
        <v>354400</v>
      </c>
      <c r="AK86" s="128">
        <f t="shared" si="44"/>
        <v>0.23693000000000003</v>
      </c>
      <c r="AL86" s="129">
        <f t="shared" si="45"/>
        <v>2.0859000000000001</v>
      </c>
      <c r="AM86" s="129">
        <f t="shared" si="77"/>
        <v>3.3389000000000002</v>
      </c>
      <c r="AN86" s="129">
        <f t="shared" si="77"/>
        <v>4.5189500000000002</v>
      </c>
      <c r="AO86" s="129">
        <f t="shared" si="47"/>
        <v>12.4473</v>
      </c>
      <c r="AP86" s="129">
        <f t="shared" si="48"/>
        <v>4.7384500000000003</v>
      </c>
      <c r="AQ86" s="129">
        <f t="shared" si="43"/>
        <v>0.36920000000000003</v>
      </c>
      <c r="AR86" s="129">
        <f t="shared" si="43"/>
        <v>0.21620000000000003</v>
      </c>
      <c r="AT86" s="131">
        <f t="shared" si="70"/>
        <v>43184</v>
      </c>
      <c r="AU86" s="132">
        <f t="shared" si="49"/>
        <v>0.27214000000000005</v>
      </c>
      <c r="AV86" s="132">
        <f t="shared" si="50"/>
        <v>0.53954000000000002</v>
      </c>
      <c r="AW86" s="132">
        <f t="shared" si="51"/>
        <v>0.46044000000000002</v>
      </c>
      <c r="AX86" s="132">
        <f t="shared" si="52"/>
        <v>5.5500000000000002E-3</v>
      </c>
      <c r="AY86" s="132">
        <f t="shared" si="53"/>
        <v>1.0670000000000001E-2</v>
      </c>
      <c r="AZ86" s="132">
        <f t="shared" si="54"/>
        <v>0.36369000000000001</v>
      </c>
      <c r="BA86" s="132">
        <f t="shared" si="55"/>
        <v>0.18386000000000002</v>
      </c>
      <c r="BB86" s="132">
        <f t="shared" si="56"/>
        <v>0.62668000000000001</v>
      </c>
      <c r="BC86" s="132">
        <f t="shared" si="57"/>
        <v>0.15999000000000002</v>
      </c>
      <c r="BD86" s="132">
        <f t="shared" si="58"/>
        <v>0.20166000000000001</v>
      </c>
      <c r="BE86" s="132">
        <f t="shared" si="59"/>
        <v>6.9460000000000008E-2</v>
      </c>
      <c r="BF86" s="132">
        <f t="shared" si="60"/>
        <v>3.9510000000000003E-2</v>
      </c>
      <c r="BG86" s="132">
        <f t="shared" si="71"/>
        <v>6.3200000000000001E-3</v>
      </c>
      <c r="BH86" s="132"/>
      <c r="BI86" s="132">
        <f t="shared" si="38"/>
        <v>2.0859000000000001</v>
      </c>
      <c r="BJ86" s="132">
        <f t="shared" si="38"/>
        <v>3.3389000000000002</v>
      </c>
      <c r="BK86" s="132">
        <f t="shared" si="38"/>
        <v>4.5189500000000002</v>
      </c>
      <c r="BL86" s="132">
        <f t="shared" si="61"/>
        <v>0.64990000000000003</v>
      </c>
      <c r="BM86" s="132">
        <f t="shared" si="72"/>
        <v>2.1408</v>
      </c>
      <c r="BN86" s="132">
        <f t="shared" si="62"/>
        <v>0.99658000000000013</v>
      </c>
      <c r="BO86" s="132"/>
      <c r="BP86" s="132">
        <f t="shared" si="73"/>
        <v>4.7384500000000003</v>
      </c>
      <c r="BQ86" s="132">
        <f t="shared" si="74"/>
        <v>12.4473</v>
      </c>
      <c r="BR86" s="132">
        <f t="shared" si="75"/>
        <v>0.35439999999999999</v>
      </c>
      <c r="BS86" s="132">
        <f t="shared" si="63"/>
        <v>0.14582000000000001</v>
      </c>
      <c r="BT86" s="132">
        <f t="shared" si="64"/>
        <v>1.6247</v>
      </c>
      <c r="BU86" s="132"/>
      <c r="BV86" s="132">
        <f t="shared" si="76"/>
        <v>0.18160000000000001</v>
      </c>
      <c r="BW86" s="133">
        <f t="shared" si="41"/>
        <v>1.8549</v>
      </c>
      <c r="BX86" s="133">
        <f t="shared" si="41"/>
        <v>2.0289000000000001</v>
      </c>
      <c r="BY86" s="133">
        <f t="shared" si="65"/>
        <v>0.53200000000000003</v>
      </c>
      <c r="BZ86" s="133">
        <f t="shared" si="66"/>
        <v>0.51570000000000005</v>
      </c>
      <c r="CA86" s="133">
        <f t="shared" si="67"/>
        <v>2.5400000000000002E-2</v>
      </c>
      <c r="CB86" s="133">
        <f t="shared" si="68"/>
        <v>10.186999999999999</v>
      </c>
      <c r="CC86" s="133"/>
      <c r="CD86" s="133">
        <f t="shared" si="69"/>
        <v>1.9412</v>
      </c>
    </row>
    <row r="87" spans="1:82" ht="15.75" x14ac:dyDescent="0.25">
      <c r="A87" s="125">
        <v>43185</v>
      </c>
      <c r="B87" s="126">
        <v>19383</v>
      </c>
      <c r="C87" s="126">
        <v>62844</v>
      </c>
      <c r="D87" s="126">
        <v>85567</v>
      </c>
      <c r="E87" s="126">
        <v>20551</v>
      </c>
      <c r="F87" s="126">
        <v>45076</v>
      </c>
      <c r="G87" s="126">
        <v>1690</v>
      </c>
      <c r="H87" s="126">
        <v>16849</v>
      </c>
      <c r="I87" s="126">
        <v>18954</v>
      </c>
      <c r="J87" s="126">
        <v>118355</v>
      </c>
      <c r="K87" s="126">
        <v>89713</v>
      </c>
      <c r="L87" s="126">
        <v>4783</v>
      </c>
      <c r="M87" s="126">
        <v>20576</v>
      </c>
      <c r="N87" s="126">
        <v>300</v>
      </c>
      <c r="O87" s="126">
        <v>18334</v>
      </c>
      <c r="P87" s="126">
        <v>17894</v>
      </c>
      <c r="Q87" s="126">
        <v>5184</v>
      </c>
      <c r="R87" s="126">
        <v>16279</v>
      </c>
      <c r="S87" s="126">
        <v>48953</v>
      </c>
      <c r="T87" s="126">
        <v>18107</v>
      </c>
      <c r="U87" s="126">
        <v>5773</v>
      </c>
      <c r="V87" s="126">
        <v>31508</v>
      </c>
      <c r="W87" s="126">
        <v>32858</v>
      </c>
      <c r="X87" s="126">
        <v>17390</v>
      </c>
      <c r="Y87" s="126">
        <v>17854</v>
      </c>
      <c r="Z87" s="126">
        <v>14136</v>
      </c>
      <c r="AA87" s="126">
        <v>48608</v>
      </c>
      <c r="AB87" s="126">
        <v>1008</v>
      </c>
      <c r="AC87" s="126">
        <v>564</v>
      </c>
      <c r="AD87" s="126">
        <v>9353</v>
      </c>
      <c r="AE87" s="126">
        <v>23926</v>
      </c>
      <c r="AF87" s="126">
        <v>9444</v>
      </c>
      <c r="AG87" s="126">
        <v>0</v>
      </c>
      <c r="AH87" s="126">
        <v>66730</v>
      </c>
      <c r="AI87" s="126">
        <v>58940</v>
      </c>
      <c r="AJ87" s="126">
        <v>298100</v>
      </c>
      <c r="AK87" s="128">
        <f t="shared" si="44"/>
        <v>0.20576000000000003</v>
      </c>
      <c r="AL87" s="129">
        <f t="shared" si="45"/>
        <v>1.9383000000000001</v>
      </c>
      <c r="AM87" s="129">
        <f t="shared" si="77"/>
        <v>3.1422000000000003</v>
      </c>
      <c r="AN87" s="129">
        <f t="shared" si="77"/>
        <v>4.2783500000000005</v>
      </c>
      <c r="AO87" s="129">
        <f t="shared" si="47"/>
        <v>11.8355</v>
      </c>
      <c r="AP87" s="129">
        <f t="shared" si="48"/>
        <v>4.4856500000000006</v>
      </c>
      <c r="AQ87" s="129">
        <f t="shared" si="43"/>
        <v>0.6673</v>
      </c>
      <c r="AR87" s="129">
        <f t="shared" si="43"/>
        <v>0.58940000000000003</v>
      </c>
      <c r="AT87" s="131">
        <f t="shared" si="70"/>
        <v>43185</v>
      </c>
      <c r="AU87" s="132">
        <f t="shared" si="49"/>
        <v>0.23926000000000003</v>
      </c>
      <c r="AV87" s="132">
        <f t="shared" si="50"/>
        <v>0.48608000000000001</v>
      </c>
      <c r="AW87" s="132">
        <f t="shared" si="51"/>
        <v>0.48953000000000002</v>
      </c>
      <c r="AX87" s="132">
        <f t="shared" si="52"/>
        <v>5.64E-3</v>
      </c>
      <c r="AY87" s="132">
        <f t="shared" si="53"/>
        <v>1.008E-2</v>
      </c>
      <c r="AZ87" s="132">
        <f t="shared" si="54"/>
        <v>0.31508000000000003</v>
      </c>
      <c r="BA87" s="132">
        <f t="shared" si="55"/>
        <v>0.17854</v>
      </c>
      <c r="BB87" s="132">
        <f t="shared" si="56"/>
        <v>0.65716000000000008</v>
      </c>
      <c r="BC87" s="132">
        <f t="shared" si="57"/>
        <v>0.14136000000000001</v>
      </c>
      <c r="BD87" s="132">
        <f t="shared" si="58"/>
        <v>0.17390000000000003</v>
      </c>
      <c r="BE87" s="132">
        <f t="shared" si="59"/>
        <v>9.444000000000001E-2</v>
      </c>
      <c r="BF87" s="132">
        <f t="shared" si="60"/>
        <v>9.3530000000000002E-2</v>
      </c>
      <c r="BG87" s="132">
        <f t="shared" si="71"/>
        <v>0</v>
      </c>
      <c r="BH87" s="132"/>
      <c r="BI87" s="132">
        <f t="shared" si="38"/>
        <v>1.9383000000000001</v>
      </c>
      <c r="BJ87" s="132">
        <f t="shared" si="38"/>
        <v>3.1422000000000003</v>
      </c>
      <c r="BK87" s="132">
        <f t="shared" si="38"/>
        <v>4.2783500000000005</v>
      </c>
      <c r="BL87" s="132">
        <f t="shared" si="61"/>
        <v>0.57730000000000004</v>
      </c>
      <c r="BM87" s="132">
        <f t="shared" si="72"/>
        <v>2.0550999999999999</v>
      </c>
      <c r="BN87" s="132">
        <f t="shared" si="62"/>
        <v>0.9015200000000001</v>
      </c>
      <c r="BO87" s="132"/>
      <c r="BP87" s="132">
        <f t="shared" si="73"/>
        <v>4.4856500000000006</v>
      </c>
      <c r="BQ87" s="132">
        <f t="shared" si="74"/>
        <v>11.8355</v>
      </c>
      <c r="BR87" s="132">
        <f t="shared" si="75"/>
        <v>0.29809999999999998</v>
      </c>
      <c r="BS87" s="132">
        <f t="shared" si="63"/>
        <v>0.18107000000000001</v>
      </c>
      <c r="BT87" s="132">
        <f t="shared" si="64"/>
        <v>1.6279000000000001</v>
      </c>
      <c r="BU87" s="132"/>
      <c r="BV87" s="132">
        <f t="shared" si="76"/>
        <v>0.16900000000000001</v>
      </c>
      <c r="BW87" s="133">
        <f t="shared" si="41"/>
        <v>1.6849000000000001</v>
      </c>
      <c r="BX87" s="133">
        <f t="shared" si="41"/>
        <v>1.8954000000000002</v>
      </c>
      <c r="BY87" s="133">
        <f t="shared" si="65"/>
        <v>0.51839999999999997</v>
      </c>
      <c r="BZ87" s="133">
        <f t="shared" si="66"/>
        <v>0.4783</v>
      </c>
      <c r="CA87" s="133">
        <f t="shared" si="67"/>
        <v>3.0000000000000002E-2</v>
      </c>
      <c r="CB87" s="133">
        <f t="shared" si="68"/>
        <v>9.1669999999999998</v>
      </c>
      <c r="CC87" s="133"/>
      <c r="CD87" s="133">
        <f t="shared" si="69"/>
        <v>1.7894000000000001</v>
      </c>
    </row>
    <row r="88" spans="1:82" ht="15.75" x14ac:dyDescent="0.25">
      <c r="A88" s="125">
        <v>43186</v>
      </c>
      <c r="B88" s="126">
        <v>19027</v>
      </c>
      <c r="C88" s="126">
        <v>61972</v>
      </c>
      <c r="D88" s="126">
        <v>84436</v>
      </c>
      <c r="E88" s="126">
        <v>20132</v>
      </c>
      <c r="F88" s="126">
        <v>44906</v>
      </c>
      <c r="G88" s="126">
        <v>1635</v>
      </c>
      <c r="H88" s="126">
        <v>13199</v>
      </c>
      <c r="I88" s="126">
        <v>18015</v>
      </c>
      <c r="J88" s="126">
        <v>116631</v>
      </c>
      <c r="K88" s="126">
        <v>88149</v>
      </c>
      <c r="L88" s="126">
        <v>4525</v>
      </c>
      <c r="M88" s="126">
        <v>20123</v>
      </c>
      <c r="N88" s="126">
        <v>302</v>
      </c>
      <c r="O88" s="126">
        <v>17040</v>
      </c>
      <c r="P88" s="126">
        <v>17123</v>
      </c>
      <c r="Q88" s="126">
        <v>5022</v>
      </c>
      <c r="R88" s="126">
        <v>15162</v>
      </c>
      <c r="S88" s="126">
        <v>48329</v>
      </c>
      <c r="T88" s="126">
        <v>12809</v>
      </c>
      <c r="U88" s="126">
        <v>5451</v>
      </c>
      <c r="V88" s="126">
        <v>30862</v>
      </c>
      <c r="W88" s="126">
        <v>33287</v>
      </c>
      <c r="X88" s="126">
        <v>16370</v>
      </c>
      <c r="Y88" s="126">
        <v>17354</v>
      </c>
      <c r="Z88" s="126">
        <v>13438</v>
      </c>
      <c r="AA88" s="126">
        <v>49576</v>
      </c>
      <c r="AB88" s="126">
        <v>977</v>
      </c>
      <c r="AC88" s="126">
        <v>563</v>
      </c>
      <c r="AD88" s="126">
        <v>7731</v>
      </c>
      <c r="AE88" s="126">
        <v>24101</v>
      </c>
      <c r="AF88" s="126">
        <v>9907</v>
      </c>
      <c r="AG88" s="126">
        <v>11050</v>
      </c>
      <c r="AH88" s="126">
        <v>61680</v>
      </c>
      <c r="AI88" s="126">
        <v>47370</v>
      </c>
      <c r="AJ88" s="126">
        <v>252780</v>
      </c>
      <c r="AK88" s="128">
        <f t="shared" si="44"/>
        <v>0.20123000000000002</v>
      </c>
      <c r="AL88" s="129">
        <f t="shared" si="45"/>
        <v>1.9027000000000001</v>
      </c>
      <c r="AM88" s="129">
        <f t="shared" si="77"/>
        <v>3.0986000000000002</v>
      </c>
      <c r="AN88" s="129">
        <f t="shared" si="77"/>
        <v>4.2218</v>
      </c>
      <c r="AO88" s="129">
        <f t="shared" si="47"/>
        <v>11.6631</v>
      </c>
      <c r="AP88" s="129">
        <f t="shared" si="48"/>
        <v>4.4074499999999999</v>
      </c>
      <c r="AQ88" s="129">
        <f t="shared" si="43"/>
        <v>0.61680000000000001</v>
      </c>
      <c r="AR88" s="129">
        <f t="shared" si="43"/>
        <v>0.47370000000000007</v>
      </c>
      <c r="AT88" s="131">
        <f t="shared" si="70"/>
        <v>43186</v>
      </c>
      <c r="AU88" s="132">
        <f t="shared" si="49"/>
        <v>0.24101000000000003</v>
      </c>
      <c r="AV88" s="132">
        <f t="shared" si="50"/>
        <v>0.49576000000000003</v>
      </c>
      <c r="AW88" s="132">
        <f t="shared" si="51"/>
        <v>0.48329000000000005</v>
      </c>
      <c r="AX88" s="132">
        <f t="shared" si="52"/>
        <v>5.6300000000000005E-3</v>
      </c>
      <c r="AY88" s="132">
        <f t="shared" si="53"/>
        <v>9.7700000000000009E-3</v>
      </c>
      <c r="AZ88" s="132">
        <f t="shared" si="54"/>
        <v>0.30862000000000001</v>
      </c>
      <c r="BA88" s="132">
        <f t="shared" si="55"/>
        <v>0.17354000000000003</v>
      </c>
      <c r="BB88" s="132">
        <f t="shared" si="56"/>
        <v>0.66574000000000011</v>
      </c>
      <c r="BC88" s="132">
        <f t="shared" si="57"/>
        <v>0.13438</v>
      </c>
      <c r="BD88" s="132">
        <f t="shared" si="58"/>
        <v>0.16370000000000001</v>
      </c>
      <c r="BE88" s="132">
        <f t="shared" si="59"/>
        <v>9.9070000000000005E-2</v>
      </c>
      <c r="BF88" s="132">
        <f t="shared" si="60"/>
        <v>7.7310000000000004E-2</v>
      </c>
      <c r="BG88" s="132">
        <f t="shared" si="71"/>
        <v>1.1049999999999999E-2</v>
      </c>
      <c r="BH88" s="132"/>
      <c r="BI88" s="132">
        <f t="shared" si="38"/>
        <v>1.9027000000000001</v>
      </c>
      <c r="BJ88" s="132">
        <f t="shared" si="38"/>
        <v>3.0986000000000002</v>
      </c>
      <c r="BK88" s="132">
        <f t="shared" si="38"/>
        <v>4.2218</v>
      </c>
      <c r="BL88" s="132">
        <f t="shared" si="61"/>
        <v>0.54510000000000003</v>
      </c>
      <c r="BM88" s="132">
        <f t="shared" si="72"/>
        <v>2.0131999999999999</v>
      </c>
      <c r="BN88" s="132">
        <f t="shared" si="62"/>
        <v>0.89812000000000003</v>
      </c>
      <c r="BO88" s="132"/>
      <c r="BP88" s="132">
        <f t="shared" si="73"/>
        <v>4.4074499999999999</v>
      </c>
      <c r="BQ88" s="132">
        <f t="shared" si="74"/>
        <v>11.6631</v>
      </c>
      <c r="BR88" s="132">
        <f t="shared" si="75"/>
        <v>0.25278</v>
      </c>
      <c r="BS88" s="132">
        <f t="shared" si="63"/>
        <v>0.12809000000000001</v>
      </c>
      <c r="BT88" s="132">
        <f t="shared" si="64"/>
        <v>1.5162</v>
      </c>
      <c r="BU88" s="132"/>
      <c r="BV88" s="132">
        <f t="shared" si="76"/>
        <v>0.16350000000000001</v>
      </c>
      <c r="BW88" s="133">
        <f t="shared" si="41"/>
        <v>1.3199000000000001</v>
      </c>
      <c r="BX88" s="133">
        <f t="shared" si="41"/>
        <v>1.8015000000000001</v>
      </c>
      <c r="BY88" s="133">
        <f t="shared" si="65"/>
        <v>0.50219999999999998</v>
      </c>
      <c r="BZ88" s="133">
        <f t="shared" si="66"/>
        <v>0.45250000000000001</v>
      </c>
      <c r="CA88" s="133">
        <f t="shared" si="67"/>
        <v>3.0200000000000001E-2</v>
      </c>
      <c r="CB88" s="133">
        <f t="shared" si="68"/>
        <v>8.52</v>
      </c>
      <c r="CC88" s="133"/>
      <c r="CD88" s="133">
        <f t="shared" si="69"/>
        <v>1.7123000000000002</v>
      </c>
    </row>
    <row r="89" spans="1:82" ht="15.75" x14ac:dyDescent="0.25">
      <c r="A89" s="125">
        <v>43187</v>
      </c>
      <c r="B89" s="126">
        <v>18969</v>
      </c>
      <c r="C89" s="126">
        <v>61950</v>
      </c>
      <c r="D89" s="126">
        <v>84439</v>
      </c>
      <c r="E89" s="126">
        <v>19684</v>
      </c>
      <c r="F89" s="126">
        <v>44458</v>
      </c>
      <c r="G89" s="126">
        <v>1578</v>
      </c>
      <c r="H89" s="126">
        <v>14738</v>
      </c>
      <c r="I89" s="126">
        <v>17346</v>
      </c>
      <c r="J89" s="126">
        <v>116154</v>
      </c>
      <c r="K89" s="126">
        <v>88519</v>
      </c>
      <c r="L89" s="126">
        <v>4377</v>
      </c>
      <c r="M89" s="126">
        <v>20411</v>
      </c>
      <c r="N89" s="126">
        <v>277</v>
      </c>
      <c r="O89" s="126">
        <v>17528</v>
      </c>
      <c r="P89" s="126">
        <v>16811</v>
      </c>
      <c r="Q89" s="126">
        <v>5029</v>
      </c>
      <c r="R89" s="126">
        <v>15690</v>
      </c>
      <c r="S89" s="126">
        <v>48133</v>
      </c>
      <c r="T89" s="126">
        <v>17727</v>
      </c>
      <c r="U89" s="126">
        <v>5222</v>
      </c>
      <c r="V89" s="126">
        <v>30092</v>
      </c>
      <c r="W89" s="126">
        <v>31718</v>
      </c>
      <c r="X89" s="126">
        <v>16266</v>
      </c>
      <c r="Y89" s="126">
        <v>17182</v>
      </c>
      <c r="Z89" s="126">
        <v>12573</v>
      </c>
      <c r="AA89" s="126">
        <v>49425</v>
      </c>
      <c r="AB89" s="126">
        <v>926</v>
      </c>
      <c r="AC89" s="126">
        <v>431</v>
      </c>
      <c r="AD89" s="126">
        <v>5392</v>
      </c>
      <c r="AE89" s="126">
        <v>28381</v>
      </c>
      <c r="AF89" s="126">
        <v>9438</v>
      </c>
      <c r="AG89" s="126">
        <v>11050</v>
      </c>
      <c r="AH89" s="126">
        <v>46710</v>
      </c>
      <c r="AI89" s="126">
        <v>31000</v>
      </c>
      <c r="AJ89" s="126">
        <v>385980</v>
      </c>
      <c r="AK89" s="128">
        <f t="shared" si="44"/>
        <v>0.20411000000000001</v>
      </c>
      <c r="AL89" s="129">
        <f t="shared" si="45"/>
        <v>1.8969</v>
      </c>
      <c r="AM89" s="129">
        <f t="shared" si="77"/>
        <v>3.0975000000000001</v>
      </c>
      <c r="AN89" s="129">
        <f t="shared" si="77"/>
        <v>4.2219500000000005</v>
      </c>
      <c r="AO89" s="129">
        <f t="shared" si="47"/>
        <v>11.615400000000001</v>
      </c>
      <c r="AP89" s="129">
        <f t="shared" si="48"/>
        <v>4.4259500000000003</v>
      </c>
      <c r="AQ89" s="129">
        <f t="shared" si="43"/>
        <v>0.46710000000000002</v>
      </c>
      <c r="AR89" s="129">
        <f t="shared" si="43"/>
        <v>0.31</v>
      </c>
      <c r="AT89" s="131">
        <f t="shared" si="70"/>
        <v>43187</v>
      </c>
      <c r="AU89" s="132">
        <f t="shared" si="49"/>
        <v>0.28381000000000001</v>
      </c>
      <c r="AV89" s="132">
        <f t="shared" si="50"/>
        <v>0.49425000000000002</v>
      </c>
      <c r="AW89" s="132">
        <f t="shared" si="51"/>
        <v>0.48133000000000004</v>
      </c>
      <c r="AX89" s="132">
        <f t="shared" si="52"/>
        <v>4.3100000000000005E-3</v>
      </c>
      <c r="AY89" s="132">
        <f t="shared" si="53"/>
        <v>9.2600000000000009E-3</v>
      </c>
      <c r="AZ89" s="132">
        <f t="shared" si="54"/>
        <v>0.30092000000000002</v>
      </c>
      <c r="BA89" s="132">
        <f t="shared" si="55"/>
        <v>0.17182</v>
      </c>
      <c r="BB89" s="132">
        <f t="shared" si="56"/>
        <v>0.63436000000000003</v>
      </c>
      <c r="BC89" s="132">
        <f t="shared" si="57"/>
        <v>0.12573000000000001</v>
      </c>
      <c r="BD89" s="132">
        <f t="shared" si="58"/>
        <v>0.16266000000000003</v>
      </c>
      <c r="BE89" s="132">
        <f t="shared" si="59"/>
        <v>9.4380000000000006E-2</v>
      </c>
      <c r="BF89" s="132">
        <f t="shared" si="60"/>
        <v>5.3920000000000003E-2</v>
      </c>
      <c r="BG89" s="132">
        <f t="shared" si="71"/>
        <v>1.1049999999999999E-2</v>
      </c>
      <c r="BH89" s="132"/>
      <c r="BI89" s="132">
        <f t="shared" si="38"/>
        <v>1.8969</v>
      </c>
      <c r="BJ89" s="132">
        <f t="shared" si="38"/>
        <v>3.0975000000000001</v>
      </c>
      <c r="BK89" s="132">
        <f t="shared" si="38"/>
        <v>4.2219500000000005</v>
      </c>
      <c r="BL89" s="132">
        <f t="shared" si="61"/>
        <v>0.5222</v>
      </c>
      <c r="BM89" s="132">
        <f t="shared" si="72"/>
        <v>1.9684000000000001</v>
      </c>
      <c r="BN89" s="132">
        <f t="shared" si="62"/>
        <v>0.88916000000000006</v>
      </c>
      <c r="BO89" s="132"/>
      <c r="BP89" s="132">
        <f t="shared" si="73"/>
        <v>4.4259500000000003</v>
      </c>
      <c r="BQ89" s="132">
        <f t="shared" si="74"/>
        <v>11.615400000000001</v>
      </c>
      <c r="BR89" s="132">
        <f t="shared" si="75"/>
        <v>0.38597999999999999</v>
      </c>
      <c r="BS89" s="132">
        <f t="shared" si="63"/>
        <v>0.17727000000000001</v>
      </c>
      <c r="BT89" s="132">
        <f t="shared" si="64"/>
        <v>1.5690000000000002</v>
      </c>
      <c r="BU89" s="132"/>
      <c r="BV89" s="132">
        <f t="shared" si="76"/>
        <v>0.1578</v>
      </c>
      <c r="BW89" s="133">
        <f t="shared" si="41"/>
        <v>1.4738</v>
      </c>
      <c r="BX89" s="133">
        <f t="shared" si="41"/>
        <v>1.7346000000000001</v>
      </c>
      <c r="BY89" s="133">
        <f t="shared" si="65"/>
        <v>0.50290000000000001</v>
      </c>
      <c r="BZ89" s="133">
        <f t="shared" si="66"/>
        <v>0.43770000000000003</v>
      </c>
      <c r="CA89" s="133">
        <f t="shared" si="67"/>
        <v>2.7700000000000002E-2</v>
      </c>
      <c r="CB89" s="133">
        <f t="shared" si="68"/>
        <v>8.7639999999999993</v>
      </c>
      <c r="CC89" s="133"/>
      <c r="CD89" s="133">
        <f t="shared" si="69"/>
        <v>1.6811</v>
      </c>
    </row>
    <row r="90" spans="1:82" ht="15.75" x14ac:dyDescent="0.25">
      <c r="A90" s="125">
        <v>43188</v>
      </c>
      <c r="B90" s="126">
        <v>18505</v>
      </c>
      <c r="C90" s="126">
        <v>60390</v>
      </c>
      <c r="D90" s="126">
        <v>82630</v>
      </c>
      <c r="E90" s="126">
        <v>19159</v>
      </c>
      <c r="F90" s="126">
        <v>44235</v>
      </c>
      <c r="G90" s="126">
        <v>1583</v>
      </c>
      <c r="H90" s="126">
        <v>14771</v>
      </c>
      <c r="I90" s="126">
        <v>16847</v>
      </c>
      <c r="J90" s="126">
        <v>115713</v>
      </c>
      <c r="K90" s="126">
        <v>87208</v>
      </c>
      <c r="L90" s="126">
        <v>4210</v>
      </c>
      <c r="M90" s="126">
        <v>20476</v>
      </c>
      <c r="N90" s="126">
        <v>272</v>
      </c>
      <c r="O90" s="126">
        <v>17447</v>
      </c>
      <c r="P90" s="126">
        <v>16009</v>
      </c>
      <c r="Q90" s="126">
        <v>4794</v>
      </c>
      <c r="R90" s="126">
        <v>14748</v>
      </c>
      <c r="S90" s="126">
        <v>47546</v>
      </c>
      <c r="T90" s="126">
        <v>12695</v>
      </c>
      <c r="U90" s="126">
        <v>4989</v>
      </c>
      <c r="V90" s="126">
        <v>29150</v>
      </c>
      <c r="W90" s="126">
        <v>32464</v>
      </c>
      <c r="X90" s="126">
        <v>16000</v>
      </c>
      <c r="Y90" s="126">
        <v>16613</v>
      </c>
      <c r="Z90" s="126">
        <v>12722</v>
      </c>
      <c r="AA90" s="126">
        <v>48045</v>
      </c>
      <c r="AB90" s="126">
        <v>1250</v>
      </c>
      <c r="AC90" s="126">
        <v>480</v>
      </c>
      <c r="AD90" s="126">
        <v>7120</v>
      </c>
      <c r="AE90" s="126">
        <v>30038</v>
      </c>
      <c r="AF90" s="126">
        <v>8921</v>
      </c>
      <c r="AG90" s="126">
        <v>10630</v>
      </c>
      <c r="AH90" s="126">
        <v>58530</v>
      </c>
      <c r="AI90" s="126">
        <v>42640</v>
      </c>
      <c r="AJ90" s="126">
        <v>385960</v>
      </c>
      <c r="AK90" s="128">
        <f t="shared" si="44"/>
        <v>0.20476000000000003</v>
      </c>
      <c r="AL90" s="129">
        <f t="shared" si="45"/>
        <v>1.8505</v>
      </c>
      <c r="AM90" s="129">
        <f t="shared" si="77"/>
        <v>3.0195000000000003</v>
      </c>
      <c r="AN90" s="129">
        <f t="shared" si="77"/>
        <v>4.1315</v>
      </c>
      <c r="AO90" s="129">
        <f t="shared" si="47"/>
        <v>11.571300000000001</v>
      </c>
      <c r="AP90" s="129">
        <f t="shared" si="48"/>
        <v>4.3604000000000003</v>
      </c>
      <c r="AQ90" s="129">
        <f t="shared" si="43"/>
        <v>0.58530000000000004</v>
      </c>
      <c r="AR90" s="129">
        <f t="shared" si="43"/>
        <v>0.42640000000000006</v>
      </c>
      <c r="AT90" s="131">
        <f t="shared" si="70"/>
        <v>43188</v>
      </c>
      <c r="AU90" s="132">
        <f t="shared" si="49"/>
        <v>0.30038000000000004</v>
      </c>
      <c r="AV90" s="132">
        <f t="shared" si="50"/>
        <v>0.48045000000000004</v>
      </c>
      <c r="AW90" s="132">
        <f t="shared" si="51"/>
        <v>0.47546000000000005</v>
      </c>
      <c r="AX90" s="132">
        <f t="shared" si="52"/>
        <v>4.8000000000000004E-3</v>
      </c>
      <c r="AY90" s="132">
        <f t="shared" si="53"/>
        <v>1.2500000000000001E-2</v>
      </c>
      <c r="AZ90" s="132">
        <f t="shared" si="54"/>
        <v>0.29150000000000004</v>
      </c>
      <c r="BA90" s="132">
        <f t="shared" si="55"/>
        <v>0.16613</v>
      </c>
      <c r="BB90" s="132">
        <f t="shared" si="56"/>
        <v>0.64928000000000008</v>
      </c>
      <c r="BC90" s="132">
        <f t="shared" si="57"/>
        <v>0.12722</v>
      </c>
      <c r="BD90" s="132">
        <f t="shared" si="58"/>
        <v>0.16</v>
      </c>
      <c r="BE90" s="132">
        <f t="shared" si="59"/>
        <v>8.9210000000000012E-2</v>
      </c>
      <c r="BF90" s="132">
        <f t="shared" si="60"/>
        <v>7.1199999999999999E-2</v>
      </c>
      <c r="BG90" s="132">
        <f t="shared" si="71"/>
        <v>1.0629999999999999E-2</v>
      </c>
      <c r="BH90" s="132"/>
      <c r="BI90" s="132">
        <f t="shared" si="38"/>
        <v>1.8505</v>
      </c>
      <c r="BJ90" s="132">
        <f t="shared" si="38"/>
        <v>3.0195000000000003</v>
      </c>
      <c r="BK90" s="132">
        <f t="shared" si="38"/>
        <v>4.1315</v>
      </c>
      <c r="BL90" s="132">
        <f t="shared" si="61"/>
        <v>0.49890000000000001</v>
      </c>
      <c r="BM90" s="132">
        <f t="shared" si="72"/>
        <v>1.9159000000000002</v>
      </c>
      <c r="BN90" s="132">
        <f t="shared" si="62"/>
        <v>0.88470000000000004</v>
      </c>
      <c r="BO90" s="132"/>
      <c r="BP90" s="132">
        <f t="shared" si="73"/>
        <v>4.3604000000000003</v>
      </c>
      <c r="BQ90" s="132">
        <f t="shared" si="74"/>
        <v>11.571300000000001</v>
      </c>
      <c r="BR90" s="132">
        <f t="shared" si="75"/>
        <v>0.38595999999999997</v>
      </c>
      <c r="BS90" s="132">
        <f t="shared" si="63"/>
        <v>0.12695000000000001</v>
      </c>
      <c r="BT90" s="132">
        <f t="shared" si="64"/>
        <v>1.4748000000000001</v>
      </c>
      <c r="BU90" s="132"/>
      <c r="BV90" s="132">
        <f t="shared" si="76"/>
        <v>0.1583</v>
      </c>
      <c r="BW90" s="133">
        <f t="shared" si="41"/>
        <v>1.4771000000000001</v>
      </c>
      <c r="BX90" s="133">
        <f t="shared" si="41"/>
        <v>1.6847000000000001</v>
      </c>
      <c r="BY90" s="133">
        <f t="shared" si="65"/>
        <v>0.47940000000000005</v>
      </c>
      <c r="BZ90" s="133">
        <f t="shared" si="66"/>
        <v>0.42100000000000004</v>
      </c>
      <c r="CA90" s="133">
        <f t="shared" si="67"/>
        <v>2.7200000000000002E-2</v>
      </c>
      <c r="CB90" s="133">
        <f t="shared" si="68"/>
        <v>8.7234999999999996</v>
      </c>
      <c r="CC90" s="133"/>
      <c r="CD90" s="133">
        <f t="shared" si="69"/>
        <v>1.6009</v>
      </c>
    </row>
    <row r="91" spans="1:82" ht="15.75" x14ac:dyDescent="0.25">
      <c r="A91" s="125">
        <v>43189</v>
      </c>
      <c r="B91" s="126">
        <v>18581</v>
      </c>
      <c r="C91" s="126">
        <v>60530</v>
      </c>
      <c r="D91" s="126">
        <v>82620</v>
      </c>
      <c r="E91" s="126">
        <v>18721</v>
      </c>
      <c r="F91" s="126">
        <v>45722</v>
      </c>
      <c r="G91" s="126">
        <v>1593</v>
      </c>
      <c r="H91" s="126">
        <v>15260</v>
      </c>
      <c r="I91" s="126">
        <v>16528</v>
      </c>
      <c r="J91" s="126">
        <v>115618</v>
      </c>
      <c r="K91" s="126">
        <v>88208</v>
      </c>
      <c r="L91" s="126">
        <v>4027</v>
      </c>
      <c r="M91" s="126">
        <v>21989</v>
      </c>
      <c r="N91" s="126">
        <v>198</v>
      </c>
      <c r="O91" s="126">
        <v>17778</v>
      </c>
      <c r="P91" s="126">
        <v>16225</v>
      </c>
      <c r="Q91" s="126">
        <v>4658</v>
      </c>
      <c r="R91" s="126">
        <v>15287</v>
      </c>
      <c r="S91" s="126">
        <v>46221</v>
      </c>
      <c r="T91" s="126">
        <v>19520</v>
      </c>
      <c r="U91" s="126">
        <v>4952</v>
      </c>
      <c r="V91" s="126">
        <v>29900</v>
      </c>
      <c r="W91" s="126">
        <v>33290</v>
      </c>
      <c r="X91" s="126">
        <v>16373</v>
      </c>
      <c r="Y91" s="126">
        <v>17830</v>
      </c>
      <c r="Z91" s="126">
        <v>13077</v>
      </c>
      <c r="AA91" s="126">
        <v>49299</v>
      </c>
      <c r="AB91" s="126">
        <v>1126</v>
      </c>
      <c r="AC91" s="126">
        <v>563</v>
      </c>
      <c r="AD91" s="126">
        <v>10032</v>
      </c>
      <c r="AE91" s="126">
        <v>30678</v>
      </c>
      <c r="AF91" s="126">
        <v>8639</v>
      </c>
      <c r="AG91" s="126">
        <v>11050</v>
      </c>
      <c r="AH91" s="126">
        <v>77040</v>
      </c>
      <c r="AI91" s="126">
        <v>64360</v>
      </c>
      <c r="AJ91" s="126">
        <v>385400</v>
      </c>
      <c r="AK91" s="128">
        <f>(M91)*0.00001</f>
        <v>0.21989000000000003</v>
      </c>
      <c r="AL91" s="129">
        <f>(B91)*0.0001</f>
        <v>1.8581000000000001</v>
      </c>
      <c r="AM91" s="129">
        <f>(C91)*0.00005</f>
        <v>3.0265</v>
      </c>
      <c r="AN91" s="129">
        <f>(D91)*0.00005</f>
        <v>4.1310000000000002</v>
      </c>
      <c r="AO91" s="129">
        <f>(J91)*0.0001</f>
        <v>11.5618</v>
      </c>
      <c r="AP91" s="129">
        <f>(K91)*0.00005</f>
        <v>4.4104000000000001</v>
      </c>
      <c r="AQ91" s="129">
        <f>(AH91)*0.00001</f>
        <v>0.77040000000000008</v>
      </c>
      <c r="AR91" s="129">
        <f>(AI91)*0.00001</f>
        <v>0.64360000000000006</v>
      </c>
      <c r="AT91" s="131">
        <f t="shared" si="70"/>
        <v>43189</v>
      </c>
      <c r="AU91" s="132">
        <f t="shared" si="49"/>
        <v>0.30678000000000005</v>
      </c>
      <c r="AV91" s="132">
        <f t="shared" si="50"/>
        <v>0.49299000000000004</v>
      </c>
      <c r="AW91" s="132">
        <f t="shared" si="51"/>
        <v>0.46221000000000007</v>
      </c>
      <c r="AX91" s="132">
        <f t="shared" si="52"/>
        <v>5.6300000000000005E-3</v>
      </c>
      <c r="AY91" s="132">
        <f t="shared" si="53"/>
        <v>1.1260000000000001E-2</v>
      </c>
      <c r="AZ91" s="132">
        <f t="shared" si="54"/>
        <v>0.29900000000000004</v>
      </c>
      <c r="BA91" s="132">
        <f t="shared" si="55"/>
        <v>0.17830000000000001</v>
      </c>
      <c r="BB91" s="132">
        <f t="shared" si="56"/>
        <v>0.66580000000000006</v>
      </c>
      <c r="BC91" s="132">
        <f t="shared" si="57"/>
        <v>0.13077</v>
      </c>
      <c r="BD91" s="132">
        <f t="shared" si="58"/>
        <v>0.16373000000000001</v>
      </c>
      <c r="BE91" s="132">
        <f t="shared" si="59"/>
        <v>8.6390000000000008E-2</v>
      </c>
      <c r="BF91" s="132">
        <f t="shared" si="60"/>
        <v>0.10032000000000001</v>
      </c>
      <c r="BG91" s="132">
        <f t="shared" si="71"/>
        <v>1.1049999999999999E-2</v>
      </c>
      <c r="BH91" s="132"/>
      <c r="BI91" s="132">
        <f t="shared" si="38"/>
        <v>1.8581000000000001</v>
      </c>
      <c r="BJ91" s="132">
        <f t="shared" si="38"/>
        <v>3.0265</v>
      </c>
      <c r="BK91" s="132">
        <f t="shared" si="38"/>
        <v>4.1310000000000002</v>
      </c>
      <c r="BL91" s="132">
        <f t="shared" si="61"/>
        <v>0.49520000000000003</v>
      </c>
      <c r="BM91" s="132">
        <f t="shared" si="72"/>
        <v>1.8721000000000001</v>
      </c>
      <c r="BN91" s="132">
        <f t="shared" si="62"/>
        <v>0.91444000000000003</v>
      </c>
      <c r="BO91" s="132"/>
      <c r="BP91" s="132">
        <f t="shared" si="73"/>
        <v>4.4104000000000001</v>
      </c>
      <c r="BQ91" s="132">
        <f t="shared" si="74"/>
        <v>11.5618</v>
      </c>
      <c r="BR91" s="132">
        <f t="shared" si="75"/>
        <v>0.38539999999999996</v>
      </c>
      <c r="BS91" s="132">
        <f t="shared" si="63"/>
        <v>0.19520000000000001</v>
      </c>
      <c r="BT91" s="132">
        <f t="shared" si="64"/>
        <v>1.5287000000000002</v>
      </c>
      <c r="BU91" s="132"/>
      <c r="BV91" s="132">
        <f t="shared" si="76"/>
        <v>0.1593</v>
      </c>
      <c r="BW91" s="133">
        <f t="shared" si="41"/>
        <v>1.526</v>
      </c>
      <c r="BX91" s="133">
        <f t="shared" si="41"/>
        <v>1.6528</v>
      </c>
      <c r="BY91" s="133">
        <f t="shared" si="65"/>
        <v>0.46580000000000005</v>
      </c>
      <c r="BZ91" s="133">
        <f t="shared" si="66"/>
        <v>0.4027</v>
      </c>
      <c r="CA91" s="133">
        <f t="shared" si="67"/>
        <v>1.9800000000000002E-2</v>
      </c>
      <c r="CB91" s="133">
        <f t="shared" si="68"/>
        <v>8.8889999999999993</v>
      </c>
      <c r="CC91" s="133"/>
      <c r="CD91" s="133">
        <f t="shared" si="69"/>
        <v>1.6225000000000001</v>
      </c>
    </row>
    <row r="92" spans="1:82" ht="15.75" x14ac:dyDescent="0.25">
      <c r="A92" s="125">
        <v>43190</v>
      </c>
      <c r="B92" s="126">
        <v>18780</v>
      </c>
      <c r="C92" s="126">
        <v>60852</v>
      </c>
      <c r="D92" s="126">
        <v>83062</v>
      </c>
      <c r="E92" s="126">
        <v>18218</v>
      </c>
      <c r="F92" s="126">
        <v>48315</v>
      </c>
      <c r="G92" s="126">
        <v>1639</v>
      </c>
      <c r="H92" s="126">
        <v>13192</v>
      </c>
      <c r="I92" s="126">
        <v>15985</v>
      </c>
      <c r="J92" s="126">
        <v>116231</v>
      </c>
      <c r="K92" s="126">
        <v>87604</v>
      </c>
      <c r="L92" s="126">
        <v>3966</v>
      </c>
      <c r="M92" s="126">
        <v>23602</v>
      </c>
      <c r="N92" s="126">
        <v>211</v>
      </c>
      <c r="O92" s="126">
        <v>17873</v>
      </c>
      <c r="P92" s="126">
        <v>16405</v>
      </c>
      <c r="Q92" s="126">
        <v>4587</v>
      </c>
      <c r="R92" s="126">
        <v>14651</v>
      </c>
      <c r="S92" s="126">
        <v>47452</v>
      </c>
      <c r="T92" s="126">
        <v>14410</v>
      </c>
      <c r="U92" s="126">
        <v>4877</v>
      </c>
      <c r="V92" s="126">
        <v>30959</v>
      </c>
      <c r="W92" s="126">
        <v>31588</v>
      </c>
      <c r="X92" s="126">
        <v>17756</v>
      </c>
      <c r="Y92" s="126">
        <v>17273</v>
      </c>
      <c r="Z92" s="126">
        <v>16029</v>
      </c>
      <c r="AA92" s="126">
        <v>51452</v>
      </c>
      <c r="AB92" s="126">
        <v>1460</v>
      </c>
      <c r="AC92" s="126">
        <v>708</v>
      </c>
      <c r="AD92" s="126">
        <v>6602</v>
      </c>
      <c r="AE92" s="126">
        <v>27582</v>
      </c>
      <c r="AF92" s="126">
        <v>5939</v>
      </c>
      <c r="AG92" s="126">
        <v>6030</v>
      </c>
      <c r="AH92" s="126">
        <v>57180</v>
      </c>
      <c r="AI92" s="126">
        <v>41290</v>
      </c>
      <c r="AJ92" s="126">
        <v>380900</v>
      </c>
      <c r="AK92" s="128">
        <f t="shared" si="44"/>
        <v>0.23602000000000001</v>
      </c>
      <c r="AL92" s="129">
        <f t="shared" si="45"/>
        <v>1.8780000000000001</v>
      </c>
      <c r="AM92" s="129">
        <f t="shared" si="77"/>
        <v>3.0426000000000002</v>
      </c>
      <c r="AN92" s="129">
        <f t="shared" si="77"/>
        <v>4.1531000000000002</v>
      </c>
      <c r="AO92" s="129">
        <f t="shared" si="47"/>
        <v>11.623100000000001</v>
      </c>
      <c r="AP92" s="129">
        <f t="shared" si="48"/>
        <v>4.3802000000000003</v>
      </c>
      <c r="AQ92" s="129">
        <f t="shared" si="43"/>
        <v>0.57180000000000009</v>
      </c>
      <c r="AR92" s="129">
        <f t="shared" si="43"/>
        <v>0.41290000000000004</v>
      </c>
      <c r="AT92" s="131">
        <f t="shared" si="70"/>
        <v>43190</v>
      </c>
      <c r="AU92" s="132">
        <f t="shared" si="49"/>
        <v>0.27582000000000001</v>
      </c>
      <c r="AV92" s="132">
        <f t="shared" si="50"/>
        <v>0.51452000000000009</v>
      </c>
      <c r="AW92" s="132">
        <f t="shared" si="51"/>
        <v>0.47452000000000005</v>
      </c>
      <c r="AX92" s="132">
        <f t="shared" si="52"/>
        <v>7.0800000000000004E-3</v>
      </c>
      <c r="AY92" s="132">
        <f t="shared" si="53"/>
        <v>1.4600000000000002E-2</v>
      </c>
      <c r="AZ92" s="132">
        <f t="shared" si="54"/>
        <v>0.30959000000000003</v>
      </c>
      <c r="BA92" s="132">
        <f t="shared" si="55"/>
        <v>0.17273000000000002</v>
      </c>
      <c r="BB92" s="132">
        <f t="shared" si="56"/>
        <v>0.6317600000000001</v>
      </c>
      <c r="BC92" s="132">
        <f t="shared" si="57"/>
        <v>0.16029000000000002</v>
      </c>
      <c r="BD92" s="132">
        <f t="shared" si="58"/>
        <v>0.17756000000000002</v>
      </c>
      <c r="BE92" s="132">
        <f t="shared" si="59"/>
        <v>5.9390000000000005E-2</v>
      </c>
      <c r="BF92" s="132">
        <f t="shared" si="60"/>
        <v>6.6020000000000009E-2</v>
      </c>
      <c r="BG92" s="132">
        <f t="shared" si="71"/>
        <v>6.0299999999999998E-3</v>
      </c>
      <c r="BH92" s="132"/>
      <c r="BI92" s="132">
        <f t="shared" si="38"/>
        <v>1.8780000000000001</v>
      </c>
      <c r="BJ92" s="132">
        <f t="shared" si="38"/>
        <v>3.0426000000000002</v>
      </c>
      <c r="BK92" s="132">
        <f t="shared" si="38"/>
        <v>4.1531000000000002</v>
      </c>
      <c r="BL92" s="132">
        <f t="shared" si="61"/>
        <v>0.48770000000000002</v>
      </c>
      <c r="BM92" s="132">
        <f t="shared" si="72"/>
        <v>1.8218000000000001</v>
      </c>
      <c r="BN92" s="132">
        <f t="shared" si="62"/>
        <v>0.96630000000000005</v>
      </c>
      <c r="BO92" s="132"/>
      <c r="BP92" s="132">
        <f t="shared" si="73"/>
        <v>4.3802000000000003</v>
      </c>
      <c r="BQ92" s="132">
        <f t="shared" si="74"/>
        <v>11.623100000000001</v>
      </c>
      <c r="BR92" s="132">
        <f t="shared" si="75"/>
        <v>0.38089999999999996</v>
      </c>
      <c r="BS92" s="132">
        <f t="shared" si="63"/>
        <v>0.14410000000000001</v>
      </c>
      <c r="BT92" s="132">
        <f t="shared" si="64"/>
        <v>1.4651000000000001</v>
      </c>
      <c r="BU92" s="132"/>
      <c r="BV92" s="132">
        <f t="shared" si="76"/>
        <v>0.16390000000000002</v>
      </c>
      <c r="BW92" s="133">
        <f t="shared" si="41"/>
        <v>1.3192000000000002</v>
      </c>
      <c r="BX92" s="133">
        <f t="shared" si="41"/>
        <v>1.5985</v>
      </c>
      <c r="BY92" s="133">
        <f t="shared" si="65"/>
        <v>0.4587</v>
      </c>
      <c r="BZ92" s="133">
        <f t="shared" si="66"/>
        <v>0.39660000000000001</v>
      </c>
      <c r="CA92" s="133">
        <f t="shared" si="67"/>
        <v>2.1100000000000001E-2</v>
      </c>
      <c r="CB92" s="133">
        <f t="shared" si="68"/>
        <v>8.9365000000000006</v>
      </c>
      <c r="CC92" s="133"/>
      <c r="CD92" s="133">
        <f t="shared" si="69"/>
        <v>1.6405000000000001</v>
      </c>
    </row>
    <row r="93" spans="1:82" ht="15.75" x14ac:dyDescent="0.25">
      <c r="A93" s="125">
        <v>43191</v>
      </c>
      <c r="B93" s="138">
        <v>17859</v>
      </c>
      <c r="C93" s="138">
        <v>59116</v>
      </c>
      <c r="D93" s="138">
        <v>80636</v>
      </c>
      <c r="E93" s="138">
        <v>17597</v>
      </c>
      <c r="F93" s="138">
        <v>46725</v>
      </c>
      <c r="G93" s="138">
        <v>1552</v>
      </c>
      <c r="H93" s="138">
        <v>12895</v>
      </c>
      <c r="I93" s="138">
        <v>14958</v>
      </c>
      <c r="J93" s="138">
        <v>112601</v>
      </c>
      <c r="K93" s="138">
        <v>84953</v>
      </c>
      <c r="L93" s="138">
        <v>3694</v>
      </c>
      <c r="M93" s="138">
        <v>22760</v>
      </c>
      <c r="N93" s="138">
        <v>195</v>
      </c>
      <c r="O93" s="138">
        <v>17179</v>
      </c>
      <c r="P93" s="138">
        <v>15767</v>
      </c>
      <c r="Q93" s="138">
        <v>4561</v>
      </c>
      <c r="R93" s="138">
        <v>14186</v>
      </c>
      <c r="S93" s="138">
        <v>43393</v>
      </c>
      <c r="T93" s="138">
        <v>17360</v>
      </c>
      <c r="U93" s="138">
        <v>4594</v>
      </c>
      <c r="V93" s="138">
        <v>30954</v>
      </c>
      <c r="W93" s="138">
        <v>30040</v>
      </c>
      <c r="X93" s="138">
        <v>17445</v>
      </c>
      <c r="Y93" s="138">
        <v>15714</v>
      </c>
      <c r="Z93" s="138">
        <v>13479</v>
      </c>
      <c r="AA93" s="138">
        <v>52298</v>
      </c>
      <c r="AB93" s="138">
        <v>930</v>
      </c>
      <c r="AC93" s="138">
        <v>1104</v>
      </c>
      <c r="AD93" s="138">
        <v>5011</v>
      </c>
      <c r="AE93" s="138">
        <v>26069</v>
      </c>
      <c r="AF93" s="138">
        <v>6029</v>
      </c>
      <c r="AG93" s="139">
        <v>11050</v>
      </c>
      <c r="AH93" s="139">
        <v>49180</v>
      </c>
      <c r="AI93" s="139">
        <v>29450</v>
      </c>
      <c r="AJ93" s="139">
        <v>383820</v>
      </c>
      <c r="AK93" s="128">
        <f t="shared" si="44"/>
        <v>0.22760000000000002</v>
      </c>
      <c r="AL93" s="129">
        <f t="shared" si="45"/>
        <v>1.7859</v>
      </c>
      <c r="AM93" s="129">
        <f t="shared" si="77"/>
        <v>2.9558</v>
      </c>
      <c r="AN93" s="129">
        <f t="shared" si="77"/>
        <v>4.0318000000000005</v>
      </c>
      <c r="AO93" s="129">
        <f t="shared" si="47"/>
        <v>11.260100000000001</v>
      </c>
      <c r="AP93" s="129">
        <f t="shared" si="48"/>
        <v>4.2476500000000001</v>
      </c>
      <c r="AQ93" s="129">
        <f>(AH93)*0.00001</f>
        <v>0.49180000000000001</v>
      </c>
      <c r="AR93" s="129">
        <f>(AI93)*0.000001</f>
        <v>2.9449999999999997E-2</v>
      </c>
      <c r="AT93" s="131">
        <f t="shared" si="70"/>
        <v>43191</v>
      </c>
      <c r="AU93" s="132">
        <f t="shared" si="49"/>
        <v>0.26069000000000003</v>
      </c>
      <c r="AV93" s="132">
        <f t="shared" si="50"/>
        <v>0.52298</v>
      </c>
      <c r="AW93" s="132">
        <f t="shared" si="51"/>
        <v>0.43393000000000004</v>
      </c>
      <c r="AX93" s="132">
        <f t="shared" si="52"/>
        <v>1.1040000000000001E-2</v>
      </c>
      <c r="AY93" s="132">
        <f t="shared" si="53"/>
        <v>9.300000000000001E-3</v>
      </c>
      <c r="AZ93" s="132">
        <f t="shared" si="54"/>
        <v>0.30954000000000004</v>
      </c>
      <c r="BA93" s="132">
        <f t="shared" si="55"/>
        <v>0.15714</v>
      </c>
      <c r="BB93" s="132">
        <f t="shared" si="56"/>
        <v>0.6008</v>
      </c>
      <c r="BC93" s="132">
        <f t="shared" si="57"/>
        <v>0.13479000000000002</v>
      </c>
      <c r="BD93" s="132">
        <f t="shared" si="58"/>
        <v>0.17445000000000002</v>
      </c>
      <c r="BE93" s="132">
        <f t="shared" si="59"/>
        <v>6.0290000000000003E-2</v>
      </c>
      <c r="BF93" s="132">
        <f t="shared" si="60"/>
        <v>5.0110000000000002E-2</v>
      </c>
      <c r="BG93" s="132">
        <f t="shared" si="71"/>
        <v>1.1049999999999999E-2</v>
      </c>
      <c r="BH93" s="132"/>
      <c r="BI93" s="132">
        <f t="shared" si="38"/>
        <v>1.7859</v>
      </c>
      <c r="BJ93" s="132">
        <f t="shared" si="38"/>
        <v>2.9558</v>
      </c>
      <c r="BK93" s="132">
        <f t="shared" si="38"/>
        <v>4.0318000000000005</v>
      </c>
      <c r="BL93" s="132">
        <f t="shared" si="61"/>
        <v>0.45940000000000003</v>
      </c>
      <c r="BM93" s="132">
        <f t="shared" si="72"/>
        <v>1.7597</v>
      </c>
      <c r="BN93" s="132">
        <f t="shared" si="62"/>
        <v>0.93450000000000011</v>
      </c>
      <c r="BO93" s="132"/>
      <c r="BP93" s="132">
        <f t="shared" si="73"/>
        <v>4.2476500000000001</v>
      </c>
      <c r="BQ93" s="132">
        <f t="shared" si="74"/>
        <v>11.260100000000001</v>
      </c>
      <c r="BR93" s="132">
        <f t="shared" si="75"/>
        <v>0.38381999999999999</v>
      </c>
      <c r="BS93" s="132">
        <f t="shared" si="63"/>
        <v>0.1736</v>
      </c>
      <c r="BT93" s="132">
        <f t="shared" si="64"/>
        <v>1.4186000000000001</v>
      </c>
      <c r="BU93" s="132"/>
      <c r="BV93" s="132">
        <f t="shared" si="76"/>
        <v>0.1552</v>
      </c>
      <c r="BW93" s="133">
        <f t="shared" si="41"/>
        <v>1.2895000000000001</v>
      </c>
      <c r="BX93" s="133">
        <f t="shared" si="41"/>
        <v>1.4958</v>
      </c>
      <c r="BY93" s="133">
        <f t="shared" si="65"/>
        <v>0.45610000000000001</v>
      </c>
      <c r="BZ93" s="133">
        <f t="shared" si="66"/>
        <v>0.36940000000000001</v>
      </c>
      <c r="CA93" s="133">
        <f t="shared" si="67"/>
        <v>1.95E-2</v>
      </c>
      <c r="CB93" s="133">
        <f t="shared" si="68"/>
        <v>8.589500000000001</v>
      </c>
      <c r="CC93" s="133"/>
      <c r="CD93" s="133">
        <f t="shared" si="69"/>
        <v>1.5767</v>
      </c>
    </row>
    <row r="94" spans="1:82" ht="15.75" x14ac:dyDescent="0.25">
      <c r="A94" s="125">
        <v>43192</v>
      </c>
      <c r="B94" s="138">
        <v>16942</v>
      </c>
      <c r="C94" s="138">
        <v>55827</v>
      </c>
      <c r="D94" s="138">
        <v>77602</v>
      </c>
      <c r="E94" s="138">
        <v>18442</v>
      </c>
      <c r="F94" s="138">
        <v>45244</v>
      </c>
      <c r="G94" s="138">
        <v>1380</v>
      </c>
      <c r="H94" s="138">
        <v>12550</v>
      </c>
      <c r="I94" s="138">
        <v>15055</v>
      </c>
      <c r="J94" s="138">
        <v>110797</v>
      </c>
      <c r="K94" s="138">
        <v>85233</v>
      </c>
      <c r="L94" s="138">
        <v>3510</v>
      </c>
      <c r="M94" s="138">
        <v>21346</v>
      </c>
      <c r="N94" s="138">
        <v>196</v>
      </c>
      <c r="O94" s="138">
        <v>16793</v>
      </c>
      <c r="P94" s="138">
        <v>14881</v>
      </c>
      <c r="Q94" s="138">
        <v>4546</v>
      </c>
      <c r="R94" s="138">
        <v>15179</v>
      </c>
      <c r="S94" s="138">
        <v>44158</v>
      </c>
      <c r="T94" s="138">
        <v>12487</v>
      </c>
      <c r="U94" s="138">
        <v>4697</v>
      </c>
      <c r="V94" s="138">
        <v>28214</v>
      </c>
      <c r="W94" s="138">
        <v>32860</v>
      </c>
      <c r="X94" s="138">
        <v>15652</v>
      </c>
      <c r="Y94" s="138">
        <v>16613</v>
      </c>
      <c r="Z94" s="138">
        <v>11482</v>
      </c>
      <c r="AA94" s="138">
        <v>47124</v>
      </c>
      <c r="AB94" s="138">
        <v>881</v>
      </c>
      <c r="AC94" s="138">
        <v>1225</v>
      </c>
      <c r="AD94" s="138">
        <v>7331</v>
      </c>
      <c r="AE94" s="138">
        <v>24199</v>
      </c>
      <c r="AF94" s="138">
        <v>8247</v>
      </c>
      <c r="AG94" s="139">
        <v>6140</v>
      </c>
      <c r="AH94" s="139">
        <v>44770</v>
      </c>
      <c r="AI94" s="139">
        <v>44740</v>
      </c>
      <c r="AJ94" s="139">
        <v>383340</v>
      </c>
      <c r="AK94" s="128">
        <f t="shared" si="44"/>
        <v>0.21346000000000001</v>
      </c>
      <c r="AL94" s="129">
        <f t="shared" si="45"/>
        <v>1.6942000000000002</v>
      </c>
      <c r="AM94" s="129">
        <f t="shared" si="77"/>
        <v>2.79135</v>
      </c>
      <c r="AN94" s="129">
        <f t="shared" si="77"/>
        <v>3.8801000000000001</v>
      </c>
      <c r="AO94" s="129">
        <f t="shared" si="47"/>
        <v>11.079700000000001</v>
      </c>
      <c r="AP94" s="129">
        <f t="shared" si="48"/>
        <v>4.2616500000000004</v>
      </c>
      <c r="AQ94" s="129">
        <f t="shared" ref="AQ94:AQ121" si="78">(AH94)*0.00001</f>
        <v>0.44770000000000004</v>
      </c>
      <c r="AR94" s="129">
        <f t="shared" ref="AR94:AR122" si="79">(AI94)*0.000001</f>
        <v>4.4739999999999995E-2</v>
      </c>
      <c r="AT94" s="131">
        <f t="shared" si="70"/>
        <v>43192</v>
      </c>
      <c r="AU94" s="132">
        <f t="shared" si="49"/>
        <v>0.24199000000000001</v>
      </c>
      <c r="AV94" s="132">
        <f t="shared" si="50"/>
        <v>0.47124000000000005</v>
      </c>
      <c r="AW94" s="132">
        <f t="shared" si="51"/>
        <v>0.44158000000000003</v>
      </c>
      <c r="AX94" s="132">
        <f t="shared" si="52"/>
        <v>1.225E-2</v>
      </c>
      <c r="AY94" s="132">
        <f t="shared" si="53"/>
        <v>8.8100000000000001E-3</v>
      </c>
      <c r="AZ94" s="132">
        <f t="shared" si="54"/>
        <v>0.28214</v>
      </c>
      <c r="BA94" s="132">
        <f t="shared" si="55"/>
        <v>0.16613</v>
      </c>
      <c r="BB94" s="132">
        <f t="shared" si="56"/>
        <v>0.65720000000000001</v>
      </c>
      <c r="BC94" s="132">
        <f t="shared" si="57"/>
        <v>0.11482000000000001</v>
      </c>
      <c r="BD94" s="132">
        <f t="shared" si="58"/>
        <v>0.15652000000000002</v>
      </c>
      <c r="BE94" s="132">
        <f t="shared" si="59"/>
        <v>8.2470000000000002E-2</v>
      </c>
      <c r="BF94" s="132">
        <f t="shared" si="60"/>
        <v>7.331E-2</v>
      </c>
      <c r="BG94" s="132">
        <f t="shared" si="71"/>
        <v>6.1399999999999996E-3</v>
      </c>
      <c r="BH94" s="132"/>
      <c r="BI94" s="132">
        <f t="shared" si="38"/>
        <v>1.6942000000000002</v>
      </c>
      <c r="BJ94" s="132">
        <f t="shared" si="38"/>
        <v>2.79135</v>
      </c>
      <c r="BK94" s="132">
        <f t="shared" si="38"/>
        <v>3.8801000000000001</v>
      </c>
      <c r="BL94" s="132">
        <f t="shared" si="61"/>
        <v>0.46970000000000001</v>
      </c>
      <c r="BM94" s="132">
        <f t="shared" si="72"/>
        <v>1.8442000000000001</v>
      </c>
      <c r="BN94" s="132">
        <f t="shared" si="62"/>
        <v>0.90488000000000013</v>
      </c>
      <c r="BO94" s="132"/>
      <c r="BP94" s="132">
        <f t="shared" si="73"/>
        <v>4.2616500000000004</v>
      </c>
      <c r="BQ94" s="132">
        <f t="shared" si="74"/>
        <v>11.079700000000001</v>
      </c>
      <c r="BR94" s="132">
        <f t="shared" si="75"/>
        <v>0.38333999999999996</v>
      </c>
      <c r="BS94" s="132">
        <f t="shared" si="63"/>
        <v>0.12487000000000001</v>
      </c>
      <c r="BT94" s="132">
        <f t="shared" si="64"/>
        <v>1.5179</v>
      </c>
      <c r="BU94" s="132"/>
      <c r="BV94" s="132">
        <f t="shared" si="76"/>
        <v>0.13800000000000001</v>
      </c>
      <c r="BW94" s="133">
        <f t="shared" si="41"/>
        <v>1.2550000000000001</v>
      </c>
      <c r="BX94" s="133">
        <f t="shared" si="41"/>
        <v>1.5055000000000001</v>
      </c>
      <c r="BY94" s="133">
        <f t="shared" si="65"/>
        <v>0.4546</v>
      </c>
      <c r="BZ94" s="133">
        <f t="shared" si="66"/>
        <v>0.35100000000000003</v>
      </c>
      <c r="CA94" s="133">
        <f t="shared" si="67"/>
        <v>1.9599999999999999E-2</v>
      </c>
      <c r="CB94" s="133">
        <f t="shared" si="68"/>
        <v>8.3964999999999996</v>
      </c>
      <c r="CC94" s="133"/>
      <c r="CD94" s="133">
        <f t="shared" si="69"/>
        <v>1.4881</v>
      </c>
    </row>
    <row r="95" spans="1:82" ht="15.75" x14ac:dyDescent="0.25">
      <c r="A95" s="125">
        <v>43193</v>
      </c>
      <c r="B95" s="138">
        <v>16691</v>
      </c>
      <c r="C95" s="138">
        <v>54811</v>
      </c>
      <c r="D95" s="138">
        <v>76824</v>
      </c>
      <c r="E95" s="138">
        <v>18499</v>
      </c>
      <c r="F95" s="138">
        <v>45982</v>
      </c>
      <c r="G95" s="138">
        <v>1272</v>
      </c>
      <c r="H95" s="138">
        <v>11827</v>
      </c>
      <c r="I95" s="138">
        <v>14649</v>
      </c>
      <c r="J95" s="138">
        <v>110278</v>
      </c>
      <c r="K95" s="138">
        <v>84606</v>
      </c>
      <c r="L95" s="138">
        <v>3501</v>
      </c>
      <c r="M95" s="138">
        <v>20393</v>
      </c>
      <c r="N95" s="138">
        <v>212</v>
      </c>
      <c r="O95" s="138">
        <v>16083</v>
      </c>
      <c r="P95" s="138">
        <v>14439</v>
      </c>
      <c r="Q95" s="138">
        <v>4454</v>
      </c>
      <c r="R95" s="138">
        <v>14072</v>
      </c>
      <c r="S95" s="138">
        <v>44083</v>
      </c>
      <c r="T95" s="138">
        <v>17804</v>
      </c>
      <c r="U95" s="138">
        <v>4455</v>
      </c>
      <c r="V95" s="138">
        <v>27341</v>
      </c>
      <c r="W95" s="138">
        <v>31929</v>
      </c>
      <c r="X95" s="138">
        <v>15665</v>
      </c>
      <c r="Y95" s="138">
        <v>17304</v>
      </c>
      <c r="Z95" s="138">
        <v>11897</v>
      </c>
      <c r="AA95" s="138">
        <v>45816</v>
      </c>
      <c r="AB95" s="138">
        <v>922</v>
      </c>
      <c r="AC95" s="138">
        <v>1031</v>
      </c>
      <c r="AD95" s="138">
        <v>5801</v>
      </c>
      <c r="AE95" s="138">
        <v>22865</v>
      </c>
      <c r="AF95" s="138">
        <v>8677</v>
      </c>
      <c r="AG95" s="139">
        <v>11050</v>
      </c>
      <c r="AH95" s="139">
        <v>49830</v>
      </c>
      <c r="AI95" s="139">
        <v>32970</v>
      </c>
      <c r="AJ95" s="144">
        <v>344640</v>
      </c>
      <c r="AK95" s="128">
        <f t="shared" si="44"/>
        <v>0.20393000000000003</v>
      </c>
      <c r="AL95" s="129">
        <f t="shared" si="45"/>
        <v>1.6691</v>
      </c>
      <c r="AM95" s="129">
        <f t="shared" si="77"/>
        <v>2.7405500000000003</v>
      </c>
      <c r="AN95" s="129">
        <f t="shared" si="77"/>
        <v>3.8412000000000002</v>
      </c>
      <c r="AO95" s="129">
        <f t="shared" si="47"/>
        <v>11.027800000000001</v>
      </c>
      <c r="AP95" s="129">
        <f t="shared" si="48"/>
        <v>4.2303000000000006</v>
      </c>
      <c r="AQ95" s="129">
        <f t="shared" si="78"/>
        <v>0.49830000000000002</v>
      </c>
      <c r="AR95" s="129">
        <f t="shared" si="79"/>
        <v>3.2969999999999999E-2</v>
      </c>
      <c r="AT95" s="131">
        <f t="shared" si="70"/>
        <v>43193</v>
      </c>
      <c r="AU95" s="132">
        <f t="shared" si="49"/>
        <v>0.22865000000000002</v>
      </c>
      <c r="AV95" s="132">
        <f t="shared" si="50"/>
        <v>0.45816000000000001</v>
      </c>
      <c r="AW95" s="132">
        <f t="shared" si="51"/>
        <v>0.44083000000000006</v>
      </c>
      <c r="AX95" s="132">
        <f t="shared" si="52"/>
        <v>1.0310000000000001E-2</v>
      </c>
      <c r="AY95" s="132">
        <f t="shared" si="53"/>
        <v>9.2200000000000008E-3</v>
      </c>
      <c r="AZ95" s="132">
        <f t="shared" si="54"/>
        <v>0.27341000000000004</v>
      </c>
      <c r="BA95" s="132">
        <f t="shared" si="55"/>
        <v>0.17304000000000003</v>
      </c>
      <c r="BB95" s="132">
        <f t="shared" si="56"/>
        <v>0.63858000000000004</v>
      </c>
      <c r="BC95" s="132">
        <f t="shared" si="57"/>
        <v>0.11897000000000001</v>
      </c>
      <c r="BD95" s="132">
        <f t="shared" si="58"/>
        <v>0.15665000000000001</v>
      </c>
      <c r="BE95" s="132">
        <f t="shared" si="59"/>
        <v>8.6770000000000014E-2</v>
      </c>
      <c r="BF95" s="132">
        <f t="shared" si="60"/>
        <v>5.8010000000000006E-2</v>
      </c>
      <c r="BG95" s="132">
        <f t="shared" si="71"/>
        <v>1.1049999999999999E-2</v>
      </c>
      <c r="BH95" s="132"/>
      <c r="BI95" s="132">
        <f t="shared" si="38"/>
        <v>1.6691</v>
      </c>
      <c r="BJ95" s="132">
        <f t="shared" si="38"/>
        <v>2.7405500000000003</v>
      </c>
      <c r="BK95" s="132">
        <f t="shared" si="38"/>
        <v>3.8412000000000002</v>
      </c>
      <c r="BL95" s="132">
        <f t="shared" si="61"/>
        <v>0.44550000000000001</v>
      </c>
      <c r="BM95" s="132">
        <f t="shared" si="72"/>
        <v>1.8499000000000001</v>
      </c>
      <c r="BN95" s="132">
        <f t="shared" si="62"/>
        <v>0.91964000000000012</v>
      </c>
      <c r="BO95" s="132"/>
      <c r="BP95" s="132">
        <f t="shared" si="73"/>
        <v>4.2303000000000006</v>
      </c>
      <c r="BQ95" s="132">
        <f t="shared" si="74"/>
        <v>11.027800000000001</v>
      </c>
      <c r="BR95" s="132">
        <f t="shared" si="75"/>
        <v>0.34464</v>
      </c>
      <c r="BS95" s="132">
        <f t="shared" si="63"/>
        <v>0.17804</v>
      </c>
      <c r="BT95" s="132">
        <f t="shared" si="64"/>
        <v>1.4072</v>
      </c>
      <c r="BU95" s="132"/>
      <c r="BV95" s="132">
        <f t="shared" si="76"/>
        <v>0.12720000000000001</v>
      </c>
      <c r="BW95" s="133">
        <f t="shared" si="41"/>
        <v>1.1827000000000001</v>
      </c>
      <c r="BX95" s="133">
        <f t="shared" si="41"/>
        <v>1.4649000000000001</v>
      </c>
      <c r="BY95" s="133">
        <f t="shared" si="65"/>
        <v>0.44540000000000002</v>
      </c>
      <c r="BZ95" s="133">
        <f t="shared" si="66"/>
        <v>0.35010000000000002</v>
      </c>
      <c r="CA95" s="133">
        <f t="shared" si="67"/>
        <v>2.12E-2</v>
      </c>
      <c r="CB95" s="133">
        <f t="shared" si="68"/>
        <v>8.041500000000001</v>
      </c>
      <c r="CC95" s="133"/>
      <c r="CD95" s="133">
        <f t="shared" si="69"/>
        <v>1.4439</v>
      </c>
    </row>
    <row r="96" spans="1:82" ht="15.75" x14ac:dyDescent="0.25">
      <c r="A96" s="125">
        <v>43194</v>
      </c>
      <c r="B96" s="138">
        <v>16630</v>
      </c>
      <c r="C96" s="138">
        <v>54719</v>
      </c>
      <c r="D96" s="138">
        <v>76739</v>
      </c>
      <c r="E96" s="138">
        <v>19233</v>
      </c>
      <c r="F96" s="138">
        <v>44153</v>
      </c>
      <c r="G96" s="138">
        <v>1375</v>
      </c>
      <c r="H96" s="138">
        <v>11775</v>
      </c>
      <c r="I96" s="138">
        <v>14611</v>
      </c>
      <c r="J96" s="138">
        <v>109292</v>
      </c>
      <c r="K96" s="138">
        <v>83413</v>
      </c>
      <c r="L96" s="138">
        <v>3485</v>
      </c>
      <c r="M96" s="138">
        <v>22486</v>
      </c>
      <c r="N96" s="138">
        <v>208</v>
      </c>
      <c r="O96" s="138">
        <v>16579</v>
      </c>
      <c r="P96" s="138">
        <v>14354</v>
      </c>
      <c r="Q96" s="138">
        <v>4644</v>
      </c>
      <c r="R96" s="138">
        <v>15364</v>
      </c>
      <c r="S96" s="138">
        <v>45498</v>
      </c>
      <c r="T96" s="138">
        <v>12009</v>
      </c>
      <c r="U96" s="138">
        <v>4875</v>
      </c>
      <c r="V96" s="138">
        <v>26475</v>
      </c>
      <c r="W96" s="138">
        <v>31068</v>
      </c>
      <c r="X96" s="138">
        <v>15666</v>
      </c>
      <c r="Y96" s="138">
        <v>17752</v>
      </c>
      <c r="Z96" s="138">
        <v>12157</v>
      </c>
      <c r="AA96" s="138">
        <v>45830</v>
      </c>
      <c r="AB96" s="138">
        <v>833</v>
      </c>
      <c r="AC96" s="138">
        <v>1054</v>
      </c>
      <c r="AD96" s="138">
        <v>7195</v>
      </c>
      <c r="AE96" s="138">
        <v>23263</v>
      </c>
      <c r="AF96" s="138">
        <v>8741</v>
      </c>
      <c r="AG96" s="139">
        <v>6950</v>
      </c>
      <c r="AH96" s="139">
        <v>48430</v>
      </c>
      <c r="AI96" s="139">
        <v>43500</v>
      </c>
      <c r="AJ96" s="144">
        <v>244900</v>
      </c>
      <c r="AK96" s="128">
        <f t="shared" si="44"/>
        <v>0.22486000000000003</v>
      </c>
      <c r="AL96" s="129">
        <f t="shared" si="45"/>
        <v>1.663</v>
      </c>
      <c r="AM96" s="129">
        <f t="shared" si="77"/>
        <v>2.7359500000000003</v>
      </c>
      <c r="AN96" s="129">
        <f t="shared" si="77"/>
        <v>3.8369500000000003</v>
      </c>
      <c r="AO96" s="129">
        <f t="shared" si="47"/>
        <v>10.9292</v>
      </c>
      <c r="AP96" s="129">
        <f t="shared" si="48"/>
        <v>4.1706500000000002</v>
      </c>
      <c r="AQ96" s="129">
        <f t="shared" si="78"/>
        <v>0.48430000000000006</v>
      </c>
      <c r="AR96" s="129">
        <f t="shared" si="79"/>
        <v>4.3499999999999997E-2</v>
      </c>
      <c r="AT96" s="131">
        <f t="shared" si="70"/>
        <v>43194</v>
      </c>
      <c r="AU96" s="132">
        <f t="shared" si="49"/>
        <v>0.23263000000000003</v>
      </c>
      <c r="AV96" s="132">
        <f t="shared" si="50"/>
        <v>0.45830000000000004</v>
      </c>
      <c r="AW96" s="132">
        <f t="shared" si="51"/>
        <v>0.45498000000000005</v>
      </c>
      <c r="AX96" s="132">
        <f t="shared" si="52"/>
        <v>1.0540000000000001E-2</v>
      </c>
      <c r="AY96" s="132">
        <f t="shared" si="53"/>
        <v>8.3300000000000006E-3</v>
      </c>
      <c r="AZ96" s="132">
        <f t="shared" si="54"/>
        <v>0.26475000000000004</v>
      </c>
      <c r="BA96" s="132">
        <f t="shared" si="55"/>
        <v>0.17752000000000001</v>
      </c>
      <c r="BB96" s="132">
        <f t="shared" si="56"/>
        <v>0.62136000000000002</v>
      </c>
      <c r="BC96" s="132">
        <f t="shared" si="57"/>
        <v>0.12157000000000001</v>
      </c>
      <c r="BD96" s="132">
        <f t="shared" si="58"/>
        <v>0.15666000000000002</v>
      </c>
      <c r="BE96" s="132">
        <f t="shared" si="59"/>
        <v>8.7410000000000002E-2</v>
      </c>
      <c r="BF96" s="132">
        <f t="shared" si="60"/>
        <v>7.195E-2</v>
      </c>
      <c r="BG96" s="132">
        <f t="shared" si="71"/>
        <v>6.9499999999999996E-3</v>
      </c>
      <c r="BH96" s="132"/>
      <c r="BI96" s="132">
        <f t="shared" si="38"/>
        <v>1.663</v>
      </c>
      <c r="BJ96" s="132">
        <f t="shared" si="38"/>
        <v>2.7359500000000003</v>
      </c>
      <c r="BK96" s="132">
        <f t="shared" si="38"/>
        <v>3.8369500000000003</v>
      </c>
      <c r="BL96" s="132">
        <f t="shared" si="61"/>
        <v>0.48750000000000004</v>
      </c>
      <c r="BM96" s="132">
        <f t="shared" si="72"/>
        <v>1.9233</v>
      </c>
      <c r="BN96" s="132">
        <f t="shared" si="62"/>
        <v>0.88306000000000007</v>
      </c>
      <c r="BO96" s="132"/>
      <c r="BP96" s="132">
        <f t="shared" si="73"/>
        <v>4.1706500000000002</v>
      </c>
      <c r="BQ96" s="132">
        <f t="shared" si="74"/>
        <v>10.9292</v>
      </c>
      <c r="BR96" s="132">
        <f t="shared" si="75"/>
        <v>0.24489999999999998</v>
      </c>
      <c r="BS96" s="132">
        <f t="shared" si="63"/>
        <v>0.12009000000000002</v>
      </c>
      <c r="BT96" s="132">
        <f t="shared" si="64"/>
        <v>1.5364</v>
      </c>
      <c r="BU96" s="132"/>
      <c r="BV96" s="132">
        <f t="shared" si="76"/>
        <v>0.13750000000000001</v>
      </c>
      <c r="BW96" s="133">
        <f t="shared" si="41"/>
        <v>1.1775</v>
      </c>
      <c r="BX96" s="133">
        <f t="shared" si="41"/>
        <v>1.4611000000000001</v>
      </c>
      <c r="BY96" s="133">
        <f t="shared" si="65"/>
        <v>0.46440000000000003</v>
      </c>
      <c r="BZ96" s="133">
        <f t="shared" si="66"/>
        <v>0.34850000000000003</v>
      </c>
      <c r="CA96" s="133">
        <f t="shared" si="67"/>
        <v>2.0800000000000003E-2</v>
      </c>
      <c r="CB96" s="133">
        <f t="shared" si="68"/>
        <v>8.2895000000000003</v>
      </c>
      <c r="CC96" s="133"/>
      <c r="CD96" s="133">
        <f t="shared" si="69"/>
        <v>1.4354</v>
      </c>
    </row>
    <row r="97" spans="1:82" ht="15.75" x14ac:dyDescent="0.25">
      <c r="A97" s="125">
        <v>43195</v>
      </c>
      <c r="B97" s="138">
        <v>16123</v>
      </c>
      <c r="C97" s="138">
        <v>52543</v>
      </c>
      <c r="D97" s="138">
        <v>74392</v>
      </c>
      <c r="E97" s="138">
        <v>18582</v>
      </c>
      <c r="F97" s="138">
        <v>45181</v>
      </c>
      <c r="G97" s="138">
        <v>1169</v>
      </c>
      <c r="H97" s="138">
        <v>11439</v>
      </c>
      <c r="I97" s="138">
        <v>13766</v>
      </c>
      <c r="J97" s="138">
        <v>109529</v>
      </c>
      <c r="K97" s="138">
        <v>85704</v>
      </c>
      <c r="L97" s="138">
        <v>3274</v>
      </c>
      <c r="M97" s="138">
        <v>21074</v>
      </c>
      <c r="N97" s="138">
        <v>198</v>
      </c>
      <c r="O97" s="138">
        <v>15400</v>
      </c>
      <c r="P97" s="138">
        <v>13768</v>
      </c>
      <c r="Q97" s="138">
        <v>4392</v>
      </c>
      <c r="R97" s="138">
        <v>14638</v>
      </c>
      <c r="S97" s="138">
        <v>44912</v>
      </c>
      <c r="T97" s="138">
        <v>17767</v>
      </c>
      <c r="U97" s="138">
        <v>4609</v>
      </c>
      <c r="V97" s="138">
        <v>26091</v>
      </c>
      <c r="W97" s="138">
        <v>31949</v>
      </c>
      <c r="X97" s="138">
        <v>15042</v>
      </c>
      <c r="Y97" s="138">
        <v>16962</v>
      </c>
      <c r="Z97" s="138">
        <v>14471</v>
      </c>
      <c r="AA97" s="138">
        <v>44753</v>
      </c>
      <c r="AB97" s="138">
        <v>792</v>
      </c>
      <c r="AC97" s="138">
        <v>977</v>
      </c>
      <c r="AD97" s="138">
        <v>6919</v>
      </c>
      <c r="AE97" s="138">
        <v>22895</v>
      </c>
      <c r="AF97" s="138">
        <v>8779</v>
      </c>
      <c r="AG97" s="139">
        <v>11050</v>
      </c>
      <c r="AH97" s="139">
        <v>55190</v>
      </c>
      <c r="AI97" s="139">
        <v>41920</v>
      </c>
      <c r="AJ97" s="139">
        <v>392860</v>
      </c>
      <c r="AK97" s="128">
        <f t="shared" si="44"/>
        <v>0.21074000000000001</v>
      </c>
      <c r="AL97" s="129">
        <f t="shared" si="45"/>
        <v>1.6123000000000001</v>
      </c>
      <c r="AM97" s="129">
        <f t="shared" si="77"/>
        <v>2.6271500000000003</v>
      </c>
      <c r="AN97" s="129">
        <f t="shared" si="77"/>
        <v>3.7196000000000002</v>
      </c>
      <c r="AO97" s="129">
        <f t="shared" si="47"/>
        <v>10.952900000000001</v>
      </c>
      <c r="AP97" s="129">
        <f t="shared" si="48"/>
        <v>4.2852000000000006</v>
      </c>
      <c r="AQ97" s="129">
        <f t="shared" si="78"/>
        <v>0.55190000000000006</v>
      </c>
      <c r="AR97" s="129">
        <f t="shared" si="79"/>
        <v>4.1919999999999999E-2</v>
      </c>
      <c r="AT97" s="131">
        <f t="shared" si="70"/>
        <v>43195</v>
      </c>
      <c r="AU97" s="132">
        <f t="shared" si="49"/>
        <v>0.22895000000000001</v>
      </c>
      <c r="AV97" s="132">
        <f t="shared" si="50"/>
        <v>0.44753000000000004</v>
      </c>
      <c r="AW97" s="132">
        <f t="shared" si="51"/>
        <v>0.44912000000000002</v>
      </c>
      <c r="AX97" s="132">
        <f t="shared" si="52"/>
        <v>9.7700000000000009E-3</v>
      </c>
      <c r="AY97" s="132">
        <f t="shared" si="53"/>
        <v>7.92E-3</v>
      </c>
      <c r="AZ97" s="132">
        <f t="shared" si="54"/>
        <v>0.26091000000000003</v>
      </c>
      <c r="BA97" s="132">
        <f t="shared" si="55"/>
        <v>0.16962000000000002</v>
      </c>
      <c r="BB97" s="132">
        <f t="shared" si="56"/>
        <v>0.6389800000000001</v>
      </c>
      <c r="BC97" s="132">
        <f t="shared" si="57"/>
        <v>0.14471000000000001</v>
      </c>
      <c r="BD97" s="132">
        <f t="shared" si="58"/>
        <v>0.15042000000000003</v>
      </c>
      <c r="BE97" s="132">
        <f t="shared" si="59"/>
        <v>8.7790000000000007E-2</v>
      </c>
      <c r="BF97" s="132">
        <f t="shared" si="60"/>
        <v>6.9190000000000002E-2</v>
      </c>
      <c r="BG97" s="132">
        <f t="shared" si="71"/>
        <v>1.1049999999999999E-2</v>
      </c>
      <c r="BH97" s="132"/>
      <c r="BI97" s="132">
        <f t="shared" si="38"/>
        <v>1.6123000000000001</v>
      </c>
      <c r="BJ97" s="132">
        <f t="shared" si="38"/>
        <v>2.6271500000000003</v>
      </c>
      <c r="BK97" s="132">
        <f t="shared" si="38"/>
        <v>3.7196000000000002</v>
      </c>
      <c r="BL97" s="132">
        <f t="shared" si="61"/>
        <v>0.46090000000000003</v>
      </c>
      <c r="BM97" s="132">
        <f t="shared" si="72"/>
        <v>1.8582000000000001</v>
      </c>
      <c r="BN97" s="132">
        <f t="shared" si="62"/>
        <v>0.90362000000000009</v>
      </c>
      <c r="BO97" s="132"/>
      <c r="BP97" s="132">
        <f t="shared" si="73"/>
        <v>4.2852000000000006</v>
      </c>
      <c r="BQ97" s="132">
        <f t="shared" si="74"/>
        <v>10.952900000000001</v>
      </c>
      <c r="BR97" s="132">
        <f t="shared" si="75"/>
        <v>0.39285999999999999</v>
      </c>
      <c r="BS97" s="132">
        <f t="shared" si="63"/>
        <v>0.17767000000000002</v>
      </c>
      <c r="BT97" s="132">
        <f t="shared" si="64"/>
        <v>1.4638</v>
      </c>
      <c r="BU97" s="132"/>
      <c r="BV97" s="132">
        <f t="shared" si="76"/>
        <v>0.1169</v>
      </c>
      <c r="BW97" s="133">
        <f t="shared" si="41"/>
        <v>1.1439000000000001</v>
      </c>
      <c r="BX97" s="133">
        <f t="shared" si="41"/>
        <v>1.3766</v>
      </c>
      <c r="BY97" s="133">
        <f t="shared" si="65"/>
        <v>0.43920000000000003</v>
      </c>
      <c r="BZ97" s="133">
        <f t="shared" si="66"/>
        <v>0.32740000000000002</v>
      </c>
      <c r="CA97" s="133">
        <f t="shared" si="67"/>
        <v>1.9800000000000002E-2</v>
      </c>
      <c r="CB97" s="133">
        <f t="shared" si="68"/>
        <v>7.7</v>
      </c>
      <c r="CC97" s="133"/>
      <c r="CD97" s="133">
        <f t="shared" si="69"/>
        <v>1.3768</v>
      </c>
    </row>
    <row r="98" spans="1:82" ht="15.75" x14ac:dyDescent="0.25">
      <c r="A98" s="125">
        <v>43196</v>
      </c>
      <c r="B98" s="138">
        <v>15957</v>
      </c>
      <c r="C98" s="138">
        <v>52623</v>
      </c>
      <c r="D98" s="138">
        <v>74431</v>
      </c>
      <c r="E98" s="138">
        <v>18046</v>
      </c>
      <c r="F98" s="138">
        <v>44652</v>
      </c>
      <c r="G98" s="138">
        <v>1202</v>
      </c>
      <c r="H98" s="138">
        <v>11304</v>
      </c>
      <c r="I98" s="138">
        <v>13905</v>
      </c>
      <c r="J98" s="138">
        <v>108655</v>
      </c>
      <c r="K98" s="138">
        <v>84070</v>
      </c>
      <c r="L98" s="138">
        <v>3302</v>
      </c>
      <c r="M98" s="138">
        <v>21072</v>
      </c>
      <c r="N98" s="138">
        <v>154</v>
      </c>
      <c r="O98" s="138">
        <v>15399</v>
      </c>
      <c r="P98" s="138">
        <v>13960</v>
      </c>
      <c r="Q98" s="138">
        <v>4362</v>
      </c>
      <c r="R98" s="138">
        <v>14452</v>
      </c>
      <c r="S98" s="138">
        <v>44092</v>
      </c>
      <c r="T98" s="138">
        <v>11211</v>
      </c>
      <c r="U98" s="138">
        <v>4425</v>
      </c>
      <c r="V98" s="138">
        <v>25806</v>
      </c>
      <c r="W98" s="138">
        <v>33240</v>
      </c>
      <c r="X98" s="138">
        <v>15674</v>
      </c>
      <c r="Y98" s="138">
        <v>16105</v>
      </c>
      <c r="Z98" s="138">
        <v>12866</v>
      </c>
      <c r="AA98" s="138">
        <v>44367</v>
      </c>
      <c r="AB98" s="138">
        <v>744</v>
      </c>
      <c r="AC98" s="138">
        <v>1014</v>
      </c>
      <c r="AD98" s="138">
        <v>6961</v>
      </c>
      <c r="AE98" s="138">
        <v>23088</v>
      </c>
      <c r="AF98" s="138">
        <v>8435</v>
      </c>
      <c r="AG98" s="139">
        <v>4300</v>
      </c>
      <c r="AH98" s="139">
        <v>52150</v>
      </c>
      <c r="AI98" s="139">
        <v>40980</v>
      </c>
      <c r="AJ98" s="139">
        <v>388640</v>
      </c>
      <c r="AK98" s="128">
        <f t="shared" si="44"/>
        <v>0.21072000000000002</v>
      </c>
      <c r="AL98" s="129">
        <f t="shared" si="45"/>
        <v>1.5957000000000001</v>
      </c>
      <c r="AM98" s="129">
        <f t="shared" si="77"/>
        <v>2.6311500000000003</v>
      </c>
      <c r="AN98" s="129">
        <f t="shared" si="77"/>
        <v>3.7215500000000001</v>
      </c>
      <c r="AO98" s="129">
        <f t="shared" si="47"/>
        <v>10.865500000000001</v>
      </c>
      <c r="AP98" s="129">
        <f t="shared" si="48"/>
        <v>4.2035</v>
      </c>
      <c r="AQ98" s="129">
        <f t="shared" si="78"/>
        <v>0.52150000000000007</v>
      </c>
      <c r="AR98" s="129">
        <f t="shared" si="79"/>
        <v>4.0979999999999996E-2</v>
      </c>
      <c r="AT98" s="131">
        <f t="shared" si="70"/>
        <v>43196</v>
      </c>
      <c r="AU98" s="132">
        <f t="shared" si="49"/>
        <v>0.23088000000000003</v>
      </c>
      <c r="AV98" s="132">
        <f t="shared" si="50"/>
        <v>0.44367000000000001</v>
      </c>
      <c r="AW98" s="132">
        <f t="shared" si="51"/>
        <v>0.44092000000000003</v>
      </c>
      <c r="AX98" s="132">
        <f t="shared" si="52"/>
        <v>1.0140000000000001E-2</v>
      </c>
      <c r="AY98" s="132">
        <f t="shared" si="53"/>
        <v>7.4400000000000004E-3</v>
      </c>
      <c r="AZ98" s="132">
        <f t="shared" si="54"/>
        <v>0.25806000000000001</v>
      </c>
      <c r="BA98" s="132">
        <f t="shared" si="55"/>
        <v>0.16105000000000003</v>
      </c>
      <c r="BB98" s="132">
        <f t="shared" si="56"/>
        <v>0.66480000000000006</v>
      </c>
      <c r="BC98" s="132">
        <f t="shared" si="57"/>
        <v>0.12866000000000002</v>
      </c>
      <c r="BD98" s="132">
        <f t="shared" si="58"/>
        <v>0.15674000000000002</v>
      </c>
      <c r="BE98" s="132">
        <f t="shared" si="59"/>
        <v>8.4350000000000008E-2</v>
      </c>
      <c r="BF98" s="132">
        <f t="shared" si="60"/>
        <v>6.9610000000000005E-2</v>
      </c>
      <c r="BG98" s="132">
        <f t="shared" si="71"/>
        <v>4.3E-3</v>
      </c>
      <c r="BH98" s="132"/>
      <c r="BI98" s="132">
        <f t="shared" ref="BI98:BK161" si="80">(AL98)</f>
        <v>1.5957000000000001</v>
      </c>
      <c r="BJ98" s="132">
        <f t="shared" si="80"/>
        <v>2.6311500000000003</v>
      </c>
      <c r="BK98" s="132">
        <f t="shared" si="80"/>
        <v>3.7215500000000001</v>
      </c>
      <c r="BL98" s="132">
        <f t="shared" si="61"/>
        <v>0.4425</v>
      </c>
      <c r="BM98" s="132">
        <f t="shared" si="72"/>
        <v>1.8046</v>
      </c>
      <c r="BN98" s="132">
        <f t="shared" si="62"/>
        <v>0.89304000000000006</v>
      </c>
      <c r="BO98" s="132"/>
      <c r="BP98" s="132">
        <f t="shared" si="73"/>
        <v>4.2035</v>
      </c>
      <c r="BQ98" s="132">
        <f t="shared" si="74"/>
        <v>10.865500000000001</v>
      </c>
      <c r="BR98" s="132">
        <f t="shared" si="75"/>
        <v>0.38863999999999999</v>
      </c>
      <c r="BS98" s="132">
        <f t="shared" si="63"/>
        <v>0.11211000000000002</v>
      </c>
      <c r="BT98" s="132">
        <f t="shared" si="64"/>
        <v>1.4452</v>
      </c>
      <c r="BU98" s="132"/>
      <c r="BV98" s="132">
        <f t="shared" si="76"/>
        <v>0.1202</v>
      </c>
      <c r="BW98" s="133">
        <f t="shared" si="41"/>
        <v>1.1304000000000001</v>
      </c>
      <c r="BX98" s="133">
        <f t="shared" si="41"/>
        <v>1.3905000000000001</v>
      </c>
      <c r="BY98" s="133">
        <f t="shared" si="65"/>
        <v>0.43620000000000003</v>
      </c>
      <c r="BZ98" s="133">
        <f t="shared" si="66"/>
        <v>0.33019999999999999</v>
      </c>
      <c r="CA98" s="133">
        <f t="shared" si="67"/>
        <v>1.54E-2</v>
      </c>
      <c r="CB98" s="133">
        <f t="shared" si="68"/>
        <v>7.6995000000000005</v>
      </c>
      <c r="CC98" s="133"/>
      <c r="CD98" s="133">
        <f t="shared" si="69"/>
        <v>1.3960000000000001</v>
      </c>
    </row>
    <row r="99" spans="1:82" ht="15.75" x14ac:dyDescent="0.25">
      <c r="A99" s="125">
        <v>43197</v>
      </c>
      <c r="B99" s="138">
        <v>16448</v>
      </c>
      <c r="C99" s="138">
        <v>54025</v>
      </c>
      <c r="D99" s="138">
        <v>75996</v>
      </c>
      <c r="E99" s="138">
        <v>17288</v>
      </c>
      <c r="F99" s="138">
        <v>46726</v>
      </c>
      <c r="G99" s="138">
        <v>1281</v>
      </c>
      <c r="H99" s="138">
        <v>11342</v>
      </c>
      <c r="I99" s="138">
        <v>13820</v>
      </c>
      <c r="J99" s="138">
        <v>109100</v>
      </c>
      <c r="K99" s="138">
        <v>83221</v>
      </c>
      <c r="L99" s="138">
        <v>3281</v>
      </c>
      <c r="M99" s="138">
        <v>21448</v>
      </c>
      <c r="N99" s="138">
        <v>178</v>
      </c>
      <c r="O99" s="138">
        <v>16816</v>
      </c>
      <c r="P99" s="138">
        <v>14583</v>
      </c>
      <c r="Q99" s="138">
        <v>4343</v>
      </c>
      <c r="R99" s="138">
        <v>14007</v>
      </c>
      <c r="S99" s="138">
        <v>44813</v>
      </c>
      <c r="T99" s="138">
        <v>19857</v>
      </c>
      <c r="U99" s="138">
        <v>4208</v>
      </c>
      <c r="V99" s="138">
        <v>26970</v>
      </c>
      <c r="W99" s="138">
        <v>31328</v>
      </c>
      <c r="X99" s="138">
        <v>15258</v>
      </c>
      <c r="Y99" s="138">
        <v>16245</v>
      </c>
      <c r="Z99" s="138">
        <v>14098</v>
      </c>
      <c r="AA99" s="138">
        <v>46879</v>
      </c>
      <c r="AB99" s="138">
        <v>833</v>
      </c>
      <c r="AC99" s="138">
        <v>1005</v>
      </c>
      <c r="AD99" s="138">
        <v>5731</v>
      </c>
      <c r="AE99" s="138">
        <v>24851</v>
      </c>
      <c r="AF99" s="138">
        <v>5405</v>
      </c>
      <c r="AG99" s="139">
        <v>11050</v>
      </c>
      <c r="AH99" s="139">
        <v>46270</v>
      </c>
      <c r="AI99" s="139">
        <v>34440</v>
      </c>
      <c r="AJ99" s="139">
        <v>389120</v>
      </c>
      <c r="AK99" s="128">
        <f t="shared" si="44"/>
        <v>0.21448</v>
      </c>
      <c r="AL99" s="129">
        <f t="shared" si="45"/>
        <v>1.6448</v>
      </c>
      <c r="AM99" s="129">
        <f t="shared" ref="AM99:AN114" si="81">(C99)*0.00005</f>
        <v>2.7012499999999999</v>
      </c>
      <c r="AN99" s="129">
        <f t="shared" si="81"/>
        <v>3.7998000000000003</v>
      </c>
      <c r="AO99" s="129">
        <f t="shared" si="47"/>
        <v>10.91</v>
      </c>
      <c r="AP99" s="129">
        <f t="shared" si="48"/>
        <v>4.1610500000000004</v>
      </c>
      <c r="AQ99" s="129">
        <f t="shared" si="78"/>
        <v>0.46270000000000006</v>
      </c>
      <c r="AR99" s="129">
        <f t="shared" si="79"/>
        <v>3.4439999999999998E-2</v>
      </c>
      <c r="AT99" s="131">
        <f t="shared" si="70"/>
        <v>43197</v>
      </c>
      <c r="AU99" s="132">
        <f t="shared" si="49"/>
        <v>0.24851000000000001</v>
      </c>
      <c r="AV99" s="132">
        <f t="shared" si="50"/>
        <v>0.46879000000000004</v>
      </c>
      <c r="AW99" s="132">
        <f t="shared" si="51"/>
        <v>0.44813000000000003</v>
      </c>
      <c r="AX99" s="132">
        <f t="shared" si="52"/>
        <v>1.0050000000000002E-2</v>
      </c>
      <c r="AY99" s="132">
        <f t="shared" si="53"/>
        <v>8.3300000000000006E-3</v>
      </c>
      <c r="AZ99" s="132">
        <f t="shared" si="54"/>
        <v>0.2697</v>
      </c>
      <c r="BA99" s="132">
        <f t="shared" si="55"/>
        <v>0.16245000000000001</v>
      </c>
      <c r="BB99" s="132">
        <f t="shared" si="56"/>
        <v>0.62656000000000001</v>
      </c>
      <c r="BC99" s="132">
        <f t="shared" si="57"/>
        <v>0.14098000000000002</v>
      </c>
      <c r="BD99" s="132">
        <f t="shared" si="58"/>
        <v>0.15258000000000002</v>
      </c>
      <c r="BE99" s="132">
        <f t="shared" si="59"/>
        <v>5.4050000000000008E-2</v>
      </c>
      <c r="BF99" s="132">
        <f t="shared" si="60"/>
        <v>5.7310000000000007E-2</v>
      </c>
      <c r="BG99" s="132">
        <f t="shared" si="71"/>
        <v>1.1049999999999999E-2</v>
      </c>
      <c r="BH99" s="132"/>
      <c r="BI99" s="132">
        <f t="shared" si="80"/>
        <v>1.6448</v>
      </c>
      <c r="BJ99" s="132">
        <f t="shared" si="80"/>
        <v>2.7012499999999999</v>
      </c>
      <c r="BK99" s="132">
        <f t="shared" si="80"/>
        <v>3.7998000000000003</v>
      </c>
      <c r="BL99" s="132">
        <f t="shared" si="61"/>
        <v>0.42080000000000001</v>
      </c>
      <c r="BM99" s="132">
        <f t="shared" si="72"/>
        <v>1.7288000000000001</v>
      </c>
      <c r="BN99" s="132">
        <f t="shared" si="62"/>
        <v>0.93452000000000013</v>
      </c>
      <c r="BO99" s="132"/>
      <c r="BP99" s="132">
        <f t="shared" si="73"/>
        <v>4.1610500000000004</v>
      </c>
      <c r="BQ99" s="132">
        <f t="shared" si="74"/>
        <v>10.91</v>
      </c>
      <c r="BR99" s="132">
        <f t="shared" si="75"/>
        <v>0.38911999999999997</v>
      </c>
      <c r="BS99" s="132">
        <f t="shared" si="63"/>
        <v>0.19857000000000002</v>
      </c>
      <c r="BT99" s="132">
        <f t="shared" si="64"/>
        <v>1.4007000000000001</v>
      </c>
      <c r="BU99" s="132"/>
      <c r="BV99" s="132">
        <f t="shared" si="76"/>
        <v>0.12810000000000002</v>
      </c>
      <c r="BW99" s="133">
        <f t="shared" ref="BW99:BX162" si="82">(H99)*0.0001</f>
        <v>1.1342000000000001</v>
      </c>
      <c r="BX99" s="133">
        <f t="shared" si="82"/>
        <v>1.3820000000000001</v>
      </c>
      <c r="BY99" s="133">
        <f t="shared" si="65"/>
        <v>0.43430000000000002</v>
      </c>
      <c r="BZ99" s="133">
        <f t="shared" si="66"/>
        <v>0.3281</v>
      </c>
      <c r="CA99" s="133">
        <f t="shared" si="67"/>
        <v>1.78E-2</v>
      </c>
      <c r="CB99" s="133">
        <f t="shared" si="68"/>
        <v>8.4079999999999995</v>
      </c>
      <c r="CC99" s="133"/>
      <c r="CD99" s="133">
        <f t="shared" si="69"/>
        <v>1.4583000000000002</v>
      </c>
    </row>
    <row r="100" spans="1:82" ht="15.75" x14ac:dyDescent="0.25">
      <c r="A100" s="125">
        <v>43198</v>
      </c>
      <c r="B100" s="138">
        <v>16990</v>
      </c>
      <c r="C100" s="138">
        <v>55694</v>
      </c>
      <c r="D100" s="138">
        <v>77492</v>
      </c>
      <c r="E100" s="138">
        <v>17891</v>
      </c>
      <c r="F100" s="138">
        <v>47673</v>
      </c>
      <c r="G100" s="138">
        <v>1257</v>
      </c>
      <c r="H100" s="138">
        <v>10613</v>
      </c>
      <c r="I100" s="138">
        <v>13752</v>
      </c>
      <c r="J100" s="138">
        <v>111989</v>
      </c>
      <c r="K100" s="138">
        <v>86051</v>
      </c>
      <c r="L100" s="138">
        <v>3376</v>
      </c>
      <c r="M100" s="138">
        <v>21199</v>
      </c>
      <c r="N100" s="145">
        <v>178</v>
      </c>
      <c r="O100" s="138">
        <v>16312</v>
      </c>
      <c r="P100" s="138">
        <v>14337</v>
      </c>
      <c r="Q100" s="138">
        <v>4360</v>
      </c>
      <c r="R100" s="138">
        <v>14373</v>
      </c>
      <c r="S100" s="138">
        <v>46272</v>
      </c>
      <c r="T100" s="138">
        <v>12780</v>
      </c>
      <c r="U100" s="138">
        <v>4254</v>
      </c>
      <c r="V100" s="138">
        <v>28912</v>
      </c>
      <c r="W100" s="138">
        <v>32572</v>
      </c>
      <c r="X100" s="138">
        <v>14961</v>
      </c>
      <c r="Y100" s="138">
        <v>17002</v>
      </c>
      <c r="Z100" s="138">
        <v>14940</v>
      </c>
      <c r="AA100" s="138">
        <v>48405</v>
      </c>
      <c r="AB100" s="138">
        <v>789</v>
      </c>
      <c r="AC100" s="138">
        <v>1121</v>
      </c>
      <c r="AD100" s="138">
        <v>11528</v>
      </c>
      <c r="AE100" s="138">
        <v>26896</v>
      </c>
      <c r="AF100" s="138">
        <v>5643</v>
      </c>
      <c r="AG100" s="139">
        <v>6750</v>
      </c>
      <c r="AH100" s="139">
        <v>105940</v>
      </c>
      <c r="AI100" s="139">
        <v>81480</v>
      </c>
      <c r="AJ100" s="139">
        <v>387240</v>
      </c>
      <c r="AK100" s="128">
        <f t="shared" si="44"/>
        <v>0.21199000000000001</v>
      </c>
      <c r="AL100" s="129">
        <f t="shared" si="45"/>
        <v>1.6990000000000001</v>
      </c>
      <c r="AM100" s="129">
        <f t="shared" si="81"/>
        <v>2.7847</v>
      </c>
      <c r="AN100" s="129">
        <f t="shared" si="81"/>
        <v>3.8746</v>
      </c>
      <c r="AO100" s="129">
        <f t="shared" si="47"/>
        <v>11.1989</v>
      </c>
      <c r="AP100" s="129">
        <f t="shared" si="48"/>
        <v>4.3025500000000001</v>
      </c>
      <c r="AQ100" s="129">
        <f t="shared" si="78"/>
        <v>1.0594000000000001</v>
      </c>
      <c r="AR100" s="129">
        <f t="shared" si="79"/>
        <v>8.1479999999999997E-2</v>
      </c>
      <c r="AT100" s="131">
        <f t="shared" si="70"/>
        <v>43198</v>
      </c>
      <c r="AU100" s="132">
        <f t="shared" si="49"/>
        <v>0.26896000000000003</v>
      </c>
      <c r="AV100" s="132">
        <f t="shared" si="50"/>
        <v>0.48405000000000004</v>
      </c>
      <c r="AW100" s="132">
        <f t="shared" si="51"/>
        <v>0.46272000000000002</v>
      </c>
      <c r="AX100" s="132">
        <f t="shared" si="52"/>
        <v>1.1210000000000001E-2</v>
      </c>
      <c r="AY100" s="132">
        <f t="shared" si="53"/>
        <v>7.8900000000000012E-3</v>
      </c>
      <c r="AZ100" s="132">
        <f t="shared" si="54"/>
        <v>0.28912000000000004</v>
      </c>
      <c r="BA100" s="132">
        <f t="shared" si="55"/>
        <v>0.17002</v>
      </c>
      <c r="BB100" s="132">
        <f t="shared" si="56"/>
        <v>0.65144000000000002</v>
      </c>
      <c r="BC100" s="132">
        <f t="shared" si="57"/>
        <v>0.14940000000000001</v>
      </c>
      <c r="BD100" s="132">
        <f t="shared" si="58"/>
        <v>0.14961000000000002</v>
      </c>
      <c r="BE100" s="132">
        <f t="shared" si="59"/>
        <v>5.6430000000000008E-2</v>
      </c>
      <c r="BF100" s="132">
        <f t="shared" si="60"/>
        <v>0.11528000000000001</v>
      </c>
      <c r="BG100" s="132">
        <f t="shared" si="71"/>
        <v>6.7499999999999999E-3</v>
      </c>
      <c r="BH100" s="132"/>
      <c r="BI100" s="132">
        <f t="shared" si="80"/>
        <v>1.6990000000000001</v>
      </c>
      <c r="BJ100" s="132">
        <f t="shared" si="80"/>
        <v>2.7847</v>
      </c>
      <c r="BK100" s="132">
        <f t="shared" si="80"/>
        <v>3.8746</v>
      </c>
      <c r="BL100" s="132">
        <f t="shared" si="61"/>
        <v>0.4254</v>
      </c>
      <c r="BM100" s="132">
        <f t="shared" si="72"/>
        <v>1.7891000000000001</v>
      </c>
      <c r="BN100" s="132">
        <f t="shared" si="62"/>
        <v>0.95346000000000009</v>
      </c>
      <c r="BO100" s="132"/>
      <c r="BP100" s="132">
        <f t="shared" si="73"/>
        <v>4.3025500000000001</v>
      </c>
      <c r="BQ100" s="132">
        <f t="shared" si="74"/>
        <v>11.1989</v>
      </c>
      <c r="BR100" s="132">
        <f t="shared" si="75"/>
        <v>0.38723999999999997</v>
      </c>
      <c r="BS100" s="132">
        <f t="shared" si="63"/>
        <v>0.1278</v>
      </c>
      <c r="BT100" s="132">
        <f t="shared" si="64"/>
        <v>1.4373</v>
      </c>
      <c r="BU100" s="132"/>
      <c r="BV100" s="132">
        <f t="shared" si="76"/>
        <v>0.12570000000000001</v>
      </c>
      <c r="BW100" s="133">
        <f t="shared" si="82"/>
        <v>1.0613000000000001</v>
      </c>
      <c r="BX100" s="133">
        <f t="shared" si="82"/>
        <v>1.3752</v>
      </c>
      <c r="BY100" s="133">
        <f t="shared" si="65"/>
        <v>0.436</v>
      </c>
      <c r="BZ100" s="133">
        <f t="shared" si="66"/>
        <v>0.33760000000000001</v>
      </c>
      <c r="CA100" s="133">
        <f t="shared" si="67"/>
        <v>1.78E-2</v>
      </c>
      <c r="CB100" s="133">
        <f t="shared" si="68"/>
        <v>8.1560000000000006</v>
      </c>
      <c r="CC100" s="133"/>
      <c r="CD100" s="133">
        <f t="shared" si="69"/>
        <v>1.4337</v>
      </c>
    </row>
    <row r="101" spans="1:82" ht="15.75" x14ac:dyDescent="0.25">
      <c r="A101" s="125">
        <v>43199</v>
      </c>
      <c r="B101" s="138">
        <v>16054</v>
      </c>
      <c r="C101" s="138">
        <v>53426</v>
      </c>
      <c r="D101" s="138">
        <v>74992</v>
      </c>
      <c r="E101" s="138">
        <v>17755</v>
      </c>
      <c r="F101" s="138">
        <v>43143</v>
      </c>
      <c r="G101" s="138">
        <v>1254</v>
      </c>
      <c r="H101" s="138">
        <v>11088</v>
      </c>
      <c r="I101" s="138">
        <v>12969</v>
      </c>
      <c r="J101" s="138">
        <v>108078</v>
      </c>
      <c r="K101" s="138">
        <v>82665</v>
      </c>
      <c r="L101" s="138">
        <v>3114</v>
      </c>
      <c r="M101" s="138">
        <v>18503</v>
      </c>
      <c r="N101" s="138">
        <v>221</v>
      </c>
      <c r="O101" s="138">
        <v>14214</v>
      </c>
      <c r="P101" s="138">
        <v>13256</v>
      </c>
      <c r="Q101" s="138">
        <v>4227</v>
      </c>
      <c r="R101" s="138">
        <v>14994</v>
      </c>
      <c r="S101" s="138">
        <v>47707</v>
      </c>
      <c r="T101" s="138">
        <v>17407</v>
      </c>
      <c r="U101" s="138">
        <v>4051</v>
      </c>
      <c r="V101" s="138">
        <v>25912</v>
      </c>
      <c r="W101" s="138">
        <v>32534</v>
      </c>
      <c r="X101" s="138">
        <v>13360</v>
      </c>
      <c r="Y101" s="138">
        <v>16557</v>
      </c>
      <c r="Z101" s="138">
        <v>13323</v>
      </c>
      <c r="AA101" s="138">
        <v>46062</v>
      </c>
      <c r="AB101" s="138">
        <v>785</v>
      </c>
      <c r="AC101" s="138">
        <v>521</v>
      </c>
      <c r="AD101" s="138">
        <v>8088</v>
      </c>
      <c r="AE101" s="138">
        <v>24131</v>
      </c>
      <c r="AF101" s="138">
        <v>7633</v>
      </c>
      <c r="AG101" s="139">
        <v>11050</v>
      </c>
      <c r="AH101" s="139">
        <v>72110</v>
      </c>
      <c r="AI101" s="139">
        <v>52620</v>
      </c>
      <c r="AJ101" s="139">
        <v>385020</v>
      </c>
      <c r="AK101" s="128">
        <f t="shared" si="44"/>
        <v>0.18503000000000003</v>
      </c>
      <c r="AL101" s="129">
        <f t="shared" si="45"/>
        <v>1.6054000000000002</v>
      </c>
      <c r="AM101" s="129">
        <f t="shared" si="81"/>
        <v>2.6713</v>
      </c>
      <c r="AN101" s="129">
        <f t="shared" si="81"/>
        <v>3.7496</v>
      </c>
      <c r="AO101" s="129">
        <f t="shared" si="47"/>
        <v>10.8078</v>
      </c>
      <c r="AP101" s="129">
        <f t="shared" si="48"/>
        <v>4.1332500000000003</v>
      </c>
      <c r="AQ101" s="129">
        <f t="shared" si="78"/>
        <v>0.72110000000000007</v>
      </c>
      <c r="AR101" s="129">
        <f t="shared" si="79"/>
        <v>5.262E-2</v>
      </c>
      <c r="AT101" s="131">
        <f t="shared" si="70"/>
        <v>43199</v>
      </c>
      <c r="AU101" s="132">
        <f t="shared" si="49"/>
        <v>0.24131000000000002</v>
      </c>
      <c r="AV101" s="132">
        <f t="shared" si="50"/>
        <v>0.46062000000000003</v>
      </c>
      <c r="AW101" s="132">
        <f t="shared" si="51"/>
        <v>0.47707000000000005</v>
      </c>
      <c r="AX101" s="132">
        <f t="shared" si="52"/>
        <v>5.2100000000000002E-3</v>
      </c>
      <c r="AY101" s="132">
        <f t="shared" si="53"/>
        <v>7.8500000000000011E-3</v>
      </c>
      <c r="AZ101" s="132">
        <f t="shared" si="54"/>
        <v>0.25912000000000002</v>
      </c>
      <c r="BA101" s="132">
        <f t="shared" si="55"/>
        <v>0.16557000000000002</v>
      </c>
      <c r="BB101" s="132">
        <f t="shared" si="56"/>
        <v>0.65068000000000004</v>
      </c>
      <c r="BC101" s="132">
        <f t="shared" si="57"/>
        <v>0.13323000000000002</v>
      </c>
      <c r="BD101" s="132">
        <f t="shared" si="58"/>
        <v>0.13360000000000002</v>
      </c>
      <c r="BE101" s="132">
        <f t="shared" si="59"/>
        <v>7.6330000000000009E-2</v>
      </c>
      <c r="BF101" s="132">
        <f t="shared" si="60"/>
        <v>8.0880000000000007E-2</v>
      </c>
      <c r="BG101" s="132">
        <f t="shared" si="71"/>
        <v>1.1049999999999999E-2</v>
      </c>
      <c r="BH101" s="132"/>
      <c r="BI101" s="132">
        <f t="shared" si="80"/>
        <v>1.6054000000000002</v>
      </c>
      <c r="BJ101" s="132">
        <f t="shared" si="80"/>
        <v>2.6713</v>
      </c>
      <c r="BK101" s="132">
        <f t="shared" si="80"/>
        <v>3.7496</v>
      </c>
      <c r="BL101" s="132">
        <f t="shared" si="61"/>
        <v>0.40510000000000002</v>
      </c>
      <c r="BM101" s="132">
        <f t="shared" si="72"/>
        <v>1.7755000000000001</v>
      </c>
      <c r="BN101" s="132">
        <f t="shared" si="62"/>
        <v>0.86286000000000007</v>
      </c>
      <c r="BO101" s="132"/>
      <c r="BP101" s="132">
        <f t="shared" si="73"/>
        <v>4.1332500000000003</v>
      </c>
      <c r="BQ101" s="132">
        <f t="shared" si="74"/>
        <v>10.8078</v>
      </c>
      <c r="BR101" s="132">
        <f t="shared" si="75"/>
        <v>0.38501999999999997</v>
      </c>
      <c r="BS101" s="132">
        <f t="shared" si="63"/>
        <v>0.17407</v>
      </c>
      <c r="BT101" s="132">
        <f t="shared" si="64"/>
        <v>1.4994000000000001</v>
      </c>
      <c r="BU101" s="132"/>
      <c r="BV101" s="132">
        <f t="shared" si="76"/>
        <v>0.12540000000000001</v>
      </c>
      <c r="BW101" s="133">
        <f t="shared" si="82"/>
        <v>1.1088</v>
      </c>
      <c r="BX101" s="133">
        <f t="shared" si="82"/>
        <v>1.2969000000000002</v>
      </c>
      <c r="BY101" s="133">
        <f t="shared" si="65"/>
        <v>0.42270000000000002</v>
      </c>
      <c r="BZ101" s="133">
        <f t="shared" si="66"/>
        <v>0.31140000000000001</v>
      </c>
      <c r="CA101" s="133">
        <f t="shared" si="67"/>
        <v>2.2100000000000002E-2</v>
      </c>
      <c r="CB101" s="133">
        <f t="shared" si="68"/>
        <v>7.1070000000000002</v>
      </c>
      <c r="CC101" s="133"/>
      <c r="CD101" s="133">
        <f t="shared" si="69"/>
        <v>1.3256000000000001</v>
      </c>
    </row>
    <row r="102" spans="1:82" ht="15.75" x14ac:dyDescent="0.25">
      <c r="A102" s="125">
        <v>43200</v>
      </c>
      <c r="B102" s="138">
        <v>15788</v>
      </c>
      <c r="C102" s="138">
        <v>52121</v>
      </c>
      <c r="D102" s="138">
        <v>73335</v>
      </c>
      <c r="E102" s="138">
        <v>17466</v>
      </c>
      <c r="F102" s="138">
        <v>42550</v>
      </c>
      <c r="G102" s="138">
        <v>1376</v>
      </c>
      <c r="H102" s="138">
        <v>10220</v>
      </c>
      <c r="I102" s="138">
        <v>12768</v>
      </c>
      <c r="J102" s="138">
        <v>106471</v>
      </c>
      <c r="K102" s="138">
        <v>81584</v>
      </c>
      <c r="L102" s="138">
        <v>3124</v>
      </c>
      <c r="M102" s="138">
        <v>18613</v>
      </c>
      <c r="N102" s="145">
        <v>221</v>
      </c>
      <c r="O102" s="138">
        <v>13479</v>
      </c>
      <c r="P102" s="138">
        <v>12744</v>
      </c>
      <c r="Q102" s="138">
        <v>4180</v>
      </c>
      <c r="R102" s="138">
        <v>13964</v>
      </c>
      <c r="S102" s="138">
        <v>47331</v>
      </c>
      <c r="T102" s="138">
        <v>10434</v>
      </c>
      <c r="U102" s="138">
        <v>3905</v>
      </c>
      <c r="V102" s="138">
        <v>25617</v>
      </c>
      <c r="W102" s="138">
        <v>32846</v>
      </c>
      <c r="X102" s="138">
        <v>13682</v>
      </c>
      <c r="Y102" s="138">
        <v>16849</v>
      </c>
      <c r="Z102" s="138">
        <v>13530</v>
      </c>
      <c r="AA102" s="138">
        <v>43372</v>
      </c>
      <c r="AB102" s="138">
        <v>747</v>
      </c>
      <c r="AC102" s="138">
        <v>548</v>
      </c>
      <c r="AD102" s="138">
        <v>8535</v>
      </c>
      <c r="AE102" s="138">
        <v>24122</v>
      </c>
      <c r="AF102" s="138">
        <v>8707</v>
      </c>
      <c r="AG102" s="139">
        <v>2890</v>
      </c>
      <c r="AH102" s="139">
        <v>60250</v>
      </c>
      <c r="AI102" s="139">
        <v>54370</v>
      </c>
      <c r="AJ102" s="139">
        <v>374040</v>
      </c>
      <c r="AK102" s="128">
        <f t="shared" si="44"/>
        <v>0.18613000000000002</v>
      </c>
      <c r="AL102" s="129">
        <f t="shared" si="45"/>
        <v>1.5788</v>
      </c>
      <c r="AM102" s="129">
        <f t="shared" si="81"/>
        <v>2.6060500000000002</v>
      </c>
      <c r="AN102" s="129">
        <f t="shared" si="81"/>
        <v>3.66675</v>
      </c>
      <c r="AO102" s="129">
        <f t="shared" si="47"/>
        <v>10.6471</v>
      </c>
      <c r="AP102" s="129">
        <f t="shared" si="48"/>
        <v>4.0792000000000002</v>
      </c>
      <c r="AQ102" s="129">
        <f t="shared" si="78"/>
        <v>0.60250000000000004</v>
      </c>
      <c r="AR102" s="129">
        <f t="shared" si="79"/>
        <v>5.4369999999999995E-2</v>
      </c>
      <c r="AT102" s="131">
        <f t="shared" si="70"/>
        <v>43200</v>
      </c>
      <c r="AU102" s="132">
        <f t="shared" si="49"/>
        <v>0.24122000000000002</v>
      </c>
      <c r="AV102" s="132">
        <f t="shared" si="50"/>
        <v>0.43372000000000005</v>
      </c>
      <c r="AW102" s="132">
        <f t="shared" si="51"/>
        <v>0.47331000000000006</v>
      </c>
      <c r="AX102" s="132">
        <f t="shared" si="52"/>
        <v>5.4800000000000005E-3</v>
      </c>
      <c r="AY102" s="132">
        <f t="shared" si="53"/>
        <v>7.4700000000000009E-3</v>
      </c>
      <c r="AZ102" s="132">
        <f t="shared" si="54"/>
        <v>0.25617000000000001</v>
      </c>
      <c r="BA102" s="132">
        <f t="shared" si="55"/>
        <v>0.16849</v>
      </c>
      <c r="BB102" s="132">
        <f t="shared" si="56"/>
        <v>0.65692000000000006</v>
      </c>
      <c r="BC102" s="132">
        <f t="shared" si="57"/>
        <v>0.1353</v>
      </c>
      <c r="BD102" s="132">
        <f t="shared" si="58"/>
        <v>0.13682000000000002</v>
      </c>
      <c r="BE102" s="132">
        <f t="shared" si="59"/>
        <v>8.7070000000000008E-2</v>
      </c>
      <c r="BF102" s="132">
        <f t="shared" si="60"/>
        <v>8.5350000000000009E-2</v>
      </c>
      <c r="BG102" s="132">
        <f t="shared" si="71"/>
        <v>2.8899999999999998E-3</v>
      </c>
      <c r="BH102" s="132"/>
      <c r="BI102" s="132">
        <f t="shared" si="80"/>
        <v>1.5788</v>
      </c>
      <c r="BJ102" s="132">
        <f t="shared" si="80"/>
        <v>2.6060500000000002</v>
      </c>
      <c r="BK102" s="132">
        <f t="shared" si="80"/>
        <v>3.66675</v>
      </c>
      <c r="BL102" s="132">
        <f t="shared" si="61"/>
        <v>0.39050000000000001</v>
      </c>
      <c r="BM102" s="132">
        <f t="shared" si="72"/>
        <v>1.7466000000000002</v>
      </c>
      <c r="BN102" s="132">
        <f t="shared" si="62"/>
        <v>0.85100000000000009</v>
      </c>
      <c r="BO102" s="132"/>
      <c r="BP102" s="132">
        <f t="shared" si="73"/>
        <v>4.0792000000000002</v>
      </c>
      <c r="BQ102" s="132">
        <f t="shared" si="74"/>
        <v>10.6471</v>
      </c>
      <c r="BR102" s="132">
        <f t="shared" si="75"/>
        <v>0.37403999999999998</v>
      </c>
      <c r="BS102" s="132">
        <f t="shared" si="63"/>
        <v>0.10434</v>
      </c>
      <c r="BT102" s="132">
        <f t="shared" si="64"/>
        <v>1.3964000000000001</v>
      </c>
      <c r="BU102" s="132"/>
      <c r="BV102" s="132">
        <f t="shared" si="76"/>
        <v>0.1376</v>
      </c>
      <c r="BW102" s="133">
        <f t="shared" si="82"/>
        <v>1.022</v>
      </c>
      <c r="BX102" s="133">
        <f t="shared" si="82"/>
        <v>1.2768000000000002</v>
      </c>
      <c r="BY102" s="133">
        <f t="shared" si="65"/>
        <v>0.41800000000000004</v>
      </c>
      <c r="BZ102" s="133">
        <f t="shared" si="66"/>
        <v>0.31240000000000001</v>
      </c>
      <c r="CA102" s="133">
        <f t="shared" si="67"/>
        <v>2.2100000000000002E-2</v>
      </c>
      <c r="CB102" s="133">
        <f t="shared" si="68"/>
        <v>6.7395000000000005</v>
      </c>
      <c r="CC102" s="133"/>
      <c r="CD102" s="133">
        <f t="shared" si="69"/>
        <v>1.2744</v>
      </c>
    </row>
    <row r="103" spans="1:82" ht="15.75" x14ac:dyDescent="0.25">
      <c r="A103" s="125">
        <v>43201</v>
      </c>
      <c r="B103" s="138">
        <v>15757</v>
      </c>
      <c r="C103" s="138">
        <v>52339</v>
      </c>
      <c r="D103" s="138">
        <v>73709</v>
      </c>
      <c r="E103" s="138">
        <v>17247</v>
      </c>
      <c r="F103" s="138">
        <v>42589</v>
      </c>
      <c r="G103" s="138">
        <v>1310</v>
      </c>
      <c r="H103" s="138">
        <v>9992</v>
      </c>
      <c r="I103" s="138">
        <v>12508</v>
      </c>
      <c r="J103" s="138">
        <v>106686</v>
      </c>
      <c r="K103" s="138">
        <v>82035</v>
      </c>
      <c r="L103" s="138">
        <v>3115</v>
      </c>
      <c r="M103" s="138">
        <v>18335</v>
      </c>
      <c r="N103" s="138">
        <v>218</v>
      </c>
      <c r="O103" s="138">
        <v>14073</v>
      </c>
      <c r="P103" s="138">
        <v>12793</v>
      </c>
      <c r="Q103" s="138">
        <v>4194</v>
      </c>
      <c r="R103" s="138">
        <v>14665</v>
      </c>
      <c r="S103" s="138">
        <v>48301</v>
      </c>
      <c r="T103" s="138">
        <v>17733</v>
      </c>
      <c r="U103" s="138">
        <v>3887</v>
      </c>
      <c r="V103" s="138">
        <v>25616</v>
      </c>
      <c r="W103" s="138">
        <v>32147</v>
      </c>
      <c r="X103" s="138">
        <v>12774</v>
      </c>
      <c r="Y103" s="138">
        <v>17475</v>
      </c>
      <c r="Z103" s="138">
        <v>13650</v>
      </c>
      <c r="AA103" s="138">
        <v>45114</v>
      </c>
      <c r="AB103" s="138">
        <v>789</v>
      </c>
      <c r="AC103" s="138">
        <v>539</v>
      </c>
      <c r="AD103" s="138">
        <v>8388</v>
      </c>
      <c r="AE103" s="138">
        <v>24735</v>
      </c>
      <c r="AF103" s="138">
        <v>8471</v>
      </c>
      <c r="AG103" s="139">
        <v>11050</v>
      </c>
      <c r="AH103" s="139">
        <v>65100</v>
      </c>
      <c r="AI103" s="139">
        <v>53950</v>
      </c>
      <c r="AJ103" s="139">
        <v>389220</v>
      </c>
      <c r="AK103" s="128">
        <f t="shared" si="44"/>
        <v>0.18335000000000001</v>
      </c>
      <c r="AL103" s="129">
        <f t="shared" si="45"/>
        <v>1.5757000000000001</v>
      </c>
      <c r="AM103" s="129">
        <f t="shared" si="81"/>
        <v>2.6169500000000001</v>
      </c>
      <c r="AN103" s="129">
        <f t="shared" si="81"/>
        <v>3.6854500000000003</v>
      </c>
      <c r="AO103" s="129">
        <f t="shared" si="47"/>
        <v>10.6686</v>
      </c>
      <c r="AP103" s="129">
        <f t="shared" si="48"/>
        <v>4.10175</v>
      </c>
      <c r="AQ103" s="129">
        <f t="shared" si="78"/>
        <v>0.65100000000000002</v>
      </c>
      <c r="AR103" s="129">
        <f t="shared" si="79"/>
        <v>5.3949999999999998E-2</v>
      </c>
      <c r="AT103" s="131">
        <f t="shared" si="70"/>
        <v>43201</v>
      </c>
      <c r="AU103" s="132">
        <f t="shared" si="49"/>
        <v>0.24735000000000001</v>
      </c>
      <c r="AV103" s="132">
        <f t="shared" si="50"/>
        <v>0.45114000000000004</v>
      </c>
      <c r="AW103" s="132">
        <f t="shared" si="51"/>
        <v>0.48301000000000005</v>
      </c>
      <c r="AX103" s="132">
        <f t="shared" si="52"/>
        <v>5.3900000000000007E-3</v>
      </c>
      <c r="AY103" s="132">
        <f t="shared" si="53"/>
        <v>7.8900000000000012E-3</v>
      </c>
      <c r="AZ103" s="132">
        <f t="shared" si="54"/>
        <v>0.25616</v>
      </c>
      <c r="BA103" s="132">
        <f t="shared" si="55"/>
        <v>0.17475000000000002</v>
      </c>
      <c r="BB103" s="132">
        <f t="shared" si="56"/>
        <v>0.64294000000000007</v>
      </c>
      <c r="BC103" s="132">
        <f t="shared" si="57"/>
        <v>0.13650000000000001</v>
      </c>
      <c r="BD103" s="132">
        <f t="shared" si="58"/>
        <v>0.12774000000000002</v>
      </c>
      <c r="BE103" s="132">
        <f t="shared" si="59"/>
        <v>8.4710000000000008E-2</v>
      </c>
      <c r="BF103" s="132">
        <f t="shared" si="60"/>
        <v>8.388000000000001E-2</v>
      </c>
      <c r="BG103" s="132">
        <f t="shared" si="71"/>
        <v>1.1049999999999999E-2</v>
      </c>
      <c r="BH103" s="132"/>
      <c r="BI103" s="132">
        <f t="shared" si="80"/>
        <v>1.5757000000000001</v>
      </c>
      <c r="BJ103" s="132">
        <f t="shared" si="80"/>
        <v>2.6169500000000001</v>
      </c>
      <c r="BK103" s="132">
        <f t="shared" si="80"/>
        <v>3.6854500000000003</v>
      </c>
      <c r="BL103" s="132">
        <f t="shared" si="61"/>
        <v>0.38870000000000005</v>
      </c>
      <c r="BM103" s="132">
        <f t="shared" si="72"/>
        <v>1.7247000000000001</v>
      </c>
      <c r="BN103" s="132">
        <f t="shared" si="62"/>
        <v>0.85178000000000009</v>
      </c>
      <c r="BO103" s="132"/>
      <c r="BP103" s="132">
        <f t="shared" si="73"/>
        <v>4.10175</v>
      </c>
      <c r="BQ103" s="132">
        <f t="shared" si="74"/>
        <v>10.6686</v>
      </c>
      <c r="BR103" s="132">
        <f t="shared" si="75"/>
        <v>0.38921999999999995</v>
      </c>
      <c r="BS103" s="132">
        <f t="shared" si="63"/>
        <v>0.17733000000000002</v>
      </c>
      <c r="BT103" s="132">
        <f t="shared" si="64"/>
        <v>1.4665000000000001</v>
      </c>
      <c r="BU103" s="132"/>
      <c r="BV103" s="132">
        <f t="shared" si="76"/>
        <v>0.13100000000000001</v>
      </c>
      <c r="BW103" s="133">
        <f t="shared" si="82"/>
        <v>0.99920000000000009</v>
      </c>
      <c r="BX103" s="133">
        <f t="shared" si="82"/>
        <v>1.2508000000000001</v>
      </c>
      <c r="BY103" s="133">
        <f t="shared" si="65"/>
        <v>0.4194</v>
      </c>
      <c r="BZ103" s="133">
        <f t="shared" si="66"/>
        <v>0.3115</v>
      </c>
      <c r="CA103" s="133">
        <f t="shared" si="67"/>
        <v>2.18E-2</v>
      </c>
      <c r="CB103" s="133">
        <f t="shared" si="68"/>
        <v>7.0365000000000002</v>
      </c>
      <c r="CC103" s="133"/>
      <c r="CD103" s="133">
        <f t="shared" si="69"/>
        <v>1.2793000000000001</v>
      </c>
    </row>
    <row r="104" spans="1:82" ht="15.75" x14ac:dyDescent="0.25">
      <c r="A104" s="125">
        <v>43202</v>
      </c>
      <c r="B104" s="138">
        <v>15640</v>
      </c>
      <c r="C104" s="138">
        <v>51955</v>
      </c>
      <c r="D104" s="138">
        <v>72968</v>
      </c>
      <c r="E104" s="138">
        <v>17162</v>
      </c>
      <c r="F104" s="138">
        <v>42048</v>
      </c>
      <c r="G104" s="138">
        <v>1185</v>
      </c>
      <c r="H104" s="138">
        <v>10732</v>
      </c>
      <c r="I104" s="138">
        <v>12497</v>
      </c>
      <c r="J104" s="138">
        <v>105982</v>
      </c>
      <c r="K104" s="138">
        <v>81349</v>
      </c>
      <c r="L104" s="138">
        <v>3049</v>
      </c>
      <c r="M104" s="138">
        <v>17766</v>
      </c>
      <c r="N104" s="138">
        <v>215</v>
      </c>
      <c r="O104" s="138">
        <v>14202</v>
      </c>
      <c r="P104" s="138">
        <v>12928</v>
      </c>
      <c r="Q104" s="138">
        <v>4216</v>
      </c>
      <c r="R104" s="138">
        <v>13930</v>
      </c>
      <c r="S104" s="138">
        <v>47813</v>
      </c>
      <c r="T104" s="138">
        <v>10890</v>
      </c>
      <c r="U104" s="138">
        <v>3828</v>
      </c>
      <c r="V104" s="138">
        <v>25067</v>
      </c>
      <c r="W104" s="138">
        <v>33044</v>
      </c>
      <c r="X104" s="138">
        <v>12793</v>
      </c>
      <c r="Y104" s="138">
        <v>16421</v>
      </c>
      <c r="Z104" s="138">
        <v>13213</v>
      </c>
      <c r="AA104" s="138">
        <v>44649</v>
      </c>
      <c r="AB104" s="138">
        <v>796</v>
      </c>
      <c r="AC104" s="138">
        <v>391</v>
      </c>
      <c r="AD104" s="138">
        <v>8483</v>
      </c>
      <c r="AE104" s="138">
        <v>24621</v>
      </c>
      <c r="AF104" s="138">
        <v>8169</v>
      </c>
      <c r="AG104" s="139">
        <v>3910</v>
      </c>
      <c r="AH104" s="139">
        <v>70650</v>
      </c>
      <c r="AI104" s="139">
        <v>53340</v>
      </c>
      <c r="AJ104" s="139">
        <v>382180</v>
      </c>
      <c r="AK104" s="128">
        <f t="shared" si="44"/>
        <v>0.17766000000000001</v>
      </c>
      <c r="AL104" s="129">
        <f t="shared" si="45"/>
        <v>1.5640000000000001</v>
      </c>
      <c r="AM104" s="129">
        <f t="shared" si="81"/>
        <v>2.59775</v>
      </c>
      <c r="AN104" s="129">
        <f t="shared" si="81"/>
        <v>3.6484000000000001</v>
      </c>
      <c r="AO104" s="129">
        <f t="shared" si="47"/>
        <v>10.5982</v>
      </c>
      <c r="AP104" s="129">
        <f t="shared" si="48"/>
        <v>4.06745</v>
      </c>
      <c r="AQ104" s="129">
        <f t="shared" si="78"/>
        <v>0.70650000000000002</v>
      </c>
      <c r="AR104" s="129">
        <f t="shared" si="79"/>
        <v>5.3339999999999999E-2</v>
      </c>
      <c r="AT104" s="131">
        <f t="shared" si="70"/>
        <v>43202</v>
      </c>
      <c r="AU104" s="132">
        <f t="shared" si="49"/>
        <v>0.24621000000000001</v>
      </c>
      <c r="AV104" s="132">
        <f t="shared" si="50"/>
        <v>0.44649000000000005</v>
      </c>
      <c r="AW104" s="132">
        <f t="shared" si="51"/>
        <v>0.47813000000000005</v>
      </c>
      <c r="AX104" s="132">
        <f t="shared" si="52"/>
        <v>3.9100000000000003E-3</v>
      </c>
      <c r="AY104" s="132">
        <f t="shared" si="53"/>
        <v>7.9600000000000001E-3</v>
      </c>
      <c r="AZ104" s="132">
        <f t="shared" si="54"/>
        <v>0.25067</v>
      </c>
      <c r="BA104" s="132">
        <f t="shared" si="55"/>
        <v>0.16421000000000002</v>
      </c>
      <c r="BB104" s="132">
        <f t="shared" si="56"/>
        <v>0.66088000000000002</v>
      </c>
      <c r="BC104" s="132">
        <f t="shared" si="57"/>
        <v>0.13213</v>
      </c>
      <c r="BD104" s="132">
        <f t="shared" si="58"/>
        <v>0.12793000000000002</v>
      </c>
      <c r="BE104" s="132">
        <f t="shared" si="59"/>
        <v>8.1690000000000013E-2</v>
      </c>
      <c r="BF104" s="132">
        <f t="shared" si="60"/>
        <v>8.4830000000000003E-2</v>
      </c>
      <c r="BG104" s="132">
        <f t="shared" si="71"/>
        <v>3.9099999999999994E-3</v>
      </c>
      <c r="BH104" s="132"/>
      <c r="BI104" s="132">
        <f t="shared" si="80"/>
        <v>1.5640000000000001</v>
      </c>
      <c r="BJ104" s="132">
        <f t="shared" si="80"/>
        <v>2.59775</v>
      </c>
      <c r="BK104" s="132">
        <f t="shared" si="80"/>
        <v>3.6484000000000001</v>
      </c>
      <c r="BL104" s="132">
        <f t="shared" si="61"/>
        <v>0.38280000000000003</v>
      </c>
      <c r="BM104" s="132">
        <f t="shared" si="72"/>
        <v>1.7162000000000002</v>
      </c>
      <c r="BN104" s="132">
        <f t="shared" si="62"/>
        <v>0.84096000000000004</v>
      </c>
      <c r="BO104" s="132"/>
      <c r="BP104" s="132">
        <f t="shared" si="73"/>
        <v>4.06745</v>
      </c>
      <c r="BQ104" s="132">
        <f t="shared" si="74"/>
        <v>10.5982</v>
      </c>
      <c r="BR104" s="132">
        <f t="shared" si="75"/>
        <v>0.38217999999999996</v>
      </c>
      <c r="BS104" s="132">
        <f t="shared" si="63"/>
        <v>0.10890000000000001</v>
      </c>
      <c r="BT104" s="132">
        <f t="shared" si="64"/>
        <v>1.393</v>
      </c>
      <c r="BU104" s="132"/>
      <c r="BV104" s="132">
        <f t="shared" si="76"/>
        <v>0.11850000000000001</v>
      </c>
      <c r="BW104" s="133">
        <f t="shared" si="82"/>
        <v>1.0732000000000002</v>
      </c>
      <c r="BX104" s="133">
        <f t="shared" si="82"/>
        <v>1.2497</v>
      </c>
      <c r="BY104" s="133">
        <f t="shared" si="65"/>
        <v>0.42160000000000003</v>
      </c>
      <c r="BZ104" s="133">
        <f t="shared" si="66"/>
        <v>0.3049</v>
      </c>
      <c r="CA104" s="133">
        <f t="shared" si="67"/>
        <v>2.1500000000000002E-2</v>
      </c>
      <c r="CB104" s="133">
        <f t="shared" si="68"/>
        <v>7.101</v>
      </c>
      <c r="CC104" s="133"/>
      <c r="CD104" s="133">
        <f t="shared" si="69"/>
        <v>1.2928000000000002</v>
      </c>
    </row>
    <row r="105" spans="1:82" ht="15.75" x14ac:dyDescent="0.25">
      <c r="A105" s="125">
        <v>43203</v>
      </c>
      <c r="B105" s="138">
        <v>15327</v>
      </c>
      <c r="C105" s="138">
        <v>50676</v>
      </c>
      <c r="D105" s="138">
        <v>72265</v>
      </c>
      <c r="E105" s="138">
        <v>16750</v>
      </c>
      <c r="F105" s="138">
        <v>42015</v>
      </c>
      <c r="G105" s="138">
        <v>1144</v>
      </c>
      <c r="H105" s="138">
        <v>10556</v>
      </c>
      <c r="I105" s="138">
        <v>11428</v>
      </c>
      <c r="J105" s="138">
        <v>104652</v>
      </c>
      <c r="K105" s="138">
        <v>80044</v>
      </c>
      <c r="L105" s="138">
        <v>3010</v>
      </c>
      <c r="M105" s="138">
        <v>19294</v>
      </c>
      <c r="N105" s="138">
        <v>258</v>
      </c>
      <c r="O105" s="138">
        <v>14322</v>
      </c>
      <c r="P105" s="138">
        <v>12912</v>
      </c>
      <c r="Q105" s="138">
        <v>4142</v>
      </c>
      <c r="R105" s="138">
        <v>14613</v>
      </c>
      <c r="S105" s="138">
        <v>47613</v>
      </c>
      <c r="T105" s="138">
        <v>16956</v>
      </c>
      <c r="U105" s="138">
        <v>3688</v>
      </c>
      <c r="V105" s="138">
        <v>24478</v>
      </c>
      <c r="W105" s="138">
        <v>31695</v>
      </c>
      <c r="X105" s="138">
        <v>13178</v>
      </c>
      <c r="Y105" s="138">
        <v>16691</v>
      </c>
      <c r="Z105" s="138">
        <v>13621</v>
      </c>
      <c r="AA105" s="138">
        <v>44612</v>
      </c>
      <c r="AB105" s="138">
        <v>776</v>
      </c>
      <c r="AC105" s="138">
        <v>384</v>
      </c>
      <c r="AD105" s="138">
        <v>6634</v>
      </c>
      <c r="AE105" s="138">
        <v>23859</v>
      </c>
      <c r="AF105" s="138">
        <v>7905</v>
      </c>
      <c r="AG105" s="139">
        <v>11050</v>
      </c>
      <c r="AH105" s="139">
        <v>64890</v>
      </c>
      <c r="AI105" s="139">
        <v>41740</v>
      </c>
      <c r="AJ105" s="139">
        <v>388940</v>
      </c>
      <c r="AK105" s="128">
        <f t="shared" si="44"/>
        <v>0.19294000000000003</v>
      </c>
      <c r="AL105" s="129">
        <f t="shared" si="45"/>
        <v>1.5327000000000002</v>
      </c>
      <c r="AM105" s="129">
        <f t="shared" si="81"/>
        <v>2.5338000000000003</v>
      </c>
      <c r="AN105" s="129">
        <f t="shared" si="81"/>
        <v>3.6132500000000003</v>
      </c>
      <c r="AO105" s="129">
        <f t="shared" si="47"/>
        <v>10.465200000000001</v>
      </c>
      <c r="AP105" s="129">
        <f t="shared" si="48"/>
        <v>4.0022000000000002</v>
      </c>
      <c r="AQ105" s="129">
        <f t="shared" si="78"/>
        <v>0.64890000000000003</v>
      </c>
      <c r="AR105" s="129">
        <f t="shared" si="79"/>
        <v>4.1739999999999999E-2</v>
      </c>
      <c r="AT105" s="131">
        <f t="shared" si="70"/>
        <v>43203</v>
      </c>
      <c r="AU105" s="132">
        <f t="shared" si="49"/>
        <v>0.23859000000000002</v>
      </c>
      <c r="AV105" s="132">
        <f t="shared" si="50"/>
        <v>0.44612000000000002</v>
      </c>
      <c r="AW105" s="132">
        <f t="shared" si="51"/>
        <v>0.47613000000000005</v>
      </c>
      <c r="AX105" s="132">
        <f t="shared" si="52"/>
        <v>3.8400000000000005E-3</v>
      </c>
      <c r="AY105" s="132">
        <f t="shared" si="53"/>
        <v>7.7600000000000004E-3</v>
      </c>
      <c r="AZ105" s="132">
        <f t="shared" si="54"/>
        <v>0.24478000000000003</v>
      </c>
      <c r="BA105" s="132">
        <f t="shared" si="55"/>
        <v>0.16691</v>
      </c>
      <c r="BB105" s="132">
        <f t="shared" si="56"/>
        <v>0.63390000000000002</v>
      </c>
      <c r="BC105" s="132">
        <f t="shared" si="57"/>
        <v>0.13621</v>
      </c>
      <c r="BD105" s="132">
        <f t="shared" si="58"/>
        <v>0.13178000000000001</v>
      </c>
      <c r="BE105" s="132">
        <f t="shared" si="59"/>
        <v>7.9050000000000009E-2</v>
      </c>
      <c r="BF105" s="132">
        <f t="shared" si="60"/>
        <v>6.634000000000001E-2</v>
      </c>
      <c r="BG105" s="132">
        <f t="shared" si="71"/>
        <v>1.1049999999999999E-2</v>
      </c>
      <c r="BH105" s="132"/>
      <c r="BI105" s="132">
        <f t="shared" si="80"/>
        <v>1.5327000000000002</v>
      </c>
      <c r="BJ105" s="132">
        <f t="shared" si="80"/>
        <v>2.5338000000000003</v>
      </c>
      <c r="BK105" s="132">
        <f t="shared" si="80"/>
        <v>3.6132500000000003</v>
      </c>
      <c r="BL105" s="132">
        <f t="shared" si="61"/>
        <v>0.36880000000000002</v>
      </c>
      <c r="BM105" s="132">
        <f t="shared" si="72"/>
        <v>1.675</v>
      </c>
      <c r="BN105" s="132">
        <f t="shared" si="62"/>
        <v>0.84030000000000005</v>
      </c>
      <c r="BO105" s="132"/>
      <c r="BP105" s="132">
        <f t="shared" si="73"/>
        <v>4.0022000000000002</v>
      </c>
      <c r="BQ105" s="132">
        <f t="shared" si="74"/>
        <v>10.465200000000001</v>
      </c>
      <c r="BR105" s="132">
        <f t="shared" si="75"/>
        <v>0.38894000000000001</v>
      </c>
      <c r="BS105" s="132">
        <f t="shared" si="63"/>
        <v>0.16956000000000002</v>
      </c>
      <c r="BT105" s="132">
        <f t="shared" si="64"/>
        <v>1.4613</v>
      </c>
      <c r="BU105" s="132"/>
      <c r="BV105" s="132">
        <f t="shared" si="76"/>
        <v>0.1144</v>
      </c>
      <c r="BW105" s="133">
        <f t="shared" si="82"/>
        <v>1.0556000000000001</v>
      </c>
      <c r="BX105" s="133">
        <f t="shared" si="82"/>
        <v>1.1428</v>
      </c>
      <c r="BY105" s="133">
        <f t="shared" si="65"/>
        <v>0.41420000000000001</v>
      </c>
      <c r="BZ105" s="133">
        <f t="shared" si="66"/>
        <v>0.30099999999999999</v>
      </c>
      <c r="CA105" s="133">
        <f t="shared" si="67"/>
        <v>2.58E-2</v>
      </c>
      <c r="CB105" s="133">
        <f t="shared" si="68"/>
        <v>7.1610000000000005</v>
      </c>
      <c r="CC105" s="133"/>
      <c r="CD105" s="133">
        <f t="shared" si="69"/>
        <v>1.2912000000000001</v>
      </c>
    </row>
    <row r="106" spans="1:82" ht="15.75" x14ac:dyDescent="0.25">
      <c r="A106" s="125">
        <v>43204</v>
      </c>
      <c r="B106" s="138">
        <v>15792</v>
      </c>
      <c r="C106" s="138">
        <v>52414</v>
      </c>
      <c r="D106" s="138">
        <v>73271</v>
      </c>
      <c r="E106" s="138">
        <v>16113</v>
      </c>
      <c r="F106" s="138">
        <v>44843</v>
      </c>
      <c r="G106" s="138">
        <v>1262</v>
      </c>
      <c r="H106" s="138">
        <v>10189</v>
      </c>
      <c r="I106" s="138">
        <v>12014</v>
      </c>
      <c r="J106" s="138">
        <v>106812</v>
      </c>
      <c r="K106" s="138">
        <v>81436</v>
      </c>
      <c r="L106" s="138">
        <v>3003</v>
      </c>
      <c r="M106" s="138">
        <v>21777</v>
      </c>
      <c r="N106" s="138">
        <v>115</v>
      </c>
      <c r="O106" s="138">
        <v>15893</v>
      </c>
      <c r="P106" s="138">
        <v>14015</v>
      </c>
      <c r="Q106" s="138">
        <v>4154</v>
      </c>
      <c r="R106" s="138">
        <v>13719</v>
      </c>
      <c r="S106" s="138">
        <v>45760</v>
      </c>
      <c r="T106" s="138">
        <v>12586</v>
      </c>
      <c r="U106" s="138">
        <v>3627</v>
      </c>
      <c r="V106" s="138">
        <v>26260</v>
      </c>
      <c r="W106" s="138">
        <v>31907</v>
      </c>
      <c r="X106" s="138">
        <v>14062</v>
      </c>
      <c r="Y106" s="138">
        <v>17003</v>
      </c>
      <c r="Z106" s="138">
        <v>15129</v>
      </c>
      <c r="AA106" s="138">
        <v>46237</v>
      </c>
      <c r="AB106" s="138">
        <v>782</v>
      </c>
      <c r="AC106" s="138">
        <v>649</v>
      </c>
      <c r="AD106" s="138">
        <v>9830</v>
      </c>
      <c r="AE106" s="138">
        <v>25822</v>
      </c>
      <c r="AF106" s="138">
        <v>6152</v>
      </c>
      <c r="AG106" s="139">
        <v>2860</v>
      </c>
      <c r="AH106" s="139">
        <v>68170</v>
      </c>
      <c r="AI106" s="139">
        <v>66560</v>
      </c>
      <c r="AJ106" s="139">
        <v>381300</v>
      </c>
      <c r="AK106" s="128">
        <f t="shared" si="44"/>
        <v>0.21777000000000002</v>
      </c>
      <c r="AL106" s="129">
        <f t="shared" si="45"/>
        <v>1.5792000000000002</v>
      </c>
      <c r="AM106" s="129">
        <f t="shared" si="81"/>
        <v>2.6207000000000003</v>
      </c>
      <c r="AN106" s="129">
        <f t="shared" si="81"/>
        <v>3.6635500000000003</v>
      </c>
      <c r="AO106" s="129">
        <f t="shared" si="47"/>
        <v>10.6812</v>
      </c>
      <c r="AP106" s="129">
        <f t="shared" si="48"/>
        <v>4.0718000000000005</v>
      </c>
      <c r="AQ106" s="129">
        <f t="shared" si="78"/>
        <v>0.68170000000000008</v>
      </c>
      <c r="AR106" s="129">
        <f t="shared" si="79"/>
        <v>6.6559999999999994E-2</v>
      </c>
      <c r="AT106" s="131">
        <f t="shared" si="70"/>
        <v>43204</v>
      </c>
      <c r="AU106" s="132">
        <f t="shared" si="49"/>
        <v>0.25822000000000001</v>
      </c>
      <c r="AV106" s="132">
        <f t="shared" si="50"/>
        <v>0.46237000000000006</v>
      </c>
      <c r="AW106" s="132">
        <f t="shared" si="51"/>
        <v>0.45760000000000006</v>
      </c>
      <c r="AX106" s="132">
        <f t="shared" si="52"/>
        <v>6.4900000000000001E-3</v>
      </c>
      <c r="AY106" s="132">
        <f t="shared" si="53"/>
        <v>7.8200000000000006E-3</v>
      </c>
      <c r="AZ106" s="132">
        <f t="shared" si="54"/>
        <v>0.2626</v>
      </c>
      <c r="BA106" s="132">
        <f t="shared" si="55"/>
        <v>0.17003000000000001</v>
      </c>
      <c r="BB106" s="132">
        <f t="shared" si="56"/>
        <v>0.63814000000000004</v>
      </c>
      <c r="BC106" s="132">
        <f t="shared" si="57"/>
        <v>0.15129000000000001</v>
      </c>
      <c r="BD106" s="132">
        <f t="shared" si="58"/>
        <v>0.14062000000000002</v>
      </c>
      <c r="BE106" s="132">
        <f t="shared" si="59"/>
        <v>6.1520000000000005E-2</v>
      </c>
      <c r="BF106" s="132">
        <f t="shared" si="60"/>
        <v>9.8300000000000012E-2</v>
      </c>
      <c r="BG106" s="132">
        <f t="shared" si="71"/>
        <v>2.8599999999999997E-3</v>
      </c>
      <c r="BH106" s="132"/>
      <c r="BI106" s="132">
        <f t="shared" si="80"/>
        <v>1.5792000000000002</v>
      </c>
      <c r="BJ106" s="132">
        <f t="shared" si="80"/>
        <v>2.6207000000000003</v>
      </c>
      <c r="BK106" s="132">
        <f t="shared" si="80"/>
        <v>3.6635500000000003</v>
      </c>
      <c r="BL106" s="132">
        <f t="shared" si="61"/>
        <v>0.36270000000000002</v>
      </c>
      <c r="BM106" s="132">
        <f t="shared" si="72"/>
        <v>1.6113000000000002</v>
      </c>
      <c r="BN106" s="132">
        <f t="shared" si="62"/>
        <v>0.8968600000000001</v>
      </c>
      <c r="BO106" s="132"/>
      <c r="BP106" s="132">
        <f t="shared" si="73"/>
        <v>4.0718000000000005</v>
      </c>
      <c r="BQ106" s="132">
        <f t="shared" si="74"/>
        <v>10.6812</v>
      </c>
      <c r="BR106" s="132">
        <f t="shared" si="75"/>
        <v>0.38129999999999997</v>
      </c>
      <c r="BS106" s="132">
        <f t="shared" si="63"/>
        <v>0.12586</v>
      </c>
      <c r="BT106" s="132">
        <f t="shared" si="64"/>
        <v>1.3719000000000001</v>
      </c>
      <c r="BU106" s="132"/>
      <c r="BV106" s="132">
        <f t="shared" si="76"/>
        <v>0.12620000000000001</v>
      </c>
      <c r="BW106" s="133">
        <f t="shared" si="82"/>
        <v>1.0189000000000001</v>
      </c>
      <c r="BX106" s="133">
        <f t="shared" si="82"/>
        <v>1.2014</v>
      </c>
      <c r="BY106" s="133">
        <f t="shared" si="65"/>
        <v>0.41540000000000005</v>
      </c>
      <c r="BZ106" s="133">
        <f t="shared" si="66"/>
        <v>0.30030000000000001</v>
      </c>
      <c r="CA106" s="133">
        <f t="shared" si="67"/>
        <v>1.15E-2</v>
      </c>
      <c r="CB106" s="133">
        <f t="shared" si="68"/>
        <v>7.9465000000000003</v>
      </c>
      <c r="CC106" s="133"/>
      <c r="CD106" s="133">
        <f t="shared" si="69"/>
        <v>1.4015</v>
      </c>
    </row>
    <row r="107" spans="1:82" ht="15.75" x14ac:dyDescent="0.25">
      <c r="A107" s="125">
        <v>43205</v>
      </c>
      <c r="B107" s="138">
        <v>16732</v>
      </c>
      <c r="C107" s="138">
        <v>56430</v>
      </c>
      <c r="D107" s="138">
        <v>77696</v>
      </c>
      <c r="E107" s="138">
        <v>16709</v>
      </c>
      <c r="F107" s="138">
        <v>47407</v>
      </c>
      <c r="G107" s="138">
        <v>1640</v>
      </c>
      <c r="H107" s="138">
        <v>11745</v>
      </c>
      <c r="I107" s="138">
        <v>15753</v>
      </c>
      <c r="J107" s="138">
        <v>111499</v>
      </c>
      <c r="K107" s="138">
        <v>82748</v>
      </c>
      <c r="L107" s="138">
        <v>3653</v>
      </c>
      <c r="M107" s="138">
        <v>21429</v>
      </c>
      <c r="N107" s="138">
        <v>156</v>
      </c>
      <c r="O107" s="138">
        <v>18160</v>
      </c>
      <c r="P107" s="138">
        <v>14537</v>
      </c>
      <c r="Q107" s="138">
        <v>4737</v>
      </c>
      <c r="R107" s="138">
        <v>14158</v>
      </c>
      <c r="S107" s="138">
        <v>45914</v>
      </c>
      <c r="T107" s="138">
        <v>19886</v>
      </c>
      <c r="U107" s="138">
        <v>3805</v>
      </c>
      <c r="V107" s="138">
        <v>29855</v>
      </c>
      <c r="W107" s="138">
        <v>32467</v>
      </c>
      <c r="X107" s="138">
        <v>20063</v>
      </c>
      <c r="Y107" s="138">
        <v>19160</v>
      </c>
      <c r="Z107" s="138">
        <v>14979</v>
      </c>
      <c r="AA107" s="138">
        <v>50896</v>
      </c>
      <c r="AB107" s="138">
        <v>973</v>
      </c>
      <c r="AC107" s="138">
        <v>755</v>
      </c>
      <c r="AD107" s="138">
        <v>5895</v>
      </c>
      <c r="AE107" s="138">
        <v>28082</v>
      </c>
      <c r="AF107" s="138">
        <v>7267</v>
      </c>
      <c r="AG107" s="139">
        <v>11050</v>
      </c>
      <c r="AH107" s="139">
        <v>63730</v>
      </c>
      <c r="AI107" s="139">
        <v>33750</v>
      </c>
      <c r="AJ107" s="139">
        <v>373160</v>
      </c>
      <c r="AK107" s="128">
        <f t="shared" si="44"/>
        <v>0.21429000000000001</v>
      </c>
      <c r="AL107" s="129">
        <f t="shared" si="45"/>
        <v>1.6732</v>
      </c>
      <c r="AM107" s="129">
        <f t="shared" si="81"/>
        <v>2.8215000000000003</v>
      </c>
      <c r="AN107" s="129">
        <f t="shared" si="81"/>
        <v>3.8848000000000003</v>
      </c>
      <c r="AO107" s="129">
        <f t="shared" si="47"/>
        <v>11.149900000000001</v>
      </c>
      <c r="AP107" s="129">
        <f t="shared" si="48"/>
        <v>4.1374000000000004</v>
      </c>
      <c r="AQ107" s="129">
        <f t="shared" si="78"/>
        <v>0.63730000000000009</v>
      </c>
      <c r="AR107" s="129">
        <f t="shared" si="79"/>
        <v>3.3749999999999995E-2</v>
      </c>
      <c r="AT107" s="131">
        <f t="shared" si="70"/>
        <v>43205</v>
      </c>
      <c r="AU107" s="132">
        <f t="shared" si="49"/>
        <v>0.28082000000000001</v>
      </c>
      <c r="AV107" s="132">
        <f t="shared" si="50"/>
        <v>0.50896000000000008</v>
      </c>
      <c r="AW107" s="132">
        <f t="shared" si="51"/>
        <v>0.45914000000000005</v>
      </c>
      <c r="AX107" s="132">
        <f t="shared" si="52"/>
        <v>7.5500000000000003E-3</v>
      </c>
      <c r="AY107" s="132">
        <f t="shared" si="53"/>
        <v>9.7300000000000008E-3</v>
      </c>
      <c r="AZ107" s="132">
        <f t="shared" si="54"/>
        <v>0.29855000000000004</v>
      </c>
      <c r="BA107" s="132">
        <f t="shared" si="55"/>
        <v>0.19160000000000002</v>
      </c>
      <c r="BB107" s="132">
        <f t="shared" si="56"/>
        <v>0.64934000000000003</v>
      </c>
      <c r="BC107" s="132">
        <f t="shared" si="57"/>
        <v>0.14979000000000001</v>
      </c>
      <c r="BD107" s="132">
        <f t="shared" si="58"/>
        <v>0.20063</v>
      </c>
      <c r="BE107" s="132">
        <f t="shared" si="59"/>
        <v>7.2670000000000012E-2</v>
      </c>
      <c r="BF107" s="132">
        <f t="shared" si="60"/>
        <v>5.8950000000000002E-2</v>
      </c>
      <c r="BG107" s="132">
        <f t="shared" si="71"/>
        <v>1.1049999999999999E-2</v>
      </c>
      <c r="BH107" s="132"/>
      <c r="BI107" s="132">
        <f t="shared" si="80"/>
        <v>1.6732</v>
      </c>
      <c r="BJ107" s="132">
        <f t="shared" si="80"/>
        <v>2.8215000000000003</v>
      </c>
      <c r="BK107" s="132">
        <f t="shared" si="80"/>
        <v>3.8848000000000003</v>
      </c>
      <c r="BL107" s="132">
        <f t="shared" si="61"/>
        <v>0.3805</v>
      </c>
      <c r="BM107" s="132">
        <f t="shared" si="72"/>
        <v>1.6709000000000001</v>
      </c>
      <c r="BN107" s="132">
        <f t="shared" si="62"/>
        <v>0.94814000000000009</v>
      </c>
      <c r="BO107" s="132"/>
      <c r="BP107" s="132">
        <f t="shared" si="73"/>
        <v>4.1374000000000004</v>
      </c>
      <c r="BQ107" s="132">
        <f t="shared" si="74"/>
        <v>11.149900000000001</v>
      </c>
      <c r="BR107" s="132">
        <f t="shared" si="75"/>
        <v>0.37315999999999999</v>
      </c>
      <c r="BS107" s="132">
        <f t="shared" si="63"/>
        <v>0.19886000000000001</v>
      </c>
      <c r="BT107" s="132">
        <f t="shared" si="64"/>
        <v>1.4158000000000002</v>
      </c>
      <c r="BU107" s="132"/>
      <c r="BV107" s="132">
        <f t="shared" si="76"/>
        <v>0.16400000000000001</v>
      </c>
      <c r="BW107" s="133">
        <f t="shared" si="82"/>
        <v>1.1745000000000001</v>
      </c>
      <c r="BX107" s="133">
        <f t="shared" si="82"/>
        <v>1.5753000000000001</v>
      </c>
      <c r="BY107" s="133">
        <f t="shared" si="65"/>
        <v>0.47370000000000001</v>
      </c>
      <c r="BZ107" s="133">
        <f t="shared" si="66"/>
        <v>0.36530000000000001</v>
      </c>
      <c r="CA107" s="133">
        <f t="shared" si="67"/>
        <v>1.5600000000000001E-2</v>
      </c>
      <c r="CB107" s="133">
        <f t="shared" si="68"/>
        <v>9.08</v>
      </c>
      <c r="CC107" s="133"/>
      <c r="CD107" s="133">
        <f t="shared" si="69"/>
        <v>1.4537</v>
      </c>
    </row>
    <row r="108" spans="1:82" ht="15.75" x14ac:dyDescent="0.25">
      <c r="A108" s="125">
        <v>43206</v>
      </c>
      <c r="B108" s="138">
        <v>20427</v>
      </c>
      <c r="C108" s="138">
        <v>68242</v>
      </c>
      <c r="D108" s="138">
        <v>92668</v>
      </c>
      <c r="E108" s="138">
        <v>24213</v>
      </c>
      <c r="F108" s="138">
        <v>48626</v>
      </c>
      <c r="G108" s="138">
        <v>3130</v>
      </c>
      <c r="H108" s="138">
        <v>21594</v>
      </c>
      <c r="I108" s="138">
        <v>23214</v>
      </c>
      <c r="J108" s="138">
        <v>137355</v>
      </c>
      <c r="K108" s="138">
        <v>102553</v>
      </c>
      <c r="L108" s="138">
        <v>5037</v>
      </c>
      <c r="M108" s="138">
        <v>22440</v>
      </c>
      <c r="N108" s="138">
        <v>305</v>
      </c>
      <c r="O108" s="138">
        <v>20451</v>
      </c>
      <c r="P108" s="138">
        <v>19440</v>
      </c>
      <c r="Q108" s="138">
        <v>6124</v>
      </c>
      <c r="R108" s="138">
        <v>20955</v>
      </c>
      <c r="S108" s="138">
        <v>54341</v>
      </c>
      <c r="T108" s="138">
        <v>14036</v>
      </c>
      <c r="U108" s="138">
        <v>8035</v>
      </c>
      <c r="V108" s="138">
        <v>35265</v>
      </c>
      <c r="W108" s="138">
        <v>42683</v>
      </c>
      <c r="X108" s="138">
        <v>37386</v>
      </c>
      <c r="Y108" s="138">
        <v>22151</v>
      </c>
      <c r="Z108" s="138">
        <v>14608</v>
      </c>
      <c r="AA108" s="138">
        <v>55664</v>
      </c>
      <c r="AB108" s="138">
        <v>2173</v>
      </c>
      <c r="AC108" s="138">
        <v>620</v>
      </c>
      <c r="AD108" s="138">
        <v>14035</v>
      </c>
      <c r="AE108" s="138">
        <v>29161</v>
      </c>
      <c r="AF108" s="138">
        <v>14703</v>
      </c>
      <c r="AG108" s="139">
        <v>4920</v>
      </c>
      <c r="AH108" s="139">
        <v>105210</v>
      </c>
      <c r="AI108" s="139">
        <v>93660</v>
      </c>
      <c r="AJ108" s="139">
        <v>385200</v>
      </c>
      <c r="AK108" s="128">
        <f t="shared" si="44"/>
        <v>0.22440000000000002</v>
      </c>
      <c r="AL108" s="129">
        <f t="shared" si="45"/>
        <v>2.0427</v>
      </c>
      <c r="AM108" s="129">
        <f t="shared" si="81"/>
        <v>3.4121000000000001</v>
      </c>
      <c r="AN108" s="129">
        <f t="shared" si="81"/>
        <v>4.6334</v>
      </c>
      <c r="AO108" s="129">
        <f t="shared" si="47"/>
        <v>13.7355</v>
      </c>
      <c r="AP108" s="129">
        <f t="shared" si="48"/>
        <v>5.12765</v>
      </c>
      <c r="AQ108" s="129">
        <f t="shared" si="78"/>
        <v>1.0521</v>
      </c>
      <c r="AR108" s="129">
        <f t="shared" si="79"/>
        <v>9.3659999999999993E-2</v>
      </c>
      <c r="AT108" s="131">
        <f t="shared" si="70"/>
        <v>43206</v>
      </c>
      <c r="AU108" s="132">
        <f t="shared" si="49"/>
        <v>0.29161000000000004</v>
      </c>
      <c r="AV108" s="132">
        <f t="shared" si="50"/>
        <v>0.55664000000000002</v>
      </c>
      <c r="AW108" s="132">
        <f t="shared" si="51"/>
        <v>0.54341000000000006</v>
      </c>
      <c r="AX108" s="132">
        <f t="shared" si="52"/>
        <v>6.2000000000000006E-3</v>
      </c>
      <c r="AY108" s="132">
        <f t="shared" si="53"/>
        <v>2.1730000000000003E-2</v>
      </c>
      <c r="AZ108" s="132">
        <f t="shared" si="54"/>
        <v>0.35265000000000002</v>
      </c>
      <c r="BA108" s="132">
        <f t="shared" si="55"/>
        <v>0.22151000000000001</v>
      </c>
      <c r="BB108" s="132">
        <f t="shared" si="56"/>
        <v>0.85366000000000009</v>
      </c>
      <c r="BC108" s="132">
        <f t="shared" si="57"/>
        <v>0.14608000000000002</v>
      </c>
      <c r="BD108" s="132">
        <f t="shared" si="58"/>
        <v>0.37386000000000003</v>
      </c>
      <c r="BE108" s="132">
        <f t="shared" si="59"/>
        <v>0.14703000000000002</v>
      </c>
      <c r="BF108" s="132">
        <f t="shared" si="60"/>
        <v>0.14035</v>
      </c>
      <c r="BG108" s="132">
        <f t="shared" si="71"/>
        <v>4.9199999999999999E-3</v>
      </c>
      <c r="BH108" s="132"/>
      <c r="BI108" s="132">
        <f t="shared" si="80"/>
        <v>2.0427</v>
      </c>
      <c r="BJ108" s="132">
        <f t="shared" si="80"/>
        <v>3.4121000000000001</v>
      </c>
      <c r="BK108" s="132">
        <f t="shared" si="80"/>
        <v>4.6334</v>
      </c>
      <c r="BL108" s="132">
        <f t="shared" si="61"/>
        <v>0.80349999999999999</v>
      </c>
      <c r="BM108" s="132">
        <f t="shared" si="72"/>
        <v>2.4213</v>
      </c>
      <c r="BN108" s="132">
        <f t="shared" si="62"/>
        <v>0.97252000000000005</v>
      </c>
      <c r="BO108" s="132"/>
      <c r="BP108" s="132">
        <f t="shared" si="73"/>
        <v>5.12765</v>
      </c>
      <c r="BQ108" s="132">
        <f t="shared" si="74"/>
        <v>13.7355</v>
      </c>
      <c r="BR108" s="132">
        <f t="shared" si="75"/>
        <v>0.38519999999999999</v>
      </c>
      <c r="BS108" s="132">
        <f t="shared" si="63"/>
        <v>0.14036000000000001</v>
      </c>
      <c r="BT108" s="132">
        <f t="shared" si="64"/>
        <v>2.0954999999999999</v>
      </c>
      <c r="BU108" s="132"/>
      <c r="BV108" s="132">
        <f t="shared" si="76"/>
        <v>0.313</v>
      </c>
      <c r="BW108" s="133">
        <f t="shared" si="82"/>
        <v>2.1594000000000002</v>
      </c>
      <c r="BX108" s="133">
        <f t="shared" si="82"/>
        <v>2.3214000000000001</v>
      </c>
      <c r="BY108" s="133">
        <f t="shared" si="65"/>
        <v>0.61240000000000006</v>
      </c>
      <c r="BZ108" s="133">
        <f t="shared" si="66"/>
        <v>0.50370000000000004</v>
      </c>
      <c r="CA108" s="133">
        <f t="shared" si="67"/>
        <v>3.0500000000000003E-2</v>
      </c>
      <c r="CB108" s="133">
        <f t="shared" si="68"/>
        <v>10.2255</v>
      </c>
      <c r="CC108" s="133"/>
      <c r="CD108" s="133">
        <f t="shared" si="69"/>
        <v>1.9440000000000002</v>
      </c>
    </row>
    <row r="109" spans="1:82" ht="15.75" x14ac:dyDescent="0.25">
      <c r="A109" s="125">
        <v>43207</v>
      </c>
      <c r="B109" s="138">
        <v>18159</v>
      </c>
      <c r="C109" s="138">
        <v>61245</v>
      </c>
      <c r="D109" s="138">
        <v>83157</v>
      </c>
      <c r="E109" s="138">
        <v>21777</v>
      </c>
      <c r="F109" s="138">
        <v>44701</v>
      </c>
      <c r="G109" s="138">
        <v>1640</v>
      </c>
      <c r="H109" s="138">
        <v>14751</v>
      </c>
      <c r="I109" s="138">
        <v>17147</v>
      </c>
      <c r="J109" s="138">
        <v>120767</v>
      </c>
      <c r="K109" s="138">
        <v>93006</v>
      </c>
      <c r="L109" s="138">
        <v>4178</v>
      </c>
      <c r="M109" s="138">
        <v>20077</v>
      </c>
      <c r="N109" s="138">
        <v>229</v>
      </c>
      <c r="O109" s="138">
        <v>16399</v>
      </c>
      <c r="P109" s="138">
        <v>16410</v>
      </c>
      <c r="Q109" s="138">
        <v>5148</v>
      </c>
      <c r="R109" s="138">
        <v>19398</v>
      </c>
      <c r="S109" s="138">
        <v>49378</v>
      </c>
      <c r="T109" s="138">
        <v>18377</v>
      </c>
      <c r="U109" s="138">
        <v>8800</v>
      </c>
      <c r="V109" s="138">
        <v>31952</v>
      </c>
      <c r="W109" s="138">
        <v>34393</v>
      </c>
      <c r="X109" s="138">
        <v>19226</v>
      </c>
      <c r="Y109" s="138">
        <v>18486</v>
      </c>
      <c r="Z109" s="138">
        <v>12422</v>
      </c>
      <c r="AA109" s="138">
        <v>49620</v>
      </c>
      <c r="AB109" s="138">
        <v>1185</v>
      </c>
      <c r="AC109" s="138">
        <v>375</v>
      </c>
      <c r="AD109" s="138">
        <v>12221</v>
      </c>
      <c r="AE109" s="138">
        <v>25312</v>
      </c>
      <c r="AF109" s="138">
        <v>9252</v>
      </c>
      <c r="AG109" s="139">
        <v>11690</v>
      </c>
      <c r="AH109" s="139">
        <v>98580</v>
      </c>
      <c r="AI109" s="139">
        <v>79250</v>
      </c>
      <c r="AJ109" s="139">
        <v>374720</v>
      </c>
      <c r="AK109" s="128">
        <f t="shared" si="44"/>
        <v>0.20077</v>
      </c>
      <c r="AL109" s="129">
        <f t="shared" si="45"/>
        <v>1.8159000000000001</v>
      </c>
      <c r="AM109" s="129">
        <f t="shared" si="81"/>
        <v>3.0622500000000001</v>
      </c>
      <c r="AN109" s="129">
        <f t="shared" si="81"/>
        <v>4.1578499999999998</v>
      </c>
      <c r="AO109" s="129">
        <f t="shared" si="47"/>
        <v>12.076700000000001</v>
      </c>
      <c r="AP109" s="129">
        <f t="shared" si="48"/>
        <v>4.6503000000000005</v>
      </c>
      <c r="AQ109" s="129">
        <f t="shared" si="78"/>
        <v>0.98580000000000012</v>
      </c>
      <c r="AR109" s="129">
        <f t="shared" si="79"/>
        <v>7.9250000000000001E-2</v>
      </c>
      <c r="AT109" s="131">
        <f t="shared" si="70"/>
        <v>43207</v>
      </c>
      <c r="AU109" s="132">
        <f t="shared" si="49"/>
        <v>0.25312000000000001</v>
      </c>
      <c r="AV109" s="132">
        <f t="shared" si="50"/>
        <v>0.49620000000000003</v>
      </c>
      <c r="AW109" s="132">
        <f t="shared" si="51"/>
        <v>0.49378000000000005</v>
      </c>
      <c r="AX109" s="132">
        <f t="shared" si="52"/>
        <v>3.7500000000000003E-3</v>
      </c>
      <c r="AY109" s="132">
        <f t="shared" si="53"/>
        <v>1.1850000000000001E-2</v>
      </c>
      <c r="AZ109" s="132">
        <f t="shared" si="54"/>
        <v>0.31952000000000003</v>
      </c>
      <c r="BA109" s="132">
        <f t="shared" si="55"/>
        <v>0.18486000000000002</v>
      </c>
      <c r="BB109" s="132">
        <f t="shared" si="56"/>
        <v>0.68786000000000003</v>
      </c>
      <c r="BC109" s="132">
        <f t="shared" si="57"/>
        <v>0.12422000000000001</v>
      </c>
      <c r="BD109" s="132">
        <f t="shared" si="58"/>
        <v>0.19226000000000001</v>
      </c>
      <c r="BE109" s="132">
        <f t="shared" si="59"/>
        <v>9.2520000000000005E-2</v>
      </c>
      <c r="BF109" s="132">
        <f t="shared" si="60"/>
        <v>0.12221000000000001</v>
      </c>
      <c r="BG109" s="132">
        <f t="shared" si="71"/>
        <v>1.1689999999999999E-2</v>
      </c>
      <c r="BH109" s="132"/>
      <c r="BI109" s="132">
        <f t="shared" si="80"/>
        <v>1.8159000000000001</v>
      </c>
      <c r="BJ109" s="132">
        <f t="shared" si="80"/>
        <v>3.0622500000000001</v>
      </c>
      <c r="BK109" s="132">
        <f t="shared" si="80"/>
        <v>4.1578499999999998</v>
      </c>
      <c r="BL109" s="132">
        <f t="shared" si="61"/>
        <v>0.88</v>
      </c>
      <c r="BM109" s="132">
        <f t="shared" si="72"/>
        <v>2.1777000000000002</v>
      </c>
      <c r="BN109" s="132">
        <f t="shared" si="62"/>
        <v>0.89402000000000004</v>
      </c>
      <c r="BO109" s="132"/>
      <c r="BP109" s="132">
        <f t="shared" si="73"/>
        <v>4.6503000000000005</v>
      </c>
      <c r="BQ109" s="132">
        <f t="shared" si="74"/>
        <v>12.076700000000001</v>
      </c>
      <c r="BR109" s="132">
        <f t="shared" si="75"/>
        <v>0.37472</v>
      </c>
      <c r="BS109" s="132">
        <f t="shared" si="63"/>
        <v>0.18377000000000002</v>
      </c>
      <c r="BT109" s="132">
        <f t="shared" si="64"/>
        <v>1.9398000000000002</v>
      </c>
      <c r="BU109" s="132"/>
      <c r="BV109" s="132">
        <f t="shared" si="76"/>
        <v>0.16400000000000001</v>
      </c>
      <c r="BW109" s="133">
        <f t="shared" si="82"/>
        <v>1.4751000000000001</v>
      </c>
      <c r="BX109" s="133">
        <f t="shared" si="82"/>
        <v>1.7147000000000001</v>
      </c>
      <c r="BY109" s="133">
        <f t="shared" si="65"/>
        <v>0.51480000000000004</v>
      </c>
      <c r="BZ109" s="133">
        <f t="shared" si="66"/>
        <v>0.4178</v>
      </c>
      <c r="CA109" s="133">
        <f t="shared" si="67"/>
        <v>2.29E-2</v>
      </c>
      <c r="CB109" s="133">
        <f t="shared" si="68"/>
        <v>8.1995000000000005</v>
      </c>
      <c r="CC109" s="133"/>
      <c r="CD109" s="133">
        <f t="shared" si="69"/>
        <v>1.641</v>
      </c>
    </row>
    <row r="110" spans="1:82" ht="15.75" x14ac:dyDescent="0.25">
      <c r="A110" s="125">
        <v>43208</v>
      </c>
      <c r="B110" s="138">
        <v>17372</v>
      </c>
      <c r="C110" s="138">
        <v>58897</v>
      </c>
      <c r="D110" s="138">
        <v>81780</v>
      </c>
      <c r="E110" s="138">
        <v>20462</v>
      </c>
      <c r="F110" s="138">
        <v>44665</v>
      </c>
      <c r="G110" s="138">
        <v>1418</v>
      </c>
      <c r="H110" s="138">
        <v>13744</v>
      </c>
      <c r="I110" s="138">
        <v>15684</v>
      </c>
      <c r="J110" s="138">
        <v>115923</v>
      </c>
      <c r="K110" s="138">
        <v>89150</v>
      </c>
      <c r="L110" s="138">
        <v>3849</v>
      </c>
      <c r="M110" s="138">
        <v>20640</v>
      </c>
      <c r="N110" s="138">
        <v>225</v>
      </c>
      <c r="O110" s="138">
        <v>15436</v>
      </c>
      <c r="P110" s="138">
        <v>15373</v>
      </c>
      <c r="Q110" s="138">
        <v>4792</v>
      </c>
      <c r="R110" s="138">
        <v>15925</v>
      </c>
      <c r="S110" s="138">
        <v>48556</v>
      </c>
      <c r="T110" s="138">
        <v>10480</v>
      </c>
      <c r="U110" s="138">
        <v>5552</v>
      </c>
      <c r="V110" s="138">
        <v>29852</v>
      </c>
      <c r="W110" s="138">
        <v>33445</v>
      </c>
      <c r="X110" s="138">
        <v>14638</v>
      </c>
      <c r="Y110" s="138">
        <v>18497</v>
      </c>
      <c r="Z110" s="138">
        <v>13360</v>
      </c>
      <c r="AA110" s="138">
        <v>50770</v>
      </c>
      <c r="AB110" s="138">
        <v>1374</v>
      </c>
      <c r="AC110" s="138">
        <v>517</v>
      </c>
      <c r="AD110" s="138">
        <v>8142</v>
      </c>
      <c r="AE110" s="138">
        <v>25157</v>
      </c>
      <c r="AF110" s="138">
        <v>8888</v>
      </c>
      <c r="AG110" s="139">
        <v>19950</v>
      </c>
      <c r="AH110" s="139">
        <v>67760</v>
      </c>
      <c r="AI110" s="139">
        <v>49200</v>
      </c>
      <c r="AJ110" s="139">
        <v>378500</v>
      </c>
      <c r="AK110" s="128">
        <f t="shared" si="44"/>
        <v>0.20640000000000003</v>
      </c>
      <c r="AL110" s="129">
        <f t="shared" si="45"/>
        <v>1.7372000000000001</v>
      </c>
      <c r="AM110" s="129">
        <f t="shared" si="81"/>
        <v>2.9448500000000002</v>
      </c>
      <c r="AN110" s="129">
        <f t="shared" si="81"/>
        <v>4.0890000000000004</v>
      </c>
      <c r="AO110" s="129">
        <f t="shared" si="47"/>
        <v>11.5923</v>
      </c>
      <c r="AP110" s="129">
        <f t="shared" si="48"/>
        <v>4.4575000000000005</v>
      </c>
      <c r="AQ110" s="129">
        <f t="shared" si="78"/>
        <v>0.67760000000000009</v>
      </c>
      <c r="AR110" s="129">
        <f t="shared" si="79"/>
        <v>4.9200000000000001E-2</v>
      </c>
      <c r="AT110" s="131">
        <f t="shared" si="70"/>
        <v>43208</v>
      </c>
      <c r="AU110" s="132">
        <f t="shared" si="49"/>
        <v>0.25157000000000002</v>
      </c>
      <c r="AV110" s="132">
        <f t="shared" si="50"/>
        <v>0.50770000000000004</v>
      </c>
      <c r="AW110" s="132">
        <f t="shared" si="51"/>
        <v>0.48556000000000005</v>
      </c>
      <c r="AX110" s="132">
        <f t="shared" si="52"/>
        <v>5.1700000000000001E-3</v>
      </c>
      <c r="AY110" s="132">
        <f t="shared" si="53"/>
        <v>1.374E-2</v>
      </c>
      <c r="AZ110" s="132">
        <f t="shared" si="54"/>
        <v>0.29852000000000001</v>
      </c>
      <c r="BA110" s="132">
        <f t="shared" si="55"/>
        <v>0.18497000000000002</v>
      </c>
      <c r="BB110" s="132">
        <f t="shared" si="56"/>
        <v>0.66890000000000005</v>
      </c>
      <c r="BC110" s="132">
        <f t="shared" si="57"/>
        <v>0.13360000000000002</v>
      </c>
      <c r="BD110" s="132">
        <f t="shared" si="58"/>
        <v>0.14638000000000001</v>
      </c>
      <c r="BE110" s="132">
        <f t="shared" si="59"/>
        <v>8.8880000000000001E-2</v>
      </c>
      <c r="BF110" s="132">
        <f t="shared" si="60"/>
        <v>8.1420000000000006E-2</v>
      </c>
      <c r="BG110" s="132">
        <f t="shared" si="71"/>
        <v>1.9949999999999999E-2</v>
      </c>
      <c r="BH110" s="132"/>
      <c r="BI110" s="132">
        <f t="shared" si="80"/>
        <v>1.7372000000000001</v>
      </c>
      <c r="BJ110" s="132">
        <f t="shared" si="80"/>
        <v>2.9448500000000002</v>
      </c>
      <c r="BK110" s="132">
        <f t="shared" si="80"/>
        <v>4.0890000000000004</v>
      </c>
      <c r="BL110" s="132">
        <f t="shared" si="61"/>
        <v>0.55520000000000003</v>
      </c>
      <c r="BM110" s="132">
        <f t="shared" si="72"/>
        <v>2.0462000000000002</v>
      </c>
      <c r="BN110" s="132">
        <f t="shared" si="62"/>
        <v>0.89330000000000009</v>
      </c>
      <c r="BO110" s="132"/>
      <c r="BP110" s="132">
        <f t="shared" si="73"/>
        <v>4.4575000000000005</v>
      </c>
      <c r="BQ110" s="132">
        <f t="shared" si="74"/>
        <v>11.5923</v>
      </c>
      <c r="BR110" s="132">
        <f t="shared" si="75"/>
        <v>0.3785</v>
      </c>
      <c r="BS110" s="132">
        <f t="shared" si="63"/>
        <v>0.1048</v>
      </c>
      <c r="BT110" s="132">
        <f t="shared" si="64"/>
        <v>1.5925</v>
      </c>
      <c r="BU110" s="132"/>
      <c r="BV110" s="132">
        <f t="shared" si="76"/>
        <v>0.14180000000000001</v>
      </c>
      <c r="BW110" s="133">
        <f t="shared" si="82"/>
        <v>1.3744000000000001</v>
      </c>
      <c r="BX110" s="133">
        <f t="shared" si="82"/>
        <v>1.5684</v>
      </c>
      <c r="BY110" s="133">
        <f t="shared" si="65"/>
        <v>0.47920000000000001</v>
      </c>
      <c r="BZ110" s="133">
        <f t="shared" si="66"/>
        <v>0.38490000000000002</v>
      </c>
      <c r="CA110" s="133">
        <f t="shared" si="67"/>
        <v>2.2500000000000003E-2</v>
      </c>
      <c r="CB110" s="133">
        <f t="shared" si="68"/>
        <v>7.718</v>
      </c>
      <c r="CC110" s="133"/>
      <c r="CD110" s="133">
        <f t="shared" si="69"/>
        <v>1.5373000000000001</v>
      </c>
    </row>
    <row r="111" spans="1:82" ht="15.75" x14ac:dyDescent="0.25">
      <c r="A111" s="125">
        <v>43209</v>
      </c>
      <c r="B111" s="138">
        <v>17019</v>
      </c>
      <c r="C111" s="138">
        <v>57881</v>
      </c>
      <c r="D111" s="138">
        <v>80248</v>
      </c>
      <c r="E111" s="138">
        <v>19522</v>
      </c>
      <c r="F111" s="138">
        <v>44828</v>
      </c>
      <c r="G111" s="138">
        <v>1387</v>
      </c>
      <c r="H111" s="138">
        <v>13344</v>
      </c>
      <c r="I111" s="138">
        <v>15376</v>
      </c>
      <c r="J111" s="138">
        <v>113481</v>
      </c>
      <c r="K111" s="138">
        <v>86639</v>
      </c>
      <c r="L111" s="138">
        <v>3700</v>
      </c>
      <c r="M111" s="138">
        <v>21690</v>
      </c>
      <c r="N111" s="138">
        <v>232</v>
      </c>
      <c r="O111" s="138">
        <v>15439</v>
      </c>
      <c r="P111" s="138">
        <v>14980</v>
      </c>
      <c r="Q111" s="138">
        <v>4664</v>
      </c>
      <c r="R111" s="138">
        <v>14636</v>
      </c>
      <c r="S111" s="138">
        <v>47462</v>
      </c>
      <c r="T111" s="138">
        <v>17671</v>
      </c>
      <c r="U111" s="138">
        <v>5056</v>
      </c>
      <c r="V111" s="138">
        <v>30179</v>
      </c>
      <c r="W111" s="138">
        <v>33174</v>
      </c>
      <c r="X111" s="138">
        <v>16664</v>
      </c>
      <c r="Y111" s="138">
        <v>17021</v>
      </c>
      <c r="Z111" s="138">
        <v>13581</v>
      </c>
      <c r="AA111" s="138">
        <v>50068</v>
      </c>
      <c r="AB111" s="138">
        <v>968</v>
      </c>
      <c r="AC111" s="138">
        <v>591</v>
      </c>
      <c r="AD111" s="138">
        <v>6711</v>
      </c>
      <c r="AE111" s="138">
        <v>25469</v>
      </c>
      <c r="AF111" s="138">
        <v>8559</v>
      </c>
      <c r="AG111" s="139">
        <v>19950</v>
      </c>
      <c r="AH111" s="139">
        <v>55790</v>
      </c>
      <c r="AI111" s="139">
        <v>39980</v>
      </c>
      <c r="AJ111" s="139">
        <v>349180</v>
      </c>
      <c r="AK111" s="128">
        <f t="shared" si="44"/>
        <v>0.21690000000000001</v>
      </c>
      <c r="AL111" s="129">
        <f t="shared" si="45"/>
        <v>1.7019000000000002</v>
      </c>
      <c r="AM111" s="129">
        <f t="shared" si="81"/>
        <v>2.89405</v>
      </c>
      <c r="AN111" s="129">
        <f t="shared" si="81"/>
        <v>4.0124000000000004</v>
      </c>
      <c r="AO111" s="129">
        <f t="shared" si="47"/>
        <v>11.348100000000001</v>
      </c>
      <c r="AP111" s="129">
        <f t="shared" si="48"/>
        <v>4.33195</v>
      </c>
      <c r="AQ111" s="129">
        <f t="shared" si="78"/>
        <v>0.55790000000000006</v>
      </c>
      <c r="AR111" s="129">
        <f t="shared" si="79"/>
        <v>3.9980000000000002E-2</v>
      </c>
      <c r="AT111" s="131">
        <f t="shared" si="70"/>
        <v>43209</v>
      </c>
      <c r="AU111" s="132">
        <f t="shared" si="49"/>
        <v>0.25469000000000003</v>
      </c>
      <c r="AV111" s="132">
        <f t="shared" si="50"/>
        <v>0.50068000000000001</v>
      </c>
      <c r="AW111" s="132">
        <f t="shared" si="51"/>
        <v>0.47462000000000004</v>
      </c>
      <c r="AX111" s="132">
        <f t="shared" si="52"/>
        <v>5.9100000000000003E-3</v>
      </c>
      <c r="AY111" s="132">
        <f t="shared" si="53"/>
        <v>9.6800000000000011E-3</v>
      </c>
      <c r="AZ111" s="132">
        <f t="shared" si="54"/>
        <v>0.30179</v>
      </c>
      <c r="BA111" s="132">
        <f t="shared" si="55"/>
        <v>0.17021</v>
      </c>
      <c r="BB111" s="132">
        <f t="shared" si="56"/>
        <v>0.66348000000000007</v>
      </c>
      <c r="BC111" s="132">
        <f t="shared" si="57"/>
        <v>0.13581000000000001</v>
      </c>
      <c r="BD111" s="132">
        <f t="shared" si="58"/>
        <v>0.16664000000000001</v>
      </c>
      <c r="BE111" s="132">
        <f t="shared" si="59"/>
        <v>8.5590000000000013E-2</v>
      </c>
      <c r="BF111" s="132">
        <f t="shared" si="60"/>
        <v>6.7110000000000003E-2</v>
      </c>
      <c r="BG111" s="132">
        <f t="shared" si="71"/>
        <v>1.9949999999999999E-2</v>
      </c>
      <c r="BH111" s="132"/>
      <c r="BI111" s="132">
        <f t="shared" si="80"/>
        <v>1.7019000000000002</v>
      </c>
      <c r="BJ111" s="132">
        <f t="shared" si="80"/>
        <v>2.89405</v>
      </c>
      <c r="BK111" s="132">
        <f t="shared" si="80"/>
        <v>4.0124000000000004</v>
      </c>
      <c r="BL111" s="132">
        <f t="shared" si="61"/>
        <v>0.50560000000000005</v>
      </c>
      <c r="BM111" s="132">
        <f t="shared" si="72"/>
        <v>1.9522000000000002</v>
      </c>
      <c r="BN111" s="132">
        <f t="shared" si="62"/>
        <v>0.89656000000000002</v>
      </c>
      <c r="BO111" s="132"/>
      <c r="BP111" s="132">
        <f t="shared" si="73"/>
        <v>4.33195</v>
      </c>
      <c r="BQ111" s="132">
        <f t="shared" si="74"/>
        <v>11.348100000000001</v>
      </c>
      <c r="BR111" s="132">
        <f t="shared" si="75"/>
        <v>0.34917999999999999</v>
      </c>
      <c r="BS111" s="132">
        <f t="shared" si="63"/>
        <v>0.17671000000000001</v>
      </c>
      <c r="BT111" s="132">
        <f t="shared" si="64"/>
        <v>1.4636</v>
      </c>
      <c r="BU111" s="132"/>
      <c r="BV111" s="132">
        <f t="shared" si="76"/>
        <v>0.13870000000000002</v>
      </c>
      <c r="BW111" s="133">
        <f t="shared" si="82"/>
        <v>1.3344</v>
      </c>
      <c r="BX111" s="133">
        <f t="shared" si="82"/>
        <v>1.5376000000000001</v>
      </c>
      <c r="BY111" s="133">
        <f t="shared" si="65"/>
        <v>0.46640000000000004</v>
      </c>
      <c r="BZ111" s="133">
        <f t="shared" si="66"/>
        <v>0.37</v>
      </c>
      <c r="CA111" s="133">
        <f t="shared" si="67"/>
        <v>2.3200000000000002E-2</v>
      </c>
      <c r="CB111" s="133">
        <f t="shared" si="68"/>
        <v>7.7195</v>
      </c>
      <c r="CC111" s="133"/>
      <c r="CD111" s="133">
        <f t="shared" si="69"/>
        <v>1.498</v>
      </c>
    </row>
    <row r="112" spans="1:82" ht="15.75" x14ac:dyDescent="0.25">
      <c r="A112" s="125">
        <v>43210</v>
      </c>
      <c r="B112" s="138">
        <v>16499</v>
      </c>
      <c r="C112" s="138">
        <v>55650</v>
      </c>
      <c r="D112" s="138">
        <v>77609</v>
      </c>
      <c r="E112" s="138">
        <v>18731</v>
      </c>
      <c r="F112" s="138">
        <v>44250</v>
      </c>
      <c r="G112" s="138">
        <v>1311</v>
      </c>
      <c r="H112" s="138">
        <v>12911</v>
      </c>
      <c r="I112" s="138">
        <v>14651</v>
      </c>
      <c r="J112" s="138">
        <v>109518</v>
      </c>
      <c r="K112" s="138">
        <v>85698</v>
      </c>
      <c r="L112" s="145">
        <v>3700</v>
      </c>
      <c r="M112" s="138">
        <v>21000</v>
      </c>
      <c r="N112" s="138">
        <v>317</v>
      </c>
      <c r="O112" s="138">
        <v>15617</v>
      </c>
      <c r="P112" s="138">
        <v>14914</v>
      </c>
      <c r="Q112" s="138">
        <v>4544</v>
      </c>
      <c r="R112" s="138">
        <v>14882</v>
      </c>
      <c r="S112" s="138">
        <v>48290</v>
      </c>
      <c r="T112" s="138">
        <v>13939</v>
      </c>
      <c r="U112" s="138">
        <v>4525</v>
      </c>
      <c r="V112" s="138">
        <v>27765</v>
      </c>
      <c r="W112" s="138">
        <v>31417</v>
      </c>
      <c r="X112" s="138">
        <v>15921</v>
      </c>
      <c r="Y112" s="138">
        <v>16886</v>
      </c>
      <c r="Z112" s="138">
        <v>15499</v>
      </c>
      <c r="AA112" s="138">
        <v>48544</v>
      </c>
      <c r="AB112" s="138">
        <v>842</v>
      </c>
      <c r="AC112" s="138">
        <v>472</v>
      </c>
      <c r="AD112" s="138">
        <v>7264</v>
      </c>
      <c r="AE112" s="138">
        <v>24538</v>
      </c>
      <c r="AF112" s="138">
        <v>7766</v>
      </c>
      <c r="AG112" s="139">
        <v>19950</v>
      </c>
      <c r="AH112" s="139">
        <v>36040</v>
      </c>
      <c r="AI112" s="139">
        <v>42160</v>
      </c>
      <c r="AJ112" s="139">
        <v>378080</v>
      </c>
      <c r="AK112" s="128">
        <f t="shared" si="44"/>
        <v>0.21000000000000002</v>
      </c>
      <c r="AL112" s="129">
        <f t="shared" si="45"/>
        <v>1.6499000000000001</v>
      </c>
      <c r="AM112" s="129">
        <f t="shared" si="81"/>
        <v>2.7825000000000002</v>
      </c>
      <c r="AN112" s="129">
        <f t="shared" si="81"/>
        <v>3.8804500000000002</v>
      </c>
      <c r="AO112" s="129">
        <f t="shared" si="47"/>
        <v>10.9518</v>
      </c>
      <c r="AP112" s="137">
        <f t="shared" si="48"/>
        <v>4.2849000000000004</v>
      </c>
      <c r="AQ112" s="129">
        <f t="shared" si="78"/>
        <v>0.36040000000000005</v>
      </c>
      <c r="AR112" s="129">
        <f t="shared" si="79"/>
        <v>4.2159999999999996E-2</v>
      </c>
      <c r="AT112" s="131">
        <f t="shared" si="70"/>
        <v>43210</v>
      </c>
      <c r="AU112" s="132">
        <f t="shared" si="49"/>
        <v>0.24538000000000001</v>
      </c>
      <c r="AV112" s="132">
        <f t="shared" si="50"/>
        <v>0.48544000000000004</v>
      </c>
      <c r="AW112" s="132">
        <f t="shared" si="51"/>
        <v>0.48290000000000005</v>
      </c>
      <c r="AX112" s="132">
        <f t="shared" si="52"/>
        <v>4.7200000000000002E-3</v>
      </c>
      <c r="AY112" s="132">
        <f t="shared" si="53"/>
        <v>8.4200000000000004E-3</v>
      </c>
      <c r="AZ112" s="132">
        <f t="shared" si="54"/>
        <v>0.27765000000000001</v>
      </c>
      <c r="BA112" s="132">
        <f t="shared" si="55"/>
        <v>0.16886000000000001</v>
      </c>
      <c r="BB112" s="132">
        <f t="shared" si="56"/>
        <v>0.62834000000000001</v>
      </c>
      <c r="BC112" s="132">
        <f t="shared" si="57"/>
        <v>0.15499000000000002</v>
      </c>
      <c r="BD112" s="132">
        <f t="shared" si="58"/>
        <v>0.15921000000000002</v>
      </c>
      <c r="BE112" s="132">
        <f t="shared" si="59"/>
        <v>7.7660000000000007E-2</v>
      </c>
      <c r="BF112" s="132">
        <f t="shared" si="60"/>
        <v>7.264000000000001E-2</v>
      </c>
      <c r="BG112" s="132">
        <f t="shared" si="71"/>
        <v>1.9949999999999999E-2</v>
      </c>
      <c r="BH112" s="132"/>
      <c r="BI112" s="132">
        <f t="shared" si="80"/>
        <v>1.6499000000000001</v>
      </c>
      <c r="BJ112" s="132">
        <f t="shared" si="80"/>
        <v>2.7825000000000002</v>
      </c>
      <c r="BK112" s="132">
        <f t="shared" si="80"/>
        <v>3.8804500000000002</v>
      </c>
      <c r="BL112" s="132">
        <f t="shared" si="61"/>
        <v>0.45250000000000001</v>
      </c>
      <c r="BM112" s="132">
        <f t="shared" si="72"/>
        <v>1.8731</v>
      </c>
      <c r="BN112" s="132">
        <f t="shared" si="62"/>
        <v>0.88500000000000012</v>
      </c>
      <c r="BO112" s="132"/>
      <c r="BP112" s="132">
        <f t="shared" si="73"/>
        <v>4.2849000000000004</v>
      </c>
      <c r="BQ112" s="132">
        <f t="shared" si="74"/>
        <v>10.9518</v>
      </c>
      <c r="BR112" s="132">
        <f t="shared" si="75"/>
        <v>0.37807999999999997</v>
      </c>
      <c r="BS112" s="132">
        <f t="shared" si="63"/>
        <v>0.13939000000000001</v>
      </c>
      <c r="BT112" s="132">
        <f t="shared" si="64"/>
        <v>1.4882</v>
      </c>
      <c r="BU112" s="132"/>
      <c r="BV112" s="132">
        <f t="shared" si="76"/>
        <v>0.13109999999999999</v>
      </c>
      <c r="BW112" s="133">
        <f t="shared" si="82"/>
        <v>1.2911000000000001</v>
      </c>
      <c r="BX112" s="133">
        <f t="shared" si="82"/>
        <v>1.4651000000000001</v>
      </c>
      <c r="BY112" s="133">
        <f t="shared" si="65"/>
        <v>0.45440000000000003</v>
      </c>
      <c r="BZ112" s="133">
        <f t="shared" si="66"/>
        <v>0.37</v>
      </c>
      <c r="CA112" s="133">
        <f t="shared" si="67"/>
        <v>3.1699999999999999E-2</v>
      </c>
      <c r="CB112" s="133">
        <f t="shared" si="68"/>
        <v>7.8085000000000004</v>
      </c>
      <c r="CC112" s="133"/>
      <c r="CD112" s="133">
        <f t="shared" si="69"/>
        <v>1.4914000000000001</v>
      </c>
    </row>
    <row r="113" spans="1:82" ht="15.75" x14ac:dyDescent="0.25">
      <c r="A113" s="125">
        <v>43211</v>
      </c>
      <c r="B113" s="138">
        <v>16780</v>
      </c>
      <c r="C113" s="138">
        <v>56064</v>
      </c>
      <c r="D113" s="138">
        <v>77860</v>
      </c>
      <c r="E113" s="138">
        <v>18330</v>
      </c>
      <c r="F113" s="138">
        <v>47503</v>
      </c>
      <c r="G113" s="138">
        <v>1458</v>
      </c>
      <c r="H113" s="138">
        <v>12760</v>
      </c>
      <c r="I113" s="138">
        <v>13944</v>
      </c>
      <c r="J113" s="138">
        <v>111963</v>
      </c>
      <c r="K113" s="138">
        <v>85193</v>
      </c>
      <c r="L113" s="138">
        <v>3422</v>
      </c>
      <c r="M113" s="138">
        <v>22923</v>
      </c>
      <c r="N113" s="138">
        <v>97</v>
      </c>
      <c r="O113" s="138">
        <v>17339</v>
      </c>
      <c r="P113" s="138">
        <v>15625</v>
      </c>
      <c r="Q113" s="138">
        <v>4529</v>
      </c>
      <c r="R113" s="138">
        <v>14286</v>
      </c>
      <c r="S113" s="138">
        <v>46255</v>
      </c>
      <c r="T113" s="138">
        <v>20041</v>
      </c>
      <c r="U113" s="138">
        <v>4392</v>
      </c>
      <c r="V113" s="138">
        <v>29127</v>
      </c>
      <c r="W113" s="138">
        <v>33189</v>
      </c>
      <c r="X113" s="138">
        <v>16806</v>
      </c>
      <c r="Y113" s="138">
        <v>16551</v>
      </c>
      <c r="Z113" s="138">
        <v>16867</v>
      </c>
      <c r="AA113" s="138">
        <v>50566</v>
      </c>
      <c r="AB113" s="138">
        <v>887</v>
      </c>
      <c r="AC113" s="138">
        <v>1097</v>
      </c>
      <c r="AD113" s="138">
        <v>1606</v>
      </c>
      <c r="AE113" s="138">
        <v>25985</v>
      </c>
      <c r="AF113" s="138">
        <v>5793</v>
      </c>
      <c r="AG113" s="139">
        <v>19950</v>
      </c>
      <c r="AH113" s="139">
        <v>11460</v>
      </c>
      <c r="AI113" s="139">
        <v>2730</v>
      </c>
      <c r="AJ113" s="144">
        <v>375220</v>
      </c>
      <c r="AK113" s="128">
        <f t="shared" si="44"/>
        <v>0.22923000000000002</v>
      </c>
      <c r="AL113" s="129">
        <f t="shared" si="45"/>
        <v>1.6780000000000002</v>
      </c>
      <c r="AM113" s="129">
        <f t="shared" si="81"/>
        <v>2.8031999999999999</v>
      </c>
      <c r="AN113" s="129">
        <f t="shared" si="81"/>
        <v>3.8930000000000002</v>
      </c>
      <c r="AO113" s="129">
        <f t="shared" si="47"/>
        <v>11.196300000000001</v>
      </c>
      <c r="AP113" s="129">
        <f t="shared" si="48"/>
        <v>4.2596500000000006</v>
      </c>
      <c r="AQ113" s="129">
        <f t="shared" si="78"/>
        <v>0.11460000000000001</v>
      </c>
      <c r="AR113" s="129">
        <f t="shared" si="79"/>
        <v>2.7299999999999998E-3</v>
      </c>
      <c r="AT113" s="131">
        <f t="shared" si="70"/>
        <v>43211</v>
      </c>
      <c r="AU113" s="132">
        <f t="shared" si="49"/>
        <v>0.25985000000000003</v>
      </c>
      <c r="AV113" s="132">
        <f t="shared" si="50"/>
        <v>0.50566</v>
      </c>
      <c r="AW113" s="132">
        <f t="shared" si="51"/>
        <v>0.46255000000000002</v>
      </c>
      <c r="AX113" s="132">
        <f t="shared" si="52"/>
        <v>1.0970000000000001E-2</v>
      </c>
      <c r="AY113" s="132">
        <f t="shared" si="53"/>
        <v>8.8700000000000011E-3</v>
      </c>
      <c r="AZ113" s="132">
        <f t="shared" si="54"/>
        <v>0.29127000000000003</v>
      </c>
      <c r="BA113" s="132">
        <f t="shared" si="55"/>
        <v>0.16551000000000002</v>
      </c>
      <c r="BB113" s="132">
        <f t="shared" si="56"/>
        <v>0.66378000000000004</v>
      </c>
      <c r="BC113" s="132">
        <f t="shared" si="57"/>
        <v>0.16867000000000001</v>
      </c>
      <c r="BD113" s="132">
        <f t="shared" si="58"/>
        <v>0.16806000000000001</v>
      </c>
      <c r="BE113" s="132">
        <f t="shared" si="59"/>
        <v>5.7930000000000002E-2</v>
      </c>
      <c r="BF113" s="132">
        <f t="shared" si="60"/>
        <v>1.6060000000000001E-2</v>
      </c>
      <c r="BG113" s="132">
        <f t="shared" si="71"/>
        <v>1.9949999999999999E-2</v>
      </c>
      <c r="BH113" s="132"/>
      <c r="BI113" s="132">
        <f t="shared" si="80"/>
        <v>1.6780000000000002</v>
      </c>
      <c r="BJ113" s="132">
        <f t="shared" si="80"/>
        <v>2.8031999999999999</v>
      </c>
      <c r="BK113" s="132">
        <f t="shared" si="80"/>
        <v>3.8930000000000002</v>
      </c>
      <c r="BL113" s="132">
        <f t="shared" si="61"/>
        <v>0.43920000000000003</v>
      </c>
      <c r="BM113" s="132">
        <f t="shared" si="72"/>
        <v>1.8330000000000002</v>
      </c>
      <c r="BN113" s="132">
        <f t="shared" si="62"/>
        <v>0.95006000000000013</v>
      </c>
      <c r="BO113" s="132"/>
      <c r="BP113" s="132">
        <f t="shared" si="73"/>
        <v>4.2596500000000006</v>
      </c>
      <c r="BQ113" s="132">
        <f t="shared" si="74"/>
        <v>11.196300000000001</v>
      </c>
      <c r="BR113" s="132">
        <f t="shared" si="75"/>
        <v>0.37522</v>
      </c>
      <c r="BS113" s="132">
        <f t="shared" si="63"/>
        <v>0.20041</v>
      </c>
      <c r="BT113" s="132">
        <f t="shared" si="64"/>
        <v>1.4286000000000001</v>
      </c>
      <c r="BU113" s="132"/>
      <c r="BV113" s="132">
        <f t="shared" si="76"/>
        <v>0.14580000000000001</v>
      </c>
      <c r="BW113" s="133">
        <f t="shared" si="82"/>
        <v>1.276</v>
      </c>
      <c r="BX113" s="133">
        <f t="shared" si="82"/>
        <v>1.3944000000000001</v>
      </c>
      <c r="BY113" s="133">
        <f t="shared" si="65"/>
        <v>0.45290000000000002</v>
      </c>
      <c r="BZ113" s="133">
        <f t="shared" si="66"/>
        <v>0.3422</v>
      </c>
      <c r="CA113" s="133">
        <f t="shared" si="67"/>
        <v>9.7000000000000003E-3</v>
      </c>
      <c r="CB113" s="133">
        <f t="shared" si="68"/>
        <v>8.6694999999999993</v>
      </c>
      <c r="CC113" s="133"/>
      <c r="CD113" s="133">
        <f t="shared" si="69"/>
        <v>1.5625</v>
      </c>
    </row>
    <row r="114" spans="1:82" ht="15.75" x14ac:dyDescent="0.25">
      <c r="A114" s="125">
        <v>43212</v>
      </c>
      <c r="B114" s="138">
        <v>17006</v>
      </c>
      <c r="C114" s="138">
        <v>56993</v>
      </c>
      <c r="D114" s="138">
        <v>78410</v>
      </c>
      <c r="E114" s="138">
        <v>18247</v>
      </c>
      <c r="F114" s="138">
        <v>48576</v>
      </c>
      <c r="G114" s="138">
        <v>1398</v>
      </c>
      <c r="H114" s="138">
        <v>12549</v>
      </c>
      <c r="I114" s="138">
        <v>13676</v>
      </c>
      <c r="J114" s="138">
        <v>112485</v>
      </c>
      <c r="K114" s="138">
        <v>85590</v>
      </c>
      <c r="L114" s="138">
        <v>3452</v>
      </c>
      <c r="M114" s="138">
        <v>23122</v>
      </c>
      <c r="N114" s="138">
        <v>115</v>
      </c>
      <c r="O114" s="138">
        <v>16726</v>
      </c>
      <c r="P114" s="138">
        <v>15028</v>
      </c>
      <c r="Q114" s="138">
        <v>4398</v>
      </c>
      <c r="R114" s="138">
        <v>14782</v>
      </c>
      <c r="S114" s="138">
        <v>47374</v>
      </c>
      <c r="T114" s="138">
        <v>12428</v>
      </c>
      <c r="U114" s="138">
        <v>4337</v>
      </c>
      <c r="V114" s="138">
        <v>31380</v>
      </c>
      <c r="W114" s="138">
        <v>30948</v>
      </c>
      <c r="X114" s="138">
        <v>16364</v>
      </c>
      <c r="Y114" s="138">
        <v>17223</v>
      </c>
      <c r="Z114" s="138">
        <v>15264</v>
      </c>
      <c r="AA114" s="138">
        <v>52781</v>
      </c>
      <c r="AB114" s="138">
        <v>933</v>
      </c>
      <c r="AC114" s="138">
        <v>1083</v>
      </c>
      <c r="AD114" s="138">
        <v>1460</v>
      </c>
      <c r="AE114" s="138">
        <v>27512</v>
      </c>
      <c r="AF114" s="138">
        <v>5296</v>
      </c>
      <c r="AG114" s="139">
        <v>19950</v>
      </c>
      <c r="AH114" s="139">
        <v>13490</v>
      </c>
      <c r="AI114" s="139">
        <v>90</v>
      </c>
      <c r="AJ114" s="144">
        <v>375220</v>
      </c>
      <c r="AK114" s="128">
        <f t="shared" si="44"/>
        <v>0.23122000000000001</v>
      </c>
      <c r="AL114" s="129">
        <f t="shared" si="45"/>
        <v>1.7006000000000001</v>
      </c>
      <c r="AM114" s="129">
        <f t="shared" si="81"/>
        <v>2.84965</v>
      </c>
      <c r="AN114" s="129">
        <f t="shared" si="81"/>
        <v>3.9205000000000001</v>
      </c>
      <c r="AO114" s="129">
        <f t="shared" si="47"/>
        <v>11.2485</v>
      </c>
      <c r="AP114" s="129">
        <f t="shared" si="48"/>
        <v>4.2795000000000005</v>
      </c>
      <c r="AQ114" s="129">
        <f t="shared" si="78"/>
        <v>0.13490000000000002</v>
      </c>
      <c r="AR114" s="129">
        <f t="shared" si="79"/>
        <v>8.9999999999999992E-5</v>
      </c>
      <c r="AT114" s="131">
        <f t="shared" si="70"/>
        <v>43212</v>
      </c>
      <c r="AU114" s="132">
        <f t="shared" si="49"/>
        <v>0.27512000000000003</v>
      </c>
      <c r="AV114" s="132">
        <f t="shared" si="50"/>
        <v>0.52781</v>
      </c>
      <c r="AW114" s="132">
        <f t="shared" si="51"/>
        <v>0.47374000000000005</v>
      </c>
      <c r="AX114" s="132">
        <f t="shared" si="52"/>
        <v>1.0830000000000001E-2</v>
      </c>
      <c r="AY114" s="132">
        <f t="shared" si="53"/>
        <v>9.3300000000000015E-3</v>
      </c>
      <c r="AZ114" s="132">
        <f t="shared" si="54"/>
        <v>0.31380000000000002</v>
      </c>
      <c r="BA114" s="132">
        <f t="shared" si="55"/>
        <v>0.17223000000000002</v>
      </c>
      <c r="BB114" s="132">
        <f t="shared" si="56"/>
        <v>0.61896000000000007</v>
      </c>
      <c r="BC114" s="132">
        <f t="shared" si="57"/>
        <v>0.15264000000000003</v>
      </c>
      <c r="BD114" s="132">
        <f t="shared" si="58"/>
        <v>0.16364000000000001</v>
      </c>
      <c r="BE114" s="132">
        <f t="shared" si="59"/>
        <v>5.2960000000000007E-2</v>
      </c>
      <c r="BF114" s="132">
        <f t="shared" si="60"/>
        <v>1.4600000000000002E-2</v>
      </c>
      <c r="BG114" s="132">
        <f t="shared" si="71"/>
        <v>1.9949999999999999E-2</v>
      </c>
      <c r="BH114" s="132"/>
      <c r="BI114" s="132">
        <f t="shared" si="80"/>
        <v>1.7006000000000001</v>
      </c>
      <c r="BJ114" s="132">
        <f t="shared" si="80"/>
        <v>2.84965</v>
      </c>
      <c r="BK114" s="132">
        <f t="shared" si="80"/>
        <v>3.9205000000000001</v>
      </c>
      <c r="BL114" s="132">
        <f t="shared" si="61"/>
        <v>0.43370000000000003</v>
      </c>
      <c r="BM114" s="132">
        <f t="shared" si="72"/>
        <v>1.8247</v>
      </c>
      <c r="BN114" s="132">
        <f t="shared" si="62"/>
        <v>0.97152000000000005</v>
      </c>
      <c r="BO114" s="132"/>
      <c r="BP114" s="132">
        <f t="shared" si="73"/>
        <v>4.2795000000000005</v>
      </c>
      <c r="BQ114" s="132">
        <f t="shared" si="74"/>
        <v>11.2485</v>
      </c>
      <c r="BR114" s="132">
        <f t="shared" si="75"/>
        <v>0.37522</v>
      </c>
      <c r="BS114" s="132">
        <f t="shared" si="63"/>
        <v>0.12428000000000002</v>
      </c>
      <c r="BT114" s="132">
        <f t="shared" si="64"/>
        <v>1.4782000000000002</v>
      </c>
      <c r="BU114" s="132"/>
      <c r="BV114" s="132">
        <f t="shared" si="76"/>
        <v>0.13980000000000001</v>
      </c>
      <c r="BW114" s="133">
        <f t="shared" si="82"/>
        <v>1.2549000000000001</v>
      </c>
      <c r="BX114" s="133">
        <f t="shared" si="82"/>
        <v>1.3676000000000001</v>
      </c>
      <c r="BY114" s="133">
        <f t="shared" si="65"/>
        <v>0.43980000000000002</v>
      </c>
      <c r="BZ114" s="133">
        <f t="shared" si="66"/>
        <v>0.34520000000000001</v>
      </c>
      <c r="CA114" s="133">
        <f t="shared" si="67"/>
        <v>1.15E-2</v>
      </c>
      <c r="CB114" s="133">
        <f t="shared" si="68"/>
        <v>8.3629999999999995</v>
      </c>
      <c r="CC114" s="133"/>
      <c r="CD114" s="133">
        <f t="shared" si="69"/>
        <v>1.5028000000000001</v>
      </c>
    </row>
    <row r="115" spans="1:82" ht="15.75" x14ac:dyDescent="0.25">
      <c r="A115" s="125">
        <v>43213</v>
      </c>
      <c r="B115" s="138">
        <v>15911</v>
      </c>
      <c r="C115" s="138">
        <v>53869</v>
      </c>
      <c r="D115" s="138">
        <v>75110</v>
      </c>
      <c r="E115" s="138">
        <v>17809</v>
      </c>
      <c r="F115" s="138">
        <v>43701</v>
      </c>
      <c r="G115" s="138">
        <v>1197</v>
      </c>
      <c r="H115" s="138">
        <v>11447</v>
      </c>
      <c r="I115" s="138">
        <v>12741</v>
      </c>
      <c r="J115" s="138">
        <v>108987</v>
      </c>
      <c r="K115" s="138">
        <v>83493</v>
      </c>
      <c r="L115" s="138">
        <v>3233</v>
      </c>
      <c r="M115" s="138">
        <v>19059</v>
      </c>
      <c r="N115" s="138">
        <v>218</v>
      </c>
      <c r="O115" s="138">
        <v>14680</v>
      </c>
      <c r="P115" s="138">
        <v>13677</v>
      </c>
      <c r="Q115" s="138">
        <v>4288</v>
      </c>
      <c r="R115" s="138">
        <v>14787</v>
      </c>
      <c r="S115" s="138">
        <v>50833</v>
      </c>
      <c r="T115" s="138">
        <v>18094</v>
      </c>
      <c r="U115" s="138">
        <v>4074</v>
      </c>
      <c r="V115" s="138">
        <v>27486</v>
      </c>
      <c r="W115" s="138">
        <v>34696</v>
      </c>
      <c r="X115" s="138">
        <v>14743</v>
      </c>
      <c r="Y115" s="138">
        <v>16672</v>
      </c>
      <c r="Z115" s="138">
        <v>12428</v>
      </c>
      <c r="AA115" s="138">
        <v>48685</v>
      </c>
      <c r="AB115" s="138">
        <v>844</v>
      </c>
      <c r="AC115" s="138">
        <v>512</v>
      </c>
      <c r="AD115" s="138">
        <v>11632</v>
      </c>
      <c r="AE115" s="138">
        <v>25368</v>
      </c>
      <c r="AF115" s="138">
        <v>7339</v>
      </c>
      <c r="AG115" s="139">
        <v>19950</v>
      </c>
      <c r="AH115" s="139">
        <v>130810</v>
      </c>
      <c r="AI115" s="139">
        <v>80430</v>
      </c>
      <c r="AJ115" s="144">
        <v>375220</v>
      </c>
      <c r="AK115" s="128">
        <f t="shared" si="44"/>
        <v>0.19059000000000001</v>
      </c>
      <c r="AL115" s="129">
        <f t="shared" si="45"/>
        <v>1.5911000000000002</v>
      </c>
      <c r="AM115" s="129">
        <f t="shared" ref="AM115:AN121" si="83">(C115)*0.00005</f>
        <v>2.6934500000000003</v>
      </c>
      <c r="AN115" s="129">
        <f t="shared" si="83"/>
        <v>3.7555000000000001</v>
      </c>
      <c r="AO115" s="129">
        <f t="shared" si="47"/>
        <v>10.8987</v>
      </c>
      <c r="AP115" s="129">
        <f t="shared" si="48"/>
        <v>4.1746500000000006</v>
      </c>
      <c r="AQ115" s="129">
        <f t="shared" si="78"/>
        <v>1.3081</v>
      </c>
      <c r="AR115" s="129">
        <f t="shared" si="79"/>
        <v>8.0430000000000001E-2</v>
      </c>
      <c r="AT115" s="131">
        <f t="shared" si="70"/>
        <v>43213</v>
      </c>
      <c r="AU115" s="132">
        <f t="shared" si="49"/>
        <v>0.25368000000000002</v>
      </c>
      <c r="AV115" s="132">
        <f t="shared" si="50"/>
        <v>0.48685000000000006</v>
      </c>
      <c r="AW115" s="132">
        <f t="shared" si="51"/>
        <v>0.50833000000000006</v>
      </c>
      <c r="AX115" s="132">
        <f t="shared" si="52"/>
        <v>5.1200000000000004E-3</v>
      </c>
      <c r="AY115" s="132">
        <f t="shared" si="53"/>
        <v>8.4400000000000013E-3</v>
      </c>
      <c r="AZ115" s="132">
        <f t="shared" si="54"/>
        <v>0.27486000000000005</v>
      </c>
      <c r="BA115" s="132">
        <f t="shared" si="55"/>
        <v>0.16672000000000001</v>
      </c>
      <c r="BB115" s="132">
        <f t="shared" si="56"/>
        <v>0.69392000000000009</v>
      </c>
      <c r="BC115" s="132">
        <f t="shared" si="57"/>
        <v>0.12428000000000002</v>
      </c>
      <c r="BD115" s="132">
        <f t="shared" si="58"/>
        <v>0.14743000000000001</v>
      </c>
      <c r="BE115" s="132">
        <f t="shared" si="59"/>
        <v>7.3390000000000011E-2</v>
      </c>
      <c r="BF115" s="132">
        <f t="shared" si="60"/>
        <v>0.11632000000000001</v>
      </c>
      <c r="BG115" s="132">
        <f t="shared" si="71"/>
        <v>1.9949999999999999E-2</v>
      </c>
      <c r="BH115" s="132"/>
      <c r="BI115" s="132">
        <f t="shared" si="80"/>
        <v>1.5911000000000002</v>
      </c>
      <c r="BJ115" s="132">
        <f t="shared" si="80"/>
        <v>2.6934500000000003</v>
      </c>
      <c r="BK115" s="132">
        <f t="shared" si="80"/>
        <v>3.7555000000000001</v>
      </c>
      <c r="BL115" s="132">
        <f t="shared" si="61"/>
        <v>0.40740000000000004</v>
      </c>
      <c r="BM115" s="132">
        <f t="shared" si="72"/>
        <v>1.7809000000000001</v>
      </c>
      <c r="BN115" s="132">
        <f t="shared" si="62"/>
        <v>0.87402000000000002</v>
      </c>
      <c r="BO115" s="132"/>
      <c r="BP115" s="132">
        <f t="shared" si="73"/>
        <v>4.1746500000000006</v>
      </c>
      <c r="BQ115" s="132">
        <f t="shared" si="74"/>
        <v>10.8987</v>
      </c>
      <c r="BR115" s="132">
        <f t="shared" si="75"/>
        <v>0.37522</v>
      </c>
      <c r="BS115" s="132">
        <f t="shared" si="63"/>
        <v>0.18094000000000002</v>
      </c>
      <c r="BT115" s="132">
        <f t="shared" si="64"/>
        <v>1.4787000000000001</v>
      </c>
      <c r="BU115" s="132"/>
      <c r="BV115" s="132">
        <f t="shared" si="76"/>
        <v>0.1197</v>
      </c>
      <c r="BW115" s="133">
        <f t="shared" si="82"/>
        <v>1.1447000000000001</v>
      </c>
      <c r="BX115" s="133">
        <f t="shared" si="82"/>
        <v>1.2741</v>
      </c>
      <c r="BY115" s="133">
        <f t="shared" si="65"/>
        <v>0.42880000000000001</v>
      </c>
      <c r="BZ115" s="133">
        <f t="shared" si="66"/>
        <v>0.32330000000000003</v>
      </c>
      <c r="CA115" s="133">
        <f t="shared" si="67"/>
        <v>2.18E-2</v>
      </c>
      <c r="CB115" s="133">
        <f t="shared" si="68"/>
        <v>7.34</v>
      </c>
      <c r="CC115" s="133"/>
      <c r="CD115" s="133">
        <f t="shared" si="69"/>
        <v>1.3677000000000001</v>
      </c>
    </row>
    <row r="116" spans="1:82" ht="15.75" x14ac:dyDescent="0.25">
      <c r="A116" s="125">
        <v>43214</v>
      </c>
      <c r="B116" s="138">
        <v>15766</v>
      </c>
      <c r="C116" s="138">
        <v>53185</v>
      </c>
      <c r="D116" s="138">
        <v>74055</v>
      </c>
      <c r="E116" s="138">
        <v>17567</v>
      </c>
      <c r="F116" s="138">
        <v>43962</v>
      </c>
      <c r="G116" s="138">
        <v>1099</v>
      </c>
      <c r="H116" s="138">
        <v>11395</v>
      </c>
      <c r="I116" s="138">
        <v>12298</v>
      </c>
      <c r="J116" s="138">
        <v>107619</v>
      </c>
      <c r="K116" s="138">
        <v>83313</v>
      </c>
      <c r="L116" s="138">
        <v>3175</v>
      </c>
      <c r="M116" s="138">
        <v>20157</v>
      </c>
      <c r="N116" s="138">
        <v>216</v>
      </c>
      <c r="O116" s="138">
        <v>14137</v>
      </c>
      <c r="P116" s="138">
        <v>13226</v>
      </c>
      <c r="Q116" s="138">
        <v>4291</v>
      </c>
      <c r="R116" s="138">
        <v>14275</v>
      </c>
      <c r="S116" s="138">
        <v>48790</v>
      </c>
      <c r="T116" s="138">
        <v>11337</v>
      </c>
      <c r="U116" s="138">
        <v>4033</v>
      </c>
      <c r="V116" s="138">
        <v>27553</v>
      </c>
      <c r="W116" s="138">
        <v>31771</v>
      </c>
      <c r="X116" s="138">
        <v>14365</v>
      </c>
      <c r="Y116" s="138">
        <v>16400</v>
      </c>
      <c r="Z116" s="138">
        <v>11899</v>
      </c>
      <c r="AA116" s="138">
        <v>47516</v>
      </c>
      <c r="AB116" s="138">
        <v>803</v>
      </c>
      <c r="AC116" s="138">
        <v>431</v>
      </c>
      <c r="AD116" s="138">
        <v>13403</v>
      </c>
      <c r="AE116" s="138">
        <v>25566</v>
      </c>
      <c r="AF116" s="138">
        <v>8096</v>
      </c>
      <c r="AG116" s="139">
        <v>11050</v>
      </c>
      <c r="AH116" s="139">
        <v>82120</v>
      </c>
      <c r="AI116" s="139">
        <v>93960</v>
      </c>
      <c r="AJ116" s="139">
        <v>366540</v>
      </c>
      <c r="AK116" s="128">
        <f t="shared" si="44"/>
        <v>0.20157000000000003</v>
      </c>
      <c r="AL116" s="129">
        <f t="shared" si="45"/>
        <v>1.5766</v>
      </c>
      <c r="AM116" s="129">
        <f t="shared" si="83"/>
        <v>2.6592500000000001</v>
      </c>
      <c r="AN116" s="129">
        <f t="shared" si="83"/>
        <v>3.70275</v>
      </c>
      <c r="AO116" s="129">
        <f t="shared" si="47"/>
        <v>10.761900000000001</v>
      </c>
      <c r="AP116" s="129">
        <f t="shared" si="48"/>
        <v>4.1656500000000003</v>
      </c>
      <c r="AQ116" s="129">
        <f t="shared" si="78"/>
        <v>0.82120000000000004</v>
      </c>
      <c r="AR116" s="129">
        <f t="shared" si="79"/>
        <v>9.3960000000000002E-2</v>
      </c>
      <c r="AT116" s="131">
        <f t="shared" si="70"/>
        <v>43214</v>
      </c>
      <c r="AU116" s="132">
        <f t="shared" si="49"/>
        <v>0.25566</v>
      </c>
      <c r="AV116" s="132">
        <f t="shared" si="50"/>
        <v>0.47516000000000003</v>
      </c>
      <c r="AW116" s="132">
        <f t="shared" si="51"/>
        <v>0.48790000000000006</v>
      </c>
      <c r="AX116" s="132">
        <f t="shared" si="52"/>
        <v>4.3100000000000005E-3</v>
      </c>
      <c r="AY116" s="132">
        <f t="shared" si="53"/>
        <v>8.0300000000000007E-3</v>
      </c>
      <c r="AZ116" s="132">
        <f t="shared" si="54"/>
        <v>0.27553</v>
      </c>
      <c r="BA116" s="132">
        <f t="shared" si="55"/>
        <v>0.16400000000000001</v>
      </c>
      <c r="BB116" s="132">
        <f t="shared" si="56"/>
        <v>0.6354200000000001</v>
      </c>
      <c r="BC116" s="132">
        <f t="shared" si="57"/>
        <v>0.11899000000000001</v>
      </c>
      <c r="BD116" s="132">
        <f t="shared" si="58"/>
        <v>0.14365</v>
      </c>
      <c r="BE116" s="132">
        <f t="shared" si="59"/>
        <v>8.0960000000000004E-2</v>
      </c>
      <c r="BF116" s="132">
        <f t="shared" si="60"/>
        <v>0.13403000000000001</v>
      </c>
      <c r="BG116" s="132">
        <f t="shared" si="71"/>
        <v>1.1049999999999999E-2</v>
      </c>
      <c r="BH116" s="132"/>
      <c r="BI116" s="132">
        <f t="shared" si="80"/>
        <v>1.5766</v>
      </c>
      <c r="BJ116" s="132">
        <f t="shared" si="80"/>
        <v>2.6592500000000001</v>
      </c>
      <c r="BK116" s="132">
        <f t="shared" si="80"/>
        <v>3.70275</v>
      </c>
      <c r="BL116" s="132">
        <f t="shared" si="61"/>
        <v>0.40329999999999999</v>
      </c>
      <c r="BM116" s="132">
        <f t="shared" si="72"/>
        <v>1.7567000000000002</v>
      </c>
      <c r="BN116" s="132">
        <f t="shared" si="62"/>
        <v>0.87924000000000002</v>
      </c>
      <c r="BO116" s="132"/>
      <c r="BP116" s="132">
        <f t="shared" si="73"/>
        <v>4.1656500000000003</v>
      </c>
      <c r="BQ116" s="132">
        <f t="shared" si="74"/>
        <v>10.761900000000001</v>
      </c>
      <c r="BR116" s="132">
        <f t="shared" si="75"/>
        <v>0.36653999999999998</v>
      </c>
      <c r="BS116" s="132">
        <f t="shared" si="63"/>
        <v>0.11337000000000001</v>
      </c>
      <c r="BT116" s="132">
        <f t="shared" si="64"/>
        <v>1.4275</v>
      </c>
      <c r="BU116" s="132"/>
      <c r="BV116" s="132">
        <f t="shared" si="76"/>
        <v>0.10990000000000001</v>
      </c>
      <c r="BW116" s="133">
        <f t="shared" si="82"/>
        <v>1.1395</v>
      </c>
      <c r="BX116" s="133">
        <f t="shared" si="82"/>
        <v>1.2298</v>
      </c>
      <c r="BY116" s="133">
        <f t="shared" si="65"/>
        <v>0.42910000000000004</v>
      </c>
      <c r="BZ116" s="133">
        <f t="shared" si="66"/>
        <v>0.3175</v>
      </c>
      <c r="CA116" s="133">
        <f t="shared" si="67"/>
        <v>2.1600000000000001E-2</v>
      </c>
      <c r="CB116" s="133">
        <f t="shared" si="68"/>
        <v>7.0685000000000002</v>
      </c>
      <c r="CC116" s="133"/>
      <c r="CD116" s="133">
        <f t="shared" si="69"/>
        <v>1.3226</v>
      </c>
    </row>
    <row r="117" spans="1:82" ht="15.75" x14ac:dyDescent="0.25">
      <c r="A117" s="125">
        <v>43215</v>
      </c>
      <c r="B117" s="138">
        <v>16648</v>
      </c>
      <c r="C117" s="138">
        <v>56053</v>
      </c>
      <c r="D117" s="138">
        <v>77533</v>
      </c>
      <c r="E117" s="138">
        <v>18755</v>
      </c>
      <c r="F117" s="138">
        <v>41928</v>
      </c>
      <c r="G117" s="138">
        <v>1374</v>
      </c>
      <c r="H117" s="138">
        <v>12611</v>
      </c>
      <c r="I117" s="138">
        <v>15267</v>
      </c>
      <c r="J117" s="138">
        <v>112063</v>
      </c>
      <c r="K117" s="138">
        <v>84571</v>
      </c>
      <c r="L117" s="138">
        <v>3663</v>
      </c>
      <c r="M117" s="138">
        <v>18227</v>
      </c>
      <c r="N117" s="138">
        <v>324</v>
      </c>
      <c r="O117" s="138">
        <v>15436</v>
      </c>
      <c r="P117" s="138">
        <v>14457</v>
      </c>
      <c r="Q117" s="138">
        <v>4780</v>
      </c>
      <c r="R117" s="138">
        <v>16215</v>
      </c>
      <c r="S117" s="138">
        <v>49073</v>
      </c>
      <c r="T117" s="138">
        <v>19224</v>
      </c>
      <c r="U117" s="138">
        <v>4701</v>
      </c>
      <c r="V117" s="138">
        <v>28427</v>
      </c>
      <c r="W117" s="138">
        <v>36192</v>
      </c>
      <c r="X117" s="138">
        <v>15991</v>
      </c>
      <c r="Y117" s="138">
        <v>17186</v>
      </c>
      <c r="Z117" s="138">
        <v>12677</v>
      </c>
      <c r="AA117" s="138">
        <v>49337</v>
      </c>
      <c r="AB117" s="138">
        <v>953</v>
      </c>
      <c r="AC117" s="138">
        <v>414</v>
      </c>
      <c r="AD117" s="138">
        <v>7821</v>
      </c>
      <c r="AE117" s="138">
        <v>26469</v>
      </c>
      <c r="AF117" s="138">
        <v>9413</v>
      </c>
      <c r="AG117" s="139">
        <v>11050</v>
      </c>
      <c r="AH117" s="139">
        <v>64930</v>
      </c>
      <c r="AI117" s="139">
        <v>46970</v>
      </c>
      <c r="AJ117" s="139">
        <v>372700</v>
      </c>
      <c r="AK117" s="128">
        <f t="shared" si="44"/>
        <v>0.18227000000000002</v>
      </c>
      <c r="AL117" s="129">
        <f t="shared" si="45"/>
        <v>1.6648000000000001</v>
      </c>
      <c r="AM117" s="129">
        <f t="shared" si="83"/>
        <v>2.8026500000000003</v>
      </c>
      <c r="AN117" s="129">
        <f t="shared" si="83"/>
        <v>3.8766500000000002</v>
      </c>
      <c r="AO117" s="129">
        <f t="shared" si="47"/>
        <v>11.206300000000001</v>
      </c>
      <c r="AP117" s="129">
        <f t="shared" si="48"/>
        <v>4.2285500000000003</v>
      </c>
      <c r="AQ117" s="129">
        <f t="shared" si="78"/>
        <v>0.6493000000000001</v>
      </c>
      <c r="AR117" s="129">
        <f t="shared" si="79"/>
        <v>4.6969999999999998E-2</v>
      </c>
      <c r="AT117" s="131">
        <f t="shared" si="70"/>
        <v>43215</v>
      </c>
      <c r="AU117" s="132">
        <f t="shared" si="49"/>
        <v>0.26469000000000004</v>
      </c>
      <c r="AV117" s="132">
        <f t="shared" si="50"/>
        <v>0.49337000000000003</v>
      </c>
      <c r="AW117" s="132">
        <f t="shared" si="51"/>
        <v>0.49073000000000006</v>
      </c>
      <c r="AX117" s="132">
        <f t="shared" si="52"/>
        <v>4.1400000000000005E-3</v>
      </c>
      <c r="AY117" s="132">
        <f t="shared" si="53"/>
        <v>9.5300000000000003E-3</v>
      </c>
      <c r="AZ117" s="132">
        <f t="shared" si="54"/>
        <v>0.28427000000000002</v>
      </c>
      <c r="BA117" s="132">
        <f t="shared" si="55"/>
        <v>0.17186000000000001</v>
      </c>
      <c r="BB117" s="132">
        <f t="shared" si="56"/>
        <v>0.72384000000000004</v>
      </c>
      <c r="BC117" s="132">
        <f t="shared" si="57"/>
        <v>0.12677000000000002</v>
      </c>
      <c r="BD117" s="132">
        <f t="shared" si="58"/>
        <v>0.15991000000000002</v>
      </c>
      <c r="BE117" s="132">
        <f t="shared" si="59"/>
        <v>9.4130000000000005E-2</v>
      </c>
      <c r="BF117" s="132">
        <f t="shared" si="60"/>
        <v>7.8210000000000002E-2</v>
      </c>
      <c r="BG117" s="132">
        <f t="shared" si="71"/>
        <v>1.1049999999999999E-2</v>
      </c>
      <c r="BH117" s="132"/>
      <c r="BI117" s="132">
        <f t="shared" si="80"/>
        <v>1.6648000000000001</v>
      </c>
      <c r="BJ117" s="132">
        <f t="shared" si="80"/>
        <v>2.8026500000000003</v>
      </c>
      <c r="BK117" s="132">
        <f t="shared" si="80"/>
        <v>3.8766500000000002</v>
      </c>
      <c r="BL117" s="132">
        <f t="shared" si="61"/>
        <v>0.47010000000000002</v>
      </c>
      <c r="BM117" s="132">
        <f t="shared" si="72"/>
        <v>1.8755000000000002</v>
      </c>
      <c r="BN117" s="132">
        <f t="shared" si="62"/>
        <v>0.83856000000000008</v>
      </c>
      <c r="BO117" s="132"/>
      <c r="BP117" s="132">
        <f t="shared" si="73"/>
        <v>4.2285500000000003</v>
      </c>
      <c r="BQ117" s="132">
        <f t="shared" si="74"/>
        <v>11.206300000000001</v>
      </c>
      <c r="BR117" s="132">
        <f t="shared" si="75"/>
        <v>0.37269999999999998</v>
      </c>
      <c r="BS117" s="132">
        <f t="shared" si="63"/>
        <v>0.19224000000000002</v>
      </c>
      <c r="BT117" s="132">
        <f t="shared" si="64"/>
        <v>1.6215000000000002</v>
      </c>
      <c r="BU117" s="132"/>
      <c r="BV117" s="132">
        <f t="shared" si="76"/>
        <v>0.13739999999999999</v>
      </c>
      <c r="BW117" s="133">
        <f t="shared" si="82"/>
        <v>1.2611000000000001</v>
      </c>
      <c r="BX117" s="133">
        <f t="shared" si="82"/>
        <v>1.5267000000000002</v>
      </c>
      <c r="BY117" s="133">
        <f t="shared" si="65"/>
        <v>0.47800000000000004</v>
      </c>
      <c r="BZ117" s="133">
        <f t="shared" si="66"/>
        <v>0.36630000000000001</v>
      </c>
      <c r="CA117" s="133">
        <f t="shared" si="67"/>
        <v>3.2399999999999998E-2</v>
      </c>
      <c r="CB117" s="133">
        <f t="shared" si="68"/>
        <v>7.718</v>
      </c>
      <c r="CC117" s="133"/>
      <c r="CD117" s="133">
        <f t="shared" si="69"/>
        <v>1.4457</v>
      </c>
    </row>
    <row r="118" spans="1:82" ht="15.75" x14ac:dyDescent="0.25">
      <c r="A118" s="125">
        <v>43216</v>
      </c>
      <c r="B118" s="138">
        <v>16505</v>
      </c>
      <c r="C118" s="138">
        <v>55523</v>
      </c>
      <c r="D118" s="138">
        <v>77025</v>
      </c>
      <c r="E118" s="138">
        <v>18393</v>
      </c>
      <c r="F118" s="138">
        <v>45593</v>
      </c>
      <c r="G118" s="138">
        <v>1407</v>
      </c>
      <c r="H118" s="138">
        <v>13274</v>
      </c>
      <c r="I118" s="138">
        <v>16126</v>
      </c>
      <c r="J118" s="138">
        <v>112945</v>
      </c>
      <c r="K118" s="138">
        <v>84758</v>
      </c>
      <c r="L118" s="138">
        <v>3768</v>
      </c>
      <c r="M118" s="138">
        <v>18612</v>
      </c>
      <c r="N118" s="138">
        <v>338</v>
      </c>
      <c r="O118" s="138">
        <v>15563</v>
      </c>
      <c r="P118" s="138">
        <v>14671</v>
      </c>
      <c r="Q118" s="138">
        <v>4886</v>
      </c>
      <c r="R118" s="138">
        <v>18292</v>
      </c>
      <c r="S118" s="138">
        <v>49546</v>
      </c>
      <c r="T118" s="138">
        <v>12296</v>
      </c>
      <c r="U118" s="138">
        <v>4488</v>
      </c>
      <c r="V118" s="138">
        <v>27629</v>
      </c>
      <c r="W118" s="138">
        <v>34189</v>
      </c>
      <c r="X118" s="138">
        <v>17796</v>
      </c>
      <c r="Y118" s="138">
        <v>17225</v>
      </c>
      <c r="Z118" s="138">
        <v>13630</v>
      </c>
      <c r="AA118" s="138">
        <v>48113</v>
      </c>
      <c r="AB118" s="138">
        <v>1109</v>
      </c>
      <c r="AC118" s="138">
        <v>516</v>
      </c>
      <c r="AD118" s="138">
        <v>6477</v>
      </c>
      <c r="AE118" s="138">
        <v>26670</v>
      </c>
      <c r="AF118" s="138">
        <v>9272</v>
      </c>
      <c r="AG118" s="139">
        <v>19950</v>
      </c>
      <c r="AH118" s="139">
        <v>61290</v>
      </c>
      <c r="AI118" s="139">
        <v>40100</v>
      </c>
      <c r="AJ118" s="139">
        <v>358420</v>
      </c>
      <c r="AK118" s="128">
        <f t="shared" si="44"/>
        <v>0.18612000000000001</v>
      </c>
      <c r="AL118" s="129">
        <f t="shared" si="45"/>
        <v>1.6505000000000001</v>
      </c>
      <c r="AM118" s="129">
        <f t="shared" si="83"/>
        <v>2.7761500000000003</v>
      </c>
      <c r="AN118" s="129">
        <f t="shared" si="83"/>
        <v>3.8512500000000003</v>
      </c>
      <c r="AO118" s="129">
        <f t="shared" si="47"/>
        <v>11.294500000000001</v>
      </c>
      <c r="AP118" s="129">
        <f t="shared" si="48"/>
        <v>4.2378999999999998</v>
      </c>
      <c r="AQ118" s="129">
        <f t="shared" si="78"/>
        <v>0.6129</v>
      </c>
      <c r="AR118" s="129">
        <f t="shared" si="79"/>
        <v>4.0099999999999997E-2</v>
      </c>
      <c r="AT118" s="131">
        <f t="shared" si="70"/>
        <v>43216</v>
      </c>
      <c r="AU118" s="132">
        <f t="shared" si="49"/>
        <v>0.26670000000000005</v>
      </c>
      <c r="AV118" s="132">
        <f t="shared" si="50"/>
        <v>0.48113000000000006</v>
      </c>
      <c r="AW118" s="132">
        <f t="shared" si="51"/>
        <v>0.49546000000000007</v>
      </c>
      <c r="AX118" s="132">
        <f t="shared" si="52"/>
        <v>5.1600000000000005E-3</v>
      </c>
      <c r="AY118" s="132">
        <f t="shared" si="53"/>
        <v>1.1090000000000001E-2</v>
      </c>
      <c r="AZ118" s="132">
        <f t="shared" si="54"/>
        <v>0.27629000000000004</v>
      </c>
      <c r="BA118" s="132">
        <f t="shared" si="55"/>
        <v>0.17225000000000001</v>
      </c>
      <c r="BB118" s="132">
        <f t="shared" si="56"/>
        <v>0.68378000000000005</v>
      </c>
      <c r="BC118" s="132">
        <f t="shared" si="57"/>
        <v>0.1363</v>
      </c>
      <c r="BD118" s="132">
        <f t="shared" si="58"/>
        <v>0.17796000000000001</v>
      </c>
      <c r="BE118" s="132">
        <f t="shared" si="59"/>
        <v>9.2720000000000011E-2</v>
      </c>
      <c r="BF118" s="132">
        <f t="shared" si="60"/>
        <v>6.4770000000000008E-2</v>
      </c>
      <c r="BG118" s="132">
        <f t="shared" si="71"/>
        <v>1.9949999999999999E-2</v>
      </c>
      <c r="BH118" s="132"/>
      <c r="BI118" s="132">
        <f t="shared" si="80"/>
        <v>1.6505000000000001</v>
      </c>
      <c r="BJ118" s="132">
        <f t="shared" si="80"/>
        <v>2.7761500000000003</v>
      </c>
      <c r="BK118" s="132">
        <f t="shared" si="80"/>
        <v>3.8512500000000003</v>
      </c>
      <c r="BL118" s="132">
        <f t="shared" si="61"/>
        <v>0.44880000000000003</v>
      </c>
      <c r="BM118" s="132">
        <f t="shared" si="72"/>
        <v>1.8393000000000002</v>
      </c>
      <c r="BN118" s="132">
        <f t="shared" si="62"/>
        <v>0.91186000000000011</v>
      </c>
      <c r="BO118" s="132"/>
      <c r="BP118" s="132">
        <f t="shared" si="73"/>
        <v>4.2378999999999998</v>
      </c>
      <c r="BQ118" s="132">
        <f t="shared" si="74"/>
        <v>11.294500000000001</v>
      </c>
      <c r="BR118" s="132">
        <f t="shared" si="75"/>
        <v>0.35841999999999996</v>
      </c>
      <c r="BS118" s="132">
        <f t="shared" si="63"/>
        <v>0.12296000000000001</v>
      </c>
      <c r="BT118" s="132">
        <f t="shared" si="64"/>
        <v>1.8292000000000002</v>
      </c>
      <c r="BU118" s="132"/>
      <c r="BV118" s="132">
        <f t="shared" si="76"/>
        <v>0.14070000000000002</v>
      </c>
      <c r="BW118" s="133">
        <f t="shared" si="82"/>
        <v>1.3274000000000001</v>
      </c>
      <c r="BX118" s="133">
        <f t="shared" si="82"/>
        <v>1.6126</v>
      </c>
      <c r="BY118" s="133">
        <f t="shared" si="65"/>
        <v>0.48860000000000003</v>
      </c>
      <c r="BZ118" s="133">
        <f t="shared" si="66"/>
        <v>0.37680000000000002</v>
      </c>
      <c r="CA118" s="133">
        <f t="shared" si="67"/>
        <v>3.3800000000000004E-2</v>
      </c>
      <c r="CB118" s="133">
        <f t="shared" si="68"/>
        <v>7.7815000000000003</v>
      </c>
      <c r="CC118" s="133"/>
      <c r="CD118" s="133">
        <f t="shared" si="69"/>
        <v>1.4671000000000001</v>
      </c>
    </row>
    <row r="119" spans="1:82" ht="15.75" x14ac:dyDescent="0.25">
      <c r="A119" s="125">
        <v>43217</v>
      </c>
      <c r="B119" s="138">
        <v>16405</v>
      </c>
      <c r="C119" s="138">
        <v>55579</v>
      </c>
      <c r="D119" s="138">
        <v>76950</v>
      </c>
      <c r="E119" s="138">
        <v>18169</v>
      </c>
      <c r="F119" s="138">
        <v>42982</v>
      </c>
      <c r="G119" s="138">
        <v>1542</v>
      </c>
      <c r="H119" s="138">
        <v>13899</v>
      </c>
      <c r="I119" s="138">
        <v>16014</v>
      </c>
      <c r="J119" s="138">
        <v>111520</v>
      </c>
      <c r="K119" s="138">
        <v>84274</v>
      </c>
      <c r="L119" s="138">
        <v>3744</v>
      </c>
      <c r="M119" s="138">
        <v>19708</v>
      </c>
      <c r="N119" s="138">
        <v>399</v>
      </c>
      <c r="O119" s="138">
        <v>16183</v>
      </c>
      <c r="P119" s="138">
        <v>15993</v>
      </c>
      <c r="Q119" s="138">
        <v>4889</v>
      </c>
      <c r="R119" s="138">
        <v>16859</v>
      </c>
      <c r="S119" s="138">
        <v>48336</v>
      </c>
      <c r="T119" s="138">
        <v>18617</v>
      </c>
      <c r="U119" s="138">
        <v>4570</v>
      </c>
      <c r="V119" s="138">
        <v>27742</v>
      </c>
      <c r="W119" s="138">
        <v>34347</v>
      </c>
      <c r="X119" s="138">
        <v>17208</v>
      </c>
      <c r="Y119" s="138">
        <v>16878</v>
      </c>
      <c r="Z119" s="138">
        <v>13744</v>
      </c>
      <c r="AA119" s="138">
        <v>48249</v>
      </c>
      <c r="AB119" s="138">
        <v>1071</v>
      </c>
      <c r="AC119" s="138">
        <v>579</v>
      </c>
      <c r="AD119" s="138">
        <v>8464</v>
      </c>
      <c r="AE119" s="138">
        <v>26389</v>
      </c>
      <c r="AF119" s="138">
        <v>8716</v>
      </c>
      <c r="AG119" s="139">
        <v>11050</v>
      </c>
      <c r="AH119" s="139">
        <v>61700</v>
      </c>
      <c r="AI119" s="139">
        <v>53870</v>
      </c>
      <c r="AJ119" s="139">
        <v>357400</v>
      </c>
      <c r="AK119" s="128">
        <f t="shared" si="44"/>
        <v>0.19708000000000001</v>
      </c>
      <c r="AL119" s="129">
        <f t="shared" si="45"/>
        <v>1.6405000000000001</v>
      </c>
      <c r="AM119" s="129">
        <f t="shared" si="83"/>
        <v>2.77895</v>
      </c>
      <c r="AN119" s="129">
        <f t="shared" si="83"/>
        <v>3.8475000000000001</v>
      </c>
      <c r="AO119" s="129">
        <f t="shared" si="47"/>
        <v>11.152000000000001</v>
      </c>
      <c r="AP119" s="129">
        <f t="shared" si="48"/>
        <v>4.2137000000000002</v>
      </c>
      <c r="AQ119" s="129">
        <f t="shared" si="78"/>
        <v>0.6170000000000001</v>
      </c>
      <c r="AR119" s="129">
        <f t="shared" si="79"/>
        <v>5.3869999999999994E-2</v>
      </c>
      <c r="AT119" s="131">
        <f t="shared" si="70"/>
        <v>43217</v>
      </c>
      <c r="AU119" s="132">
        <f t="shared" si="49"/>
        <v>0.26389000000000001</v>
      </c>
      <c r="AV119" s="132">
        <f t="shared" si="50"/>
        <v>0.48249000000000003</v>
      </c>
      <c r="AW119" s="132">
        <f t="shared" si="51"/>
        <v>0.48336000000000001</v>
      </c>
      <c r="AX119" s="132">
        <f t="shared" si="52"/>
        <v>5.7900000000000009E-3</v>
      </c>
      <c r="AY119" s="132">
        <f t="shared" si="53"/>
        <v>1.0710000000000001E-2</v>
      </c>
      <c r="AZ119" s="132">
        <f t="shared" si="54"/>
        <v>0.27742</v>
      </c>
      <c r="BA119" s="132">
        <f t="shared" si="55"/>
        <v>0.16878000000000001</v>
      </c>
      <c r="BB119" s="132">
        <f t="shared" si="56"/>
        <v>0.68694000000000011</v>
      </c>
      <c r="BC119" s="132">
        <f t="shared" si="57"/>
        <v>0.13744000000000001</v>
      </c>
      <c r="BD119" s="132">
        <f t="shared" si="58"/>
        <v>0.17208000000000001</v>
      </c>
      <c r="BE119" s="132">
        <f t="shared" si="59"/>
        <v>8.7160000000000001E-2</v>
      </c>
      <c r="BF119" s="132">
        <f t="shared" si="60"/>
        <v>8.4640000000000007E-2</v>
      </c>
      <c r="BG119" s="132">
        <f t="shared" si="71"/>
        <v>1.1049999999999999E-2</v>
      </c>
      <c r="BH119" s="132"/>
      <c r="BI119" s="132">
        <f t="shared" si="80"/>
        <v>1.6405000000000001</v>
      </c>
      <c r="BJ119" s="132">
        <f t="shared" si="80"/>
        <v>2.77895</v>
      </c>
      <c r="BK119" s="132">
        <f t="shared" si="80"/>
        <v>3.8475000000000001</v>
      </c>
      <c r="BL119" s="132">
        <f t="shared" si="61"/>
        <v>0.45700000000000002</v>
      </c>
      <c r="BM119" s="132">
        <f t="shared" si="72"/>
        <v>1.8169000000000002</v>
      </c>
      <c r="BN119" s="132">
        <f t="shared" si="62"/>
        <v>0.85964000000000007</v>
      </c>
      <c r="BO119" s="132"/>
      <c r="BP119" s="132">
        <f t="shared" si="73"/>
        <v>4.2137000000000002</v>
      </c>
      <c r="BQ119" s="132">
        <f t="shared" si="74"/>
        <v>11.152000000000001</v>
      </c>
      <c r="BR119" s="132">
        <f t="shared" si="75"/>
        <v>0.3574</v>
      </c>
      <c r="BS119" s="132">
        <f t="shared" si="63"/>
        <v>0.18617</v>
      </c>
      <c r="BT119" s="132">
        <f t="shared" si="64"/>
        <v>1.6859000000000002</v>
      </c>
      <c r="BU119" s="132"/>
      <c r="BV119" s="132">
        <f t="shared" si="76"/>
        <v>0.1542</v>
      </c>
      <c r="BW119" s="133">
        <f t="shared" si="82"/>
        <v>1.3899000000000001</v>
      </c>
      <c r="BX119" s="133">
        <f t="shared" si="82"/>
        <v>1.6014000000000002</v>
      </c>
      <c r="BY119" s="133">
        <f t="shared" si="65"/>
        <v>0.4889</v>
      </c>
      <c r="BZ119" s="133">
        <f t="shared" si="66"/>
        <v>0.37440000000000001</v>
      </c>
      <c r="CA119" s="133">
        <f t="shared" si="67"/>
        <v>3.9900000000000005E-2</v>
      </c>
      <c r="CB119" s="133">
        <f t="shared" si="68"/>
        <v>8.0914999999999999</v>
      </c>
      <c r="CC119" s="133"/>
      <c r="CD119" s="133">
        <f t="shared" si="69"/>
        <v>1.5993000000000002</v>
      </c>
    </row>
    <row r="120" spans="1:82" ht="15.75" x14ac:dyDescent="0.25">
      <c r="A120" s="125">
        <v>43218</v>
      </c>
      <c r="B120" s="138">
        <v>17057</v>
      </c>
      <c r="C120" s="138">
        <v>56235</v>
      </c>
      <c r="D120" s="138">
        <v>77454</v>
      </c>
      <c r="E120" s="138">
        <v>17377</v>
      </c>
      <c r="F120" s="138">
        <v>48327</v>
      </c>
      <c r="G120" s="138">
        <v>1623</v>
      </c>
      <c r="H120" s="138">
        <v>14130</v>
      </c>
      <c r="I120" s="138">
        <v>16178</v>
      </c>
      <c r="J120" s="138">
        <v>111796</v>
      </c>
      <c r="K120" s="138">
        <v>84433</v>
      </c>
      <c r="L120" s="138">
        <v>3770</v>
      </c>
      <c r="M120" s="138">
        <v>21847</v>
      </c>
      <c r="N120" s="138">
        <v>136</v>
      </c>
      <c r="O120" s="138">
        <v>17869</v>
      </c>
      <c r="P120" s="138">
        <v>16619</v>
      </c>
      <c r="Q120" s="138">
        <v>4760</v>
      </c>
      <c r="R120" s="138">
        <v>15461</v>
      </c>
      <c r="S120" s="138">
        <v>45110</v>
      </c>
      <c r="T120" s="138">
        <v>14175</v>
      </c>
      <c r="U120" s="138">
        <v>4283</v>
      </c>
      <c r="V120" s="138">
        <v>28843</v>
      </c>
      <c r="W120" s="138">
        <v>33544</v>
      </c>
      <c r="X120" s="138">
        <v>16881</v>
      </c>
      <c r="Y120" s="138">
        <v>16601</v>
      </c>
      <c r="Z120" s="138">
        <v>15860</v>
      </c>
      <c r="AA120" s="138">
        <v>49482</v>
      </c>
      <c r="AB120" s="138">
        <v>1220</v>
      </c>
      <c r="AC120" s="138">
        <v>976</v>
      </c>
      <c r="AD120" s="138">
        <v>6182</v>
      </c>
      <c r="AE120" s="138">
        <v>26470</v>
      </c>
      <c r="AF120" s="138">
        <v>5060</v>
      </c>
      <c r="AG120" s="139">
        <v>11050</v>
      </c>
      <c r="AH120" s="139">
        <v>56800</v>
      </c>
      <c r="AI120" s="139">
        <v>38240</v>
      </c>
      <c r="AJ120" s="139">
        <v>362640</v>
      </c>
      <c r="AK120" s="128">
        <f t="shared" si="44"/>
        <v>0.21847000000000003</v>
      </c>
      <c r="AL120" s="129">
        <f t="shared" si="45"/>
        <v>1.7057</v>
      </c>
      <c r="AM120" s="129">
        <f t="shared" si="83"/>
        <v>2.81175</v>
      </c>
      <c r="AN120" s="129">
        <f t="shared" si="83"/>
        <v>3.8727</v>
      </c>
      <c r="AO120" s="129">
        <f t="shared" si="47"/>
        <v>11.179600000000001</v>
      </c>
      <c r="AP120" s="129">
        <f t="shared" si="48"/>
        <v>4.2216500000000003</v>
      </c>
      <c r="AQ120" s="129">
        <f t="shared" si="78"/>
        <v>0.56800000000000006</v>
      </c>
      <c r="AR120" s="129">
        <f t="shared" si="79"/>
        <v>3.8239999999999996E-2</v>
      </c>
      <c r="AT120" s="131">
        <f t="shared" si="70"/>
        <v>43218</v>
      </c>
      <c r="AU120" s="132">
        <f t="shared" si="49"/>
        <v>0.26470000000000005</v>
      </c>
      <c r="AV120" s="132">
        <f t="shared" si="50"/>
        <v>0.49482000000000004</v>
      </c>
      <c r="AW120" s="132">
        <f t="shared" si="51"/>
        <v>0.45110000000000006</v>
      </c>
      <c r="AX120" s="132">
        <f t="shared" si="52"/>
        <v>9.7600000000000013E-3</v>
      </c>
      <c r="AY120" s="132">
        <f t="shared" si="53"/>
        <v>1.2200000000000001E-2</v>
      </c>
      <c r="AZ120" s="132">
        <f t="shared" si="54"/>
        <v>0.28843000000000002</v>
      </c>
      <c r="BA120" s="132">
        <f t="shared" si="55"/>
        <v>0.16601000000000002</v>
      </c>
      <c r="BB120" s="132">
        <f t="shared" si="56"/>
        <v>0.67088000000000003</v>
      </c>
      <c r="BC120" s="132">
        <f t="shared" si="57"/>
        <v>0.15860000000000002</v>
      </c>
      <c r="BD120" s="132">
        <f t="shared" si="58"/>
        <v>0.16881000000000002</v>
      </c>
      <c r="BE120" s="132">
        <f t="shared" si="59"/>
        <v>5.0600000000000006E-2</v>
      </c>
      <c r="BF120" s="132">
        <f t="shared" si="60"/>
        <v>6.1820000000000007E-2</v>
      </c>
      <c r="BG120" s="132">
        <f t="shared" si="71"/>
        <v>1.1049999999999999E-2</v>
      </c>
      <c r="BH120" s="132"/>
      <c r="BI120" s="132">
        <f t="shared" si="80"/>
        <v>1.7057</v>
      </c>
      <c r="BJ120" s="132">
        <f t="shared" si="80"/>
        <v>2.81175</v>
      </c>
      <c r="BK120" s="132">
        <f t="shared" si="80"/>
        <v>3.8727</v>
      </c>
      <c r="BL120" s="132">
        <f t="shared" si="61"/>
        <v>0.42830000000000001</v>
      </c>
      <c r="BM120" s="132">
        <f t="shared" si="72"/>
        <v>1.7377</v>
      </c>
      <c r="BN120" s="132">
        <f t="shared" si="62"/>
        <v>0.96654000000000007</v>
      </c>
      <c r="BO120" s="132"/>
      <c r="BP120" s="132">
        <f t="shared" si="73"/>
        <v>4.2216500000000003</v>
      </c>
      <c r="BQ120" s="132">
        <f t="shared" si="74"/>
        <v>11.179600000000001</v>
      </c>
      <c r="BR120" s="132">
        <f t="shared" si="75"/>
        <v>0.36263999999999996</v>
      </c>
      <c r="BS120" s="132">
        <f t="shared" si="63"/>
        <v>0.14175000000000001</v>
      </c>
      <c r="BT120" s="132">
        <f t="shared" si="64"/>
        <v>1.5461</v>
      </c>
      <c r="BU120" s="132"/>
      <c r="BV120" s="132">
        <f t="shared" si="76"/>
        <v>0.1623</v>
      </c>
      <c r="BW120" s="133">
        <f t="shared" si="82"/>
        <v>1.413</v>
      </c>
      <c r="BX120" s="133">
        <f t="shared" si="82"/>
        <v>1.6178000000000001</v>
      </c>
      <c r="BY120" s="133">
        <f t="shared" si="65"/>
        <v>0.47600000000000003</v>
      </c>
      <c r="BZ120" s="133">
        <f t="shared" si="66"/>
        <v>0.377</v>
      </c>
      <c r="CA120" s="133">
        <f t="shared" si="67"/>
        <v>1.3600000000000001E-2</v>
      </c>
      <c r="CB120" s="133">
        <f t="shared" si="68"/>
        <v>8.9344999999999999</v>
      </c>
      <c r="CC120" s="133"/>
      <c r="CD120" s="133">
        <f t="shared" si="69"/>
        <v>1.6619000000000002</v>
      </c>
    </row>
    <row r="121" spans="1:82" ht="15.75" x14ac:dyDescent="0.25">
      <c r="A121" s="125">
        <v>43219</v>
      </c>
      <c r="B121" s="138">
        <v>17240</v>
      </c>
      <c r="C121" s="138">
        <v>57378</v>
      </c>
      <c r="D121" s="138">
        <v>78609</v>
      </c>
      <c r="E121" s="138">
        <v>17942</v>
      </c>
      <c r="F121" s="138">
        <v>46241</v>
      </c>
      <c r="G121" s="138">
        <v>1596</v>
      </c>
      <c r="H121" s="138">
        <v>14113</v>
      </c>
      <c r="I121" s="138">
        <v>15918</v>
      </c>
      <c r="J121" s="138">
        <v>113354</v>
      </c>
      <c r="K121" s="138">
        <v>84600</v>
      </c>
      <c r="L121" s="138">
        <v>3755</v>
      </c>
      <c r="M121" s="138">
        <v>20902</v>
      </c>
      <c r="N121" s="138">
        <v>137</v>
      </c>
      <c r="O121" s="138">
        <v>17302</v>
      </c>
      <c r="P121" s="138">
        <v>16161</v>
      </c>
      <c r="Q121" s="138">
        <v>4680</v>
      </c>
      <c r="R121" s="138">
        <v>15744</v>
      </c>
      <c r="S121" s="138">
        <v>47403</v>
      </c>
      <c r="T121" s="138">
        <v>19820</v>
      </c>
      <c r="U121" s="138">
        <v>4509</v>
      </c>
      <c r="V121" s="138">
        <v>31294</v>
      </c>
      <c r="W121" s="138">
        <v>31982</v>
      </c>
      <c r="X121" s="138">
        <v>17009</v>
      </c>
      <c r="Y121" s="138">
        <v>17533</v>
      </c>
      <c r="Z121" s="138">
        <v>16149</v>
      </c>
      <c r="AA121" s="138">
        <v>52315</v>
      </c>
      <c r="AB121" s="138">
        <v>1116</v>
      </c>
      <c r="AC121" s="138">
        <v>877</v>
      </c>
      <c r="AD121" s="138">
        <v>5812</v>
      </c>
      <c r="AE121" s="138">
        <v>28317</v>
      </c>
      <c r="AF121" s="138">
        <v>5373</v>
      </c>
      <c r="AG121" s="139">
        <v>11050</v>
      </c>
      <c r="AH121" s="139">
        <v>53630</v>
      </c>
      <c r="AI121" s="139">
        <v>36070</v>
      </c>
      <c r="AJ121" s="139">
        <v>348040</v>
      </c>
      <c r="AK121" s="128">
        <f t="shared" si="44"/>
        <v>0.20902000000000001</v>
      </c>
      <c r="AL121" s="129">
        <f t="shared" si="45"/>
        <v>1.724</v>
      </c>
      <c r="AM121" s="129">
        <f t="shared" si="83"/>
        <v>2.8689</v>
      </c>
      <c r="AN121" s="129">
        <f t="shared" si="83"/>
        <v>3.93045</v>
      </c>
      <c r="AO121" s="129">
        <f t="shared" si="47"/>
        <v>11.3354</v>
      </c>
      <c r="AP121" s="129">
        <f t="shared" si="48"/>
        <v>4.2300000000000004</v>
      </c>
      <c r="AQ121" s="129">
        <f t="shared" si="78"/>
        <v>0.5363</v>
      </c>
      <c r="AR121" s="129">
        <f t="shared" si="79"/>
        <v>3.6069999999999998E-2</v>
      </c>
      <c r="AT121" s="131">
        <f t="shared" si="70"/>
        <v>43219</v>
      </c>
      <c r="AU121" s="132">
        <f t="shared" si="49"/>
        <v>0.28317000000000003</v>
      </c>
      <c r="AV121" s="132">
        <f t="shared" si="50"/>
        <v>0.52315</v>
      </c>
      <c r="AW121" s="132">
        <f t="shared" si="51"/>
        <v>0.47403000000000006</v>
      </c>
      <c r="AX121" s="132">
        <f t="shared" si="52"/>
        <v>8.77E-3</v>
      </c>
      <c r="AY121" s="132">
        <f t="shared" si="53"/>
        <v>1.1160000000000002E-2</v>
      </c>
      <c r="AZ121" s="132">
        <f t="shared" si="54"/>
        <v>0.31294000000000005</v>
      </c>
      <c r="BA121" s="132">
        <f t="shared" si="55"/>
        <v>0.17533000000000001</v>
      </c>
      <c r="BB121" s="132">
        <f t="shared" si="56"/>
        <v>0.6396400000000001</v>
      </c>
      <c r="BC121" s="132">
        <f t="shared" si="57"/>
        <v>0.16149000000000002</v>
      </c>
      <c r="BD121" s="132">
        <f t="shared" si="58"/>
        <v>0.17009000000000002</v>
      </c>
      <c r="BE121" s="132">
        <f t="shared" si="59"/>
        <v>5.3730000000000007E-2</v>
      </c>
      <c r="BF121" s="132">
        <f t="shared" si="60"/>
        <v>5.8120000000000005E-2</v>
      </c>
      <c r="BG121" s="132">
        <f t="shared" si="71"/>
        <v>1.1049999999999999E-2</v>
      </c>
      <c r="BH121" s="132"/>
      <c r="BI121" s="132">
        <f t="shared" si="80"/>
        <v>1.724</v>
      </c>
      <c r="BJ121" s="132">
        <f t="shared" si="80"/>
        <v>2.8689</v>
      </c>
      <c r="BK121" s="132">
        <f t="shared" si="80"/>
        <v>3.93045</v>
      </c>
      <c r="BL121" s="132">
        <f t="shared" si="61"/>
        <v>0.45090000000000002</v>
      </c>
      <c r="BM121" s="132">
        <f t="shared" si="72"/>
        <v>1.7942</v>
      </c>
      <c r="BN121" s="132">
        <f t="shared" si="62"/>
        <v>0.92482000000000009</v>
      </c>
      <c r="BO121" s="132"/>
      <c r="BP121" s="132">
        <f t="shared" si="73"/>
        <v>4.2300000000000004</v>
      </c>
      <c r="BQ121" s="132">
        <f t="shared" si="74"/>
        <v>11.3354</v>
      </c>
      <c r="BR121" s="132">
        <f t="shared" si="75"/>
        <v>0.34803999999999996</v>
      </c>
      <c r="BS121" s="132">
        <f t="shared" si="63"/>
        <v>0.19820000000000002</v>
      </c>
      <c r="BT121" s="132">
        <f t="shared" si="64"/>
        <v>1.5744</v>
      </c>
      <c r="BU121" s="132"/>
      <c r="BV121" s="132">
        <f t="shared" si="76"/>
        <v>0.15960000000000002</v>
      </c>
      <c r="BW121" s="133">
        <f t="shared" si="82"/>
        <v>1.4113</v>
      </c>
      <c r="BX121" s="133">
        <f t="shared" si="82"/>
        <v>1.5918000000000001</v>
      </c>
      <c r="BY121" s="133">
        <f t="shared" si="65"/>
        <v>0.46800000000000003</v>
      </c>
      <c r="BZ121" s="133">
        <f t="shared" si="66"/>
        <v>0.3755</v>
      </c>
      <c r="CA121" s="133">
        <f t="shared" si="67"/>
        <v>1.37E-2</v>
      </c>
      <c r="CB121" s="133">
        <f t="shared" si="68"/>
        <v>8.6509999999999998</v>
      </c>
      <c r="CC121" s="133"/>
      <c r="CD121" s="133">
        <f t="shared" si="69"/>
        <v>1.6161000000000001</v>
      </c>
    </row>
    <row r="122" spans="1:82" ht="15.75" x14ac:dyDescent="0.25">
      <c r="A122" s="125">
        <v>43220</v>
      </c>
      <c r="B122" s="138">
        <v>15865</v>
      </c>
      <c r="C122" s="138">
        <v>53628</v>
      </c>
      <c r="D122" s="138">
        <v>74431</v>
      </c>
      <c r="E122" s="138">
        <v>17314</v>
      </c>
      <c r="F122" s="138">
        <v>43313</v>
      </c>
      <c r="G122" s="138">
        <v>1340</v>
      </c>
      <c r="H122" s="138">
        <v>12733</v>
      </c>
      <c r="I122" s="138">
        <v>13790</v>
      </c>
      <c r="J122" s="138">
        <v>107792</v>
      </c>
      <c r="K122" s="138">
        <v>81069</v>
      </c>
      <c r="L122" s="138">
        <v>3465</v>
      </c>
      <c r="M122" s="138">
        <v>18212</v>
      </c>
      <c r="N122" s="138">
        <v>220</v>
      </c>
      <c r="O122" s="138">
        <v>15073</v>
      </c>
      <c r="P122" s="138">
        <v>14463</v>
      </c>
      <c r="Q122" s="138">
        <v>4429</v>
      </c>
      <c r="R122" s="138">
        <v>15547</v>
      </c>
      <c r="S122" s="138">
        <v>48907</v>
      </c>
      <c r="T122" s="138">
        <v>12247</v>
      </c>
      <c r="U122" s="138">
        <v>4156</v>
      </c>
      <c r="V122" s="138">
        <v>27261</v>
      </c>
      <c r="W122" s="138">
        <v>32190</v>
      </c>
      <c r="X122" s="138">
        <v>16336</v>
      </c>
      <c r="Y122" s="138">
        <v>16633</v>
      </c>
      <c r="Z122" s="138">
        <v>13295</v>
      </c>
      <c r="AA122" s="138">
        <v>47771</v>
      </c>
      <c r="AB122" s="138">
        <v>860</v>
      </c>
      <c r="AC122" s="138">
        <v>501</v>
      </c>
      <c r="AD122" s="146">
        <v>7421</v>
      </c>
      <c r="AE122" s="138">
        <v>26019</v>
      </c>
      <c r="AF122" s="138">
        <v>7749</v>
      </c>
      <c r="AG122" s="139">
        <v>11050</v>
      </c>
      <c r="AH122" s="139">
        <v>57670</v>
      </c>
      <c r="AI122" s="139">
        <v>45540</v>
      </c>
      <c r="AJ122" s="139">
        <v>349340</v>
      </c>
      <c r="AK122" s="128">
        <f>(M122)*0.00001</f>
        <v>0.18212</v>
      </c>
      <c r="AL122" s="129">
        <f>(B122)*0.0001</f>
        <v>1.5865</v>
      </c>
      <c r="AM122" s="129">
        <f>(C122)*0.00005</f>
        <v>2.6814</v>
      </c>
      <c r="AN122" s="129">
        <f>(D122)*0.00005</f>
        <v>3.7215500000000001</v>
      </c>
      <c r="AO122" s="129">
        <f>(J122)*0.0001</f>
        <v>10.779200000000001</v>
      </c>
      <c r="AP122" s="129">
        <f>(K122)*0.00005</f>
        <v>4.0534499999999998</v>
      </c>
      <c r="AQ122" s="129">
        <f>(AH122)*0.00001</f>
        <v>0.5767000000000001</v>
      </c>
      <c r="AR122" s="129">
        <f t="shared" si="79"/>
        <v>4.5539999999999997E-2</v>
      </c>
      <c r="AT122" s="131">
        <f t="shared" si="70"/>
        <v>43220</v>
      </c>
      <c r="AU122" s="132">
        <f t="shared" si="49"/>
        <v>0.26019000000000003</v>
      </c>
      <c r="AV122" s="132">
        <f t="shared" si="50"/>
        <v>0.47771000000000002</v>
      </c>
      <c r="AW122" s="132">
        <f t="shared" si="51"/>
        <v>0.48907000000000006</v>
      </c>
      <c r="AX122" s="132">
        <f t="shared" si="52"/>
        <v>5.0100000000000006E-3</v>
      </c>
      <c r="AY122" s="132">
        <f t="shared" si="53"/>
        <v>8.6E-3</v>
      </c>
      <c r="AZ122" s="132">
        <f t="shared" si="54"/>
        <v>0.27261000000000002</v>
      </c>
      <c r="BA122" s="132">
        <f t="shared" si="55"/>
        <v>0.16633000000000001</v>
      </c>
      <c r="BB122" s="132">
        <f t="shared" si="56"/>
        <v>0.64380000000000004</v>
      </c>
      <c r="BC122" s="132">
        <f t="shared" si="57"/>
        <v>0.13295000000000001</v>
      </c>
      <c r="BD122" s="132">
        <f t="shared" si="58"/>
        <v>0.16336000000000001</v>
      </c>
      <c r="BE122" s="132">
        <f t="shared" si="59"/>
        <v>7.7490000000000003E-2</v>
      </c>
      <c r="BF122" s="132">
        <f t="shared" si="60"/>
        <v>7.4210000000000012E-2</v>
      </c>
      <c r="BG122" s="132">
        <f t="shared" si="71"/>
        <v>1.1049999999999999E-2</v>
      </c>
      <c r="BH122" s="132"/>
      <c r="BI122" s="132">
        <f t="shared" si="80"/>
        <v>1.5865</v>
      </c>
      <c r="BJ122" s="132">
        <f t="shared" si="80"/>
        <v>2.6814</v>
      </c>
      <c r="BK122" s="132">
        <f t="shared" si="80"/>
        <v>3.7215500000000001</v>
      </c>
      <c r="BL122" s="132">
        <f t="shared" si="61"/>
        <v>0.41560000000000002</v>
      </c>
      <c r="BM122" s="132">
        <f t="shared" si="72"/>
        <v>1.7314000000000001</v>
      </c>
      <c r="BN122" s="132">
        <f t="shared" si="62"/>
        <v>0.86626000000000003</v>
      </c>
      <c r="BO122" s="132"/>
      <c r="BP122" s="132">
        <f t="shared" si="73"/>
        <v>4.0534499999999998</v>
      </c>
      <c r="BQ122" s="132">
        <f t="shared" si="74"/>
        <v>10.779200000000001</v>
      </c>
      <c r="BR122" s="132">
        <f t="shared" si="75"/>
        <v>0.34933999999999998</v>
      </c>
      <c r="BS122" s="132">
        <f t="shared" si="63"/>
        <v>0.12247000000000001</v>
      </c>
      <c r="BT122" s="132">
        <f t="shared" si="64"/>
        <v>1.5547</v>
      </c>
      <c r="BU122" s="132"/>
      <c r="BV122" s="132">
        <f t="shared" si="76"/>
        <v>0.13400000000000001</v>
      </c>
      <c r="BW122" s="133">
        <f t="shared" si="82"/>
        <v>1.2733000000000001</v>
      </c>
      <c r="BX122" s="133">
        <f t="shared" si="82"/>
        <v>1.379</v>
      </c>
      <c r="BY122" s="133">
        <f t="shared" si="65"/>
        <v>0.44290000000000002</v>
      </c>
      <c r="BZ122" s="133">
        <f t="shared" si="66"/>
        <v>0.34650000000000003</v>
      </c>
      <c r="CA122" s="133">
        <f t="shared" si="67"/>
        <v>2.2000000000000002E-2</v>
      </c>
      <c r="CB122" s="133">
        <f t="shared" si="68"/>
        <v>7.5365000000000002</v>
      </c>
      <c r="CC122" s="133"/>
      <c r="CD122" s="133">
        <f t="shared" si="69"/>
        <v>1.4463000000000001</v>
      </c>
    </row>
    <row r="123" spans="1:82" ht="15.75" x14ac:dyDescent="0.25">
      <c r="A123" s="125">
        <v>43221</v>
      </c>
      <c r="B123" s="138">
        <v>15596</v>
      </c>
      <c r="C123" s="138">
        <v>52725</v>
      </c>
      <c r="D123" s="138">
        <v>73774</v>
      </c>
      <c r="E123" s="138">
        <v>16848</v>
      </c>
      <c r="F123" s="138">
        <v>42732</v>
      </c>
      <c r="G123" s="138">
        <v>1207</v>
      </c>
      <c r="H123" s="138">
        <v>12272</v>
      </c>
      <c r="I123" s="138">
        <v>12869</v>
      </c>
      <c r="J123" s="138">
        <v>107722</v>
      </c>
      <c r="K123" s="138">
        <v>81213</v>
      </c>
      <c r="L123" s="138">
        <v>3321</v>
      </c>
      <c r="M123" s="138">
        <v>17919</v>
      </c>
      <c r="N123" s="138">
        <v>253</v>
      </c>
      <c r="O123" s="138">
        <v>14338</v>
      </c>
      <c r="P123" s="138">
        <v>14202</v>
      </c>
      <c r="Q123" s="138">
        <v>4344</v>
      </c>
      <c r="R123" s="138">
        <v>14412</v>
      </c>
      <c r="S123" s="138">
        <v>50548</v>
      </c>
      <c r="T123" s="138">
        <v>18273</v>
      </c>
      <c r="U123" s="138">
        <v>4035</v>
      </c>
      <c r="V123" s="138">
        <v>27135</v>
      </c>
      <c r="W123" s="138">
        <v>34380</v>
      </c>
      <c r="X123" s="138">
        <v>14733</v>
      </c>
      <c r="Y123" s="138">
        <v>16369</v>
      </c>
      <c r="Z123" s="138">
        <v>13777</v>
      </c>
      <c r="AA123" s="138">
        <v>47617</v>
      </c>
      <c r="AB123" s="138">
        <v>922</v>
      </c>
      <c r="AC123" s="138">
        <v>532</v>
      </c>
      <c r="AD123" s="138">
        <v>10484</v>
      </c>
      <c r="AE123" s="138">
        <v>25397</v>
      </c>
      <c r="AF123" s="138">
        <v>9057</v>
      </c>
      <c r="AG123" s="138">
        <v>11050</v>
      </c>
      <c r="AH123" s="138">
        <v>75000</v>
      </c>
      <c r="AI123" s="138">
        <v>69660</v>
      </c>
      <c r="AJ123" s="138">
        <v>366520</v>
      </c>
      <c r="AK123" s="128">
        <f t="shared" ref="AK123:AK182" si="84">(M123)*0.00001</f>
        <v>0.17919000000000002</v>
      </c>
      <c r="AL123" s="129">
        <f t="shared" ref="AL123:AL182" si="85">(B123)*0.0001</f>
        <v>1.5596000000000001</v>
      </c>
      <c r="AM123" s="129">
        <f t="shared" ref="AM123:AN138" si="86">(C123)*0.00005</f>
        <v>2.63625</v>
      </c>
      <c r="AN123" s="129">
        <f t="shared" si="86"/>
        <v>3.6887000000000003</v>
      </c>
      <c r="AO123" s="129">
        <f t="shared" ref="AO123:AO182" si="87">(J123)*0.0001</f>
        <v>10.7722</v>
      </c>
      <c r="AP123" s="129">
        <f t="shared" ref="AP123:AP182" si="88">(K123)*0.00005</f>
        <v>4.0606499999999999</v>
      </c>
      <c r="AQ123" s="129">
        <f>(AH123)*0.00001</f>
        <v>0.75000000000000011</v>
      </c>
      <c r="AR123" s="129">
        <f>(AI123)*0.00001</f>
        <v>0.69660000000000011</v>
      </c>
      <c r="AT123" s="131">
        <f t="shared" si="70"/>
        <v>43221</v>
      </c>
      <c r="AU123" s="132">
        <f t="shared" si="49"/>
        <v>0.25397000000000003</v>
      </c>
      <c r="AV123" s="132">
        <f t="shared" si="50"/>
        <v>0.47617000000000004</v>
      </c>
      <c r="AW123" s="132">
        <f t="shared" si="51"/>
        <v>0.50548000000000004</v>
      </c>
      <c r="AX123" s="132">
        <f t="shared" si="52"/>
        <v>5.3200000000000001E-3</v>
      </c>
      <c r="AY123" s="132">
        <f t="shared" si="53"/>
        <v>9.2200000000000008E-3</v>
      </c>
      <c r="AZ123" s="132">
        <f t="shared" si="54"/>
        <v>0.27135000000000004</v>
      </c>
      <c r="BA123" s="132">
        <f t="shared" si="55"/>
        <v>0.16369</v>
      </c>
      <c r="BB123" s="132">
        <f t="shared" si="56"/>
        <v>0.6876000000000001</v>
      </c>
      <c r="BC123" s="132">
        <f t="shared" si="57"/>
        <v>0.13777</v>
      </c>
      <c r="BD123" s="132">
        <f t="shared" si="58"/>
        <v>0.14733000000000002</v>
      </c>
      <c r="BE123" s="132">
        <f t="shared" si="59"/>
        <v>9.0570000000000012E-2</v>
      </c>
      <c r="BF123" s="132">
        <f t="shared" si="60"/>
        <v>0.10484</v>
      </c>
      <c r="BG123" s="132">
        <f t="shared" si="71"/>
        <v>1.1049999999999999E-2</v>
      </c>
      <c r="BH123" s="132"/>
      <c r="BI123" s="132">
        <f t="shared" si="80"/>
        <v>1.5596000000000001</v>
      </c>
      <c r="BJ123" s="132">
        <f t="shared" si="80"/>
        <v>2.63625</v>
      </c>
      <c r="BK123" s="132">
        <f t="shared" si="80"/>
        <v>3.6887000000000003</v>
      </c>
      <c r="BL123" s="132">
        <f t="shared" si="61"/>
        <v>0.40350000000000003</v>
      </c>
      <c r="BM123" s="132">
        <f t="shared" si="72"/>
        <v>1.6848000000000001</v>
      </c>
      <c r="BN123" s="132">
        <f t="shared" si="62"/>
        <v>0.85464000000000007</v>
      </c>
      <c r="BO123" s="132"/>
      <c r="BP123" s="132">
        <f t="shared" si="73"/>
        <v>4.0606499999999999</v>
      </c>
      <c r="BQ123" s="132">
        <f t="shared" si="74"/>
        <v>10.7722</v>
      </c>
      <c r="BR123" s="132">
        <f t="shared" si="75"/>
        <v>0.36651999999999996</v>
      </c>
      <c r="BS123" s="132">
        <f t="shared" si="63"/>
        <v>0.18273</v>
      </c>
      <c r="BT123" s="132">
        <f t="shared" si="64"/>
        <v>1.4412</v>
      </c>
      <c r="BU123" s="132"/>
      <c r="BV123" s="132">
        <f t="shared" si="76"/>
        <v>0.1207</v>
      </c>
      <c r="BW123" s="133">
        <f t="shared" si="82"/>
        <v>1.2272000000000001</v>
      </c>
      <c r="BX123" s="133">
        <f t="shared" si="82"/>
        <v>1.2869000000000002</v>
      </c>
      <c r="BY123" s="133">
        <f t="shared" si="65"/>
        <v>0.43440000000000001</v>
      </c>
      <c r="BZ123" s="133">
        <f t="shared" si="66"/>
        <v>0.33210000000000001</v>
      </c>
      <c r="CA123" s="133">
        <f t="shared" si="67"/>
        <v>2.53E-2</v>
      </c>
      <c r="CB123" s="133">
        <f t="shared" si="68"/>
        <v>7.1690000000000005</v>
      </c>
      <c r="CC123" s="133"/>
      <c r="CD123" s="133">
        <f t="shared" si="69"/>
        <v>1.4202000000000001</v>
      </c>
    </row>
    <row r="124" spans="1:82" ht="15.75" x14ac:dyDescent="0.25">
      <c r="A124" s="125">
        <v>43222</v>
      </c>
      <c r="B124" s="138">
        <v>15525</v>
      </c>
      <c r="C124" s="138">
        <v>52224</v>
      </c>
      <c r="D124" s="138">
        <v>73822</v>
      </c>
      <c r="E124" s="138">
        <v>16986</v>
      </c>
      <c r="F124" s="138">
        <v>43501</v>
      </c>
      <c r="G124" s="138">
        <v>1195</v>
      </c>
      <c r="H124" s="138">
        <v>12212</v>
      </c>
      <c r="I124" s="138">
        <v>12591</v>
      </c>
      <c r="J124" s="138">
        <v>107726</v>
      </c>
      <c r="K124" s="138">
        <v>81401</v>
      </c>
      <c r="L124" s="138">
        <v>3271</v>
      </c>
      <c r="M124" s="138">
        <v>18767</v>
      </c>
      <c r="N124" s="138">
        <v>279</v>
      </c>
      <c r="O124" s="138">
        <v>14072</v>
      </c>
      <c r="P124" s="138">
        <v>13532</v>
      </c>
      <c r="Q124" s="138">
        <v>4232</v>
      </c>
      <c r="R124" s="138">
        <v>15074</v>
      </c>
      <c r="S124" s="138">
        <v>50177</v>
      </c>
      <c r="T124" s="138">
        <v>11485</v>
      </c>
      <c r="U124" s="138">
        <v>4000</v>
      </c>
      <c r="V124" s="138">
        <v>26955</v>
      </c>
      <c r="W124" s="138">
        <v>31516</v>
      </c>
      <c r="X124" s="138">
        <v>17460</v>
      </c>
      <c r="Y124" s="138">
        <v>16315</v>
      </c>
      <c r="Z124" s="138">
        <v>13521</v>
      </c>
      <c r="AA124" s="138">
        <v>47557</v>
      </c>
      <c r="AB124" s="138">
        <v>809</v>
      </c>
      <c r="AC124" s="138">
        <v>616</v>
      </c>
      <c r="AD124" s="138">
        <v>9190</v>
      </c>
      <c r="AE124" s="138">
        <v>25994</v>
      </c>
      <c r="AF124" s="138">
        <v>7852</v>
      </c>
      <c r="AG124" s="138">
        <v>11050</v>
      </c>
      <c r="AH124" s="138">
        <v>72600</v>
      </c>
      <c r="AI124" s="138">
        <v>58840</v>
      </c>
      <c r="AJ124" s="138">
        <v>358200</v>
      </c>
      <c r="AK124" s="128">
        <f t="shared" si="84"/>
        <v>0.18767</v>
      </c>
      <c r="AL124" s="129">
        <f t="shared" si="85"/>
        <v>1.5525</v>
      </c>
      <c r="AM124" s="129">
        <f t="shared" si="86"/>
        <v>2.6112000000000002</v>
      </c>
      <c r="AN124" s="129">
        <f t="shared" si="86"/>
        <v>3.6911</v>
      </c>
      <c r="AO124" s="129">
        <f t="shared" si="87"/>
        <v>10.772600000000001</v>
      </c>
      <c r="AP124" s="129">
        <f t="shared" si="88"/>
        <v>4.0700500000000002</v>
      </c>
      <c r="AQ124" s="129">
        <f t="shared" ref="AQ124:AR153" si="89">(AH124)*0.00001</f>
        <v>0.72600000000000009</v>
      </c>
      <c r="AR124" s="129">
        <f t="shared" si="89"/>
        <v>0.58840000000000003</v>
      </c>
      <c r="AT124" s="131">
        <f t="shared" si="70"/>
        <v>43222</v>
      </c>
      <c r="AU124" s="132">
        <f t="shared" si="49"/>
        <v>0.25994</v>
      </c>
      <c r="AV124" s="132">
        <f t="shared" si="50"/>
        <v>0.47557000000000005</v>
      </c>
      <c r="AW124" s="132">
        <f t="shared" si="51"/>
        <v>0.50177000000000005</v>
      </c>
      <c r="AX124" s="132">
        <f t="shared" si="52"/>
        <v>6.1600000000000005E-3</v>
      </c>
      <c r="AY124" s="132">
        <f t="shared" si="53"/>
        <v>8.09E-3</v>
      </c>
      <c r="AZ124" s="132">
        <f t="shared" si="54"/>
        <v>0.26955000000000001</v>
      </c>
      <c r="BA124" s="132">
        <f t="shared" si="55"/>
        <v>0.16315000000000002</v>
      </c>
      <c r="BB124" s="132">
        <f t="shared" si="56"/>
        <v>0.6303200000000001</v>
      </c>
      <c r="BC124" s="132">
        <f t="shared" si="57"/>
        <v>0.13521000000000002</v>
      </c>
      <c r="BD124" s="132">
        <f t="shared" si="58"/>
        <v>0.17460000000000001</v>
      </c>
      <c r="BE124" s="132">
        <f t="shared" si="59"/>
        <v>7.8520000000000006E-2</v>
      </c>
      <c r="BF124" s="132">
        <f t="shared" si="60"/>
        <v>9.1900000000000009E-2</v>
      </c>
      <c r="BG124" s="132">
        <f t="shared" si="71"/>
        <v>1.1049999999999999E-2</v>
      </c>
      <c r="BH124" s="132"/>
      <c r="BI124" s="132">
        <f t="shared" si="80"/>
        <v>1.5525</v>
      </c>
      <c r="BJ124" s="132">
        <f t="shared" si="80"/>
        <v>2.6112000000000002</v>
      </c>
      <c r="BK124" s="132">
        <f t="shared" si="80"/>
        <v>3.6911</v>
      </c>
      <c r="BL124" s="132">
        <f t="shared" si="61"/>
        <v>0.4</v>
      </c>
      <c r="BM124" s="132">
        <f t="shared" si="72"/>
        <v>1.6986000000000001</v>
      </c>
      <c r="BN124" s="132">
        <f t="shared" si="62"/>
        <v>0.87002000000000013</v>
      </c>
      <c r="BO124" s="132"/>
      <c r="BP124" s="132">
        <f t="shared" si="73"/>
        <v>4.0700500000000002</v>
      </c>
      <c r="BQ124" s="132">
        <f t="shared" si="74"/>
        <v>10.772600000000001</v>
      </c>
      <c r="BR124" s="132">
        <f t="shared" si="75"/>
        <v>0.35819999999999996</v>
      </c>
      <c r="BS124" s="132">
        <f t="shared" si="63"/>
        <v>0.11485000000000001</v>
      </c>
      <c r="BT124" s="132">
        <f t="shared" si="64"/>
        <v>1.5074000000000001</v>
      </c>
      <c r="BU124" s="132"/>
      <c r="BV124" s="132">
        <f t="shared" si="76"/>
        <v>0.11950000000000001</v>
      </c>
      <c r="BW124" s="133">
        <f t="shared" si="82"/>
        <v>1.2212000000000001</v>
      </c>
      <c r="BX124" s="133">
        <f t="shared" si="82"/>
        <v>1.2591000000000001</v>
      </c>
      <c r="BY124" s="133">
        <f t="shared" si="65"/>
        <v>0.42320000000000002</v>
      </c>
      <c r="BZ124" s="133">
        <f t="shared" si="66"/>
        <v>0.3271</v>
      </c>
      <c r="CA124" s="133">
        <f t="shared" si="67"/>
        <v>2.7900000000000001E-2</v>
      </c>
      <c r="CB124" s="133">
        <f t="shared" si="68"/>
        <v>7.0360000000000005</v>
      </c>
      <c r="CC124" s="133"/>
      <c r="CD124" s="133">
        <f t="shared" si="69"/>
        <v>1.3532</v>
      </c>
    </row>
    <row r="125" spans="1:82" ht="15.75" x14ac:dyDescent="0.25">
      <c r="A125" s="125">
        <v>43223</v>
      </c>
      <c r="B125" s="138">
        <v>15505</v>
      </c>
      <c r="C125" s="138">
        <v>52951</v>
      </c>
      <c r="D125" s="138">
        <v>74333</v>
      </c>
      <c r="E125" s="138">
        <v>16966</v>
      </c>
      <c r="F125" s="138">
        <v>43935</v>
      </c>
      <c r="G125" s="138">
        <v>1245</v>
      </c>
      <c r="H125" s="138">
        <v>12668</v>
      </c>
      <c r="I125" s="138">
        <v>11924</v>
      </c>
      <c r="J125" s="138">
        <v>107965</v>
      </c>
      <c r="K125" s="138">
        <v>80938</v>
      </c>
      <c r="L125" s="138">
        <v>3245</v>
      </c>
      <c r="M125" s="138">
        <v>18906</v>
      </c>
      <c r="N125" s="138">
        <v>255</v>
      </c>
      <c r="O125" s="138">
        <v>14393</v>
      </c>
      <c r="P125" s="138">
        <v>13441</v>
      </c>
      <c r="Q125" s="138">
        <v>4200</v>
      </c>
      <c r="R125" s="138">
        <v>14171</v>
      </c>
      <c r="S125" s="138">
        <v>49395</v>
      </c>
      <c r="T125" s="138">
        <v>18315</v>
      </c>
      <c r="U125" s="138">
        <v>3842</v>
      </c>
      <c r="V125" s="138">
        <v>26775</v>
      </c>
      <c r="W125" s="138">
        <v>33149</v>
      </c>
      <c r="X125" s="138">
        <v>15310</v>
      </c>
      <c r="Y125" s="138">
        <v>17241</v>
      </c>
      <c r="Z125" s="138">
        <v>13644</v>
      </c>
      <c r="AA125" s="138">
        <v>47603</v>
      </c>
      <c r="AB125" s="138">
        <v>991</v>
      </c>
      <c r="AC125" s="138">
        <v>983</v>
      </c>
      <c r="AD125" s="138">
        <v>10134</v>
      </c>
      <c r="AE125" s="138">
        <v>25935</v>
      </c>
      <c r="AF125" s="138">
        <v>7704</v>
      </c>
      <c r="AG125" s="138">
        <v>19950</v>
      </c>
      <c r="AH125" s="138">
        <v>84980</v>
      </c>
      <c r="AI125" s="138">
        <v>68540</v>
      </c>
      <c r="AJ125" s="138">
        <v>353400</v>
      </c>
      <c r="AK125" s="128">
        <f t="shared" si="84"/>
        <v>0.18906000000000001</v>
      </c>
      <c r="AL125" s="129">
        <f t="shared" si="85"/>
        <v>1.5505</v>
      </c>
      <c r="AM125" s="129">
        <f t="shared" si="86"/>
        <v>2.6475500000000003</v>
      </c>
      <c r="AN125" s="129">
        <f t="shared" si="86"/>
        <v>3.71665</v>
      </c>
      <c r="AO125" s="129">
        <f t="shared" si="87"/>
        <v>10.7965</v>
      </c>
      <c r="AP125" s="129">
        <f t="shared" si="88"/>
        <v>4.0468999999999999</v>
      </c>
      <c r="AQ125" s="129">
        <f t="shared" si="89"/>
        <v>0.84980000000000011</v>
      </c>
      <c r="AR125" s="129">
        <f t="shared" si="89"/>
        <v>0.68540000000000001</v>
      </c>
      <c r="AT125" s="131">
        <f t="shared" si="70"/>
        <v>43223</v>
      </c>
      <c r="AU125" s="132">
        <f t="shared" si="49"/>
        <v>0.25935000000000002</v>
      </c>
      <c r="AV125" s="132">
        <f t="shared" si="50"/>
        <v>0.47603000000000006</v>
      </c>
      <c r="AW125" s="132">
        <f t="shared" si="51"/>
        <v>0.49395000000000006</v>
      </c>
      <c r="AX125" s="132">
        <f t="shared" si="52"/>
        <v>9.8300000000000002E-3</v>
      </c>
      <c r="AY125" s="132">
        <f t="shared" si="53"/>
        <v>9.9100000000000004E-3</v>
      </c>
      <c r="AZ125" s="132">
        <f t="shared" si="54"/>
        <v>0.26775000000000004</v>
      </c>
      <c r="BA125" s="132">
        <f t="shared" si="55"/>
        <v>0.17241000000000001</v>
      </c>
      <c r="BB125" s="132">
        <f t="shared" si="56"/>
        <v>0.66298000000000001</v>
      </c>
      <c r="BC125" s="132">
        <f t="shared" si="57"/>
        <v>0.13644000000000001</v>
      </c>
      <c r="BD125" s="132">
        <f t="shared" si="58"/>
        <v>0.15310000000000001</v>
      </c>
      <c r="BE125" s="132">
        <f t="shared" si="59"/>
        <v>7.7040000000000011E-2</v>
      </c>
      <c r="BF125" s="132">
        <f t="shared" si="60"/>
        <v>0.10134000000000001</v>
      </c>
      <c r="BG125" s="132">
        <f t="shared" si="71"/>
        <v>1.9949999999999999E-2</v>
      </c>
      <c r="BH125" s="132"/>
      <c r="BI125" s="132">
        <f t="shared" si="80"/>
        <v>1.5505</v>
      </c>
      <c r="BJ125" s="132">
        <f t="shared" si="80"/>
        <v>2.6475500000000003</v>
      </c>
      <c r="BK125" s="132">
        <f t="shared" si="80"/>
        <v>3.71665</v>
      </c>
      <c r="BL125" s="132">
        <f t="shared" si="61"/>
        <v>0.38420000000000004</v>
      </c>
      <c r="BM125" s="132">
        <f t="shared" si="72"/>
        <v>1.6966000000000001</v>
      </c>
      <c r="BN125" s="132">
        <f t="shared" si="62"/>
        <v>0.87870000000000004</v>
      </c>
      <c r="BO125" s="132"/>
      <c r="BP125" s="132">
        <f t="shared" si="73"/>
        <v>4.0468999999999999</v>
      </c>
      <c r="BQ125" s="132">
        <f t="shared" si="74"/>
        <v>10.7965</v>
      </c>
      <c r="BR125" s="132">
        <f t="shared" si="75"/>
        <v>0.35339999999999999</v>
      </c>
      <c r="BS125" s="132">
        <f t="shared" si="63"/>
        <v>0.18315000000000001</v>
      </c>
      <c r="BT125" s="132">
        <f t="shared" si="64"/>
        <v>1.4171</v>
      </c>
      <c r="BU125" s="132"/>
      <c r="BV125" s="132">
        <f t="shared" si="76"/>
        <v>0.1245</v>
      </c>
      <c r="BW125" s="133">
        <f t="shared" si="82"/>
        <v>1.2668000000000001</v>
      </c>
      <c r="BX125" s="133">
        <f t="shared" si="82"/>
        <v>1.1924000000000001</v>
      </c>
      <c r="BY125" s="133">
        <f t="shared" si="65"/>
        <v>0.42000000000000004</v>
      </c>
      <c r="BZ125" s="133">
        <f t="shared" si="66"/>
        <v>0.32450000000000001</v>
      </c>
      <c r="CA125" s="133">
        <f t="shared" si="67"/>
        <v>2.5500000000000002E-2</v>
      </c>
      <c r="CB125" s="133">
        <f t="shared" si="68"/>
        <v>7.1965000000000003</v>
      </c>
      <c r="CC125" s="133"/>
      <c r="CD125" s="133">
        <f t="shared" si="69"/>
        <v>1.3441000000000001</v>
      </c>
    </row>
    <row r="126" spans="1:82" ht="15.75" x14ac:dyDescent="0.25">
      <c r="A126" s="125">
        <v>43224</v>
      </c>
      <c r="B126" s="138">
        <v>15390</v>
      </c>
      <c r="C126" s="138">
        <v>52573</v>
      </c>
      <c r="D126" s="138">
        <v>73615</v>
      </c>
      <c r="E126" s="138">
        <v>16591</v>
      </c>
      <c r="F126" s="138">
        <v>42205</v>
      </c>
      <c r="G126" s="138">
        <v>1198</v>
      </c>
      <c r="H126" s="138">
        <v>12579</v>
      </c>
      <c r="I126" s="138">
        <v>11969</v>
      </c>
      <c r="J126" s="138">
        <v>105666</v>
      </c>
      <c r="K126" s="138">
        <v>77343</v>
      </c>
      <c r="L126" s="138">
        <v>3185</v>
      </c>
      <c r="M126" s="138">
        <v>18442</v>
      </c>
      <c r="N126" s="138">
        <v>252</v>
      </c>
      <c r="O126" s="138">
        <v>14706</v>
      </c>
      <c r="P126" s="138">
        <v>13763</v>
      </c>
      <c r="Q126" s="138">
        <v>4103</v>
      </c>
      <c r="R126" s="138">
        <v>14629</v>
      </c>
      <c r="S126" s="138">
        <v>50582</v>
      </c>
      <c r="T126" s="138">
        <v>11771</v>
      </c>
      <c r="U126" s="138">
        <v>3824</v>
      </c>
      <c r="V126" s="138">
        <v>26015</v>
      </c>
      <c r="W126" s="138">
        <v>33055</v>
      </c>
      <c r="X126" s="138">
        <v>15707</v>
      </c>
      <c r="Y126" s="138">
        <v>16650</v>
      </c>
      <c r="Z126" s="138">
        <v>13537</v>
      </c>
      <c r="AA126" s="138">
        <v>46102</v>
      </c>
      <c r="AB126" s="138">
        <v>840</v>
      </c>
      <c r="AC126" s="138">
        <v>534</v>
      </c>
      <c r="AD126" s="138">
        <v>5152</v>
      </c>
      <c r="AE126" s="138">
        <v>25782</v>
      </c>
      <c r="AF126" s="138">
        <v>7637</v>
      </c>
      <c r="AG126" s="138">
        <v>11050</v>
      </c>
      <c r="AH126" s="138">
        <v>53600</v>
      </c>
      <c r="AI126" s="138">
        <v>29910</v>
      </c>
      <c r="AJ126" s="138">
        <v>272000</v>
      </c>
      <c r="AK126" s="128">
        <f t="shared" si="84"/>
        <v>0.18442000000000003</v>
      </c>
      <c r="AL126" s="129">
        <f t="shared" si="85"/>
        <v>1.5390000000000001</v>
      </c>
      <c r="AM126" s="129">
        <f t="shared" si="86"/>
        <v>2.6286499999999999</v>
      </c>
      <c r="AN126" s="129">
        <f t="shared" si="86"/>
        <v>3.6807500000000002</v>
      </c>
      <c r="AO126" s="129">
        <f t="shared" si="87"/>
        <v>10.566600000000001</v>
      </c>
      <c r="AP126" s="129">
        <f t="shared" si="88"/>
        <v>3.8671500000000001</v>
      </c>
      <c r="AQ126" s="129">
        <f t="shared" si="89"/>
        <v>0.53600000000000003</v>
      </c>
      <c r="AR126" s="129">
        <f t="shared" si="89"/>
        <v>0.29910000000000003</v>
      </c>
      <c r="AT126" s="131">
        <f t="shared" si="70"/>
        <v>43224</v>
      </c>
      <c r="AU126" s="132">
        <f t="shared" si="49"/>
        <v>0.25781999999999999</v>
      </c>
      <c r="AV126" s="132">
        <f t="shared" si="50"/>
        <v>0.46102000000000004</v>
      </c>
      <c r="AW126" s="132">
        <f t="shared" si="51"/>
        <v>0.50582000000000005</v>
      </c>
      <c r="AX126" s="132">
        <f t="shared" si="52"/>
        <v>5.3400000000000001E-3</v>
      </c>
      <c r="AY126" s="132">
        <f t="shared" si="53"/>
        <v>8.4000000000000012E-3</v>
      </c>
      <c r="AZ126" s="132">
        <f t="shared" si="54"/>
        <v>0.26015000000000005</v>
      </c>
      <c r="BA126" s="132">
        <f t="shared" si="55"/>
        <v>0.16650000000000001</v>
      </c>
      <c r="BB126" s="132">
        <f t="shared" si="56"/>
        <v>0.66110000000000002</v>
      </c>
      <c r="BC126" s="132">
        <f t="shared" si="57"/>
        <v>0.13537000000000002</v>
      </c>
      <c r="BD126" s="132">
        <f t="shared" si="58"/>
        <v>0.15707000000000002</v>
      </c>
      <c r="BE126" s="132">
        <f t="shared" si="59"/>
        <v>7.6370000000000007E-2</v>
      </c>
      <c r="BF126" s="132">
        <f t="shared" si="60"/>
        <v>5.1520000000000003E-2</v>
      </c>
      <c r="BG126" s="132">
        <f t="shared" si="71"/>
        <v>1.1049999999999999E-2</v>
      </c>
      <c r="BH126" s="132"/>
      <c r="BI126" s="132">
        <f t="shared" si="80"/>
        <v>1.5390000000000001</v>
      </c>
      <c r="BJ126" s="132">
        <f t="shared" si="80"/>
        <v>2.6286499999999999</v>
      </c>
      <c r="BK126" s="132">
        <f t="shared" si="80"/>
        <v>3.6807500000000002</v>
      </c>
      <c r="BL126" s="132">
        <f t="shared" si="61"/>
        <v>0.38240000000000002</v>
      </c>
      <c r="BM126" s="132">
        <f t="shared" si="72"/>
        <v>1.6591</v>
      </c>
      <c r="BN126" s="132">
        <f t="shared" si="62"/>
        <v>0.84410000000000007</v>
      </c>
      <c r="BO126" s="132"/>
      <c r="BP126" s="132">
        <f t="shared" si="73"/>
        <v>3.8671500000000001</v>
      </c>
      <c r="BQ126" s="132">
        <f t="shared" si="74"/>
        <v>10.566600000000001</v>
      </c>
      <c r="BR126" s="132">
        <f t="shared" si="75"/>
        <v>0.27199999999999996</v>
      </c>
      <c r="BS126" s="132">
        <f t="shared" si="63"/>
        <v>0.11771000000000001</v>
      </c>
      <c r="BT126" s="132">
        <f t="shared" si="64"/>
        <v>1.4629000000000001</v>
      </c>
      <c r="BU126" s="132"/>
      <c r="BV126" s="132">
        <f t="shared" si="76"/>
        <v>0.1198</v>
      </c>
      <c r="BW126" s="133">
        <f t="shared" si="82"/>
        <v>1.2579</v>
      </c>
      <c r="BX126" s="133">
        <f t="shared" si="82"/>
        <v>1.1969000000000001</v>
      </c>
      <c r="BY126" s="133">
        <f t="shared" si="65"/>
        <v>0.4103</v>
      </c>
      <c r="BZ126" s="133">
        <f t="shared" si="66"/>
        <v>0.31850000000000001</v>
      </c>
      <c r="CA126" s="133">
        <f t="shared" si="67"/>
        <v>2.52E-2</v>
      </c>
      <c r="CB126" s="133">
        <f t="shared" si="68"/>
        <v>7.3529999999999998</v>
      </c>
      <c r="CC126" s="133"/>
      <c r="CD126" s="133">
        <f t="shared" si="69"/>
        <v>1.3763000000000001</v>
      </c>
    </row>
    <row r="127" spans="1:82" ht="15.75" x14ac:dyDescent="0.25">
      <c r="A127" s="125">
        <v>43225</v>
      </c>
      <c r="B127" s="138">
        <v>15619</v>
      </c>
      <c r="C127" s="138">
        <v>53238</v>
      </c>
      <c r="D127" s="138">
        <v>74105</v>
      </c>
      <c r="E127" s="138">
        <v>15683</v>
      </c>
      <c r="F127" s="138">
        <v>45720</v>
      </c>
      <c r="G127" s="138">
        <v>1292</v>
      </c>
      <c r="H127" s="138">
        <v>12758</v>
      </c>
      <c r="I127" s="138">
        <v>12132</v>
      </c>
      <c r="J127" s="138">
        <v>107144</v>
      </c>
      <c r="K127" s="138">
        <v>79894</v>
      </c>
      <c r="L127" s="138">
        <v>3333</v>
      </c>
      <c r="M127" s="138">
        <v>20431</v>
      </c>
      <c r="N127" s="138">
        <v>173</v>
      </c>
      <c r="O127" s="138">
        <v>16265</v>
      </c>
      <c r="P127" s="138">
        <v>14450</v>
      </c>
      <c r="Q127" s="138">
        <v>4095</v>
      </c>
      <c r="R127" s="138">
        <v>13913</v>
      </c>
      <c r="S127" s="138">
        <v>47599</v>
      </c>
      <c r="T127" s="138">
        <v>20085</v>
      </c>
      <c r="U127" s="138">
        <v>3606</v>
      </c>
      <c r="V127" s="138">
        <v>27573</v>
      </c>
      <c r="W127" s="138">
        <v>31156</v>
      </c>
      <c r="X127" s="138">
        <v>15625</v>
      </c>
      <c r="Y127" s="138">
        <v>15965</v>
      </c>
      <c r="Z127" s="138">
        <v>15226</v>
      </c>
      <c r="AA127" s="138">
        <v>48233</v>
      </c>
      <c r="AB127" s="138">
        <v>1064</v>
      </c>
      <c r="AC127" s="138">
        <v>646</v>
      </c>
      <c r="AD127" s="138">
        <v>7995</v>
      </c>
      <c r="AE127" s="138">
        <v>27357</v>
      </c>
      <c r="AF127" s="138">
        <v>6808</v>
      </c>
      <c r="AG127" s="138">
        <v>11050</v>
      </c>
      <c r="AH127" s="138">
        <v>52040</v>
      </c>
      <c r="AI127" s="138">
        <v>52060</v>
      </c>
      <c r="AJ127" s="138">
        <v>365060</v>
      </c>
      <c r="AK127" s="128">
        <f t="shared" si="84"/>
        <v>0.20431000000000002</v>
      </c>
      <c r="AL127" s="129">
        <f t="shared" si="85"/>
        <v>1.5619000000000001</v>
      </c>
      <c r="AM127" s="129">
        <f t="shared" si="86"/>
        <v>2.6619000000000002</v>
      </c>
      <c r="AN127" s="129">
        <f t="shared" si="86"/>
        <v>3.7052500000000004</v>
      </c>
      <c r="AO127" s="129">
        <f t="shared" si="87"/>
        <v>10.714400000000001</v>
      </c>
      <c r="AP127" s="129">
        <f t="shared" si="88"/>
        <v>3.9947000000000004</v>
      </c>
      <c r="AQ127" s="129">
        <f t="shared" si="89"/>
        <v>0.52040000000000008</v>
      </c>
      <c r="AR127" s="129">
        <f t="shared" si="89"/>
        <v>0.52060000000000006</v>
      </c>
      <c r="AT127" s="131">
        <f t="shared" si="70"/>
        <v>43225</v>
      </c>
      <c r="AU127" s="132">
        <f t="shared" si="49"/>
        <v>0.27357000000000004</v>
      </c>
      <c r="AV127" s="132">
        <f t="shared" si="50"/>
        <v>0.48233000000000004</v>
      </c>
      <c r="AW127" s="132">
        <f t="shared" si="51"/>
        <v>0.47599000000000002</v>
      </c>
      <c r="AX127" s="132">
        <f t="shared" si="52"/>
        <v>6.4600000000000005E-3</v>
      </c>
      <c r="AY127" s="132">
        <f t="shared" si="53"/>
        <v>1.064E-2</v>
      </c>
      <c r="AZ127" s="132">
        <f t="shared" si="54"/>
        <v>0.27573000000000003</v>
      </c>
      <c r="BA127" s="132">
        <f t="shared" si="55"/>
        <v>0.15965000000000001</v>
      </c>
      <c r="BB127" s="132">
        <f t="shared" si="56"/>
        <v>0.62312000000000001</v>
      </c>
      <c r="BC127" s="132">
        <f t="shared" si="57"/>
        <v>0.15226000000000001</v>
      </c>
      <c r="BD127" s="132">
        <f t="shared" si="58"/>
        <v>0.15625</v>
      </c>
      <c r="BE127" s="132">
        <f t="shared" si="59"/>
        <v>6.8080000000000002E-2</v>
      </c>
      <c r="BF127" s="132">
        <f t="shared" si="60"/>
        <v>7.9950000000000007E-2</v>
      </c>
      <c r="BG127" s="132">
        <f t="shared" si="71"/>
        <v>1.1049999999999999E-2</v>
      </c>
      <c r="BH127" s="132"/>
      <c r="BI127" s="132">
        <f t="shared" si="80"/>
        <v>1.5619000000000001</v>
      </c>
      <c r="BJ127" s="132">
        <f t="shared" si="80"/>
        <v>2.6619000000000002</v>
      </c>
      <c r="BK127" s="132">
        <f t="shared" si="80"/>
        <v>3.7052500000000004</v>
      </c>
      <c r="BL127" s="132">
        <f t="shared" si="61"/>
        <v>0.36060000000000003</v>
      </c>
      <c r="BM127" s="132">
        <f t="shared" si="72"/>
        <v>1.5683</v>
      </c>
      <c r="BN127" s="132">
        <f t="shared" si="62"/>
        <v>0.9144000000000001</v>
      </c>
      <c r="BO127" s="132"/>
      <c r="BP127" s="132">
        <f t="shared" si="73"/>
        <v>3.9947000000000004</v>
      </c>
      <c r="BQ127" s="132">
        <f t="shared" si="74"/>
        <v>10.714400000000001</v>
      </c>
      <c r="BR127" s="132">
        <f t="shared" si="75"/>
        <v>0.36506</v>
      </c>
      <c r="BS127" s="132">
        <f t="shared" si="63"/>
        <v>0.20085000000000003</v>
      </c>
      <c r="BT127" s="132">
        <f t="shared" si="64"/>
        <v>1.3913</v>
      </c>
      <c r="BU127" s="132"/>
      <c r="BV127" s="132">
        <f t="shared" si="76"/>
        <v>0.12920000000000001</v>
      </c>
      <c r="BW127" s="133">
        <f t="shared" si="82"/>
        <v>1.2758</v>
      </c>
      <c r="BX127" s="133">
        <f t="shared" si="82"/>
        <v>1.2132000000000001</v>
      </c>
      <c r="BY127" s="133">
        <f t="shared" si="65"/>
        <v>0.40950000000000003</v>
      </c>
      <c r="BZ127" s="133">
        <f t="shared" si="66"/>
        <v>0.33330000000000004</v>
      </c>
      <c r="CA127" s="133">
        <f t="shared" si="67"/>
        <v>1.7299999999999999E-2</v>
      </c>
      <c r="CB127" s="133">
        <f t="shared" si="68"/>
        <v>8.1325000000000003</v>
      </c>
      <c r="CC127" s="133"/>
      <c r="CD127" s="133">
        <f t="shared" si="69"/>
        <v>1.4450000000000001</v>
      </c>
    </row>
    <row r="128" spans="1:82" ht="15.75" x14ac:dyDescent="0.25">
      <c r="A128" s="125">
        <v>43226</v>
      </c>
      <c r="B128" s="138">
        <v>16046</v>
      </c>
      <c r="C128" s="138">
        <v>54085</v>
      </c>
      <c r="D128" s="138">
        <v>75014</v>
      </c>
      <c r="E128" s="138">
        <v>15611</v>
      </c>
      <c r="F128" s="138">
        <v>45167</v>
      </c>
      <c r="G128" s="138">
        <v>1375</v>
      </c>
      <c r="H128" s="138">
        <v>11665</v>
      </c>
      <c r="I128" s="138">
        <v>14179</v>
      </c>
      <c r="J128" s="138">
        <v>107363</v>
      </c>
      <c r="K128" s="138">
        <v>78175</v>
      </c>
      <c r="L128" s="138">
        <v>3424</v>
      </c>
      <c r="M128" s="138">
        <v>19485</v>
      </c>
      <c r="N128" s="138">
        <v>171</v>
      </c>
      <c r="O128" s="138">
        <v>16127</v>
      </c>
      <c r="P128" s="138">
        <v>14341</v>
      </c>
      <c r="Q128" s="138">
        <v>4140</v>
      </c>
      <c r="R128" s="138">
        <v>14472</v>
      </c>
      <c r="S128" s="138">
        <v>47604</v>
      </c>
      <c r="T128" s="138">
        <v>13593</v>
      </c>
      <c r="U128" s="138">
        <v>3601</v>
      </c>
      <c r="V128" s="138">
        <v>30000</v>
      </c>
      <c r="W128" s="138">
        <v>31428</v>
      </c>
      <c r="X128" s="138">
        <v>15723</v>
      </c>
      <c r="Y128" s="138">
        <v>16338</v>
      </c>
      <c r="Z128" s="138">
        <v>14361</v>
      </c>
      <c r="AA128" s="138">
        <v>50234</v>
      </c>
      <c r="AB128" s="138">
        <v>954</v>
      </c>
      <c r="AC128" s="138">
        <v>758</v>
      </c>
      <c r="AD128" s="138">
        <v>6440</v>
      </c>
      <c r="AE128" s="138">
        <v>28848</v>
      </c>
      <c r="AF128" s="138">
        <v>6965</v>
      </c>
      <c r="AG128" s="138">
        <v>11050</v>
      </c>
      <c r="AH128" s="138">
        <v>53720</v>
      </c>
      <c r="AI128" s="138">
        <v>40930</v>
      </c>
      <c r="AJ128" s="138">
        <v>330520</v>
      </c>
      <c r="AK128" s="128">
        <f t="shared" si="84"/>
        <v>0.19485000000000002</v>
      </c>
      <c r="AL128" s="129">
        <f t="shared" si="85"/>
        <v>1.6046</v>
      </c>
      <c r="AM128" s="129">
        <f t="shared" si="86"/>
        <v>2.70425</v>
      </c>
      <c r="AN128" s="129">
        <f t="shared" si="86"/>
        <v>3.7507000000000001</v>
      </c>
      <c r="AO128" s="129">
        <f t="shared" si="87"/>
        <v>10.7363</v>
      </c>
      <c r="AP128" s="129">
        <f t="shared" si="88"/>
        <v>3.9087500000000004</v>
      </c>
      <c r="AQ128" s="129">
        <f t="shared" si="89"/>
        <v>0.53720000000000001</v>
      </c>
      <c r="AR128" s="129">
        <f t="shared" si="89"/>
        <v>0.40930000000000005</v>
      </c>
      <c r="AT128" s="131">
        <f t="shared" si="70"/>
        <v>43226</v>
      </c>
      <c r="AU128" s="132">
        <f t="shared" si="49"/>
        <v>0.28848000000000001</v>
      </c>
      <c r="AV128" s="132">
        <f t="shared" si="50"/>
        <v>0.50234000000000001</v>
      </c>
      <c r="AW128" s="132">
        <f t="shared" si="51"/>
        <v>0.47604000000000002</v>
      </c>
      <c r="AX128" s="132">
        <f t="shared" si="52"/>
        <v>7.5800000000000008E-3</v>
      </c>
      <c r="AY128" s="132">
        <f t="shared" si="53"/>
        <v>9.5400000000000016E-3</v>
      </c>
      <c r="AZ128" s="132">
        <f t="shared" si="54"/>
        <v>0.30000000000000004</v>
      </c>
      <c r="BA128" s="132">
        <f t="shared" si="55"/>
        <v>0.16338000000000003</v>
      </c>
      <c r="BB128" s="132">
        <f t="shared" si="56"/>
        <v>0.62856000000000001</v>
      </c>
      <c r="BC128" s="132">
        <f t="shared" si="57"/>
        <v>0.14361000000000002</v>
      </c>
      <c r="BD128" s="132">
        <f t="shared" si="58"/>
        <v>0.15723000000000001</v>
      </c>
      <c r="BE128" s="132">
        <f t="shared" si="59"/>
        <v>6.9650000000000004E-2</v>
      </c>
      <c r="BF128" s="132">
        <f t="shared" si="60"/>
        <v>6.4399999999999999E-2</v>
      </c>
      <c r="BG128" s="132">
        <f t="shared" si="71"/>
        <v>1.1049999999999999E-2</v>
      </c>
      <c r="BH128" s="132"/>
      <c r="BI128" s="132">
        <f t="shared" si="80"/>
        <v>1.6046</v>
      </c>
      <c r="BJ128" s="132">
        <f t="shared" si="80"/>
        <v>2.70425</v>
      </c>
      <c r="BK128" s="132">
        <f t="shared" si="80"/>
        <v>3.7507000000000001</v>
      </c>
      <c r="BL128" s="132">
        <f t="shared" si="61"/>
        <v>0.36010000000000003</v>
      </c>
      <c r="BM128" s="132">
        <f t="shared" si="72"/>
        <v>1.5611000000000002</v>
      </c>
      <c r="BN128" s="132">
        <f t="shared" si="62"/>
        <v>0.90334000000000003</v>
      </c>
      <c r="BO128" s="132"/>
      <c r="BP128" s="132">
        <f t="shared" si="73"/>
        <v>3.9087500000000004</v>
      </c>
      <c r="BQ128" s="132">
        <f t="shared" si="74"/>
        <v>10.7363</v>
      </c>
      <c r="BR128" s="132">
        <f t="shared" si="75"/>
        <v>0.33051999999999998</v>
      </c>
      <c r="BS128" s="132">
        <f t="shared" si="63"/>
        <v>0.13593000000000002</v>
      </c>
      <c r="BT128" s="132">
        <f t="shared" si="64"/>
        <v>1.4472</v>
      </c>
      <c r="BU128" s="132"/>
      <c r="BV128" s="132">
        <f t="shared" si="76"/>
        <v>0.13750000000000001</v>
      </c>
      <c r="BW128" s="133">
        <f t="shared" si="82"/>
        <v>1.1665000000000001</v>
      </c>
      <c r="BX128" s="133">
        <f t="shared" si="82"/>
        <v>1.4179000000000002</v>
      </c>
      <c r="BY128" s="133">
        <f t="shared" si="65"/>
        <v>0.41400000000000003</v>
      </c>
      <c r="BZ128" s="133">
        <f t="shared" si="66"/>
        <v>0.34240000000000004</v>
      </c>
      <c r="CA128" s="133">
        <f t="shared" si="67"/>
        <v>1.7100000000000001E-2</v>
      </c>
      <c r="CB128" s="133">
        <f t="shared" si="68"/>
        <v>8.0634999999999994</v>
      </c>
      <c r="CC128" s="133"/>
      <c r="CD128" s="133">
        <f t="shared" si="69"/>
        <v>1.4341000000000002</v>
      </c>
    </row>
    <row r="129" spans="1:82" ht="15.75" x14ac:dyDescent="0.25">
      <c r="A129" s="125">
        <v>43227</v>
      </c>
      <c r="B129" s="138">
        <v>15467</v>
      </c>
      <c r="C129" s="138">
        <v>49273</v>
      </c>
      <c r="D129" s="138">
        <v>73120</v>
      </c>
      <c r="E129" s="138">
        <v>15871</v>
      </c>
      <c r="F129" s="138">
        <v>42643</v>
      </c>
      <c r="G129" s="138">
        <v>1167</v>
      </c>
      <c r="H129" s="138">
        <v>11264</v>
      </c>
      <c r="I129" s="138">
        <v>12880</v>
      </c>
      <c r="J129" s="138">
        <v>105947</v>
      </c>
      <c r="K129" s="138">
        <v>77379</v>
      </c>
      <c r="L129" s="138">
        <v>3215</v>
      </c>
      <c r="M129" s="138">
        <v>17271</v>
      </c>
      <c r="N129" s="138">
        <v>416</v>
      </c>
      <c r="O129" s="138">
        <v>14136</v>
      </c>
      <c r="P129" s="138">
        <v>13456</v>
      </c>
      <c r="Q129" s="138">
        <v>4067</v>
      </c>
      <c r="R129" s="138">
        <v>14685</v>
      </c>
      <c r="S129" s="138">
        <v>51983</v>
      </c>
      <c r="T129" s="138">
        <v>19151</v>
      </c>
      <c r="U129" s="138">
        <v>3439</v>
      </c>
      <c r="V129" s="138">
        <v>27263</v>
      </c>
      <c r="W129" s="138">
        <v>35578</v>
      </c>
      <c r="X129" s="138">
        <v>15028</v>
      </c>
      <c r="Y129" s="138">
        <v>16226</v>
      </c>
      <c r="Z129" s="138">
        <v>13168</v>
      </c>
      <c r="AA129" s="138">
        <v>46451</v>
      </c>
      <c r="AB129" s="138">
        <v>848</v>
      </c>
      <c r="AC129" s="138">
        <v>626</v>
      </c>
      <c r="AD129" s="146">
        <v>8382</v>
      </c>
      <c r="AE129" s="138">
        <v>25936</v>
      </c>
      <c r="AF129" s="138">
        <v>7471</v>
      </c>
      <c r="AG129" s="138">
        <v>11050</v>
      </c>
      <c r="AH129" s="138">
        <v>49340</v>
      </c>
      <c r="AI129" s="138">
        <v>54170</v>
      </c>
      <c r="AJ129" s="138">
        <v>344900</v>
      </c>
      <c r="AK129" s="128">
        <f t="shared" si="84"/>
        <v>0.17271</v>
      </c>
      <c r="AL129" s="129">
        <f t="shared" si="85"/>
        <v>1.5467</v>
      </c>
      <c r="AM129" s="129">
        <f t="shared" si="86"/>
        <v>2.4636500000000003</v>
      </c>
      <c r="AN129" s="129">
        <f t="shared" si="86"/>
        <v>3.6560000000000001</v>
      </c>
      <c r="AO129" s="129">
        <f t="shared" si="87"/>
        <v>10.594700000000001</v>
      </c>
      <c r="AP129" s="129">
        <f t="shared" si="88"/>
        <v>3.8689500000000003</v>
      </c>
      <c r="AQ129" s="129">
        <f t="shared" si="89"/>
        <v>0.49340000000000006</v>
      </c>
      <c r="AR129" s="129">
        <f t="shared" si="89"/>
        <v>0.54170000000000007</v>
      </c>
      <c r="AT129" s="131">
        <f t="shared" si="70"/>
        <v>43227</v>
      </c>
      <c r="AU129" s="132">
        <f t="shared" si="49"/>
        <v>0.25936000000000003</v>
      </c>
      <c r="AV129" s="132">
        <f t="shared" si="50"/>
        <v>0.46451000000000003</v>
      </c>
      <c r="AW129" s="132">
        <f t="shared" si="51"/>
        <v>0.51983000000000001</v>
      </c>
      <c r="AX129" s="132">
        <f t="shared" si="52"/>
        <v>6.2600000000000008E-3</v>
      </c>
      <c r="AY129" s="132">
        <f t="shared" si="53"/>
        <v>8.4800000000000014E-3</v>
      </c>
      <c r="AZ129" s="132">
        <f t="shared" si="54"/>
        <v>0.27263000000000004</v>
      </c>
      <c r="BA129" s="132">
        <f t="shared" si="55"/>
        <v>0.16226000000000002</v>
      </c>
      <c r="BB129" s="132">
        <f t="shared" si="56"/>
        <v>0.71156000000000008</v>
      </c>
      <c r="BC129" s="132">
        <f t="shared" si="57"/>
        <v>0.13168000000000002</v>
      </c>
      <c r="BD129" s="132">
        <f t="shared" si="58"/>
        <v>0.15028000000000002</v>
      </c>
      <c r="BE129" s="132">
        <f t="shared" si="59"/>
        <v>7.4710000000000013E-2</v>
      </c>
      <c r="BF129" s="132">
        <f t="shared" si="60"/>
        <v>8.3820000000000006E-2</v>
      </c>
      <c r="BG129" s="132">
        <f t="shared" si="71"/>
        <v>1.1049999999999999E-2</v>
      </c>
      <c r="BH129" s="132"/>
      <c r="BI129" s="132">
        <f t="shared" si="80"/>
        <v>1.5467</v>
      </c>
      <c r="BJ129" s="132">
        <f t="shared" si="80"/>
        <v>2.4636500000000003</v>
      </c>
      <c r="BK129" s="132">
        <f t="shared" si="80"/>
        <v>3.6560000000000001</v>
      </c>
      <c r="BL129" s="132">
        <f t="shared" si="61"/>
        <v>0.34390000000000004</v>
      </c>
      <c r="BM129" s="132">
        <f t="shared" si="72"/>
        <v>1.5871000000000002</v>
      </c>
      <c r="BN129" s="132">
        <f t="shared" si="62"/>
        <v>0.85286000000000006</v>
      </c>
      <c r="BO129" s="132"/>
      <c r="BP129" s="132">
        <f t="shared" si="73"/>
        <v>3.8689500000000003</v>
      </c>
      <c r="BQ129" s="132">
        <f t="shared" si="74"/>
        <v>10.594700000000001</v>
      </c>
      <c r="BR129" s="132">
        <f t="shared" si="75"/>
        <v>0.34489999999999998</v>
      </c>
      <c r="BS129" s="132">
        <f t="shared" si="63"/>
        <v>0.19151000000000001</v>
      </c>
      <c r="BT129" s="132">
        <f t="shared" si="64"/>
        <v>1.4685000000000001</v>
      </c>
      <c r="BU129" s="132"/>
      <c r="BV129" s="132">
        <f t="shared" si="76"/>
        <v>0.11670000000000001</v>
      </c>
      <c r="BW129" s="133">
        <f t="shared" si="82"/>
        <v>1.1264000000000001</v>
      </c>
      <c r="BX129" s="133">
        <f t="shared" si="82"/>
        <v>1.288</v>
      </c>
      <c r="BY129" s="133">
        <f t="shared" si="65"/>
        <v>0.40670000000000001</v>
      </c>
      <c r="BZ129" s="133">
        <f t="shared" si="66"/>
        <v>0.32150000000000001</v>
      </c>
      <c r="CA129" s="133">
        <f t="shared" si="67"/>
        <v>4.1600000000000005E-2</v>
      </c>
      <c r="CB129" s="133">
        <f t="shared" si="68"/>
        <v>7.0680000000000005</v>
      </c>
      <c r="CC129" s="133"/>
      <c r="CD129" s="133">
        <f t="shared" si="69"/>
        <v>1.3456000000000001</v>
      </c>
    </row>
    <row r="130" spans="1:82" ht="15.75" x14ac:dyDescent="0.25">
      <c r="A130" s="125">
        <v>43228</v>
      </c>
      <c r="B130" s="138">
        <v>15215</v>
      </c>
      <c r="C130" s="138">
        <v>51197</v>
      </c>
      <c r="D130" s="138">
        <v>71797</v>
      </c>
      <c r="E130" s="138">
        <v>15761</v>
      </c>
      <c r="F130" s="138">
        <v>42628</v>
      </c>
      <c r="G130" s="138">
        <v>1211</v>
      </c>
      <c r="H130" s="138">
        <v>10907</v>
      </c>
      <c r="I130" s="138">
        <v>12342</v>
      </c>
      <c r="J130" s="138">
        <v>104731</v>
      </c>
      <c r="K130" s="138">
        <v>77378</v>
      </c>
      <c r="L130" s="138">
        <v>3056</v>
      </c>
      <c r="M130" s="138">
        <v>17014</v>
      </c>
      <c r="N130" s="138">
        <v>467</v>
      </c>
      <c r="O130" s="138">
        <v>13936</v>
      </c>
      <c r="P130" s="138">
        <v>13469</v>
      </c>
      <c r="Q130" s="138">
        <v>4020</v>
      </c>
      <c r="R130" s="138">
        <v>13910</v>
      </c>
      <c r="S130" s="138">
        <v>52558</v>
      </c>
      <c r="T130" s="138">
        <v>11658</v>
      </c>
      <c r="U130" s="138">
        <v>3469</v>
      </c>
      <c r="V130" s="138">
        <v>27033</v>
      </c>
      <c r="W130" s="138">
        <v>32197</v>
      </c>
      <c r="X130" s="138">
        <v>14311</v>
      </c>
      <c r="Y130" s="138">
        <v>15711</v>
      </c>
      <c r="Z130" s="138">
        <v>13780</v>
      </c>
      <c r="AA130" s="138">
        <v>46408</v>
      </c>
      <c r="AB130" s="138">
        <v>833</v>
      </c>
      <c r="AC130" s="138">
        <v>564</v>
      </c>
      <c r="AD130" s="138">
        <v>6793</v>
      </c>
      <c r="AE130" s="138">
        <v>25610</v>
      </c>
      <c r="AF130" s="138">
        <v>7803</v>
      </c>
      <c r="AG130" s="138">
        <v>11020</v>
      </c>
      <c r="AH130" s="138">
        <v>51460</v>
      </c>
      <c r="AI130" s="138">
        <v>41090</v>
      </c>
      <c r="AJ130" s="138">
        <v>366340</v>
      </c>
      <c r="AK130" s="128">
        <f t="shared" si="84"/>
        <v>0.17014000000000001</v>
      </c>
      <c r="AL130" s="129">
        <f t="shared" si="85"/>
        <v>1.5215000000000001</v>
      </c>
      <c r="AM130" s="129">
        <f t="shared" si="86"/>
        <v>2.55985</v>
      </c>
      <c r="AN130" s="129">
        <f t="shared" si="86"/>
        <v>3.5898500000000002</v>
      </c>
      <c r="AO130" s="129">
        <f t="shared" si="87"/>
        <v>10.473100000000001</v>
      </c>
      <c r="AP130" s="129">
        <f t="shared" si="88"/>
        <v>3.8689</v>
      </c>
      <c r="AQ130" s="129">
        <f t="shared" si="89"/>
        <v>0.51460000000000006</v>
      </c>
      <c r="AR130" s="129">
        <f t="shared" si="89"/>
        <v>0.41090000000000004</v>
      </c>
      <c r="AT130" s="131">
        <f t="shared" si="70"/>
        <v>43228</v>
      </c>
      <c r="AU130" s="132">
        <f t="shared" si="49"/>
        <v>0.25609999999999999</v>
      </c>
      <c r="AV130" s="132">
        <f t="shared" si="50"/>
        <v>0.46408000000000005</v>
      </c>
      <c r="AW130" s="132">
        <f t="shared" si="51"/>
        <v>0.52558000000000005</v>
      </c>
      <c r="AX130" s="132">
        <f t="shared" si="52"/>
        <v>5.64E-3</v>
      </c>
      <c r="AY130" s="132">
        <f t="shared" si="53"/>
        <v>8.3300000000000006E-3</v>
      </c>
      <c r="AZ130" s="132">
        <f t="shared" si="54"/>
        <v>0.27033000000000001</v>
      </c>
      <c r="BA130" s="132">
        <f t="shared" si="55"/>
        <v>0.15711</v>
      </c>
      <c r="BB130" s="132">
        <f t="shared" si="56"/>
        <v>0.64394000000000007</v>
      </c>
      <c r="BC130" s="132">
        <f t="shared" si="57"/>
        <v>0.13780000000000001</v>
      </c>
      <c r="BD130" s="132">
        <f t="shared" si="58"/>
        <v>0.14311000000000001</v>
      </c>
      <c r="BE130" s="132">
        <f t="shared" si="59"/>
        <v>7.8030000000000002E-2</v>
      </c>
      <c r="BF130" s="132">
        <f t="shared" si="60"/>
        <v>6.7930000000000004E-2</v>
      </c>
      <c r="BG130" s="132">
        <f t="shared" si="71"/>
        <v>1.102E-2</v>
      </c>
      <c r="BH130" s="132"/>
      <c r="BI130" s="132">
        <f t="shared" si="80"/>
        <v>1.5215000000000001</v>
      </c>
      <c r="BJ130" s="132">
        <f t="shared" si="80"/>
        <v>2.55985</v>
      </c>
      <c r="BK130" s="132">
        <f t="shared" si="80"/>
        <v>3.5898500000000002</v>
      </c>
      <c r="BL130" s="132">
        <f t="shared" si="61"/>
        <v>0.34690000000000004</v>
      </c>
      <c r="BM130" s="132">
        <f t="shared" si="72"/>
        <v>1.5761000000000001</v>
      </c>
      <c r="BN130" s="132">
        <f t="shared" si="62"/>
        <v>0.8525600000000001</v>
      </c>
      <c r="BO130" s="132"/>
      <c r="BP130" s="132">
        <f t="shared" si="73"/>
        <v>3.8689</v>
      </c>
      <c r="BQ130" s="132">
        <f t="shared" si="74"/>
        <v>10.473100000000001</v>
      </c>
      <c r="BR130" s="132">
        <f t="shared" si="75"/>
        <v>0.36634</v>
      </c>
      <c r="BS130" s="132">
        <f t="shared" si="63"/>
        <v>0.11658</v>
      </c>
      <c r="BT130" s="132">
        <f t="shared" si="64"/>
        <v>1.391</v>
      </c>
      <c r="BU130" s="132"/>
      <c r="BV130" s="132">
        <f t="shared" si="76"/>
        <v>0.1211</v>
      </c>
      <c r="BW130" s="133">
        <f t="shared" si="82"/>
        <v>1.0907</v>
      </c>
      <c r="BX130" s="133">
        <f t="shared" si="82"/>
        <v>1.2342</v>
      </c>
      <c r="BY130" s="133">
        <f t="shared" si="65"/>
        <v>0.40200000000000002</v>
      </c>
      <c r="BZ130" s="133">
        <f t="shared" si="66"/>
        <v>0.30560000000000004</v>
      </c>
      <c r="CA130" s="133">
        <f t="shared" si="67"/>
        <v>4.6700000000000005E-2</v>
      </c>
      <c r="CB130" s="133">
        <f t="shared" si="68"/>
        <v>6.968</v>
      </c>
      <c r="CC130" s="133"/>
      <c r="CD130" s="133">
        <f t="shared" si="69"/>
        <v>1.3469</v>
      </c>
    </row>
    <row r="131" spans="1:82" ht="15.75" x14ac:dyDescent="0.25">
      <c r="A131" s="125">
        <v>43229</v>
      </c>
      <c r="B131" s="138">
        <v>15055</v>
      </c>
      <c r="C131" s="138">
        <v>51264</v>
      </c>
      <c r="D131" s="138">
        <v>71889</v>
      </c>
      <c r="E131" s="138">
        <v>15785</v>
      </c>
      <c r="F131" s="138">
        <v>42948</v>
      </c>
      <c r="G131" s="138">
        <v>1163</v>
      </c>
      <c r="H131" s="138">
        <v>10626</v>
      </c>
      <c r="I131" s="138">
        <v>12459</v>
      </c>
      <c r="J131" s="138">
        <v>105249</v>
      </c>
      <c r="K131" s="138">
        <v>77641</v>
      </c>
      <c r="L131" s="138">
        <v>2928</v>
      </c>
      <c r="M131" s="138">
        <v>18524</v>
      </c>
      <c r="N131" s="138">
        <v>347</v>
      </c>
      <c r="O131" s="138">
        <v>13919</v>
      </c>
      <c r="P131" s="138">
        <v>13378</v>
      </c>
      <c r="Q131" s="138">
        <v>4021</v>
      </c>
      <c r="R131" s="138">
        <v>14481</v>
      </c>
      <c r="S131" s="138">
        <v>51530</v>
      </c>
      <c r="T131" s="138">
        <v>18086</v>
      </c>
      <c r="U131" s="138">
        <v>3456</v>
      </c>
      <c r="V131" s="138">
        <v>26398</v>
      </c>
      <c r="W131" s="138">
        <v>31223</v>
      </c>
      <c r="X131" s="138">
        <v>13732</v>
      </c>
      <c r="Y131" s="138">
        <v>16473</v>
      </c>
      <c r="Z131" s="138">
        <v>14239</v>
      </c>
      <c r="AA131" s="138">
        <v>46651</v>
      </c>
      <c r="AB131" s="138">
        <v>872</v>
      </c>
      <c r="AC131" s="138">
        <v>649</v>
      </c>
      <c r="AD131" s="146">
        <v>7347</v>
      </c>
      <c r="AE131" s="138">
        <v>26482</v>
      </c>
      <c r="AF131" s="138">
        <v>7726</v>
      </c>
      <c r="AG131" s="138">
        <v>11050</v>
      </c>
      <c r="AH131" s="138">
        <v>51640</v>
      </c>
      <c r="AI131" s="138">
        <v>44530</v>
      </c>
      <c r="AJ131" s="138">
        <v>365500</v>
      </c>
      <c r="AK131" s="128">
        <f t="shared" si="84"/>
        <v>0.18524000000000002</v>
      </c>
      <c r="AL131" s="129">
        <f t="shared" si="85"/>
        <v>1.5055000000000001</v>
      </c>
      <c r="AM131" s="129">
        <f t="shared" si="86"/>
        <v>2.5632000000000001</v>
      </c>
      <c r="AN131" s="129">
        <f t="shared" si="86"/>
        <v>3.5944500000000001</v>
      </c>
      <c r="AO131" s="129">
        <f t="shared" si="87"/>
        <v>10.524900000000001</v>
      </c>
      <c r="AP131" s="129">
        <f t="shared" si="88"/>
        <v>3.88205</v>
      </c>
      <c r="AQ131" s="129">
        <f t="shared" si="89"/>
        <v>0.51640000000000008</v>
      </c>
      <c r="AR131" s="129">
        <f t="shared" si="89"/>
        <v>0.44530000000000003</v>
      </c>
      <c r="AT131" s="131">
        <f t="shared" si="70"/>
        <v>43229</v>
      </c>
      <c r="AU131" s="132">
        <f t="shared" ref="AU131:AU194" si="90">(AE131)*0.00001</f>
        <v>0.26482</v>
      </c>
      <c r="AV131" s="132">
        <f t="shared" ref="AV131:AV194" si="91">(AA131)*0.00001</f>
        <v>0.46651000000000004</v>
      </c>
      <c r="AW131" s="132">
        <f t="shared" ref="AW131:AW194" si="92">(S131)*0.00001</f>
        <v>0.51530000000000009</v>
      </c>
      <c r="AX131" s="132">
        <f t="shared" ref="AX131:AX194" si="93">(AC131)*0.00001</f>
        <v>6.4900000000000001E-3</v>
      </c>
      <c r="AY131" s="132">
        <f t="shared" ref="AY131:AY194" si="94">(AB131)*0.00001</f>
        <v>8.7200000000000003E-3</v>
      </c>
      <c r="AZ131" s="132">
        <f t="shared" ref="AZ131:AZ194" si="95">(V131)*0.00001</f>
        <v>0.26398000000000005</v>
      </c>
      <c r="BA131" s="132">
        <f t="shared" ref="BA131:BA194" si="96">(Y131)*0.00001</f>
        <v>0.16473000000000002</v>
      </c>
      <c r="BB131" s="132">
        <f t="shared" ref="BB131:BB194" si="97">(W131)*0.00002</f>
        <v>0.62446000000000002</v>
      </c>
      <c r="BC131" s="132">
        <f t="shared" ref="BC131:BC194" si="98">(Z131)*0.00001</f>
        <v>0.14239000000000002</v>
      </c>
      <c r="BD131" s="132">
        <f t="shared" ref="BD131:BD194" si="99">(X131)*0.00001</f>
        <v>0.13732</v>
      </c>
      <c r="BE131" s="132">
        <f t="shared" ref="BE131:BE194" si="100">(AF131)*0.00001</f>
        <v>7.7260000000000009E-2</v>
      </c>
      <c r="BF131" s="132">
        <f t="shared" ref="BF131:BF194" si="101">(AD131)*0.00001</f>
        <v>7.3470000000000008E-2</v>
      </c>
      <c r="BG131" s="132">
        <f t="shared" si="71"/>
        <v>1.1049999999999999E-2</v>
      </c>
      <c r="BH131" s="132"/>
      <c r="BI131" s="132">
        <f t="shared" si="80"/>
        <v>1.5055000000000001</v>
      </c>
      <c r="BJ131" s="132">
        <f t="shared" si="80"/>
        <v>2.5632000000000001</v>
      </c>
      <c r="BK131" s="132">
        <f t="shared" si="80"/>
        <v>3.5944500000000001</v>
      </c>
      <c r="BL131" s="132">
        <f t="shared" ref="BL131:BL194" si="102">(U131)*0.0001</f>
        <v>0.34560000000000002</v>
      </c>
      <c r="BM131" s="132">
        <f t="shared" si="72"/>
        <v>1.5785</v>
      </c>
      <c r="BN131" s="132">
        <f t="shared" ref="BN131:BN194" si="103">(F131)*0.00002</f>
        <v>0.85896000000000006</v>
      </c>
      <c r="BO131" s="132"/>
      <c r="BP131" s="132">
        <f t="shared" si="73"/>
        <v>3.88205</v>
      </c>
      <c r="BQ131" s="132">
        <f t="shared" si="74"/>
        <v>10.524900000000001</v>
      </c>
      <c r="BR131" s="132">
        <f t="shared" si="75"/>
        <v>0.36549999999999999</v>
      </c>
      <c r="BS131" s="132">
        <f t="shared" ref="BS131:BS194" si="104">(T131)*0.00001</f>
        <v>0.18086000000000002</v>
      </c>
      <c r="BT131" s="132">
        <f t="shared" ref="BT131:BT194" si="105">(R131)*0.0001</f>
        <v>1.4481000000000002</v>
      </c>
      <c r="BU131" s="132"/>
      <c r="BV131" s="132">
        <f t="shared" si="76"/>
        <v>0.1163</v>
      </c>
      <c r="BW131" s="133">
        <f t="shared" si="82"/>
        <v>1.0626</v>
      </c>
      <c r="BX131" s="133">
        <f t="shared" si="82"/>
        <v>1.2459</v>
      </c>
      <c r="BY131" s="133">
        <f t="shared" ref="BY131:BY194" si="106">(Q131)*0.0001</f>
        <v>0.40210000000000001</v>
      </c>
      <c r="BZ131" s="133">
        <f t="shared" ref="BZ131:BZ194" si="107">(L131)*0.0001</f>
        <v>0.2928</v>
      </c>
      <c r="CA131" s="133">
        <f t="shared" ref="CA131:CA194" si="108">(N131)*0.0001</f>
        <v>3.4700000000000002E-2</v>
      </c>
      <c r="CB131" s="133">
        <f t="shared" ref="CB131:CB194" si="109">(O131)*0.0005</f>
        <v>6.9595000000000002</v>
      </c>
      <c r="CC131" s="133"/>
      <c r="CD131" s="133">
        <f t="shared" ref="CD131:CD194" si="110">(P131)*0.0001</f>
        <v>1.3378000000000001</v>
      </c>
    </row>
    <row r="132" spans="1:82" ht="15.75" x14ac:dyDescent="0.25">
      <c r="A132" s="125">
        <v>43230</v>
      </c>
      <c r="B132" s="138">
        <v>15093</v>
      </c>
      <c r="C132" s="138">
        <v>50960</v>
      </c>
      <c r="D132" s="138">
        <v>68080</v>
      </c>
      <c r="E132" s="138">
        <v>15573</v>
      </c>
      <c r="F132" s="138">
        <v>43650</v>
      </c>
      <c r="G132" s="138">
        <v>1138</v>
      </c>
      <c r="H132" s="138">
        <v>10601</v>
      </c>
      <c r="I132" s="138">
        <v>12673</v>
      </c>
      <c r="J132" s="138">
        <v>102401</v>
      </c>
      <c r="K132" s="138">
        <v>77294</v>
      </c>
      <c r="L132" s="138">
        <v>2970</v>
      </c>
      <c r="M132" s="138">
        <v>15944</v>
      </c>
      <c r="N132" s="138">
        <v>334</v>
      </c>
      <c r="O132" s="138">
        <v>14381</v>
      </c>
      <c r="P132" s="138">
        <v>12989</v>
      </c>
      <c r="Q132" s="138">
        <v>4005</v>
      </c>
      <c r="R132" s="138">
        <v>13682</v>
      </c>
      <c r="S132" s="138">
        <v>50273</v>
      </c>
      <c r="T132" s="138">
        <v>11282</v>
      </c>
      <c r="U132" s="138">
        <v>3422</v>
      </c>
      <c r="V132" s="138">
        <v>26833</v>
      </c>
      <c r="W132" s="138">
        <v>33932</v>
      </c>
      <c r="X132" s="138">
        <v>13837</v>
      </c>
      <c r="Y132" s="138">
        <v>16073</v>
      </c>
      <c r="Z132" s="138">
        <v>12845</v>
      </c>
      <c r="AA132" s="138">
        <v>46630</v>
      </c>
      <c r="AB132" s="138">
        <v>876</v>
      </c>
      <c r="AC132" s="138">
        <v>554</v>
      </c>
      <c r="AD132" s="138">
        <v>6975</v>
      </c>
      <c r="AE132" s="138">
        <v>28173</v>
      </c>
      <c r="AF132" s="138">
        <v>7859</v>
      </c>
      <c r="AG132" s="138">
        <v>11050</v>
      </c>
      <c r="AH132" s="138">
        <v>50140</v>
      </c>
      <c r="AI132" s="138">
        <v>43430</v>
      </c>
      <c r="AJ132" s="138">
        <v>368880</v>
      </c>
      <c r="AK132" s="128">
        <f t="shared" si="84"/>
        <v>0.15944000000000003</v>
      </c>
      <c r="AL132" s="129">
        <f t="shared" si="85"/>
        <v>1.5093000000000001</v>
      </c>
      <c r="AM132" s="129">
        <f t="shared" si="86"/>
        <v>2.548</v>
      </c>
      <c r="AN132" s="129">
        <f t="shared" si="86"/>
        <v>3.4040000000000004</v>
      </c>
      <c r="AO132" s="129">
        <f t="shared" si="87"/>
        <v>10.2401</v>
      </c>
      <c r="AP132" s="129">
        <f t="shared" si="88"/>
        <v>3.8647</v>
      </c>
      <c r="AQ132" s="129">
        <f t="shared" si="89"/>
        <v>0.50140000000000007</v>
      </c>
      <c r="AR132" s="129">
        <f t="shared" si="89"/>
        <v>0.43430000000000002</v>
      </c>
      <c r="AT132" s="131">
        <f t="shared" ref="AT132:AT195" si="111">A132</f>
        <v>43230</v>
      </c>
      <c r="AU132" s="132">
        <f t="shared" si="90"/>
        <v>0.28173000000000004</v>
      </c>
      <c r="AV132" s="132">
        <f t="shared" si="91"/>
        <v>0.46630000000000005</v>
      </c>
      <c r="AW132" s="132">
        <f t="shared" si="92"/>
        <v>0.50273000000000001</v>
      </c>
      <c r="AX132" s="132">
        <f t="shared" si="93"/>
        <v>5.5400000000000007E-3</v>
      </c>
      <c r="AY132" s="132">
        <f t="shared" si="94"/>
        <v>8.7600000000000004E-3</v>
      </c>
      <c r="AZ132" s="132">
        <f t="shared" si="95"/>
        <v>0.26833000000000001</v>
      </c>
      <c r="BA132" s="132">
        <f t="shared" si="96"/>
        <v>0.16073000000000001</v>
      </c>
      <c r="BB132" s="132">
        <f t="shared" si="97"/>
        <v>0.67864000000000002</v>
      </c>
      <c r="BC132" s="132">
        <f t="shared" si="98"/>
        <v>0.12845000000000001</v>
      </c>
      <c r="BD132" s="132">
        <f t="shared" si="99"/>
        <v>0.13837000000000002</v>
      </c>
      <c r="BE132" s="132">
        <f t="shared" si="100"/>
        <v>7.8590000000000007E-2</v>
      </c>
      <c r="BF132" s="132">
        <f t="shared" si="101"/>
        <v>6.9750000000000006E-2</v>
      </c>
      <c r="BG132" s="132">
        <f t="shared" ref="BG132:BG195" si="112">(AG132)*0.000001</f>
        <v>1.1049999999999999E-2</v>
      </c>
      <c r="BH132" s="132"/>
      <c r="BI132" s="132">
        <f t="shared" si="80"/>
        <v>1.5093000000000001</v>
      </c>
      <c r="BJ132" s="132">
        <f t="shared" si="80"/>
        <v>2.548</v>
      </c>
      <c r="BK132" s="132">
        <f t="shared" si="80"/>
        <v>3.4040000000000004</v>
      </c>
      <c r="BL132" s="132">
        <f t="shared" si="102"/>
        <v>0.3422</v>
      </c>
      <c r="BM132" s="132">
        <f t="shared" ref="BM132:BM195" si="113">((E132)*0.0001)</f>
        <v>1.5573000000000001</v>
      </c>
      <c r="BN132" s="132">
        <f t="shared" si="103"/>
        <v>0.87300000000000011</v>
      </c>
      <c r="BO132" s="132"/>
      <c r="BP132" s="132">
        <f t="shared" ref="BP132:BP195" si="114">(AP132)</f>
        <v>3.8647</v>
      </c>
      <c r="BQ132" s="132">
        <f t="shared" ref="BQ132:BQ195" si="115">(AO132)</f>
        <v>10.2401</v>
      </c>
      <c r="BR132" s="132">
        <f t="shared" ref="BR132:BR195" si="116">(AJ132)*0.000001</f>
        <v>0.36887999999999999</v>
      </c>
      <c r="BS132" s="132">
        <f t="shared" si="104"/>
        <v>0.11282</v>
      </c>
      <c r="BT132" s="132">
        <f t="shared" si="105"/>
        <v>1.3682000000000001</v>
      </c>
      <c r="BU132" s="132"/>
      <c r="BV132" s="132">
        <f t="shared" ref="BV132:BV195" si="117">((G132)*0.0001)</f>
        <v>0.11380000000000001</v>
      </c>
      <c r="BW132" s="133">
        <f t="shared" si="82"/>
        <v>1.0601</v>
      </c>
      <c r="BX132" s="133">
        <f t="shared" si="82"/>
        <v>1.2673000000000001</v>
      </c>
      <c r="BY132" s="133">
        <f t="shared" si="106"/>
        <v>0.40050000000000002</v>
      </c>
      <c r="BZ132" s="133">
        <f t="shared" si="107"/>
        <v>0.29700000000000004</v>
      </c>
      <c r="CA132" s="133">
        <f t="shared" si="108"/>
        <v>3.3399999999999999E-2</v>
      </c>
      <c r="CB132" s="133">
        <f t="shared" si="109"/>
        <v>7.1905000000000001</v>
      </c>
      <c r="CC132" s="133"/>
      <c r="CD132" s="133">
        <f t="shared" si="110"/>
        <v>1.2989000000000002</v>
      </c>
    </row>
    <row r="133" spans="1:82" ht="15.75" x14ac:dyDescent="0.25">
      <c r="A133" s="125">
        <v>43231</v>
      </c>
      <c r="B133" s="138">
        <v>15210</v>
      </c>
      <c r="C133" s="138">
        <v>51344</v>
      </c>
      <c r="D133" s="138">
        <v>72294</v>
      </c>
      <c r="E133" s="138">
        <v>15494</v>
      </c>
      <c r="F133" s="138">
        <v>42757</v>
      </c>
      <c r="G133" s="138">
        <v>1375</v>
      </c>
      <c r="H133" s="138">
        <v>12006</v>
      </c>
      <c r="I133" s="138">
        <v>11377</v>
      </c>
      <c r="J133" s="138">
        <v>103874</v>
      </c>
      <c r="K133" s="138">
        <v>76703</v>
      </c>
      <c r="L133" s="138">
        <v>2967</v>
      </c>
      <c r="M133" s="138">
        <v>17377</v>
      </c>
      <c r="N133" s="138">
        <v>287</v>
      </c>
      <c r="O133" s="138">
        <v>15070</v>
      </c>
      <c r="P133" s="138">
        <v>13267</v>
      </c>
      <c r="Q133" s="138">
        <v>3965</v>
      </c>
      <c r="R133" s="138">
        <v>14312</v>
      </c>
      <c r="S133" s="138">
        <v>50624</v>
      </c>
      <c r="T133" s="138">
        <v>18089</v>
      </c>
      <c r="U133" s="138">
        <v>3399</v>
      </c>
      <c r="V133" s="138">
        <v>26369</v>
      </c>
      <c r="W133" s="138">
        <v>33119</v>
      </c>
      <c r="X133" s="138">
        <v>14111</v>
      </c>
      <c r="Y133" s="138">
        <v>16414</v>
      </c>
      <c r="Z133" s="138">
        <v>13864</v>
      </c>
      <c r="AA133" s="138">
        <v>45834</v>
      </c>
      <c r="AB133" s="138">
        <v>866</v>
      </c>
      <c r="AC133" s="138">
        <v>1217</v>
      </c>
      <c r="AD133" s="138">
        <v>5306</v>
      </c>
      <c r="AE133" s="138">
        <v>28112</v>
      </c>
      <c r="AF133" s="138">
        <v>6599</v>
      </c>
      <c r="AG133" s="138">
        <v>11050</v>
      </c>
      <c r="AH133" s="138">
        <v>48860</v>
      </c>
      <c r="AI133" s="138">
        <v>30030</v>
      </c>
      <c r="AJ133" s="138">
        <v>365280</v>
      </c>
      <c r="AK133" s="128">
        <f t="shared" si="84"/>
        <v>0.17377000000000001</v>
      </c>
      <c r="AL133" s="129">
        <f t="shared" si="85"/>
        <v>1.5210000000000001</v>
      </c>
      <c r="AM133" s="129">
        <f t="shared" si="86"/>
        <v>2.5672000000000001</v>
      </c>
      <c r="AN133" s="129">
        <f t="shared" si="86"/>
        <v>3.6147</v>
      </c>
      <c r="AO133" s="129">
        <f t="shared" si="87"/>
        <v>10.387400000000001</v>
      </c>
      <c r="AP133" s="129">
        <f t="shared" si="88"/>
        <v>3.8351500000000001</v>
      </c>
      <c r="AQ133" s="129">
        <f t="shared" si="89"/>
        <v>0.48860000000000003</v>
      </c>
      <c r="AR133" s="129">
        <f t="shared" si="89"/>
        <v>0.30030000000000001</v>
      </c>
      <c r="AT133" s="131">
        <f t="shared" si="111"/>
        <v>43231</v>
      </c>
      <c r="AU133" s="132">
        <f t="shared" si="90"/>
        <v>0.28112000000000004</v>
      </c>
      <c r="AV133" s="132">
        <f t="shared" si="91"/>
        <v>0.45834000000000003</v>
      </c>
      <c r="AW133" s="132">
        <f t="shared" si="92"/>
        <v>0.50624000000000002</v>
      </c>
      <c r="AX133" s="132">
        <f t="shared" si="93"/>
        <v>1.217E-2</v>
      </c>
      <c r="AY133" s="132">
        <f t="shared" si="94"/>
        <v>8.660000000000001E-3</v>
      </c>
      <c r="AZ133" s="132">
        <f t="shared" si="95"/>
        <v>0.26369000000000004</v>
      </c>
      <c r="BA133" s="132">
        <f t="shared" si="96"/>
        <v>0.16414000000000001</v>
      </c>
      <c r="BB133" s="132">
        <f t="shared" si="97"/>
        <v>0.66238000000000008</v>
      </c>
      <c r="BC133" s="132">
        <f t="shared" si="98"/>
        <v>0.13864000000000001</v>
      </c>
      <c r="BD133" s="132">
        <f t="shared" si="99"/>
        <v>0.14111000000000001</v>
      </c>
      <c r="BE133" s="132">
        <f t="shared" si="100"/>
        <v>6.5990000000000007E-2</v>
      </c>
      <c r="BF133" s="132">
        <f t="shared" si="101"/>
        <v>5.3060000000000003E-2</v>
      </c>
      <c r="BG133" s="132">
        <f t="shared" si="112"/>
        <v>1.1049999999999999E-2</v>
      </c>
      <c r="BH133" s="132"/>
      <c r="BI133" s="132">
        <f t="shared" si="80"/>
        <v>1.5210000000000001</v>
      </c>
      <c r="BJ133" s="132">
        <f t="shared" si="80"/>
        <v>2.5672000000000001</v>
      </c>
      <c r="BK133" s="132">
        <f t="shared" si="80"/>
        <v>3.6147</v>
      </c>
      <c r="BL133" s="132">
        <f t="shared" si="102"/>
        <v>0.33990000000000004</v>
      </c>
      <c r="BM133" s="132">
        <f t="shared" si="113"/>
        <v>1.5494000000000001</v>
      </c>
      <c r="BN133" s="132">
        <f t="shared" si="103"/>
        <v>0.85514000000000012</v>
      </c>
      <c r="BO133" s="132"/>
      <c r="BP133" s="132">
        <f t="shared" si="114"/>
        <v>3.8351500000000001</v>
      </c>
      <c r="BQ133" s="132">
        <f t="shared" si="115"/>
        <v>10.387400000000001</v>
      </c>
      <c r="BR133" s="132">
        <f t="shared" si="116"/>
        <v>0.36527999999999999</v>
      </c>
      <c r="BS133" s="132">
        <f t="shared" si="104"/>
        <v>0.18089000000000002</v>
      </c>
      <c r="BT133" s="132">
        <f t="shared" si="105"/>
        <v>1.4312</v>
      </c>
      <c r="BU133" s="132"/>
      <c r="BV133" s="132">
        <f t="shared" si="117"/>
        <v>0.13750000000000001</v>
      </c>
      <c r="BW133" s="133">
        <f t="shared" si="82"/>
        <v>1.2006000000000001</v>
      </c>
      <c r="BX133" s="133">
        <f t="shared" si="82"/>
        <v>1.1377000000000002</v>
      </c>
      <c r="BY133" s="133">
        <f t="shared" si="106"/>
        <v>0.39650000000000002</v>
      </c>
      <c r="BZ133" s="133">
        <f t="shared" si="107"/>
        <v>0.29670000000000002</v>
      </c>
      <c r="CA133" s="133">
        <f t="shared" si="108"/>
        <v>2.87E-2</v>
      </c>
      <c r="CB133" s="133">
        <f t="shared" si="109"/>
        <v>7.5350000000000001</v>
      </c>
      <c r="CC133" s="133"/>
      <c r="CD133" s="133">
        <f t="shared" si="110"/>
        <v>1.3267</v>
      </c>
    </row>
    <row r="134" spans="1:82" ht="15.75" x14ac:dyDescent="0.25">
      <c r="A134" s="125">
        <v>43232</v>
      </c>
      <c r="B134" s="138">
        <v>16192</v>
      </c>
      <c r="C134" s="138">
        <v>49191</v>
      </c>
      <c r="D134" s="138">
        <v>74232</v>
      </c>
      <c r="E134" s="138">
        <v>15860</v>
      </c>
      <c r="F134" s="138">
        <v>46027</v>
      </c>
      <c r="G134" s="138">
        <v>1652</v>
      </c>
      <c r="H134" s="138">
        <v>13061</v>
      </c>
      <c r="I134" s="138">
        <v>13147</v>
      </c>
      <c r="J134" s="138">
        <v>108543</v>
      </c>
      <c r="K134" s="138">
        <v>79606</v>
      </c>
      <c r="L134" s="138">
        <v>3172</v>
      </c>
      <c r="M134" s="138">
        <v>18988</v>
      </c>
      <c r="N134" s="138">
        <v>204</v>
      </c>
      <c r="O134" s="138">
        <v>16775</v>
      </c>
      <c r="P134" s="138">
        <v>15346</v>
      </c>
      <c r="Q134" s="138">
        <v>4155</v>
      </c>
      <c r="R134" s="138">
        <v>14005</v>
      </c>
      <c r="S134" s="138">
        <v>48516</v>
      </c>
      <c r="T134" s="138">
        <v>14374</v>
      </c>
      <c r="U134" s="138">
        <v>3856</v>
      </c>
      <c r="V134" s="138">
        <v>28723</v>
      </c>
      <c r="W134" s="138">
        <v>34337</v>
      </c>
      <c r="X134" s="138">
        <v>16694</v>
      </c>
      <c r="Y134" s="138">
        <v>17024</v>
      </c>
      <c r="Z134" s="138">
        <v>15709</v>
      </c>
      <c r="AA134" s="138">
        <v>47494</v>
      </c>
      <c r="AB134" s="138">
        <v>978</v>
      </c>
      <c r="AC134" s="138">
        <v>984</v>
      </c>
      <c r="AD134" s="138">
        <v>5473</v>
      </c>
      <c r="AE134" s="138">
        <v>27885</v>
      </c>
      <c r="AF134" s="138">
        <v>6115</v>
      </c>
      <c r="AG134" s="138">
        <v>10870</v>
      </c>
      <c r="AH134" s="138">
        <v>49730</v>
      </c>
      <c r="AI134" s="138">
        <v>34830</v>
      </c>
      <c r="AJ134" s="138">
        <v>363020</v>
      </c>
      <c r="AK134" s="128">
        <f t="shared" si="84"/>
        <v>0.18988000000000002</v>
      </c>
      <c r="AL134" s="129">
        <f t="shared" si="85"/>
        <v>1.6192</v>
      </c>
      <c r="AM134" s="129">
        <f t="shared" si="86"/>
        <v>2.4595500000000001</v>
      </c>
      <c r="AN134" s="129">
        <f t="shared" si="86"/>
        <v>3.7116000000000002</v>
      </c>
      <c r="AO134" s="129">
        <f t="shared" si="87"/>
        <v>10.8543</v>
      </c>
      <c r="AP134" s="129">
        <f t="shared" si="88"/>
        <v>3.9803000000000002</v>
      </c>
      <c r="AQ134" s="129">
        <f t="shared" si="89"/>
        <v>0.49730000000000002</v>
      </c>
      <c r="AR134" s="129">
        <f t="shared" si="89"/>
        <v>0.34830000000000005</v>
      </c>
      <c r="AT134" s="131">
        <f t="shared" si="111"/>
        <v>43232</v>
      </c>
      <c r="AU134" s="132">
        <f t="shared" si="90"/>
        <v>0.27885000000000004</v>
      </c>
      <c r="AV134" s="132">
        <f t="shared" si="91"/>
        <v>0.47494000000000003</v>
      </c>
      <c r="AW134" s="132">
        <f t="shared" si="92"/>
        <v>0.48516000000000004</v>
      </c>
      <c r="AX134" s="132">
        <f t="shared" si="93"/>
        <v>9.8400000000000015E-3</v>
      </c>
      <c r="AY134" s="132">
        <f t="shared" si="94"/>
        <v>9.7800000000000005E-3</v>
      </c>
      <c r="AZ134" s="132">
        <f t="shared" si="95"/>
        <v>0.28723000000000004</v>
      </c>
      <c r="BA134" s="132">
        <f t="shared" si="96"/>
        <v>0.17024</v>
      </c>
      <c r="BB134" s="132">
        <f t="shared" si="97"/>
        <v>0.68674000000000002</v>
      </c>
      <c r="BC134" s="132">
        <f t="shared" si="98"/>
        <v>0.15709000000000001</v>
      </c>
      <c r="BD134" s="132">
        <f t="shared" si="99"/>
        <v>0.16694000000000001</v>
      </c>
      <c r="BE134" s="132">
        <f t="shared" si="100"/>
        <v>6.1150000000000003E-2</v>
      </c>
      <c r="BF134" s="132">
        <f t="shared" si="101"/>
        <v>5.4730000000000008E-2</v>
      </c>
      <c r="BG134" s="132">
        <f t="shared" si="112"/>
        <v>1.0869999999999999E-2</v>
      </c>
      <c r="BH134" s="132"/>
      <c r="BI134" s="132">
        <f t="shared" si="80"/>
        <v>1.6192</v>
      </c>
      <c r="BJ134" s="132">
        <f t="shared" si="80"/>
        <v>2.4595500000000001</v>
      </c>
      <c r="BK134" s="132">
        <f t="shared" si="80"/>
        <v>3.7116000000000002</v>
      </c>
      <c r="BL134" s="132">
        <f t="shared" si="102"/>
        <v>0.3856</v>
      </c>
      <c r="BM134" s="132">
        <f t="shared" si="113"/>
        <v>1.5860000000000001</v>
      </c>
      <c r="BN134" s="132">
        <f t="shared" si="103"/>
        <v>0.92054000000000002</v>
      </c>
      <c r="BO134" s="132"/>
      <c r="BP134" s="132">
        <f t="shared" si="114"/>
        <v>3.9803000000000002</v>
      </c>
      <c r="BQ134" s="132">
        <f t="shared" si="115"/>
        <v>10.8543</v>
      </c>
      <c r="BR134" s="132">
        <f t="shared" si="116"/>
        <v>0.36302000000000001</v>
      </c>
      <c r="BS134" s="132">
        <f t="shared" si="104"/>
        <v>0.14374000000000001</v>
      </c>
      <c r="BT134" s="132">
        <f t="shared" si="105"/>
        <v>1.4005000000000001</v>
      </c>
      <c r="BU134" s="132"/>
      <c r="BV134" s="132">
        <f t="shared" si="117"/>
        <v>0.16520000000000001</v>
      </c>
      <c r="BW134" s="133">
        <f t="shared" si="82"/>
        <v>1.3061</v>
      </c>
      <c r="BX134" s="133">
        <f t="shared" si="82"/>
        <v>1.3147</v>
      </c>
      <c r="BY134" s="133">
        <f t="shared" si="106"/>
        <v>0.41550000000000004</v>
      </c>
      <c r="BZ134" s="133">
        <f t="shared" si="107"/>
        <v>0.31720000000000004</v>
      </c>
      <c r="CA134" s="133">
        <f t="shared" si="108"/>
        <v>2.0400000000000001E-2</v>
      </c>
      <c r="CB134" s="133">
        <f t="shared" si="109"/>
        <v>8.3874999999999993</v>
      </c>
      <c r="CC134" s="133"/>
      <c r="CD134" s="133">
        <f t="shared" si="110"/>
        <v>1.5346</v>
      </c>
    </row>
    <row r="135" spans="1:82" ht="15.75" x14ac:dyDescent="0.25">
      <c r="A135" s="125">
        <v>43233</v>
      </c>
      <c r="B135" s="138">
        <v>16531</v>
      </c>
      <c r="C135" s="138">
        <v>55727</v>
      </c>
      <c r="D135" s="138">
        <v>76771</v>
      </c>
      <c r="E135" s="138">
        <v>16905</v>
      </c>
      <c r="F135" s="138">
        <v>46524</v>
      </c>
      <c r="G135" s="138">
        <v>1762</v>
      </c>
      <c r="H135" s="138">
        <v>14183</v>
      </c>
      <c r="I135" s="138">
        <v>16473</v>
      </c>
      <c r="J135" s="138">
        <v>112310</v>
      </c>
      <c r="K135" s="138">
        <v>83242</v>
      </c>
      <c r="L135" s="138">
        <v>3584</v>
      </c>
      <c r="M135" s="138">
        <v>19162</v>
      </c>
      <c r="N135" s="138">
        <v>221</v>
      </c>
      <c r="O135" s="138">
        <v>17318</v>
      </c>
      <c r="P135" s="138">
        <v>15637</v>
      </c>
      <c r="Q135" s="138">
        <v>4593</v>
      </c>
      <c r="R135" s="138">
        <v>15937</v>
      </c>
      <c r="S135" s="138">
        <v>48195</v>
      </c>
      <c r="T135" s="138">
        <v>20078</v>
      </c>
      <c r="U135" s="138">
        <v>4523</v>
      </c>
      <c r="V135" s="138">
        <v>30972</v>
      </c>
      <c r="W135" s="138">
        <v>32647</v>
      </c>
      <c r="X135" s="138">
        <v>19628</v>
      </c>
      <c r="Y135" s="138">
        <v>16729</v>
      </c>
      <c r="Z135" s="138">
        <v>14552</v>
      </c>
      <c r="AA135" s="138">
        <v>51044</v>
      </c>
      <c r="AB135" s="138">
        <v>1062</v>
      </c>
      <c r="AC135" s="138">
        <v>790</v>
      </c>
      <c r="AD135" s="138">
        <v>7512</v>
      </c>
      <c r="AE135" s="138">
        <v>28278</v>
      </c>
      <c r="AF135" s="138">
        <v>6356</v>
      </c>
      <c r="AG135" s="138">
        <v>11050</v>
      </c>
      <c r="AH135" s="138">
        <v>50680</v>
      </c>
      <c r="AI135" s="138">
        <v>49590</v>
      </c>
      <c r="AJ135" s="138">
        <v>364060</v>
      </c>
      <c r="AK135" s="128">
        <f t="shared" si="84"/>
        <v>0.19162000000000001</v>
      </c>
      <c r="AL135" s="129">
        <f t="shared" si="85"/>
        <v>1.6531</v>
      </c>
      <c r="AM135" s="129">
        <f t="shared" si="86"/>
        <v>2.7863500000000001</v>
      </c>
      <c r="AN135" s="129">
        <f t="shared" si="86"/>
        <v>3.8385500000000001</v>
      </c>
      <c r="AO135" s="129">
        <f t="shared" si="87"/>
        <v>11.231</v>
      </c>
      <c r="AP135" s="129">
        <f t="shared" si="88"/>
        <v>4.1621000000000006</v>
      </c>
      <c r="AQ135" s="129">
        <f t="shared" si="89"/>
        <v>0.50680000000000003</v>
      </c>
      <c r="AR135" s="129">
        <f t="shared" si="89"/>
        <v>0.49590000000000006</v>
      </c>
      <c r="AT135" s="131">
        <f t="shared" si="111"/>
        <v>43233</v>
      </c>
      <c r="AU135" s="132">
        <f t="shared" si="90"/>
        <v>0.28278000000000003</v>
      </c>
      <c r="AV135" s="132">
        <f t="shared" si="91"/>
        <v>0.51044</v>
      </c>
      <c r="AW135" s="132">
        <f t="shared" si="92"/>
        <v>0.48195000000000005</v>
      </c>
      <c r="AX135" s="132">
        <f t="shared" si="93"/>
        <v>7.9000000000000008E-3</v>
      </c>
      <c r="AY135" s="132">
        <f t="shared" si="94"/>
        <v>1.0620000000000001E-2</v>
      </c>
      <c r="AZ135" s="132">
        <f t="shared" si="95"/>
        <v>0.30972000000000005</v>
      </c>
      <c r="BA135" s="132">
        <f t="shared" si="96"/>
        <v>0.16729000000000002</v>
      </c>
      <c r="BB135" s="132">
        <f t="shared" si="97"/>
        <v>0.65294000000000008</v>
      </c>
      <c r="BC135" s="132">
        <f t="shared" si="98"/>
        <v>0.14552000000000001</v>
      </c>
      <c r="BD135" s="132">
        <f t="shared" si="99"/>
        <v>0.19628000000000001</v>
      </c>
      <c r="BE135" s="132">
        <f t="shared" si="100"/>
        <v>6.3560000000000005E-2</v>
      </c>
      <c r="BF135" s="132">
        <f t="shared" si="101"/>
        <v>7.5120000000000006E-2</v>
      </c>
      <c r="BG135" s="132">
        <f t="shared" si="112"/>
        <v>1.1049999999999999E-2</v>
      </c>
      <c r="BH135" s="132"/>
      <c r="BI135" s="132">
        <f t="shared" si="80"/>
        <v>1.6531</v>
      </c>
      <c r="BJ135" s="132">
        <f t="shared" si="80"/>
        <v>2.7863500000000001</v>
      </c>
      <c r="BK135" s="132">
        <f t="shared" si="80"/>
        <v>3.8385500000000001</v>
      </c>
      <c r="BL135" s="132">
        <f t="shared" si="102"/>
        <v>0.45230000000000004</v>
      </c>
      <c r="BM135" s="132">
        <f t="shared" si="113"/>
        <v>1.6905000000000001</v>
      </c>
      <c r="BN135" s="132">
        <f t="shared" si="103"/>
        <v>0.93048000000000008</v>
      </c>
      <c r="BO135" s="132"/>
      <c r="BP135" s="132">
        <f t="shared" si="114"/>
        <v>4.1621000000000006</v>
      </c>
      <c r="BQ135" s="132">
        <f t="shared" si="115"/>
        <v>11.231</v>
      </c>
      <c r="BR135" s="132">
        <f t="shared" si="116"/>
        <v>0.36405999999999999</v>
      </c>
      <c r="BS135" s="132">
        <f t="shared" si="104"/>
        <v>0.20078000000000001</v>
      </c>
      <c r="BT135" s="132">
        <f t="shared" si="105"/>
        <v>1.5937000000000001</v>
      </c>
      <c r="BU135" s="132"/>
      <c r="BV135" s="132">
        <f t="shared" si="117"/>
        <v>0.1762</v>
      </c>
      <c r="BW135" s="133">
        <f t="shared" si="82"/>
        <v>1.4183000000000001</v>
      </c>
      <c r="BX135" s="133">
        <f t="shared" si="82"/>
        <v>1.6473</v>
      </c>
      <c r="BY135" s="133">
        <f t="shared" si="106"/>
        <v>0.45930000000000004</v>
      </c>
      <c r="BZ135" s="133">
        <f t="shared" si="107"/>
        <v>0.3584</v>
      </c>
      <c r="CA135" s="133">
        <f t="shared" si="108"/>
        <v>2.2100000000000002E-2</v>
      </c>
      <c r="CB135" s="133">
        <f t="shared" si="109"/>
        <v>8.6590000000000007</v>
      </c>
      <c r="CC135" s="133"/>
      <c r="CD135" s="133">
        <f t="shared" si="110"/>
        <v>1.5637000000000001</v>
      </c>
    </row>
    <row r="136" spans="1:82" ht="15.75" x14ac:dyDescent="0.25">
      <c r="A136" s="125">
        <v>43234</v>
      </c>
      <c r="B136" s="138">
        <v>17767</v>
      </c>
      <c r="C136" s="138">
        <v>60157</v>
      </c>
      <c r="D136" s="138">
        <v>82457</v>
      </c>
      <c r="E136" s="138">
        <v>17811</v>
      </c>
      <c r="F136" s="138">
        <v>43741</v>
      </c>
      <c r="G136" s="138">
        <v>2430</v>
      </c>
      <c r="H136" s="138">
        <v>20793</v>
      </c>
      <c r="I136" s="138">
        <v>21107</v>
      </c>
      <c r="J136" s="138">
        <v>117130</v>
      </c>
      <c r="K136" s="138">
        <v>83532</v>
      </c>
      <c r="L136" s="138">
        <v>4043</v>
      </c>
      <c r="M136" s="138">
        <v>17547</v>
      </c>
      <c r="N136" s="138">
        <v>354</v>
      </c>
      <c r="O136" s="138">
        <v>16617</v>
      </c>
      <c r="P136" s="138">
        <v>16145</v>
      </c>
      <c r="Q136" s="138">
        <v>4786</v>
      </c>
      <c r="R136" s="138">
        <v>18747</v>
      </c>
      <c r="S136" s="138">
        <v>54520</v>
      </c>
      <c r="T136" s="138">
        <v>13188</v>
      </c>
      <c r="U136" s="138">
        <v>5114</v>
      </c>
      <c r="V136" s="138">
        <v>32811</v>
      </c>
      <c r="W136" s="138">
        <v>36623</v>
      </c>
      <c r="X136" s="138">
        <v>21793</v>
      </c>
      <c r="Y136" s="138">
        <v>18647</v>
      </c>
      <c r="Z136" s="138">
        <v>14304</v>
      </c>
      <c r="AA136" s="138">
        <v>52365</v>
      </c>
      <c r="AB136" s="138">
        <v>1665</v>
      </c>
      <c r="AC136" s="138">
        <v>789</v>
      </c>
      <c r="AD136" s="138">
        <v>8369</v>
      </c>
      <c r="AE136" s="138">
        <v>29765</v>
      </c>
      <c r="AF136" s="138">
        <v>9260</v>
      </c>
      <c r="AG136" s="138">
        <v>11020</v>
      </c>
      <c r="AH136" s="138">
        <v>55830</v>
      </c>
      <c r="AI136" s="138">
        <v>52470</v>
      </c>
      <c r="AJ136" s="138">
        <v>365900</v>
      </c>
      <c r="AK136" s="128">
        <f t="shared" si="84"/>
        <v>0.17547000000000001</v>
      </c>
      <c r="AL136" s="129">
        <f t="shared" si="85"/>
        <v>1.7767000000000002</v>
      </c>
      <c r="AM136" s="129">
        <f t="shared" si="86"/>
        <v>3.0078500000000004</v>
      </c>
      <c r="AN136" s="129">
        <f t="shared" si="86"/>
        <v>4.1228500000000006</v>
      </c>
      <c r="AO136" s="129">
        <f t="shared" si="87"/>
        <v>11.713000000000001</v>
      </c>
      <c r="AP136" s="129">
        <f t="shared" si="88"/>
        <v>4.1766000000000005</v>
      </c>
      <c r="AQ136" s="129">
        <f t="shared" si="89"/>
        <v>0.55830000000000002</v>
      </c>
      <c r="AR136" s="129">
        <f t="shared" si="89"/>
        <v>0.52470000000000006</v>
      </c>
      <c r="AT136" s="131">
        <f t="shared" si="111"/>
        <v>43234</v>
      </c>
      <c r="AU136" s="132">
        <f t="shared" si="90"/>
        <v>0.29765000000000003</v>
      </c>
      <c r="AV136" s="132">
        <f t="shared" si="91"/>
        <v>0.52365000000000006</v>
      </c>
      <c r="AW136" s="132">
        <f t="shared" si="92"/>
        <v>0.54520000000000002</v>
      </c>
      <c r="AX136" s="132">
        <f t="shared" si="93"/>
        <v>7.8900000000000012E-3</v>
      </c>
      <c r="AY136" s="132">
        <f t="shared" si="94"/>
        <v>1.6650000000000002E-2</v>
      </c>
      <c r="AZ136" s="132">
        <f t="shared" si="95"/>
        <v>0.32811000000000001</v>
      </c>
      <c r="BA136" s="132">
        <f t="shared" si="96"/>
        <v>0.18647000000000002</v>
      </c>
      <c r="BB136" s="132">
        <f t="shared" si="97"/>
        <v>0.73246000000000011</v>
      </c>
      <c r="BC136" s="132">
        <f t="shared" si="98"/>
        <v>0.14304</v>
      </c>
      <c r="BD136" s="132">
        <f t="shared" si="99"/>
        <v>0.21793000000000001</v>
      </c>
      <c r="BE136" s="132">
        <f t="shared" si="100"/>
        <v>9.2600000000000002E-2</v>
      </c>
      <c r="BF136" s="132">
        <f t="shared" si="101"/>
        <v>8.3690000000000001E-2</v>
      </c>
      <c r="BG136" s="132">
        <f t="shared" si="112"/>
        <v>1.102E-2</v>
      </c>
      <c r="BH136" s="132"/>
      <c r="BI136" s="132">
        <f t="shared" si="80"/>
        <v>1.7767000000000002</v>
      </c>
      <c r="BJ136" s="132">
        <f t="shared" si="80"/>
        <v>3.0078500000000004</v>
      </c>
      <c r="BK136" s="132">
        <f t="shared" si="80"/>
        <v>4.1228500000000006</v>
      </c>
      <c r="BL136" s="132">
        <f t="shared" si="102"/>
        <v>0.51140000000000008</v>
      </c>
      <c r="BM136" s="132">
        <f t="shared" si="113"/>
        <v>1.7811000000000001</v>
      </c>
      <c r="BN136" s="132">
        <f t="shared" si="103"/>
        <v>0.87482000000000004</v>
      </c>
      <c r="BO136" s="132"/>
      <c r="BP136" s="132">
        <f t="shared" si="114"/>
        <v>4.1766000000000005</v>
      </c>
      <c r="BQ136" s="132">
        <f t="shared" si="115"/>
        <v>11.713000000000001</v>
      </c>
      <c r="BR136" s="132">
        <f t="shared" si="116"/>
        <v>0.3659</v>
      </c>
      <c r="BS136" s="132">
        <f t="shared" si="104"/>
        <v>0.13188</v>
      </c>
      <c r="BT136" s="132">
        <f t="shared" si="105"/>
        <v>1.8747</v>
      </c>
      <c r="BU136" s="132"/>
      <c r="BV136" s="132">
        <f t="shared" si="117"/>
        <v>0.24300000000000002</v>
      </c>
      <c r="BW136" s="133">
        <f t="shared" si="82"/>
        <v>2.0792999999999999</v>
      </c>
      <c r="BX136" s="133">
        <f t="shared" si="82"/>
        <v>2.1107</v>
      </c>
      <c r="BY136" s="133">
        <f t="shared" si="106"/>
        <v>0.47860000000000003</v>
      </c>
      <c r="BZ136" s="133">
        <f t="shared" si="107"/>
        <v>0.40429999999999999</v>
      </c>
      <c r="CA136" s="133">
        <f t="shared" si="108"/>
        <v>3.5400000000000001E-2</v>
      </c>
      <c r="CB136" s="133">
        <f t="shared" si="109"/>
        <v>8.3085000000000004</v>
      </c>
      <c r="CC136" s="133"/>
      <c r="CD136" s="133">
        <f t="shared" si="110"/>
        <v>1.6145</v>
      </c>
    </row>
    <row r="137" spans="1:82" ht="15.75" x14ac:dyDescent="0.25">
      <c r="A137" s="125">
        <v>43235</v>
      </c>
      <c r="B137" s="138">
        <v>16983</v>
      </c>
      <c r="C137" s="138">
        <v>57371</v>
      </c>
      <c r="D137" s="138">
        <v>79097</v>
      </c>
      <c r="E137" s="138">
        <v>17002</v>
      </c>
      <c r="F137" s="138">
        <v>42775</v>
      </c>
      <c r="G137" s="138">
        <v>2097</v>
      </c>
      <c r="H137" s="138">
        <v>18823</v>
      </c>
      <c r="I137" s="138">
        <v>17856</v>
      </c>
      <c r="J137" s="138">
        <v>113654</v>
      </c>
      <c r="K137" s="138">
        <v>81317</v>
      </c>
      <c r="L137" s="138">
        <v>4035</v>
      </c>
      <c r="M137" s="138">
        <v>17852</v>
      </c>
      <c r="N137" s="138">
        <v>365</v>
      </c>
      <c r="O137" s="138">
        <v>16018</v>
      </c>
      <c r="P137" s="138">
        <v>16223</v>
      </c>
      <c r="Q137" s="138">
        <v>4781</v>
      </c>
      <c r="R137" s="138">
        <v>15989</v>
      </c>
      <c r="S137" s="138">
        <v>54035</v>
      </c>
      <c r="T137" s="138">
        <v>18534</v>
      </c>
      <c r="U137" s="138">
        <v>4501</v>
      </c>
      <c r="V137" s="138">
        <v>26722</v>
      </c>
      <c r="W137" s="138">
        <v>35574</v>
      </c>
      <c r="X137" s="138">
        <v>21360</v>
      </c>
      <c r="Y137" s="138">
        <v>19026</v>
      </c>
      <c r="Z137" s="138">
        <v>15374</v>
      </c>
      <c r="AA137" s="138">
        <v>51844</v>
      </c>
      <c r="AB137" s="138">
        <v>1218</v>
      </c>
      <c r="AC137" s="138">
        <v>720</v>
      </c>
      <c r="AD137" s="138">
        <v>7658</v>
      </c>
      <c r="AE137" s="138">
        <v>28183</v>
      </c>
      <c r="AF137" s="138">
        <v>9974</v>
      </c>
      <c r="AG137" s="138">
        <v>19950</v>
      </c>
      <c r="AH137" s="138">
        <v>68880</v>
      </c>
      <c r="AI137" s="138">
        <v>48040</v>
      </c>
      <c r="AJ137" s="138">
        <v>364120</v>
      </c>
      <c r="AK137" s="128">
        <f t="shared" si="84"/>
        <v>0.17852000000000001</v>
      </c>
      <c r="AL137" s="129">
        <f t="shared" si="85"/>
        <v>1.6983000000000001</v>
      </c>
      <c r="AM137" s="129">
        <f t="shared" si="86"/>
        <v>2.8685499999999999</v>
      </c>
      <c r="AN137" s="129">
        <f t="shared" si="86"/>
        <v>3.95485</v>
      </c>
      <c r="AO137" s="129">
        <f t="shared" si="87"/>
        <v>11.365400000000001</v>
      </c>
      <c r="AP137" s="129">
        <f t="shared" si="88"/>
        <v>4.0658500000000002</v>
      </c>
      <c r="AQ137" s="129">
        <f t="shared" si="89"/>
        <v>0.68880000000000008</v>
      </c>
      <c r="AR137" s="129">
        <f t="shared" si="89"/>
        <v>0.48040000000000005</v>
      </c>
      <c r="AT137" s="131">
        <f t="shared" si="111"/>
        <v>43235</v>
      </c>
      <c r="AU137" s="132">
        <f t="shared" si="90"/>
        <v>0.28183000000000002</v>
      </c>
      <c r="AV137" s="132">
        <f t="shared" si="91"/>
        <v>0.51844000000000001</v>
      </c>
      <c r="AW137" s="132">
        <f t="shared" si="92"/>
        <v>0.54035</v>
      </c>
      <c r="AX137" s="132">
        <f t="shared" si="93"/>
        <v>7.2000000000000007E-3</v>
      </c>
      <c r="AY137" s="132">
        <f t="shared" si="94"/>
        <v>1.2180000000000002E-2</v>
      </c>
      <c r="AZ137" s="132">
        <f t="shared" si="95"/>
        <v>0.26722000000000001</v>
      </c>
      <c r="BA137" s="132">
        <f t="shared" si="96"/>
        <v>0.19026000000000001</v>
      </c>
      <c r="BB137" s="132">
        <f t="shared" si="97"/>
        <v>0.71148000000000011</v>
      </c>
      <c r="BC137" s="132">
        <f t="shared" si="98"/>
        <v>0.15374000000000002</v>
      </c>
      <c r="BD137" s="132">
        <f t="shared" si="99"/>
        <v>0.21360000000000001</v>
      </c>
      <c r="BE137" s="132">
        <f t="shared" si="100"/>
        <v>9.9740000000000009E-2</v>
      </c>
      <c r="BF137" s="132">
        <f t="shared" si="101"/>
        <v>7.6580000000000009E-2</v>
      </c>
      <c r="BG137" s="132">
        <f t="shared" si="112"/>
        <v>1.9949999999999999E-2</v>
      </c>
      <c r="BH137" s="132"/>
      <c r="BI137" s="132">
        <f t="shared" si="80"/>
        <v>1.6983000000000001</v>
      </c>
      <c r="BJ137" s="132">
        <f t="shared" si="80"/>
        <v>2.8685499999999999</v>
      </c>
      <c r="BK137" s="132">
        <f t="shared" si="80"/>
        <v>3.95485</v>
      </c>
      <c r="BL137" s="132">
        <f t="shared" si="102"/>
        <v>0.4501</v>
      </c>
      <c r="BM137" s="132">
        <f t="shared" si="113"/>
        <v>1.7002000000000002</v>
      </c>
      <c r="BN137" s="132">
        <f t="shared" si="103"/>
        <v>0.85550000000000004</v>
      </c>
      <c r="BO137" s="132"/>
      <c r="BP137" s="132">
        <f t="shared" si="114"/>
        <v>4.0658500000000002</v>
      </c>
      <c r="BQ137" s="132">
        <f t="shared" si="115"/>
        <v>11.365400000000001</v>
      </c>
      <c r="BR137" s="132">
        <f t="shared" si="116"/>
        <v>0.36412</v>
      </c>
      <c r="BS137" s="132">
        <f t="shared" si="104"/>
        <v>0.18534</v>
      </c>
      <c r="BT137" s="132">
        <f t="shared" si="105"/>
        <v>1.5989</v>
      </c>
      <c r="BU137" s="132"/>
      <c r="BV137" s="132">
        <f t="shared" si="117"/>
        <v>0.2097</v>
      </c>
      <c r="BW137" s="133">
        <f t="shared" si="82"/>
        <v>1.8823000000000001</v>
      </c>
      <c r="BX137" s="133">
        <f t="shared" si="82"/>
        <v>1.7856000000000001</v>
      </c>
      <c r="BY137" s="133">
        <f t="shared" si="106"/>
        <v>0.47810000000000002</v>
      </c>
      <c r="BZ137" s="133">
        <f t="shared" si="107"/>
        <v>0.40350000000000003</v>
      </c>
      <c r="CA137" s="133">
        <f t="shared" si="108"/>
        <v>3.6500000000000005E-2</v>
      </c>
      <c r="CB137" s="133">
        <f t="shared" si="109"/>
        <v>8.0090000000000003</v>
      </c>
      <c r="CC137" s="133"/>
      <c r="CD137" s="133">
        <f t="shared" si="110"/>
        <v>1.6223000000000001</v>
      </c>
    </row>
    <row r="138" spans="1:82" ht="15.75" x14ac:dyDescent="0.25">
      <c r="A138" s="125">
        <v>43236</v>
      </c>
      <c r="B138" s="138">
        <v>19411</v>
      </c>
      <c r="C138" s="138">
        <v>64865</v>
      </c>
      <c r="D138" s="138">
        <v>88054</v>
      </c>
      <c r="E138" s="138">
        <v>21752</v>
      </c>
      <c r="F138" s="138">
        <v>45154</v>
      </c>
      <c r="G138" s="138">
        <v>2366</v>
      </c>
      <c r="H138" s="138">
        <v>26361</v>
      </c>
      <c r="I138" s="138">
        <v>24349</v>
      </c>
      <c r="J138" s="138">
        <v>129287</v>
      </c>
      <c r="K138" s="138">
        <v>93473</v>
      </c>
      <c r="L138" s="138">
        <v>5241</v>
      </c>
      <c r="M138" s="138">
        <v>19125</v>
      </c>
      <c r="N138" s="138">
        <v>355</v>
      </c>
      <c r="O138" s="138">
        <v>18237</v>
      </c>
      <c r="P138" s="138">
        <v>19171</v>
      </c>
      <c r="Q138" s="138">
        <v>5934</v>
      </c>
      <c r="R138" s="138">
        <v>22860</v>
      </c>
      <c r="S138" s="138">
        <v>56841</v>
      </c>
      <c r="T138" s="138">
        <v>14020</v>
      </c>
      <c r="U138" s="138">
        <v>7663</v>
      </c>
      <c r="V138" s="138">
        <v>21259</v>
      </c>
      <c r="W138" s="138">
        <v>39018</v>
      </c>
      <c r="X138" s="138">
        <v>28183</v>
      </c>
      <c r="Y138" s="138">
        <v>22196</v>
      </c>
      <c r="Z138" s="138">
        <v>15452</v>
      </c>
      <c r="AA138" s="138">
        <v>56396</v>
      </c>
      <c r="AB138" s="138">
        <v>1961</v>
      </c>
      <c r="AC138" s="138">
        <v>632</v>
      </c>
      <c r="AD138" s="138">
        <v>11076</v>
      </c>
      <c r="AE138" s="138">
        <v>32517</v>
      </c>
      <c r="AF138" s="138">
        <v>12298</v>
      </c>
      <c r="AG138" s="138">
        <v>11050</v>
      </c>
      <c r="AH138" s="138">
        <v>73040</v>
      </c>
      <c r="AI138" s="138">
        <v>68430</v>
      </c>
      <c r="AJ138" s="138">
        <v>349260</v>
      </c>
      <c r="AK138" s="128">
        <f t="shared" si="84"/>
        <v>0.19125</v>
      </c>
      <c r="AL138" s="129">
        <f t="shared" si="85"/>
        <v>1.9411</v>
      </c>
      <c r="AM138" s="129">
        <f t="shared" si="86"/>
        <v>3.2432500000000002</v>
      </c>
      <c r="AN138" s="129">
        <f t="shared" si="86"/>
        <v>4.4027000000000003</v>
      </c>
      <c r="AO138" s="129">
        <f t="shared" si="87"/>
        <v>12.928700000000001</v>
      </c>
      <c r="AP138" s="129">
        <f t="shared" si="88"/>
        <v>4.6736500000000003</v>
      </c>
      <c r="AQ138" s="129">
        <f t="shared" si="89"/>
        <v>0.73040000000000005</v>
      </c>
      <c r="AR138" s="129">
        <f t="shared" si="89"/>
        <v>0.68430000000000002</v>
      </c>
      <c r="AT138" s="131">
        <f t="shared" si="111"/>
        <v>43236</v>
      </c>
      <c r="AU138" s="132">
        <f t="shared" si="90"/>
        <v>0.32517000000000001</v>
      </c>
      <c r="AV138" s="132">
        <f t="shared" si="91"/>
        <v>0.56396000000000002</v>
      </c>
      <c r="AW138" s="132">
        <f t="shared" si="92"/>
        <v>0.56841000000000008</v>
      </c>
      <c r="AX138" s="132">
        <f t="shared" si="93"/>
        <v>6.3200000000000001E-3</v>
      </c>
      <c r="AY138" s="132">
        <f t="shared" si="94"/>
        <v>1.9610000000000002E-2</v>
      </c>
      <c r="AZ138" s="132">
        <f t="shared" si="95"/>
        <v>0.21259000000000003</v>
      </c>
      <c r="BA138" s="132">
        <f t="shared" si="96"/>
        <v>0.22196000000000002</v>
      </c>
      <c r="BB138" s="132">
        <f t="shared" si="97"/>
        <v>0.78036000000000005</v>
      </c>
      <c r="BC138" s="132">
        <f t="shared" si="98"/>
        <v>0.15452000000000002</v>
      </c>
      <c r="BD138" s="132">
        <f t="shared" si="99"/>
        <v>0.28183000000000002</v>
      </c>
      <c r="BE138" s="132">
        <f t="shared" si="100"/>
        <v>0.12298000000000001</v>
      </c>
      <c r="BF138" s="132">
        <f t="shared" si="101"/>
        <v>0.11076000000000001</v>
      </c>
      <c r="BG138" s="132">
        <f t="shared" si="112"/>
        <v>1.1049999999999999E-2</v>
      </c>
      <c r="BH138" s="132"/>
      <c r="BI138" s="132">
        <f t="shared" si="80"/>
        <v>1.9411</v>
      </c>
      <c r="BJ138" s="132">
        <f t="shared" si="80"/>
        <v>3.2432500000000002</v>
      </c>
      <c r="BK138" s="132">
        <f t="shared" si="80"/>
        <v>4.4027000000000003</v>
      </c>
      <c r="BL138" s="132">
        <f t="shared" si="102"/>
        <v>0.76630000000000009</v>
      </c>
      <c r="BM138" s="132">
        <f t="shared" si="113"/>
        <v>2.1752000000000002</v>
      </c>
      <c r="BN138" s="132">
        <f t="shared" si="103"/>
        <v>0.9030800000000001</v>
      </c>
      <c r="BO138" s="132"/>
      <c r="BP138" s="132">
        <f t="shared" si="114"/>
        <v>4.6736500000000003</v>
      </c>
      <c r="BQ138" s="132">
        <f t="shared" si="115"/>
        <v>12.928700000000001</v>
      </c>
      <c r="BR138" s="132">
        <f t="shared" si="116"/>
        <v>0.34925999999999996</v>
      </c>
      <c r="BS138" s="132">
        <f t="shared" si="104"/>
        <v>0.14020000000000002</v>
      </c>
      <c r="BT138" s="132">
        <f t="shared" si="105"/>
        <v>2.286</v>
      </c>
      <c r="BU138" s="132"/>
      <c r="BV138" s="132">
        <f t="shared" si="117"/>
        <v>0.2366</v>
      </c>
      <c r="BW138" s="133">
        <f t="shared" si="82"/>
        <v>2.6361000000000003</v>
      </c>
      <c r="BX138" s="133">
        <f t="shared" si="82"/>
        <v>2.4349000000000003</v>
      </c>
      <c r="BY138" s="133">
        <f t="shared" si="106"/>
        <v>0.59340000000000004</v>
      </c>
      <c r="BZ138" s="133">
        <f t="shared" si="107"/>
        <v>0.52410000000000001</v>
      </c>
      <c r="CA138" s="133">
        <f t="shared" si="108"/>
        <v>3.5500000000000004E-2</v>
      </c>
      <c r="CB138" s="133">
        <f t="shared" si="109"/>
        <v>9.1185000000000009</v>
      </c>
      <c r="CC138" s="133"/>
      <c r="CD138" s="133">
        <f t="shared" si="110"/>
        <v>1.9171</v>
      </c>
    </row>
    <row r="139" spans="1:82" ht="15.75" x14ac:dyDescent="0.25">
      <c r="A139" s="125">
        <v>43237</v>
      </c>
      <c r="B139" s="138">
        <v>21027</v>
      </c>
      <c r="C139" s="138">
        <v>68437</v>
      </c>
      <c r="D139" s="138">
        <v>91911</v>
      </c>
      <c r="E139" s="138">
        <v>21757</v>
      </c>
      <c r="F139" s="138">
        <v>46574</v>
      </c>
      <c r="G139" s="138">
        <v>3022</v>
      </c>
      <c r="H139" s="138">
        <v>28487</v>
      </c>
      <c r="I139" s="138">
        <v>26787</v>
      </c>
      <c r="J139" s="138">
        <v>131171</v>
      </c>
      <c r="K139" s="138">
        <v>94531</v>
      </c>
      <c r="L139" s="138">
        <v>6282</v>
      </c>
      <c r="M139" s="138">
        <v>21589</v>
      </c>
      <c r="N139" s="138">
        <v>350</v>
      </c>
      <c r="O139" s="138">
        <v>20183</v>
      </c>
      <c r="P139" s="138">
        <v>22272</v>
      </c>
      <c r="Q139" s="138">
        <v>6449</v>
      </c>
      <c r="R139" s="138">
        <v>19775</v>
      </c>
      <c r="S139" s="138">
        <v>55641</v>
      </c>
      <c r="T139" s="138">
        <v>19549</v>
      </c>
      <c r="U139" s="138">
        <v>7837</v>
      </c>
      <c r="V139" s="138">
        <v>20475</v>
      </c>
      <c r="W139" s="138">
        <v>36105</v>
      </c>
      <c r="X139" s="138">
        <v>30014</v>
      </c>
      <c r="Y139" s="138">
        <v>21869</v>
      </c>
      <c r="Z139" s="138">
        <v>14196</v>
      </c>
      <c r="AA139" s="138">
        <v>57012</v>
      </c>
      <c r="AB139" s="138">
        <v>2197</v>
      </c>
      <c r="AC139" s="138">
        <v>978</v>
      </c>
      <c r="AD139" s="138">
        <v>9960</v>
      </c>
      <c r="AE139" s="138">
        <v>33978</v>
      </c>
      <c r="AF139" s="138">
        <v>11712</v>
      </c>
      <c r="AG139" s="138">
        <v>11050</v>
      </c>
      <c r="AH139" s="138">
        <v>70800</v>
      </c>
      <c r="AI139" s="138">
        <v>60290</v>
      </c>
      <c r="AJ139" s="138">
        <v>363120</v>
      </c>
      <c r="AK139" s="128">
        <f t="shared" si="84"/>
        <v>0.21589000000000003</v>
      </c>
      <c r="AL139" s="129">
        <f t="shared" si="85"/>
        <v>2.1027</v>
      </c>
      <c r="AM139" s="129">
        <f t="shared" ref="AM139:AN154" si="118">(C139)*0.00005</f>
        <v>3.4218500000000001</v>
      </c>
      <c r="AN139" s="129">
        <f t="shared" si="118"/>
        <v>4.5955500000000002</v>
      </c>
      <c r="AO139" s="129">
        <f t="shared" si="87"/>
        <v>13.117100000000001</v>
      </c>
      <c r="AP139" s="129">
        <f t="shared" si="88"/>
        <v>4.7265500000000005</v>
      </c>
      <c r="AQ139" s="129">
        <f t="shared" si="89"/>
        <v>0.70800000000000007</v>
      </c>
      <c r="AR139" s="129">
        <f t="shared" si="89"/>
        <v>0.6029000000000001</v>
      </c>
      <c r="AT139" s="131">
        <f t="shared" si="111"/>
        <v>43237</v>
      </c>
      <c r="AU139" s="132">
        <f t="shared" si="90"/>
        <v>0.33978000000000003</v>
      </c>
      <c r="AV139" s="132">
        <f t="shared" si="91"/>
        <v>0.57012000000000007</v>
      </c>
      <c r="AW139" s="132">
        <f t="shared" si="92"/>
        <v>0.55641000000000007</v>
      </c>
      <c r="AX139" s="132">
        <f t="shared" si="93"/>
        <v>9.7800000000000005E-3</v>
      </c>
      <c r="AY139" s="132">
        <f t="shared" si="94"/>
        <v>2.1970000000000003E-2</v>
      </c>
      <c r="AZ139" s="132">
        <f t="shared" si="95"/>
        <v>0.20475000000000002</v>
      </c>
      <c r="BA139" s="132">
        <f t="shared" si="96"/>
        <v>0.21869000000000002</v>
      </c>
      <c r="BB139" s="132">
        <f t="shared" si="97"/>
        <v>0.72210000000000008</v>
      </c>
      <c r="BC139" s="132">
        <f t="shared" si="98"/>
        <v>0.14196</v>
      </c>
      <c r="BD139" s="132">
        <f t="shared" si="99"/>
        <v>0.30014000000000002</v>
      </c>
      <c r="BE139" s="132">
        <f t="shared" si="100"/>
        <v>0.11712000000000002</v>
      </c>
      <c r="BF139" s="132">
        <f t="shared" si="101"/>
        <v>9.9600000000000008E-2</v>
      </c>
      <c r="BG139" s="132">
        <f t="shared" si="112"/>
        <v>1.1049999999999999E-2</v>
      </c>
      <c r="BH139" s="132"/>
      <c r="BI139" s="132">
        <f t="shared" si="80"/>
        <v>2.1027</v>
      </c>
      <c r="BJ139" s="132">
        <f t="shared" si="80"/>
        <v>3.4218500000000001</v>
      </c>
      <c r="BK139" s="132">
        <f t="shared" si="80"/>
        <v>4.5955500000000002</v>
      </c>
      <c r="BL139" s="132">
        <f t="shared" si="102"/>
        <v>0.78370000000000006</v>
      </c>
      <c r="BM139" s="132">
        <f t="shared" si="113"/>
        <v>2.1757</v>
      </c>
      <c r="BN139" s="132">
        <f t="shared" si="103"/>
        <v>0.93148000000000009</v>
      </c>
      <c r="BO139" s="132"/>
      <c r="BP139" s="132">
        <f t="shared" si="114"/>
        <v>4.7265500000000005</v>
      </c>
      <c r="BQ139" s="132">
        <f t="shared" si="115"/>
        <v>13.117100000000001</v>
      </c>
      <c r="BR139" s="132">
        <f t="shared" si="116"/>
        <v>0.36312</v>
      </c>
      <c r="BS139" s="132">
        <f t="shared" si="104"/>
        <v>0.19549000000000002</v>
      </c>
      <c r="BT139" s="132">
        <f t="shared" si="105"/>
        <v>1.9775</v>
      </c>
      <c r="BU139" s="132"/>
      <c r="BV139" s="132">
        <f t="shared" si="117"/>
        <v>0.30220000000000002</v>
      </c>
      <c r="BW139" s="133">
        <f t="shared" si="82"/>
        <v>2.8487</v>
      </c>
      <c r="BX139" s="133">
        <f t="shared" si="82"/>
        <v>2.6787000000000001</v>
      </c>
      <c r="BY139" s="133">
        <f t="shared" si="106"/>
        <v>0.64490000000000003</v>
      </c>
      <c r="BZ139" s="133">
        <f t="shared" si="107"/>
        <v>0.62819999999999998</v>
      </c>
      <c r="CA139" s="133">
        <f t="shared" si="108"/>
        <v>3.5000000000000003E-2</v>
      </c>
      <c r="CB139" s="133">
        <f t="shared" si="109"/>
        <v>10.0915</v>
      </c>
      <c r="CC139" s="133"/>
      <c r="CD139" s="133">
        <f t="shared" si="110"/>
        <v>2.2272000000000003</v>
      </c>
    </row>
    <row r="140" spans="1:82" ht="15.75" x14ac:dyDescent="0.25">
      <c r="A140" s="125">
        <v>43238</v>
      </c>
      <c r="B140" s="138">
        <v>23614</v>
      </c>
      <c r="C140" s="138">
        <v>77451</v>
      </c>
      <c r="D140" s="138">
        <v>103624</v>
      </c>
      <c r="E140" s="138">
        <v>20732</v>
      </c>
      <c r="F140" s="138">
        <v>45068</v>
      </c>
      <c r="G140" s="138">
        <v>3207</v>
      </c>
      <c r="H140" s="138">
        <v>32981</v>
      </c>
      <c r="I140" s="138">
        <v>30089</v>
      </c>
      <c r="J140" s="138">
        <v>140097</v>
      </c>
      <c r="K140" s="138">
        <v>92633</v>
      </c>
      <c r="L140" s="138">
        <v>7584</v>
      </c>
      <c r="M140" s="138">
        <v>23260</v>
      </c>
      <c r="N140" s="138">
        <v>333</v>
      </c>
      <c r="O140" s="138">
        <v>22607</v>
      </c>
      <c r="P140" s="138">
        <v>26156</v>
      </c>
      <c r="Q140" s="138">
        <v>6864</v>
      </c>
      <c r="R140" s="138">
        <v>19788</v>
      </c>
      <c r="S140" s="138">
        <v>53015</v>
      </c>
      <c r="T140" s="138">
        <v>13422</v>
      </c>
      <c r="U140" s="138">
        <v>7199</v>
      </c>
      <c r="V140" s="138">
        <v>25346</v>
      </c>
      <c r="W140" s="138">
        <v>37283</v>
      </c>
      <c r="X140" s="138">
        <v>36593</v>
      </c>
      <c r="Y140" s="138">
        <v>22375</v>
      </c>
      <c r="Z140" s="138">
        <v>14617</v>
      </c>
      <c r="AA140" s="138">
        <v>61228</v>
      </c>
      <c r="AB140" s="138">
        <v>2357</v>
      </c>
      <c r="AC140" s="138">
        <v>1439</v>
      </c>
      <c r="AD140" s="138">
        <v>9458</v>
      </c>
      <c r="AE140" s="138">
        <v>32137</v>
      </c>
      <c r="AF140" s="138">
        <v>9867</v>
      </c>
      <c r="AG140" s="138">
        <v>11050</v>
      </c>
      <c r="AH140" s="138">
        <v>73570</v>
      </c>
      <c r="AI140" s="138">
        <v>56150</v>
      </c>
      <c r="AJ140" s="138">
        <v>360820</v>
      </c>
      <c r="AK140" s="128">
        <f t="shared" si="84"/>
        <v>0.23260000000000003</v>
      </c>
      <c r="AL140" s="129">
        <f t="shared" si="85"/>
        <v>2.3614000000000002</v>
      </c>
      <c r="AM140" s="129">
        <f t="shared" si="118"/>
        <v>3.8725500000000004</v>
      </c>
      <c r="AN140" s="129">
        <f t="shared" si="118"/>
        <v>5.1812000000000005</v>
      </c>
      <c r="AO140" s="129">
        <f t="shared" si="87"/>
        <v>14.0097</v>
      </c>
      <c r="AP140" s="129">
        <f t="shared" si="88"/>
        <v>4.6316500000000005</v>
      </c>
      <c r="AQ140" s="129">
        <f t="shared" si="89"/>
        <v>0.73570000000000002</v>
      </c>
      <c r="AR140" s="129">
        <f t="shared" si="89"/>
        <v>0.5615</v>
      </c>
      <c r="AT140" s="131">
        <f t="shared" si="111"/>
        <v>43238</v>
      </c>
      <c r="AU140" s="132">
        <f t="shared" si="90"/>
        <v>0.32137000000000004</v>
      </c>
      <c r="AV140" s="132">
        <f t="shared" si="91"/>
        <v>0.61228000000000005</v>
      </c>
      <c r="AW140" s="132">
        <f t="shared" si="92"/>
        <v>0.53015000000000001</v>
      </c>
      <c r="AX140" s="132">
        <f t="shared" si="93"/>
        <v>1.4390000000000002E-2</v>
      </c>
      <c r="AY140" s="132">
        <f t="shared" si="94"/>
        <v>2.3570000000000001E-2</v>
      </c>
      <c r="AZ140" s="132">
        <f t="shared" si="95"/>
        <v>0.25346000000000002</v>
      </c>
      <c r="BA140" s="132">
        <f t="shared" si="96"/>
        <v>0.22375</v>
      </c>
      <c r="BB140" s="132">
        <f t="shared" si="97"/>
        <v>0.7456600000000001</v>
      </c>
      <c r="BC140" s="132">
        <f t="shared" si="98"/>
        <v>0.14617000000000002</v>
      </c>
      <c r="BD140" s="132">
        <f t="shared" si="99"/>
        <v>0.36593000000000003</v>
      </c>
      <c r="BE140" s="132">
        <f t="shared" si="100"/>
        <v>9.8670000000000008E-2</v>
      </c>
      <c r="BF140" s="132">
        <f t="shared" si="101"/>
        <v>9.4580000000000011E-2</v>
      </c>
      <c r="BG140" s="132">
        <f t="shared" si="112"/>
        <v>1.1049999999999999E-2</v>
      </c>
      <c r="BH140" s="132"/>
      <c r="BI140" s="132">
        <f t="shared" si="80"/>
        <v>2.3614000000000002</v>
      </c>
      <c r="BJ140" s="132">
        <f t="shared" si="80"/>
        <v>3.8725500000000004</v>
      </c>
      <c r="BK140" s="132">
        <f t="shared" si="80"/>
        <v>5.1812000000000005</v>
      </c>
      <c r="BL140" s="132">
        <f t="shared" si="102"/>
        <v>0.71989999999999998</v>
      </c>
      <c r="BM140" s="132">
        <f t="shared" si="113"/>
        <v>2.0731999999999999</v>
      </c>
      <c r="BN140" s="132">
        <f t="shared" si="103"/>
        <v>0.90136000000000005</v>
      </c>
      <c r="BO140" s="132"/>
      <c r="BP140" s="132">
        <f t="shared" si="114"/>
        <v>4.6316500000000005</v>
      </c>
      <c r="BQ140" s="132">
        <f t="shared" si="115"/>
        <v>14.0097</v>
      </c>
      <c r="BR140" s="132">
        <f t="shared" si="116"/>
        <v>0.36081999999999997</v>
      </c>
      <c r="BS140" s="132">
        <f t="shared" si="104"/>
        <v>0.13422000000000001</v>
      </c>
      <c r="BT140" s="132">
        <f t="shared" si="105"/>
        <v>1.9788000000000001</v>
      </c>
      <c r="BU140" s="132"/>
      <c r="BV140" s="132">
        <f t="shared" si="117"/>
        <v>0.32070000000000004</v>
      </c>
      <c r="BW140" s="133">
        <f t="shared" si="82"/>
        <v>3.2981000000000003</v>
      </c>
      <c r="BX140" s="133">
        <f t="shared" si="82"/>
        <v>3.0089000000000001</v>
      </c>
      <c r="BY140" s="133">
        <f t="shared" si="106"/>
        <v>0.68640000000000001</v>
      </c>
      <c r="BZ140" s="133">
        <f t="shared" si="107"/>
        <v>0.75840000000000007</v>
      </c>
      <c r="CA140" s="133">
        <f t="shared" si="108"/>
        <v>3.3300000000000003E-2</v>
      </c>
      <c r="CB140" s="133">
        <f t="shared" si="109"/>
        <v>11.3035</v>
      </c>
      <c r="CC140" s="133"/>
      <c r="CD140" s="133">
        <f t="shared" si="110"/>
        <v>2.6156000000000001</v>
      </c>
    </row>
    <row r="141" spans="1:82" ht="15.75" x14ac:dyDescent="0.25">
      <c r="A141" s="125">
        <v>43239</v>
      </c>
      <c r="B141" s="138">
        <v>26408</v>
      </c>
      <c r="C141" s="138">
        <v>84864</v>
      </c>
      <c r="D141" s="138">
        <v>112595</v>
      </c>
      <c r="E141" s="138">
        <v>24683</v>
      </c>
      <c r="F141" s="138">
        <v>42331</v>
      </c>
      <c r="G141" s="138">
        <v>3502</v>
      </c>
      <c r="H141" s="138">
        <v>34696</v>
      </c>
      <c r="I141" s="138">
        <v>31430</v>
      </c>
      <c r="J141" s="138">
        <v>148530</v>
      </c>
      <c r="K141" s="138">
        <v>102439</v>
      </c>
      <c r="L141" s="138">
        <v>7756</v>
      </c>
      <c r="M141" s="138">
        <v>23634</v>
      </c>
      <c r="N141" s="138">
        <v>240</v>
      </c>
      <c r="O141" s="138">
        <v>25418</v>
      </c>
      <c r="P141" s="138">
        <v>26508</v>
      </c>
      <c r="Q141" s="138">
        <v>6778</v>
      </c>
      <c r="R141" s="138">
        <v>22617</v>
      </c>
      <c r="S141" s="138">
        <v>54759</v>
      </c>
      <c r="T141" s="138">
        <v>21923</v>
      </c>
      <c r="U141" s="138">
        <v>10145</v>
      </c>
      <c r="V141" s="138">
        <v>35001</v>
      </c>
      <c r="W141" s="138">
        <v>40290</v>
      </c>
      <c r="X141" s="138">
        <v>38648</v>
      </c>
      <c r="Y141" s="138">
        <v>24640</v>
      </c>
      <c r="Z141" s="138">
        <v>15113</v>
      </c>
      <c r="AA141" s="138">
        <v>70630</v>
      </c>
      <c r="AB141" s="138">
        <v>2433</v>
      </c>
      <c r="AC141" s="138">
        <v>1672</v>
      </c>
      <c r="AD141" s="138">
        <v>11490</v>
      </c>
      <c r="AE141" s="138">
        <v>33202</v>
      </c>
      <c r="AF141" s="138">
        <v>11165</v>
      </c>
      <c r="AG141" s="138">
        <v>11050</v>
      </c>
      <c r="AH141" s="138">
        <v>87920</v>
      </c>
      <c r="AI141" s="138">
        <v>71570</v>
      </c>
      <c r="AJ141" s="138">
        <v>365000</v>
      </c>
      <c r="AK141" s="128">
        <f t="shared" si="84"/>
        <v>0.23634000000000002</v>
      </c>
      <c r="AL141" s="129">
        <f t="shared" si="85"/>
        <v>2.6408</v>
      </c>
      <c r="AM141" s="129">
        <f t="shared" si="118"/>
        <v>4.2431999999999999</v>
      </c>
      <c r="AN141" s="129">
        <f t="shared" si="118"/>
        <v>5.6297500000000005</v>
      </c>
      <c r="AO141" s="129">
        <f t="shared" si="87"/>
        <v>14.853000000000002</v>
      </c>
      <c r="AP141" s="129">
        <f t="shared" si="88"/>
        <v>5.12195</v>
      </c>
      <c r="AQ141" s="129">
        <f t="shared" si="89"/>
        <v>0.87920000000000009</v>
      </c>
      <c r="AR141" s="129">
        <f t="shared" si="89"/>
        <v>0.71570000000000011</v>
      </c>
      <c r="AT141" s="131">
        <f t="shared" si="111"/>
        <v>43239</v>
      </c>
      <c r="AU141" s="132">
        <f t="shared" si="90"/>
        <v>0.33202000000000004</v>
      </c>
      <c r="AV141" s="132">
        <f t="shared" si="91"/>
        <v>0.70630000000000004</v>
      </c>
      <c r="AW141" s="132">
        <f t="shared" si="92"/>
        <v>0.54759000000000002</v>
      </c>
      <c r="AX141" s="132">
        <f t="shared" si="93"/>
        <v>1.6720000000000002E-2</v>
      </c>
      <c r="AY141" s="132">
        <f t="shared" si="94"/>
        <v>2.4330000000000001E-2</v>
      </c>
      <c r="AZ141" s="132">
        <f t="shared" si="95"/>
        <v>0.35001000000000004</v>
      </c>
      <c r="BA141" s="132">
        <f t="shared" si="96"/>
        <v>0.24640000000000001</v>
      </c>
      <c r="BB141" s="132">
        <f t="shared" si="97"/>
        <v>0.80580000000000007</v>
      </c>
      <c r="BC141" s="132">
        <f t="shared" si="98"/>
        <v>0.15113000000000001</v>
      </c>
      <c r="BD141" s="132">
        <f t="shared" si="99"/>
        <v>0.38648000000000005</v>
      </c>
      <c r="BE141" s="132">
        <f t="shared" si="100"/>
        <v>0.11165000000000001</v>
      </c>
      <c r="BF141" s="132">
        <f t="shared" si="101"/>
        <v>0.11490000000000002</v>
      </c>
      <c r="BG141" s="132">
        <f t="shared" si="112"/>
        <v>1.1049999999999999E-2</v>
      </c>
      <c r="BH141" s="132"/>
      <c r="BI141" s="132">
        <f t="shared" si="80"/>
        <v>2.6408</v>
      </c>
      <c r="BJ141" s="132">
        <f t="shared" si="80"/>
        <v>4.2431999999999999</v>
      </c>
      <c r="BK141" s="132">
        <f t="shared" si="80"/>
        <v>5.6297500000000005</v>
      </c>
      <c r="BL141" s="132">
        <f t="shared" si="102"/>
        <v>1.0145</v>
      </c>
      <c r="BM141" s="132">
        <f t="shared" si="113"/>
        <v>2.4683000000000002</v>
      </c>
      <c r="BN141" s="132">
        <f t="shared" si="103"/>
        <v>0.84662000000000004</v>
      </c>
      <c r="BO141" s="132"/>
      <c r="BP141" s="132">
        <f t="shared" si="114"/>
        <v>5.12195</v>
      </c>
      <c r="BQ141" s="132">
        <f t="shared" si="115"/>
        <v>14.853000000000002</v>
      </c>
      <c r="BR141" s="132">
        <f t="shared" si="116"/>
        <v>0.36499999999999999</v>
      </c>
      <c r="BS141" s="132">
        <f t="shared" si="104"/>
        <v>0.21923000000000001</v>
      </c>
      <c r="BT141" s="132">
        <f t="shared" si="105"/>
        <v>2.2617000000000003</v>
      </c>
      <c r="BU141" s="132"/>
      <c r="BV141" s="132">
        <f t="shared" si="117"/>
        <v>0.35020000000000001</v>
      </c>
      <c r="BW141" s="133">
        <f t="shared" si="82"/>
        <v>3.4696000000000002</v>
      </c>
      <c r="BX141" s="133">
        <f t="shared" si="82"/>
        <v>3.1430000000000002</v>
      </c>
      <c r="BY141" s="133">
        <f t="shared" si="106"/>
        <v>0.67780000000000007</v>
      </c>
      <c r="BZ141" s="133">
        <f t="shared" si="107"/>
        <v>0.77560000000000007</v>
      </c>
      <c r="CA141" s="133">
        <f t="shared" si="108"/>
        <v>2.4E-2</v>
      </c>
      <c r="CB141" s="133">
        <f t="shared" si="109"/>
        <v>12.709</v>
      </c>
      <c r="CC141" s="133"/>
      <c r="CD141" s="133">
        <f t="shared" si="110"/>
        <v>2.6508000000000003</v>
      </c>
    </row>
    <row r="142" spans="1:82" ht="15.75" x14ac:dyDescent="0.25">
      <c r="A142" s="125">
        <v>43240</v>
      </c>
      <c r="B142" s="138">
        <v>26360</v>
      </c>
      <c r="C142" s="138">
        <v>85415</v>
      </c>
      <c r="D142" s="138">
        <v>113391</v>
      </c>
      <c r="E142" s="138">
        <v>25698</v>
      </c>
      <c r="F142" s="138">
        <v>47157</v>
      </c>
      <c r="G142" s="138">
        <v>2988</v>
      </c>
      <c r="H142" s="138">
        <v>28634</v>
      </c>
      <c r="I142" s="138">
        <v>26927</v>
      </c>
      <c r="J142" s="138">
        <v>149837</v>
      </c>
      <c r="K142" s="138">
        <v>106533</v>
      </c>
      <c r="L142" s="138">
        <v>6693</v>
      </c>
      <c r="M142" s="138">
        <v>25945</v>
      </c>
      <c r="N142" s="138">
        <v>214</v>
      </c>
      <c r="O142" s="138">
        <v>22317</v>
      </c>
      <c r="P142" s="138">
        <v>23964</v>
      </c>
      <c r="Q142" s="138">
        <v>5914</v>
      </c>
      <c r="R142" s="138">
        <v>23232</v>
      </c>
      <c r="S142" s="138">
        <v>54498</v>
      </c>
      <c r="T142" s="138">
        <v>13922</v>
      </c>
      <c r="U142" s="138">
        <v>10591</v>
      </c>
      <c r="V142" s="138">
        <v>42064</v>
      </c>
      <c r="W142" s="138">
        <v>38370</v>
      </c>
      <c r="X142" s="138">
        <v>26267</v>
      </c>
      <c r="Y142" s="138">
        <v>20728</v>
      </c>
      <c r="Z142" s="138">
        <v>16506</v>
      </c>
      <c r="AA142" s="138">
        <v>74265</v>
      </c>
      <c r="AB142" s="138">
        <v>2138</v>
      </c>
      <c r="AC142" s="138">
        <v>1545</v>
      </c>
      <c r="AD142" s="138">
        <v>7778</v>
      </c>
      <c r="AE142" s="138">
        <v>37420</v>
      </c>
      <c r="AF142" s="138">
        <v>8087</v>
      </c>
      <c r="AG142" s="138">
        <v>11050</v>
      </c>
      <c r="AH142" s="138">
        <v>59190</v>
      </c>
      <c r="AI142" s="138">
        <v>47070</v>
      </c>
      <c r="AJ142" s="138">
        <v>360020</v>
      </c>
      <c r="AK142" s="128">
        <f t="shared" si="84"/>
        <v>0.25945000000000001</v>
      </c>
      <c r="AL142" s="129">
        <f t="shared" si="85"/>
        <v>2.6360000000000001</v>
      </c>
      <c r="AM142" s="129">
        <f t="shared" si="118"/>
        <v>4.2707500000000005</v>
      </c>
      <c r="AN142" s="129">
        <f t="shared" si="118"/>
        <v>5.6695500000000001</v>
      </c>
      <c r="AO142" s="129">
        <f t="shared" si="87"/>
        <v>14.983700000000001</v>
      </c>
      <c r="AP142" s="137">
        <f t="shared" si="88"/>
        <v>5.3266499999999999</v>
      </c>
      <c r="AQ142" s="129">
        <f t="shared" si="89"/>
        <v>0.59190000000000009</v>
      </c>
      <c r="AR142" s="129">
        <f t="shared" si="89"/>
        <v>0.47070000000000006</v>
      </c>
      <c r="AT142" s="131">
        <f t="shared" si="111"/>
        <v>43240</v>
      </c>
      <c r="AU142" s="132">
        <f t="shared" si="90"/>
        <v>0.37420000000000003</v>
      </c>
      <c r="AV142" s="132">
        <f t="shared" si="91"/>
        <v>0.74265000000000003</v>
      </c>
      <c r="AW142" s="132">
        <f t="shared" si="92"/>
        <v>0.54498000000000002</v>
      </c>
      <c r="AX142" s="132">
        <f t="shared" si="93"/>
        <v>1.5450000000000002E-2</v>
      </c>
      <c r="AY142" s="132">
        <f t="shared" si="94"/>
        <v>2.1380000000000003E-2</v>
      </c>
      <c r="AZ142" s="132">
        <f t="shared" si="95"/>
        <v>0.42064000000000001</v>
      </c>
      <c r="BA142" s="132">
        <f t="shared" si="96"/>
        <v>0.20728000000000002</v>
      </c>
      <c r="BB142" s="132">
        <f t="shared" si="97"/>
        <v>0.76740000000000008</v>
      </c>
      <c r="BC142" s="132">
        <f t="shared" si="98"/>
        <v>0.16506000000000001</v>
      </c>
      <c r="BD142" s="132">
        <f t="shared" si="99"/>
        <v>0.26267000000000001</v>
      </c>
      <c r="BE142" s="132">
        <f t="shared" si="100"/>
        <v>8.0870000000000011E-2</v>
      </c>
      <c r="BF142" s="132">
        <f t="shared" si="101"/>
        <v>7.7780000000000002E-2</v>
      </c>
      <c r="BG142" s="132">
        <f t="shared" si="112"/>
        <v>1.1049999999999999E-2</v>
      </c>
      <c r="BH142" s="132"/>
      <c r="BI142" s="132">
        <f t="shared" si="80"/>
        <v>2.6360000000000001</v>
      </c>
      <c r="BJ142" s="132">
        <f t="shared" si="80"/>
        <v>4.2707500000000005</v>
      </c>
      <c r="BK142" s="132">
        <f t="shared" si="80"/>
        <v>5.6695500000000001</v>
      </c>
      <c r="BL142" s="132">
        <f t="shared" si="102"/>
        <v>1.0591000000000002</v>
      </c>
      <c r="BM142" s="132">
        <f t="shared" si="113"/>
        <v>2.5698000000000003</v>
      </c>
      <c r="BN142" s="132">
        <f t="shared" si="103"/>
        <v>0.94314000000000009</v>
      </c>
      <c r="BO142" s="132"/>
      <c r="BP142" s="132">
        <f t="shared" si="114"/>
        <v>5.3266499999999999</v>
      </c>
      <c r="BQ142" s="132">
        <f t="shared" si="115"/>
        <v>14.983700000000001</v>
      </c>
      <c r="BR142" s="132">
        <f t="shared" si="116"/>
        <v>0.36002000000000001</v>
      </c>
      <c r="BS142" s="132">
        <f t="shared" si="104"/>
        <v>0.13922000000000001</v>
      </c>
      <c r="BT142" s="132">
        <f t="shared" si="105"/>
        <v>2.3231999999999999</v>
      </c>
      <c r="BU142" s="132"/>
      <c r="BV142" s="132">
        <f t="shared" si="117"/>
        <v>0.29880000000000001</v>
      </c>
      <c r="BW142" s="133">
        <f t="shared" si="82"/>
        <v>2.8633999999999999</v>
      </c>
      <c r="BX142" s="133">
        <f t="shared" si="82"/>
        <v>2.6927000000000003</v>
      </c>
      <c r="BY142" s="133">
        <f t="shared" si="106"/>
        <v>0.59140000000000004</v>
      </c>
      <c r="BZ142" s="133">
        <f t="shared" si="107"/>
        <v>0.66930000000000001</v>
      </c>
      <c r="CA142" s="133">
        <f t="shared" si="108"/>
        <v>2.1400000000000002E-2</v>
      </c>
      <c r="CB142" s="133">
        <f t="shared" si="109"/>
        <v>11.1585</v>
      </c>
      <c r="CC142" s="133"/>
      <c r="CD142" s="133">
        <f t="shared" si="110"/>
        <v>2.3964000000000003</v>
      </c>
    </row>
    <row r="143" spans="1:82" ht="15.75" x14ac:dyDescent="0.25">
      <c r="A143" s="125">
        <v>43241</v>
      </c>
      <c r="B143" s="138">
        <v>23698</v>
      </c>
      <c r="C143" s="138">
        <v>77657</v>
      </c>
      <c r="D143" s="138">
        <v>104520</v>
      </c>
      <c r="E143" s="138">
        <v>22445</v>
      </c>
      <c r="F143" s="138">
        <v>46886</v>
      </c>
      <c r="G143" s="138">
        <v>2281</v>
      </c>
      <c r="H143" s="138">
        <v>26307</v>
      </c>
      <c r="I143" s="138">
        <v>22846</v>
      </c>
      <c r="J143" s="138">
        <v>136671</v>
      </c>
      <c r="K143" s="138">
        <v>97122</v>
      </c>
      <c r="L143" s="138">
        <v>5678</v>
      </c>
      <c r="M143" s="138">
        <v>20752</v>
      </c>
      <c r="N143" s="138">
        <v>302</v>
      </c>
      <c r="O143" s="138">
        <v>20016</v>
      </c>
      <c r="P143" s="138">
        <v>20962</v>
      </c>
      <c r="Q143" s="138">
        <v>5385</v>
      </c>
      <c r="R143" s="138">
        <v>19953</v>
      </c>
      <c r="S143" s="138">
        <v>56839</v>
      </c>
      <c r="T143" s="138">
        <v>18430</v>
      </c>
      <c r="U143" s="138">
        <v>7879</v>
      </c>
      <c r="V143" s="138">
        <v>34117</v>
      </c>
      <c r="W143" s="138">
        <v>35226</v>
      </c>
      <c r="X143" s="138">
        <v>21401</v>
      </c>
      <c r="Y143" s="138">
        <v>19668</v>
      </c>
      <c r="Z143" s="138">
        <v>15254</v>
      </c>
      <c r="AA143" s="138">
        <v>66074</v>
      </c>
      <c r="AB143" s="138">
        <v>1523</v>
      </c>
      <c r="AC143" s="138">
        <v>1307</v>
      </c>
      <c r="AD143" s="138">
        <v>5702</v>
      </c>
      <c r="AE143" s="138">
        <v>34802</v>
      </c>
      <c r="AF143" s="138">
        <v>9228</v>
      </c>
      <c r="AG143" s="138">
        <v>11050</v>
      </c>
      <c r="AH143" s="138">
        <v>51940</v>
      </c>
      <c r="AI143" s="138">
        <v>30310</v>
      </c>
      <c r="AJ143" s="138">
        <v>360240</v>
      </c>
      <c r="AK143" s="128">
        <f t="shared" si="84"/>
        <v>0.20752000000000001</v>
      </c>
      <c r="AL143" s="129">
        <f t="shared" si="85"/>
        <v>2.3698000000000001</v>
      </c>
      <c r="AM143" s="129">
        <f t="shared" si="118"/>
        <v>3.8828500000000004</v>
      </c>
      <c r="AN143" s="129">
        <f t="shared" si="118"/>
        <v>5.226</v>
      </c>
      <c r="AO143" s="129">
        <f t="shared" si="87"/>
        <v>13.667100000000001</v>
      </c>
      <c r="AP143" s="129">
        <f t="shared" si="88"/>
        <v>4.8561000000000005</v>
      </c>
      <c r="AQ143" s="129">
        <f t="shared" si="89"/>
        <v>0.51940000000000008</v>
      </c>
      <c r="AR143" s="129">
        <f t="shared" si="89"/>
        <v>0.30310000000000004</v>
      </c>
      <c r="AT143" s="131">
        <f t="shared" si="111"/>
        <v>43241</v>
      </c>
      <c r="AU143" s="132">
        <f t="shared" si="90"/>
        <v>0.34802000000000005</v>
      </c>
      <c r="AV143" s="132">
        <f t="shared" si="91"/>
        <v>0.66074000000000011</v>
      </c>
      <c r="AW143" s="132">
        <f t="shared" si="92"/>
        <v>0.56839000000000006</v>
      </c>
      <c r="AX143" s="132">
        <f t="shared" si="93"/>
        <v>1.3070000000000002E-2</v>
      </c>
      <c r="AY143" s="132">
        <f t="shared" si="94"/>
        <v>1.523E-2</v>
      </c>
      <c r="AZ143" s="132">
        <f t="shared" si="95"/>
        <v>0.34117000000000003</v>
      </c>
      <c r="BA143" s="132">
        <f t="shared" si="96"/>
        <v>0.19668000000000002</v>
      </c>
      <c r="BB143" s="132">
        <f t="shared" si="97"/>
        <v>0.70452000000000004</v>
      </c>
      <c r="BC143" s="132">
        <f t="shared" si="98"/>
        <v>0.15254000000000001</v>
      </c>
      <c r="BD143" s="132">
        <f t="shared" si="99"/>
        <v>0.21401000000000001</v>
      </c>
      <c r="BE143" s="132">
        <f t="shared" si="100"/>
        <v>9.2280000000000001E-2</v>
      </c>
      <c r="BF143" s="132">
        <f t="shared" si="101"/>
        <v>5.7020000000000001E-2</v>
      </c>
      <c r="BG143" s="132">
        <f t="shared" si="112"/>
        <v>1.1049999999999999E-2</v>
      </c>
      <c r="BH143" s="132"/>
      <c r="BI143" s="132">
        <f t="shared" si="80"/>
        <v>2.3698000000000001</v>
      </c>
      <c r="BJ143" s="132">
        <f t="shared" si="80"/>
        <v>3.8828500000000004</v>
      </c>
      <c r="BK143" s="132">
        <f t="shared" si="80"/>
        <v>5.226</v>
      </c>
      <c r="BL143" s="132">
        <f t="shared" si="102"/>
        <v>0.78790000000000004</v>
      </c>
      <c r="BM143" s="132">
        <f t="shared" si="113"/>
        <v>2.2444999999999999</v>
      </c>
      <c r="BN143" s="132">
        <f t="shared" si="103"/>
        <v>0.93772000000000011</v>
      </c>
      <c r="BO143" s="132"/>
      <c r="BP143" s="132">
        <f t="shared" si="114"/>
        <v>4.8561000000000005</v>
      </c>
      <c r="BQ143" s="132">
        <f t="shared" si="115"/>
        <v>13.667100000000001</v>
      </c>
      <c r="BR143" s="132">
        <f t="shared" si="116"/>
        <v>0.36024</v>
      </c>
      <c r="BS143" s="132">
        <f t="shared" si="104"/>
        <v>0.18430000000000002</v>
      </c>
      <c r="BT143" s="132">
        <f t="shared" si="105"/>
        <v>1.9953000000000001</v>
      </c>
      <c r="BU143" s="132"/>
      <c r="BV143" s="132">
        <f t="shared" si="117"/>
        <v>0.2281</v>
      </c>
      <c r="BW143" s="133">
        <f t="shared" si="82"/>
        <v>2.6307</v>
      </c>
      <c r="BX143" s="133">
        <f t="shared" si="82"/>
        <v>2.2846000000000002</v>
      </c>
      <c r="BY143" s="133">
        <f t="shared" si="106"/>
        <v>0.53849999999999998</v>
      </c>
      <c r="BZ143" s="133">
        <f t="shared" si="107"/>
        <v>0.56780000000000008</v>
      </c>
      <c r="CA143" s="133">
        <f t="shared" si="108"/>
        <v>3.0200000000000001E-2</v>
      </c>
      <c r="CB143" s="133">
        <f t="shared" si="109"/>
        <v>10.008000000000001</v>
      </c>
      <c r="CC143" s="133"/>
      <c r="CD143" s="133">
        <f t="shared" si="110"/>
        <v>2.0962000000000001</v>
      </c>
    </row>
    <row r="144" spans="1:82" ht="15.75" x14ac:dyDescent="0.25">
      <c r="A144" s="125">
        <v>43242</v>
      </c>
      <c r="B144" s="138">
        <v>21761</v>
      </c>
      <c r="C144" s="138">
        <v>72264</v>
      </c>
      <c r="D144" s="138">
        <v>98656</v>
      </c>
      <c r="E144" s="138">
        <v>20662</v>
      </c>
      <c r="F144" s="138">
        <v>46095</v>
      </c>
      <c r="G144" s="138">
        <v>2078</v>
      </c>
      <c r="H144" s="138">
        <v>22834</v>
      </c>
      <c r="I144" s="138">
        <v>20870</v>
      </c>
      <c r="J144" s="138">
        <v>130375</v>
      </c>
      <c r="K144" s="138">
        <v>91815</v>
      </c>
      <c r="L144" s="138">
        <v>5142</v>
      </c>
      <c r="M144" s="138">
        <v>20028</v>
      </c>
      <c r="N144" s="138">
        <v>285</v>
      </c>
      <c r="O144" s="138">
        <v>19496</v>
      </c>
      <c r="P144" s="138">
        <v>19461</v>
      </c>
      <c r="Q144" s="138">
        <v>5150</v>
      </c>
      <c r="R144" s="138">
        <v>17643</v>
      </c>
      <c r="S144" s="138">
        <v>55276</v>
      </c>
      <c r="T144" s="138">
        <v>20235</v>
      </c>
      <c r="U144" s="138">
        <v>6773</v>
      </c>
      <c r="V144" s="138">
        <v>27736</v>
      </c>
      <c r="W144" s="138">
        <v>35639</v>
      </c>
      <c r="X144" s="138">
        <v>19254</v>
      </c>
      <c r="Y144" s="138">
        <v>18928</v>
      </c>
      <c r="Z144" s="138">
        <v>14039</v>
      </c>
      <c r="AA144" s="138">
        <v>62334</v>
      </c>
      <c r="AB144" s="138">
        <v>1231</v>
      </c>
      <c r="AC144" s="138">
        <v>1234</v>
      </c>
      <c r="AD144" s="138">
        <v>10415</v>
      </c>
      <c r="AE144" s="138">
        <v>31503</v>
      </c>
      <c r="AF144" s="138">
        <v>10228</v>
      </c>
      <c r="AG144" s="138">
        <v>11050</v>
      </c>
      <c r="AH144" s="138">
        <v>68460</v>
      </c>
      <c r="AI144" s="138">
        <v>63570</v>
      </c>
      <c r="AJ144" s="138">
        <v>358120</v>
      </c>
      <c r="AK144" s="128">
        <f t="shared" si="84"/>
        <v>0.20028000000000001</v>
      </c>
      <c r="AL144" s="129">
        <f t="shared" si="85"/>
        <v>2.1760999999999999</v>
      </c>
      <c r="AM144" s="129">
        <f t="shared" si="118"/>
        <v>3.6132</v>
      </c>
      <c r="AN144" s="129">
        <f t="shared" si="118"/>
        <v>4.9328000000000003</v>
      </c>
      <c r="AO144" s="129">
        <f t="shared" si="87"/>
        <v>13.037500000000001</v>
      </c>
      <c r="AP144" s="129">
        <f t="shared" si="88"/>
        <v>4.5907499999999999</v>
      </c>
      <c r="AQ144" s="129">
        <f t="shared" si="89"/>
        <v>0.6846000000000001</v>
      </c>
      <c r="AR144" s="129">
        <f t="shared" si="89"/>
        <v>0.63570000000000004</v>
      </c>
      <c r="AT144" s="131">
        <f t="shared" si="111"/>
        <v>43242</v>
      </c>
      <c r="AU144" s="132">
        <f t="shared" si="90"/>
        <v>0.31503000000000003</v>
      </c>
      <c r="AV144" s="132">
        <f t="shared" si="91"/>
        <v>0.62334000000000001</v>
      </c>
      <c r="AW144" s="132">
        <f t="shared" si="92"/>
        <v>0.55276000000000003</v>
      </c>
      <c r="AX144" s="132">
        <f t="shared" si="93"/>
        <v>1.234E-2</v>
      </c>
      <c r="AY144" s="132">
        <f t="shared" si="94"/>
        <v>1.2310000000000001E-2</v>
      </c>
      <c r="AZ144" s="132">
        <f t="shared" si="95"/>
        <v>0.27736</v>
      </c>
      <c r="BA144" s="132">
        <f t="shared" si="96"/>
        <v>0.18928</v>
      </c>
      <c r="BB144" s="132">
        <f t="shared" si="97"/>
        <v>0.71278000000000008</v>
      </c>
      <c r="BC144" s="132">
        <f t="shared" si="98"/>
        <v>0.14039000000000001</v>
      </c>
      <c r="BD144" s="132">
        <f t="shared" si="99"/>
        <v>0.19254000000000002</v>
      </c>
      <c r="BE144" s="132">
        <f t="shared" si="100"/>
        <v>0.10228000000000001</v>
      </c>
      <c r="BF144" s="132">
        <f t="shared" si="101"/>
        <v>0.10415000000000001</v>
      </c>
      <c r="BG144" s="132">
        <f t="shared" si="112"/>
        <v>1.1049999999999999E-2</v>
      </c>
      <c r="BH144" s="132"/>
      <c r="BI144" s="132">
        <f t="shared" si="80"/>
        <v>2.1760999999999999</v>
      </c>
      <c r="BJ144" s="132">
        <f t="shared" si="80"/>
        <v>3.6132</v>
      </c>
      <c r="BK144" s="132">
        <f t="shared" si="80"/>
        <v>4.9328000000000003</v>
      </c>
      <c r="BL144" s="132">
        <f t="shared" si="102"/>
        <v>0.67730000000000001</v>
      </c>
      <c r="BM144" s="132">
        <f t="shared" si="113"/>
        <v>2.0662000000000003</v>
      </c>
      <c r="BN144" s="132">
        <f t="shared" si="103"/>
        <v>0.92190000000000005</v>
      </c>
      <c r="BO144" s="132"/>
      <c r="BP144" s="132">
        <f t="shared" si="114"/>
        <v>4.5907499999999999</v>
      </c>
      <c r="BQ144" s="132">
        <f t="shared" si="115"/>
        <v>13.037500000000001</v>
      </c>
      <c r="BR144" s="132">
        <f t="shared" si="116"/>
        <v>0.35811999999999999</v>
      </c>
      <c r="BS144" s="132">
        <f t="shared" si="104"/>
        <v>0.20235000000000003</v>
      </c>
      <c r="BT144" s="132">
        <f t="shared" si="105"/>
        <v>1.7643</v>
      </c>
      <c r="BU144" s="132"/>
      <c r="BV144" s="132">
        <f t="shared" si="117"/>
        <v>0.20780000000000001</v>
      </c>
      <c r="BW144" s="133">
        <f t="shared" si="82"/>
        <v>2.2834000000000003</v>
      </c>
      <c r="BX144" s="133">
        <f t="shared" si="82"/>
        <v>2.0870000000000002</v>
      </c>
      <c r="BY144" s="133">
        <f t="shared" si="106"/>
        <v>0.51500000000000001</v>
      </c>
      <c r="BZ144" s="133">
        <f t="shared" si="107"/>
        <v>0.51419999999999999</v>
      </c>
      <c r="CA144" s="133">
        <f t="shared" si="108"/>
        <v>2.8500000000000001E-2</v>
      </c>
      <c r="CB144" s="133">
        <f t="shared" si="109"/>
        <v>9.7479999999999993</v>
      </c>
      <c r="CC144" s="133"/>
      <c r="CD144" s="133">
        <f t="shared" si="110"/>
        <v>1.9461000000000002</v>
      </c>
    </row>
    <row r="145" spans="1:82" ht="15.75" x14ac:dyDescent="0.25">
      <c r="A145" s="125">
        <v>43243</v>
      </c>
      <c r="B145" s="138">
        <v>21445</v>
      </c>
      <c r="C145" s="138">
        <v>70256</v>
      </c>
      <c r="D145" s="138">
        <v>95931</v>
      </c>
      <c r="E145" s="138">
        <v>20300</v>
      </c>
      <c r="F145" s="138">
        <v>46377</v>
      </c>
      <c r="G145" s="138">
        <v>2119</v>
      </c>
      <c r="H145" s="138">
        <v>20668</v>
      </c>
      <c r="I145" s="138">
        <v>20407</v>
      </c>
      <c r="J145" s="138">
        <v>127977</v>
      </c>
      <c r="K145" s="138">
        <v>93139</v>
      </c>
      <c r="L145" s="138">
        <v>4893</v>
      </c>
      <c r="M145" s="138">
        <v>20175</v>
      </c>
      <c r="N145" s="138">
        <v>312</v>
      </c>
      <c r="O145" s="138">
        <v>18164</v>
      </c>
      <c r="P145" s="138">
        <v>19348</v>
      </c>
      <c r="Q145" s="138">
        <v>4992</v>
      </c>
      <c r="R145" s="138">
        <v>18088</v>
      </c>
      <c r="S145" s="138">
        <v>54606</v>
      </c>
      <c r="T145" s="138">
        <v>13031</v>
      </c>
      <c r="U145" s="138">
        <v>6080</v>
      </c>
      <c r="V145" s="138">
        <v>31207</v>
      </c>
      <c r="W145" s="138">
        <v>36568</v>
      </c>
      <c r="X145" s="138">
        <v>18763</v>
      </c>
      <c r="Y145" s="138">
        <v>18016</v>
      </c>
      <c r="Z145" s="138">
        <v>13852</v>
      </c>
      <c r="AA145" s="138">
        <v>59198</v>
      </c>
      <c r="AB145" s="138">
        <v>1209</v>
      </c>
      <c r="AC145" s="138">
        <v>1576</v>
      </c>
      <c r="AD145" s="138">
        <v>9730</v>
      </c>
      <c r="AE145" s="138">
        <v>32135</v>
      </c>
      <c r="AF145" s="138">
        <v>9933</v>
      </c>
      <c r="AG145" s="138">
        <v>11050</v>
      </c>
      <c r="AH145" s="138">
        <v>70350</v>
      </c>
      <c r="AI145" s="138">
        <v>59190</v>
      </c>
      <c r="AJ145" s="138">
        <v>358980</v>
      </c>
      <c r="AK145" s="128">
        <f t="shared" si="84"/>
        <v>0.20175000000000001</v>
      </c>
      <c r="AL145" s="129">
        <f t="shared" si="85"/>
        <v>2.1445000000000003</v>
      </c>
      <c r="AM145" s="129">
        <f t="shared" si="118"/>
        <v>3.5128000000000004</v>
      </c>
      <c r="AN145" s="129">
        <f t="shared" si="118"/>
        <v>4.7965499999999999</v>
      </c>
      <c r="AO145" s="129">
        <f t="shared" si="87"/>
        <v>12.797700000000001</v>
      </c>
      <c r="AP145" s="129">
        <f t="shared" si="88"/>
        <v>4.6569500000000001</v>
      </c>
      <c r="AQ145" s="129">
        <f t="shared" si="89"/>
        <v>0.70350000000000001</v>
      </c>
      <c r="AR145" s="129">
        <f t="shared" si="89"/>
        <v>0.59190000000000009</v>
      </c>
      <c r="AT145" s="131">
        <f t="shared" si="111"/>
        <v>43243</v>
      </c>
      <c r="AU145" s="132">
        <f t="shared" si="90"/>
        <v>0.32135000000000002</v>
      </c>
      <c r="AV145" s="132">
        <f t="shared" si="91"/>
        <v>0.59198000000000006</v>
      </c>
      <c r="AW145" s="132">
        <f t="shared" si="92"/>
        <v>0.54605999999999999</v>
      </c>
      <c r="AX145" s="132">
        <f t="shared" si="93"/>
        <v>1.576E-2</v>
      </c>
      <c r="AY145" s="132">
        <f t="shared" si="94"/>
        <v>1.2090000000000002E-2</v>
      </c>
      <c r="AZ145" s="132">
        <f t="shared" si="95"/>
        <v>0.31207000000000001</v>
      </c>
      <c r="BA145" s="132">
        <f t="shared" si="96"/>
        <v>0.18016000000000001</v>
      </c>
      <c r="BB145" s="132">
        <f t="shared" si="97"/>
        <v>0.73136000000000001</v>
      </c>
      <c r="BC145" s="132">
        <f t="shared" si="98"/>
        <v>0.13852</v>
      </c>
      <c r="BD145" s="132">
        <f t="shared" si="99"/>
        <v>0.18763000000000002</v>
      </c>
      <c r="BE145" s="132">
        <f t="shared" si="100"/>
        <v>9.9330000000000002E-2</v>
      </c>
      <c r="BF145" s="132">
        <f t="shared" si="101"/>
        <v>9.7300000000000011E-2</v>
      </c>
      <c r="BG145" s="132">
        <f t="shared" si="112"/>
        <v>1.1049999999999999E-2</v>
      </c>
      <c r="BH145" s="132"/>
      <c r="BI145" s="132">
        <f t="shared" si="80"/>
        <v>2.1445000000000003</v>
      </c>
      <c r="BJ145" s="132">
        <f t="shared" si="80"/>
        <v>3.5128000000000004</v>
      </c>
      <c r="BK145" s="132">
        <f t="shared" si="80"/>
        <v>4.7965499999999999</v>
      </c>
      <c r="BL145" s="132">
        <f t="shared" si="102"/>
        <v>0.60799999999999998</v>
      </c>
      <c r="BM145" s="132">
        <f t="shared" si="113"/>
        <v>2.0300000000000002</v>
      </c>
      <c r="BN145" s="132">
        <f t="shared" si="103"/>
        <v>0.92754000000000003</v>
      </c>
      <c r="BO145" s="132"/>
      <c r="BP145" s="132">
        <f t="shared" si="114"/>
        <v>4.6569500000000001</v>
      </c>
      <c r="BQ145" s="132">
        <f t="shared" si="115"/>
        <v>12.797700000000001</v>
      </c>
      <c r="BR145" s="132">
        <f t="shared" si="116"/>
        <v>0.35897999999999997</v>
      </c>
      <c r="BS145" s="132">
        <f t="shared" si="104"/>
        <v>0.13031000000000001</v>
      </c>
      <c r="BT145" s="132">
        <f t="shared" si="105"/>
        <v>1.8088000000000002</v>
      </c>
      <c r="BU145" s="132"/>
      <c r="BV145" s="132">
        <f t="shared" si="117"/>
        <v>0.21190000000000001</v>
      </c>
      <c r="BW145" s="133">
        <f t="shared" si="82"/>
        <v>2.0668000000000002</v>
      </c>
      <c r="BX145" s="133">
        <f t="shared" si="82"/>
        <v>2.0407000000000002</v>
      </c>
      <c r="BY145" s="133">
        <f t="shared" si="106"/>
        <v>0.49920000000000003</v>
      </c>
      <c r="BZ145" s="133">
        <f t="shared" si="107"/>
        <v>0.48930000000000001</v>
      </c>
      <c r="CA145" s="133">
        <f t="shared" si="108"/>
        <v>3.1200000000000002E-2</v>
      </c>
      <c r="CB145" s="133">
        <f t="shared" si="109"/>
        <v>9.0820000000000007</v>
      </c>
      <c r="CC145" s="133"/>
      <c r="CD145" s="133">
        <f t="shared" si="110"/>
        <v>1.9348000000000001</v>
      </c>
    </row>
    <row r="146" spans="1:82" ht="15.75" x14ac:dyDescent="0.25">
      <c r="A146" s="125">
        <v>43244</v>
      </c>
      <c r="B146" s="138">
        <v>20709</v>
      </c>
      <c r="C146" s="138">
        <v>68653</v>
      </c>
      <c r="D146" s="138">
        <v>93581</v>
      </c>
      <c r="E146" s="138">
        <v>19135</v>
      </c>
      <c r="F146" s="138">
        <v>46104</v>
      </c>
      <c r="G146" s="138">
        <v>2235</v>
      </c>
      <c r="H146" s="138">
        <v>19737</v>
      </c>
      <c r="I146" s="138">
        <v>19551</v>
      </c>
      <c r="J146" s="138">
        <v>124215</v>
      </c>
      <c r="K146" s="138">
        <v>88338</v>
      </c>
      <c r="L146" s="138">
        <v>4659</v>
      </c>
      <c r="M146" s="138">
        <v>19607</v>
      </c>
      <c r="N146" s="138">
        <v>340</v>
      </c>
      <c r="O146" s="138">
        <v>18198</v>
      </c>
      <c r="P146" s="138">
        <v>19129</v>
      </c>
      <c r="Q146" s="138">
        <v>4728</v>
      </c>
      <c r="R146" s="138">
        <v>16335</v>
      </c>
      <c r="S146" s="138">
        <v>53759</v>
      </c>
      <c r="T146" s="138">
        <v>19209</v>
      </c>
      <c r="U146" s="138">
        <v>5478</v>
      </c>
      <c r="V146" s="138">
        <v>28359</v>
      </c>
      <c r="W146" s="138">
        <v>34387</v>
      </c>
      <c r="X146" s="138">
        <v>17153</v>
      </c>
      <c r="Y146" s="138">
        <v>17286</v>
      </c>
      <c r="Z146" s="138">
        <v>13693</v>
      </c>
      <c r="AA146" s="138">
        <v>59375</v>
      </c>
      <c r="AB146" s="138">
        <v>1116</v>
      </c>
      <c r="AC146" s="138">
        <v>1747</v>
      </c>
      <c r="AD146" s="138">
        <v>5431</v>
      </c>
      <c r="AE146" s="138">
        <v>31712</v>
      </c>
      <c r="AF146" s="138">
        <v>9732</v>
      </c>
      <c r="AG146" s="138">
        <v>19950</v>
      </c>
      <c r="AH146" s="138">
        <v>50900</v>
      </c>
      <c r="AI146" s="138">
        <v>28710</v>
      </c>
      <c r="AJ146" s="138">
        <v>343940</v>
      </c>
      <c r="AK146" s="128">
        <f t="shared" si="84"/>
        <v>0.19607000000000002</v>
      </c>
      <c r="AL146" s="129">
        <f t="shared" si="85"/>
        <v>2.0709</v>
      </c>
      <c r="AM146" s="129">
        <f t="shared" si="118"/>
        <v>3.4326500000000002</v>
      </c>
      <c r="AN146" s="129">
        <f t="shared" si="118"/>
        <v>4.6790500000000002</v>
      </c>
      <c r="AO146" s="129">
        <f t="shared" si="87"/>
        <v>12.4215</v>
      </c>
      <c r="AP146" s="129">
        <f t="shared" si="88"/>
        <v>4.4169</v>
      </c>
      <c r="AQ146" s="129">
        <f t="shared" si="89"/>
        <v>0.50900000000000001</v>
      </c>
      <c r="AR146" s="129">
        <f t="shared" si="89"/>
        <v>0.28710000000000002</v>
      </c>
      <c r="AT146" s="131">
        <f t="shared" si="111"/>
        <v>43244</v>
      </c>
      <c r="AU146" s="132">
        <f t="shared" si="90"/>
        <v>0.31712000000000001</v>
      </c>
      <c r="AV146" s="132">
        <f t="shared" si="91"/>
        <v>0.59375</v>
      </c>
      <c r="AW146" s="132">
        <f t="shared" si="92"/>
        <v>0.53759000000000001</v>
      </c>
      <c r="AX146" s="132">
        <f t="shared" si="93"/>
        <v>1.7470000000000003E-2</v>
      </c>
      <c r="AY146" s="132">
        <f t="shared" si="94"/>
        <v>1.1160000000000002E-2</v>
      </c>
      <c r="AZ146" s="132">
        <f t="shared" si="95"/>
        <v>0.28359000000000001</v>
      </c>
      <c r="BA146" s="132">
        <f t="shared" si="96"/>
        <v>0.17286000000000001</v>
      </c>
      <c r="BB146" s="132">
        <f t="shared" si="97"/>
        <v>0.68774000000000002</v>
      </c>
      <c r="BC146" s="132">
        <f t="shared" si="98"/>
        <v>0.13693000000000002</v>
      </c>
      <c r="BD146" s="132">
        <f t="shared" si="99"/>
        <v>0.17153000000000002</v>
      </c>
      <c r="BE146" s="132">
        <f t="shared" si="100"/>
        <v>9.7320000000000004E-2</v>
      </c>
      <c r="BF146" s="132">
        <f t="shared" si="101"/>
        <v>5.4310000000000004E-2</v>
      </c>
      <c r="BG146" s="132">
        <f t="shared" si="112"/>
        <v>1.9949999999999999E-2</v>
      </c>
      <c r="BH146" s="132"/>
      <c r="BI146" s="132">
        <f t="shared" si="80"/>
        <v>2.0709</v>
      </c>
      <c r="BJ146" s="132">
        <f t="shared" si="80"/>
        <v>3.4326500000000002</v>
      </c>
      <c r="BK146" s="132">
        <f t="shared" si="80"/>
        <v>4.6790500000000002</v>
      </c>
      <c r="BL146" s="132">
        <f t="shared" si="102"/>
        <v>0.54780000000000006</v>
      </c>
      <c r="BM146" s="132">
        <f t="shared" si="113"/>
        <v>1.9135000000000002</v>
      </c>
      <c r="BN146" s="132">
        <f t="shared" si="103"/>
        <v>0.92208000000000012</v>
      </c>
      <c r="BO146" s="132"/>
      <c r="BP146" s="132">
        <f t="shared" si="114"/>
        <v>4.4169</v>
      </c>
      <c r="BQ146" s="132">
        <f t="shared" si="115"/>
        <v>12.4215</v>
      </c>
      <c r="BR146" s="132">
        <f t="shared" si="116"/>
        <v>0.34393999999999997</v>
      </c>
      <c r="BS146" s="132">
        <f t="shared" si="104"/>
        <v>0.19209000000000001</v>
      </c>
      <c r="BT146" s="132">
        <f t="shared" si="105"/>
        <v>1.6335000000000002</v>
      </c>
      <c r="BU146" s="132"/>
      <c r="BV146" s="132">
        <f t="shared" si="117"/>
        <v>0.2235</v>
      </c>
      <c r="BW146" s="133">
        <f t="shared" si="82"/>
        <v>1.9737</v>
      </c>
      <c r="BX146" s="133">
        <f t="shared" si="82"/>
        <v>1.9551000000000001</v>
      </c>
      <c r="BY146" s="133">
        <f t="shared" si="106"/>
        <v>0.4728</v>
      </c>
      <c r="BZ146" s="133">
        <f t="shared" si="107"/>
        <v>0.46590000000000004</v>
      </c>
      <c r="CA146" s="133">
        <f t="shared" si="108"/>
        <v>3.4000000000000002E-2</v>
      </c>
      <c r="CB146" s="133">
        <f t="shared" si="109"/>
        <v>9.0990000000000002</v>
      </c>
      <c r="CC146" s="133"/>
      <c r="CD146" s="133">
        <f t="shared" si="110"/>
        <v>1.9129</v>
      </c>
    </row>
    <row r="147" spans="1:82" ht="15.75" x14ac:dyDescent="0.25">
      <c r="A147" s="125">
        <v>43245</v>
      </c>
      <c r="B147" s="126">
        <v>20785</v>
      </c>
      <c r="C147" s="126">
        <v>68326</v>
      </c>
      <c r="D147" s="126">
        <v>92821</v>
      </c>
      <c r="E147" s="126">
        <v>18615</v>
      </c>
      <c r="F147" s="126">
        <v>43973</v>
      </c>
      <c r="G147" s="126">
        <v>3016</v>
      </c>
      <c r="H147" s="126">
        <v>19924</v>
      </c>
      <c r="I147" s="126">
        <v>17255</v>
      </c>
      <c r="J147" s="126">
        <v>123166</v>
      </c>
      <c r="K147" s="126">
        <v>86452</v>
      </c>
      <c r="L147" s="126">
        <v>4471</v>
      </c>
      <c r="M147" s="126">
        <v>20002</v>
      </c>
      <c r="N147" s="126">
        <v>350</v>
      </c>
      <c r="O147" s="126">
        <v>18343</v>
      </c>
      <c r="P147" s="126">
        <v>21082</v>
      </c>
      <c r="Q147" s="126">
        <v>4614</v>
      </c>
      <c r="R147" s="126">
        <v>16767</v>
      </c>
      <c r="S147" s="126">
        <v>52982</v>
      </c>
      <c r="T147" s="126">
        <v>12811</v>
      </c>
      <c r="U147" s="126">
        <v>5080</v>
      </c>
      <c r="V147" s="126">
        <v>30032</v>
      </c>
      <c r="W147" s="126">
        <v>35552</v>
      </c>
      <c r="X147" s="126">
        <v>17737</v>
      </c>
      <c r="Y147" s="126">
        <v>15950</v>
      </c>
      <c r="Z147" s="126">
        <v>14098</v>
      </c>
      <c r="AA147" s="126">
        <v>57660</v>
      </c>
      <c r="AB147" s="126">
        <v>1352</v>
      </c>
      <c r="AC147" s="126">
        <v>2090</v>
      </c>
      <c r="AD147" s="126">
        <v>7579</v>
      </c>
      <c r="AE147" s="126">
        <v>31102</v>
      </c>
      <c r="AF147" s="126">
        <v>8404</v>
      </c>
      <c r="AG147" s="126">
        <v>19950</v>
      </c>
      <c r="AH147" s="126">
        <v>53570</v>
      </c>
      <c r="AI147" s="126">
        <v>45450</v>
      </c>
      <c r="AJ147" s="126">
        <v>353140</v>
      </c>
      <c r="AK147" s="128">
        <f t="shared" si="84"/>
        <v>0.20002</v>
      </c>
      <c r="AL147" s="129">
        <f t="shared" si="85"/>
        <v>2.0785</v>
      </c>
      <c r="AM147" s="129">
        <f t="shared" si="118"/>
        <v>3.4163000000000001</v>
      </c>
      <c r="AN147" s="129">
        <f t="shared" si="118"/>
        <v>4.6410499999999999</v>
      </c>
      <c r="AO147" s="129">
        <f t="shared" si="87"/>
        <v>12.316600000000001</v>
      </c>
      <c r="AP147" s="129">
        <f t="shared" si="88"/>
        <v>4.3226000000000004</v>
      </c>
      <c r="AQ147" s="129">
        <f t="shared" si="89"/>
        <v>0.53570000000000007</v>
      </c>
      <c r="AR147" s="129">
        <f t="shared" si="89"/>
        <v>0.45450000000000002</v>
      </c>
      <c r="AT147" s="131">
        <f t="shared" si="111"/>
        <v>43245</v>
      </c>
      <c r="AU147" s="132">
        <f t="shared" si="90"/>
        <v>0.31102000000000002</v>
      </c>
      <c r="AV147" s="132">
        <f t="shared" si="91"/>
        <v>0.5766</v>
      </c>
      <c r="AW147" s="132">
        <f t="shared" si="92"/>
        <v>0.52982000000000007</v>
      </c>
      <c r="AX147" s="132">
        <f t="shared" si="93"/>
        <v>2.0900000000000002E-2</v>
      </c>
      <c r="AY147" s="132">
        <f t="shared" si="94"/>
        <v>1.3520000000000001E-2</v>
      </c>
      <c r="AZ147" s="132">
        <f t="shared" si="95"/>
        <v>0.30032000000000003</v>
      </c>
      <c r="BA147" s="132">
        <f t="shared" si="96"/>
        <v>0.1595</v>
      </c>
      <c r="BB147" s="132">
        <f t="shared" si="97"/>
        <v>0.71104000000000001</v>
      </c>
      <c r="BC147" s="132">
        <f t="shared" si="98"/>
        <v>0.14098000000000002</v>
      </c>
      <c r="BD147" s="132">
        <f t="shared" si="99"/>
        <v>0.17737000000000003</v>
      </c>
      <c r="BE147" s="132">
        <f t="shared" si="100"/>
        <v>8.4040000000000004E-2</v>
      </c>
      <c r="BF147" s="132">
        <f t="shared" si="101"/>
        <v>7.579000000000001E-2</v>
      </c>
      <c r="BG147" s="132">
        <f t="shared" si="112"/>
        <v>1.9949999999999999E-2</v>
      </c>
      <c r="BH147" s="132"/>
      <c r="BI147" s="132">
        <f t="shared" si="80"/>
        <v>2.0785</v>
      </c>
      <c r="BJ147" s="132">
        <f t="shared" si="80"/>
        <v>3.4163000000000001</v>
      </c>
      <c r="BK147" s="132">
        <f t="shared" si="80"/>
        <v>4.6410499999999999</v>
      </c>
      <c r="BL147" s="132">
        <f t="shared" si="102"/>
        <v>0.50800000000000001</v>
      </c>
      <c r="BM147" s="132">
        <f t="shared" si="113"/>
        <v>1.8615000000000002</v>
      </c>
      <c r="BN147" s="132">
        <f t="shared" si="103"/>
        <v>0.87946000000000002</v>
      </c>
      <c r="BO147" s="132"/>
      <c r="BP147" s="132">
        <f t="shared" si="114"/>
        <v>4.3226000000000004</v>
      </c>
      <c r="BQ147" s="132">
        <f t="shared" si="115"/>
        <v>12.316600000000001</v>
      </c>
      <c r="BR147" s="132">
        <f t="shared" si="116"/>
        <v>0.35314000000000001</v>
      </c>
      <c r="BS147" s="132">
        <f t="shared" si="104"/>
        <v>0.12811</v>
      </c>
      <c r="BT147" s="132">
        <f t="shared" si="105"/>
        <v>1.6767000000000001</v>
      </c>
      <c r="BU147" s="132"/>
      <c r="BV147" s="132">
        <f t="shared" si="117"/>
        <v>0.30160000000000003</v>
      </c>
      <c r="BW147" s="133">
        <f t="shared" si="82"/>
        <v>1.9924000000000002</v>
      </c>
      <c r="BX147" s="133">
        <f t="shared" si="82"/>
        <v>1.7255</v>
      </c>
      <c r="BY147" s="133">
        <f t="shared" si="106"/>
        <v>0.46140000000000003</v>
      </c>
      <c r="BZ147" s="133">
        <f t="shared" si="107"/>
        <v>0.4471</v>
      </c>
      <c r="CA147" s="133">
        <f t="shared" si="108"/>
        <v>3.5000000000000003E-2</v>
      </c>
      <c r="CB147" s="133">
        <f t="shared" si="109"/>
        <v>9.1715</v>
      </c>
      <c r="CC147" s="133"/>
      <c r="CD147" s="133">
        <f t="shared" si="110"/>
        <v>2.1082000000000001</v>
      </c>
    </row>
    <row r="148" spans="1:82" ht="15.75" x14ac:dyDescent="0.25">
      <c r="A148" s="125">
        <v>43246</v>
      </c>
      <c r="B148" s="126">
        <v>21481</v>
      </c>
      <c r="C148" s="126">
        <v>69541</v>
      </c>
      <c r="D148" s="126">
        <v>94155</v>
      </c>
      <c r="E148" s="126">
        <v>18765</v>
      </c>
      <c r="F148" s="126">
        <v>50063</v>
      </c>
      <c r="G148" s="126">
        <v>4226</v>
      </c>
      <c r="H148" s="126">
        <v>22619</v>
      </c>
      <c r="I148" s="126">
        <v>19967</v>
      </c>
      <c r="J148" s="126">
        <v>126561</v>
      </c>
      <c r="K148" s="126">
        <v>89928</v>
      </c>
      <c r="L148" s="126">
        <v>4372</v>
      </c>
      <c r="M148" s="126">
        <v>25102</v>
      </c>
      <c r="N148" s="126">
        <v>190</v>
      </c>
      <c r="O148" s="126">
        <v>19493</v>
      </c>
      <c r="P148" s="126">
        <v>24646</v>
      </c>
      <c r="Q148" s="126">
        <v>4512</v>
      </c>
      <c r="R148" s="126">
        <v>15782</v>
      </c>
      <c r="S148" s="126">
        <v>49361</v>
      </c>
      <c r="T148" s="126">
        <v>20141</v>
      </c>
      <c r="U148" s="126">
        <v>4831</v>
      </c>
      <c r="V148" s="126">
        <v>33465</v>
      </c>
      <c r="W148" s="126">
        <v>36404</v>
      </c>
      <c r="X148" s="126">
        <v>19976</v>
      </c>
      <c r="Y148" s="126">
        <v>16118</v>
      </c>
      <c r="Z148" s="126">
        <v>17457</v>
      </c>
      <c r="AA148" s="126">
        <v>58461</v>
      </c>
      <c r="AB148" s="126">
        <v>1652</v>
      </c>
      <c r="AC148" s="126">
        <v>3285</v>
      </c>
      <c r="AD148" s="126">
        <v>7536</v>
      </c>
      <c r="AE148" s="126">
        <v>33901</v>
      </c>
      <c r="AF148" s="126">
        <v>6510</v>
      </c>
      <c r="AG148" s="126">
        <v>11050</v>
      </c>
      <c r="AH148" s="126">
        <v>52930</v>
      </c>
      <c r="AI148" s="126">
        <v>48950</v>
      </c>
      <c r="AJ148" s="126">
        <v>356700</v>
      </c>
      <c r="AK148" s="128">
        <f t="shared" si="84"/>
        <v>0.25102000000000002</v>
      </c>
      <c r="AL148" s="129">
        <f t="shared" si="85"/>
        <v>2.1480999999999999</v>
      </c>
      <c r="AM148" s="129">
        <f t="shared" si="118"/>
        <v>3.4770500000000002</v>
      </c>
      <c r="AN148" s="129">
        <f t="shared" si="118"/>
        <v>4.7077499999999999</v>
      </c>
      <c r="AO148" s="129">
        <f t="shared" si="87"/>
        <v>12.6561</v>
      </c>
      <c r="AP148" s="129">
        <f t="shared" si="88"/>
        <v>4.4964000000000004</v>
      </c>
      <c r="AQ148" s="129">
        <f t="shared" si="89"/>
        <v>0.52929999999999999</v>
      </c>
      <c r="AR148" s="129">
        <f t="shared" si="89"/>
        <v>0.48950000000000005</v>
      </c>
      <c r="AT148" s="131">
        <f t="shared" si="111"/>
        <v>43246</v>
      </c>
      <c r="AU148" s="132">
        <f t="shared" si="90"/>
        <v>0.33901000000000003</v>
      </c>
      <c r="AV148" s="132">
        <f t="shared" si="91"/>
        <v>0.58461000000000007</v>
      </c>
      <c r="AW148" s="132">
        <f t="shared" si="92"/>
        <v>0.49361000000000005</v>
      </c>
      <c r="AX148" s="132">
        <f t="shared" si="93"/>
        <v>3.2850000000000004E-2</v>
      </c>
      <c r="AY148" s="132">
        <f t="shared" si="94"/>
        <v>1.652E-2</v>
      </c>
      <c r="AZ148" s="132">
        <f t="shared" si="95"/>
        <v>0.33465</v>
      </c>
      <c r="BA148" s="132">
        <f t="shared" si="96"/>
        <v>0.16118000000000002</v>
      </c>
      <c r="BB148" s="132">
        <f t="shared" si="97"/>
        <v>0.72808000000000006</v>
      </c>
      <c r="BC148" s="132">
        <f t="shared" si="98"/>
        <v>0.17457</v>
      </c>
      <c r="BD148" s="132">
        <f t="shared" si="99"/>
        <v>0.19976000000000002</v>
      </c>
      <c r="BE148" s="132">
        <f t="shared" si="100"/>
        <v>6.5100000000000005E-2</v>
      </c>
      <c r="BF148" s="132">
        <f t="shared" si="101"/>
        <v>7.536000000000001E-2</v>
      </c>
      <c r="BG148" s="132">
        <f t="shared" si="112"/>
        <v>1.1049999999999999E-2</v>
      </c>
      <c r="BH148" s="132"/>
      <c r="BI148" s="132">
        <f t="shared" si="80"/>
        <v>2.1480999999999999</v>
      </c>
      <c r="BJ148" s="132">
        <f t="shared" si="80"/>
        <v>3.4770500000000002</v>
      </c>
      <c r="BK148" s="132">
        <f t="shared" si="80"/>
        <v>4.7077499999999999</v>
      </c>
      <c r="BL148" s="132">
        <f t="shared" si="102"/>
        <v>0.48310000000000003</v>
      </c>
      <c r="BM148" s="132">
        <f t="shared" si="113"/>
        <v>1.8765000000000001</v>
      </c>
      <c r="BN148" s="132">
        <f t="shared" si="103"/>
        <v>1.00126</v>
      </c>
      <c r="BO148" s="132"/>
      <c r="BP148" s="132">
        <f t="shared" si="114"/>
        <v>4.4964000000000004</v>
      </c>
      <c r="BQ148" s="132">
        <f t="shared" si="115"/>
        <v>12.6561</v>
      </c>
      <c r="BR148" s="132">
        <f t="shared" si="116"/>
        <v>0.35669999999999996</v>
      </c>
      <c r="BS148" s="132">
        <f t="shared" si="104"/>
        <v>0.20141000000000001</v>
      </c>
      <c r="BT148" s="132">
        <f t="shared" si="105"/>
        <v>1.5782</v>
      </c>
      <c r="BU148" s="132"/>
      <c r="BV148" s="132">
        <f t="shared" si="117"/>
        <v>0.42260000000000003</v>
      </c>
      <c r="BW148" s="133">
        <f t="shared" si="82"/>
        <v>2.2619000000000002</v>
      </c>
      <c r="BX148" s="133">
        <f t="shared" si="82"/>
        <v>1.9967000000000001</v>
      </c>
      <c r="BY148" s="133">
        <f t="shared" si="106"/>
        <v>0.45120000000000005</v>
      </c>
      <c r="BZ148" s="133">
        <f t="shared" si="107"/>
        <v>0.43720000000000003</v>
      </c>
      <c r="CA148" s="133">
        <f t="shared" si="108"/>
        <v>1.9E-2</v>
      </c>
      <c r="CB148" s="133">
        <f t="shared" si="109"/>
        <v>9.7465000000000011</v>
      </c>
      <c r="CC148" s="133"/>
      <c r="CD148" s="133">
        <f t="shared" si="110"/>
        <v>2.4645999999999999</v>
      </c>
    </row>
    <row r="149" spans="1:82" ht="15.75" x14ac:dyDescent="0.25">
      <c r="A149" s="125">
        <v>43247</v>
      </c>
      <c r="B149" s="126">
        <v>20972</v>
      </c>
      <c r="C149" s="126">
        <v>68103</v>
      </c>
      <c r="D149" s="126">
        <v>92265</v>
      </c>
      <c r="E149" s="126">
        <v>18566</v>
      </c>
      <c r="F149" s="126">
        <v>50233</v>
      </c>
      <c r="G149" s="126">
        <v>4079</v>
      </c>
      <c r="H149" s="126">
        <v>22063</v>
      </c>
      <c r="I149" s="126">
        <v>19570</v>
      </c>
      <c r="J149" s="126">
        <v>126722</v>
      </c>
      <c r="K149" s="126">
        <v>89964</v>
      </c>
      <c r="L149" s="126">
        <v>4265</v>
      </c>
      <c r="M149" s="126">
        <v>25402</v>
      </c>
      <c r="N149" s="126">
        <v>187</v>
      </c>
      <c r="O149" s="126">
        <v>20862</v>
      </c>
      <c r="P149" s="126">
        <v>25609</v>
      </c>
      <c r="Q149" s="126">
        <v>4747</v>
      </c>
      <c r="R149" s="126">
        <v>16174</v>
      </c>
      <c r="S149" s="126">
        <v>48705</v>
      </c>
      <c r="T149" s="126">
        <v>14858</v>
      </c>
      <c r="U149" s="126">
        <v>4734</v>
      </c>
      <c r="V149" s="126">
        <v>28226</v>
      </c>
      <c r="W149" s="126">
        <v>34885</v>
      </c>
      <c r="X149" s="126">
        <v>23800</v>
      </c>
      <c r="Y149" s="126">
        <v>17703</v>
      </c>
      <c r="Z149" s="126">
        <v>17896</v>
      </c>
      <c r="AA149" s="126">
        <v>57701</v>
      </c>
      <c r="AB149" s="126">
        <v>1584</v>
      </c>
      <c r="AC149" s="126">
        <v>2873</v>
      </c>
      <c r="AD149" s="126">
        <v>5254</v>
      </c>
      <c r="AE149" s="126">
        <v>33966</v>
      </c>
      <c r="AF149" s="126">
        <v>7298</v>
      </c>
      <c r="AG149" s="126">
        <v>11050</v>
      </c>
      <c r="AH149" s="126">
        <v>52480</v>
      </c>
      <c r="AI149" s="126">
        <v>31510</v>
      </c>
      <c r="AJ149" s="126">
        <v>354840</v>
      </c>
      <c r="AK149" s="128">
        <f t="shared" si="84"/>
        <v>0.25402000000000002</v>
      </c>
      <c r="AL149" s="129">
        <f t="shared" si="85"/>
        <v>2.0972</v>
      </c>
      <c r="AM149" s="129">
        <f t="shared" si="118"/>
        <v>3.4051500000000003</v>
      </c>
      <c r="AN149" s="129">
        <f t="shared" si="118"/>
        <v>4.6132499999999999</v>
      </c>
      <c r="AO149" s="129">
        <f t="shared" si="87"/>
        <v>12.6722</v>
      </c>
      <c r="AP149" s="129">
        <f t="shared" si="88"/>
        <v>4.4982000000000006</v>
      </c>
      <c r="AQ149" s="129">
        <f t="shared" si="89"/>
        <v>0.52480000000000004</v>
      </c>
      <c r="AR149" s="129">
        <f t="shared" si="89"/>
        <v>0.31510000000000005</v>
      </c>
      <c r="AT149" s="131">
        <f t="shared" si="111"/>
        <v>43247</v>
      </c>
      <c r="AU149" s="132">
        <f t="shared" si="90"/>
        <v>0.33966000000000002</v>
      </c>
      <c r="AV149" s="132">
        <f t="shared" si="91"/>
        <v>0.57701000000000002</v>
      </c>
      <c r="AW149" s="132">
        <f t="shared" si="92"/>
        <v>0.48705000000000004</v>
      </c>
      <c r="AX149" s="132">
        <f t="shared" si="93"/>
        <v>2.8730000000000002E-2</v>
      </c>
      <c r="AY149" s="132">
        <f t="shared" si="94"/>
        <v>1.584E-2</v>
      </c>
      <c r="AZ149" s="132">
        <f t="shared" si="95"/>
        <v>0.28226000000000001</v>
      </c>
      <c r="BA149" s="132">
        <f t="shared" si="96"/>
        <v>0.17703000000000002</v>
      </c>
      <c r="BB149" s="132">
        <f t="shared" si="97"/>
        <v>0.6977000000000001</v>
      </c>
      <c r="BC149" s="132">
        <f t="shared" si="98"/>
        <v>0.17896000000000001</v>
      </c>
      <c r="BD149" s="132">
        <f t="shared" si="99"/>
        <v>0.23800000000000002</v>
      </c>
      <c r="BE149" s="132">
        <f t="shared" si="100"/>
        <v>7.2980000000000003E-2</v>
      </c>
      <c r="BF149" s="132">
        <f t="shared" si="101"/>
        <v>5.2540000000000003E-2</v>
      </c>
      <c r="BG149" s="132">
        <f t="shared" si="112"/>
        <v>1.1049999999999999E-2</v>
      </c>
      <c r="BH149" s="132"/>
      <c r="BI149" s="132">
        <f t="shared" si="80"/>
        <v>2.0972</v>
      </c>
      <c r="BJ149" s="132">
        <f t="shared" si="80"/>
        <v>3.4051500000000003</v>
      </c>
      <c r="BK149" s="132">
        <f t="shared" si="80"/>
        <v>4.6132499999999999</v>
      </c>
      <c r="BL149" s="132">
        <f t="shared" si="102"/>
        <v>0.47340000000000004</v>
      </c>
      <c r="BM149" s="132">
        <f t="shared" si="113"/>
        <v>1.8566</v>
      </c>
      <c r="BN149" s="132">
        <f t="shared" si="103"/>
        <v>1.0046600000000001</v>
      </c>
      <c r="BO149" s="132"/>
      <c r="BP149" s="132">
        <f t="shared" si="114"/>
        <v>4.4982000000000006</v>
      </c>
      <c r="BQ149" s="132">
        <f t="shared" si="115"/>
        <v>12.6722</v>
      </c>
      <c r="BR149" s="132">
        <f t="shared" si="116"/>
        <v>0.35483999999999999</v>
      </c>
      <c r="BS149" s="132">
        <f t="shared" si="104"/>
        <v>0.14858000000000002</v>
      </c>
      <c r="BT149" s="132">
        <f t="shared" si="105"/>
        <v>1.6174000000000002</v>
      </c>
      <c r="BU149" s="132"/>
      <c r="BV149" s="132">
        <f t="shared" si="117"/>
        <v>0.40790000000000004</v>
      </c>
      <c r="BW149" s="133">
        <f t="shared" si="82"/>
        <v>2.2063000000000001</v>
      </c>
      <c r="BX149" s="133">
        <f t="shared" si="82"/>
        <v>1.9570000000000001</v>
      </c>
      <c r="BY149" s="133">
        <f t="shared" si="106"/>
        <v>0.47470000000000001</v>
      </c>
      <c r="BZ149" s="133">
        <f t="shared" si="107"/>
        <v>0.42650000000000005</v>
      </c>
      <c r="CA149" s="133">
        <f t="shared" si="108"/>
        <v>1.8700000000000001E-2</v>
      </c>
      <c r="CB149" s="133">
        <f t="shared" si="109"/>
        <v>10.431000000000001</v>
      </c>
      <c r="CC149" s="133"/>
      <c r="CD149" s="133">
        <f t="shared" si="110"/>
        <v>2.5609000000000002</v>
      </c>
    </row>
    <row r="150" spans="1:82" ht="15.75" x14ac:dyDescent="0.25">
      <c r="A150" s="125">
        <v>43248</v>
      </c>
      <c r="B150" s="126">
        <v>20860</v>
      </c>
      <c r="C150" s="126">
        <v>68502</v>
      </c>
      <c r="D150" s="126">
        <v>92917</v>
      </c>
      <c r="E150" s="126">
        <v>18734</v>
      </c>
      <c r="F150" s="126">
        <v>51620</v>
      </c>
      <c r="G150" s="126">
        <v>3251</v>
      </c>
      <c r="H150" s="126">
        <v>19401</v>
      </c>
      <c r="I150" s="126">
        <v>18908</v>
      </c>
      <c r="J150" s="126">
        <v>127559</v>
      </c>
      <c r="K150" s="126">
        <v>90105</v>
      </c>
      <c r="L150" s="126">
        <v>4543</v>
      </c>
      <c r="M150" s="126">
        <v>24326</v>
      </c>
      <c r="N150" s="126">
        <v>230</v>
      </c>
      <c r="O150" s="126">
        <v>19999</v>
      </c>
      <c r="P150" s="126">
        <v>24580</v>
      </c>
      <c r="Q150" s="126">
        <v>5099</v>
      </c>
      <c r="R150" s="126">
        <v>17191</v>
      </c>
      <c r="S150" s="126">
        <v>51735</v>
      </c>
      <c r="T150" s="126">
        <v>20993</v>
      </c>
      <c r="U150" s="126">
        <v>4724</v>
      </c>
      <c r="V150" s="126">
        <v>37711</v>
      </c>
      <c r="W150" s="126">
        <v>37178</v>
      </c>
      <c r="X150" s="126">
        <v>24117</v>
      </c>
      <c r="Y150" s="126">
        <v>17941</v>
      </c>
      <c r="Z150" s="126">
        <v>16216</v>
      </c>
      <c r="AA150" s="126">
        <v>60590</v>
      </c>
      <c r="AB150" s="126">
        <v>1522</v>
      </c>
      <c r="AC150" s="126">
        <v>2241</v>
      </c>
      <c r="AD150" s="126">
        <v>7865</v>
      </c>
      <c r="AE150" s="126">
        <v>36232</v>
      </c>
      <c r="AF150" s="126">
        <v>7334</v>
      </c>
      <c r="AG150" s="126">
        <v>11050</v>
      </c>
      <c r="AH150" s="126">
        <v>53550</v>
      </c>
      <c r="AI150" s="126">
        <v>49230</v>
      </c>
      <c r="AJ150" s="126">
        <v>355820</v>
      </c>
      <c r="AK150" s="128">
        <f t="shared" si="84"/>
        <v>0.24326000000000003</v>
      </c>
      <c r="AL150" s="129">
        <f t="shared" si="85"/>
        <v>2.0860000000000003</v>
      </c>
      <c r="AM150" s="129">
        <f t="shared" si="118"/>
        <v>3.4251</v>
      </c>
      <c r="AN150" s="129">
        <f t="shared" si="118"/>
        <v>4.6458500000000003</v>
      </c>
      <c r="AO150" s="129">
        <f t="shared" si="87"/>
        <v>12.7559</v>
      </c>
      <c r="AP150" s="129">
        <f t="shared" si="88"/>
        <v>4.5052500000000002</v>
      </c>
      <c r="AQ150" s="129">
        <f t="shared" si="89"/>
        <v>0.53550000000000009</v>
      </c>
      <c r="AR150" s="129">
        <f t="shared" si="89"/>
        <v>0.49230000000000002</v>
      </c>
      <c r="AT150" s="131">
        <f t="shared" si="111"/>
        <v>43248</v>
      </c>
      <c r="AU150" s="132">
        <f t="shared" si="90"/>
        <v>0.36232000000000003</v>
      </c>
      <c r="AV150" s="132">
        <f t="shared" si="91"/>
        <v>0.60589999999999999</v>
      </c>
      <c r="AW150" s="132">
        <f t="shared" si="92"/>
        <v>0.51735000000000009</v>
      </c>
      <c r="AX150" s="132">
        <f t="shared" si="93"/>
        <v>2.2410000000000003E-2</v>
      </c>
      <c r="AY150" s="132">
        <f t="shared" si="94"/>
        <v>1.5220000000000001E-2</v>
      </c>
      <c r="AZ150" s="132">
        <f t="shared" si="95"/>
        <v>0.37711000000000006</v>
      </c>
      <c r="BA150" s="132">
        <f t="shared" si="96"/>
        <v>0.17941000000000001</v>
      </c>
      <c r="BB150" s="132">
        <f t="shared" si="97"/>
        <v>0.74356000000000011</v>
      </c>
      <c r="BC150" s="132">
        <f t="shared" si="98"/>
        <v>0.16216000000000003</v>
      </c>
      <c r="BD150" s="132">
        <f t="shared" si="99"/>
        <v>0.24117000000000002</v>
      </c>
      <c r="BE150" s="132">
        <f t="shared" si="100"/>
        <v>7.3340000000000002E-2</v>
      </c>
      <c r="BF150" s="132">
        <f t="shared" si="101"/>
        <v>7.8650000000000012E-2</v>
      </c>
      <c r="BG150" s="132">
        <f t="shared" si="112"/>
        <v>1.1049999999999999E-2</v>
      </c>
      <c r="BH150" s="132"/>
      <c r="BI150" s="132">
        <f t="shared" si="80"/>
        <v>2.0860000000000003</v>
      </c>
      <c r="BJ150" s="132">
        <f t="shared" si="80"/>
        <v>3.4251</v>
      </c>
      <c r="BK150" s="132">
        <f t="shared" si="80"/>
        <v>4.6458500000000003</v>
      </c>
      <c r="BL150" s="132">
        <f t="shared" si="102"/>
        <v>0.47240000000000004</v>
      </c>
      <c r="BM150" s="132">
        <f t="shared" si="113"/>
        <v>1.8734000000000002</v>
      </c>
      <c r="BN150" s="132">
        <f t="shared" si="103"/>
        <v>1.0324</v>
      </c>
      <c r="BO150" s="132"/>
      <c r="BP150" s="132">
        <f t="shared" si="114"/>
        <v>4.5052500000000002</v>
      </c>
      <c r="BQ150" s="132">
        <f t="shared" si="115"/>
        <v>12.7559</v>
      </c>
      <c r="BR150" s="132">
        <f t="shared" si="116"/>
        <v>0.35581999999999997</v>
      </c>
      <c r="BS150" s="132">
        <f t="shared" si="104"/>
        <v>0.20993000000000001</v>
      </c>
      <c r="BT150" s="132">
        <f t="shared" si="105"/>
        <v>1.7191000000000001</v>
      </c>
      <c r="BU150" s="132"/>
      <c r="BV150" s="132">
        <f t="shared" si="117"/>
        <v>0.3251</v>
      </c>
      <c r="BW150" s="133">
        <f t="shared" si="82"/>
        <v>1.9401000000000002</v>
      </c>
      <c r="BX150" s="133">
        <f t="shared" si="82"/>
        <v>1.8908</v>
      </c>
      <c r="BY150" s="133">
        <f t="shared" si="106"/>
        <v>0.50990000000000002</v>
      </c>
      <c r="BZ150" s="133">
        <f t="shared" si="107"/>
        <v>0.45430000000000004</v>
      </c>
      <c r="CA150" s="133">
        <f t="shared" si="108"/>
        <v>2.3E-2</v>
      </c>
      <c r="CB150" s="133">
        <f t="shared" si="109"/>
        <v>9.9994999999999994</v>
      </c>
      <c r="CC150" s="133"/>
      <c r="CD150" s="133">
        <f t="shared" si="110"/>
        <v>2.4580000000000002</v>
      </c>
    </row>
    <row r="151" spans="1:82" ht="15.75" x14ac:dyDescent="0.25">
      <c r="A151" s="125">
        <v>43249</v>
      </c>
      <c r="B151" s="138">
        <v>19411</v>
      </c>
      <c r="C151" s="138">
        <v>64617</v>
      </c>
      <c r="D151" s="138">
        <v>88549</v>
      </c>
      <c r="E151" s="138">
        <v>17984</v>
      </c>
      <c r="F151" s="138">
        <v>46008</v>
      </c>
      <c r="G151" s="138">
        <v>1905</v>
      </c>
      <c r="H151" s="138">
        <v>14612</v>
      </c>
      <c r="I151" s="138">
        <v>15095</v>
      </c>
      <c r="J151" s="138">
        <v>121011</v>
      </c>
      <c r="K151" s="138">
        <v>85512</v>
      </c>
      <c r="L151" s="138">
        <v>4205</v>
      </c>
      <c r="M151" s="138">
        <v>19619</v>
      </c>
      <c r="N151" s="138">
        <v>321</v>
      </c>
      <c r="O151" s="138">
        <v>17332</v>
      </c>
      <c r="P151" s="138">
        <v>19330</v>
      </c>
      <c r="Q151" s="138">
        <v>4645</v>
      </c>
      <c r="R151" s="138">
        <v>15629</v>
      </c>
      <c r="S151" s="138">
        <v>54121</v>
      </c>
      <c r="T151" s="138">
        <v>12076</v>
      </c>
      <c r="U151" s="138">
        <v>4434</v>
      </c>
      <c r="V151" s="138">
        <v>32836</v>
      </c>
      <c r="W151" s="138">
        <v>35594</v>
      </c>
      <c r="X151" s="138">
        <v>18976</v>
      </c>
      <c r="Y151" s="138">
        <v>17739</v>
      </c>
      <c r="Z151" s="138">
        <v>13642</v>
      </c>
      <c r="AA151" s="138">
        <v>56677</v>
      </c>
      <c r="AB151" s="138">
        <v>1058</v>
      </c>
      <c r="AC151" s="138">
        <v>1176</v>
      </c>
      <c r="AD151" s="138">
        <v>6927</v>
      </c>
      <c r="AE151" s="138">
        <v>32518</v>
      </c>
      <c r="AF151" s="138">
        <v>8892</v>
      </c>
      <c r="AG151" s="138">
        <v>11050</v>
      </c>
      <c r="AH151" s="138">
        <v>53190</v>
      </c>
      <c r="AI151" s="138">
        <v>41710</v>
      </c>
      <c r="AJ151" s="138">
        <v>353920</v>
      </c>
      <c r="AK151" s="128">
        <f t="shared" si="84"/>
        <v>0.19619</v>
      </c>
      <c r="AL151" s="129">
        <f t="shared" si="85"/>
        <v>1.9411</v>
      </c>
      <c r="AM151" s="129">
        <f t="shared" si="118"/>
        <v>3.2308500000000002</v>
      </c>
      <c r="AN151" s="129">
        <f t="shared" si="118"/>
        <v>4.4274500000000003</v>
      </c>
      <c r="AO151" s="129">
        <f t="shared" si="87"/>
        <v>12.101100000000001</v>
      </c>
      <c r="AP151" s="129">
        <f t="shared" si="88"/>
        <v>4.2755999999999998</v>
      </c>
      <c r="AQ151" s="129">
        <f t="shared" si="89"/>
        <v>0.53190000000000004</v>
      </c>
      <c r="AR151" s="129">
        <f t="shared" si="89"/>
        <v>0.41710000000000003</v>
      </c>
      <c r="AT151" s="131">
        <f t="shared" si="111"/>
        <v>43249</v>
      </c>
      <c r="AU151" s="132">
        <f t="shared" si="90"/>
        <v>0.32518000000000002</v>
      </c>
      <c r="AV151" s="132">
        <f t="shared" si="91"/>
        <v>0.56677</v>
      </c>
      <c r="AW151" s="132">
        <f t="shared" si="92"/>
        <v>0.54121000000000008</v>
      </c>
      <c r="AX151" s="132">
        <f t="shared" si="93"/>
        <v>1.1760000000000001E-2</v>
      </c>
      <c r="AY151" s="132">
        <f t="shared" si="94"/>
        <v>1.0580000000000001E-2</v>
      </c>
      <c r="AZ151" s="132">
        <f t="shared" si="95"/>
        <v>0.32836000000000004</v>
      </c>
      <c r="BA151" s="132">
        <f t="shared" si="96"/>
        <v>0.17739000000000002</v>
      </c>
      <c r="BB151" s="132">
        <f t="shared" si="97"/>
        <v>0.71188000000000007</v>
      </c>
      <c r="BC151" s="132">
        <f t="shared" si="98"/>
        <v>0.13642000000000001</v>
      </c>
      <c r="BD151" s="132">
        <f t="shared" si="99"/>
        <v>0.18976000000000001</v>
      </c>
      <c r="BE151" s="132">
        <f t="shared" si="100"/>
        <v>8.8920000000000013E-2</v>
      </c>
      <c r="BF151" s="132">
        <f t="shared" si="101"/>
        <v>6.9270000000000012E-2</v>
      </c>
      <c r="BG151" s="132">
        <f t="shared" si="112"/>
        <v>1.1049999999999999E-2</v>
      </c>
      <c r="BH151" s="132"/>
      <c r="BI151" s="132">
        <f t="shared" si="80"/>
        <v>1.9411</v>
      </c>
      <c r="BJ151" s="132">
        <f t="shared" si="80"/>
        <v>3.2308500000000002</v>
      </c>
      <c r="BK151" s="132">
        <f t="shared" si="80"/>
        <v>4.4274500000000003</v>
      </c>
      <c r="BL151" s="132">
        <f t="shared" si="102"/>
        <v>0.44340000000000002</v>
      </c>
      <c r="BM151" s="132">
        <f t="shared" si="113"/>
        <v>1.7984</v>
      </c>
      <c r="BN151" s="132">
        <f t="shared" si="103"/>
        <v>0.92016000000000009</v>
      </c>
      <c r="BO151" s="132"/>
      <c r="BP151" s="132">
        <f t="shared" si="114"/>
        <v>4.2755999999999998</v>
      </c>
      <c r="BQ151" s="132">
        <f t="shared" si="115"/>
        <v>12.101100000000001</v>
      </c>
      <c r="BR151" s="132">
        <f t="shared" si="116"/>
        <v>0.35391999999999996</v>
      </c>
      <c r="BS151" s="132">
        <f t="shared" si="104"/>
        <v>0.12076000000000001</v>
      </c>
      <c r="BT151" s="132">
        <f t="shared" si="105"/>
        <v>1.5629000000000002</v>
      </c>
      <c r="BU151" s="132"/>
      <c r="BV151" s="132">
        <f t="shared" si="117"/>
        <v>0.1905</v>
      </c>
      <c r="BW151" s="133">
        <f t="shared" si="82"/>
        <v>1.4612000000000001</v>
      </c>
      <c r="BX151" s="133">
        <f t="shared" si="82"/>
        <v>1.5095000000000001</v>
      </c>
      <c r="BY151" s="133">
        <f t="shared" si="106"/>
        <v>0.46450000000000002</v>
      </c>
      <c r="BZ151" s="133">
        <f t="shared" si="107"/>
        <v>0.42050000000000004</v>
      </c>
      <c r="CA151" s="133">
        <f t="shared" si="108"/>
        <v>3.2100000000000004E-2</v>
      </c>
      <c r="CB151" s="133">
        <f t="shared" si="109"/>
        <v>8.6660000000000004</v>
      </c>
      <c r="CC151" s="133"/>
      <c r="CD151" s="133">
        <f t="shared" si="110"/>
        <v>1.9330000000000001</v>
      </c>
    </row>
    <row r="152" spans="1:82" ht="15.75" x14ac:dyDescent="0.25">
      <c r="A152" s="125">
        <v>43250</v>
      </c>
      <c r="B152" s="138">
        <v>18875</v>
      </c>
      <c r="C152" s="138">
        <v>63036</v>
      </c>
      <c r="D152" s="138">
        <v>86538</v>
      </c>
      <c r="E152" s="138">
        <v>17766</v>
      </c>
      <c r="F152" s="138">
        <v>45823</v>
      </c>
      <c r="G152" s="138">
        <v>1593</v>
      </c>
      <c r="H152" s="138">
        <v>14023</v>
      </c>
      <c r="I152" s="138">
        <v>14390</v>
      </c>
      <c r="J152" s="138">
        <v>118736</v>
      </c>
      <c r="K152" s="138">
        <v>84186</v>
      </c>
      <c r="L152" s="138">
        <v>4036</v>
      </c>
      <c r="M152" s="138">
        <v>19710</v>
      </c>
      <c r="N152" s="138">
        <v>343</v>
      </c>
      <c r="O152" s="138">
        <v>16790</v>
      </c>
      <c r="P152" s="138">
        <v>17737</v>
      </c>
      <c r="Q152" s="138">
        <v>4517</v>
      </c>
      <c r="R152" s="138">
        <v>16109</v>
      </c>
      <c r="S152" s="138">
        <v>53024</v>
      </c>
      <c r="T152" s="138">
        <v>19258</v>
      </c>
      <c r="U152" s="138">
        <v>4346</v>
      </c>
      <c r="V152" s="138">
        <v>31251</v>
      </c>
      <c r="W152" s="138">
        <v>34538</v>
      </c>
      <c r="X152" s="138">
        <v>17647</v>
      </c>
      <c r="Y152" s="138">
        <v>17098</v>
      </c>
      <c r="Z152" s="138">
        <v>13496</v>
      </c>
      <c r="AA152" s="138">
        <v>55764</v>
      </c>
      <c r="AB152" s="138">
        <v>939</v>
      </c>
      <c r="AC152" s="138">
        <v>1220</v>
      </c>
      <c r="AD152" s="138">
        <v>7784</v>
      </c>
      <c r="AE152" s="138">
        <v>32500</v>
      </c>
      <c r="AF152" s="138">
        <v>9257</v>
      </c>
      <c r="AG152" s="138">
        <v>16820</v>
      </c>
      <c r="AH152" s="138">
        <v>65570</v>
      </c>
      <c r="AI152" s="138">
        <v>47880</v>
      </c>
      <c r="AJ152" s="138">
        <v>299080</v>
      </c>
      <c r="AK152" s="128">
        <f>(M152)*0.00001</f>
        <v>0.19710000000000003</v>
      </c>
      <c r="AL152" s="129">
        <f>(B152)*0.0001</f>
        <v>1.8875000000000002</v>
      </c>
      <c r="AM152" s="129">
        <f>(C152)*0.00005</f>
        <v>3.1518000000000002</v>
      </c>
      <c r="AN152" s="129">
        <f>(D152)*0.00005</f>
        <v>4.3269000000000002</v>
      </c>
      <c r="AO152" s="129">
        <f>(J152)*0.0001</f>
        <v>11.8736</v>
      </c>
      <c r="AP152" s="129">
        <f>(K152)*0.00005</f>
        <v>4.2092999999999998</v>
      </c>
      <c r="AQ152" s="129">
        <f>(AH152)*0.00001</f>
        <v>0.65570000000000006</v>
      </c>
      <c r="AR152" s="129">
        <f>(AI152)*0.00001</f>
        <v>0.47880000000000006</v>
      </c>
      <c r="AT152" s="131">
        <f t="shared" si="111"/>
        <v>43250</v>
      </c>
      <c r="AU152" s="132">
        <f t="shared" si="90"/>
        <v>0.32500000000000001</v>
      </c>
      <c r="AV152" s="132">
        <f t="shared" si="91"/>
        <v>0.55764000000000002</v>
      </c>
      <c r="AW152" s="132">
        <f t="shared" si="92"/>
        <v>0.53024000000000004</v>
      </c>
      <c r="AX152" s="132">
        <f t="shared" si="93"/>
        <v>1.2200000000000001E-2</v>
      </c>
      <c r="AY152" s="132">
        <f t="shared" si="94"/>
        <v>9.3900000000000008E-3</v>
      </c>
      <c r="AZ152" s="132">
        <f t="shared" si="95"/>
        <v>0.31251000000000001</v>
      </c>
      <c r="BA152" s="132">
        <f t="shared" si="96"/>
        <v>0.17098000000000002</v>
      </c>
      <c r="BB152" s="132">
        <f t="shared" si="97"/>
        <v>0.69076000000000004</v>
      </c>
      <c r="BC152" s="132">
        <f t="shared" si="98"/>
        <v>0.13496000000000002</v>
      </c>
      <c r="BD152" s="132">
        <f t="shared" si="99"/>
        <v>0.17647000000000002</v>
      </c>
      <c r="BE152" s="132">
        <f t="shared" si="100"/>
        <v>9.2570000000000013E-2</v>
      </c>
      <c r="BF152" s="132">
        <f t="shared" si="101"/>
        <v>7.7840000000000006E-2</v>
      </c>
      <c r="BG152" s="132">
        <f t="shared" si="112"/>
        <v>1.6819999999999998E-2</v>
      </c>
      <c r="BH152" s="132"/>
      <c r="BI152" s="132">
        <f t="shared" si="80"/>
        <v>1.8875000000000002</v>
      </c>
      <c r="BJ152" s="132">
        <f t="shared" si="80"/>
        <v>3.1518000000000002</v>
      </c>
      <c r="BK152" s="132">
        <f t="shared" si="80"/>
        <v>4.3269000000000002</v>
      </c>
      <c r="BL152" s="132">
        <f t="shared" si="102"/>
        <v>0.43460000000000004</v>
      </c>
      <c r="BM152" s="132">
        <f t="shared" si="113"/>
        <v>1.7766000000000002</v>
      </c>
      <c r="BN152" s="132">
        <f t="shared" si="103"/>
        <v>0.91646000000000005</v>
      </c>
      <c r="BO152" s="132"/>
      <c r="BP152" s="132">
        <f t="shared" si="114"/>
        <v>4.2092999999999998</v>
      </c>
      <c r="BQ152" s="132">
        <f t="shared" si="115"/>
        <v>11.8736</v>
      </c>
      <c r="BR152" s="132">
        <f t="shared" si="116"/>
        <v>0.29908000000000001</v>
      </c>
      <c r="BS152" s="132">
        <f t="shared" si="104"/>
        <v>0.19258000000000003</v>
      </c>
      <c r="BT152" s="132">
        <f t="shared" si="105"/>
        <v>1.6109</v>
      </c>
      <c r="BU152" s="132"/>
      <c r="BV152" s="132">
        <f t="shared" si="117"/>
        <v>0.1593</v>
      </c>
      <c r="BW152" s="133">
        <f t="shared" si="82"/>
        <v>1.4023000000000001</v>
      </c>
      <c r="BX152" s="133">
        <f t="shared" si="82"/>
        <v>1.4390000000000001</v>
      </c>
      <c r="BY152" s="133">
        <f t="shared" si="106"/>
        <v>0.45170000000000005</v>
      </c>
      <c r="BZ152" s="133">
        <f t="shared" si="107"/>
        <v>0.40360000000000001</v>
      </c>
      <c r="CA152" s="133">
        <f t="shared" si="108"/>
        <v>3.4300000000000004E-2</v>
      </c>
      <c r="CB152" s="133">
        <f t="shared" si="109"/>
        <v>8.3949999999999996</v>
      </c>
      <c r="CC152" s="133"/>
      <c r="CD152" s="133">
        <f t="shared" si="110"/>
        <v>1.7737000000000001</v>
      </c>
    </row>
    <row r="153" spans="1:82" ht="15.75" x14ac:dyDescent="0.25">
      <c r="A153" s="125">
        <v>43251</v>
      </c>
      <c r="B153" s="138">
        <v>18926</v>
      </c>
      <c r="C153" s="138">
        <v>62376</v>
      </c>
      <c r="D153" s="138">
        <v>85475</v>
      </c>
      <c r="E153" s="138">
        <v>17343</v>
      </c>
      <c r="F153" s="138">
        <v>45795</v>
      </c>
      <c r="G153" s="138">
        <v>1579</v>
      </c>
      <c r="H153" s="138">
        <v>13651</v>
      </c>
      <c r="I153" s="138">
        <v>14161</v>
      </c>
      <c r="J153" s="138">
        <v>116774</v>
      </c>
      <c r="K153" s="138">
        <v>82301</v>
      </c>
      <c r="L153" s="138">
        <v>3953</v>
      </c>
      <c r="M153" s="138">
        <v>20573</v>
      </c>
      <c r="N153" s="138">
        <v>365</v>
      </c>
      <c r="O153" s="138">
        <v>16658</v>
      </c>
      <c r="P153" s="138">
        <v>17048</v>
      </c>
      <c r="Q153" s="138">
        <v>4440</v>
      </c>
      <c r="R153" s="138">
        <v>15126</v>
      </c>
      <c r="S153" s="138">
        <v>51919</v>
      </c>
      <c r="T153" s="138">
        <v>11388</v>
      </c>
      <c r="U153" s="138">
        <v>4120</v>
      </c>
      <c r="V153" s="138">
        <v>29265</v>
      </c>
      <c r="W153" s="138">
        <v>35005</v>
      </c>
      <c r="X153" s="138">
        <v>17154</v>
      </c>
      <c r="Y153" s="138">
        <v>16855</v>
      </c>
      <c r="Z153" s="138">
        <v>13651</v>
      </c>
      <c r="AA153" s="138">
        <v>53774</v>
      </c>
      <c r="AB153" s="138">
        <v>1166</v>
      </c>
      <c r="AC153" s="138">
        <v>1225</v>
      </c>
      <c r="AD153" s="138">
        <v>11510</v>
      </c>
      <c r="AE153" s="138">
        <v>33206</v>
      </c>
      <c r="AF153" s="138">
        <v>9308</v>
      </c>
      <c r="AG153" s="138">
        <v>11050</v>
      </c>
      <c r="AH153" s="138">
        <v>85800</v>
      </c>
      <c r="AI153" s="138">
        <v>76320</v>
      </c>
      <c r="AJ153" s="138">
        <v>223040</v>
      </c>
      <c r="AK153" s="128">
        <f t="shared" si="84"/>
        <v>0.20573000000000002</v>
      </c>
      <c r="AL153" s="129">
        <f t="shared" si="85"/>
        <v>1.8926000000000001</v>
      </c>
      <c r="AM153" s="129">
        <f t="shared" si="118"/>
        <v>3.1188000000000002</v>
      </c>
      <c r="AN153" s="129">
        <f t="shared" si="118"/>
        <v>4.2737500000000006</v>
      </c>
      <c r="AO153" s="129">
        <f t="shared" si="87"/>
        <v>11.6774</v>
      </c>
      <c r="AP153" s="129">
        <f t="shared" si="88"/>
        <v>4.1150500000000001</v>
      </c>
      <c r="AQ153" s="129">
        <f t="shared" si="89"/>
        <v>0.8580000000000001</v>
      </c>
      <c r="AR153" s="129">
        <f t="shared" si="89"/>
        <v>0.7632000000000001</v>
      </c>
      <c r="AT153" s="131">
        <f t="shared" si="111"/>
        <v>43251</v>
      </c>
      <c r="AU153" s="132">
        <f t="shared" si="90"/>
        <v>0.33206000000000002</v>
      </c>
      <c r="AV153" s="132">
        <f t="shared" si="91"/>
        <v>0.53774</v>
      </c>
      <c r="AW153" s="132">
        <f t="shared" si="92"/>
        <v>0.51919000000000004</v>
      </c>
      <c r="AX153" s="132">
        <f t="shared" si="93"/>
        <v>1.225E-2</v>
      </c>
      <c r="AY153" s="132">
        <f t="shared" si="94"/>
        <v>1.166E-2</v>
      </c>
      <c r="AZ153" s="132">
        <f t="shared" si="95"/>
        <v>0.29265000000000002</v>
      </c>
      <c r="BA153" s="132">
        <f t="shared" si="96"/>
        <v>0.16855000000000001</v>
      </c>
      <c r="BB153" s="132">
        <f t="shared" si="97"/>
        <v>0.70010000000000006</v>
      </c>
      <c r="BC153" s="132">
        <f t="shared" si="98"/>
        <v>0.13651000000000002</v>
      </c>
      <c r="BD153" s="132">
        <f t="shared" si="99"/>
        <v>0.17154000000000003</v>
      </c>
      <c r="BE153" s="132">
        <f t="shared" si="100"/>
        <v>9.308000000000001E-2</v>
      </c>
      <c r="BF153" s="132">
        <f t="shared" si="101"/>
        <v>0.11510000000000001</v>
      </c>
      <c r="BG153" s="132">
        <f t="shared" si="112"/>
        <v>1.1049999999999999E-2</v>
      </c>
      <c r="BH153" s="132"/>
      <c r="BI153" s="132">
        <f t="shared" si="80"/>
        <v>1.8926000000000001</v>
      </c>
      <c r="BJ153" s="132">
        <f t="shared" si="80"/>
        <v>3.1188000000000002</v>
      </c>
      <c r="BK153" s="132">
        <f t="shared" si="80"/>
        <v>4.2737500000000006</v>
      </c>
      <c r="BL153" s="132">
        <f t="shared" si="102"/>
        <v>0.41200000000000003</v>
      </c>
      <c r="BM153" s="132">
        <f t="shared" si="113"/>
        <v>1.7343000000000002</v>
      </c>
      <c r="BN153" s="132">
        <f t="shared" si="103"/>
        <v>0.91590000000000005</v>
      </c>
      <c r="BO153" s="132"/>
      <c r="BP153" s="132">
        <f t="shared" si="114"/>
        <v>4.1150500000000001</v>
      </c>
      <c r="BQ153" s="132">
        <f t="shared" si="115"/>
        <v>11.6774</v>
      </c>
      <c r="BR153" s="132">
        <f t="shared" si="116"/>
        <v>0.22303999999999999</v>
      </c>
      <c r="BS153" s="132">
        <f t="shared" si="104"/>
        <v>0.11388000000000001</v>
      </c>
      <c r="BT153" s="132">
        <f t="shared" si="105"/>
        <v>1.5126000000000002</v>
      </c>
      <c r="BU153" s="132"/>
      <c r="BV153" s="132">
        <f t="shared" si="117"/>
        <v>0.15790000000000001</v>
      </c>
      <c r="BW153" s="133">
        <f t="shared" si="82"/>
        <v>1.3651</v>
      </c>
      <c r="BX153" s="133">
        <f t="shared" si="82"/>
        <v>1.4161000000000001</v>
      </c>
      <c r="BY153" s="133">
        <f t="shared" si="106"/>
        <v>0.44400000000000001</v>
      </c>
      <c r="BZ153" s="133">
        <f t="shared" si="107"/>
        <v>0.39530000000000004</v>
      </c>
      <c r="CA153" s="133">
        <f t="shared" si="108"/>
        <v>3.6500000000000005E-2</v>
      </c>
      <c r="CB153" s="133">
        <f t="shared" si="109"/>
        <v>8.3290000000000006</v>
      </c>
      <c r="CC153" s="133"/>
      <c r="CD153" s="133">
        <f t="shared" si="110"/>
        <v>1.7048000000000001</v>
      </c>
    </row>
    <row r="154" spans="1:82" ht="15.75" x14ac:dyDescent="0.25">
      <c r="A154" s="125">
        <v>43252</v>
      </c>
      <c r="B154" s="138">
        <v>19023</v>
      </c>
      <c r="C154" s="138">
        <v>62868</v>
      </c>
      <c r="D154" s="138">
        <v>85933</v>
      </c>
      <c r="E154" s="138">
        <v>17030</v>
      </c>
      <c r="F154" s="138">
        <v>45148</v>
      </c>
      <c r="G154" s="138">
        <v>1739</v>
      </c>
      <c r="H154" s="138">
        <v>13011</v>
      </c>
      <c r="I154" s="138">
        <v>14268</v>
      </c>
      <c r="J154" s="138">
        <v>118326</v>
      </c>
      <c r="K154" s="138">
        <v>83358</v>
      </c>
      <c r="L154" s="138">
        <v>3816</v>
      </c>
      <c r="M154" s="138">
        <v>20391</v>
      </c>
      <c r="N154" s="138">
        <v>365</v>
      </c>
      <c r="O154" s="146">
        <v>15484</v>
      </c>
      <c r="P154" s="146">
        <v>15075</v>
      </c>
      <c r="Q154" s="146">
        <v>4464</v>
      </c>
      <c r="R154" s="138">
        <v>15889</v>
      </c>
      <c r="S154" s="138">
        <v>50803</v>
      </c>
      <c r="T154" s="138">
        <v>19483</v>
      </c>
      <c r="U154" s="138">
        <v>3968</v>
      </c>
      <c r="V154" s="138">
        <v>30054</v>
      </c>
      <c r="W154" s="138">
        <v>36392</v>
      </c>
      <c r="X154" s="138">
        <v>17154</v>
      </c>
      <c r="Y154" s="138">
        <v>17116</v>
      </c>
      <c r="Z154" s="138">
        <v>13811</v>
      </c>
      <c r="AA154" s="138">
        <v>53700</v>
      </c>
      <c r="AB154" s="138">
        <v>1053</v>
      </c>
      <c r="AC154" s="138">
        <v>1225</v>
      </c>
      <c r="AD154" s="138">
        <v>11510</v>
      </c>
      <c r="AE154" s="138">
        <v>33223</v>
      </c>
      <c r="AF154" s="138">
        <v>8890</v>
      </c>
      <c r="AG154" s="138">
        <v>19950</v>
      </c>
      <c r="AH154" s="138">
        <v>90930</v>
      </c>
      <c r="AI154" s="138">
        <v>64490</v>
      </c>
      <c r="AJ154" s="138">
        <v>352980</v>
      </c>
      <c r="AK154" s="128">
        <f t="shared" si="84"/>
        <v>0.20391000000000001</v>
      </c>
      <c r="AL154" s="129">
        <f t="shared" si="85"/>
        <v>1.9023000000000001</v>
      </c>
      <c r="AM154" s="129">
        <f t="shared" si="118"/>
        <v>3.1434000000000002</v>
      </c>
      <c r="AN154" s="129">
        <f t="shared" si="118"/>
        <v>4.2966500000000005</v>
      </c>
      <c r="AO154" s="129">
        <f t="shared" si="87"/>
        <v>11.832600000000001</v>
      </c>
      <c r="AP154" s="129">
        <f t="shared" si="88"/>
        <v>4.1679000000000004</v>
      </c>
      <c r="AQ154" s="129">
        <f>(AH154)*0.00001</f>
        <v>0.90930000000000011</v>
      </c>
      <c r="AR154" s="129">
        <f>(AI154)*0.000001</f>
        <v>6.4489999999999992E-2</v>
      </c>
      <c r="AT154" s="131">
        <f t="shared" si="111"/>
        <v>43252</v>
      </c>
      <c r="AU154" s="132">
        <f t="shared" si="90"/>
        <v>0.33223000000000003</v>
      </c>
      <c r="AV154" s="132">
        <f t="shared" si="91"/>
        <v>0.53700000000000003</v>
      </c>
      <c r="AW154" s="132">
        <f t="shared" si="92"/>
        <v>0.50803000000000009</v>
      </c>
      <c r="AX154" s="132">
        <f t="shared" si="93"/>
        <v>1.225E-2</v>
      </c>
      <c r="AY154" s="132">
        <f t="shared" si="94"/>
        <v>1.0530000000000001E-2</v>
      </c>
      <c r="AZ154" s="132">
        <f t="shared" si="95"/>
        <v>0.30054000000000003</v>
      </c>
      <c r="BA154" s="132">
        <f t="shared" si="96"/>
        <v>0.17116000000000001</v>
      </c>
      <c r="BB154" s="132">
        <f t="shared" si="97"/>
        <v>0.72784000000000004</v>
      </c>
      <c r="BC154" s="132">
        <f t="shared" si="98"/>
        <v>0.13811000000000001</v>
      </c>
      <c r="BD154" s="132">
        <f t="shared" si="99"/>
        <v>0.17154000000000003</v>
      </c>
      <c r="BE154" s="132">
        <f t="shared" si="100"/>
        <v>8.8900000000000007E-2</v>
      </c>
      <c r="BF154" s="132">
        <f t="shared" si="101"/>
        <v>0.11510000000000001</v>
      </c>
      <c r="BG154" s="132">
        <f t="shared" si="112"/>
        <v>1.9949999999999999E-2</v>
      </c>
      <c r="BH154" s="132"/>
      <c r="BI154" s="132">
        <f t="shared" si="80"/>
        <v>1.9023000000000001</v>
      </c>
      <c r="BJ154" s="132">
        <f t="shared" si="80"/>
        <v>3.1434000000000002</v>
      </c>
      <c r="BK154" s="132">
        <f t="shared" si="80"/>
        <v>4.2966500000000005</v>
      </c>
      <c r="BL154" s="132">
        <f t="shared" si="102"/>
        <v>0.39680000000000004</v>
      </c>
      <c r="BM154" s="132">
        <f t="shared" si="113"/>
        <v>1.7030000000000001</v>
      </c>
      <c r="BN154" s="132">
        <f t="shared" si="103"/>
        <v>0.9029600000000001</v>
      </c>
      <c r="BO154" s="132"/>
      <c r="BP154" s="132">
        <f t="shared" si="114"/>
        <v>4.1679000000000004</v>
      </c>
      <c r="BQ154" s="132">
        <f t="shared" si="115"/>
        <v>11.832600000000001</v>
      </c>
      <c r="BR154" s="132">
        <f t="shared" si="116"/>
        <v>0.35297999999999996</v>
      </c>
      <c r="BS154" s="132">
        <f t="shared" si="104"/>
        <v>0.19483</v>
      </c>
      <c r="BT154" s="132">
        <f t="shared" si="105"/>
        <v>1.5889</v>
      </c>
      <c r="BU154" s="132"/>
      <c r="BV154" s="132">
        <f t="shared" si="117"/>
        <v>0.1739</v>
      </c>
      <c r="BW154" s="133">
        <f t="shared" si="82"/>
        <v>1.3011000000000001</v>
      </c>
      <c r="BX154" s="133">
        <f t="shared" si="82"/>
        <v>1.4268000000000001</v>
      </c>
      <c r="BY154" s="133">
        <f t="shared" si="106"/>
        <v>0.44640000000000002</v>
      </c>
      <c r="BZ154" s="133">
        <f t="shared" si="107"/>
        <v>0.38159999999999999</v>
      </c>
      <c r="CA154" s="133">
        <f t="shared" si="108"/>
        <v>3.6500000000000005E-2</v>
      </c>
      <c r="CB154" s="133">
        <f t="shared" si="109"/>
        <v>7.742</v>
      </c>
      <c r="CC154" s="133"/>
      <c r="CD154" s="133">
        <f t="shared" si="110"/>
        <v>1.5075000000000001</v>
      </c>
    </row>
    <row r="155" spans="1:82" ht="15.75" x14ac:dyDescent="0.25">
      <c r="A155" s="125">
        <v>43253</v>
      </c>
      <c r="B155" s="138">
        <v>19598</v>
      </c>
      <c r="C155" s="138">
        <v>63892</v>
      </c>
      <c r="D155" s="138">
        <v>86954</v>
      </c>
      <c r="E155" s="138">
        <v>16857</v>
      </c>
      <c r="F155" s="138">
        <v>47854</v>
      </c>
      <c r="G155" s="138">
        <v>2049</v>
      </c>
      <c r="H155" s="138">
        <v>13077</v>
      </c>
      <c r="I155" s="138">
        <v>14613</v>
      </c>
      <c r="J155" s="138">
        <v>119893</v>
      </c>
      <c r="K155" s="138">
        <v>84660</v>
      </c>
      <c r="L155" s="138">
        <v>3753</v>
      </c>
      <c r="M155" s="138">
        <v>21729</v>
      </c>
      <c r="N155" s="138">
        <v>169</v>
      </c>
      <c r="O155" s="146">
        <v>15228</v>
      </c>
      <c r="P155" s="146">
        <v>14826</v>
      </c>
      <c r="Q155" s="146">
        <v>4390</v>
      </c>
      <c r="R155" s="138">
        <v>15145</v>
      </c>
      <c r="S155" s="138">
        <v>48572</v>
      </c>
      <c r="T155" s="138">
        <v>12805</v>
      </c>
      <c r="U155" s="138">
        <v>3861</v>
      </c>
      <c r="V155" s="138">
        <v>31338</v>
      </c>
      <c r="W155" s="138">
        <v>34082</v>
      </c>
      <c r="X155" s="138">
        <v>19197</v>
      </c>
      <c r="Y155" s="138">
        <v>17892</v>
      </c>
      <c r="Z155" s="138">
        <v>15607</v>
      </c>
      <c r="AA155" s="138">
        <v>55173</v>
      </c>
      <c r="AB155" s="138">
        <v>1150</v>
      </c>
      <c r="AC155" s="138">
        <v>1467</v>
      </c>
      <c r="AD155" s="138">
        <v>10943</v>
      </c>
      <c r="AE155" s="138">
        <v>34217</v>
      </c>
      <c r="AF155" s="138">
        <v>6266</v>
      </c>
      <c r="AG155" s="146">
        <v>11050</v>
      </c>
      <c r="AH155" s="138">
        <v>81850</v>
      </c>
      <c r="AI155" s="138">
        <v>75030</v>
      </c>
      <c r="AJ155" s="138">
        <v>342420</v>
      </c>
      <c r="AK155" s="128">
        <f t="shared" si="84"/>
        <v>0.21729000000000001</v>
      </c>
      <c r="AL155" s="129">
        <f t="shared" si="85"/>
        <v>1.9598</v>
      </c>
      <c r="AM155" s="129">
        <f t="shared" ref="AM155:AN170" si="119">(C155)*0.00005</f>
        <v>3.1946000000000003</v>
      </c>
      <c r="AN155" s="129">
        <f t="shared" si="119"/>
        <v>4.3477000000000006</v>
      </c>
      <c r="AO155" s="129">
        <f t="shared" si="87"/>
        <v>11.9893</v>
      </c>
      <c r="AP155" s="129">
        <f t="shared" si="88"/>
        <v>4.2330000000000005</v>
      </c>
      <c r="AQ155" s="129">
        <f t="shared" ref="AQ155:AQ182" si="120">(AH155)*0.00001</f>
        <v>0.81850000000000012</v>
      </c>
      <c r="AR155" s="129">
        <f t="shared" ref="AR155:AR183" si="121">(AI155)*0.000001</f>
        <v>7.5029999999999999E-2</v>
      </c>
      <c r="AT155" s="131">
        <f t="shared" si="111"/>
        <v>43253</v>
      </c>
      <c r="AU155" s="132">
        <f t="shared" si="90"/>
        <v>0.34217000000000003</v>
      </c>
      <c r="AV155" s="132">
        <f t="shared" si="91"/>
        <v>0.55173000000000005</v>
      </c>
      <c r="AW155" s="132">
        <f t="shared" si="92"/>
        <v>0.48572000000000004</v>
      </c>
      <c r="AX155" s="132">
        <f t="shared" si="93"/>
        <v>1.4670000000000001E-2</v>
      </c>
      <c r="AY155" s="132">
        <f t="shared" si="94"/>
        <v>1.1500000000000002E-2</v>
      </c>
      <c r="AZ155" s="132">
        <f t="shared" si="95"/>
        <v>0.31338000000000005</v>
      </c>
      <c r="BA155" s="132">
        <f t="shared" si="96"/>
        <v>0.17892000000000002</v>
      </c>
      <c r="BB155" s="132">
        <f t="shared" si="97"/>
        <v>0.68164000000000002</v>
      </c>
      <c r="BC155" s="132">
        <f t="shared" si="98"/>
        <v>0.15607000000000001</v>
      </c>
      <c r="BD155" s="132">
        <f t="shared" si="99"/>
        <v>0.19197000000000003</v>
      </c>
      <c r="BE155" s="132">
        <f t="shared" si="100"/>
        <v>6.2660000000000007E-2</v>
      </c>
      <c r="BF155" s="132">
        <f t="shared" si="101"/>
        <v>0.10943000000000001</v>
      </c>
      <c r="BG155" s="132">
        <f t="shared" si="112"/>
        <v>1.1049999999999999E-2</v>
      </c>
      <c r="BH155" s="132"/>
      <c r="BI155" s="132">
        <f t="shared" si="80"/>
        <v>1.9598</v>
      </c>
      <c r="BJ155" s="132">
        <f t="shared" si="80"/>
        <v>3.1946000000000003</v>
      </c>
      <c r="BK155" s="132">
        <f t="shared" si="80"/>
        <v>4.3477000000000006</v>
      </c>
      <c r="BL155" s="132">
        <f t="shared" si="102"/>
        <v>0.3861</v>
      </c>
      <c r="BM155" s="132">
        <f t="shared" si="113"/>
        <v>1.6857</v>
      </c>
      <c r="BN155" s="132">
        <f t="shared" si="103"/>
        <v>0.95708000000000004</v>
      </c>
      <c r="BO155" s="132"/>
      <c r="BP155" s="132">
        <f t="shared" si="114"/>
        <v>4.2330000000000005</v>
      </c>
      <c r="BQ155" s="132">
        <f t="shared" si="115"/>
        <v>11.9893</v>
      </c>
      <c r="BR155" s="132">
        <f t="shared" si="116"/>
        <v>0.34242</v>
      </c>
      <c r="BS155" s="132">
        <f t="shared" si="104"/>
        <v>0.12805</v>
      </c>
      <c r="BT155" s="132">
        <f t="shared" si="105"/>
        <v>1.5145000000000002</v>
      </c>
      <c r="BU155" s="132"/>
      <c r="BV155" s="132">
        <f t="shared" si="117"/>
        <v>0.2049</v>
      </c>
      <c r="BW155" s="133">
        <f t="shared" si="82"/>
        <v>1.3077000000000001</v>
      </c>
      <c r="BX155" s="133">
        <f t="shared" si="82"/>
        <v>1.4613</v>
      </c>
      <c r="BY155" s="133">
        <f t="shared" si="106"/>
        <v>0.439</v>
      </c>
      <c r="BZ155" s="133">
        <f t="shared" si="107"/>
        <v>0.37530000000000002</v>
      </c>
      <c r="CA155" s="133">
        <f t="shared" si="108"/>
        <v>1.6900000000000002E-2</v>
      </c>
      <c r="CB155" s="133">
        <f t="shared" si="109"/>
        <v>7.6139999999999999</v>
      </c>
      <c r="CC155" s="133"/>
      <c r="CD155" s="133">
        <f t="shared" si="110"/>
        <v>1.4826000000000001</v>
      </c>
    </row>
    <row r="156" spans="1:82" ht="15.75" x14ac:dyDescent="0.25">
      <c r="A156" s="125">
        <v>43254</v>
      </c>
      <c r="B156" s="138">
        <v>19857</v>
      </c>
      <c r="C156" s="138">
        <v>64517</v>
      </c>
      <c r="D156" s="138">
        <v>87163</v>
      </c>
      <c r="E156" s="138">
        <v>17212</v>
      </c>
      <c r="F156" s="138">
        <v>49954</v>
      </c>
      <c r="G156" s="138">
        <v>2326</v>
      </c>
      <c r="H156" s="138">
        <v>14048</v>
      </c>
      <c r="I156" s="138">
        <v>15119</v>
      </c>
      <c r="J156" s="138">
        <v>120732</v>
      </c>
      <c r="K156" s="138">
        <v>85490</v>
      </c>
      <c r="L156" s="138">
        <v>3707</v>
      </c>
      <c r="M156" s="138">
        <v>22280</v>
      </c>
      <c r="N156" s="138">
        <v>189</v>
      </c>
      <c r="O156" s="146">
        <v>15041</v>
      </c>
      <c r="P156" s="146">
        <v>14644</v>
      </c>
      <c r="Q156" s="146">
        <v>4336</v>
      </c>
      <c r="R156" s="138">
        <v>15727</v>
      </c>
      <c r="S156" s="138">
        <v>48452</v>
      </c>
      <c r="T156" s="138">
        <v>20273</v>
      </c>
      <c r="U156" s="138">
        <v>3842</v>
      </c>
      <c r="V156" s="138">
        <v>33637</v>
      </c>
      <c r="W156" s="138">
        <v>34286</v>
      </c>
      <c r="X156" s="138">
        <v>20096</v>
      </c>
      <c r="Y156" s="138">
        <v>17697</v>
      </c>
      <c r="Z156" s="138">
        <v>15029</v>
      </c>
      <c r="AA156" s="138">
        <v>55959</v>
      </c>
      <c r="AB156" s="138">
        <v>1150</v>
      </c>
      <c r="AC156" s="138">
        <v>1499</v>
      </c>
      <c r="AD156" s="138">
        <v>9158</v>
      </c>
      <c r="AE156" s="138">
        <v>61319</v>
      </c>
      <c r="AF156" s="138">
        <v>6191</v>
      </c>
      <c r="AG156" s="146">
        <v>11050</v>
      </c>
      <c r="AH156" s="138">
        <v>79010</v>
      </c>
      <c r="AI156" s="138">
        <v>59700</v>
      </c>
      <c r="AJ156" s="138">
        <v>348680</v>
      </c>
      <c r="AK156" s="128">
        <f t="shared" si="84"/>
        <v>0.22280000000000003</v>
      </c>
      <c r="AL156" s="129">
        <f t="shared" si="85"/>
        <v>1.9857</v>
      </c>
      <c r="AM156" s="129">
        <f t="shared" si="119"/>
        <v>3.2258500000000003</v>
      </c>
      <c r="AN156" s="129">
        <f t="shared" si="119"/>
        <v>4.3581500000000002</v>
      </c>
      <c r="AO156" s="129">
        <f t="shared" si="87"/>
        <v>12.0732</v>
      </c>
      <c r="AP156" s="129">
        <f t="shared" si="88"/>
        <v>4.2745000000000006</v>
      </c>
      <c r="AQ156" s="129">
        <f t="shared" si="120"/>
        <v>0.79010000000000002</v>
      </c>
      <c r="AR156" s="129">
        <f t="shared" si="121"/>
        <v>5.9699999999999996E-2</v>
      </c>
      <c r="AT156" s="131">
        <f t="shared" si="111"/>
        <v>43254</v>
      </c>
      <c r="AU156" s="132">
        <f t="shared" si="90"/>
        <v>0.61319000000000001</v>
      </c>
      <c r="AV156" s="132">
        <f t="shared" si="91"/>
        <v>0.55959000000000003</v>
      </c>
      <c r="AW156" s="132">
        <f t="shared" si="92"/>
        <v>0.48452000000000006</v>
      </c>
      <c r="AX156" s="132">
        <f t="shared" si="93"/>
        <v>1.4990000000000002E-2</v>
      </c>
      <c r="AY156" s="132">
        <f t="shared" si="94"/>
        <v>1.1500000000000002E-2</v>
      </c>
      <c r="AZ156" s="132">
        <f t="shared" si="95"/>
        <v>0.33637</v>
      </c>
      <c r="BA156" s="132">
        <f t="shared" si="96"/>
        <v>0.17697000000000002</v>
      </c>
      <c r="BB156" s="132">
        <f t="shared" si="97"/>
        <v>0.68572000000000011</v>
      </c>
      <c r="BC156" s="132">
        <f t="shared" si="98"/>
        <v>0.15029000000000001</v>
      </c>
      <c r="BD156" s="132">
        <f t="shared" si="99"/>
        <v>0.20096000000000003</v>
      </c>
      <c r="BE156" s="132">
        <f t="shared" si="100"/>
        <v>6.1910000000000007E-2</v>
      </c>
      <c r="BF156" s="132">
        <f t="shared" si="101"/>
        <v>9.1580000000000009E-2</v>
      </c>
      <c r="BG156" s="132">
        <f t="shared" si="112"/>
        <v>1.1049999999999999E-2</v>
      </c>
      <c r="BH156" s="132"/>
      <c r="BI156" s="132">
        <f t="shared" si="80"/>
        <v>1.9857</v>
      </c>
      <c r="BJ156" s="132">
        <f t="shared" si="80"/>
        <v>3.2258500000000003</v>
      </c>
      <c r="BK156" s="132">
        <f t="shared" si="80"/>
        <v>4.3581500000000002</v>
      </c>
      <c r="BL156" s="132">
        <f t="shared" si="102"/>
        <v>0.38420000000000004</v>
      </c>
      <c r="BM156" s="132">
        <f t="shared" si="113"/>
        <v>1.7212000000000001</v>
      </c>
      <c r="BN156" s="132">
        <f t="shared" si="103"/>
        <v>0.99908000000000008</v>
      </c>
      <c r="BO156" s="132"/>
      <c r="BP156" s="132">
        <f t="shared" si="114"/>
        <v>4.2745000000000006</v>
      </c>
      <c r="BQ156" s="132">
        <f t="shared" si="115"/>
        <v>12.0732</v>
      </c>
      <c r="BR156" s="132">
        <f t="shared" si="116"/>
        <v>0.34867999999999999</v>
      </c>
      <c r="BS156" s="132">
        <f t="shared" si="104"/>
        <v>0.20273000000000002</v>
      </c>
      <c r="BT156" s="132">
        <f t="shared" si="105"/>
        <v>1.5727</v>
      </c>
      <c r="BU156" s="132"/>
      <c r="BV156" s="132">
        <f t="shared" si="117"/>
        <v>0.2326</v>
      </c>
      <c r="BW156" s="133">
        <f t="shared" si="82"/>
        <v>1.4048</v>
      </c>
      <c r="BX156" s="133">
        <f t="shared" si="82"/>
        <v>1.5119</v>
      </c>
      <c r="BY156" s="133">
        <f t="shared" si="106"/>
        <v>0.43360000000000004</v>
      </c>
      <c r="BZ156" s="133">
        <f t="shared" si="107"/>
        <v>0.37070000000000003</v>
      </c>
      <c r="CA156" s="133">
        <f t="shared" si="108"/>
        <v>1.89E-2</v>
      </c>
      <c r="CB156" s="133">
        <f t="shared" si="109"/>
        <v>7.5205000000000002</v>
      </c>
      <c r="CC156" s="133"/>
      <c r="CD156" s="133">
        <f t="shared" si="110"/>
        <v>1.4644000000000001</v>
      </c>
    </row>
    <row r="157" spans="1:82" ht="15.75" x14ac:dyDescent="0.25">
      <c r="A157" s="125">
        <v>43255</v>
      </c>
      <c r="B157" s="138">
        <v>19941</v>
      </c>
      <c r="C157" s="138">
        <v>64878</v>
      </c>
      <c r="D157" s="138">
        <v>87968</v>
      </c>
      <c r="E157" s="138">
        <v>17478</v>
      </c>
      <c r="F157" s="138">
        <v>47683</v>
      </c>
      <c r="G157" s="138">
        <v>2260</v>
      </c>
      <c r="H157" s="138">
        <v>16425</v>
      </c>
      <c r="I157" s="138">
        <v>16368</v>
      </c>
      <c r="J157" s="138">
        <v>122311</v>
      </c>
      <c r="K157" s="138">
        <v>86220</v>
      </c>
      <c r="L157" s="138">
        <v>4264</v>
      </c>
      <c r="M157" s="138">
        <v>8257</v>
      </c>
      <c r="N157" s="138">
        <v>286</v>
      </c>
      <c r="O157" s="146">
        <v>18530</v>
      </c>
      <c r="P157" s="146">
        <v>19404</v>
      </c>
      <c r="Q157" s="146">
        <v>4988</v>
      </c>
      <c r="R157" s="138">
        <v>17742</v>
      </c>
      <c r="S157" s="138">
        <v>51864</v>
      </c>
      <c r="T157" s="138">
        <v>12630</v>
      </c>
      <c r="U157" s="138">
        <v>4319</v>
      </c>
      <c r="V157" s="138">
        <v>33274</v>
      </c>
      <c r="W157" s="138">
        <v>35248</v>
      </c>
      <c r="X157" s="138">
        <v>22141</v>
      </c>
      <c r="Y157" s="138">
        <v>17269</v>
      </c>
      <c r="Z157" s="138">
        <v>13751</v>
      </c>
      <c r="AA157" s="138">
        <v>53889</v>
      </c>
      <c r="AB157" s="138">
        <v>1083</v>
      </c>
      <c r="AC157" s="138">
        <v>1151</v>
      </c>
      <c r="AD157" s="138">
        <v>12461</v>
      </c>
      <c r="AE157" s="138">
        <v>34559</v>
      </c>
      <c r="AF157" s="138">
        <v>9938</v>
      </c>
      <c r="AG157" s="138">
        <v>11050</v>
      </c>
      <c r="AH157" s="138">
        <v>90570</v>
      </c>
      <c r="AI157" s="138">
        <v>84280</v>
      </c>
      <c r="AJ157" s="138">
        <v>346180</v>
      </c>
      <c r="AK157" s="128">
        <f t="shared" si="84"/>
        <v>8.2570000000000005E-2</v>
      </c>
      <c r="AL157" s="129">
        <f t="shared" si="85"/>
        <v>1.9941000000000002</v>
      </c>
      <c r="AM157" s="129">
        <f t="shared" si="119"/>
        <v>3.2439</v>
      </c>
      <c r="AN157" s="129">
        <f t="shared" si="119"/>
        <v>4.3984000000000005</v>
      </c>
      <c r="AO157" s="129">
        <f t="shared" si="87"/>
        <v>12.231100000000001</v>
      </c>
      <c r="AP157" s="129">
        <f t="shared" si="88"/>
        <v>4.3109999999999999</v>
      </c>
      <c r="AQ157" s="129">
        <f t="shared" si="120"/>
        <v>0.90570000000000006</v>
      </c>
      <c r="AR157" s="129">
        <f t="shared" si="121"/>
        <v>8.4279999999999994E-2</v>
      </c>
      <c r="AT157" s="131">
        <f t="shared" si="111"/>
        <v>43255</v>
      </c>
      <c r="AU157" s="132">
        <f t="shared" si="90"/>
        <v>0.34559000000000001</v>
      </c>
      <c r="AV157" s="132">
        <f t="shared" si="91"/>
        <v>0.53889000000000009</v>
      </c>
      <c r="AW157" s="132">
        <f t="shared" si="92"/>
        <v>0.51863999999999999</v>
      </c>
      <c r="AX157" s="132">
        <f t="shared" si="93"/>
        <v>1.1510000000000001E-2</v>
      </c>
      <c r="AY157" s="132">
        <f t="shared" si="94"/>
        <v>1.0830000000000001E-2</v>
      </c>
      <c r="AZ157" s="132">
        <f t="shared" si="95"/>
        <v>0.33274000000000004</v>
      </c>
      <c r="BA157" s="132">
        <f t="shared" si="96"/>
        <v>0.17269000000000001</v>
      </c>
      <c r="BB157" s="132">
        <f t="shared" si="97"/>
        <v>0.70496000000000003</v>
      </c>
      <c r="BC157" s="132">
        <f t="shared" si="98"/>
        <v>0.13751000000000002</v>
      </c>
      <c r="BD157" s="132">
        <f t="shared" si="99"/>
        <v>0.22141000000000002</v>
      </c>
      <c r="BE157" s="132">
        <f t="shared" si="100"/>
        <v>9.938000000000001E-2</v>
      </c>
      <c r="BF157" s="132">
        <f t="shared" si="101"/>
        <v>0.12461000000000001</v>
      </c>
      <c r="BG157" s="132">
        <f t="shared" si="112"/>
        <v>1.1049999999999999E-2</v>
      </c>
      <c r="BH157" s="132"/>
      <c r="BI157" s="132">
        <f t="shared" si="80"/>
        <v>1.9941000000000002</v>
      </c>
      <c r="BJ157" s="132">
        <f t="shared" si="80"/>
        <v>3.2439</v>
      </c>
      <c r="BK157" s="132">
        <f t="shared" si="80"/>
        <v>4.3984000000000005</v>
      </c>
      <c r="BL157" s="132">
        <f t="shared" si="102"/>
        <v>0.43190000000000001</v>
      </c>
      <c r="BM157" s="132">
        <f t="shared" si="113"/>
        <v>1.7478</v>
      </c>
      <c r="BN157" s="132">
        <f t="shared" si="103"/>
        <v>0.95366000000000006</v>
      </c>
      <c r="BO157" s="132"/>
      <c r="BP157" s="132">
        <f t="shared" si="114"/>
        <v>4.3109999999999999</v>
      </c>
      <c r="BQ157" s="132">
        <f t="shared" si="115"/>
        <v>12.231100000000001</v>
      </c>
      <c r="BR157" s="132">
        <f t="shared" si="116"/>
        <v>0.34617999999999999</v>
      </c>
      <c r="BS157" s="132">
        <f t="shared" si="104"/>
        <v>0.12630000000000002</v>
      </c>
      <c r="BT157" s="132">
        <f t="shared" si="105"/>
        <v>1.7742</v>
      </c>
      <c r="BU157" s="132"/>
      <c r="BV157" s="132">
        <f t="shared" si="117"/>
        <v>0.22600000000000001</v>
      </c>
      <c r="BW157" s="133">
        <f t="shared" si="82"/>
        <v>1.6425000000000001</v>
      </c>
      <c r="BX157" s="133">
        <f t="shared" si="82"/>
        <v>1.6368</v>
      </c>
      <c r="BY157" s="133">
        <f t="shared" si="106"/>
        <v>0.49880000000000002</v>
      </c>
      <c r="BZ157" s="133">
        <f t="shared" si="107"/>
        <v>0.4264</v>
      </c>
      <c r="CA157" s="133">
        <f t="shared" si="108"/>
        <v>2.86E-2</v>
      </c>
      <c r="CB157" s="133">
        <f t="shared" si="109"/>
        <v>9.2650000000000006</v>
      </c>
      <c r="CC157" s="133"/>
      <c r="CD157" s="133">
        <f t="shared" si="110"/>
        <v>1.9404000000000001</v>
      </c>
    </row>
    <row r="158" spans="1:82" ht="15.75" x14ac:dyDescent="0.25">
      <c r="A158" s="125">
        <v>43256</v>
      </c>
      <c r="B158" s="138">
        <v>18794</v>
      </c>
      <c r="C158" s="138">
        <v>62106</v>
      </c>
      <c r="D158" s="138">
        <v>84641</v>
      </c>
      <c r="E158" s="138">
        <v>17130</v>
      </c>
      <c r="F158" s="138">
        <v>45090</v>
      </c>
      <c r="G158" s="138">
        <v>2011</v>
      </c>
      <c r="H158" s="138">
        <v>14497</v>
      </c>
      <c r="I158" s="138">
        <v>14307</v>
      </c>
      <c r="J158" s="138">
        <v>117519</v>
      </c>
      <c r="K158" s="138">
        <v>83975</v>
      </c>
      <c r="L158" s="138">
        <v>3967</v>
      </c>
      <c r="M158" s="138">
        <v>14724</v>
      </c>
      <c r="N158" s="138">
        <v>263</v>
      </c>
      <c r="O158" s="138">
        <v>17249</v>
      </c>
      <c r="P158" s="138">
        <v>18149</v>
      </c>
      <c r="Q158" s="138">
        <v>4414</v>
      </c>
      <c r="R158" s="138">
        <v>15287</v>
      </c>
      <c r="S158" s="138">
        <v>51996</v>
      </c>
      <c r="T158" s="138">
        <v>18901</v>
      </c>
      <c r="U158" s="138">
        <v>3858</v>
      </c>
      <c r="V158" s="138">
        <v>28966</v>
      </c>
      <c r="W158" s="138">
        <v>32160</v>
      </c>
      <c r="X158" s="138">
        <v>18206</v>
      </c>
      <c r="Y158" s="138">
        <v>16494</v>
      </c>
      <c r="Z158" s="138">
        <v>13777</v>
      </c>
      <c r="AA158" s="138">
        <v>52652</v>
      </c>
      <c r="AB158" s="138">
        <v>1029</v>
      </c>
      <c r="AC158" s="138">
        <v>1299</v>
      </c>
      <c r="AD158" s="138">
        <v>10968</v>
      </c>
      <c r="AE158" s="138">
        <v>32366</v>
      </c>
      <c r="AF158" s="138">
        <v>8783</v>
      </c>
      <c r="AG158" s="138">
        <v>11050</v>
      </c>
      <c r="AH158" s="138">
        <v>85370</v>
      </c>
      <c r="AI158" s="138">
        <v>72420</v>
      </c>
      <c r="AJ158" s="138">
        <v>344420</v>
      </c>
      <c r="AK158" s="128">
        <f t="shared" si="84"/>
        <v>0.14724000000000001</v>
      </c>
      <c r="AL158" s="129">
        <f t="shared" si="85"/>
        <v>1.8794000000000002</v>
      </c>
      <c r="AM158" s="129">
        <f t="shared" si="119"/>
        <v>3.1053000000000002</v>
      </c>
      <c r="AN158" s="129">
        <f t="shared" si="119"/>
        <v>4.2320500000000001</v>
      </c>
      <c r="AO158" s="129">
        <f t="shared" si="87"/>
        <v>11.751900000000001</v>
      </c>
      <c r="AP158" s="129">
        <f t="shared" si="88"/>
        <v>4.1987500000000004</v>
      </c>
      <c r="AQ158" s="129">
        <f t="shared" si="120"/>
        <v>0.85370000000000001</v>
      </c>
      <c r="AR158" s="129">
        <f t="shared" si="121"/>
        <v>7.2419999999999998E-2</v>
      </c>
      <c r="AT158" s="131">
        <f t="shared" si="111"/>
        <v>43256</v>
      </c>
      <c r="AU158" s="132">
        <f t="shared" si="90"/>
        <v>0.32366</v>
      </c>
      <c r="AV158" s="132">
        <f t="shared" si="91"/>
        <v>0.52651999999999999</v>
      </c>
      <c r="AW158" s="132">
        <f t="shared" si="92"/>
        <v>0.51996000000000009</v>
      </c>
      <c r="AX158" s="132">
        <f t="shared" si="93"/>
        <v>1.2990000000000002E-2</v>
      </c>
      <c r="AY158" s="132">
        <f t="shared" si="94"/>
        <v>1.0290000000000001E-2</v>
      </c>
      <c r="AZ158" s="132">
        <f t="shared" si="95"/>
        <v>0.28966000000000003</v>
      </c>
      <c r="BA158" s="132">
        <f t="shared" si="96"/>
        <v>0.16494</v>
      </c>
      <c r="BB158" s="132">
        <f t="shared" si="97"/>
        <v>0.6432000000000001</v>
      </c>
      <c r="BC158" s="132">
        <f t="shared" si="98"/>
        <v>0.13777</v>
      </c>
      <c r="BD158" s="132">
        <f t="shared" si="99"/>
        <v>0.18206000000000003</v>
      </c>
      <c r="BE158" s="132">
        <f t="shared" si="100"/>
        <v>8.7830000000000005E-2</v>
      </c>
      <c r="BF158" s="132">
        <f t="shared" si="101"/>
        <v>0.10968000000000001</v>
      </c>
      <c r="BG158" s="132">
        <f t="shared" si="112"/>
        <v>1.1049999999999999E-2</v>
      </c>
      <c r="BH158" s="132"/>
      <c r="BI158" s="132">
        <f t="shared" si="80"/>
        <v>1.8794000000000002</v>
      </c>
      <c r="BJ158" s="132">
        <f t="shared" si="80"/>
        <v>3.1053000000000002</v>
      </c>
      <c r="BK158" s="132">
        <f t="shared" si="80"/>
        <v>4.2320500000000001</v>
      </c>
      <c r="BL158" s="132">
        <f t="shared" si="102"/>
        <v>0.38580000000000003</v>
      </c>
      <c r="BM158" s="132">
        <f t="shared" si="113"/>
        <v>1.7130000000000001</v>
      </c>
      <c r="BN158" s="132">
        <f t="shared" si="103"/>
        <v>0.90180000000000005</v>
      </c>
      <c r="BO158" s="132"/>
      <c r="BP158" s="132">
        <f t="shared" si="114"/>
        <v>4.1987500000000004</v>
      </c>
      <c r="BQ158" s="132">
        <f t="shared" si="115"/>
        <v>11.751900000000001</v>
      </c>
      <c r="BR158" s="132">
        <f t="shared" si="116"/>
        <v>0.34442</v>
      </c>
      <c r="BS158" s="132">
        <f t="shared" si="104"/>
        <v>0.18901000000000001</v>
      </c>
      <c r="BT158" s="132">
        <f t="shared" si="105"/>
        <v>1.5287000000000002</v>
      </c>
      <c r="BU158" s="132"/>
      <c r="BV158" s="132">
        <f t="shared" si="117"/>
        <v>0.2011</v>
      </c>
      <c r="BW158" s="133">
        <f t="shared" si="82"/>
        <v>1.4497</v>
      </c>
      <c r="BX158" s="133">
        <f t="shared" si="82"/>
        <v>1.4307000000000001</v>
      </c>
      <c r="BY158" s="133">
        <f t="shared" si="106"/>
        <v>0.44140000000000001</v>
      </c>
      <c r="BZ158" s="133">
        <f t="shared" si="107"/>
        <v>0.3967</v>
      </c>
      <c r="CA158" s="133">
        <f t="shared" si="108"/>
        <v>2.63E-2</v>
      </c>
      <c r="CB158" s="133">
        <f t="shared" si="109"/>
        <v>8.6244999999999994</v>
      </c>
      <c r="CC158" s="133"/>
      <c r="CD158" s="133">
        <f t="shared" si="110"/>
        <v>1.8149000000000002</v>
      </c>
    </row>
    <row r="159" spans="1:82" ht="15.75" x14ac:dyDescent="0.25">
      <c r="A159" s="125">
        <v>43257</v>
      </c>
      <c r="B159" s="138">
        <v>18405</v>
      </c>
      <c r="C159" s="138">
        <v>60949</v>
      </c>
      <c r="D159" s="138">
        <v>83394</v>
      </c>
      <c r="E159" s="138">
        <v>16763</v>
      </c>
      <c r="F159" s="138">
        <v>46628</v>
      </c>
      <c r="G159" s="138">
        <v>1919</v>
      </c>
      <c r="H159" s="138">
        <v>14164</v>
      </c>
      <c r="I159" s="138">
        <v>12707</v>
      </c>
      <c r="J159" s="138">
        <v>116432</v>
      </c>
      <c r="K159" s="138">
        <v>82979</v>
      </c>
      <c r="L159" s="138">
        <v>3758</v>
      </c>
      <c r="M159" s="138">
        <v>15975</v>
      </c>
      <c r="N159" s="138">
        <v>271</v>
      </c>
      <c r="O159" s="138">
        <v>16927</v>
      </c>
      <c r="P159" s="138">
        <v>17585</v>
      </c>
      <c r="Q159" s="138">
        <v>4267</v>
      </c>
      <c r="R159" s="138">
        <v>15395</v>
      </c>
      <c r="S159" s="138">
        <v>51307</v>
      </c>
      <c r="T159" s="138">
        <v>19872</v>
      </c>
      <c r="U159" s="138">
        <v>3613</v>
      </c>
      <c r="V159" s="138">
        <v>29697</v>
      </c>
      <c r="W159" s="138">
        <v>35891</v>
      </c>
      <c r="X159" s="138">
        <v>17884</v>
      </c>
      <c r="Y159" s="138">
        <v>17168</v>
      </c>
      <c r="Z159" s="138">
        <v>14111</v>
      </c>
      <c r="AA159" s="138">
        <v>51322</v>
      </c>
      <c r="AB159" s="138">
        <v>972</v>
      </c>
      <c r="AC159" s="138">
        <v>1205</v>
      </c>
      <c r="AD159" s="138">
        <v>9494</v>
      </c>
      <c r="AE159" s="138">
        <v>32320</v>
      </c>
      <c r="AF159" s="138">
        <v>8822</v>
      </c>
      <c r="AG159" s="138">
        <v>11050</v>
      </c>
      <c r="AH159" s="138">
        <v>74380</v>
      </c>
      <c r="AI159" s="138">
        <v>61990</v>
      </c>
      <c r="AJ159" s="138">
        <v>336760</v>
      </c>
      <c r="AK159" s="128">
        <f t="shared" si="84"/>
        <v>0.15975</v>
      </c>
      <c r="AL159" s="129">
        <f t="shared" si="85"/>
        <v>1.8405</v>
      </c>
      <c r="AM159" s="129">
        <f t="shared" si="119"/>
        <v>3.04745</v>
      </c>
      <c r="AN159" s="129">
        <f t="shared" si="119"/>
        <v>4.1697000000000006</v>
      </c>
      <c r="AO159" s="129">
        <f t="shared" si="87"/>
        <v>11.6432</v>
      </c>
      <c r="AP159" s="129">
        <f t="shared" si="88"/>
        <v>4.1489500000000001</v>
      </c>
      <c r="AQ159" s="129">
        <f t="shared" si="120"/>
        <v>0.74380000000000002</v>
      </c>
      <c r="AR159" s="129">
        <f t="shared" si="121"/>
        <v>6.1989999999999996E-2</v>
      </c>
      <c r="AT159" s="131">
        <f t="shared" si="111"/>
        <v>43257</v>
      </c>
      <c r="AU159" s="132">
        <f t="shared" si="90"/>
        <v>0.32320000000000004</v>
      </c>
      <c r="AV159" s="132">
        <f t="shared" si="91"/>
        <v>0.51322000000000001</v>
      </c>
      <c r="AW159" s="132">
        <f t="shared" si="92"/>
        <v>0.51307000000000003</v>
      </c>
      <c r="AX159" s="132">
        <f t="shared" si="93"/>
        <v>1.2050000000000002E-2</v>
      </c>
      <c r="AY159" s="132">
        <f t="shared" si="94"/>
        <v>9.7200000000000012E-3</v>
      </c>
      <c r="AZ159" s="132">
        <f t="shared" si="95"/>
        <v>0.29697000000000001</v>
      </c>
      <c r="BA159" s="132">
        <f t="shared" si="96"/>
        <v>0.17168000000000003</v>
      </c>
      <c r="BB159" s="132">
        <f t="shared" si="97"/>
        <v>0.71782000000000001</v>
      </c>
      <c r="BC159" s="132">
        <f t="shared" si="98"/>
        <v>0.14111000000000001</v>
      </c>
      <c r="BD159" s="132">
        <f t="shared" si="99"/>
        <v>0.17884000000000003</v>
      </c>
      <c r="BE159" s="132">
        <f t="shared" si="100"/>
        <v>8.8220000000000007E-2</v>
      </c>
      <c r="BF159" s="132">
        <f t="shared" si="101"/>
        <v>9.494000000000001E-2</v>
      </c>
      <c r="BG159" s="132">
        <f t="shared" si="112"/>
        <v>1.1049999999999999E-2</v>
      </c>
      <c r="BH159" s="132"/>
      <c r="BI159" s="132">
        <f t="shared" si="80"/>
        <v>1.8405</v>
      </c>
      <c r="BJ159" s="132">
        <f t="shared" si="80"/>
        <v>3.04745</v>
      </c>
      <c r="BK159" s="132">
        <f t="shared" si="80"/>
        <v>4.1697000000000006</v>
      </c>
      <c r="BL159" s="132">
        <f t="shared" si="102"/>
        <v>0.36130000000000001</v>
      </c>
      <c r="BM159" s="132">
        <f t="shared" si="113"/>
        <v>1.6763000000000001</v>
      </c>
      <c r="BN159" s="132">
        <f t="shared" si="103"/>
        <v>0.93256000000000006</v>
      </c>
      <c r="BO159" s="132"/>
      <c r="BP159" s="132">
        <f t="shared" si="114"/>
        <v>4.1489500000000001</v>
      </c>
      <c r="BQ159" s="132">
        <f t="shared" si="115"/>
        <v>11.6432</v>
      </c>
      <c r="BR159" s="132">
        <f t="shared" si="116"/>
        <v>0.33676</v>
      </c>
      <c r="BS159" s="132">
        <f t="shared" si="104"/>
        <v>0.19872000000000001</v>
      </c>
      <c r="BT159" s="132">
        <f t="shared" si="105"/>
        <v>1.5395000000000001</v>
      </c>
      <c r="BU159" s="132"/>
      <c r="BV159" s="132">
        <f t="shared" si="117"/>
        <v>0.19190000000000002</v>
      </c>
      <c r="BW159" s="133">
        <f t="shared" si="82"/>
        <v>1.4164000000000001</v>
      </c>
      <c r="BX159" s="133">
        <f t="shared" si="82"/>
        <v>1.2707000000000002</v>
      </c>
      <c r="BY159" s="133">
        <f t="shared" si="106"/>
        <v>0.42670000000000002</v>
      </c>
      <c r="BZ159" s="133">
        <f t="shared" si="107"/>
        <v>0.37580000000000002</v>
      </c>
      <c r="CA159" s="133">
        <f t="shared" si="108"/>
        <v>2.7100000000000003E-2</v>
      </c>
      <c r="CB159" s="133">
        <f t="shared" si="109"/>
        <v>8.4634999999999998</v>
      </c>
      <c r="CC159" s="133"/>
      <c r="CD159" s="133">
        <f t="shared" si="110"/>
        <v>1.7585000000000002</v>
      </c>
    </row>
    <row r="160" spans="1:82" ht="15.75" x14ac:dyDescent="0.25">
      <c r="A160" s="125">
        <v>43258</v>
      </c>
      <c r="B160" s="138">
        <v>18164</v>
      </c>
      <c r="C160" s="138">
        <v>59874</v>
      </c>
      <c r="D160" s="138">
        <v>82171</v>
      </c>
      <c r="E160" s="138">
        <v>16342</v>
      </c>
      <c r="F160" s="138">
        <v>46256</v>
      </c>
      <c r="G160" s="138">
        <v>1885</v>
      </c>
      <c r="H160" s="138">
        <v>13128</v>
      </c>
      <c r="I160" s="138">
        <v>12052</v>
      </c>
      <c r="J160" s="138">
        <v>113226</v>
      </c>
      <c r="K160" s="138">
        <v>80791</v>
      </c>
      <c r="L160" s="138">
        <v>3545</v>
      </c>
      <c r="M160" s="138">
        <v>20129</v>
      </c>
      <c r="N160" s="138">
        <v>255</v>
      </c>
      <c r="O160" s="138">
        <v>16792</v>
      </c>
      <c r="P160" s="138">
        <v>16994</v>
      </c>
      <c r="Q160" s="138">
        <v>4143</v>
      </c>
      <c r="R160" s="138">
        <v>14375</v>
      </c>
      <c r="S160" s="138">
        <v>49804</v>
      </c>
      <c r="T160" s="138">
        <v>11668</v>
      </c>
      <c r="U160" s="138">
        <v>3555</v>
      </c>
      <c r="V160" s="138">
        <v>30100</v>
      </c>
      <c r="W160" s="138">
        <v>33606</v>
      </c>
      <c r="X160" s="138">
        <v>17327</v>
      </c>
      <c r="Y160" s="138">
        <v>15620</v>
      </c>
      <c r="Z160" s="138">
        <v>14370</v>
      </c>
      <c r="AA160" s="138">
        <v>49791</v>
      </c>
      <c r="AB160" s="138">
        <v>1090</v>
      </c>
      <c r="AC160" s="138">
        <v>1488</v>
      </c>
      <c r="AD160" s="138">
        <v>9484</v>
      </c>
      <c r="AE160" s="138">
        <v>32616</v>
      </c>
      <c r="AF160" s="138">
        <v>9032</v>
      </c>
      <c r="AG160" s="138">
        <v>11050</v>
      </c>
      <c r="AH160" s="138">
        <v>73300</v>
      </c>
      <c r="AI160" s="138">
        <v>63140</v>
      </c>
      <c r="AJ160" s="138">
        <v>298540</v>
      </c>
      <c r="AK160" s="128">
        <f t="shared" si="84"/>
        <v>0.20129000000000002</v>
      </c>
      <c r="AL160" s="129">
        <f t="shared" si="85"/>
        <v>1.8164</v>
      </c>
      <c r="AM160" s="129">
        <f t="shared" si="119"/>
        <v>2.9937</v>
      </c>
      <c r="AN160" s="129">
        <f t="shared" si="119"/>
        <v>4.1085500000000001</v>
      </c>
      <c r="AO160" s="129">
        <f t="shared" si="87"/>
        <v>11.322600000000001</v>
      </c>
      <c r="AP160" s="129">
        <f t="shared" si="88"/>
        <v>4.0395500000000002</v>
      </c>
      <c r="AQ160" s="129">
        <f t="shared" si="120"/>
        <v>0.7330000000000001</v>
      </c>
      <c r="AR160" s="129">
        <f t="shared" si="121"/>
        <v>6.3140000000000002E-2</v>
      </c>
      <c r="AT160" s="131">
        <f t="shared" si="111"/>
        <v>43258</v>
      </c>
      <c r="AU160" s="132">
        <f t="shared" si="90"/>
        <v>0.32616000000000001</v>
      </c>
      <c r="AV160" s="132">
        <f t="shared" si="91"/>
        <v>0.49791000000000002</v>
      </c>
      <c r="AW160" s="132">
        <f t="shared" si="92"/>
        <v>0.49804000000000004</v>
      </c>
      <c r="AX160" s="132">
        <f t="shared" si="93"/>
        <v>1.4880000000000001E-2</v>
      </c>
      <c r="AY160" s="132">
        <f t="shared" si="94"/>
        <v>1.0900000000000002E-2</v>
      </c>
      <c r="AZ160" s="132">
        <f t="shared" si="95"/>
        <v>0.30100000000000005</v>
      </c>
      <c r="BA160" s="132">
        <f t="shared" si="96"/>
        <v>0.15620000000000001</v>
      </c>
      <c r="BB160" s="132">
        <f t="shared" si="97"/>
        <v>0.67212000000000005</v>
      </c>
      <c r="BC160" s="132">
        <f t="shared" si="98"/>
        <v>0.14370000000000002</v>
      </c>
      <c r="BD160" s="132">
        <f t="shared" si="99"/>
        <v>0.17327000000000001</v>
      </c>
      <c r="BE160" s="132">
        <f t="shared" si="100"/>
        <v>9.0320000000000011E-2</v>
      </c>
      <c r="BF160" s="132">
        <f t="shared" si="101"/>
        <v>9.4840000000000008E-2</v>
      </c>
      <c r="BG160" s="132">
        <f t="shared" si="112"/>
        <v>1.1049999999999999E-2</v>
      </c>
      <c r="BH160" s="132"/>
      <c r="BI160" s="132">
        <f t="shared" si="80"/>
        <v>1.8164</v>
      </c>
      <c r="BJ160" s="132">
        <f t="shared" si="80"/>
        <v>2.9937</v>
      </c>
      <c r="BK160" s="132">
        <f t="shared" si="80"/>
        <v>4.1085500000000001</v>
      </c>
      <c r="BL160" s="132">
        <f t="shared" si="102"/>
        <v>0.35550000000000004</v>
      </c>
      <c r="BM160" s="132">
        <f t="shared" si="113"/>
        <v>1.6342000000000001</v>
      </c>
      <c r="BN160" s="132">
        <f t="shared" si="103"/>
        <v>0.92512000000000005</v>
      </c>
      <c r="BO160" s="132"/>
      <c r="BP160" s="132">
        <f t="shared" si="114"/>
        <v>4.0395500000000002</v>
      </c>
      <c r="BQ160" s="132">
        <f t="shared" si="115"/>
        <v>11.322600000000001</v>
      </c>
      <c r="BR160" s="132">
        <f t="shared" si="116"/>
        <v>0.29853999999999997</v>
      </c>
      <c r="BS160" s="132">
        <f t="shared" si="104"/>
        <v>0.11668000000000001</v>
      </c>
      <c r="BT160" s="132">
        <f t="shared" si="105"/>
        <v>1.4375</v>
      </c>
      <c r="BU160" s="132"/>
      <c r="BV160" s="132">
        <f t="shared" si="117"/>
        <v>0.1885</v>
      </c>
      <c r="BW160" s="133">
        <f t="shared" si="82"/>
        <v>1.3128</v>
      </c>
      <c r="BX160" s="133">
        <f t="shared" si="82"/>
        <v>1.2052</v>
      </c>
      <c r="BY160" s="133">
        <f t="shared" si="106"/>
        <v>0.4143</v>
      </c>
      <c r="BZ160" s="133">
        <f t="shared" si="107"/>
        <v>0.35450000000000004</v>
      </c>
      <c r="CA160" s="133">
        <f t="shared" si="108"/>
        <v>2.5500000000000002E-2</v>
      </c>
      <c r="CB160" s="133">
        <f t="shared" si="109"/>
        <v>8.3960000000000008</v>
      </c>
      <c r="CC160" s="133"/>
      <c r="CD160" s="133">
        <f t="shared" si="110"/>
        <v>1.6994</v>
      </c>
    </row>
    <row r="161" spans="1:82" ht="15.75" x14ac:dyDescent="0.25">
      <c r="A161" s="125">
        <v>43259</v>
      </c>
      <c r="B161" s="138">
        <v>18232</v>
      </c>
      <c r="C161" s="138">
        <v>59784</v>
      </c>
      <c r="D161" s="138">
        <v>81768</v>
      </c>
      <c r="E161" s="138">
        <v>16331</v>
      </c>
      <c r="F161" s="138">
        <v>46399</v>
      </c>
      <c r="G161" s="138">
        <v>2025</v>
      </c>
      <c r="H161" s="138">
        <v>14332</v>
      </c>
      <c r="I161" s="138">
        <v>12131</v>
      </c>
      <c r="J161" s="138">
        <v>112896</v>
      </c>
      <c r="K161" s="138">
        <v>81114</v>
      </c>
      <c r="L161" s="138">
        <v>3471</v>
      </c>
      <c r="M161" s="138">
        <v>20292</v>
      </c>
      <c r="N161" s="138">
        <v>170</v>
      </c>
      <c r="O161" s="138">
        <v>16847</v>
      </c>
      <c r="P161" s="138">
        <v>16857</v>
      </c>
      <c r="Q161" s="138">
        <v>4021</v>
      </c>
      <c r="R161" s="138">
        <v>14955</v>
      </c>
      <c r="S161" s="138">
        <v>47064</v>
      </c>
      <c r="T161" s="138">
        <v>19153</v>
      </c>
      <c r="U161" s="138">
        <v>3414</v>
      </c>
      <c r="V161" s="138">
        <v>26576</v>
      </c>
      <c r="W161" s="138">
        <v>33783</v>
      </c>
      <c r="X161" s="138">
        <v>16997</v>
      </c>
      <c r="Y161" s="138">
        <v>16793</v>
      </c>
      <c r="Z161" s="138">
        <v>14561</v>
      </c>
      <c r="AA161" s="138">
        <v>50324</v>
      </c>
      <c r="AB161" s="138">
        <v>884</v>
      </c>
      <c r="AC161" s="138">
        <v>1710</v>
      </c>
      <c r="AD161" s="138">
        <v>9529</v>
      </c>
      <c r="AE161" s="138">
        <v>32186</v>
      </c>
      <c r="AF161" s="138">
        <v>7950</v>
      </c>
      <c r="AG161" s="138">
        <v>9680</v>
      </c>
      <c r="AH161" s="138">
        <v>72100</v>
      </c>
      <c r="AI161" s="138">
        <v>63460</v>
      </c>
      <c r="AJ161" s="138">
        <v>315940</v>
      </c>
      <c r="AK161" s="128">
        <f t="shared" si="84"/>
        <v>0.20292000000000002</v>
      </c>
      <c r="AL161" s="129">
        <f t="shared" si="85"/>
        <v>1.8232000000000002</v>
      </c>
      <c r="AM161" s="129">
        <f t="shared" si="119"/>
        <v>2.9892000000000003</v>
      </c>
      <c r="AN161" s="129">
        <f t="shared" si="119"/>
        <v>4.0884</v>
      </c>
      <c r="AO161" s="129">
        <f t="shared" si="87"/>
        <v>11.2896</v>
      </c>
      <c r="AP161" s="129">
        <f t="shared" si="88"/>
        <v>4.0556999999999999</v>
      </c>
      <c r="AQ161" s="129">
        <f t="shared" si="120"/>
        <v>0.72100000000000009</v>
      </c>
      <c r="AR161" s="129">
        <f t="shared" si="121"/>
        <v>6.3460000000000003E-2</v>
      </c>
      <c r="AT161" s="131">
        <f t="shared" si="111"/>
        <v>43259</v>
      </c>
      <c r="AU161" s="132">
        <f t="shared" si="90"/>
        <v>0.32186000000000003</v>
      </c>
      <c r="AV161" s="132">
        <f t="shared" si="91"/>
        <v>0.50324000000000002</v>
      </c>
      <c r="AW161" s="132">
        <f t="shared" si="92"/>
        <v>0.47064000000000006</v>
      </c>
      <c r="AX161" s="132">
        <f t="shared" si="93"/>
        <v>1.7100000000000001E-2</v>
      </c>
      <c r="AY161" s="132">
        <f t="shared" si="94"/>
        <v>8.8400000000000006E-3</v>
      </c>
      <c r="AZ161" s="132">
        <f t="shared" si="95"/>
        <v>0.26576</v>
      </c>
      <c r="BA161" s="132">
        <f t="shared" si="96"/>
        <v>0.16793000000000002</v>
      </c>
      <c r="BB161" s="132">
        <f t="shared" si="97"/>
        <v>0.67566000000000004</v>
      </c>
      <c r="BC161" s="132">
        <f t="shared" si="98"/>
        <v>0.14561000000000002</v>
      </c>
      <c r="BD161" s="132">
        <f t="shared" si="99"/>
        <v>0.16997000000000001</v>
      </c>
      <c r="BE161" s="132">
        <f t="shared" si="100"/>
        <v>7.9500000000000001E-2</v>
      </c>
      <c r="BF161" s="132">
        <f t="shared" si="101"/>
        <v>9.5290000000000014E-2</v>
      </c>
      <c r="BG161" s="132">
        <f t="shared" si="112"/>
        <v>9.6799999999999994E-3</v>
      </c>
      <c r="BH161" s="132"/>
      <c r="BI161" s="132">
        <f t="shared" si="80"/>
        <v>1.8232000000000002</v>
      </c>
      <c r="BJ161" s="132">
        <f t="shared" si="80"/>
        <v>2.9892000000000003</v>
      </c>
      <c r="BK161" s="132">
        <f t="shared" si="80"/>
        <v>4.0884</v>
      </c>
      <c r="BL161" s="132">
        <f t="shared" si="102"/>
        <v>0.34140000000000004</v>
      </c>
      <c r="BM161" s="132">
        <f t="shared" si="113"/>
        <v>1.6331</v>
      </c>
      <c r="BN161" s="132">
        <f t="shared" si="103"/>
        <v>0.92798000000000003</v>
      </c>
      <c r="BO161" s="132"/>
      <c r="BP161" s="132">
        <f t="shared" si="114"/>
        <v>4.0556999999999999</v>
      </c>
      <c r="BQ161" s="132">
        <f t="shared" si="115"/>
        <v>11.2896</v>
      </c>
      <c r="BR161" s="132">
        <f t="shared" si="116"/>
        <v>0.31594</v>
      </c>
      <c r="BS161" s="132">
        <f t="shared" si="104"/>
        <v>0.19153000000000001</v>
      </c>
      <c r="BT161" s="132">
        <f t="shared" si="105"/>
        <v>1.4955000000000001</v>
      </c>
      <c r="BU161" s="132"/>
      <c r="BV161" s="132">
        <f t="shared" si="117"/>
        <v>0.20250000000000001</v>
      </c>
      <c r="BW161" s="133">
        <f t="shared" si="82"/>
        <v>1.4332</v>
      </c>
      <c r="BX161" s="133">
        <f t="shared" si="82"/>
        <v>1.2131000000000001</v>
      </c>
      <c r="BY161" s="133">
        <f t="shared" si="106"/>
        <v>0.40210000000000001</v>
      </c>
      <c r="BZ161" s="133">
        <f t="shared" si="107"/>
        <v>0.34710000000000002</v>
      </c>
      <c r="CA161" s="133">
        <f t="shared" si="108"/>
        <v>1.7000000000000001E-2</v>
      </c>
      <c r="CB161" s="133">
        <f t="shared" si="109"/>
        <v>8.4235000000000007</v>
      </c>
      <c r="CC161" s="133"/>
      <c r="CD161" s="133">
        <f t="shared" si="110"/>
        <v>1.6857</v>
      </c>
    </row>
    <row r="162" spans="1:82" ht="15.75" x14ac:dyDescent="0.25">
      <c r="A162" s="125">
        <v>43260</v>
      </c>
      <c r="B162" s="138">
        <v>18606</v>
      </c>
      <c r="C162" s="138">
        <v>60483</v>
      </c>
      <c r="D162" s="138">
        <v>82740</v>
      </c>
      <c r="E162" s="138">
        <v>15885</v>
      </c>
      <c r="F162" s="138">
        <v>48237</v>
      </c>
      <c r="G162" s="138">
        <v>2435</v>
      </c>
      <c r="H162" s="138">
        <v>14987</v>
      </c>
      <c r="I162" s="138">
        <v>15053</v>
      </c>
      <c r="J162" s="138">
        <v>114975</v>
      </c>
      <c r="K162" s="138">
        <v>82171</v>
      </c>
      <c r="L162" s="138">
        <v>3582</v>
      </c>
      <c r="M162" s="138">
        <v>18228</v>
      </c>
      <c r="N162" s="138">
        <v>153</v>
      </c>
      <c r="O162" s="138">
        <v>18963</v>
      </c>
      <c r="P162" s="138">
        <v>18195</v>
      </c>
      <c r="Q162" s="138">
        <v>4116</v>
      </c>
      <c r="R162" s="138">
        <v>14794</v>
      </c>
      <c r="S162" s="138">
        <v>49822</v>
      </c>
      <c r="T162" s="146">
        <v>16049</v>
      </c>
      <c r="U162" s="138">
        <v>3365</v>
      </c>
      <c r="V162" s="138">
        <v>26621</v>
      </c>
      <c r="W162" s="138">
        <v>34118</v>
      </c>
      <c r="X162" s="138">
        <v>19971</v>
      </c>
      <c r="Y162" s="138">
        <v>16302</v>
      </c>
      <c r="Z162" s="138">
        <v>17178</v>
      </c>
      <c r="AA162" s="138">
        <v>51482</v>
      </c>
      <c r="AB162" s="138">
        <v>1041</v>
      </c>
      <c r="AC162" s="138">
        <v>2199</v>
      </c>
      <c r="AD162" s="138">
        <v>7054</v>
      </c>
      <c r="AE162" s="138">
        <v>33473</v>
      </c>
      <c r="AF162" s="138">
        <v>6778</v>
      </c>
      <c r="AG162" s="138">
        <v>11050</v>
      </c>
      <c r="AH162" s="138">
        <v>73150</v>
      </c>
      <c r="AI162" s="138">
        <v>44230</v>
      </c>
      <c r="AJ162" s="138">
        <v>371440</v>
      </c>
      <c r="AK162" s="128">
        <f t="shared" si="84"/>
        <v>0.18228000000000003</v>
      </c>
      <c r="AL162" s="129">
        <f t="shared" si="85"/>
        <v>1.8606</v>
      </c>
      <c r="AM162" s="129">
        <f t="shared" si="119"/>
        <v>3.0241500000000001</v>
      </c>
      <c r="AN162" s="129">
        <f t="shared" si="119"/>
        <v>4.1370000000000005</v>
      </c>
      <c r="AO162" s="129">
        <f t="shared" si="87"/>
        <v>11.4975</v>
      </c>
      <c r="AP162" s="129">
        <f t="shared" si="88"/>
        <v>4.1085500000000001</v>
      </c>
      <c r="AQ162" s="129">
        <f t="shared" si="120"/>
        <v>0.73150000000000004</v>
      </c>
      <c r="AR162" s="129">
        <f t="shared" si="121"/>
        <v>4.4229999999999998E-2</v>
      </c>
      <c r="AT162" s="131">
        <f t="shared" si="111"/>
        <v>43260</v>
      </c>
      <c r="AU162" s="132">
        <f t="shared" si="90"/>
        <v>0.33473000000000003</v>
      </c>
      <c r="AV162" s="132">
        <f t="shared" si="91"/>
        <v>0.51482000000000006</v>
      </c>
      <c r="AW162" s="132">
        <f t="shared" si="92"/>
        <v>0.49822000000000005</v>
      </c>
      <c r="AX162" s="132">
        <f t="shared" si="93"/>
        <v>2.1990000000000003E-2</v>
      </c>
      <c r="AY162" s="132">
        <f t="shared" si="94"/>
        <v>1.0410000000000001E-2</v>
      </c>
      <c r="AZ162" s="132">
        <f t="shared" si="95"/>
        <v>0.26621</v>
      </c>
      <c r="BA162" s="132">
        <f t="shared" si="96"/>
        <v>0.16302000000000003</v>
      </c>
      <c r="BB162" s="132">
        <f t="shared" si="97"/>
        <v>0.68236000000000008</v>
      </c>
      <c r="BC162" s="132">
        <f t="shared" si="98"/>
        <v>0.17178000000000002</v>
      </c>
      <c r="BD162" s="132">
        <f t="shared" si="99"/>
        <v>0.19971000000000003</v>
      </c>
      <c r="BE162" s="132">
        <f t="shared" si="100"/>
        <v>6.7780000000000007E-2</v>
      </c>
      <c r="BF162" s="132">
        <f t="shared" si="101"/>
        <v>7.0540000000000005E-2</v>
      </c>
      <c r="BG162" s="132">
        <f t="shared" si="112"/>
        <v>1.1049999999999999E-2</v>
      </c>
      <c r="BH162" s="132"/>
      <c r="BI162" s="132">
        <f t="shared" ref="BI162:BK225" si="122">(AL162)</f>
        <v>1.8606</v>
      </c>
      <c r="BJ162" s="132">
        <f t="shared" si="122"/>
        <v>3.0241500000000001</v>
      </c>
      <c r="BK162" s="132">
        <f t="shared" si="122"/>
        <v>4.1370000000000005</v>
      </c>
      <c r="BL162" s="132">
        <f t="shared" si="102"/>
        <v>0.33650000000000002</v>
      </c>
      <c r="BM162" s="132">
        <f t="shared" si="113"/>
        <v>1.5885</v>
      </c>
      <c r="BN162" s="132">
        <f t="shared" si="103"/>
        <v>0.96474000000000004</v>
      </c>
      <c r="BO162" s="132"/>
      <c r="BP162" s="132">
        <f t="shared" si="114"/>
        <v>4.1085500000000001</v>
      </c>
      <c r="BQ162" s="132">
        <f t="shared" si="115"/>
        <v>11.4975</v>
      </c>
      <c r="BR162" s="132">
        <f t="shared" si="116"/>
        <v>0.37143999999999999</v>
      </c>
      <c r="BS162" s="132">
        <f t="shared" si="104"/>
        <v>0.16049000000000002</v>
      </c>
      <c r="BT162" s="132">
        <f t="shared" si="105"/>
        <v>1.4794</v>
      </c>
      <c r="BU162" s="132"/>
      <c r="BV162" s="132">
        <f t="shared" si="117"/>
        <v>0.24350000000000002</v>
      </c>
      <c r="BW162" s="133">
        <f t="shared" si="82"/>
        <v>1.4987000000000001</v>
      </c>
      <c r="BX162" s="133">
        <f t="shared" si="82"/>
        <v>1.5053000000000001</v>
      </c>
      <c r="BY162" s="133">
        <f t="shared" si="106"/>
        <v>0.41160000000000002</v>
      </c>
      <c r="BZ162" s="133">
        <f t="shared" si="107"/>
        <v>0.35820000000000002</v>
      </c>
      <c r="CA162" s="133">
        <f t="shared" si="108"/>
        <v>1.5300000000000001E-2</v>
      </c>
      <c r="CB162" s="133">
        <f t="shared" si="109"/>
        <v>9.4815000000000005</v>
      </c>
      <c r="CC162" s="133"/>
      <c r="CD162" s="133">
        <f t="shared" si="110"/>
        <v>1.8195000000000001</v>
      </c>
    </row>
    <row r="163" spans="1:82" ht="15.75" x14ac:dyDescent="0.25">
      <c r="A163" s="125">
        <v>43261</v>
      </c>
      <c r="B163" s="138">
        <v>18736</v>
      </c>
      <c r="C163" s="138">
        <v>61238</v>
      </c>
      <c r="D163" s="138">
        <v>83212</v>
      </c>
      <c r="E163" s="138">
        <v>16518</v>
      </c>
      <c r="F163" s="138">
        <v>50103</v>
      </c>
      <c r="G163" s="138">
        <v>2295</v>
      </c>
      <c r="H163" s="138">
        <v>15211</v>
      </c>
      <c r="I163" s="138">
        <v>15302</v>
      </c>
      <c r="J163" s="138">
        <v>116931</v>
      </c>
      <c r="K163" s="138">
        <v>84687</v>
      </c>
      <c r="L163" s="138">
        <v>3717</v>
      </c>
      <c r="M163" s="138">
        <v>17542</v>
      </c>
      <c r="N163" s="138">
        <v>114</v>
      </c>
      <c r="O163" s="138">
        <v>19244</v>
      </c>
      <c r="P163" s="138">
        <v>18219</v>
      </c>
      <c r="Q163" s="138">
        <v>4198</v>
      </c>
      <c r="R163" s="138">
        <v>14979</v>
      </c>
      <c r="S163" s="138">
        <v>50126</v>
      </c>
      <c r="T163" s="146">
        <v>17358</v>
      </c>
      <c r="U163" s="138">
        <v>3537</v>
      </c>
      <c r="V163" s="138">
        <v>26064</v>
      </c>
      <c r="W163" s="138">
        <v>34506</v>
      </c>
      <c r="X163" s="138">
        <v>19211</v>
      </c>
      <c r="Y163" s="138">
        <v>16098</v>
      </c>
      <c r="Z163" s="138">
        <v>15598</v>
      </c>
      <c r="AA163" s="138">
        <v>53251</v>
      </c>
      <c r="AB163" s="138">
        <v>999</v>
      </c>
      <c r="AC163" s="138">
        <v>1974</v>
      </c>
      <c r="AD163" s="138">
        <v>9279</v>
      </c>
      <c r="AE163" s="138">
        <v>34313</v>
      </c>
      <c r="AF163" s="138">
        <v>6937</v>
      </c>
      <c r="AG163" s="138">
        <v>4640</v>
      </c>
      <c r="AH163" s="138">
        <v>72820</v>
      </c>
      <c r="AI163" s="138">
        <v>64330</v>
      </c>
      <c r="AJ163" s="138">
        <v>370240</v>
      </c>
      <c r="AK163" s="128">
        <f t="shared" si="84"/>
        <v>0.17542000000000002</v>
      </c>
      <c r="AL163" s="129">
        <f t="shared" si="85"/>
        <v>1.8736000000000002</v>
      </c>
      <c r="AM163" s="129">
        <f t="shared" si="119"/>
        <v>3.0619000000000001</v>
      </c>
      <c r="AN163" s="129">
        <f t="shared" si="119"/>
        <v>4.1606000000000005</v>
      </c>
      <c r="AO163" s="129">
        <f t="shared" si="87"/>
        <v>11.693100000000001</v>
      </c>
      <c r="AP163" s="129">
        <f t="shared" si="88"/>
        <v>4.2343500000000001</v>
      </c>
      <c r="AQ163" s="129">
        <f t="shared" si="120"/>
        <v>0.72820000000000007</v>
      </c>
      <c r="AR163" s="129">
        <f t="shared" si="121"/>
        <v>6.4329999999999998E-2</v>
      </c>
      <c r="AT163" s="131">
        <f t="shared" si="111"/>
        <v>43261</v>
      </c>
      <c r="AU163" s="132">
        <f t="shared" si="90"/>
        <v>0.34313000000000005</v>
      </c>
      <c r="AV163" s="132">
        <f t="shared" si="91"/>
        <v>0.53251000000000004</v>
      </c>
      <c r="AW163" s="132">
        <f t="shared" si="92"/>
        <v>0.50126000000000004</v>
      </c>
      <c r="AX163" s="132">
        <f t="shared" si="93"/>
        <v>1.9740000000000001E-2</v>
      </c>
      <c r="AY163" s="132">
        <f t="shared" si="94"/>
        <v>9.9900000000000006E-3</v>
      </c>
      <c r="AZ163" s="132">
        <f t="shared" si="95"/>
        <v>0.26064000000000004</v>
      </c>
      <c r="BA163" s="132">
        <f t="shared" si="96"/>
        <v>0.16098000000000001</v>
      </c>
      <c r="BB163" s="132">
        <f t="shared" si="97"/>
        <v>0.69012000000000007</v>
      </c>
      <c r="BC163" s="132">
        <f t="shared" si="98"/>
        <v>0.15598000000000001</v>
      </c>
      <c r="BD163" s="132">
        <f t="shared" si="99"/>
        <v>0.19211</v>
      </c>
      <c r="BE163" s="132">
        <f t="shared" si="100"/>
        <v>6.9370000000000001E-2</v>
      </c>
      <c r="BF163" s="132">
        <f t="shared" si="101"/>
        <v>9.2790000000000011E-2</v>
      </c>
      <c r="BG163" s="132">
        <f t="shared" si="112"/>
        <v>4.64E-3</v>
      </c>
      <c r="BH163" s="132"/>
      <c r="BI163" s="132">
        <f t="shared" si="122"/>
        <v>1.8736000000000002</v>
      </c>
      <c r="BJ163" s="132">
        <f t="shared" si="122"/>
        <v>3.0619000000000001</v>
      </c>
      <c r="BK163" s="132">
        <f t="shared" si="122"/>
        <v>4.1606000000000005</v>
      </c>
      <c r="BL163" s="132">
        <f t="shared" si="102"/>
        <v>0.35370000000000001</v>
      </c>
      <c r="BM163" s="132">
        <f t="shared" si="113"/>
        <v>1.6518000000000002</v>
      </c>
      <c r="BN163" s="132">
        <f t="shared" si="103"/>
        <v>1.0020600000000002</v>
      </c>
      <c r="BO163" s="132"/>
      <c r="BP163" s="132">
        <f t="shared" si="114"/>
        <v>4.2343500000000001</v>
      </c>
      <c r="BQ163" s="132">
        <f t="shared" si="115"/>
        <v>11.693100000000001</v>
      </c>
      <c r="BR163" s="132">
        <f t="shared" si="116"/>
        <v>0.37023999999999996</v>
      </c>
      <c r="BS163" s="132">
        <f t="shared" si="104"/>
        <v>0.17358000000000001</v>
      </c>
      <c r="BT163" s="132">
        <f t="shared" si="105"/>
        <v>1.4979</v>
      </c>
      <c r="BU163" s="132"/>
      <c r="BV163" s="132">
        <f t="shared" si="117"/>
        <v>0.22950000000000001</v>
      </c>
      <c r="BW163" s="133">
        <f t="shared" ref="BW163:BX226" si="123">(H163)*0.0001</f>
        <v>1.5211000000000001</v>
      </c>
      <c r="BX163" s="133">
        <f t="shared" si="123"/>
        <v>1.5302</v>
      </c>
      <c r="BY163" s="133">
        <f t="shared" si="106"/>
        <v>0.41980000000000001</v>
      </c>
      <c r="BZ163" s="133">
        <f t="shared" si="107"/>
        <v>0.37170000000000003</v>
      </c>
      <c r="CA163" s="133">
        <f t="shared" si="108"/>
        <v>1.14E-2</v>
      </c>
      <c r="CB163" s="133">
        <f t="shared" si="109"/>
        <v>9.6219999999999999</v>
      </c>
      <c r="CC163" s="133"/>
      <c r="CD163" s="133">
        <f t="shared" si="110"/>
        <v>1.8219000000000001</v>
      </c>
    </row>
    <row r="164" spans="1:82" ht="15.75" x14ac:dyDescent="0.25">
      <c r="A164" s="125">
        <v>43262</v>
      </c>
      <c r="B164" s="138">
        <v>18566</v>
      </c>
      <c r="C164" s="138">
        <v>61631</v>
      </c>
      <c r="D164" s="138">
        <v>84442</v>
      </c>
      <c r="E164" s="138">
        <v>17355</v>
      </c>
      <c r="F164" s="138">
        <v>48440</v>
      </c>
      <c r="G164" s="138">
        <v>2265</v>
      </c>
      <c r="H164" s="138">
        <v>14701</v>
      </c>
      <c r="I164" s="138">
        <v>16292</v>
      </c>
      <c r="J164" s="138">
        <v>122587</v>
      </c>
      <c r="K164" s="138">
        <v>87741</v>
      </c>
      <c r="L164" s="138">
        <v>4178</v>
      </c>
      <c r="M164" s="138">
        <v>18695</v>
      </c>
      <c r="N164" s="138">
        <v>212</v>
      </c>
      <c r="O164" s="138">
        <v>18032</v>
      </c>
      <c r="P164" s="138">
        <v>20930</v>
      </c>
      <c r="Q164" s="138">
        <v>4838</v>
      </c>
      <c r="R164" s="138">
        <v>17683</v>
      </c>
      <c r="S164" s="138">
        <v>56967</v>
      </c>
      <c r="T164" s="146">
        <v>15897</v>
      </c>
      <c r="U164" s="138">
        <v>3798</v>
      </c>
      <c r="V164" s="138">
        <v>31932</v>
      </c>
      <c r="W164" s="138">
        <v>37851</v>
      </c>
      <c r="X164" s="138">
        <v>25191</v>
      </c>
      <c r="Y164" s="138">
        <v>18216</v>
      </c>
      <c r="Z164" s="138">
        <v>14519</v>
      </c>
      <c r="AA164" s="138">
        <v>52816</v>
      </c>
      <c r="AB164" s="138">
        <v>1117</v>
      </c>
      <c r="AC164" s="138">
        <v>1444</v>
      </c>
      <c r="AD164" s="138">
        <v>13848</v>
      </c>
      <c r="AE164" s="138">
        <v>34730</v>
      </c>
      <c r="AF164" s="138">
        <v>10231</v>
      </c>
      <c r="AG164" s="138">
        <v>11380</v>
      </c>
      <c r="AH164" s="138">
        <v>133770</v>
      </c>
      <c r="AI164" s="138">
        <v>94100</v>
      </c>
      <c r="AJ164" s="138">
        <v>364520</v>
      </c>
      <c r="AK164" s="128">
        <f t="shared" si="84"/>
        <v>0.18695000000000001</v>
      </c>
      <c r="AL164" s="129">
        <f t="shared" si="85"/>
        <v>1.8566</v>
      </c>
      <c r="AM164" s="129">
        <f t="shared" si="119"/>
        <v>3.08155</v>
      </c>
      <c r="AN164" s="129">
        <f t="shared" si="119"/>
        <v>4.2221000000000002</v>
      </c>
      <c r="AO164" s="129">
        <f t="shared" si="87"/>
        <v>12.258700000000001</v>
      </c>
      <c r="AP164" s="129">
        <f t="shared" si="88"/>
        <v>4.3870500000000003</v>
      </c>
      <c r="AQ164" s="129">
        <f t="shared" si="120"/>
        <v>1.3377000000000001</v>
      </c>
      <c r="AR164" s="129">
        <f t="shared" si="121"/>
        <v>9.4099999999999989E-2</v>
      </c>
      <c r="AT164" s="131">
        <f t="shared" si="111"/>
        <v>43262</v>
      </c>
      <c r="AU164" s="132">
        <f t="shared" si="90"/>
        <v>0.34730000000000005</v>
      </c>
      <c r="AV164" s="132">
        <f t="shared" si="91"/>
        <v>0.52816000000000007</v>
      </c>
      <c r="AW164" s="132">
        <f t="shared" si="92"/>
        <v>0.56967000000000001</v>
      </c>
      <c r="AX164" s="132">
        <f t="shared" si="93"/>
        <v>1.4440000000000001E-2</v>
      </c>
      <c r="AY164" s="132">
        <f t="shared" si="94"/>
        <v>1.1170000000000001E-2</v>
      </c>
      <c r="AZ164" s="132">
        <f t="shared" si="95"/>
        <v>0.31932000000000005</v>
      </c>
      <c r="BA164" s="132">
        <f t="shared" si="96"/>
        <v>0.18216000000000002</v>
      </c>
      <c r="BB164" s="132">
        <f t="shared" si="97"/>
        <v>0.75702000000000003</v>
      </c>
      <c r="BC164" s="132">
        <f t="shared" si="98"/>
        <v>0.14519000000000001</v>
      </c>
      <c r="BD164" s="132">
        <f t="shared" si="99"/>
        <v>0.25191000000000002</v>
      </c>
      <c r="BE164" s="132">
        <f t="shared" si="100"/>
        <v>0.10231000000000001</v>
      </c>
      <c r="BF164" s="132">
        <f t="shared" si="101"/>
        <v>0.13848000000000002</v>
      </c>
      <c r="BG164" s="132">
        <f t="shared" si="112"/>
        <v>1.1379999999999999E-2</v>
      </c>
      <c r="BH164" s="132"/>
      <c r="BI164" s="132">
        <f t="shared" si="122"/>
        <v>1.8566</v>
      </c>
      <c r="BJ164" s="132">
        <f t="shared" si="122"/>
        <v>3.08155</v>
      </c>
      <c r="BK164" s="132">
        <f t="shared" si="122"/>
        <v>4.2221000000000002</v>
      </c>
      <c r="BL164" s="132">
        <f t="shared" si="102"/>
        <v>0.37980000000000003</v>
      </c>
      <c r="BM164" s="132">
        <f t="shared" si="113"/>
        <v>1.7355</v>
      </c>
      <c r="BN164" s="132">
        <f t="shared" si="103"/>
        <v>0.96880000000000011</v>
      </c>
      <c r="BO164" s="132"/>
      <c r="BP164" s="132">
        <f t="shared" si="114"/>
        <v>4.3870500000000003</v>
      </c>
      <c r="BQ164" s="132">
        <f t="shared" si="115"/>
        <v>12.258700000000001</v>
      </c>
      <c r="BR164" s="132">
        <f t="shared" si="116"/>
        <v>0.36452000000000001</v>
      </c>
      <c r="BS164" s="132">
        <f t="shared" si="104"/>
        <v>0.15897</v>
      </c>
      <c r="BT164" s="132">
        <f t="shared" si="105"/>
        <v>1.7683</v>
      </c>
      <c r="BU164" s="132"/>
      <c r="BV164" s="132">
        <f t="shared" si="117"/>
        <v>0.22650000000000001</v>
      </c>
      <c r="BW164" s="133">
        <f t="shared" si="123"/>
        <v>1.4701</v>
      </c>
      <c r="BX164" s="133">
        <f t="shared" si="123"/>
        <v>1.6292</v>
      </c>
      <c r="BY164" s="133">
        <f t="shared" si="106"/>
        <v>0.48380000000000001</v>
      </c>
      <c r="BZ164" s="133">
        <f t="shared" si="107"/>
        <v>0.4178</v>
      </c>
      <c r="CA164" s="133">
        <f t="shared" si="108"/>
        <v>2.12E-2</v>
      </c>
      <c r="CB164" s="133">
        <f t="shared" si="109"/>
        <v>9.016</v>
      </c>
      <c r="CC164" s="133"/>
      <c r="CD164" s="133">
        <f t="shared" si="110"/>
        <v>2.093</v>
      </c>
    </row>
    <row r="165" spans="1:82" ht="15.75" x14ac:dyDescent="0.25">
      <c r="A165" s="125">
        <v>43263</v>
      </c>
      <c r="B165" s="138">
        <v>17888</v>
      </c>
      <c r="C165" s="138">
        <v>59213</v>
      </c>
      <c r="D165" s="138">
        <v>81461</v>
      </c>
      <c r="E165" s="138">
        <v>16455</v>
      </c>
      <c r="F165" s="138">
        <v>46219</v>
      </c>
      <c r="G165" s="138">
        <v>1891</v>
      </c>
      <c r="H165" s="138">
        <v>14083</v>
      </c>
      <c r="I165" s="138">
        <v>14606</v>
      </c>
      <c r="J165" s="138">
        <v>114427</v>
      </c>
      <c r="K165" s="138">
        <v>80757</v>
      </c>
      <c r="L165" s="138">
        <v>3956</v>
      </c>
      <c r="M165" s="138">
        <v>18162</v>
      </c>
      <c r="N165" s="138">
        <v>244</v>
      </c>
      <c r="O165" s="138">
        <v>17428</v>
      </c>
      <c r="P165" s="138">
        <v>18493</v>
      </c>
      <c r="Q165" s="138">
        <v>4530</v>
      </c>
      <c r="R165" s="138">
        <v>15086</v>
      </c>
      <c r="S165" s="138">
        <v>54074</v>
      </c>
      <c r="T165" s="146">
        <v>15856</v>
      </c>
      <c r="U165" s="138">
        <v>3315</v>
      </c>
      <c r="V165" s="138">
        <v>30351</v>
      </c>
      <c r="W165" s="138">
        <v>35500</v>
      </c>
      <c r="X165" s="138">
        <v>19863</v>
      </c>
      <c r="Y165" s="138">
        <v>16625</v>
      </c>
      <c r="Z165" s="138">
        <v>13178</v>
      </c>
      <c r="AA165" s="138">
        <v>51230</v>
      </c>
      <c r="AB165" s="138">
        <v>952</v>
      </c>
      <c r="AC165" s="138">
        <v>1222</v>
      </c>
      <c r="AD165" s="138">
        <v>13366</v>
      </c>
      <c r="AE165" s="138">
        <v>33144</v>
      </c>
      <c r="AF165" s="138">
        <v>8908</v>
      </c>
      <c r="AG165" s="138">
        <v>11050</v>
      </c>
      <c r="AH165" s="138">
        <v>90440</v>
      </c>
      <c r="AI165" s="138">
        <v>92760</v>
      </c>
      <c r="AJ165" s="138">
        <v>211760</v>
      </c>
      <c r="AK165" s="128">
        <f t="shared" si="84"/>
        <v>0.18162</v>
      </c>
      <c r="AL165" s="129">
        <f t="shared" si="85"/>
        <v>1.7888000000000002</v>
      </c>
      <c r="AM165" s="129">
        <f t="shared" si="119"/>
        <v>2.9606500000000002</v>
      </c>
      <c r="AN165" s="129">
        <f t="shared" si="119"/>
        <v>4.0730500000000003</v>
      </c>
      <c r="AO165" s="129">
        <f t="shared" si="87"/>
        <v>11.4427</v>
      </c>
      <c r="AP165" s="129">
        <f t="shared" si="88"/>
        <v>4.0378500000000006</v>
      </c>
      <c r="AQ165" s="129">
        <f t="shared" si="120"/>
        <v>0.90440000000000009</v>
      </c>
      <c r="AR165" s="129">
        <f t="shared" si="121"/>
        <v>9.2759999999999995E-2</v>
      </c>
      <c r="AT165" s="131">
        <f t="shared" si="111"/>
        <v>43263</v>
      </c>
      <c r="AU165" s="132">
        <f t="shared" si="90"/>
        <v>0.33144000000000001</v>
      </c>
      <c r="AV165" s="132">
        <f t="shared" si="91"/>
        <v>0.51230000000000009</v>
      </c>
      <c r="AW165" s="132">
        <f t="shared" si="92"/>
        <v>0.54074</v>
      </c>
      <c r="AX165" s="132">
        <f t="shared" si="93"/>
        <v>1.2220000000000002E-2</v>
      </c>
      <c r="AY165" s="132">
        <f t="shared" si="94"/>
        <v>9.5200000000000007E-3</v>
      </c>
      <c r="AZ165" s="132">
        <f t="shared" si="95"/>
        <v>0.30351</v>
      </c>
      <c r="BA165" s="132">
        <f t="shared" si="96"/>
        <v>0.16625000000000001</v>
      </c>
      <c r="BB165" s="132">
        <f t="shared" si="97"/>
        <v>0.71000000000000008</v>
      </c>
      <c r="BC165" s="132">
        <f t="shared" si="98"/>
        <v>0.13178000000000001</v>
      </c>
      <c r="BD165" s="132">
        <f t="shared" si="99"/>
        <v>0.19863000000000003</v>
      </c>
      <c r="BE165" s="132">
        <f t="shared" si="100"/>
        <v>8.9080000000000006E-2</v>
      </c>
      <c r="BF165" s="132">
        <f t="shared" si="101"/>
        <v>0.13366</v>
      </c>
      <c r="BG165" s="132">
        <f t="shared" si="112"/>
        <v>1.1049999999999999E-2</v>
      </c>
      <c r="BH165" s="132"/>
      <c r="BI165" s="132">
        <f t="shared" si="122"/>
        <v>1.7888000000000002</v>
      </c>
      <c r="BJ165" s="132">
        <f t="shared" si="122"/>
        <v>2.9606500000000002</v>
      </c>
      <c r="BK165" s="132">
        <f t="shared" si="122"/>
        <v>4.0730500000000003</v>
      </c>
      <c r="BL165" s="132">
        <f t="shared" si="102"/>
        <v>0.33150000000000002</v>
      </c>
      <c r="BM165" s="132">
        <f t="shared" si="113"/>
        <v>1.6455000000000002</v>
      </c>
      <c r="BN165" s="132">
        <f t="shared" si="103"/>
        <v>0.92438000000000009</v>
      </c>
      <c r="BO165" s="132"/>
      <c r="BP165" s="132">
        <f t="shared" si="114"/>
        <v>4.0378500000000006</v>
      </c>
      <c r="BQ165" s="132">
        <f t="shared" si="115"/>
        <v>11.4427</v>
      </c>
      <c r="BR165" s="132">
        <f t="shared" si="116"/>
        <v>0.21176</v>
      </c>
      <c r="BS165" s="132">
        <f t="shared" si="104"/>
        <v>0.15856000000000001</v>
      </c>
      <c r="BT165" s="132">
        <f t="shared" si="105"/>
        <v>1.5086000000000002</v>
      </c>
      <c r="BU165" s="132"/>
      <c r="BV165" s="132">
        <f t="shared" si="117"/>
        <v>0.18910000000000002</v>
      </c>
      <c r="BW165" s="133">
        <f t="shared" si="123"/>
        <v>1.4083000000000001</v>
      </c>
      <c r="BX165" s="133">
        <f t="shared" si="123"/>
        <v>1.4606000000000001</v>
      </c>
      <c r="BY165" s="133">
        <f t="shared" si="106"/>
        <v>0.45300000000000001</v>
      </c>
      <c r="BZ165" s="133">
        <f t="shared" si="107"/>
        <v>0.39560000000000001</v>
      </c>
      <c r="CA165" s="133">
        <f t="shared" si="108"/>
        <v>2.4400000000000002E-2</v>
      </c>
      <c r="CB165" s="133">
        <f t="shared" si="109"/>
        <v>8.7140000000000004</v>
      </c>
      <c r="CC165" s="133"/>
      <c r="CD165" s="133">
        <f t="shared" si="110"/>
        <v>1.8493000000000002</v>
      </c>
    </row>
    <row r="166" spans="1:82" ht="15.75" x14ac:dyDescent="0.25">
      <c r="A166" s="125">
        <v>43264</v>
      </c>
      <c r="B166" s="138">
        <v>18275</v>
      </c>
      <c r="C166" s="138">
        <v>60253</v>
      </c>
      <c r="D166" s="138">
        <v>82546</v>
      </c>
      <c r="E166" s="138">
        <v>16584</v>
      </c>
      <c r="F166" s="138">
        <v>46294</v>
      </c>
      <c r="G166" s="138">
        <v>1990</v>
      </c>
      <c r="H166" s="138">
        <v>15134</v>
      </c>
      <c r="I166" s="138">
        <v>15299</v>
      </c>
      <c r="J166" s="138">
        <v>117064</v>
      </c>
      <c r="K166" s="138">
        <v>83533</v>
      </c>
      <c r="L166" s="138">
        <v>4109</v>
      </c>
      <c r="M166" s="138">
        <v>18402</v>
      </c>
      <c r="N166" s="138">
        <v>213</v>
      </c>
      <c r="O166" s="138">
        <v>17751</v>
      </c>
      <c r="P166" s="138">
        <v>18890</v>
      </c>
      <c r="Q166" s="138">
        <v>4604</v>
      </c>
      <c r="R166" s="138">
        <v>15650</v>
      </c>
      <c r="S166" s="138">
        <v>53848</v>
      </c>
      <c r="T166" s="146">
        <v>19462</v>
      </c>
      <c r="U166" s="138">
        <v>3355</v>
      </c>
      <c r="V166" s="138">
        <v>29142</v>
      </c>
      <c r="W166" s="138">
        <v>36196</v>
      </c>
      <c r="X166" s="138">
        <v>21446</v>
      </c>
      <c r="Y166" s="138">
        <v>16892</v>
      </c>
      <c r="Z166" s="138">
        <v>13586</v>
      </c>
      <c r="AA166" s="138">
        <v>51268</v>
      </c>
      <c r="AB166" s="138">
        <v>1108</v>
      </c>
      <c r="AC166" s="138">
        <v>1442</v>
      </c>
      <c r="AD166" s="138">
        <v>9082</v>
      </c>
      <c r="AE166" s="138">
        <v>34137</v>
      </c>
      <c r="AF166" s="138">
        <v>9152</v>
      </c>
      <c r="AG166" s="138">
        <v>11050</v>
      </c>
      <c r="AH166" s="138">
        <v>83890</v>
      </c>
      <c r="AI166" s="138">
        <v>57500</v>
      </c>
      <c r="AJ166" s="138">
        <v>360680</v>
      </c>
      <c r="AK166" s="128">
        <f t="shared" si="84"/>
        <v>0.18402000000000002</v>
      </c>
      <c r="AL166" s="129">
        <f t="shared" si="85"/>
        <v>1.8275000000000001</v>
      </c>
      <c r="AM166" s="129">
        <f t="shared" si="119"/>
        <v>3.0126500000000003</v>
      </c>
      <c r="AN166" s="129">
        <f t="shared" si="119"/>
        <v>4.1273</v>
      </c>
      <c r="AO166" s="129">
        <f t="shared" si="87"/>
        <v>11.7064</v>
      </c>
      <c r="AP166" s="129">
        <f t="shared" si="88"/>
        <v>4.1766500000000004</v>
      </c>
      <c r="AQ166" s="129">
        <f t="shared" si="120"/>
        <v>0.83890000000000009</v>
      </c>
      <c r="AR166" s="129">
        <f t="shared" si="121"/>
        <v>5.7499999999999996E-2</v>
      </c>
      <c r="AT166" s="131">
        <f t="shared" si="111"/>
        <v>43264</v>
      </c>
      <c r="AU166" s="132">
        <f t="shared" si="90"/>
        <v>0.34137000000000001</v>
      </c>
      <c r="AV166" s="132">
        <f t="shared" si="91"/>
        <v>0.51268000000000002</v>
      </c>
      <c r="AW166" s="132">
        <f t="shared" si="92"/>
        <v>0.53848000000000007</v>
      </c>
      <c r="AX166" s="132">
        <f t="shared" si="93"/>
        <v>1.4420000000000001E-2</v>
      </c>
      <c r="AY166" s="132">
        <f t="shared" si="94"/>
        <v>1.1080000000000001E-2</v>
      </c>
      <c r="AZ166" s="132">
        <f t="shared" si="95"/>
        <v>0.29142000000000001</v>
      </c>
      <c r="BA166" s="132">
        <f t="shared" si="96"/>
        <v>0.16892000000000001</v>
      </c>
      <c r="BB166" s="132">
        <f t="shared" si="97"/>
        <v>0.72392000000000001</v>
      </c>
      <c r="BC166" s="132">
        <f t="shared" si="98"/>
        <v>0.13586000000000001</v>
      </c>
      <c r="BD166" s="132">
        <f t="shared" si="99"/>
        <v>0.21446000000000001</v>
      </c>
      <c r="BE166" s="132">
        <f t="shared" si="100"/>
        <v>9.1520000000000004E-2</v>
      </c>
      <c r="BF166" s="132">
        <f t="shared" si="101"/>
        <v>9.0820000000000012E-2</v>
      </c>
      <c r="BG166" s="132">
        <f t="shared" si="112"/>
        <v>1.1049999999999999E-2</v>
      </c>
      <c r="BH166" s="132"/>
      <c r="BI166" s="132">
        <f t="shared" si="122"/>
        <v>1.8275000000000001</v>
      </c>
      <c r="BJ166" s="132">
        <f t="shared" si="122"/>
        <v>3.0126500000000003</v>
      </c>
      <c r="BK166" s="132">
        <f t="shared" si="122"/>
        <v>4.1273</v>
      </c>
      <c r="BL166" s="132">
        <f t="shared" si="102"/>
        <v>0.33550000000000002</v>
      </c>
      <c r="BM166" s="132">
        <f t="shared" si="113"/>
        <v>1.6584000000000001</v>
      </c>
      <c r="BN166" s="132">
        <f t="shared" si="103"/>
        <v>0.92588000000000004</v>
      </c>
      <c r="BO166" s="132"/>
      <c r="BP166" s="132">
        <f t="shared" si="114"/>
        <v>4.1766500000000004</v>
      </c>
      <c r="BQ166" s="132">
        <f t="shared" si="115"/>
        <v>11.7064</v>
      </c>
      <c r="BR166" s="132">
        <f t="shared" si="116"/>
        <v>0.36068</v>
      </c>
      <c r="BS166" s="132">
        <f t="shared" si="104"/>
        <v>0.19462000000000002</v>
      </c>
      <c r="BT166" s="132">
        <f t="shared" si="105"/>
        <v>1.5650000000000002</v>
      </c>
      <c r="BU166" s="132"/>
      <c r="BV166" s="132">
        <f t="shared" si="117"/>
        <v>0.19900000000000001</v>
      </c>
      <c r="BW166" s="133">
        <f t="shared" si="123"/>
        <v>1.5134000000000001</v>
      </c>
      <c r="BX166" s="133">
        <f t="shared" si="123"/>
        <v>1.5299</v>
      </c>
      <c r="BY166" s="133">
        <f t="shared" si="106"/>
        <v>0.46040000000000003</v>
      </c>
      <c r="BZ166" s="133">
        <f t="shared" si="107"/>
        <v>0.41090000000000004</v>
      </c>
      <c r="CA166" s="133">
        <f t="shared" si="108"/>
        <v>2.1299999999999999E-2</v>
      </c>
      <c r="CB166" s="133">
        <f t="shared" si="109"/>
        <v>8.8755000000000006</v>
      </c>
      <c r="CC166" s="133"/>
      <c r="CD166" s="133">
        <f t="shared" si="110"/>
        <v>1.889</v>
      </c>
    </row>
    <row r="167" spans="1:82" ht="15.75" x14ac:dyDescent="0.25">
      <c r="A167" s="125">
        <v>43265</v>
      </c>
      <c r="B167" s="138">
        <v>17693</v>
      </c>
      <c r="C167" s="138">
        <v>58416</v>
      </c>
      <c r="D167" s="138">
        <v>80648</v>
      </c>
      <c r="E167" s="138">
        <v>16219</v>
      </c>
      <c r="F167" s="138">
        <v>46308</v>
      </c>
      <c r="G167" s="138">
        <v>1886</v>
      </c>
      <c r="H167" s="138">
        <v>13933</v>
      </c>
      <c r="I167" s="138">
        <v>15588</v>
      </c>
      <c r="J167" s="138">
        <v>113052</v>
      </c>
      <c r="K167" s="138">
        <v>78860</v>
      </c>
      <c r="L167" s="138">
        <v>3857</v>
      </c>
      <c r="M167" s="138">
        <v>15805</v>
      </c>
      <c r="N167" s="138">
        <v>168</v>
      </c>
      <c r="O167" s="138">
        <v>17627</v>
      </c>
      <c r="P167" s="138">
        <v>18480</v>
      </c>
      <c r="Q167" s="138">
        <v>4385</v>
      </c>
      <c r="R167" s="138">
        <v>14705</v>
      </c>
      <c r="S167" s="138">
        <v>53264</v>
      </c>
      <c r="T167" s="146">
        <v>12421</v>
      </c>
      <c r="U167" s="138">
        <v>3188</v>
      </c>
      <c r="V167" s="138">
        <v>27455</v>
      </c>
      <c r="W167" s="138">
        <v>36020</v>
      </c>
      <c r="X167" s="138">
        <v>19477</v>
      </c>
      <c r="Y167" s="138">
        <v>16321</v>
      </c>
      <c r="Z167" s="138">
        <v>13915</v>
      </c>
      <c r="AA167" s="138">
        <v>50264</v>
      </c>
      <c r="AB167" s="138">
        <v>1111</v>
      </c>
      <c r="AC167" s="138">
        <v>1331</v>
      </c>
      <c r="AD167" s="138">
        <v>10844</v>
      </c>
      <c r="AE167" s="138">
        <v>32374</v>
      </c>
      <c r="AF167" s="138">
        <v>8648</v>
      </c>
      <c r="AG167" s="138">
        <v>9630</v>
      </c>
      <c r="AH167" s="138">
        <v>80210</v>
      </c>
      <c r="AI167" s="138">
        <v>70940</v>
      </c>
      <c r="AJ167" s="138">
        <v>164540</v>
      </c>
      <c r="AK167" s="128">
        <f t="shared" si="84"/>
        <v>0.15805000000000002</v>
      </c>
      <c r="AL167" s="129">
        <f t="shared" si="85"/>
        <v>1.7693000000000001</v>
      </c>
      <c r="AM167" s="129">
        <f t="shared" si="119"/>
        <v>2.9208000000000003</v>
      </c>
      <c r="AN167" s="129">
        <f t="shared" si="119"/>
        <v>4.0324</v>
      </c>
      <c r="AO167" s="129">
        <f t="shared" si="87"/>
        <v>11.305200000000001</v>
      </c>
      <c r="AP167" s="129">
        <f t="shared" si="88"/>
        <v>3.9430000000000001</v>
      </c>
      <c r="AQ167" s="129">
        <f t="shared" si="120"/>
        <v>0.80210000000000004</v>
      </c>
      <c r="AR167" s="129">
        <f t="shared" si="121"/>
        <v>7.0940000000000003E-2</v>
      </c>
      <c r="AT167" s="131">
        <f t="shared" si="111"/>
        <v>43265</v>
      </c>
      <c r="AU167" s="132">
        <f t="shared" si="90"/>
        <v>0.32374000000000003</v>
      </c>
      <c r="AV167" s="132">
        <f t="shared" si="91"/>
        <v>0.50264000000000009</v>
      </c>
      <c r="AW167" s="132">
        <f t="shared" si="92"/>
        <v>0.53264</v>
      </c>
      <c r="AX167" s="132">
        <f t="shared" si="93"/>
        <v>1.3310000000000001E-2</v>
      </c>
      <c r="AY167" s="132">
        <f t="shared" si="94"/>
        <v>1.111E-2</v>
      </c>
      <c r="AZ167" s="132">
        <f t="shared" si="95"/>
        <v>0.27455000000000002</v>
      </c>
      <c r="BA167" s="132">
        <f t="shared" si="96"/>
        <v>0.16321000000000002</v>
      </c>
      <c r="BB167" s="132">
        <f t="shared" si="97"/>
        <v>0.72040000000000004</v>
      </c>
      <c r="BC167" s="132">
        <f t="shared" si="98"/>
        <v>0.13915000000000002</v>
      </c>
      <c r="BD167" s="132">
        <f t="shared" si="99"/>
        <v>0.19477000000000003</v>
      </c>
      <c r="BE167" s="132">
        <f t="shared" si="100"/>
        <v>8.6480000000000001E-2</v>
      </c>
      <c r="BF167" s="132">
        <f t="shared" si="101"/>
        <v>0.10844000000000001</v>
      </c>
      <c r="BG167" s="132">
        <f t="shared" si="112"/>
        <v>9.6299999999999997E-3</v>
      </c>
      <c r="BH167" s="132"/>
      <c r="BI167" s="132">
        <f t="shared" si="122"/>
        <v>1.7693000000000001</v>
      </c>
      <c r="BJ167" s="132">
        <f t="shared" si="122"/>
        <v>2.9208000000000003</v>
      </c>
      <c r="BK167" s="132">
        <f t="shared" si="122"/>
        <v>4.0324</v>
      </c>
      <c r="BL167" s="132">
        <f t="shared" si="102"/>
        <v>0.31880000000000003</v>
      </c>
      <c r="BM167" s="132">
        <f t="shared" si="113"/>
        <v>1.6219000000000001</v>
      </c>
      <c r="BN167" s="132">
        <f t="shared" si="103"/>
        <v>0.92616000000000009</v>
      </c>
      <c r="BO167" s="132"/>
      <c r="BP167" s="132">
        <f t="shared" si="114"/>
        <v>3.9430000000000001</v>
      </c>
      <c r="BQ167" s="132">
        <f t="shared" si="115"/>
        <v>11.305200000000001</v>
      </c>
      <c r="BR167" s="132">
        <f t="shared" si="116"/>
        <v>0.16453999999999999</v>
      </c>
      <c r="BS167" s="132">
        <f t="shared" si="104"/>
        <v>0.12421000000000001</v>
      </c>
      <c r="BT167" s="132">
        <f t="shared" si="105"/>
        <v>1.4705000000000001</v>
      </c>
      <c r="BU167" s="132"/>
      <c r="BV167" s="132">
        <f t="shared" si="117"/>
        <v>0.18860000000000002</v>
      </c>
      <c r="BW167" s="133">
        <f t="shared" si="123"/>
        <v>1.3933</v>
      </c>
      <c r="BX167" s="133">
        <f t="shared" si="123"/>
        <v>1.5588000000000002</v>
      </c>
      <c r="BY167" s="133">
        <f t="shared" si="106"/>
        <v>0.4385</v>
      </c>
      <c r="BZ167" s="133">
        <f t="shared" si="107"/>
        <v>0.38570000000000004</v>
      </c>
      <c r="CA167" s="133">
        <f t="shared" si="108"/>
        <v>1.6800000000000002E-2</v>
      </c>
      <c r="CB167" s="133">
        <f t="shared" si="109"/>
        <v>8.8134999999999994</v>
      </c>
      <c r="CC167" s="133"/>
      <c r="CD167" s="133">
        <f t="shared" si="110"/>
        <v>1.8480000000000001</v>
      </c>
    </row>
    <row r="168" spans="1:82" ht="15.75" x14ac:dyDescent="0.25">
      <c r="A168" s="125">
        <v>43266</v>
      </c>
      <c r="B168" s="138">
        <v>17720</v>
      </c>
      <c r="C168" s="138">
        <v>58530</v>
      </c>
      <c r="D168" s="138">
        <v>80481</v>
      </c>
      <c r="E168" s="138">
        <v>15944</v>
      </c>
      <c r="F168" s="138">
        <v>46001</v>
      </c>
      <c r="G168" s="138">
        <v>2316</v>
      </c>
      <c r="H168" s="138">
        <v>15111</v>
      </c>
      <c r="I168" s="138">
        <v>14729</v>
      </c>
      <c r="J168" s="138">
        <v>113657</v>
      </c>
      <c r="K168" s="138">
        <v>80895</v>
      </c>
      <c r="L168" s="138">
        <v>3698</v>
      </c>
      <c r="M168" s="138">
        <v>14177</v>
      </c>
      <c r="N168" s="138">
        <v>148</v>
      </c>
      <c r="O168" s="138">
        <v>18167</v>
      </c>
      <c r="P168" s="138">
        <v>18982</v>
      </c>
      <c r="Q168" s="138">
        <v>4302</v>
      </c>
      <c r="R168" s="138">
        <v>15122</v>
      </c>
      <c r="S168" s="138">
        <v>51899</v>
      </c>
      <c r="T168" s="146">
        <v>24889</v>
      </c>
      <c r="U168" s="138">
        <v>3136</v>
      </c>
      <c r="V168" s="138">
        <v>25232</v>
      </c>
      <c r="W168" s="138">
        <v>35340</v>
      </c>
      <c r="X168" s="138">
        <v>20348</v>
      </c>
      <c r="Y168" s="138">
        <v>16588</v>
      </c>
      <c r="Z168" s="138">
        <v>14990</v>
      </c>
      <c r="AA168" s="138">
        <v>49297</v>
      </c>
      <c r="AB168" s="138">
        <v>1151</v>
      </c>
      <c r="AC168" s="138">
        <v>1652</v>
      </c>
      <c r="AD168" s="138">
        <v>9463</v>
      </c>
      <c r="AE168" s="138">
        <v>30767</v>
      </c>
      <c r="AF168" s="138">
        <v>7538</v>
      </c>
      <c r="AG168" s="138">
        <v>11050</v>
      </c>
      <c r="AH168" s="138">
        <v>81370</v>
      </c>
      <c r="AI168" s="138">
        <v>63200</v>
      </c>
      <c r="AJ168" s="138">
        <v>320260</v>
      </c>
      <c r="AK168" s="128">
        <f t="shared" si="84"/>
        <v>0.14177000000000001</v>
      </c>
      <c r="AL168" s="129">
        <f t="shared" si="85"/>
        <v>1.772</v>
      </c>
      <c r="AM168" s="129">
        <f t="shared" si="119"/>
        <v>2.9265000000000003</v>
      </c>
      <c r="AN168" s="129">
        <f t="shared" si="119"/>
        <v>4.0240499999999999</v>
      </c>
      <c r="AO168" s="129">
        <f t="shared" si="87"/>
        <v>11.3657</v>
      </c>
      <c r="AP168" s="129">
        <f t="shared" si="88"/>
        <v>4.0447500000000005</v>
      </c>
      <c r="AQ168" s="129">
        <f t="shared" si="120"/>
        <v>0.81370000000000009</v>
      </c>
      <c r="AR168" s="129">
        <f t="shared" si="121"/>
        <v>6.3199999999999992E-2</v>
      </c>
      <c r="AT168" s="131">
        <f t="shared" si="111"/>
        <v>43266</v>
      </c>
      <c r="AU168" s="132">
        <f t="shared" si="90"/>
        <v>0.30767</v>
      </c>
      <c r="AV168" s="132">
        <f t="shared" si="91"/>
        <v>0.49297000000000002</v>
      </c>
      <c r="AW168" s="132">
        <f t="shared" si="92"/>
        <v>0.51899000000000006</v>
      </c>
      <c r="AX168" s="132">
        <f t="shared" si="93"/>
        <v>1.652E-2</v>
      </c>
      <c r="AY168" s="132">
        <f t="shared" si="94"/>
        <v>1.1510000000000001E-2</v>
      </c>
      <c r="AZ168" s="132">
        <f t="shared" si="95"/>
        <v>0.25232000000000004</v>
      </c>
      <c r="BA168" s="132">
        <f t="shared" si="96"/>
        <v>0.16588000000000003</v>
      </c>
      <c r="BB168" s="132">
        <f t="shared" si="97"/>
        <v>0.70680000000000009</v>
      </c>
      <c r="BC168" s="132">
        <f t="shared" si="98"/>
        <v>0.14990000000000001</v>
      </c>
      <c r="BD168" s="132">
        <f t="shared" si="99"/>
        <v>0.20348000000000002</v>
      </c>
      <c r="BE168" s="132">
        <f t="shared" si="100"/>
        <v>7.5380000000000003E-2</v>
      </c>
      <c r="BF168" s="132">
        <f t="shared" si="101"/>
        <v>9.4630000000000006E-2</v>
      </c>
      <c r="BG168" s="132">
        <f t="shared" si="112"/>
        <v>1.1049999999999999E-2</v>
      </c>
      <c r="BH168" s="132"/>
      <c r="BI168" s="132">
        <f t="shared" si="122"/>
        <v>1.772</v>
      </c>
      <c r="BJ168" s="132">
        <f t="shared" si="122"/>
        <v>2.9265000000000003</v>
      </c>
      <c r="BK168" s="132">
        <f t="shared" si="122"/>
        <v>4.0240499999999999</v>
      </c>
      <c r="BL168" s="132">
        <f t="shared" si="102"/>
        <v>0.31359999999999999</v>
      </c>
      <c r="BM168" s="132">
        <f t="shared" si="113"/>
        <v>1.5944</v>
      </c>
      <c r="BN168" s="132">
        <f t="shared" si="103"/>
        <v>0.92002000000000006</v>
      </c>
      <c r="BO168" s="132"/>
      <c r="BP168" s="132">
        <f t="shared" si="114"/>
        <v>4.0447500000000005</v>
      </c>
      <c r="BQ168" s="132">
        <f t="shared" si="115"/>
        <v>11.3657</v>
      </c>
      <c r="BR168" s="132">
        <f t="shared" si="116"/>
        <v>0.32025999999999999</v>
      </c>
      <c r="BS168" s="132">
        <f t="shared" si="104"/>
        <v>0.24889000000000003</v>
      </c>
      <c r="BT168" s="132">
        <f t="shared" si="105"/>
        <v>1.5122</v>
      </c>
      <c r="BU168" s="132"/>
      <c r="BV168" s="132">
        <f t="shared" si="117"/>
        <v>0.2316</v>
      </c>
      <c r="BW168" s="133">
        <f t="shared" si="123"/>
        <v>1.5111000000000001</v>
      </c>
      <c r="BX168" s="133">
        <f t="shared" si="123"/>
        <v>1.4729000000000001</v>
      </c>
      <c r="BY168" s="133">
        <f t="shared" si="106"/>
        <v>0.43020000000000003</v>
      </c>
      <c r="BZ168" s="133">
        <f t="shared" si="107"/>
        <v>0.36980000000000002</v>
      </c>
      <c r="CA168" s="133">
        <f t="shared" si="108"/>
        <v>1.4800000000000001E-2</v>
      </c>
      <c r="CB168" s="133">
        <f t="shared" si="109"/>
        <v>9.0835000000000008</v>
      </c>
      <c r="CC168" s="133"/>
      <c r="CD168" s="133">
        <f t="shared" si="110"/>
        <v>1.8982000000000001</v>
      </c>
    </row>
    <row r="169" spans="1:82" ht="15.75" x14ac:dyDescent="0.25">
      <c r="A169" s="125">
        <v>43267</v>
      </c>
      <c r="B169" s="138">
        <v>18211</v>
      </c>
      <c r="C169" s="138">
        <v>59297</v>
      </c>
      <c r="D169" s="138">
        <v>81367</v>
      </c>
      <c r="E169" s="138">
        <v>16174</v>
      </c>
      <c r="F169" s="138">
        <v>48885</v>
      </c>
      <c r="G169" s="138">
        <v>3141</v>
      </c>
      <c r="H169" s="138">
        <v>17081</v>
      </c>
      <c r="I169" s="138">
        <v>15951</v>
      </c>
      <c r="J169" s="138">
        <v>116704</v>
      </c>
      <c r="K169" s="138">
        <v>84147</v>
      </c>
      <c r="L169" s="138">
        <v>3688</v>
      </c>
      <c r="M169" s="138">
        <v>18674</v>
      </c>
      <c r="N169" s="138">
        <v>132</v>
      </c>
      <c r="O169" s="138">
        <v>19396</v>
      </c>
      <c r="P169" s="138">
        <v>20699</v>
      </c>
      <c r="Q169" s="138">
        <v>4263</v>
      </c>
      <c r="R169" s="138">
        <v>14241</v>
      </c>
      <c r="S169" s="138">
        <v>49515</v>
      </c>
      <c r="T169" s="146">
        <v>17671</v>
      </c>
      <c r="U169" s="138">
        <v>3285</v>
      </c>
      <c r="V169" s="138">
        <v>28863</v>
      </c>
      <c r="W169" s="138">
        <v>35661</v>
      </c>
      <c r="X169" s="138">
        <v>23941</v>
      </c>
      <c r="Y169" s="138">
        <v>15713</v>
      </c>
      <c r="Z169" s="138">
        <v>17785</v>
      </c>
      <c r="AA169" s="138">
        <v>49979</v>
      </c>
      <c r="AB169" s="138">
        <v>1342</v>
      </c>
      <c r="AC169" s="138">
        <v>2248</v>
      </c>
      <c r="AD169" s="138">
        <v>8039</v>
      </c>
      <c r="AE169" s="138">
        <v>32990</v>
      </c>
      <c r="AF169" s="138">
        <v>5404</v>
      </c>
      <c r="AG169" s="138">
        <v>5790</v>
      </c>
      <c r="AH169" s="138">
        <v>73720</v>
      </c>
      <c r="AI169" s="138">
        <v>54610</v>
      </c>
      <c r="AJ169" s="138">
        <v>387340</v>
      </c>
      <c r="AK169" s="128">
        <f t="shared" si="84"/>
        <v>0.18674000000000002</v>
      </c>
      <c r="AL169" s="129">
        <f t="shared" si="85"/>
        <v>1.8211000000000002</v>
      </c>
      <c r="AM169" s="129">
        <f t="shared" si="119"/>
        <v>2.9648500000000002</v>
      </c>
      <c r="AN169" s="129">
        <f t="shared" si="119"/>
        <v>4.0683500000000006</v>
      </c>
      <c r="AO169" s="129">
        <f t="shared" si="87"/>
        <v>11.670400000000001</v>
      </c>
      <c r="AP169" s="129">
        <f t="shared" si="88"/>
        <v>4.2073499999999999</v>
      </c>
      <c r="AQ169" s="129">
        <f t="shared" si="120"/>
        <v>0.73720000000000008</v>
      </c>
      <c r="AR169" s="129">
        <f t="shared" si="121"/>
        <v>5.4609999999999999E-2</v>
      </c>
      <c r="AT169" s="131">
        <f t="shared" si="111"/>
        <v>43267</v>
      </c>
      <c r="AU169" s="132">
        <f t="shared" si="90"/>
        <v>0.32990000000000003</v>
      </c>
      <c r="AV169" s="132">
        <f t="shared" si="91"/>
        <v>0.49979000000000007</v>
      </c>
      <c r="AW169" s="132">
        <f t="shared" si="92"/>
        <v>0.49515000000000003</v>
      </c>
      <c r="AX169" s="132">
        <f t="shared" si="93"/>
        <v>2.2480000000000003E-2</v>
      </c>
      <c r="AY169" s="132">
        <f t="shared" si="94"/>
        <v>1.3420000000000001E-2</v>
      </c>
      <c r="AZ169" s="132">
        <f t="shared" si="95"/>
        <v>0.28863</v>
      </c>
      <c r="BA169" s="132">
        <f t="shared" si="96"/>
        <v>0.15713000000000002</v>
      </c>
      <c r="BB169" s="132">
        <f t="shared" si="97"/>
        <v>0.71322000000000008</v>
      </c>
      <c r="BC169" s="132">
        <f t="shared" si="98"/>
        <v>0.17785000000000001</v>
      </c>
      <c r="BD169" s="132">
        <f t="shared" si="99"/>
        <v>0.23941000000000001</v>
      </c>
      <c r="BE169" s="132">
        <f t="shared" si="100"/>
        <v>5.4040000000000005E-2</v>
      </c>
      <c r="BF169" s="132">
        <f t="shared" si="101"/>
        <v>8.0390000000000003E-2</v>
      </c>
      <c r="BG169" s="132">
        <f t="shared" si="112"/>
        <v>5.79E-3</v>
      </c>
      <c r="BH169" s="132"/>
      <c r="BI169" s="132">
        <f t="shared" si="122"/>
        <v>1.8211000000000002</v>
      </c>
      <c r="BJ169" s="132">
        <f t="shared" si="122"/>
        <v>2.9648500000000002</v>
      </c>
      <c r="BK169" s="132">
        <f t="shared" si="122"/>
        <v>4.0683500000000006</v>
      </c>
      <c r="BL169" s="132">
        <f t="shared" si="102"/>
        <v>0.32850000000000001</v>
      </c>
      <c r="BM169" s="132">
        <f t="shared" si="113"/>
        <v>1.6174000000000002</v>
      </c>
      <c r="BN169" s="132">
        <f t="shared" si="103"/>
        <v>0.97770000000000012</v>
      </c>
      <c r="BO169" s="132"/>
      <c r="BP169" s="132">
        <f t="shared" si="114"/>
        <v>4.2073499999999999</v>
      </c>
      <c r="BQ169" s="132">
        <f t="shared" si="115"/>
        <v>11.670400000000001</v>
      </c>
      <c r="BR169" s="132">
        <f t="shared" si="116"/>
        <v>0.38733999999999996</v>
      </c>
      <c r="BS169" s="132">
        <f t="shared" si="104"/>
        <v>0.17671000000000001</v>
      </c>
      <c r="BT169" s="132">
        <f t="shared" si="105"/>
        <v>1.4241000000000001</v>
      </c>
      <c r="BU169" s="132"/>
      <c r="BV169" s="132">
        <f t="shared" si="117"/>
        <v>0.31409999999999999</v>
      </c>
      <c r="BW169" s="133">
        <f t="shared" si="123"/>
        <v>1.7081000000000002</v>
      </c>
      <c r="BX169" s="133">
        <f t="shared" si="123"/>
        <v>1.5951000000000002</v>
      </c>
      <c r="BY169" s="133">
        <f t="shared" si="106"/>
        <v>0.42630000000000001</v>
      </c>
      <c r="BZ169" s="133">
        <f t="shared" si="107"/>
        <v>0.36880000000000002</v>
      </c>
      <c r="CA169" s="133">
        <f t="shared" si="108"/>
        <v>1.32E-2</v>
      </c>
      <c r="CB169" s="133">
        <f t="shared" si="109"/>
        <v>9.6980000000000004</v>
      </c>
      <c r="CC169" s="133"/>
      <c r="CD169" s="133">
        <f t="shared" si="110"/>
        <v>2.0699000000000001</v>
      </c>
    </row>
    <row r="170" spans="1:82" ht="15.75" x14ac:dyDescent="0.25">
      <c r="A170" s="125">
        <v>43268</v>
      </c>
      <c r="B170" s="138">
        <v>18339</v>
      </c>
      <c r="C170" s="138">
        <v>59948</v>
      </c>
      <c r="D170" s="138">
        <v>81715</v>
      </c>
      <c r="E170" s="138">
        <v>16146</v>
      </c>
      <c r="F170" s="138">
        <v>49248</v>
      </c>
      <c r="G170" s="138">
        <v>3064</v>
      </c>
      <c r="H170" s="138">
        <v>16023</v>
      </c>
      <c r="I170" s="138">
        <v>15810</v>
      </c>
      <c r="J170" s="138">
        <v>116250</v>
      </c>
      <c r="K170" s="138">
        <v>84271</v>
      </c>
      <c r="L170" s="138">
        <v>3480</v>
      </c>
      <c r="M170" s="138">
        <v>14116</v>
      </c>
      <c r="N170" s="138">
        <v>91</v>
      </c>
      <c r="O170" s="138">
        <v>18668</v>
      </c>
      <c r="P170" s="138">
        <v>20497</v>
      </c>
      <c r="Q170" s="138">
        <v>4055</v>
      </c>
      <c r="R170" s="138">
        <v>14454</v>
      </c>
      <c r="S170" s="138">
        <v>49096</v>
      </c>
      <c r="T170" s="146">
        <v>17357</v>
      </c>
      <c r="U170" s="138">
        <v>3273</v>
      </c>
      <c r="V170" s="138">
        <v>30000</v>
      </c>
      <c r="W170" s="138">
        <v>34793</v>
      </c>
      <c r="X170" s="146">
        <v>21122</v>
      </c>
      <c r="Y170" s="138">
        <v>15439</v>
      </c>
      <c r="Z170" s="138">
        <v>17120</v>
      </c>
      <c r="AA170" s="138">
        <v>52087</v>
      </c>
      <c r="AB170" s="138">
        <v>1426</v>
      </c>
      <c r="AC170" s="138">
        <v>2241</v>
      </c>
      <c r="AD170" s="138">
        <v>8996</v>
      </c>
      <c r="AE170" s="138">
        <v>34092</v>
      </c>
      <c r="AF170" s="138">
        <v>5145</v>
      </c>
      <c r="AG170" s="138">
        <v>11050</v>
      </c>
      <c r="AH170" s="138">
        <v>74770</v>
      </c>
      <c r="AI170" s="138">
        <v>63060</v>
      </c>
      <c r="AJ170" s="138">
        <v>382200</v>
      </c>
      <c r="AK170" s="128">
        <f t="shared" si="84"/>
        <v>0.14116000000000001</v>
      </c>
      <c r="AL170" s="129">
        <f t="shared" si="85"/>
        <v>1.8339000000000001</v>
      </c>
      <c r="AM170" s="129">
        <f t="shared" si="119"/>
        <v>2.9974000000000003</v>
      </c>
      <c r="AN170" s="129">
        <f t="shared" si="119"/>
        <v>4.08575</v>
      </c>
      <c r="AO170" s="129">
        <f t="shared" si="87"/>
        <v>11.625</v>
      </c>
      <c r="AP170" s="129">
        <f t="shared" si="88"/>
        <v>4.2135500000000006</v>
      </c>
      <c r="AQ170" s="129">
        <f t="shared" si="120"/>
        <v>0.74770000000000003</v>
      </c>
      <c r="AR170" s="129">
        <f t="shared" si="121"/>
        <v>6.3059999999999991E-2</v>
      </c>
      <c r="AT170" s="131">
        <f t="shared" si="111"/>
        <v>43268</v>
      </c>
      <c r="AU170" s="132">
        <f t="shared" si="90"/>
        <v>0.34092</v>
      </c>
      <c r="AV170" s="132">
        <f t="shared" si="91"/>
        <v>0.52087000000000006</v>
      </c>
      <c r="AW170" s="132">
        <f t="shared" si="92"/>
        <v>0.49096000000000006</v>
      </c>
      <c r="AX170" s="132">
        <f t="shared" si="93"/>
        <v>2.2410000000000003E-2</v>
      </c>
      <c r="AY170" s="132">
        <f t="shared" si="94"/>
        <v>1.4260000000000002E-2</v>
      </c>
      <c r="AZ170" s="132">
        <f t="shared" si="95"/>
        <v>0.30000000000000004</v>
      </c>
      <c r="BA170" s="132">
        <f t="shared" si="96"/>
        <v>0.15439</v>
      </c>
      <c r="BB170" s="132">
        <f t="shared" si="97"/>
        <v>0.69586000000000003</v>
      </c>
      <c r="BC170" s="132">
        <f t="shared" si="98"/>
        <v>0.17120000000000002</v>
      </c>
      <c r="BD170" s="132">
        <f t="shared" si="99"/>
        <v>0.21122000000000002</v>
      </c>
      <c r="BE170" s="132">
        <f t="shared" si="100"/>
        <v>5.1450000000000003E-2</v>
      </c>
      <c r="BF170" s="132">
        <f t="shared" si="101"/>
        <v>8.9960000000000012E-2</v>
      </c>
      <c r="BG170" s="132">
        <f t="shared" si="112"/>
        <v>1.1049999999999999E-2</v>
      </c>
      <c r="BH170" s="132"/>
      <c r="BI170" s="132">
        <f t="shared" si="122"/>
        <v>1.8339000000000001</v>
      </c>
      <c r="BJ170" s="132">
        <f t="shared" si="122"/>
        <v>2.9974000000000003</v>
      </c>
      <c r="BK170" s="132">
        <f t="shared" si="122"/>
        <v>4.08575</v>
      </c>
      <c r="BL170" s="132">
        <f t="shared" si="102"/>
        <v>0.32730000000000004</v>
      </c>
      <c r="BM170" s="132">
        <f t="shared" si="113"/>
        <v>1.6146</v>
      </c>
      <c r="BN170" s="132">
        <f t="shared" si="103"/>
        <v>0.98496000000000006</v>
      </c>
      <c r="BO170" s="132"/>
      <c r="BP170" s="132">
        <f t="shared" si="114"/>
        <v>4.2135500000000006</v>
      </c>
      <c r="BQ170" s="132">
        <f t="shared" si="115"/>
        <v>11.625</v>
      </c>
      <c r="BR170" s="132">
        <f t="shared" si="116"/>
        <v>0.38219999999999998</v>
      </c>
      <c r="BS170" s="132">
        <f t="shared" si="104"/>
        <v>0.17357</v>
      </c>
      <c r="BT170" s="132">
        <f t="shared" si="105"/>
        <v>1.4454</v>
      </c>
      <c r="BU170" s="132"/>
      <c r="BV170" s="132">
        <f t="shared" si="117"/>
        <v>0.30640000000000001</v>
      </c>
      <c r="BW170" s="133">
        <f t="shared" si="123"/>
        <v>1.6023000000000001</v>
      </c>
      <c r="BX170" s="133">
        <f t="shared" si="123"/>
        <v>1.5810000000000002</v>
      </c>
      <c r="BY170" s="133">
        <f t="shared" si="106"/>
        <v>0.40550000000000003</v>
      </c>
      <c r="BZ170" s="133">
        <f t="shared" si="107"/>
        <v>0.34800000000000003</v>
      </c>
      <c r="CA170" s="133">
        <f t="shared" si="108"/>
        <v>9.1000000000000004E-3</v>
      </c>
      <c r="CB170" s="133">
        <f t="shared" si="109"/>
        <v>9.3339999999999996</v>
      </c>
      <c r="CC170" s="133"/>
      <c r="CD170" s="133">
        <f t="shared" si="110"/>
        <v>2.0497000000000001</v>
      </c>
    </row>
    <row r="171" spans="1:82" ht="15.75" x14ac:dyDescent="0.25">
      <c r="A171" s="125">
        <v>43269</v>
      </c>
      <c r="B171" s="138">
        <v>17697</v>
      </c>
      <c r="C171" s="138">
        <v>58480</v>
      </c>
      <c r="D171" s="138">
        <v>80413</v>
      </c>
      <c r="E171" s="138">
        <v>16283</v>
      </c>
      <c r="F171" s="138">
        <v>46399</v>
      </c>
      <c r="G171" s="138">
        <v>2167</v>
      </c>
      <c r="H171" s="138">
        <v>12527</v>
      </c>
      <c r="I171" s="138">
        <v>14346</v>
      </c>
      <c r="J171" s="138">
        <v>114763</v>
      </c>
      <c r="K171" s="138">
        <v>82160</v>
      </c>
      <c r="L171" s="138">
        <v>3281</v>
      </c>
      <c r="M171" s="138">
        <v>13214</v>
      </c>
      <c r="N171" s="138">
        <v>171</v>
      </c>
      <c r="O171" s="138">
        <v>18354</v>
      </c>
      <c r="P171" s="138">
        <v>17799</v>
      </c>
      <c r="Q171" s="138">
        <v>4026</v>
      </c>
      <c r="R171" s="138">
        <v>15271</v>
      </c>
      <c r="S171" s="138">
        <v>52723</v>
      </c>
      <c r="T171" s="146">
        <v>15896</v>
      </c>
      <c r="U171" s="138">
        <v>3197</v>
      </c>
      <c r="V171" s="138">
        <v>27397</v>
      </c>
      <c r="W171" s="138">
        <v>37221</v>
      </c>
      <c r="X171" s="138">
        <v>17903</v>
      </c>
      <c r="Y171" s="138">
        <v>16521</v>
      </c>
      <c r="Z171" s="138">
        <v>14516</v>
      </c>
      <c r="AA171" s="138">
        <v>50542</v>
      </c>
      <c r="AB171" s="138">
        <v>1119</v>
      </c>
      <c r="AC171" s="138">
        <v>1414</v>
      </c>
      <c r="AD171" s="138">
        <v>8495</v>
      </c>
      <c r="AE171" s="138">
        <v>33738</v>
      </c>
      <c r="AF171" s="138">
        <v>8037</v>
      </c>
      <c r="AG171" s="138">
        <v>11050</v>
      </c>
      <c r="AH171" s="138">
        <v>73570</v>
      </c>
      <c r="AI171" s="138">
        <v>57520</v>
      </c>
      <c r="AJ171" s="138">
        <v>353700</v>
      </c>
      <c r="AK171" s="128">
        <f t="shared" si="84"/>
        <v>0.13214000000000001</v>
      </c>
      <c r="AL171" s="129">
        <f t="shared" si="85"/>
        <v>1.7697000000000001</v>
      </c>
      <c r="AM171" s="129">
        <f t="shared" ref="AM171:AN182" si="124">(C171)*0.00005</f>
        <v>2.9239999999999999</v>
      </c>
      <c r="AN171" s="129">
        <f t="shared" si="124"/>
        <v>4.0206499999999998</v>
      </c>
      <c r="AO171" s="129">
        <f t="shared" si="87"/>
        <v>11.4763</v>
      </c>
      <c r="AP171" s="129">
        <f t="shared" si="88"/>
        <v>4.1080000000000005</v>
      </c>
      <c r="AQ171" s="129">
        <f t="shared" si="120"/>
        <v>0.73570000000000002</v>
      </c>
      <c r="AR171" s="129">
        <f t="shared" si="121"/>
        <v>5.7519999999999995E-2</v>
      </c>
      <c r="AT171" s="131">
        <f t="shared" si="111"/>
        <v>43269</v>
      </c>
      <c r="AU171" s="132">
        <f t="shared" si="90"/>
        <v>0.33738000000000001</v>
      </c>
      <c r="AV171" s="132">
        <f t="shared" si="91"/>
        <v>0.50542000000000009</v>
      </c>
      <c r="AW171" s="132">
        <f t="shared" si="92"/>
        <v>0.52723000000000009</v>
      </c>
      <c r="AX171" s="132">
        <f t="shared" si="93"/>
        <v>1.4140000000000002E-2</v>
      </c>
      <c r="AY171" s="132">
        <f t="shared" si="94"/>
        <v>1.119E-2</v>
      </c>
      <c r="AZ171" s="132">
        <f t="shared" si="95"/>
        <v>0.27397000000000005</v>
      </c>
      <c r="BA171" s="132">
        <f t="shared" si="96"/>
        <v>0.16521000000000002</v>
      </c>
      <c r="BB171" s="132">
        <f t="shared" si="97"/>
        <v>0.74442000000000008</v>
      </c>
      <c r="BC171" s="132">
        <f t="shared" si="98"/>
        <v>0.14516000000000001</v>
      </c>
      <c r="BD171" s="132">
        <f t="shared" si="99"/>
        <v>0.17903000000000002</v>
      </c>
      <c r="BE171" s="132">
        <f t="shared" si="100"/>
        <v>8.0370000000000011E-2</v>
      </c>
      <c r="BF171" s="132">
        <f t="shared" si="101"/>
        <v>8.4950000000000012E-2</v>
      </c>
      <c r="BG171" s="132">
        <f t="shared" si="112"/>
        <v>1.1049999999999999E-2</v>
      </c>
      <c r="BH171" s="132"/>
      <c r="BI171" s="132">
        <f t="shared" si="122"/>
        <v>1.7697000000000001</v>
      </c>
      <c r="BJ171" s="132">
        <f t="shared" si="122"/>
        <v>2.9239999999999999</v>
      </c>
      <c r="BK171" s="132">
        <f t="shared" si="122"/>
        <v>4.0206499999999998</v>
      </c>
      <c r="BL171" s="132">
        <f t="shared" si="102"/>
        <v>0.31970000000000004</v>
      </c>
      <c r="BM171" s="132">
        <f t="shared" si="113"/>
        <v>1.6283000000000001</v>
      </c>
      <c r="BN171" s="132">
        <f t="shared" si="103"/>
        <v>0.92798000000000003</v>
      </c>
      <c r="BO171" s="132"/>
      <c r="BP171" s="132">
        <f t="shared" si="114"/>
        <v>4.1080000000000005</v>
      </c>
      <c r="BQ171" s="132">
        <f t="shared" si="115"/>
        <v>11.4763</v>
      </c>
      <c r="BR171" s="132">
        <f t="shared" si="116"/>
        <v>0.35369999999999996</v>
      </c>
      <c r="BS171" s="132">
        <f t="shared" si="104"/>
        <v>0.15896000000000002</v>
      </c>
      <c r="BT171" s="132">
        <f t="shared" si="105"/>
        <v>1.5271000000000001</v>
      </c>
      <c r="BU171" s="132"/>
      <c r="BV171" s="132">
        <f t="shared" si="117"/>
        <v>0.2167</v>
      </c>
      <c r="BW171" s="133">
        <f t="shared" si="123"/>
        <v>1.2527000000000001</v>
      </c>
      <c r="BX171" s="133">
        <f t="shared" si="123"/>
        <v>1.4346000000000001</v>
      </c>
      <c r="BY171" s="133">
        <f t="shared" si="106"/>
        <v>0.40260000000000001</v>
      </c>
      <c r="BZ171" s="133">
        <f t="shared" si="107"/>
        <v>0.3281</v>
      </c>
      <c r="CA171" s="133">
        <f t="shared" si="108"/>
        <v>1.7100000000000001E-2</v>
      </c>
      <c r="CB171" s="133">
        <f t="shared" si="109"/>
        <v>9.1769999999999996</v>
      </c>
      <c r="CC171" s="133"/>
      <c r="CD171" s="133">
        <f t="shared" si="110"/>
        <v>1.7799</v>
      </c>
    </row>
    <row r="172" spans="1:82" ht="15.75" x14ac:dyDescent="0.25">
      <c r="A172" s="125">
        <v>43270</v>
      </c>
      <c r="B172" s="138">
        <v>17527</v>
      </c>
      <c r="C172" s="138">
        <v>57630</v>
      </c>
      <c r="D172" s="138">
        <v>79470</v>
      </c>
      <c r="E172" s="138">
        <v>16017</v>
      </c>
      <c r="F172" s="138">
        <v>47025</v>
      </c>
      <c r="G172" s="138">
        <v>1759</v>
      </c>
      <c r="H172" s="138">
        <v>11664</v>
      </c>
      <c r="I172" s="138">
        <v>13469</v>
      </c>
      <c r="J172" s="138">
        <v>113552</v>
      </c>
      <c r="K172" s="138">
        <v>81854</v>
      </c>
      <c r="L172" s="138">
        <v>3232</v>
      </c>
      <c r="M172" s="138">
        <v>15325</v>
      </c>
      <c r="N172" s="138">
        <v>152</v>
      </c>
      <c r="O172" s="138">
        <v>17631</v>
      </c>
      <c r="P172" s="138">
        <v>16656</v>
      </c>
      <c r="Q172" s="138">
        <v>3914</v>
      </c>
      <c r="R172" s="138">
        <v>14366</v>
      </c>
      <c r="S172" s="138">
        <v>51246</v>
      </c>
      <c r="T172" s="146">
        <v>15855</v>
      </c>
      <c r="U172" s="138">
        <v>3034</v>
      </c>
      <c r="V172" s="138">
        <v>28616</v>
      </c>
      <c r="W172" s="138">
        <v>36872</v>
      </c>
      <c r="X172" s="138">
        <v>16256</v>
      </c>
      <c r="Y172" s="138">
        <v>15799</v>
      </c>
      <c r="Z172" s="138">
        <v>14333</v>
      </c>
      <c r="AA172" s="138">
        <v>49437</v>
      </c>
      <c r="AB172" s="138">
        <v>1056</v>
      </c>
      <c r="AC172" s="138">
        <v>1271</v>
      </c>
      <c r="AD172" s="146">
        <v>8132</v>
      </c>
      <c r="AE172" s="138">
        <v>32450</v>
      </c>
      <c r="AF172" s="138">
        <v>8914</v>
      </c>
      <c r="AG172" s="138">
        <v>8220</v>
      </c>
      <c r="AH172" s="146">
        <v>70680</v>
      </c>
      <c r="AI172" s="146">
        <v>53940</v>
      </c>
      <c r="AJ172" s="138">
        <v>368420</v>
      </c>
      <c r="AK172" s="128">
        <f t="shared" si="84"/>
        <v>0.15325000000000003</v>
      </c>
      <c r="AL172" s="129">
        <f t="shared" si="85"/>
        <v>1.7527000000000001</v>
      </c>
      <c r="AM172" s="129">
        <f t="shared" si="124"/>
        <v>2.8815</v>
      </c>
      <c r="AN172" s="129">
        <f t="shared" si="124"/>
        <v>3.9735</v>
      </c>
      <c r="AO172" s="129">
        <f t="shared" si="87"/>
        <v>11.3552</v>
      </c>
      <c r="AP172" s="129">
        <f t="shared" si="88"/>
        <v>4.0926999999999998</v>
      </c>
      <c r="AQ172" s="129">
        <f t="shared" si="120"/>
        <v>0.70680000000000009</v>
      </c>
      <c r="AR172" s="129">
        <f t="shared" si="121"/>
        <v>5.3939999999999995E-2</v>
      </c>
      <c r="AT172" s="131">
        <f t="shared" si="111"/>
        <v>43270</v>
      </c>
      <c r="AU172" s="132">
        <f t="shared" si="90"/>
        <v>0.32450000000000001</v>
      </c>
      <c r="AV172" s="132">
        <f t="shared" si="91"/>
        <v>0.49437000000000003</v>
      </c>
      <c r="AW172" s="132">
        <f t="shared" si="92"/>
        <v>0.51246000000000003</v>
      </c>
      <c r="AX172" s="132">
        <f t="shared" si="93"/>
        <v>1.2710000000000001E-2</v>
      </c>
      <c r="AY172" s="132">
        <f t="shared" si="94"/>
        <v>1.0560000000000002E-2</v>
      </c>
      <c r="AZ172" s="132">
        <f t="shared" si="95"/>
        <v>0.28616000000000003</v>
      </c>
      <c r="BA172" s="132">
        <f t="shared" si="96"/>
        <v>0.15799000000000002</v>
      </c>
      <c r="BB172" s="132">
        <f t="shared" si="97"/>
        <v>0.7374400000000001</v>
      </c>
      <c r="BC172" s="132">
        <f t="shared" si="98"/>
        <v>0.14333000000000001</v>
      </c>
      <c r="BD172" s="132">
        <f t="shared" si="99"/>
        <v>0.16256000000000001</v>
      </c>
      <c r="BE172" s="132">
        <f t="shared" si="100"/>
        <v>8.9140000000000011E-2</v>
      </c>
      <c r="BF172" s="132">
        <f t="shared" si="101"/>
        <v>8.1320000000000003E-2</v>
      </c>
      <c r="BG172" s="132">
        <f t="shared" si="112"/>
        <v>8.2199999999999999E-3</v>
      </c>
      <c r="BH172" s="132"/>
      <c r="BI172" s="132">
        <f t="shared" si="122"/>
        <v>1.7527000000000001</v>
      </c>
      <c r="BJ172" s="132">
        <f t="shared" si="122"/>
        <v>2.8815</v>
      </c>
      <c r="BK172" s="132">
        <f t="shared" si="122"/>
        <v>3.9735</v>
      </c>
      <c r="BL172" s="132">
        <f t="shared" si="102"/>
        <v>0.3034</v>
      </c>
      <c r="BM172" s="132">
        <f t="shared" si="113"/>
        <v>1.6017000000000001</v>
      </c>
      <c r="BN172" s="132">
        <f t="shared" si="103"/>
        <v>0.94050000000000011</v>
      </c>
      <c r="BO172" s="132"/>
      <c r="BP172" s="132">
        <f t="shared" si="114"/>
        <v>4.0926999999999998</v>
      </c>
      <c r="BQ172" s="132">
        <f t="shared" si="115"/>
        <v>11.3552</v>
      </c>
      <c r="BR172" s="132">
        <f t="shared" si="116"/>
        <v>0.36841999999999997</v>
      </c>
      <c r="BS172" s="132">
        <f t="shared" si="104"/>
        <v>0.15855000000000002</v>
      </c>
      <c r="BT172" s="132">
        <f t="shared" si="105"/>
        <v>1.4366000000000001</v>
      </c>
      <c r="BU172" s="132"/>
      <c r="BV172" s="132">
        <f t="shared" si="117"/>
        <v>0.1759</v>
      </c>
      <c r="BW172" s="133">
        <f t="shared" si="123"/>
        <v>1.1664000000000001</v>
      </c>
      <c r="BX172" s="133">
        <f t="shared" si="123"/>
        <v>1.3469</v>
      </c>
      <c r="BY172" s="133">
        <f t="shared" si="106"/>
        <v>0.39140000000000003</v>
      </c>
      <c r="BZ172" s="133">
        <f t="shared" si="107"/>
        <v>0.32320000000000004</v>
      </c>
      <c r="CA172" s="133">
        <f t="shared" si="108"/>
        <v>1.52E-2</v>
      </c>
      <c r="CB172" s="133">
        <f t="shared" si="109"/>
        <v>8.8155000000000001</v>
      </c>
      <c r="CC172" s="133"/>
      <c r="CD172" s="133">
        <f t="shared" si="110"/>
        <v>1.6656</v>
      </c>
    </row>
    <row r="173" spans="1:82" ht="15.75" x14ac:dyDescent="0.25">
      <c r="A173" s="125">
        <v>43271</v>
      </c>
      <c r="B173" s="138">
        <v>17295</v>
      </c>
      <c r="C173" s="138">
        <v>56959</v>
      </c>
      <c r="D173" s="138">
        <v>78664</v>
      </c>
      <c r="E173" s="138">
        <v>15768</v>
      </c>
      <c r="F173" s="138">
        <v>43611</v>
      </c>
      <c r="G173" s="138">
        <v>1702</v>
      </c>
      <c r="H173" s="138">
        <v>11290</v>
      </c>
      <c r="I173" s="138">
        <v>13158</v>
      </c>
      <c r="J173" s="138">
        <v>111983</v>
      </c>
      <c r="K173" s="138">
        <v>79519</v>
      </c>
      <c r="L173" s="138">
        <v>3209</v>
      </c>
      <c r="M173" s="138">
        <v>17239</v>
      </c>
      <c r="N173" s="138">
        <v>113</v>
      </c>
      <c r="O173" s="138">
        <v>17860</v>
      </c>
      <c r="P173" s="138">
        <v>16277</v>
      </c>
      <c r="Q173" s="138">
        <v>3900</v>
      </c>
      <c r="R173" s="138">
        <v>15240</v>
      </c>
      <c r="S173" s="138">
        <v>51352</v>
      </c>
      <c r="T173" s="146">
        <v>19462</v>
      </c>
      <c r="U173" s="138">
        <v>2943</v>
      </c>
      <c r="V173" s="138">
        <v>27199</v>
      </c>
      <c r="W173" s="138">
        <v>36115</v>
      </c>
      <c r="X173" s="138">
        <v>15302</v>
      </c>
      <c r="Y173" s="138">
        <v>15969</v>
      </c>
      <c r="Z173" s="138">
        <v>14232</v>
      </c>
      <c r="AA173" s="138">
        <v>48659</v>
      </c>
      <c r="AB173" s="138">
        <v>1027</v>
      </c>
      <c r="AC173" s="138">
        <v>1351</v>
      </c>
      <c r="AD173" s="138">
        <v>8686</v>
      </c>
      <c r="AE173" s="138">
        <v>31919</v>
      </c>
      <c r="AF173" s="138">
        <v>8410</v>
      </c>
      <c r="AG173" s="138">
        <v>11050</v>
      </c>
      <c r="AH173" s="138">
        <v>68550</v>
      </c>
      <c r="AI173" s="138">
        <v>59710</v>
      </c>
      <c r="AJ173" s="138">
        <v>350420</v>
      </c>
      <c r="AK173" s="128">
        <f t="shared" si="84"/>
        <v>0.17239000000000002</v>
      </c>
      <c r="AL173" s="129">
        <f t="shared" si="85"/>
        <v>1.7295</v>
      </c>
      <c r="AM173" s="129">
        <f t="shared" si="124"/>
        <v>2.84795</v>
      </c>
      <c r="AN173" s="129">
        <f t="shared" si="124"/>
        <v>3.9332000000000003</v>
      </c>
      <c r="AO173" s="129">
        <f t="shared" si="87"/>
        <v>11.1983</v>
      </c>
      <c r="AP173" s="137">
        <f t="shared" si="88"/>
        <v>3.9759500000000001</v>
      </c>
      <c r="AQ173" s="129">
        <f t="shared" si="120"/>
        <v>0.68550000000000011</v>
      </c>
      <c r="AR173" s="129">
        <f t="shared" si="121"/>
        <v>5.9709999999999999E-2</v>
      </c>
      <c r="AT173" s="131">
        <f t="shared" si="111"/>
        <v>43271</v>
      </c>
      <c r="AU173" s="132">
        <f t="shared" si="90"/>
        <v>0.31919000000000003</v>
      </c>
      <c r="AV173" s="132">
        <f t="shared" si="91"/>
        <v>0.48659000000000002</v>
      </c>
      <c r="AW173" s="132">
        <f t="shared" si="92"/>
        <v>0.51352000000000009</v>
      </c>
      <c r="AX173" s="132">
        <f t="shared" si="93"/>
        <v>1.3510000000000001E-2</v>
      </c>
      <c r="AY173" s="132">
        <f t="shared" si="94"/>
        <v>1.0270000000000001E-2</v>
      </c>
      <c r="AZ173" s="132">
        <f t="shared" si="95"/>
        <v>0.27199000000000001</v>
      </c>
      <c r="BA173" s="132">
        <f t="shared" si="96"/>
        <v>0.15969000000000003</v>
      </c>
      <c r="BB173" s="132">
        <f t="shared" si="97"/>
        <v>0.72230000000000005</v>
      </c>
      <c r="BC173" s="132">
        <f t="shared" si="98"/>
        <v>0.14232</v>
      </c>
      <c r="BD173" s="132">
        <f t="shared" si="99"/>
        <v>0.15302000000000002</v>
      </c>
      <c r="BE173" s="132">
        <f t="shared" si="100"/>
        <v>8.4100000000000008E-2</v>
      </c>
      <c r="BF173" s="132">
        <f t="shared" si="101"/>
        <v>8.6860000000000007E-2</v>
      </c>
      <c r="BG173" s="132">
        <f t="shared" si="112"/>
        <v>1.1049999999999999E-2</v>
      </c>
      <c r="BH173" s="132"/>
      <c r="BI173" s="132">
        <f t="shared" si="122"/>
        <v>1.7295</v>
      </c>
      <c r="BJ173" s="132">
        <f t="shared" si="122"/>
        <v>2.84795</v>
      </c>
      <c r="BK173" s="132">
        <f t="shared" si="122"/>
        <v>3.9332000000000003</v>
      </c>
      <c r="BL173" s="132">
        <f t="shared" si="102"/>
        <v>0.29430000000000001</v>
      </c>
      <c r="BM173" s="132">
        <f t="shared" si="113"/>
        <v>1.5768</v>
      </c>
      <c r="BN173" s="132">
        <f t="shared" si="103"/>
        <v>0.87222000000000011</v>
      </c>
      <c r="BO173" s="132"/>
      <c r="BP173" s="132">
        <f t="shared" si="114"/>
        <v>3.9759500000000001</v>
      </c>
      <c r="BQ173" s="132">
        <f t="shared" si="115"/>
        <v>11.1983</v>
      </c>
      <c r="BR173" s="132">
        <f t="shared" si="116"/>
        <v>0.35042000000000001</v>
      </c>
      <c r="BS173" s="132">
        <f t="shared" si="104"/>
        <v>0.19462000000000002</v>
      </c>
      <c r="BT173" s="132">
        <f t="shared" si="105"/>
        <v>1.524</v>
      </c>
      <c r="BU173" s="132"/>
      <c r="BV173" s="132">
        <f t="shared" si="117"/>
        <v>0.17020000000000002</v>
      </c>
      <c r="BW173" s="133">
        <f t="shared" si="123"/>
        <v>1.129</v>
      </c>
      <c r="BX173" s="133">
        <f t="shared" si="123"/>
        <v>1.3158000000000001</v>
      </c>
      <c r="BY173" s="133">
        <f t="shared" si="106"/>
        <v>0.39</v>
      </c>
      <c r="BZ173" s="133">
        <f t="shared" si="107"/>
        <v>0.32090000000000002</v>
      </c>
      <c r="CA173" s="133">
        <f t="shared" si="108"/>
        <v>1.1300000000000001E-2</v>
      </c>
      <c r="CB173" s="133">
        <f t="shared" si="109"/>
        <v>8.93</v>
      </c>
      <c r="CC173" s="133"/>
      <c r="CD173" s="133">
        <f t="shared" si="110"/>
        <v>1.6277000000000001</v>
      </c>
    </row>
    <row r="174" spans="1:82" ht="15.75" x14ac:dyDescent="0.25">
      <c r="A174" s="125">
        <v>43272</v>
      </c>
      <c r="B174" s="138">
        <v>17122</v>
      </c>
      <c r="C174" s="138">
        <v>56311</v>
      </c>
      <c r="D174" s="138">
        <v>77464</v>
      </c>
      <c r="E174" s="138">
        <v>15329</v>
      </c>
      <c r="F174" s="138">
        <v>43284</v>
      </c>
      <c r="G174" s="138">
        <v>1868</v>
      </c>
      <c r="H174" s="138">
        <v>12224</v>
      </c>
      <c r="I174" s="138">
        <v>13757</v>
      </c>
      <c r="J174" s="138">
        <v>109542</v>
      </c>
      <c r="K174" s="138">
        <v>78024</v>
      </c>
      <c r="L174" s="138">
        <v>3185</v>
      </c>
      <c r="M174" s="138">
        <v>12233</v>
      </c>
      <c r="N174" s="138">
        <v>127</v>
      </c>
      <c r="O174" s="138">
        <v>18254</v>
      </c>
      <c r="P174" s="138">
        <v>16179</v>
      </c>
      <c r="Q174" s="138">
        <v>3921</v>
      </c>
      <c r="R174" s="138">
        <v>14023</v>
      </c>
      <c r="S174" s="138">
        <v>49500</v>
      </c>
      <c r="T174" s="146">
        <v>12421</v>
      </c>
      <c r="U174" s="138">
        <v>2895</v>
      </c>
      <c r="V174" s="138">
        <v>25591</v>
      </c>
      <c r="W174" s="138">
        <v>34855</v>
      </c>
      <c r="X174" s="138">
        <v>15929</v>
      </c>
      <c r="Y174" s="138">
        <v>16008</v>
      </c>
      <c r="Z174" s="138">
        <v>13858</v>
      </c>
      <c r="AA174" s="138">
        <v>48224</v>
      </c>
      <c r="AB174" s="138">
        <v>985</v>
      </c>
      <c r="AC174" s="138">
        <v>1431</v>
      </c>
      <c r="AD174" s="138">
        <v>8383</v>
      </c>
      <c r="AE174" s="138">
        <v>30707</v>
      </c>
      <c r="AF174" s="138">
        <v>8174</v>
      </c>
      <c r="AG174" s="138">
        <v>11050</v>
      </c>
      <c r="AH174" s="138">
        <v>68110</v>
      </c>
      <c r="AI174" s="138">
        <v>54750</v>
      </c>
      <c r="AJ174" s="138">
        <v>361040</v>
      </c>
      <c r="AK174" s="128">
        <f t="shared" si="84"/>
        <v>0.12233000000000001</v>
      </c>
      <c r="AL174" s="129">
        <f t="shared" si="85"/>
        <v>1.7122000000000002</v>
      </c>
      <c r="AM174" s="129">
        <f t="shared" si="124"/>
        <v>2.81555</v>
      </c>
      <c r="AN174" s="129">
        <f t="shared" si="124"/>
        <v>3.8732000000000002</v>
      </c>
      <c r="AO174" s="129">
        <f t="shared" si="87"/>
        <v>10.9542</v>
      </c>
      <c r="AP174" s="129">
        <f t="shared" si="88"/>
        <v>3.9012000000000002</v>
      </c>
      <c r="AQ174" s="129">
        <f t="shared" si="120"/>
        <v>0.68110000000000004</v>
      </c>
      <c r="AR174" s="129">
        <f t="shared" si="121"/>
        <v>5.475E-2</v>
      </c>
      <c r="AT174" s="131">
        <f t="shared" si="111"/>
        <v>43272</v>
      </c>
      <c r="AU174" s="132">
        <f t="shared" si="90"/>
        <v>0.30707000000000001</v>
      </c>
      <c r="AV174" s="132">
        <f t="shared" si="91"/>
        <v>0.48224000000000006</v>
      </c>
      <c r="AW174" s="132">
        <f t="shared" si="92"/>
        <v>0.49500000000000005</v>
      </c>
      <c r="AX174" s="132">
        <f t="shared" si="93"/>
        <v>1.4310000000000002E-2</v>
      </c>
      <c r="AY174" s="132">
        <f t="shared" si="94"/>
        <v>9.8500000000000011E-3</v>
      </c>
      <c r="AZ174" s="132">
        <f t="shared" si="95"/>
        <v>0.25591000000000003</v>
      </c>
      <c r="BA174" s="132">
        <f t="shared" si="96"/>
        <v>0.16008</v>
      </c>
      <c r="BB174" s="132">
        <f t="shared" si="97"/>
        <v>0.69710000000000005</v>
      </c>
      <c r="BC174" s="132">
        <f t="shared" si="98"/>
        <v>0.13858000000000001</v>
      </c>
      <c r="BD174" s="132">
        <f t="shared" si="99"/>
        <v>0.15929000000000001</v>
      </c>
      <c r="BE174" s="132">
        <f t="shared" si="100"/>
        <v>8.1740000000000007E-2</v>
      </c>
      <c r="BF174" s="132">
        <f t="shared" si="101"/>
        <v>8.3830000000000002E-2</v>
      </c>
      <c r="BG174" s="132">
        <f t="shared" si="112"/>
        <v>1.1049999999999999E-2</v>
      </c>
      <c r="BH174" s="132"/>
      <c r="BI174" s="132">
        <f t="shared" si="122"/>
        <v>1.7122000000000002</v>
      </c>
      <c r="BJ174" s="132">
        <f t="shared" si="122"/>
        <v>2.81555</v>
      </c>
      <c r="BK174" s="132">
        <f t="shared" si="122"/>
        <v>3.8732000000000002</v>
      </c>
      <c r="BL174" s="132">
        <f t="shared" si="102"/>
        <v>0.28950000000000004</v>
      </c>
      <c r="BM174" s="132">
        <f t="shared" si="113"/>
        <v>1.5329000000000002</v>
      </c>
      <c r="BN174" s="132">
        <f t="shared" si="103"/>
        <v>0.86568000000000012</v>
      </c>
      <c r="BO174" s="132"/>
      <c r="BP174" s="132">
        <f t="shared" si="114"/>
        <v>3.9012000000000002</v>
      </c>
      <c r="BQ174" s="132">
        <f t="shared" si="115"/>
        <v>10.9542</v>
      </c>
      <c r="BR174" s="132">
        <f t="shared" si="116"/>
        <v>0.36103999999999997</v>
      </c>
      <c r="BS174" s="132">
        <f t="shared" si="104"/>
        <v>0.12421000000000001</v>
      </c>
      <c r="BT174" s="132">
        <f t="shared" si="105"/>
        <v>1.4023000000000001</v>
      </c>
      <c r="BU174" s="132"/>
      <c r="BV174" s="132">
        <f t="shared" si="117"/>
        <v>0.18680000000000002</v>
      </c>
      <c r="BW174" s="133">
        <f t="shared" si="123"/>
        <v>1.2224000000000002</v>
      </c>
      <c r="BX174" s="133">
        <f t="shared" si="123"/>
        <v>1.3757000000000001</v>
      </c>
      <c r="BY174" s="133">
        <f t="shared" si="106"/>
        <v>0.3921</v>
      </c>
      <c r="BZ174" s="133">
        <f t="shared" si="107"/>
        <v>0.31850000000000001</v>
      </c>
      <c r="CA174" s="133">
        <f t="shared" si="108"/>
        <v>1.2700000000000001E-2</v>
      </c>
      <c r="CB174" s="133">
        <f t="shared" si="109"/>
        <v>9.1270000000000007</v>
      </c>
      <c r="CC174" s="133"/>
      <c r="CD174" s="133">
        <f t="shared" si="110"/>
        <v>1.6179000000000001</v>
      </c>
    </row>
    <row r="175" spans="1:82" ht="15.75" x14ac:dyDescent="0.25">
      <c r="A175" s="125">
        <v>43273</v>
      </c>
      <c r="B175" s="138">
        <v>17301</v>
      </c>
      <c r="C175" s="138">
        <v>56570</v>
      </c>
      <c r="D175" s="138">
        <v>77499</v>
      </c>
      <c r="E175" s="138">
        <v>15223</v>
      </c>
      <c r="F175" s="138">
        <v>44554</v>
      </c>
      <c r="G175" s="138">
        <v>2208</v>
      </c>
      <c r="H175" s="138">
        <v>14088</v>
      </c>
      <c r="I175" s="138">
        <v>13777</v>
      </c>
      <c r="J175" s="138">
        <v>109991</v>
      </c>
      <c r="K175" s="138">
        <v>78398</v>
      </c>
      <c r="L175" s="138">
        <v>3034</v>
      </c>
      <c r="M175" s="138">
        <v>18079</v>
      </c>
      <c r="N175" s="138">
        <v>95</v>
      </c>
      <c r="O175" s="138">
        <v>17854</v>
      </c>
      <c r="P175" s="138">
        <v>16886</v>
      </c>
      <c r="Q175" s="138">
        <v>3855</v>
      </c>
      <c r="R175" s="138">
        <v>14556</v>
      </c>
      <c r="S175" s="138">
        <v>48522</v>
      </c>
      <c r="T175" s="138">
        <v>36329</v>
      </c>
      <c r="U175" s="138">
        <v>2913</v>
      </c>
      <c r="V175" s="138">
        <v>18182</v>
      </c>
      <c r="W175" s="138">
        <v>35430</v>
      </c>
      <c r="X175" s="138">
        <v>17847</v>
      </c>
      <c r="Y175" s="138">
        <v>16086</v>
      </c>
      <c r="Z175" s="138">
        <v>14984</v>
      </c>
      <c r="AA175" s="138">
        <v>47511</v>
      </c>
      <c r="AB175" s="138">
        <v>1008</v>
      </c>
      <c r="AC175" s="138">
        <v>1546</v>
      </c>
      <c r="AD175" s="146">
        <v>8397</v>
      </c>
      <c r="AE175" s="138">
        <v>30404</v>
      </c>
      <c r="AF175" s="138">
        <v>8115</v>
      </c>
      <c r="AG175" s="138">
        <v>11050</v>
      </c>
      <c r="AH175" s="138">
        <v>67870</v>
      </c>
      <c r="AI175" s="138">
        <v>41260</v>
      </c>
      <c r="AJ175" s="138">
        <v>369060</v>
      </c>
      <c r="AK175" s="128">
        <f t="shared" si="84"/>
        <v>0.18079000000000001</v>
      </c>
      <c r="AL175" s="129">
        <f t="shared" si="85"/>
        <v>1.7301000000000002</v>
      </c>
      <c r="AM175" s="129">
        <f t="shared" si="124"/>
        <v>2.8285</v>
      </c>
      <c r="AN175" s="129">
        <f t="shared" si="124"/>
        <v>3.8749500000000001</v>
      </c>
      <c r="AO175" s="129">
        <f t="shared" si="87"/>
        <v>10.9991</v>
      </c>
      <c r="AP175" s="129">
        <f t="shared" si="88"/>
        <v>3.9199000000000002</v>
      </c>
      <c r="AQ175" s="129">
        <f t="shared" si="120"/>
        <v>0.67870000000000008</v>
      </c>
      <c r="AR175" s="129">
        <f t="shared" si="121"/>
        <v>4.1259999999999998E-2</v>
      </c>
      <c r="AT175" s="131">
        <f t="shared" si="111"/>
        <v>43273</v>
      </c>
      <c r="AU175" s="132">
        <f t="shared" si="90"/>
        <v>0.30404000000000003</v>
      </c>
      <c r="AV175" s="132">
        <f t="shared" si="91"/>
        <v>0.47511000000000003</v>
      </c>
      <c r="AW175" s="132">
        <f t="shared" si="92"/>
        <v>0.48522000000000004</v>
      </c>
      <c r="AX175" s="132">
        <f t="shared" si="93"/>
        <v>1.5460000000000002E-2</v>
      </c>
      <c r="AY175" s="132">
        <f t="shared" si="94"/>
        <v>1.008E-2</v>
      </c>
      <c r="AZ175" s="132">
        <f t="shared" si="95"/>
        <v>0.18182000000000001</v>
      </c>
      <c r="BA175" s="132">
        <f t="shared" si="96"/>
        <v>0.16086</v>
      </c>
      <c r="BB175" s="132">
        <f t="shared" si="97"/>
        <v>0.70860000000000001</v>
      </c>
      <c r="BC175" s="132">
        <f t="shared" si="98"/>
        <v>0.14984</v>
      </c>
      <c r="BD175" s="132">
        <f t="shared" si="99"/>
        <v>0.17847000000000002</v>
      </c>
      <c r="BE175" s="132">
        <f t="shared" si="100"/>
        <v>8.115E-2</v>
      </c>
      <c r="BF175" s="132">
        <f t="shared" si="101"/>
        <v>8.3970000000000003E-2</v>
      </c>
      <c r="BG175" s="132">
        <f t="shared" si="112"/>
        <v>1.1049999999999999E-2</v>
      </c>
      <c r="BH175" s="132"/>
      <c r="BI175" s="132">
        <f t="shared" si="122"/>
        <v>1.7301000000000002</v>
      </c>
      <c r="BJ175" s="132">
        <f t="shared" si="122"/>
        <v>2.8285</v>
      </c>
      <c r="BK175" s="132">
        <f t="shared" si="122"/>
        <v>3.8749500000000001</v>
      </c>
      <c r="BL175" s="132">
        <f t="shared" si="102"/>
        <v>0.2913</v>
      </c>
      <c r="BM175" s="132">
        <f t="shared" si="113"/>
        <v>1.5223</v>
      </c>
      <c r="BN175" s="132">
        <f t="shared" si="103"/>
        <v>0.89108000000000009</v>
      </c>
      <c r="BO175" s="132"/>
      <c r="BP175" s="132">
        <f t="shared" si="114"/>
        <v>3.9199000000000002</v>
      </c>
      <c r="BQ175" s="132">
        <f t="shared" si="115"/>
        <v>10.9991</v>
      </c>
      <c r="BR175" s="132">
        <f t="shared" si="116"/>
        <v>0.36906</v>
      </c>
      <c r="BS175" s="132">
        <f t="shared" si="104"/>
        <v>0.36329000000000006</v>
      </c>
      <c r="BT175" s="132">
        <f t="shared" si="105"/>
        <v>1.4556</v>
      </c>
      <c r="BU175" s="132"/>
      <c r="BV175" s="132">
        <f t="shared" si="117"/>
        <v>0.22080000000000002</v>
      </c>
      <c r="BW175" s="133">
        <f t="shared" si="123"/>
        <v>1.4088000000000001</v>
      </c>
      <c r="BX175" s="133">
        <f t="shared" si="123"/>
        <v>1.3777000000000001</v>
      </c>
      <c r="BY175" s="133">
        <f t="shared" si="106"/>
        <v>0.38550000000000001</v>
      </c>
      <c r="BZ175" s="133">
        <f t="shared" si="107"/>
        <v>0.3034</v>
      </c>
      <c r="CA175" s="133">
        <f t="shared" si="108"/>
        <v>9.4999999999999998E-3</v>
      </c>
      <c r="CB175" s="133">
        <f t="shared" si="109"/>
        <v>8.9269999999999996</v>
      </c>
      <c r="CC175" s="133"/>
      <c r="CD175" s="133">
        <f t="shared" si="110"/>
        <v>1.6886000000000001</v>
      </c>
    </row>
    <row r="176" spans="1:82" ht="15.75" x14ac:dyDescent="0.25">
      <c r="A176" s="125">
        <v>43274</v>
      </c>
      <c r="B176" s="138">
        <v>17949</v>
      </c>
      <c r="C176" s="138">
        <v>57749</v>
      </c>
      <c r="D176" s="138">
        <v>78637</v>
      </c>
      <c r="E176" s="138">
        <v>15915</v>
      </c>
      <c r="F176" s="138">
        <v>45920</v>
      </c>
      <c r="G176" s="138">
        <v>2862</v>
      </c>
      <c r="H176" s="138">
        <v>15612</v>
      </c>
      <c r="I176" s="138">
        <v>15217</v>
      </c>
      <c r="J176" s="138">
        <v>111973</v>
      </c>
      <c r="K176" s="138">
        <v>80575</v>
      </c>
      <c r="L176" s="138">
        <v>3147</v>
      </c>
      <c r="M176" s="138">
        <v>22457</v>
      </c>
      <c r="N176" s="138">
        <v>73</v>
      </c>
      <c r="O176" s="138">
        <v>19642</v>
      </c>
      <c r="P176" s="138">
        <v>19011</v>
      </c>
      <c r="Q176" s="138">
        <v>4026</v>
      </c>
      <c r="R176" s="138">
        <v>14206</v>
      </c>
      <c r="S176" s="138">
        <v>48023</v>
      </c>
      <c r="T176" s="138">
        <v>21556</v>
      </c>
      <c r="U176" s="138">
        <v>2998</v>
      </c>
      <c r="V176" s="138">
        <v>20708</v>
      </c>
      <c r="W176" s="138">
        <v>33754</v>
      </c>
      <c r="X176" s="138">
        <v>18894</v>
      </c>
      <c r="Y176" s="138">
        <v>15835</v>
      </c>
      <c r="Z176" s="138">
        <v>17500</v>
      </c>
      <c r="AA176" s="138">
        <v>48616</v>
      </c>
      <c r="AB176" s="138">
        <v>519</v>
      </c>
      <c r="AC176" s="138">
        <v>1961</v>
      </c>
      <c r="AD176" s="138">
        <v>8056</v>
      </c>
      <c r="AE176" s="138">
        <v>31870</v>
      </c>
      <c r="AF176" s="138">
        <v>6172</v>
      </c>
      <c r="AG176" s="138">
        <v>11050</v>
      </c>
      <c r="AH176" s="138">
        <v>66880</v>
      </c>
      <c r="AI176" s="138">
        <v>52020</v>
      </c>
      <c r="AJ176" s="138">
        <v>374040</v>
      </c>
      <c r="AK176" s="128">
        <f t="shared" si="84"/>
        <v>0.22457000000000002</v>
      </c>
      <c r="AL176" s="129">
        <f t="shared" si="85"/>
        <v>1.7949000000000002</v>
      </c>
      <c r="AM176" s="129">
        <f t="shared" si="124"/>
        <v>2.8874500000000003</v>
      </c>
      <c r="AN176" s="129">
        <f t="shared" si="124"/>
        <v>3.9318500000000003</v>
      </c>
      <c r="AO176" s="129">
        <f t="shared" si="87"/>
        <v>11.1973</v>
      </c>
      <c r="AP176" s="129">
        <f t="shared" si="88"/>
        <v>4.0287500000000005</v>
      </c>
      <c r="AQ176" s="129">
        <f t="shared" si="120"/>
        <v>0.66880000000000006</v>
      </c>
      <c r="AR176" s="129">
        <f t="shared" si="121"/>
        <v>5.2019999999999997E-2</v>
      </c>
      <c r="AT176" s="131">
        <f t="shared" si="111"/>
        <v>43274</v>
      </c>
      <c r="AU176" s="132">
        <f t="shared" si="90"/>
        <v>0.31870000000000004</v>
      </c>
      <c r="AV176" s="132">
        <f t="shared" si="91"/>
        <v>0.48616000000000004</v>
      </c>
      <c r="AW176" s="132">
        <f t="shared" si="92"/>
        <v>0.48023000000000005</v>
      </c>
      <c r="AX176" s="132">
        <f t="shared" si="93"/>
        <v>1.9610000000000002E-2</v>
      </c>
      <c r="AY176" s="132">
        <f t="shared" si="94"/>
        <v>5.1900000000000002E-3</v>
      </c>
      <c r="AZ176" s="132">
        <f t="shared" si="95"/>
        <v>0.20708000000000001</v>
      </c>
      <c r="BA176" s="132">
        <f t="shared" si="96"/>
        <v>0.15835000000000002</v>
      </c>
      <c r="BB176" s="132">
        <f t="shared" si="97"/>
        <v>0.67508000000000001</v>
      </c>
      <c r="BC176" s="132">
        <f t="shared" si="98"/>
        <v>0.17500000000000002</v>
      </c>
      <c r="BD176" s="132">
        <f t="shared" si="99"/>
        <v>0.18894000000000002</v>
      </c>
      <c r="BE176" s="132">
        <f t="shared" si="100"/>
        <v>6.1720000000000004E-2</v>
      </c>
      <c r="BF176" s="132">
        <f t="shared" si="101"/>
        <v>8.0560000000000007E-2</v>
      </c>
      <c r="BG176" s="132">
        <f t="shared" si="112"/>
        <v>1.1049999999999999E-2</v>
      </c>
      <c r="BH176" s="132"/>
      <c r="BI176" s="132">
        <f t="shared" si="122"/>
        <v>1.7949000000000002</v>
      </c>
      <c r="BJ176" s="132">
        <f t="shared" si="122"/>
        <v>2.8874500000000003</v>
      </c>
      <c r="BK176" s="132">
        <f t="shared" si="122"/>
        <v>3.9318500000000003</v>
      </c>
      <c r="BL176" s="132">
        <f t="shared" si="102"/>
        <v>0.29980000000000001</v>
      </c>
      <c r="BM176" s="132">
        <f t="shared" si="113"/>
        <v>1.5915000000000001</v>
      </c>
      <c r="BN176" s="132">
        <f t="shared" si="103"/>
        <v>0.91840000000000011</v>
      </c>
      <c r="BO176" s="132"/>
      <c r="BP176" s="132">
        <f t="shared" si="114"/>
        <v>4.0287500000000005</v>
      </c>
      <c r="BQ176" s="132">
        <f t="shared" si="115"/>
        <v>11.1973</v>
      </c>
      <c r="BR176" s="132">
        <f t="shared" si="116"/>
        <v>0.37403999999999998</v>
      </c>
      <c r="BS176" s="132">
        <f t="shared" si="104"/>
        <v>0.21556000000000003</v>
      </c>
      <c r="BT176" s="132">
        <f t="shared" si="105"/>
        <v>1.4206000000000001</v>
      </c>
      <c r="BU176" s="132"/>
      <c r="BV176" s="132">
        <f t="shared" si="117"/>
        <v>0.28620000000000001</v>
      </c>
      <c r="BW176" s="133">
        <f t="shared" si="123"/>
        <v>1.5612000000000001</v>
      </c>
      <c r="BX176" s="133">
        <f t="shared" si="123"/>
        <v>1.5217000000000001</v>
      </c>
      <c r="BY176" s="133">
        <f t="shared" si="106"/>
        <v>0.40260000000000001</v>
      </c>
      <c r="BZ176" s="133">
        <f t="shared" si="107"/>
        <v>0.31470000000000004</v>
      </c>
      <c r="CA176" s="133">
        <f t="shared" si="108"/>
        <v>7.3000000000000001E-3</v>
      </c>
      <c r="CB176" s="133">
        <f t="shared" si="109"/>
        <v>9.8209999999999997</v>
      </c>
      <c r="CC176" s="133"/>
      <c r="CD176" s="133">
        <f t="shared" si="110"/>
        <v>1.9011</v>
      </c>
    </row>
    <row r="177" spans="1:82" ht="15.75" x14ac:dyDescent="0.25">
      <c r="A177" s="125">
        <v>43275</v>
      </c>
      <c r="B177" s="138">
        <v>18279</v>
      </c>
      <c r="C177" s="138">
        <v>58594</v>
      </c>
      <c r="D177" s="138">
        <v>79393</v>
      </c>
      <c r="E177" s="138">
        <v>15946</v>
      </c>
      <c r="F177" s="138">
        <v>48698</v>
      </c>
      <c r="G177" s="138">
        <v>2891</v>
      </c>
      <c r="H177" s="138">
        <v>15803</v>
      </c>
      <c r="I177" s="138">
        <v>15472</v>
      </c>
      <c r="J177" s="138">
        <v>113909</v>
      </c>
      <c r="K177" s="138">
        <v>81859</v>
      </c>
      <c r="L177" s="138">
        <v>3278</v>
      </c>
      <c r="M177" s="138">
        <v>23053</v>
      </c>
      <c r="N177" s="138">
        <v>69</v>
      </c>
      <c r="O177" s="138">
        <v>19360</v>
      </c>
      <c r="P177" s="138">
        <v>19223</v>
      </c>
      <c r="Q177" s="138">
        <v>3966</v>
      </c>
      <c r="R177" s="138">
        <v>14389</v>
      </c>
      <c r="S177" s="138">
        <v>48024</v>
      </c>
      <c r="T177" s="138">
        <v>14442</v>
      </c>
      <c r="U177" s="138">
        <v>3068</v>
      </c>
      <c r="V177" s="138">
        <v>26899</v>
      </c>
      <c r="W177" s="138">
        <v>35548</v>
      </c>
      <c r="X177" s="138">
        <v>19047</v>
      </c>
      <c r="Y177" s="138">
        <v>15918</v>
      </c>
      <c r="Z177" s="138">
        <v>17145</v>
      </c>
      <c r="AA177" s="138">
        <v>49944</v>
      </c>
      <c r="AB177" s="138">
        <v>2042</v>
      </c>
      <c r="AC177" s="138">
        <v>2068</v>
      </c>
      <c r="AD177" s="138">
        <v>7592</v>
      </c>
      <c r="AE177" s="138">
        <v>33310</v>
      </c>
      <c r="AF177" s="138">
        <v>6170</v>
      </c>
      <c r="AG177" s="138">
        <v>9560</v>
      </c>
      <c r="AH177" s="138">
        <v>66230</v>
      </c>
      <c r="AI177" s="138">
        <v>51350</v>
      </c>
      <c r="AJ177" s="138">
        <v>374400</v>
      </c>
      <c r="AK177" s="128">
        <f t="shared" si="84"/>
        <v>0.23053000000000001</v>
      </c>
      <c r="AL177" s="129">
        <f t="shared" si="85"/>
        <v>1.8279000000000001</v>
      </c>
      <c r="AM177" s="129">
        <f t="shared" si="124"/>
        <v>2.9297</v>
      </c>
      <c r="AN177" s="129">
        <f t="shared" si="124"/>
        <v>3.9696500000000001</v>
      </c>
      <c r="AO177" s="129">
        <f t="shared" si="87"/>
        <v>11.3909</v>
      </c>
      <c r="AP177" s="129">
        <f t="shared" si="88"/>
        <v>4.0929500000000001</v>
      </c>
      <c r="AQ177" s="129">
        <f t="shared" si="120"/>
        <v>0.6623</v>
      </c>
      <c r="AR177" s="129">
        <f t="shared" si="121"/>
        <v>5.135E-2</v>
      </c>
      <c r="AT177" s="131">
        <f t="shared" si="111"/>
        <v>43275</v>
      </c>
      <c r="AU177" s="132">
        <f t="shared" si="90"/>
        <v>0.33310000000000001</v>
      </c>
      <c r="AV177" s="132">
        <f t="shared" si="91"/>
        <v>0.49944000000000005</v>
      </c>
      <c r="AW177" s="132">
        <f t="shared" si="92"/>
        <v>0.48024000000000006</v>
      </c>
      <c r="AX177" s="132">
        <f t="shared" si="93"/>
        <v>2.068E-2</v>
      </c>
      <c r="AY177" s="132">
        <f t="shared" si="94"/>
        <v>2.0420000000000001E-2</v>
      </c>
      <c r="AZ177" s="132">
        <f t="shared" si="95"/>
        <v>0.26899000000000001</v>
      </c>
      <c r="BA177" s="132">
        <f t="shared" si="96"/>
        <v>0.15918000000000002</v>
      </c>
      <c r="BB177" s="132">
        <f t="shared" si="97"/>
        <v>0.71096000000000004</v>
      </c>
      <c r="BC177" s="132">
        <f t="shared" si="98"/>
        <v>0.17145000000000002</v>
      </c>
      <c r="BD177" s="132">
        <f t="shared" si="99"/>
        <v>0.19047000000000003</v>
      </c>
      <c r="BE177" s="132">
        <f t="shared" si="100"/>
        <v>6.1700000000000005E-2</v>
      </c>
      <c r="BF177" s="132">
        <f t="shared" si="101"/>
        <v>7.5920000000000001E-2</v>
      </c>
      <c r="BG177" s="132">
        <f t="shared" si="112"/>
        <v>9.5599999999999991E-3</v>
      </c>
      <c r="BH177" s="132"/>
      <c r="BI177" s="132">
        <f t="shared" si="122"/>
        <v>1.8279000000000001</v>
      </c>
      <c r="BJ177" s="132">
        <f t="shared" si="122"/>
        <v>2.9297</v>
      </c>
      <c r="BK177" s="132">
        <f t="shared" si="122"/>
        <v>3.9696500000000001</v>
      </c>
      <c r="BL177" s="132">
        <f t="shared" si="102"/>
        <v>0.30680000000000002</v>
      </c>
      <c r="BM177" s="132">
        <f t="shared" si="113"/>
        <v>1.5946</v>
      </c>
      <c r="BN177" s="132">
        <f t="shared" si="103"/>
        <v>0.97396000000000005</v>
      </c>
      <c r="BO177" s="132"/>
      <c r="BP177" s="132">
        <f t="shared" si="114"/>
        <v>4.0929500000000001</v>
      </c>
      <c r="BQ177" s="132">
        <f t="shared" si="115"/>
        <v>11.3909</v>
      </c>
      <c r="BR177" s="132">
        <f t="shared" si="116"/>
        <v>0.37440000000000001</v>
      </c>
      <c r="BS177" s="132">
        <f t="shared" si="104"/>
        <v>0.14442000000000002</v>
      </c>
      <c r="BT177" s="132">
        <f t="shared" si="105"/>
        <v>1.4389000000000001</v>
      </c>
      <c r="BU177" s="132"/>
      <c r="BV177" s="132">
        <f t="shared" si="117"/>
        <v>0.28910000000000002</v>
      </c>
      <c r="BW177" s="133">
        <f t="shared" si="123"/>
        <v>1.5803</v>
      </c>
      <c r="BX177" s="133">
        <f t="shared" si="123"/>
        <v>1.5472000000000001</v>
      </c>
      <c r="BY177" s="133">
        <f t="shared" si="106"/>
        <v>0.39660000000000001</v>
      </c>
      <c r="BZ177" s="133">
        <f t="shared" si="107"/>
        <v>0.32780000000000004</v>
      </c>
      <c r="CA177" s="133">
        <f t="shared" si="108"/>
        <v>6.9000000000000008E-3</v>
      </c>
      <c r="CB177" s="133">
        <f t="shared" si="109"/>
        <v>9.68</v>
      </c>
      <c r="CC177" s="133"/>
      <c r="CD177" s="133">
        <f t="shared" si="110"/>
        <v>1.9223000000000001</v>
      </c>
    </row>
    <row r="178" spans="1:82" ht="15.75" x14ac:dyDescent="0.25">
      <c r="A178" s="125">
        <v>43276</v>
      </c>
      <c r="B178" s="138">
        <v>16946</v>
      </c>
      <c r="C178" s="138">
        <v>55234</v>
      </c>
      <c r="D178" s="138">
        <v>76154</v>
      </c>
      <c r="E178" s="138">
        <v>15710</v>
      </c>
      <c r="F178" s="138">
        <v>44513</v>
      </c>
      <c r="G178" s="138">
        <v>2157</v>
      </c>
      <c r="H178" s="138">
        <v>12186</v>
      </c>
      <c r="I178" s="138">
        <v>13772</v>
      </c>
      <c r="J178" s="138">
        <v>109922</v>
      </c>
      <c r="K178" s="138">
        <v>79505</v>
      </c>
      <c r="L178" s="138">
        <v>2988</v>
      </c>
      <c r="M178" s="138">
        <v>18929</v>
      </c>
      <c r="N178" s="138">
        <v>129</v>
      </c>
      <c r="O178" s="138">
        <v>17807</v>
      </c>
      <c r="P178" s="138">
        <v>16955</v>
      </c>
      <c r="Q178" s="138">
        <v>3828</v>
      </c>
      <c r="R178" s="138">
        <v>14801</v>
      </c>
      <c r="S178" s="138">
        <v>49166</v>
      </c>
      <c r="T178" s="138">
        <v>19163</v>
      </c>
      <c r="U178" s="138">
        <v>2955</v>
      </c>
      <c r="V178" s="138">
        <v>27079</v>
      </c>
      <c r="W178" s="138">
        <v>35243</v>
      </c>
      <c r="X178" s="138">
        <v>16722</v>
      </c>
      <c r="Y178" s="138">
        <v>15509</v>
      </c>
      <c r="Z178" s="138">
        <v>15577</v>
      </c>
      <c r="AA178" s="138">
        <v>46470</v>
      </c>
      <c r="AB178" s="138">
        <v>1134</v>
      </c>
      <c r="AC178" s="138">
        <v>1620</v>
      </c>
      <c r="AD178" s="138">
        <v>8087</v>
      </c>
      <c r="AE178" s="138">
        <v>29556</v>
      </c>
      <c r="AF178" s="138">
        <v>7919</v>
      </c>
      <c r="AG178" s="138">
        <v>11050</v>
      </c>
      <c r="AH178" s="138">
        <v>61580</v>
      </c>
      <c r="AI178" s="138">
        <v>53930</v>
      </c>
      <c r="AJ178" s="138">
        <v>378420</v>
      </c>
      <c r="AK178" s="128">
        <f t="shared" si="84"/>
        <v>0.18929000000000001</v>
      </c>
      <c r="AL178" s="129">
        <f t="shared" si="85"/>
        <v>1.6946000000000001</v>
      </c>
      <c r="AM178" s="129">
        <f t="shared" si="124"/>
        <v>2.7617000000000003</v>
      </c>
      <c r="AN178" s="129">
        <f t="shared" si="124"/>
        <v>3.8077000000000001</v>
      </c>
      <c r="AO178" s="129">
        <f t="shared" si="87"/>
        <v>10.9922</v>
      </c>
      <c r="AP178" s="129">
        <f t="shared" si="88"/>
        <v>3.9752500000000004</v>
      </c>
      <c r="AQ178" s="129">
        <f t="shared" si="120"/>
        <v>0.61580000000000001</v>
      </c>
      <c r="AR178" s="129">
        <f t="shared" si="121"/>
        <v>5.3929999999999999E-2</v>
      </c>
      <c r="AT178" s="131">
        <f t="shared" si="111"/>
        <v>43276</v>
      </c>
      <c r="AU178" s="132">
        <f t="shared" si="90"/>
        <v>0.29556000000000004</v>
      </c>
      <c r="AV178" s="132">
        <f t="shared" si="91"/>
        <v>0.46470000000000006</v>
      </c>
      <c r="AW178" s="132">
        <f t="shared" si="92"/>
        <v>0.49166000000000004</v>
      </c>
      <c r="AX178" s="132">
        <f t="shared" si="93"/>
        <v>1.6200000000000003E-2</v>
      </c>
      <c r="AY178" s="132">
        <f t="shared" si="94"/>
        <v>1.1340000000000001E-2</v>
      </c>
      <c r="AZ178" s="132">
        <f t="shared" si="95"/>
        <v>0.27079000000000003</v>
      </c>
      <c r="BA178" s="132">
        <f t="shared" si="96"/>
        <v>0.15509000000000001</v>
      </c>
      <c r="BB178" s="132">
        <f t="shared" si="97"/>
        <v>0.70486000000000004</v>
      </c>
      <c r="BC178" s="132">
        <f t="shared" si="98"/>
        <v>0.15577000000000002</v>
      </c>
      <c r="BD178" s="132">
        <f t="shared" si="99"/>
        <v>0.16722000000000001</v>
      </c>
      <c r="BE178" s="132">
        <f t="shared" si="100"/>
        <v>7.919000000000001E-2</v>
      </c>
      <c r="BF178" s="132">
        <f t="shared" si="101"/>
        <v>8.0870000000000011E-2</v>
      </c>
      <c r="BG178" s="132">
        <f t="shared" si="112"/>
        <v>1.1049999999999999E-2</v>
      </c>
      <c r="BH178" s="132"/>
      <c r="BI178" s="132">
        <f t="shared" si="122"/>
        <v>1.6946000000000001</v>
      </c>
      <c r="BJ178" s="132">
        <f t="shared" si="122"/>
        <v>2.7617000000000003</v>
      </c>
      <c r="BK178" s="132">
        <f t="shared" si="122"/>
        <v>3.8077000000000001</v>
      </c>
      <c r="BL178" s="132">
        <f t="shared" si="102"/>
        <v>0.29550000000000004</v>
      </c>
      <c r="BM178" s="132">
        <f t="shared" si="113"/>
        <v>1.5710000000000002</v>
      </c>
      <c r="BN178" s="132">
        <f t="shared" si="103"/>
        <v>0.89026000000000005</v>
      </c>
      <c r="BO178" s="132"/>
      <c r="BP178" s="132">
        <f t="shared" si="114"/>
        <v>3.9752500000000004</v>
      </c>
      <c r="BQ178" s="132">
        <f t="shared" si="115"/>
        <v>10.9922</v>
      </c>
      <c r="BR178" s="132">
        <f t="shared" si="116"/>
        <v>0.37841999999999998</v>
      </c>
      <c r="BS178" s="132">
        <f t="shared" si="104"/>
        <v>0.19163000000000002</v>
      </c>
      <c r="BT178" s="132">
        <f t="shared" si="105"/>
        <v>1.4801</v>
      </c>
      <c r="BU178" s="132"/>
      <c r="BV178" s="132">
        <f t="shared" si="117"/>
        <v>0.2157</v>
      </c>
      <c r="BW178" s="133">
        <f t="shared" si="123"/>
        <v>1.2186000000000001</v>
      </c>
      <c r="BX178" s="133">
        <f t="shared" si="123"/>
        <v>1.3772</v>
      </c>
      <c r="BY178" s="133">
        <f t="shared" si="106"/>
        <v>0.38280000000000003</v>
      </c>
      <c r="BZ178" s="133">
        <f t="shared" si="107"/>
        <v>0.29880000000000001</v>
      </c>
      <c r="CA178" s="133">
        <f t="shared" si="108"/>
        <v>1.29E-2</v>
      </c>
      <c r="CB178" s="133">
        <f t="shared" si="109"/>
        <v>8.9034999999999993</v>
      </c>
      <c r="CC178" s="133"/>
      <c r="CD178" s="133">
        <f t="shared" si="110"/>
        <v>1.6955</v>
      </c>
    </row>
    <row r="179" spans="1:82" ht="15.75" x14ac:dyDescent="0.25">
      <c r="A179" s="125">
        <v>43277</v>
      </c>
      <c r="B179" s="138">
        <v>16598</v>
      </c>
      <c r="C179" s="138">
        <v>54321</v>
      </c>
      <c r="D179" s="138">
        <v>74989</v>
      </c>
      <c r="E179" s="138">
        <v>15676</v>
      </c>
      <c r="F179" s="138">
        <v>44357</v>
      </c>
      <c r="G179" s="138">
        <v>1902</v>
      </c>
      <c r="H179" s="138">
        <v>11715</v>
      </c>
      <c r="I179" s="138">
        <v>12798</v>
      </c>
      <c r="J179" s="138">
        <v>108398</v>
      </c>
      <c r="K179" s="138">
        <v>78700</v>
      </c>
      <c r="L179" s="138">
        <v>2985</v>
      </c>
      <c r="M179" s="138">
        <v>19521</v>
      </c>
      <c r="N179" s="138">
        <v>189</v>
      </c>
      <c r="O179" s="138">
        <v>17691</v>
      </c>
      <c r="P179" s="138">
        <v>16215</v>
      </c>
      <c r="Q179" s="138">
        <v>3764</v>
      </c>
      <c r="R179" s="138">
        <v>13847</v>
      </c>
      <c r="S179" s="138">
        <v>49444</v>
      </c>
      <c r="T179" s="138">
        <v>12810</v>
      </c>
      <c r="U179" s="138">
        <v>2897</v>
      </c>
      <c r="V179" s="138">
        <v>25148</v>
      </c>
      <c r="W179" s="138">
        <v>33120</v>
      </c>
      <c r="X179" s="138">
        <v>16895</v>
      </c>
      <c r="Y179" s="138">
        <v>15664</v>
      </c>
      <c r="Z179" s="138">
        <v>17281</v>
      </c>
      <c r="AA179" s="138">
        <v>41796</v>
      </c>
      <c r="AB179" s="138">
        <v>1046</v>
      </c>
      <c r="AC179" s="138">
        <v>1274</v>
      </c>
      <c r="AD179" s="138">
        <v>8220</v>
      </c>
      <c r="AE179" s="138">
        <v>29584</v>
      </c>
      <c r="AF179" s="138">
        <v>8280</v>
      </c>
      <c r="AG179" s="138">
        <v>0</v>
      </c>
      <c r="AH179" s="138">
        <v>63980</v>
      </c>
      <c r="AI179" s="138">
        <v>56790</v>
      </c>
      <c r="AJ179" s="138">
        <v>383560</v>
      </c>
      <c r="AK179" s="128">
        <f t="shared" si="84"/>
        <v>0.19521000000000002</v>
      </c>
      <c r="AL179" s="129">
        <f t="shared" si="85"/>
        <v>1.6598000000000002</v>
      </c>
      <c r="AM179" s="129">
        <f t="shared" si="124"/>
        <v>2.7160500000000001</v>
      </c>
      <c r="AN179" s="129">
        <f t="shared" si="124"/>
        <v>3.7494500000000004</v>
      </c>
      <c r="AO179" s="129">
        <f t="shared" si="87"/>
        <v>10.8398</v>
      </c>
      <c r="AP179" s="129">
        <f t="shared" si="88"/>
        <v>3.9350000000000001</v>
      </c>
      <c r="AQ179" s="129">
        <f t="shared" si="120"/>
        <v>0.63980000000000004</v>
      </c>
      <c r="AR179" s="129">
        <f t="shared" si="121"/>
        <v>5.679E-2</v>
      </c>
      <c r="AT179" s="131">
        <f t="shared" si="111"/>
        <v>43277</v>
      </c>
      <c r="AU179" s="132">
        <f t="shared" si="90"/>
        <v>0.29584000000000005</v>
      </c>
      <c r="AV179" s="132">
        <f t="shared" si="91"/>
        <v>0.41796000000000005</v>
      </c>
      <c r="AW179" s="132">
        <f t="shared" si="92"/>
        <v>0.49444000000000005</v>
      </c>
      <c r="AX179" s="132">
        <f t="shared" si="93"/>
        <v>1.2740000000000001E-2</v>
      </c>
      <c r="AY179" s="132">
        <f t="shared" si="94"/>
        <v>1.0460000000000001E-2</v>
      </c>
      <c r="AZ179" s="132">
        <f t="shared" si="95"/>
        <v>0.25148000000000004</v>
      </c>
      <c r="BA179" s="132">
        <f t="shared" si="96"/>
        <v>0.15664</v>
      </c>
      <c r="BB179" s="132">
        <f t="shared" si="97"/>
        <v>0.6624000000000001</v>
      </c>
      <c r="BC179" s="132">
        <f t="shared" si="98"/>
        <v>0.17281000000000002</v>
      </c>
      <c r="BD179" s="132">
        <f t="shared" si="99"/>
        <v>0.16895000000000002</v>
      </c>
      <c r="BE179" s="132">
        <f t="shared" si="100"/>
        <v>8.2800000000000012E-2</v>
      </c>
      <c r="BF179" s="132">
        <f t="shared" si="101"/>
        <v>8.2200000000000009E-2</v>
      </c>
      <c r="BG179" s="132">
        <f t="shared" si="112"/>
        <v>0</v>
      </c>
      <c r="BH179" s="132"/>
      <c r="BI179" s="132">
        <f t="shared" si="122"/>
        <v>1.6598000000000002</v>
      </c>
      <c r="BJ179" s="132">
        <f t="shared" si="122"/>
        <v>2.7160500000000001</v>
      </c>
      <c r="BK179" s="132">
        <f t="shared" si="122"/>
        <v>3.7494500000000004</v>
      </c>
      <c r="BL179" s="132">
        <f t="shared" si="102"/>
        <v>0.28970000000000001</v>
      </c>
      <c r="BM179" s="132">
        <f t="shared" si="113"/>
        <v>1.5676000000000001</v>
      </c>
      <c r="BN179" s="132">
        <f t="shared" si="103"/>
        <v>0.88714000000000004</v>
      </c>
      <c r="BO179" s="132"/>
      <c r="BP179" s="132">
        <f t="shared" si="114"/>
        <v>3.9350000000000001</v>
      </c>
      <c r="BQ179" s="132">
        <f t="shared" si="115"/>
        <v>10.8398</v>
      </c>
      <c r="BR179" s="132">
        <f t="shared" si="116"/>
        <v>0.38355999999999996</v>
      </c>
      <c r="BS179" s="132">
        <f t="shared" si="104"/>
        <v>0.12810000000000002</v>
      </c>
      <c r="BT179" s="132">
        <f t="shared" si="105"/>
        <v>1.3847</v>
      </c>
      <c r="BU179" s="132"/>
      <c r="BV179" s="132">
        <f t="shared" si="117"/>
        <v>0.19020000000000001</v>
      </c>
      <c r="BW179" s="133">
        <f t="shared" si="123"/>
        <v>1.1715</v>
      </c>
      <c r="BX179" s="133">
        <f t="shared" si="123"/>
        <v>1.2798</v>
      </c>
      <c r="BY179" s="133">
        <f t="shared" si="106"/>
        <v>0.37640000000000001</v>
      </c>
      <c r="BZ179" s="133">
        <f t="shared" si="107"/>
        <v>0.29849999999999999</v>
      </c>
      <c r="CA179" s="133">
        <f t="shared" si="108"/>
        <v>1.89E-2</v>
      </c>
      <c r="CB179" s="133">
        <f t="shared" si="109"/>
        <v>8.8454999999999995</v>
      </c>
      <c r="CC179" s="133"/>
      <c r="CD179" s="133">
        <f t="shared" si="110"/>
        <v>1.6215000000000002</v>
      </c>
    </row>
    <row r="180" spans="1:82" ht="15.75" x14ac:dyDescent="0.25">
      <c r="A180" s="125">
        <v>43278</v>
      </c>
      <c r="B180" s="138">
        <v>16271</v>
      </c>
      <c r="C180" s="138">
        <v>53417</v>
      </c>
      <c r="D180" s="138">
        <v>74187</v>
      </c>
      <c r="E180" s="138">
        <v>15138</v>
      </c>
      <c r="F180" s="138">
        <v>44645</v>
      </c>
      <c r="G180" s="138">
        <v>1910</v>
      </c>
      <c r="H180" s="138">
        <v>11688</v>
      </c>
      <c r="I180" s="138">
        <v>12430</v>
      </c>
      <c r="J180" s="138">
        <v>108426</v>
      </c>
      <c r="K180" s="138">
        <v>77127</v>
      </c>
      <c r="L180" s="138">
        <v>2881</v>
      </c>
      <c r="M180" s="138">
        <v>19571</v>
      </c>
      <c r="N180" s="138">
        <v>115</v>
      </c>
      <c r="O180" s="138">
        <v>17812</v>
      </c>
      <c r="P180" s="138">
        <v>16102</v>
      </c>
      <c r="Q180" s="138">
        <v>3711</v>
      </c>
      <c r="R180" s="138">
        <v>14311</v>
      </c>
      <c r="S180" s="138">
        <v>48956</v>
      </c>
      <c r="T180" s="138">
        <v>19052</v>
      </c>
      <c r="U180" s="138">
        <v>2722</v>
      </c>
      <c r="V180" s="138">
        <v>24742</v>
      </c>
      <c r="W180" s="138">
        <v>37017</v>
      </c>
      <c r="X180" s="138">
        <v>17161</v>
      </c>
      <c r="Y180" s="138">
        <v>15726</v>
      </c>
      <c r="Z180" s="138">
        <v>17330</v>
      </c>
      <c r="AA180" s="138">
        <v>46030</v>
      </c>
      <c r="AB180" s="138">
        <v>934</v>
      </c>
      <c r="AC180" s="138">
        <v>1599</v>
      </c>
      <c r="AD180" s="138">
        <v>6142</v>
      </c>
      <c r="AE180" s="138">
        <v>30184</v>
      </c>
      <c r="AF180" s="138">
        <v>8284</v>
      </c>
      <c r="AG180" s="138">
        <v>11050</v>
      </c>
      <c r="AH180" s="138">
        <v>64590</v>
      </c>
      <c r="AI180" s="138">
        <v>40490</v>
      </c>
      <c r="AJ180" s="138">
        <v>374920</v>
      </c>
      <c r="AK180" s="128">
        <f t="shared" si="84"/>
        <v>0.19571000000000002</v>
      </c>
      <c r="AL180" s="129">
        <f t="shared" si="85"/>
        <v>1.6271</v>
      </c>
      <c r="AM180" s="129">
        <f t="shared" si="124"/>
        <v>2.6708500000000002</v>
      </c>
      <c r="AN180" s="129">
        <f t="shared" si="124"/>
        <v>3.7093500000000001</v>
      </c>
      <c r="AO180" s="129">
        <f t="shared" si="87"/>
        <v>10.842600000000001</v>
      </c>
      <c r="AP180" s="129">
        <f t="shared" si="88"/>
        <v>3.8563500000000004</v>
      </c>
      <c r="AQ180" s="129">
        <f t="shared" si="120"/>
        <v>0.64590000000000003</v>
      </c>
      <c r="AR180" s="129">
        <f t="shared" si="121"/>
        <v>4.0489999999999998E-2</v>
      </c>
      <c r="AT180" s="131">
        <f t="shared" si="111"/>
        <v>43278</v>
      </c>
      <c r="AU180" s="132">
        <f t="shared" si="90"/>
        <v>0.30184</v>
      </c>
      <c r="AV180" s="132">
        <f t="shared" si="91"/>
        <v>0.46030000000000004</v>
      </c>
      <c r="AW180" s="132">
        <f t="shared" si="92"/>
        <v>0.48956000000000005</v>
      </c>
      <c r="AX180" s="132">
        <f t="shared" si="93"/>
        <v>1.5990000000000001E-2</v>
      </c>
      <c r="AY180" s="132">
        <f t="shared" si="94"/>
        <v>9.3400000000000011E-3</v>
      </c>
      <c r="AZ180" s="132">
        <f t="shared" si="95"/>
        <v>0.24742000000000003</v>
      </c>
      <c r="BA180" s="132">
        <f t="shared" si="96"/>
        <v>0.15726000000000001</v>
      </c>
      <c r="BB180" s="132">
        <f t="shared" si="97"/>
        <v>0.74034000000000011</v>
      </c>
      <c r="BC180" s="132">
        <f t="shared" si="98"/>
        <v>0.17330000000000001</v>
      </c>
      <c r="BD180" s="132">
        <f t="shared" si="99"/>
        <v>0.17161000000000001</v>
      </c>
      <c r="BE180" s="132">
        <f t="shared" si="100"/>
        <v>8.2840000000000011E-2</v>
      </c>
      <c r="BF180" s="132">
        <f t="shared" si="101"/>
        <v>6.1420000000000002E-2</v>
      </c>
      <c r="BG180" s="132">
        <f t="shared" si="112"/>
        <v>1.1049999999999999E-2</v>
      </c>
      <c r="BH180" s="132"/>
      <c r="BI180" s="132">
        <f t="shared" si="122"/>
        <v>1.6271</v>
      </c>
      <c r="BJ180" s="132">
        <f t="shared" si="122"/>
        <v>2.6708500000000002</v>
      </c>
      <c r="BK180" s="132">
        <f t="shared" si="122"/>
        <v>3.7093500000000001</v>
      </c>
      <c r="BL180" s="132">
        <f t="shared" si="102"/>
        <v>0.2722</v>
      </c>
      <c r="BM180" s="132">
        <f t="shared" si="113"/>
        <v>1.5138</v>
      </c>
      <c r="BN180" s="132">
        <f t="shared" si="103"/>
        <v>0.89290000000000003</v>
      </c>
      <c r="BO180" s="132"/>
      <c r="BP180" s="132">
        <f t="shared" si="114"/>
        <v>3.8563500000000004</v>
      </c>
      <c r="BQ180" s="132">
        <f t="shared" si="115"/>
        <v>10.842600000000001</v>
      </c>
      <c r="BR180" s="132">
        <f t="shared" si="116"/>
        <v>0.37491999999999998</v>
      </c>
      <c r="BS180" s="132">
        <f t="shared" si="104"/>
        <v>0.19052000000000002</v>
      </c>
      <c r="BT180" s="132">
        <f t="shared" si="105"/>
        <v>1.4311</v>
      </c>
      <c r="BU180" s="132"/>
      <c r="BV180" s="132">
        <f t="shared" si="117"/>
        <v>0.191</v>
      </c>
      <c r="BW180" s="133">
        <f t="shared" si="123"/>
        <v>1.1688000000000001</v>
      </c>
      <c r="BX180" s="133">
        <f t="shared" si="123"/>
        <v>1.2430000000000001</v>
      </c>
      <c r="BY180" s="133">
        <f t="shared" si="106"/>
        <v>0.37110000000000004</v>
      </c>
      <c r="BZ180" s="133">
        <f t="shared" si="107"/>
        <v>0.28810000000000002</v>
      </c>
      <c r="CA180" s="133">
        <f t="shared" si="108"/>
        <v>1.15E-2</v>
      </c>
      <c r="CB180" s="133">
        <f t="shared" si="109"/>
        <v>8.9060000000000006</v>
      </c>
      <c r="CC180" s="133"/>
      <c r="CD180" s="133">
        <f t="shared" si="110"/>
        <v>1.6102000000000001</v>
      </c>
    </row>
    <row r="181" spans="1:82" ht="15.75" x14ac:dyDescent="0.25">
      <c r="A181" s="125">
        <v>43279</v>
      </c>
      <c r="B181" s="138">
        <v>16597</v>
      </c>
      <c r="C181" s="138">
        <v>54759</v>
      </c>
      <c r="D181" s="138">
        <v>75447</v>
      </c>
      <c r="E181" s="138">
        <v>15493</v>
      </c>
      <c r="F181" s="138">
        <v>43075</v>
      </c>
      <c r="G181" s="138">
        <v>2469</v>
      </c>
      <c r="H181" s="138">
        <v>12823</v>
      </c>
      <c r="I181" s="138">
        <v>13955</v>
      </c>
      <c r="J181" s="138">
        <v>108991</v>
      </c>
      <c r="K181" s="138">
        <v>77870</v>
      </c>
      <c r="L181" s="138">
        <v>2994</v>
      </c>
      <c r="M181" s="138">
        <v>20052</v>
      </c>
      <c r="N181" s="138">
        <v>195</v>
      </c>
      <c r="O181" s="138">
        <v>18976</v>
      </c>
      <c r="P181" s="138">
        <v>16664</v>
      </c>
      <c r="Q181" s="138">
        <v>3788</v>
      </c>
      <c r="R181" s="138">
        <v>13513</v>
      </c>
      <c r="S181" s="138">
        <v>48633</v>
      </c>
      <c r="T181" s="138">
        <v>13174</v>
      </c>
      <c r="U181" s="138">
        <v>2764</v>
      </c>
      <c r="V181" s="138">
        <v>27161</v>
      </c>
      <c r="W181" s="138">
        <v>34855</v>
      </c>
      <c r="X181" s="138">
        <v>18014</v>
      </c>
      <c r="Y181" s="138">
        <v>15560</v>
      </c>
      <c r="Z181" s="138">
        <v>17375</v>
      </c>
      <c r="AA181" s="138">
        <v>47514</v>
      </c>
      <c r="AB181" s="138">
        <v>1078</v>
      </c>
      <c r="AC181" s="138">
        <v>2187</v>
      </c>
      <c r="AD181" s="138">
        <v>7857</v>
      </c>
      <c r="AE181" s="138">
        <v>30801</v>
      </c>
      <c r="AF181" s="138">
        <v>8411</v>
      </c>
      <c r="AG181" s="138">
        <v>11050</v>
      </c>
      <c r="AH181" s="138">
        <v>64900</v>
      </c>
      <c r="AI181" s="138">
        <v>52160</v>
      </c>
      <c r="AJ181" s="138">
        <v>385460</v>
      </c>
      <c r="AK181" s="128">
        <f t="shared" si="84"/>
        <v>0.20052</v>
      </c>
      <c r="AL181" s="129">
        <f t="shared" si="85"/>
        <v>1.6597000000000002</v>
      </c>
      <c r="AM181" s="129">
        <f t="shared" si="124"/>
        <v>2.7379500000000001</v>
      </c>
      <c r="AN181" s="129">
        <f t="shared" si="124"/>
        <v>3.7723500000000003</v>
      </c>
      <c r="AO181" s="129">
        <f t="shared" si="87"/>
        <v>10.899100000000001</v>
      </c>
      <c r="AP181" s="129">
        <f t="shared" si="88"/>
        <v>3.8935000000000004</v>
      </c>
      <c r="AQ181" s="129">
        <f t="shared" si="120"/>
        <v>0.64900000000000002</v>
      </c>
      <c r="AR181" s="129">
        <f t="shared" si="121"/>
        <v>5.2159999999999998E-2</v>
      </c>
      <c r="AT181" s="131">
        <f t="shared" si="111"/>
        <v>43279</v>
      </c>
      <c r="AU181" s="132">
        <f t="shared" si="90"/>
        <v>0.30801000000000001</v>
      </c>
      <c r="AV181" s="132">
        <f t="shared" si="91"/>
        <v>0.47514000000000006</v>
      </c>
      <c r="AW181" s="132">
        <f t="shared" si="92"/>
        <v>0.48633000000000004</v>
      </c>
      <c r="AX181" s="132">
        <f t="shared" si="93"/>
        <v>2.1870000000000001E-2</v>
      </c>
      <c r="AY181" s="132">
        <f t="shared" si="94"/>
        <v>1.0780000000000001E-2</v>
      </c>
      <c r="AZ181" s="132">
        <f t="shared" si="95"/>
        <v>0.27161000000000002</v>
      </c>
      <c r="BA181" s="132">
        <f t="shared" si="96"/>
        <v>0.15560000000000002</v>
      </c>
      <c r="BB181" s="132">
        <f t="shared" si="97"/>
        <v>0.69710000000000005</v>
      </c>
      <c r="BC181" s="132">
        <f t="shared" si="98"/>
        <v>0.17375000000000002</v>
      </c>
      <c r="BD181" s="132">
        <f t="shared" si="99"/>
        <v>0.18014000000000002</v>
      </c>
      <c r="BE181" s="132">
        <f t="shared" si="100"/>
        <v>8.4110000000000004E-2</v>
      </c>
      <c r="BF181" s="132">
        <f t="shared" si="101"/>
        <v>7.8570000000000001E-2</v>
      </c>
      <c r="BG181" s="132">
        <f t="shared" si="112"/>
        <v>1.1049999999999999E-2</v>
      </c>
      <c r="BH181" s="132"/>
      <c r="BI181" s="132">
        <f t="shared" si="122"/>
        <v>1.6597000000000002</v>
      </c>
      <c r="BJ181" s="132">
        <f t="shared" si="122"/>
        <v>2.7379500000000001</v>
      </c>
      <c r="BK181" s="132">
        <f t="shared" si="122"/>
        <v>3.7723500000000003</v>
      </c>
      <c r="BL181" s="132">
        <f t="shared" si="102"/>
        <v>0.27640000000000003</v>
      </c>
      <c r="BM181" s="132">
        <f t="shared" si="113"/>
        <v>1.5493000000000001</v>
      </c>
      <c r="BN181" s="132">
        <f t="shared" si="103"/>
        <v>0.86150000000000004</v>
      </c>
      <c r="BO181" s="132"/>
      <c r="BP181" s="132">
        <f t="shared" si="114"/>
        <v>3.8935000000000004</v>
      </c>
      <c r="BQ181" s="132">
        <f t="shared" si="115"/>
        <v>10.899100000000001</v>
      </c>
      <c r="BR181" s="132">
        <f t="shared" si="116"/>
        <v>0.38545999999999997</v>
      </c>
      <c r="BS181" s="132">
        <f t="shared" si="104"/>
        <v>0.13174000000000002</v>
      </c>
      <c r="BT181" s="132">
        <f t="shared" si="105"/>
        <v>1.3513000000000002</v>
      </c>
      <c r="BU181" s="132"/>
      <c r="BV181" s="132">
        <f t="shared" si="117"/>
        <v>0.24690000000000001</v>
      </c>
      <c r="BW181" s="133">
        <f t="shared" si="123"/>
        <v>1.2823</v>
      </c>
      <c r="BX181" s="133">
        <f t="shared" si="123"/>
        <v>1.3955</v>
      </c>
      <c r="BY181" s="133">
        <f t="shared" si="106"/>
        <v>0.37880000000000003</v>
      </c>
      <c r="BZ181" s="133">
        <f t="shared" si="107"/>
        <v>0.2994</v>
      </c>
      <c r="CA181" s="133">
        <f t="shared" si="108"/>
        <v>1.95E-2</v>
      </c>
      <c r="CB181" s="133">
        <f t="shared" si="109"/>
        <v>9.4879999999999995</v>
      </c>
      <c r="CC181" s="133"/>
      <c r="CD181" s="133">
        <f t="shared" si="110"/>
        <v>1.6664000000000001</v>
      </c>
    </row>
    <row r="182" spans="1:82" ht="15.75" x14ac:dyDescent="0.25">
      <c r="A182" s="125">
        <v>43280</v>
      </c>
      <c r="B182" s="138">
        <v>16341</v>
      </c>
      <c r="C182" s="138">
        <v>54736</v>
      </c>
      <c r="D182" s="138">
        <v>75420</v>
      </c>
      <c r="E182" s="138">
        <v>15335</v>
      </c>
      <c r="F182" s="138">
        <v>46317</v>
      </c>
      <c r="G182" s="138">
        <v>2807</v>
      </c>
      <c r="H182" s="138">
        <v>14215</v>
      </c>
      <c r="I182" s="138">
        <v>14288</v>
      </c>
      <c r="J182" s="138">
        <v>109759</v>
      </c>
      <c r="K182" s="138">
        <v>78376</v>
      </c>
      <c r="L182" s="138">
        <v>2927</v>
      </c>
      <c r="M182" s="138">
        <v>20860</v>
      </c>
      <c r="N182" s="138">
        <v>100</v>
      </c>
      <c r="O182" s="138">
        <v>19270</v>
      </c>
      <c r="P182" s="138">
        <v>18190</v>
      </c>
      <c r="Q182" s="138">
        <v>3743</v>
      </c>
      <c r="R182" s="138">
        <v>14276</v>
      </c>
      <c r="S182" s="138">
        <v>48033</v>
      </c>
      <c r="T182" s="138">
        <v>19186</v>
      </c>
      <c r="U182" s="138">
        <v>2712</v>
      </c>
      <c r="V182" s="138">
        <v>26816</v>
      </c>
      <c r="W182" s="138">
        <v>39148</v>
      </c>
      <c r="X182" s="138">
        <v>17766</v>
      </c>
      <c r="Y182" s="138">
        <v>15895</v>
      </c>
      <c r="Z182" s="138">
        <v>17772</v>
      </c>
      <c r="AA182" s="138">
        <v>47069</v>
      </c>
      <c r="AB182" s="138">
        <v>1129</v>
      </c>
      <c r="AC182" s="138">
        <v>2032</v>
      </c>
      <c r="AD182" s="138">
        <v>6945</v>
      </c>
      <c r="AE182" s="138">
        <v>32362</v>
      </c>
      <c r="AF182" s="138">
        <v>7080</v>
      </c>
      <c r="AG182" s="138">
        <v>11050</v>
      </c>
      <c r="AH182" s="138">
        <v>60140</v>
      </c>
      <c r="AI182" s="138">
        <v>46750</v>
      </c>
      <c r="AJ182" s="138">
        <v>364840</v>
      </c>
      <c r="AK182" s="128">
        <f t="shared" si="84"/>
        <v>0.20860000000000001</v>
      </c>
      <c r="AL182" s="129">
        <f t="shared" si="85"/>
        <v>1.6341000000000001</v>
      </c>
      <c r="AM182" s="129">
        <f t="shared" si="124"/>
        <v>2.7368000000000001</v>
      </c>
      <c r="AN182" s="129">
        <f t="shared" si="124"/>
        <v>3.7710000000000004</v>
      </c>
      <c r="AO182" s="129">
        <f t="shared" si="87"/>
        <v>10.975900000000001</v>
      </c>
      <c r="AP182" s="129">
        <f t="shared" si="88"/>
        <v>3.9188000000000001</v>
      </c>
      <c r="AQ182" s="129">
        <f t="shared" si="120"/>
        <v>0.60140000000000005</v>
      </c>
      <c r="AR182" s="129">
        <f t="shared" si="121"/>
        <v>4.675E-2</v>
      </c>
      <c r="AT182" s="131">
        <f t="shared" si="111"/>
        <v>43280</v>
      </c>
      <c r="AU182" s="132">
        <f t="shared" si="90"/>
        <v>0.32362000000000002</v>
      </c>
      <c r="AV182" s="132">
        <f t="shared" si="91"/>
        <v>0.47069000000000005</v>
      </c>
      <c r="AW182" s="132">
        <f t="shared" si="92"/>
        <v>0.48033000000000003</v>
      </c>
      <c r="AX182" s="132">
        <f t="shared" si="93"/>
        <v>2.0320000000000001E-2</v>
      </c>
      <c r="AY182" s="132">
        <f t="shared" si="94"/>
        <v>1.1290000000000001E-2</v>
      </c>
      <c r="AZ182" s="132">
        <f t="shared" si="95"/>
        <v>0.26816000000000001</v>
      </c>
      <c r="BA182" s="132">
        <f t="shared" si="96"/>
        <v>0.15895000000000001</v>
      </c>
      <c r="BB182" s="132">
        <f t="shared" si="97"/>
        <v>0.7829600000000001</v>
      </c>
      <c r="BC182" s="132">
        <f t="shared" si="98"/>
        <v>0.17772000000000002</v>
      </c>
      <c r="BD182" s="132">
        <f t="shared" si="99"/>
        <v>0.17766000000000001</v>
      </c>
      <c r="BE182" s="132">
        <f t="shared" si="100"/>
        <v>7.0800000000000002E-2</v>
      </c>
      <c r="BF182" s="132">
        <f t="shared" si="101"/>
        <v>6.9450000000000012E-2</v>
      </c>
      <c r="BG182" s="132">
        <f t="shared" si="112"/>
        <v>1.1049999999999999E-2</v>
      </c>
      <c r="BH182" s="132"/>
      <c r="BI182" s="132">
        <f t="shared" si="122"/>
        <v>1.6341000000000001</v>
      </c>
      <c r="BJ182" s="132">
        <f t="shared" si="122"/>
        <v>2.7368000000000001</v>
      </c>
      <c r="BK182" s="132">
        <f t="shared" si="122"/>
        <v>3.7710000000000004</v>
      </c>
      <c r="BL182" s="132">
        <f t="shared" si="102"/>
        <v>0.2712</v>
      </c>
      <c r="BM182" s="132">
        <f t="shared" si="113"/>
        <v>1.5335000000000001</v>
      </c>
      <c r="BN182" s="132">
        <f t="shared" si="103"/>
        <v>0.92634000000000005</v>
      </c>
      <c r="BO182" s="132"/>
      <c r="BP182" s="132">
        <f t="shared" si="114"/>
        <v>3.9188000000000001</v>
      </c>
      <c r="BQ182" s="132">
        <f t="shared" si="115"/>
        <v>10.975900000000001</v>
      </c>
      <c r="BR182" s="132">
        <f t="shared" si="116"/>
        <v>0.36484</v>
      </c>
      <c r="BS182" s="132">
        <f t="shared" si="104"/>
        <v>0.19186</v>
      </c>
      <c r="BT182" s="132">
        <f t="shared" si="105"/>
        <v>1.4276</v>
      </c>
      <c r="BU182" s="132"/>
      <c r="BV182" s="132">
        <f t="shared" si="117"/>
        <v>0.28070000000000001</v>
      </c>
      <c r="BW182" s="133">
        <f t="shared" si="123"/>
        <v>1.4215</v>
      </c>
      <c r="BX182" s="133">
        <f t="shared" si="123"/>
        <v>1.4288000000000001</v>
      </c>
      <c r="BY182" s="133">
        <f t="shared" si="106"/>
        <v>0.37430000000000002</v>
      </c>
      <c r="BZ182" s="133">
        <f t="shared" si="107"/>
        <v>0.29270000000000002</v>
      </c>
      <c r="CA182" s="133">
        <f t="shared" si="108"/>
        <v>0.01</v>
      </c>
      <c r="CB182" s="133">
        <f t="shared" si="109"/>
        <v>9.6349999999999998</v>
      </c>
      <c r="CC182" s="133"/>
      <c r="CD182" s="133">
        <f t="shared" si="110"/>
        <v>1.8190000000000002</v>
      </c>
    </row>
    <row r="183" spans="1:82" ht="15.75" x14ac:dyDescent="0.25">
      <c r="A183" s="125">
        <v>43281</v>
      </c>
      <c r="B183" s="138">
        <v>16462</v>
      </c>
      <c r="C183" s="138">
        <v>54630</v>
      </c>
      <c r="D183" s="138">
        <v>75327</v>
      </c>
      <c r="E183" s="138">
        <v>15665</v>
      </c>
      <c r="F183" s="138">
        <v>48532</v>
      </c>
      <c r="G183" s="138">
        <v>3658</v>
      </c>
      <c r="H183" s="138">
        <v>17324</v>
      </c>
      <c r="I183" s="138">
        <v>15197</v>
      </c>
      <c r="J183" s="138">
        <v>110918</v>
      </c>
      <c r="K183" s="138">
        <v>81477</v>
      </c>
      <c r="L183" s="138">
        <v>3057</v>
      </c>
      <c r="M183" s="138">
        <v>24383</v>
      </c>
      <c r="N183" s="138">
        <v>105</v>
      </c>
      <c r="O183" s="138">
        <v>19961</v>
      </c>
      <c r="P183" s="138">
        <v>20865</v>
      </c>
      <c r="Q183" s="138">
        <v>3695</v>
      </c>
      <c r="R183" s="138">
        <v>13710</v>
      </c>
      <c r="S183" s="138">
        <v>46715</v>
      </c>
      <c r="T183" s="138">
        <v>13786</v>
      </c>
      <c r="U183" s="138">
        <v>2783</v>
      </c>
      <c r="V183" s="138">
        <v>27968</v>
      </c>
      <c r="W183" s="138">
        <v>35837</v>
      </c>
      <c r="X183" s="138">
        <v>19442</v>
      </c>
      <c r="Y183" s="138">
        <v>15441</v>
      </c>
      <c r="Z183" s="138">
        <v>19490</v>
      </c>
      <c r="AA183" s="138">
        <v>47911</v>
      </c>
      <c r="AB183" s="138">
        <v>1259</v>
      </c>
      <c r="AC183" s="138">
        <v>2672</v>
      </c>
      <c r="AD183" s="146">
        <v>6993</v>
      </c>
      <c r="AE183" s="138">
        <v>35489</v>
      </c>
      <c r="AF183" s="138">
        <v>4988</v>
      </c>
      <c r="AG183" s="138">
        <v>8280</v>
      </c>
      <c r="AH183" s="138">
        <v>60850</v>
      </c>
      <c r="AI183" s="138">
        <v>49700</v>
      </c>
      <c r="AJ183" s="138">
        <v>378120</v>
      </c>
      <c r="AK183" s="128">
        <f>(M183)*0.00001</f>
        <v>0.24383000000000002</v>
      </c>
      <c r="AL183" s="129">
        <f>(B183)*0.0001</f>
        <v>1.6462000000000001</v>
      </c>
      <c r="AM183" s="129">
        <f>(C183)*0.00005</f>
        <v>2.7315</v>
      </c>
      <c r="AN183" s="129">
        <f>(D183)*0.00005</f>
        <v>3.7663500000000001</v>
      </c>
      <c r="AO183" s="129">
        <f>(J183)*0.0001</f>
        <v>11.091800000000001</v>
      </c>
      <c r="AP183" s="129">
        <f>(K183)*0.00005</f>
        <v>4.0738500000000002</v>
      </c>
      <c r="AQ183" s="129">
        <f>(AH183)*0.00001</f>
        <v>0.60850000000000004</v>
      </c>
      <c r="AR183" s="129">
        <f t="shared" si="121"/>
        <v>4.9700000000000001E-2</v>
      </c>
      <c r="AT183" s="131">
        <f t="shared" si="111"/>
        <v>43281</v>
      </c>
      <c r="AU183" s="132">
        <f t="shared" si="90"/>
        <v>0.35489000000000004</v>
      </c>
      <c r="AV183" s="132">
        <f t="shared" si="91"/>
        <v>0.47911000000000004</v>
      </c>
      <c r="AW183" s="132">
        <f t="shared" si="92"/>
        <v>0.46715000000000007</v>
      </c>
      <c r="AX183" s="132">
        <f t="shared" si="93"/>
        <v>2.6720000000000001E-2</v>
      </c>
      <c r="AY183" s="132">
        <f t="shared" si="94"/>
        <v>1.259E-2</v>
      </c>
      <c r="AZ183" s="132">
        <f t="shared" si="95"/>
        <v>0.27968000000000004</v>
      </c>
      <c r="BA183" s="132">
        <f t="shared" si="96"/>
        <v>0.15441000000000002</v>
      </c>
      <c r="BB183" s="132">
        <f t="shared" si="97"/>
        <v>0.71674000000000004</v>
      </c>
      <c r="BC183" s="132">
        <f t="shared" si="98"/>
        <v>0.19490000000000002</v>
      </c>
      <c r="BD183" s="132">
        <f t="shared" si="99"/>
        <v>0.19442000000000001</v>
      </c>
      <c r="BE183" s="132">
        <f t="shared" si="100"/>
        <v>4.9880000000000001E-2</v>
      </c>
      <c r="BF183" s="132">
        <f t="shared" si="101"/>
        <v>6.9930000000000006E-2</v>
      </c>
      <c r="BG183" s="132">
        <f t="shared" si="112"/>
        <v>8.2799999999999992E-3</v>
      </c>
      <c r="BH183" s="132"/>
      <c r="BI183" s="132">
        <f t="shared" si="122"/>
        <v>1.6462000000000001</v>
      </c>
      <c r="BJ183" s="132">
        <f t="shared" si="122"/>
        <v>2.7315</v>
      </c>
      <c r="BK183" s="132">
        <f t="shared" si="122"/>
        <v>3.7663500000000001</v>
      </c>
      <c r="BL183" s="132">
        <f t="shared" si="102"/>
        <v>0.27829999999999999</v>
      </c>
      <c r="BM183" s="132">
        <f t="shared" si="113"/>
        <v>1.5665</v>
      </c>
      <c r="BN183" s="132">
        <f t="shared" si="103"/>
        <v>0.97064000000000006</v>
      </c>
      <c r="BO183" s="132"/>
      <c r="BP183" s="132">
        <f t="shared" si="114"/>
        <v>4.0738500000000002</v>
      </c>
      <c r="BQ183" s="132">
        <f t="shared" si="115"/>
        <v>11.091800000000001</v>
      </c>
      <c r="BR183" s="132">
        <f t="shared" si="116"/>
        <v>0.37811999999999996</v>
      </c>
      <c r="BS183" s="132">
        <f t="shared" si="104"/>
        <v>0.13786000000000001</v>
      </c>
      <c r="BT183" s="132">
        <f t="shared" si="105"/>
        <v>1.371</v>
      </c>
      <c r="BU183" s="132"/>
      <c r="BV183" s="132">
        <f t="shared" si="117"/>
        <v>0.36580000000000001</v>
      </c>
      <c r="BW183" s="133">
        <f t="shared" si="123"/>
        <v>1.7324000000000002</v>
      </c>
      <c r="BX183" s="133">
        <f t="shared" si="123"/>
        <v>1.5197000000000001</v>
      </c>
      <c r="BY183" s="133">
        <f t="shared" si="106"/>
        <v>0.3695</v>
      </c>
      <c r="BZ183" s="133">
        <f t="shared" si="107"/>
        <v>0.30570000000000003</v>
      </c>
      <c r="CA183" s="133">
        <f t="shared" si="108"/>
        <v>1.0500000000000001E-2</v>
      </c>
      <c r="CB183" s="133">
        <f t="shared" si="109"/>
        <v>9.980500000000001</v>
      </c>
      <c r="CC183" s="133"/>
      <c r="CD183" s="133">
        <f t="shared" si="110"/>
        <v>2.0865</v>
      </c>
    </row>
    <row r="184" spans="1:82" ht="15.75" x14ac:dyDescent="0.25">
      <c r="A184" s="125">
        <v>43282</v>
      </c>
      <c r="B184" s="138">
        <v>16607</v>
      </c>
      <c r="C184" s="138">
        <v>54850</v>
      </c>
      <c r="D184" s="138">
        <v>74993</v>
      </c>
      <c r="E184" s="138">
        <v>15846</v>
      </c>
      <c r="F184" s="138">
        <v>47750</v>
      </c>
      <c r="G184" s="138">
        <v>3627</v>
      </c>
      <c r="H184" s="138">
        <v>17866</v>
      </c>
      <c r="I184" s="138">
        <v>15260</v>
      </c>
      <c r="J184" s="138">
        <v>110652</v>
      </c>
      <c r="K184" s="138">
        <v>81501</v>
      </c>
      <c r="L184" s="138">
        <v>2975</v>
      </c>
      <c r="M184" s="138">
        <v>23903</v>
      </c>
      <c r="N184" s="138">
        <v>123</v>
      </c>
      <c r="O184" s="138">
        <v>20736</v>
      </c>
      <c r="P184" s="138">
        <v>21295</v>
      </c>
      <c r="Q184" s="138">
        <v>3694</v>
      </c>
      <c r="R184" s="138">
        <v>13665</v>
      </c>
      <c r="S184" s="138">
        <v>46214</v>
      </c>
      <c r="T184" s="138">
        <v>18382</v>
      </c>
      <c r="U184" s="138">
        <v>2817</v>
      </c>
      <c r="V184" s="138">
        <v>29603</v>
      </c>
      <c r="W184" s="138">
        <v>34129</v>
      </c>
      <c r="X184" s="138">
        <v>19419</v>
      </c>
      <c r="Y184" s="138">
        <v>15523</v>
      </c>
      <c r="Z184" s="138">
        <v>18285</v>
      </c>
      <c r="AA184" s="138">
        <v>49441</v>
      </c>
      <c r="AB184" s="138">
        <v>1517</v>
      </c>
      <c r="AC184" s="138">
        <v>2527</v>
      </c>
      <c r="AD184" s="138">
        <v>7665</v>
      </c>
      <c r="AE184" s="138">
        <v>37594</v>
      </c>
      <c r="AF184" s="138">
        <v>5185</v>
      </c>
      <c r="AG184" s="138">
        <v>11050</v>
      </c>
      <c r="AH184" s="138">
        <v>62570</v>
      </c>
      <c r="AI184" s="138">
        <v>54910</v>
      </c>
      <c r="AJ184" s="138">
        <v>381600</v>
      </c>
      <c r="AK184" s="128">
        <f t="shared" ref="AK184:AK214" si="125">(M184)*0.00001</f>
        <v>0.23903000000000002</v>
      </c>
      <c r="AL184" s="129">
        <f t="shared" ref="AL184:AL214" si="126">(B184)*0.0001</f>
        <v>1.6607000000000001</v>
      </c>
      <c r="AM184" s="129">
        <f t="shared" ref="AM184:AN199" si="127">(C184)*0.00005</f>
        <v>2.7425000000000002</v>
      </c>
      <c r="AN184" s="129">
        <f t="shared" si="127"/>
        <v>3.7496500000000004</v>
      </c>
      <c r="AO184" s="129">
        <f t="shared" ref="AO184:AO214" si="128">(J184)*0.0001</f>
        <v>11.065200000000001</v>
      </c>
      <c r="AP184" s="129">
        <f t="shared" ref="AP184:AP214" si="129">(K184)*0.00005</f>
        <v>4.0750500000000001</v>
      </c>
      <c r="AQ184" s="129">
        <f>(AH184)*0.00001</f>
        <v>0.62570000000000003</v>
      </c>
      <c r="AR184" s="129">
        <f>(AI184)*0.00001</f>
        <v>0.54910000000000003</v>
      </c>
      <c r="AT184" s="131">
        <f t="shared" si="111"/>
        <v>43282</v>
      </c>
      <c r="AU184" s="132">
        <f t="shared" si="90"/>
        <v>0.37594000000000005</v>
      </c>
      <c r="AV184" s="132">
        <f t="shared" si="91"/>
        <v>0.49441000000000002</v>
      </c>
      <c r="AW184" s="132">
        <f t="shared" si="92"/>
        <v>0.46214000000000005</v>
      </c>
      <c r="AX184" s="132">
        <f t="shared" si="93"/>
        <v>2.5270000000000001E-2</v>
      </c>
      <c r="AY184" s="132">
        <f t="shared" si="94"/>
        <v>1.5170000000000001E-2</v>
      </c>
      <c r="AZ184" s="132">
        <f t="shared" si="95"/>
        <v>0.29603000000000002</v>
      </c>
      <c r="BA184" s="132">
        <f t="shared" si="96"/>
        <v>0.15523000000000001</v>
      </c>
      <c r="BB184" s="132">
        <f t="shared" si="97"/>
        <v>0.68258000000000008</v>
      </c>
      <c r="BC184" s="132">
        <f t="shared" si="98"/>
        <v>0.18285000000000001</v>
      </c>
      <c r="BD184" s="132">
        <f t="shared" si="99"/>
        <v>0.19419000000000003</v>
      </c>
      <c r="BE184" s="132">
        <f t="shared" si="100"/>
        <v>5.1850000000000007E-2</v>
      </c>
      <c r="BF184" s="132">
        <f t="shared" si="101"/>
        <v>7.665000000000001E-2</v>
      </c>
      <c r="BG184" s="132">
        <f t="shared" si="112"/>
        <v>1.1049999999999999E-2</v>
      </c>
      <c r="BH184" s="132"/>
      <c r="BI184" s="132">
        <f t="shared" si="122"/>
        <v>1.6607000000000001</v>
      </c>
      <c r="BJ184" s="132">
        <f t="shared" si="122"/>
        <v>2.7425000000000002</v>
      </c>
      <c r="BK184" s="132">
        <f t="shared" si="122"/>
        <v>3.7496500000000004</v>
      </c>
      <c r="BL184" s="132">
        <f t="shared" si="102"/>
        <v>0.28170000000000001</v>
      </c>
      <c r="BM184" s="132">
        <f t="shared" si="113"/>
        <v>1.5846</v>
      </c>
      <c r="BN184" s="132">
        <f t="shared" si="103"/>
        <v>0.95500000000000007</v>
      </c>
      <c r="BO184" s="132"/>
      <c r="BP184" s="132">
        <f t="shared" si="114"/>
        <v>4.0750500000000001</v>
      </c>
      <c r="BQ184" s="132">
        <f t="shared" si="115"/>
        <v>11.065200000000001</v>
      </c>
      <c r="BR184" s="132">
        <f t="shared" si="116"/>
        <v>0.38159999999999999</v>
      </c>
      <c r="BS184" s="132">
        <f t="shared" si="104"/>
        <v>0.18382000000000001</v>
      </c>
      <c r="BT184" s="132">
        <f t="shared" si="105"/>
        <v>1.3665</v>
      </c>
      <c r="BU184" s="132"/>
      <c r="BV184" s="132">
        <f t="shared" si="117"/>
        <v>0.36270000000000002</v>
      </c>
      <c r="BW184" s="133">
        <f t="shared" si="123"/>
        <v>1.7866000000000002</v>
      </c>
      <c r="BX184" s="133">
        <f t="shared" si="123"/>
        <v>1.526</v>
      </c>
      <c r="BY184" s="133">
        <f t="shared" si="106"/>
        <v>0.36940000000000001</v>
      </c>
      <c r="BZ184" s="133">
        <f t="shared" si="107"/>
        <v>0.29749999999999999</v>
      </c>
      <c r="CA184" s="133">
        <f t="shared" si="108"/>
        <v>1.23E-2</v>
      </c>
      <c r="CB184" s="133">
        <f t="shared" si="109"/>
        <v>10.368</v>
      </c>
      <c r="CC184" s="133"/>
      <c r="CD184" s="133">
        <f t="shared" si="110"/>
        <v>2.1295000000000002</v>
      </c>
    </row>
    <row r="185" spans="1:82" ht="15.75" x14ac:dyDescent="0.25">
      <c r="A185" s="125">
        <v>43283</v>
      </c>
      <c r="B185" s="138">
        <v>16376</v>
      </c>
      <c r="C185" s="138">
        <v>54099</v>
      </c>
      <c r="D185" s="138">
        <v>74643</v>
      </c>
      <c r="E185" s="138">
        <v>15637</v>
      </c>
      <c r="F185" s="138">
        <v>45387</v>
      </c>
      <c r="G185" s="138">
        <v>2990</v>
      </c>
      <c r="H185" s="138">
        <v>15336</v>
      </c>
      <c r="I185" s="138">
        <v>14156</v>
      </c>
      <c r="J185" s="138">
        <v>109926</v>
      </c>
      <c r="K185" s="138">
        <v>79792</v>
      </c>
      <c r="L185" s="138">
        <v>3022</v>
      </c>
      <c r="M185" s="138">
        <v>20670</v>
      </c>
      <c r="N185" s="138">
        <v>134</v>
      </c>
      <c r="O185" s="138">
        <v>19763</v>
      </c>
      <c r="P185" s="138">
        <v>19450</v>
      </c>
      <c r="Q185" s="138">
        <v>3620</v>
      </c>
      <c r="R185" s="138">
        <v>14360</v>
      </c>
      <c r="S185" s="138">
        <v>48354</v>
      </c>
      <c r="T185" s="138">
        <v>13523</v>
      </c>
      <c r="U185" s="138">
        <v>2737</v>
      </c>
      <c r="V185" s="138">
        <v>26124</v>
      </c>
      <c r="W185" s="138">
        <v>35765</v>
      </c>
      <c r="X185" s="138">
        <v>18631</v>
      </c>
      <c r="Y185" s="138">
        <v>16095</v>
      </c>
      <c r="Z185" s="138">
        <v>16435</v>
      </c>
      <c r="AA185" s="138">
        <v>46762</v>
      </c>
      <c r="AB185" s="138">
        <v>1241</v>
      </c>
      <c r="AC185" s="138">
        <v>2057</v>
      </c>
      <c r="AD185" s="138">
        <v>7463</v>
      </c>
      <c r="AE185" s="138">
        <v>35238</v>
      </c>
      <c r="AF185" s="138">
        <v>7423</v>
      </c>
      <c r="AG185" s="138">
        <v>5420</v>
      </c>
      <c r="AH185" s="138">
        <v>58010</v>
      </c>
      <c r="AI185" s="138">
        <v>52300</v>
      </c>
      <c r="AJ185" s="138">
        <v>382600</v>
      </c>
      <c r="AK185" s="128">
        <f t="shared" si="125"/>
        <v>0.20670000000000002</v>
      </c>
      <c r="AL185" s="129">
        <f t="shared" si="126"/>
        <v>1.6376000000000002</v>
      </c>
      <c r="AM185" s="129">
        <f t="shared" si="127"/>
        <v>2.7049500000000002</v>
      </c>
      <c r="AN185" s="129">
        <f t="shared" si="127"/>
        <v>3.7321500000000003</v>
      </c>
      <c r="AO185" s="129">
        <f t="shared" si="128"/>
        <v>10.992600000000001</v>
      </c>
      <c r="AP185" s="129">
        <f t="shared" si="129"/>
        <v>3.9896000000000003</v>
      </c>
      <c r="AQ185" s="129">
        <f t="shared" ref="AQ185:AR214" si="130">(AH185)*0.00001</f>
        <v>0.58010000000000006</v>
      </c>
      <c r="AR185" s="129">
        <f t="shared" si="130"/>
        <v>0.52300000000000002</v>
      </c>
      <c r="AT185" s="131">
        <f t="shared" si="111"/>
        <v>43283</v>
      </c>
      <c r="AU185" s="132">
        <f t="shared" si="90"/>
        <v>0.35238000000000003</v>
      </c>
      <c r="AV185" s="132">
        <f t="shared" si="91"/>
        <v>0.46762000000000004</v>
      </c>
      <c r="AW185" s="132">
        <f t="shared" si="92"/>
        <v>0.48354000000000003</v>
      </c>
      <c r="AX185" s="132">
        <f t="shared" si="93"/>
        <v>2.0570000000000001E-2</v>
      </c>
      <c r="AY185" s="132">
        <f t="shared" si="94"/>
        <v>1.2410000000000001E-2</v>
      </c>
      <c r="AZ185" s="132">
        <f t="shared" si="95"/>
        <v>0.26124000000000003</v>
      </c>
      <c r="BA185" s="132">
        <f t="shared" si="96"/>
        <v>0.16095000000000001</v>
      </c>
      <c r="BB185" s="132">
        <f t="shared" si="97"/>
        <v>0.71530000000000005</v>
      </c>
      <c r="BC185" s="132">
        <f t="shared" si="98"/>
        <v>0.16435000000000002</v>
      </c>
      <c r="BD185" s="132">
        <f t="shared" si="99"/>
        <v>0.18631</v>
      </c>
      <c r="BE185" s="132">
        <f t="shared" si="100"/>
        <v>7.4230000000000004E-2</v>
      </c>
      <c r="BF185" s="132">
        <f t="shared" si="101"/>
        <v>7.4630000000000002E-2</v>
      </c>
      <c r="BG185" s="132">
        <f t="shared" si="112"/>
        <v>5.4199999999999995E-3</v>
      </c>
      <c r="BH185" s="132"/>
      <c r="BI185" s="132">
        <f t="shared" si="122"/>
        <v>1.6376000000000002</v>
      </c>
      <c r="BJ185" s="132">
        <f t="shared" si="122"/>
        <v>2.7049500000000002</v>
      </c>
      <c r="BK185" s="132">
        <f t="shared" si="122"/>
        <v>3.7321500000000003</v>
      </c>
      <c r="BL185" s="132">
        <f t="shared" si="102"/>
        <v>0.2737</v>
      </c>
      <c r="BM185" s="132">
        <f t="shared" si="113"/>
        <v>1.5637000000000001</v>
      </c>
      <c r="BN185" s="132">
        <f t="shared" si="103"/>
        <v>0.9077400000000001</v>
      </c>
      <c r="BO185" s="132"/>
      <c r="BP185" s="132">
        <f t="shared" si="114"/>
        <v>3.9896000000000003</v>
      </c>
      <c r="BQ185" s="132">
        <f t="shared" si="115"/>
        <v>10.992600000000001</v>
      </c>
      <c r="BR185" s="132">
        <f t="shared" si="116"/>
        <v>0.3826</v>
      </c>
      <c r="BS185" s="132">
        <f t="shared" si="104"/>
        <v>0.13523000000000002</v>
      </c>
      <c r="BT185" s="132">
        <f t="shared" si="105"/>
        <v>1.4360000000000002</v>
      </c>
      <c r="BU185" s="132"/>
      <c r="BV185" s="132">
        <f t="shared" si="117"/>
        <v>0.29899999999999999</v>
      </c>
      <c r="BW185" s="133">
        <f t="shared" si="123"/>
        <v>1.5336000000000001</v>
      </c>
      <c r="BX185" s="133">
        <f t="shared" si="123"/>
        <v>1.4156</v>
      </c>
      <c r="BY185" s="133">
        <f t="shared" si="106"/>
        <v>0.36200000000000004</v>
      </c>
      <c r="BZ185" s="133">
        <f t="shared" si="107"/>
        <v>0.30220000000000002</v>
      </c>
      <c r="CA185" s="133">
        <f t="shared" si="108"/>
        <v>1.34E-2</v>
      </c>
      <c r="CB185" s="133">
        <f t="shared" si="109"/>
        <v>9.8815000000000008</v>
      </c>
      <c r="CC185" s="133"/>
      <c r="CD185" s="133">
        <f t="shared" si="110"/>
        <v>1.9450000000000001</v>
      </c>
    </row>
    <row r="186" spans="1:82" ht="15.75" x14ac:dyDescent="0.25">
      <c r="A186" s="125">
        <v>43284</v>
      </c>
      <c r="B186" s="138">
        <v>16193</v>
      </c>
      <c r="C186" s="146">
        <v>51691</v>
      </c>
      <c r="D186" s="138">
        <v>73406</v>
      </c>
      <c r="E186" s="138">
        <v>15604</v>
      </c>
      <c r="F186" s="138">
        <v>44603</v>
      </c>
      <c r="G186" s="138">
        <v>2965</v>
      </c>
      <c r="H186" s="138">
        <v>15920</v>
      </c>
      <c r="I186" s="138">
        <v>14766</v>
      </c>
      <c r="J186" s="138">
        <v>108785</v>
      </c>
      <c r="K186" s="138">
        <v>78959</v>
      </c>
      <c r="L186" s="138">
        <v>3012</v>
      </c>
      <c r="M186" s="138">
        <v>20354</v>
      </c>
      <c r="N186" s="138">
        <v>152</v>
      </c>
      <c r="O186" s="138">
        <v>19297</v>
      </c>
      <c r="P186" s="138">
        <v>19731</v>
      </c>
      <c r="Q186" s="138">
        <v>3568</v>
      </c>
      <c r="R186" s="138">
        <v>13319</v>
      </c>
      <c r="S186" s="138">
        <v>47437</v>
      </c>
      <c r="T186" s="138">
        <v>17941</v>
      </c>
      <c r="U186" s="138">
        <v>2654</v>
      </c>
      <c r="V186" s="138">
        <v>28270</v>
      </c>
      <c r="W186" s="138">
        <v>37208</v>
      </c>
      <c r="X186" s="138">
        <v>18577</v>
      </c>
      <c r="Y186" s="138">
        <v>15392</v>
      </c>
      <c r="Z186" s="138">
        <v>16127</v>
      </c>
      <c r="AA186" s="138">
        <v>46386</v>
      </c>
      <c r="AB186" s="138">
        <v>1287</v>
      </c>
      <c r="AC186" s="138">
        <v>2068</v>
      </c>
      <c r="AD186" s="138">
        <v>10042</v>
      </c>
      <c r="AE186" s="138">
        <v>30784</v>
      </c>
      <c r="AF186" s="138">
        <v>8063</v>
      </c>
      <c r="AG186" s="138">
        <v>11050</v>
      </c>
      <c r="AH186" s="138">
        <v>62570</v>
      </c>
      <c r="AI186" s="138">
        <v>71110</v>
      </c>
      <c r="AJ186" s="138">
        <v>377220</v>
      </c>
      <c r="AK186" s="128">
        <f t="shared" si="125"/>
        <v>0.20354000000000003</v>
      </c>
      <c r="AL186" s="129">
        <f t="shared" si="126"/>
        <v>1.6193000000000002</v>
      </c>
      <c r="AM186" s="129">
        <f t="shared" si="127"/>
        <v>2.5845500000000001</v>
      </c>
      <c r="AN186" s="129">
        <f t="shared" si="127"/>
        <v>3.6703000000000001</v>
      </c>
      <c r="AO186" s="129">
        <f t="shared" si="128"/>
        <v>10.878500000000001</v>
      </c>
      <c r="AP186" s="129">
        <f t="shared" si="129"/>
        <v>3.9479500000000001</v>
      </c>
      <c r="AQ186" s="129">
        <f t="shared" si="130"/>
        <v>0.62570000000000003</v>
      </c>
      <c r="AR186" s="129">
        <f t="shared" si="130"/>
        <v>0.71110000000000007</v>
      </c>
      <c r="AT186" s="131">
        <f t="shared" si="111"/>
        <v>43284</v>
      </c>
      <c r="AU186" s="132">
        <f t="shared" si="90"/>
        <v>0.30784</v>
      </c>
      <c r="AV186" s="132">
        <f t="shared" si="91"/>
        <v>0.46386000000000005</v>
      </c>
      <c r="AW186" s="132">
        <f t="shared" si="92"/>
        <v>0.47437000000000001</v>
      </c>
      <c r="AX186" s="132">
        <f t="shared" si="93"/>
        <v>2.068E-2</v>
      </c>
      <c r="AY186" s="132">
        <f t="shared" si="94"/>
        <v>1.2870000000000001E-2</v>
      </c>
      <c r="AZ186" s="132">
        <f t="shared" si="95"/>
        <v>0.28270000000000001</v>
      </c>
      <c r="BA186" s="132">
        <f t="shared" si="96"/>
        <v>0.15392</v>
      </c>
      <c r="BB186" s="132">
        <f t="shared" si="97"/>
        <v>0.74416000000000004</v>
      </c>
      <c r="BC186" s="132">
        <f t="shared" si="98"/>
        <v>0.16127000000000002</v>
      </c>
      <c r="BD186" s="132">
        <f t="shared" si="99"/>
        <v>0.18577000000000002</v>
      </c>
      <c r="BE186" s="132">
        <f t="shared" si="100"/>
        <v>8.0630000000000007E-2</v>
      </c>
      <c r="BF186" s="132">
        <f t="shared" si="101"/>
        <v>0.10042000000000001</v>
      </c>
      <c r="BG186" s="132">
        <f t="shared" si="112"/>
        <v>1.1049999999999999E-2</v>
      </c>
      <c r="BH186" s="132"/>
      <c r="BI186" s="132">
        <f t="shared" si="122"/>
        <v>1.6193000000000002</v>
      </c>
      <c r="BJ186" s="132">
        <f t="shared" si="122"/>
        <v>2.5845500000000001</v>
      </c>
      <c r="BK186" s="132">
        <f t="shared" si="122"/>
        <v>3.6703000000000001</v>
      </c>
      <c r="BL186" s="132">
        <f t="shared" si="102"/>
        <v>0.26540000000000002</v>
      </c>
      <c r="BM186" s="132">
        <f t="shared" si="113"/>
        <v>1.5604</v>
      </c>
      <c r="BN186" s="132">
        <f t="shared" si="103"/>
        <v>0.89206000000000008</v>
      </c>
      <c r="BO186" s="132"/>
      <c r="BP186" s="132">
        <f t="shared" si="114"/>
        <v>3.9479500000000001</v>
      </c>
      <c r="BQ186" s="132">
        <f t="shared" si="115"/>
        <v>10.878500000000001</v>
      </c>
      <c r="BR186" s="132">
        <f t="shared" si="116"/>
        <v>0.37722</v>
      </c>
      <c r="BS186" s="132">
        <f t="shared" si="104"/>
        <v>0.17941000000000001</v>
      </c>
      <c r="BT186" s="132">
        <f t="shared" si="105"/>
        <v>1.3319000000000001</v>
      </c>
      <c r="BU186" s="132"/>
      <c r="BV186" s="132">
        <f t="shared" si="117"/>
        <v>0.29650000000000004</v>
      </c>
      <c r="BW186" s="133">
        <f t="shared" si="123"/>
        <v>1.5920000000000001</v>
      </c>
      <c r="BX186" s="133">
        <f t="shared" si="123"/>
        <v>1.4766000000000001</v>
      </c>
      <c r="BY186" s="133">
        <f t="shared" si="106"/>
        <v>0.35680000000000001</v>
      </c>
      <c r="BZ186" s="133">
        <f t="shared" si="107"/>
        <v>0.30120000000000002</v>
      </c>
      <c r="CA186" s="133">
        <f t="shared" si="108"/>
        <v>1.52E-2</v>
      </c>
      <c r="CB186" s="133">
        <f t="shared" si="109"/>
        <v>9.6485000000000003</v>
      </c>
      <c r="CC186" s="133"/>
      <c r="CD186" s="133">
        <f t="shared" si="110"/>
        <v>1.9731000000000001</v>
      </c>
    </row>
    <row r="187" spans="1:82" ht="15.75" x14ac:dyDescent="0.25">
      <c r="A187" s="125">
        <v>43285</v>
      </c>
      <c r="B187" s="138">
        <v>16260</v>
      </c>
      <c r="C187" s="138">
        <v>53876</v>
      </c>
      <c r="D187" s="138">
        <v>73162</v>
      </c>
      <c r="E187" s="138">
        <v>15392</v>
      </c>
      <c r="F187" s="138">
        <v>46127</v>
      </c>
      <c r="G187" s="138">
        <v>3672</v>
      </c>
      <c r="H187" s="138">
        <v>18201</v>
      </c>
      <c r="I187" s="138">
        <v>15403</v>
      </c>
      <c r="J187" s="138">
        <v>107941</v>
      </c>
      <c r="K187" s="138">
        <v>78083</v>
      </c>
      <c r="L187" s="138">
        <v>2923</v>
      </c>
      <c r="M187" s="138">
        <v>22995</v>
      </c>
      <c r="N187" s="138">
        <v>98</v>
      </c>
      <c r="O187" s="138">
        <v>20586</v>
      </c>
      <c r="P187" s="138">
        <v>21456</v>
      </c>
      <c r="Q187" s="138">
        <v>3554</v>
      </c>
      <c r="R187" s="138">
        <v>14113</v>
      </c>
      <c r="S187" s="138">
        <v>43984</v>
      </c>
      <c r="T187" s="138">
        <v>12850</v>
      </c>
      <c r="U187" s="138">
        <v>2630</v>
      </c>
      <c r="V187" s="138">
        <v>29119</v>
      </c>
      <c r="W187" s="138">
        <v>33984</v>
      </c>
      <c r="X187" s="138">
        <v>19506</v>
      </c>
      <c r="Y187" s="138">
        <v>14632</v>
      </c>
      <c r="Z187" s="138">
        <v>17117</v>
      </c>
      <c r="AA187" s="138">
        <v>48100</v>
      </c>
      <c r="AB187" s="138">
        <v>1581</v>
      </c>
      <c r="AC187" s="138">
        <v>2492</v>
      </c>
      <c r="AD187" s="138">
        <v>8460</v>
      </c>
      <c r="AE187" s="138">
        <v>31164</v>
      </c>
      <c r="AF187" s="138">
        <v>5369</v>
      </c>
      <c r="AG187" s="138">
        <v>4140</v>
      </c>
      <c r="AH187" s="138">
        <v>57830</v>
      </c>
      <c r="AI187" s="138">
        <v>57920</v>
      </c>
      <c r="AJ187" s="138">
        <v>315200</v>
      </c>
      <c r="AK187" s="128">
        <f t="shared" si="125"/>
        <v>0.22995000000000002</v>
      </c>
      <c r="AL187" s="129">
        <f t="shared" si="126"/>
        <v>1.6260000000000001</v>
      </c>
      <c r="AM187" s="129">
        <f t="shared" si="127"/>
        <v>2.6938</v>
      </c>
      <c r="AN187" s="129">
        <f t="shared" si="127"/>
        <v>3.6581000000000001</v>
      </c>
      <c r="AO187" s="129">
        <f t="shared" si="128"/>
        <v>10.7941</v>
      </c>
      <c r="AP187" s="129">
        <f t="shared" si="129"/>
        <v>3.90415</v>
      </c>
      <c r="AQ187" s="129">
        <f t="shared" si="130"/>
        <v>0.57830000000000004</v>
      </c>
      <c r="AR187" s="129">
        <f t="shared" si="130"/>
        <v>0.57920000000000005</v>
      </c>
      <c r="AT187" s="131">
        <f t="shared" si="111"/>
        <v>43285</v>
      </c>
      <c r="AU187" s="132">
        <f t="shared" si="90"/>
        <v>0.31164000000000003</v>
      </c>
      <c r="AV187" s="132">
        <f t="shared" si="91"/>
        <v>0.48100000000000004</v>
      </c>
      <c r="AW187" s="132">
        <f t="shared" si="92"/>
        <v>0.43984000000000001</v>
      </c>
      <c r="AX187" s="132">
        <f t="shared" si="93"/>
        <v>2.4920000000000001E-2</v>
      </c>
      <c r="AY187" s="132">
        <f t="shared" si="94"/>
        <v>1.5810000000000001E-2</v>
      </c>
      <c r="AZ187" s="132">
        <f t="shared" si="95"/>
        <v>0.29119</v>
      </c>
      <c r="BA187" s="132">
        <f t="shared" si="96"/>
        <v>0.14632000000000001</v>
      </c>
      <c r="BB187" s="132">
        <f t="shared" si="97"/>
        <v>0.67968000000000006</v>
      </c>
      <c r="BC187" s="132">
        <f t="shared" si="98"/>
        <v>0.17117000000000002</v>
      </c>
      <c r="BD187" s="132">
        <f t="shared" si="99"/>
        <v>0.19506000000000001</v>
      </c>
      <c r="BE187" s="132">
        <f t="shared" si="100"/>
        <v>5.3690000000000002E-2</v>
      </c>
      <c r="BF187" s="132">
        <f t="shared" si="101"/>
        <v>8.4600000000000009E-2</v>
      </c>
      <c r="BG187" s="132">
        <f t="shared" si="112"/>
        <v>4.1399999999999996E-3</v>
      </c>
      <c r="BH187" s="132"/>
      <c r="BI187" s="132">
        <f t="shared" si="122"/>
        <v>1.6260000000000001</v>
      </c>
      <c r="BJ187" s="132">
        <f t="shared" si="122"/>
        <v>2.6938</v>
      </c>
      <c r="BK187" s="132">
        <f t="shared" si="122"/>
        <v>3.6581000000000001</v>
      </c>
      <c r="BL187" s="132">
        <f t="shared" si="102"/>
        <v>0.26300000000000001</v>
      </c>
      <c r="BM187" s="132">
        <f t="shared" si="113"/>
        <v>1.5392000000000001</v>
      </c>
      <c r="BN187" s="132">
        <f t="shared" si="103"/>
        <v>0.92254000000000003</v>
      </c>
      <c r="BO187" s="132"/>
      <c r="BP187" s="132">
        <f t="shared" si="114"/>
        <v>3.90415</v>
      </c>
      <c r="BQ187" s="132">
        <f t="shared" si="115"/>
        <v>10.7941</v>
      </c>
      <c r="BR187" s="132">
        <f t="shared" si="116"/>
        <v>0.31519999999999998</v>
      </c>
      <c r="BS187" s="132">
        <f t="shared" si="104"/>
        <v>0.1285</v>
      </c>
      <c r="BT187" s="132">
        <f t="shared" si="105"/>
        <v>1.4113</v>
      </c>
      <c r="BU187" s="132"/>
      <c r="BV187" s="132">
        <f t="shared" si="117"/>
        <v>0.36720000000000003</v>
      </c>
      <c r="BW187" s="133">
        <f t="shared" si="123"/>
        <v>1.8201000000000001</v>
      </c>
      <c r="BX187" s="133">
        <f t="shared" si="123"/>
        <v>1.5403</v>
      </c>
      <c r="BY187" s="133">
        <f t="shared" si="106"/>
        <v>0.35539999999999999</v>
      </c>
      <c r="BZ187" s="133">
        <f t="shared" si="107"/>
        <v>0.2923</v>
      </c>
      <c r="CA187" s="133">
        <f t="shared" si="108"/>
        <v>9.7999999999999997E-3</v>
      </c>
      <c r="CB187" s="133">
        <f t="shared" si="109"/>
        <v>10.293000000000001</v>
      </c>
      <c r="CC187" s="133"/>
      <c r="CD187" s="133">
        <f t="shared" si="110"/>
        <v>2.1456</v>
      </c>
    </row>
    <row r="188" spans="1:82" ht="15.75" x14ac:dyDescent="0.25">
      <c r="A188" s="125">
        <v>43286</v>
      </c>
      <c r="B188" s="138">
        <v>16451</v>
      </c>
      <c r="C188" s="138">
        <v>54282</v>
      </c>
      <c r="D188" s="138">
        <v>73991</v>
      </c>
      <c r="E188" s="138">
        <v>15778</v>
      </c>
      <c r="F188" s="138">
        <v>46883</v>
      </c>
      <c r="G188" s="138">
        <v>3397</v>
      </c>
      <c r="H188" s="138">
        <v>17658</v>
      </c>
      <c r="I188" s="138">
        <v>14783</v>
      </c>
      <c r="J188" s="138">
        <v>109861</v>
      </c>
      <c r="K188" s="138">
        <v>80756</v>
      </c>
      <c r="L188" s="138">
        <v>2842</v>
      </c>
      <c r="M188" s="138">
        <v>24182</v>
      </c>
      <c r="N188" s="138">
        <v>117</v>
      </c>
      <c r="O188" s="138">
        <v>19516</v>
      </c>
      <c r="P188" s="138">
        <v>20674</v>
      </c>
      <c r="Q188" s="138">
        <v>3549</v>
      </c>
      <c r="R188" s="138">
        <v>13546</v>
      </c>
      <c r="S188" s="138">
        <v>47280</v>
      </c>
      <c r="T188" s="138">
        <v>19012</v>
      </c>
      <c r="U188" s="138">
        <v>2700</v>
      </c>
      <c r="V188" s="138">
        <v>28112</v>
      </c>
      <c r="W188" s="138">
        <v>35159</v>
      </c>
      <c r="X188" s="138">
        <v>18833</v>
      </c>
      <c r="Y188" s="138">
        <v>16331</v>
      </c>
      <c r="Z188" s="138">
        <v>18167</v>
      </c>
      <c r="AA188" s="138">
        <v>47291</v>
      </c>
      <c r="AB188" s="138">
        <v>1434</v>
      </c>
      <c r="AC188" s="138">
        <v>2250</v>
      </c>
      <c r="AD188" s="146">
        <v>9420</v>
      </c>
      <c r="AE188" s="138">
        <v>31780</v>
      </c>
      <c r="AF188" s="138">
        <v>7525</v>
      </c>
      <c r="AG188" s="138">
        <v>11050</v>
      </c>
      <c r="AH188" s="138">
        <v>61120</v>
      </c>
      <c r="AI188" s="138">
        <v>66850</v>
      </c>
      <c r="AJ188" s="138">
        <v>368440</v>
      </c>
      <c r="AK188" s="128">
        <f t="shared" si="125"/>
        <v>0.24182000000000001</v>
      </c>
      <c r="AL188" s="129">
        <f t="shared" si="126"/>
        <v>1.6451</v>
      </c>
      <c r="AM188" s="129">
        <f t="shared" si="127"/>
        <v>2.7141000000000002</v>
      </c>
      <c r="AN188" s="129">
        <f t="shared" si="127"/>
        <v>3.6995500000000003</v>
      </c>
      <c r="AO188" s="129">
        <f t="shared" si="128"/>
        <v>10.9861</v>
      </c>
      <c r="AP188" s="129">
        <f t="shared" si="129"/>
        <v>4.0377999999999998</v>
      </c>
      <c r="AQ188" s="129">
        <f t="shared" si="130"/>
        <v>0.61120000000000008</v>
      </c>
      <c r="AR188" s="129">
        <f t="shared" si="130"/>
        <v>0.66850000000000009</v>
      </c>
      <c r="AT188" s="131">
        <f t="shared" si="111"/>
        <v>43286</v>
      </c>
      <c r="AU188" s="132">
        <f t="shared" si="90"/>
        <v>0.31780000000000003</v>
      </c>
      <c r="AV188" s="132">
        <f t="shared" si="91"/>
        <v>0.47291000000000005</v>
      </c>
      <c r="AW188" s="132">
        <f t="shared" si="92"/>
        <v>0.47280000000000005</v>
      </c>
      <c r="AX188" s="132">
        <f t="shared" si="93"/>
        <v>2.2500000000000003E-2</v>
      </c>
      <c r="AY188" s="132">
        <f t="shared" si="94"/>
        <v>1.434E-2</v>
      </c>
      <c r="AZ188" s="132">
        <f t="shared" si="95"/>
        <v>0.28112000000000004</v>
      </c>
      <c r="BA188" s="132">
        <f t="shared" si="96"/>
        <v>0.16331000000000001</v>
      </c>
      <c r="BB188" s="132">
        <f t="shared" si="97"/>
        <v>0.70318000000000003</v>
      </c>
      <c r="BC188" s="132">
        <f t="shared" si="98"/>
        <v>0.18167000000000003</v>
      </c>
      <c r="BD188" s="132">
        <f t="shared" si="99"/>
        <v>0.18833000000000003</v>
      </c>
      <c r="BE188" s="132">
        <f t="shared" si="100"/>
        <v>7.5250000000000011E-2</v>
      </c>
      <c r="BF188" s="132">
        <f t="shared" si="101"/>
        <v>9.4200000000000006E-2</v>
      </c>
      <c r="BG188" s="132">
        <f t="shared" si="112"/>
        <v>1.1049999999999999E-2</v>
      </c>
      <c r="BH188" s="132"/>
      <c r="BI188" s="132">
        <f t="shared" si="122"/>
        <v>1.6451</v>
      </c>
      <c r="BJ188" s="132">
        <f t="shared" si="122"/>
        <v>2.7141000000000002</v>
      </c>
      <c r="BK188" s="132">
        <f t="shared" si="122"/>
        <v>3.6995500000000003</v>
      </c>
      <c r="BL188" s="132">
        <f t="shared" si="102"/>
        <v>0.27</v>
      </c>
      <c r="BM188" s="132">
        <f t="shared" si="113"/>
        <v>1.5778000000000001</v>
      </c>
      <c r="BN188" s="132">
        <f t="shared" si="103"/>
        <v>0.93766000000000005</v>
      </c>
      <c r="BO188" s="132"/>
      <c r="BP188" s="132">
        <f t="shared" si="114"/>
        <v>4.0377999999999998</v>
      </c>
      <c r="BQ188" s="132">
        <f t="shared" si="115"/>
        <v>10.9861</v>
      </c>
      <c r="BR188" s="132">
        <f t="shared" si="116"/>
        <v>0.36843999999999999</v>
      </c>
      <c r="BS188" s="132">
        <f t="shared" si="104"/>
        <v>0.19012000000000001</v>
      </c>
      <c r="BT188" s="132">
        <f t="shared" si="105"/>
        <v>1.3546</v>
      </c>
      <c r="BU188" s="132"/>
      <c r="BV188" s="132">
        <f t="shared" si="117"/>
        <v>0.3397</v>
      </c>
      <c r="BW188" s="133">
        <f t="shared" si="123"/>
        <v>1.7658</v>
      </c>
      <c r="BX188" s="133">
        <f t="shared" si="123"/>
        <v>1.4783000000000002</v>
      </c>
      <c r="BY188" s="133">
        <f t="shared" si="106"/>
        <v>0.35489999999999999</v>
      </c>
      <c r="BZ188" s="133">
        <f t="shared" si="107"/>
        <v>0.28420000000000001</v>
      </c>
      <c r="CA188" s="133">
        <f t="shared" si="108"/>
        <v>1.17E-2</v>
      </c>
      <c r="CB188" s="133">
        <f t="shared" si="109"/>
        <v>9.7580000000000009</v>
      </c>
      <c r="CC188" s="133"/>
      <c r="CD188" s="133">
        <f t="shared" si="110"/>
        <v>2.0674000000000001</v>
      </c>
    </row>
    <row r="189" spans="1:82" ht="15.75" x14ac:dyDescent="0.25">
      <c r="A189" s="125">
        <v>43287</v>
      </c>
      <c r="B189" s="138">
        <v>17132</v>
      </c>
      <c r="C189" s="138">
        <v>56555</v>
      </c>
      <c r="D189" s="138">
        <v>76649</v>
      </c>
      <c r="E189" s="138">
        <v>16363</v>
      </c>
      <c r="F189" s="146">
        <v>43184</v>
      </c>
      <c r="G189" s="138">
        <v>4583</v>
      </c>
      <c r="H189" s="146">
        <v>18797</v>
      </c>
      <c r="I189" s="138">
        <v>18366</v>
      </c>
      <c r="J189" s="138">
        <v>112005</v>
      </c>
      <c r="K189" s="138">
        <v>81160</v>
      </c>
      <c r="L189" s="138">
        <v>3072</v>
      </c>
      <c r="M189" s="138">
        <v>19497</v>
      </c>
      <c r="N189" s="146">
        <v>117</v>
      </c>
      <c r="O189" s="138">
        <v>19527</v>
      </c>
      <c r="P189" s="138">
        <v>21490</v>
      </c>
      <c r="Q189" s="138">
        <v>3627</v>
      </c>
      <c r="R189" s="138">
        <v>14724</v>
      </c>
      <c r="S189" s="138">
        <v>46224</v>
      </c>
      <c r="T189" s="138">
        <v>20046</v>
      </c>
      <c r="U189" s="138">
        <v>2834</v>
      </c>
      <c r="V189" s="138">
        <v>28515</v>
      </c>
      <c r="W189" s="138">
        <v>37414</v>
      </c>
      <c r="X189" s="138">
        <v>20142</v>
      </c>
      <c r="Y189" s="138">
        <v>16715</v>
      </c>
      <c r="Z189" s="138">
        <v>16054</v>
      </c>
      <c r="AA189" s="138">
        <v>48986</v>
      </c>
      <c r="AB189" s="138">
        <v>1494</v>
      </c>
      <c r="AC189" s="138">
        <v>2454</v>
      </c>
      <c r="AD189" s="138">
        <v>6789</v>
      </c>
      <c r="AE189" s="138">
        <v>31052</v>
      </c>
      <c r="AF189" s="138">
        <v>8637</v>
      </c>
      <c r="AG189" s="138">
        <v>11050</v>
      </c>
      <c r="AH189" s="138">
        <v>59320</v>
      </c>
      <c r="AI189" s="138">
        <v>46250</v>
      </c>
      <c r="AJ189" s="138">
        <v>364980</v>
      </c>
      <c r="AK189" s="128">
        <f t="shared" si="125"/>
        <v>0.19497</v>
      </c>
      <c r="AL189" s="129">
        <f t="shared" si="126"/>
        <v>1.7132000000000001</v>
      </c>
      <c r="AM189" s="129">
        <f t="shared" si="127"/>
        <v>2.82775</v>
      </c>
      <c r="AN189" s="129">
        <f t="shared" si="127"/>
        <v>3.8324500000000001</v>
      </c>
      <c r="AO189" s="129">
        <f t="shared" si="128"/>
        <v>11.2005</v>
      </c>
      <c r="AP189" s="129">
        <f t="shared" si="129"/>
        <v>4.0579999999999998</v>
      </c>
      <c r="AQ189" s="129">
        <f t="shared" si="130"/>
        <v>0.59320000000000006</v>
      </c>
      <c r="AR189" s="129">
        <f t="shared" si="130"/>
        <v>0.46250000000000002</v>
      </c>
      <c r="AT189" s="131">
        <f t="shared" si="111"/>
        <v>43287</v>
      </c>
      <c r="AU189" s="132">
        <f t="shared" si="90"/>
        <v>0.31052000000000002</v>
      </c>
      <c r="AV189" s="132">
        <f t="shared" si="91"/>
        <v>0.48986000000000002</v>
      </c>
      <c r="AW189" s="132">
        <f t="shared" si="92"/>
        <v>0.46224000000000004</v>
      </c>
      <c r="AX189" s="132">
        <f t="shared" si="93"/>
        <v>2.4540000000000003E-2</v>
      </c>
      <c r="AY189" s="132">
        <f t="shared" si="94"/>
        <v>1.4940000000000002E-2</v>
      </c>
      <c r="AZ189" s="132">
        <f t="shared" si="95"/>
        <v>0.28515000000000001</v>
      </c>
      <c r="BA189" s="132">
        <f t="shared" si="96"/>
        <v>0.16715000000000002</v>
      </c>
      <c r="BB189" s="132">
        <f t="shared" si="97"/>
        <v>0.74828000000000006</v>
      </c>
      <c r="BC189" s="132">
        <f t="shared" si="98"/>
        <v>0.16054000000000002</v>
      </c>
      <c r="BD189" s="132">
        <f t="shared" si="99"/>
        <v>0.20142000000000002</v>
      </c>
      <c r="BE189" s="132">
        <f t="shared" si="100"/>
        <v>8.6370000000000002E-2</v>
      </c>
      <c r="BF189" s="132">
        <f t="shared" si="101"/>
        <v>6.7890000000000006E-2</v>
      </c>
      <c r="BG189" s="132">
        <f t="shared" si="112"/>
        <v>1.1049999999999999E-2</v>
      </c>
      <c r="BH189" s="132"/>
      <c r="BI189" s="132">
        <f t="shared" si="122"/>
        <v>1.7132000000000001</v>
      </c>
      <c r="BJ189" s="132">
        <f t="shared" si="122"/>
        <v>2.82775</v>
      </c>
      <c r="BK189" s="132">
        <f t="shared" si="122"/>
        <v>3.8324500000000001</v>
      </c>
      <c r="BL189" s="132">
        <f t="shared" si="102"/>
        <v>0.28340000000000004</v>
      </c>
      <c r="BM189" s="132">
        <f t="shared" si="113"/>
        <v>1.6363000000000001</v>
      </c>
      <c r="BN189" s="132">
        <f t="shared" si="103"/>
        <v>0.86368000000000011</v>
      </c>
      <c r="BO189" s="132"/>
      <c r="BP189" s="132">
        <f t="shared" si="114"/>
        <v>4.0579999999999998</v>
      </c>
      <c r="BQ189" s="132">
        <f t="shared" si="115"/>
        <v>11.2005</v>
      </c>
      <c r="BR189" s="132">
        <f t="shared" si="116"/>
        <v>0.36497999999999997</v>
      </c>
      <c r="BS189" s="132">
        <f t="shared" si="104"/>
        <v>0.20046000000000003</v>
      </c>
      <c r="BT189" s="132">
        <f t="shared" si="105"/>
        <v>1.4724000000000002</v>
      </c>
      <c r="BU189" s="132"/>
      <c r="BV189" s="132">
        <f t="shared" si="117"/>
        <v>0.45830000000000004</v>
      </c>
      <c r="BW189" s="133">
        <f t="shared" si="123"/>
        <v>1.8797000000000001</v>
      </c>
      <c r="BX189" s="133">
        <f t="shared" si="123"/>
        <v>1.8366</v>
      </c>
      <c r="BY189" s="133">
        <f t="shared" si="106"/>
        <v>0.36270000000000002</v>
      </c>
      <c r="BZ189" s="133">
        <f t="shared" si="107"/>
        <v>0.30720000000000003</v>
      </c>
      <c r="CA189" s="133">
        <f t="shared" si="108"/>
        <v>1.17E-2</v>
      </c>
      <c r="CB189" s="133">
        <f t="shared" si="109"/>
        <v>9.7635000000000005</v>
      </c>
      <c r="CC189" s="133"/>
      <c r="CD189" s="133">
        <f t="shared" si="110"/>
        <v>2.149</v>
      </c>
    </row>
    <row r="190" spans="1:82" ht="15.75" x14ac:dyDescent="0.25">
      <c r="A190" s="125">
        <v>43288</v>
      </c>
      <c r="B190" s="138">
        <v>16604</v>
      </c>
      <c r="C190" s="138">
        <v>54686</v>
      </c>
      <c r="D190" s="138">
        <v>73779</v>
      </c>
      <c r="E190" s="138">
        <v>14884</v>
      </c>
      <c r="F190" s="146">
        <v>46642</v>
      </c>
      <c r="G190" s="138">
        <v>3959</v>
      </c>
      <c r="H190" s="146">
        <v>21611</v>
      </c>
      <c r="I190" s="138">
        <v>18081</v>
      </c>
      <c r="J190" s="138">
        <v>108652</v>
      </c>
      <c r="K190" s="138">
        <v>79219</v>
      </c>
      <c r="L190" s="138">
        <v>3103</v>
      </c>
      <c r="M190" s="138">
        <v>22012</v>
      </c>
      <c r="N190" s="138">
        <v>112</v>
      </c>
      <c r="O190" s="138">
        <v>20142</v>
      </c>
      <c r="P190" s="138">
        <v>22175</v>
      </c>
      <c r="Q190" s="138">
        <v>3640</v>
      </c>
      <c r="R190" s="138">
        <v>13296</v>
      </c>
      <c r="S190" s="138">
        <v>44789</v>
      </c>
      <c r="T190" s="138">
        <v>22026</v>
      </c>
      <c r="U190" s="138">
        <v>2705</v>
      </c>
      <c r="V190" s="138">
        <v>27831</v>
      </c>
      <c r="W190" s="138">
        <v>34970</v>
      </c>
      <c r="X190" s="138">
        <v>19988</v>
      </c>
      <c r="Y190" s="138">
        <v>15384</v>
      </c>
      <c r="Z190" s="138">
        <v>17600</v>
      </c>
      <c r="AA190" s="138">
        <v>48038</v>
      </c>
      <c r="AB190" s="138">
        <v>1598</v>
      </c>
      <c r="AC190" s="138">
        <v>2692</v>
      </c>
      <c r="AD190" s="138">
        <v>4478</v>
      </c>
      <c r="AE190" s="138">
        <v>30719</v>
      </c>
      <c r="AF190" s="138">
        <v>4782</v>
      </c>
      <c r="AG190" s="138">
        <v>11030</v>
      </c>
      <c r="AH190" s="138">
        <v>55200</v>
      </c>
      <c r="AI190" s="138">
        <v>31260</v>
      </c>
      <c r="AJ190" s="138">
        <v>376320</v>
      </c>
      <c r="AK190" s="128">
        <f t="shared" si="125"/>
        <v>0.22012000000000001</v>
      </c>
      <c r="AL190" s="129">
        <f t="shared" si="126"/>
        <v>1.6604000000000001</v>
      </c>
      <c r="AM190" s="129">
        <f t="shared" si="127"/>
        <v>2.7343000000000002</v>
      </c>
      <c r="AN190" s="129">
        <f t="shared" si="127"/>
        <v>3.6889500000000002</v>
      </c>
      <c r="AO190" s="129">
        <f t="shared" si="128"/>
        <v>10.8652</v>
      </c>
      <c r="AP190" s="129">
        <f t="shared" si="129"/>
        <v>3.96095</v>
      </c>
      <c r="AQ190" s="129">
        <f t="shared" si="130"/>
        <v>0.55200000000000005</v>
      </c>
      <c r="AR190" s="129">
        <f t="shared" si="130"/>
        <v>0.31260000000000004</v>
      </c>
      <c r="AT190" s="131">
        <f t="shared" si="111"/>
        <v>43288</v>
      </c>
      <c r="AU190" s="132">
        <f t="shared" si="90"/>
        <v>0.30719000000000002</v>
      </c>
      <c r="AV190" s="132">
        <f t="shared" si="91"/>
        <v>0.48038000000000003</v>
      </c>
      <c r="AW190" s="132">
        <f t="shared" si="92"/>
        <v>0.44789000000000001</v>
      </c>
      <c r="AX190" s="132">
        <f t="shared" si="93"/>
        <v>2.6920000000000003E-2</v>
      </c>
      <c r="AY190" s="132">
        <f t="shared" si="94"/>
        <v>1.5980000000000001E-2</v>
      </c>
      <c r="AZ190" s="132">
        <f t="shared" si="95"/>
        <v>0.27831</v>
      </c>
      <c r="BA190" s="132">
        <f t="shared" si="96"/>
        <v>0.15384</v>
      </c>
      <c r="BB190" s="132">
        <f t="shared" si="97"/>
        <v>0.69940000000000002</v>
      </c>
      <c r="BC190" s="132">
        <f t="shared" si="98"/>
        <v>0.17600000000000002</v>
      </c>
      <c r="BD190" s="132">
        <f t="shared" si="99"/>
        <v>0.19988000000000003</v>
      </c>
      <c r="BE190" s="132">
        <f t="shared" si="100"/>
        <v>4.7820000000000001E-2</v>
      </c>
      <c r="BF190" s="132">
        <f t="shared" si="101"/>
        <v>4.478E-2</v>
      </c>
      <c r="BG190" s="132">
        <f t="shared" si="112"/>
        <v>1.103E-2</v>
      </c>
      <c r="BH190" s="132"/>
      <c r="BI190" s="132">
        <f t="shared" si="122"/>
        <v>1.6604000000000001</v>
      </c>
      <c r="BJ190" s="132">
        <f t="shared" si="122"/>
        <v>2.7343000000000002</v>
      </c>
      <c r="BK190" s="132">
        <f t="shared" si="122"/>
        <v>3.6889500000000002</v>
      </c>
      <c r="BL190" s="132">
        <f t="shared" si="102"/>
        <v>0.27050000000000002</v>
      </c>
      <c r="BM190" s="132">
        <f t="shared" si="113"/>
        <v>1.4884000000000002</v>
      </c>
      <c r="BN190" s="132">
        <f t="shared" si="103"/>
        <v>0.93284000000000011</v>
      </c>
      <c r="BO190" s="132"/>
      <c r="BP190" s="132">
        <f t="shared" si="114"/>
        <v>3.96095</v>
      </c>
      <c r="BQ190" s="132">
        <f t="shared" si="115"/>
        <v>10.8652</v>
      </c>
      <c r="BR190" s="132">
        <f t="shared" si="116"/>
        <v>0.37631999999999999</v>
      </c>
      <c r="BS190" s="132">
        <f t="shared" si="104"/>
        <v>0.22026000000000001</v>
      </c>
      <c r="BT190" s="132">
        <f t="shared" si="105"/>
        <v>1.3296000000000001</v>
      </c>
      <c r="BU190" s="132"/>
      <c r="BV190" s="132">
        <f t="shared" si="117"/>
        <v>0.39590000000000003</v>
      </c>
      <c r="BW190" s="133">
        <f t="shared" si="123"/>
        <v>2.1611000000000002</v>
      </c>
      <c r="BX190" s="133">
        <f t="shared" si="123"/>
        <v>1.8081</v>
      </c>
      <c r="BY190" s="133">
        <f t="shared" si="106"/>
        <v>0.36399999999999999</v>
      </c>
      <c r="BZ190" s="133">
        <f t="shared" si="107"/>
        <v>0.31030000000000002</v>
      </c>
      <c r="CA190" s="133">
        <f t="shared" si="108"/>
        <v>1.12E-2</v>
      </c>
      <c r="CB190" s="133">
        <f t="shared" si="109"/>
        <v>10.071</v>
      </c>
      <c r="CC190" s="133"/>
      <c r="CD190" s="133">
        <f t="shared" si="110"/>
        <v>2.2175000000000002</v>
      </c>
    </row>
    <row r="191" spans="1:82" ht="15.75" x14ac:dyDescent="0.25">
      <c r="A191" s="125">
        <v>43289</v>
      </c>
      <c r="B191" s="138">
        <v>16377</v>
      </c>
      <c r="C191" s="138">
        <v>54026</v>
      </c>
      <c r="D191" s="138">
        <v>72625</v>
      </c>
      <c r="E191" s="138">
        <v>14842</v>
      </c>
      <c r="F191" s="146">
        <v>48176</v>
      </c>
      <c r="G191" s="138">
        <v>3512</v>
      </c>
      <c r="H191" s="146">
        <v>21123</v>
      </c>
      <c r="I191" s="138">
        <v>16535</v>
      </c>
      <c r="J191" s="138">
        <v>108010</v>
      </c>
      <c r="K191" s="138">
        <v>78555</v>
      </c>
      <c r="L191" s="138">
        <v>3039</v>
      </c>
      <c r="M191" s="138">
        <v>18744</v>
      </c>
      <c r="N191" s="138">
        <v>132</v>
      </c>
      <c r="O191" s="138">
        <v>19791</v>
      </c>
      <c r="P191" s="138">
        <v>21060</v>
      </c>
      <c r="Q191" s="138">
        <v>3579</v>
      </c>
      <c r="R191" s="138">
        <v>13514</v>
      </c>
      <c r="S191" s="138">
        <v>45195</v>
      </c>
      <c r="T191" s="138">
        <v>20591</v>
      </c>
      <c r="U191" s="138">
        <v>2823</v>
      </c>
      <c r="V191" s="138">
        <v>28863</v>
      </c>
      <c r="W191" s="138">
        <v>33797</v>
      </c>
      <c r="X191" s="138">
        <v>19439</v>
      </c>
      <c r="Y191" s="138">
        <v>15037</v>
      </c>
      <c r="Z191" s="138">
        <v>17149</v>
      </c>
      <c r="AA191" s="138">
        <v>47622</v>
      </c>
      <c r="AB191" s="138">
        <v>1609</v>
      </c>
      <c r="AC191" s="138">
        <v>2044</v>
      </c>
      <c r="AD191" s="138">
        <v>7216</v>
      </c>
      <c r="AE191" s="138">
        <v>30933</v>
      </c>
      <c r="AF191" s="138">
        <v>4397</v>
      </c>
      <c r="AG191" s="138">
        <v>3370</v>
      </c>
      <c r="AH191" s="146">
        <v>67310</v>
      </c>
      <c r="AI191" s="146">
        <v>53910</v>
      </c>
      <c r="AJ191" s="138">
        <v>367640</v>
      </c>
      <c r="AK191" s="128">
        <f t="shared" si="125"/>
        <v>0.18744000000000002</v>
      </c>
      <c r="AL191" s="129">
        <f t="shared" si="126"/>
        <v>1.6377000000000002</v>
      </c>
      <c r="AM191" s="129">
        <f t="shared" si="127"/>
        <v>2.7013000000000003</v>
      </c>
      <c r="AN191" s="129">
        <f t="shared" si="127"/>
        <v>3.6312500000000001</v>
      </c>
      <c r="AO191" s="129">
        <f t="shared" si="128"/>
        <v>10.801</v>
      </c>
      <c r="AP191" s="129">
        <f t="shared" si="129"/>
        <v>3.9277500000000001</v>
      </c>
      <c r="AQ191" s="129">
        <f t="shared" si="130"/>
        <v>0.67310000000000003</v>
      </c>
      <c r="AR191" s="129">
        <f t="shared" si="130"/>
        <v>0.53910000000000002</v>
      </c>
      <c r="AT191" s="131">
        <f t="shared" si="111"/>
        <v>43289</v>
      </c>
      <c r="AU191" s="132">
        <f t="shared" si="90"/>
        <v>0.30933000000000005</v>
      </c>
      <c r="AV191" s="132">
        <f t="shared" si="91"/>
        <v>0.47622000000000003</v>
      </c>
      <c r="AW191" s="132">
        <f t="shared" si="92"/>
        <v>0.45195000000000002</v>
      </c>
      <c r="AX191" s="132">
        <f t="shared" si="93"/>
        <v>2.0440000000000003E-2</v>
      </c>
      <c r="AY191" s="132">
        <f t="shared" si="94"/>
        <v>1.609E-2</v>
      </c>
      <c r="AZ191" s="132">
        <f t="shared" si="95"/>
        <v>0.28863</v>
      </c>
      <c r="BA191" s="132">
        <f t="shared" si="96"/>
        <v>0.15037</v>
      </c>
      <c r="BB191" s="132">
        <f t="shared" si="97"/>
        <v>0.6759400000000001</v>
      </c>
      <c r="BC191" s="132">
        <f t="shared" si="98"/>
        <v>0.17149</v>
      </c>
      <c r="BD191" s="132">
        <f t="shared" si="99"/>
        <v>0.19439000000000001</v>
      </c>
      <c r="BE191" s="132">
        <f t="shared" si="100"/>
        <v>4.3970000000000002E-2</v>
      </c>
      <c r="BF191" s="132">
        <f t="shared" si="101"/>
        <v>7.2160000000000002E-2</v>
      </c>
      <c r="BG191" s="132">
        <f t="shared" si="112"/>
        <v>3.3699999999999997E-3</v>
      </c>
      <c r="BH191" s="132"/>
      <c r="BI191" s="132">
        <f t="shared" si="122"/>
        <v>1.6377000000000002</v>
      </c>
      <c r="BJ191" s="132">
        <f t="shared" si="122"/>
        <v>2.7013000000000003</v>
      </c>
      <c r="BK191" s="132">
        <f t="shared" si="122"/>
        <v>3.6312500000000001</v>
      </c>
      <c r="BL191" s="132">
        <f t="shared" si="102"/>
        <v>0.2823</v>
      </c>
      <c r="BM191" s="132">
        <f t="shared" si="113"/>
        <v>1.4842</v>
      </c>
      <c r="BN191" s="132">
        <f t="shared" si="103"/>
        <v>0.96352000000000004</v>
      </c>
      <c r="BO191" s="132"/>
      <c r="BP191" s="132">
        <f t="shared" si="114"/>
        <v>3.9277500000000001</v>
      </c>
      <c r="BQ191" s="132">
        <f t="shared" si="115"/>
        <v>10.801</v>
      </c>
      <c r="BR191" s="132">
        <f t="shared" si="116"/>
        <v>0.36763999999999997</v>
      </c>
      <c r="BS191" s="132">
        <f t="shared" si="104"/>
        <v>0.20591000000000001</v>
      </c>
      <c r="BT191" s="132">
        <f t="shared" si="105"/>
        <v>1.3514000000000002</v>
      </c>
      <c r="BU191" s="132"/>
      <c r="BV191" s="132">
        <f t="shared" si="117"/>
        <v>0.35120000000000001</v>
      </c>
      <c r="BW191" s="133">
        <f t="shared" si="123"/>
        <v>2.1123000000000003</v>
      </c>
      <c r="BX191" s="133">
        <f t="shared" si="123"/>
        <v>1.6535</v>
      </c>
      <c r="BY191" s="133">
        <f t="shared" si="106"/>
        <v>0.3579</v>
      </c>
      <c r="BZ191" s="133">
        <f t="shared" si="107"/>
        <v>0.3039</v>
      </c>
      <c r="CA191" s="133">
        <f t="shared" si="108"/>
        <v>1.32E-2</v>
      </c>
      <c r="CB191" s="133">
        <f t="shared" si="109"/>
        <v>9.8955000000000002</v>
      </c>
      <c r="CC191" s="133"/>
      <c r="CD191" s="133">
        <f t="shared" si="110"/>
        <v>2.1060000000000003</v>
      </c>
    </row>
    <row r="192" spans="1:82" ht="15.75" x14ac:dyDescent="0.25">
      <c r="A192" s="125">
        <v>43290</v>
      </c>
      <c r="B192" s="138">
        <v>15392</v>
      </c>
      <c r="C192" s="138">
        <v>51833</v>
      </c>
      <c r="D192" s="138">
        <v>70576</v>
      </c>
      <c r="E192" s="138">
        <v>14465</v>
      </c>
      <c r="F192" s="138">
        <v>40709</v>
      </c>
      <c r="G192" s="138">
        <v>2317</v>
      </c>
      <c r="H192" s="146">
        <v>16971</v>
      </c>
      <c r="I192" s="138">
        <v>13376</v>
      </c>
      <c r="J192" s="138">
        <v>103914</v>
      </c>
      <c r="K192" s="138">
        <v>74196</v>
      </c>
      <c r="L192" s="138">
        <v>2916</v>
      </c>
      <c r="M192" s="138">
        <v>16708</v>
      </c>
      <c r="N192" s="146">
        <v>132</v>
      </c>
      <c r="O192" s="138">
        <v>18479</v>
      </c>
      <c r="P192" s="138">
        <v>17191</v>
      </c>
      <c r="Q192" s="138">
        <v>3511</v>
      </c>
      <c r="R192" s="138">
        <v>14201</v>
      </c>
      <c r="S192" s="138">
        <v>47610</v>
      </c>
      <c r="T192" s="138">
        <v>19712</v>
      </c>
      <c r="U192" s="138">
        <v>2594</v>
      </c>
      <c r="V192" s="138">
        <v>24442</v>
      </c>
      <c r="W192" s="138">
        <v>34414</v>
      </c>
      <c r="X192" s="138">
        <v>16012</v>
      </c>
      <c r="Y192" s="138">
        <v>16322</v>
      </c>
      <c r="Z192" s="138">
        <v>14892</v>
      </c>
      <c r="AA192" s="138">
        <v>45373</v>
      </c>
      <c r="AB192" s="138">
        <v>1091</v>
      </c>
      <c r="AC192" s="138">
        <v>1215</v>
      </c>
      <c r="AD192" s="138">
        <v>6651</v>
      </c>
      <c r="AE192" s="138">
        <v>30109</v>
      </c>
      <c r="AF192" s="138">
        <v>6751</v>
      </c>
      <c r="AG192" s="138">
        <v>11030</v>
      </c>
      <c r="AH192" s="138">
        <v>57490</v>
      </c>
      <c r="AI192" s="138">
        <v>45040</v>
      </c>
      <c r="AJ192" s="138">
        <v>377400</v>
      </c>
      <c r="AK192" s="128">
        <f t="shared" si="125"/>
        <v>0.16708000000000001</v>
      </c>
      <c r="AL192" s="129">
        <f t="shared" si="126"/>
        <v>1.5392000000000001</v>
      </c>
      <c r="AM192" s="129">
        <f t="shared" si="127"/>
        <v>2.59165</v>
      </c>
      <c r="AN192" s="129">
        <f t="shared" si="127"/>
        <v>3.5288000000000004</v>
      </c>
      <c r="AO192" s="129">
        <f t="shared" si="128"/>
        <v>10.391400000000001</v>
      </c>
      <c r="AP192" s="129">
        <f t="shared" si="129"/>
        <v>3.7098</v>
      </c>
      <c r="AQ192" s="129">
        <f t="shared" si="130"/>
        <v>0.57490000000000008</v>
      </c>
      <c r="AR192" s="129">
        <f t="shared" si="130"/>
        <v>0.45040000000000002</v>
      </c>
      <c r="AT192" s="131">
        <f t="shared" si="111"/>
        <v>43290</v>
      </c>
      <c r="AU192" s="132">
        <f t="shared" si="90"/>
        <v>0.30109000000000002</v>
      </c>
      <c r="AV192" s="132">
        <f t="shared" si="91"/>
        <v>0.45373000000000002</v>
      </c>
      <c r="AW192" s="132">
        <f t="shared" si="92"/>
        <v>0.47610000000000002</v>
      </c>
      <c r="AX192" s="132">
        <f t="shared" si="93"/>
        <v>1.2150000000000001E-2</v>
      </c>
      <c r="AY192" s="132">
        <f t="shared" si="94"/>
        <v>1.0910000000000001E-2</v>
      </c>
      <c r="AZ192" s="132">
        <f t="shared" si="95"/>
        <v>0.24442000000000003</v>
      </c>
      <c r="BA192" s="132">
        <f t="shared" si="96"/>
        <v>0.16322</v>
      </c>
      <c r="BB192" s="132">
        <f t="shared" si="97"/>
        <v>0.68828</v>
      </c>
      <c r="BC192" s="132">
        <f t="shared" si="98"/>
        <v>0.14892000000000002</v>
      </c>
      <c r="BD192" s="132">
        <f t="shared" si="99"/>
        <v>0.16012000000000001</v>
      </c>
      <c r="BE192" s="132">
        <f t="shared" si="100"/>
        <v>6.7510000000000001E-2</v>
      </c>
      <c r="BF192" s="132">
        <f t="shared" si="101"/>
        <v>6.651E-2</v>
      </c>
      <c r="BG192" s="132">
        <f t="shared" si="112"/>
        <v>1.103E-2</v>
      </c>
      <c r="BH192" s="132"/>
      <c r="BI192" s="132">
        <f t="shared" si="122"/>
        <v>1.5392000000000001</v>
      </c>
      <c r="BJ192" s="132">
        <f t="shared" si="122"/>
        <v>2.59165</v>
      </c>
      <c r="BK192" s="132">
        <f t="shared" si="122"/>
        <v>3.5288000000000004</v>
      </c>
      <c r="BL192" s="132">
        <f t="shared" si="102"/>
        <v>0.25940000000000002</v>
      </c>
      <c r="BM192" s="132">
        <f t="shared" si="113"/>
        <v>1.4465000000000001</v>
      </c>
      <c r="BN192" s="132">
        <f t="shared" si="103"/>
        <v>0.81418000000000001</v>
      </c>
      <c r="BO192" s="132"/>
      <c r="BP192" s="132">
        <f t="shared" si="114"/>
        <v>3.7098</v>
      </c>
      <c r="BQ192" s="132">
        <f t="shared" si="115"/>
        <v>10.391400000000001</v>
      </c>
      <c r="BR192" s="132">
        <f t="shared" si="116"/>
        <v>0.37739999999999996</v>
      </c>
      <c r="BS192" s="132">
        <f t="shared" si="104"/>
        <v>0.19712000000000002</v>
      </c>
      <c r="BT192" s="132">
        <f t="shared" si="105"/>
        <v>1.4201000000000001</v>
      </c>
      <c r="BU192" s="132"/>
      <c r="BV192" s="132">
        <f t="shared" si="117"/>
        <v>0.23170000000000002</v>
      </c>
      <c r="BW192" s="133">
        <f t="shared" si="123"/>
        <v>1.6971000000000001</v>
      </c>
      <c r="BX192" s="133">
        <f t="shared" si="123"/>
        <v>1.3376000000000001</v>
      </c>
      <c r="BY192" s="133">
        <f t="shared" si="106"/>
        <v>0.35110000000000002</v>
      </c>
      <c r="BZ192" s="133">
        <f t="shared" si="107"/>
        <v>0.29160000000000003</v>
      </c>
      <c r="CA192" s="133">
        <f t="shared" si="108"/>
        <v>1.32E-2</v>
      </c>
      <c r="CB192" s="133">
        <f t="shared" si="109"/>
        <v>9.2394999999999996</v>
      </c>
      <c r="CC192" s="133"/>
      <c r="CD192" s="133">
        <f t="shared" si="110"/>
        <v>1.7191000000000001</v>
      </c>
    </row>
    <row r="193" spans="1:82" ht="15.75" x14ac:dyDescent="0.25">
      <c r="A193" s="125">
        <v>43291</v>
      </c>
      <c r="B193" s="138">
        <v>15212</v>
      </c>
      <c r="C193" s="138">
        <v>51374</v>
      </c>
      <c r="D193" s="138">
        <v>70086</v>
      </c>
      <c r="E193" s="138">
        <v>14569</v>
      </c>
      <c r="F193" s="138">
        <v>39656</v>
      </c>
      <c r="G193" s="138">
        <v>1987</v>
      </c>
      <c r="H193" s="138">
        <v>15062</v>
      </c>
      <c r="I193" s="138">
        <v>13195</v>
      </c>
      <c r="J193" s="138">
        <v>104346</v>
      </c>
      <c r="K193" s="138">
        <v>74931</v>
      </c>
      <c r="L193" s="138">
        <v>2969</v>
      </c>
      <c r="M193" s="138">
        <v>16969</v>
      </c>
      <c r="N193" s="138">
        <v>166</v>
      </c>
      <c r="O193" s="138">
        <v>18496</v>
      </c>
      <c r="P193" s="138">
        <v>16582</v>
      </c>
      <c r="Q193" s="138">
        <v>3552</v>
      </c>
      <c r="R193" s="138">
        <v>13170</v>
      </c>
      <c r="S193" s="138">
        <v>47069</v>
      </c>
      <c r="T193" s="138">
        <v>13246</v>
      </c>
      <c r="U193" s="138">
        <v>2646</v>
      </c>
      <c r="V193" s="138">
        <v>24426</v>
      </c>
      <c r="W193" s="138">
        <v>34430</v>
      </c>
      <c r="X193" s="138">
        <v>16505</v>
      </c>
      <c r="Y193" s="138">
        <v>16094</v>
      </c>
      <c r="Z193" s="138">
        <v>15459</v>
      </c>
      <c r="AA193" s="138">
        <v>45045</v>
      </c>
      <c r="AB193" s="138">
        <v>998</v>
      </c>
      <c r="AC193" s="138">
        <v>1029</v>
      </c>
      <c r="AD193" s="138">
        <v>9249</v>
      </c>
      <c r="AE193" s="138">
        <v>29551</v>
      </c>
      <c r="AF193" s="138">
        <v>7690</v>
      </c>
      <c r="AG193" s="138">
        <v>10240</v>
      </c>
      <c r="AH193" s="138">
        <v>66580</v>
      </c>
      <c r="AI193" s="138">
        <v>66260</v>
      </c>
      <c r="AJ193" s="138">
        <v>375880</v>
      </c>
      <c r="AK193" s="128">
        <f t="shared" si="125"/>
        <v>0.16969000000000001</v>
      </c>
      <c r="AL193" s="129">
        <f t="shared" si="126"/>
        <v>1.5212000000000001</v>
      </c>
      <c r="AM193" s="129">
        <f t="shared" si="127"/>
        <v>2.5687000000000002</v>
      </c>
      <c r="AN193" s="129">
        <f t="shared" si="127"/>
        <v>3.5043000000000002</v>
      </c>
      <c r="AO193" s="129">
        <f t="shared" si="128"/>
        <v>10.4346</v>
      </c>
      <c r="AP193" s="129">
        <f t="shared" si="129"/>
        <v>3.74655</v>
      </c>
      <c r="AQ193" s="129">
        <f t="shared" si="130"/>
        <v>0.66580000000000006</v>
      </c>
      <c r="AR193" s="129">
        <f t="shared" si="130"/>
        <v>0.66260000000000008</v>
      </c>
      <c r="AT193" s="131">
        <f t="shared" si="111"/>
        <v>43291</v>
      </c>
      <c r="AU193" s="132">
        <f t="shared" si="90"/>
        <v>0.29551000000000005</v>
      </c>
      <c r="AV193" s="132">
        <f t="shared" si="91"/>
        <v>0.45045000000000002</v>
      </c>
      <c r="AW193" s="132">
        <f t="shared" si="92"/>
        <v>0.47069000000000005</v>
      </c>
      <c r="AX193" s="132">
        <f t="shared" si="93"/>
        <v>1.0290000000000001E-2</v>
      </c>
      <c r="AY193" s="132">
        <f t="shared" si="94"/>
        <v>9.980000000000001E-3</v>
      </c>
      <c r="AZ193" s="132">
        <f t="shared" si="95"/>
        <v>0.24426000000000003</v>
      </c>
      <c r="BA193" s="132">
        <f t="shared" si="96"/>
        <v>0.16094</v>
      </c>
      <c r="BB193" s="132">
        <f t="shared" si="97"/>
        <v>0.6886000000000001</v>
      </c>
      <c r="BC193" s="132">
        <f t="shared" si="98"/>
        <v>0.15459000000000001</v>
      </c>
      <c r="BD193" s="132">
        <f t="shared" si="99"/>
        <v>0.16505</v>
      </c>
      <c r="BE193" s="132">
        <f t="shared" si="100"/>
        <v>7.690000000000001E-2</v>
      </c>
      <c r="BF193" s="132">
        <f t="shared" si="101"/>
        <v>9.2490000000000003E-2</v>
      </c>
      <c r="BG193" s="132">
        <f t="shared" si="112"/>
        <v>1.0239999999999999E-2</v>
      </c>
      <c r="BH193" s="132"/>
      <c r="BI193" s="132">
        <f t="shared" si="122"/>
        <v>1.5212000000000001</v>
      </c>
      <c r="BJ193" s="132">
        <f t="shared" si="122"/>
        <v>2.5687000000000002</v>
      </c>
      <c r="BK193" s="132">
        <f t="shared" si="122"/>
        <v>3.5043000000000002</v>
      </c>
      <c r="BL193" s="132">
        <f t="shared" si="102"/>
        <v>0.2646</v>
      </c>
      <c r="BM193" s="132">
        <f t="shared" si="113"/>
        <v>1.4569000000000001</v>
      </c>
      <c r="BN193" s="132">
        <f t="shared" si="103"/>
        <v>0.79312000000000005</v>
      </c>
      <c r="BO193" s="132"/>
      <c r="BP193" s="132">
        <f t="shared" si="114"/>
        <v>3.74655</v>
      </c>
      <c r="BQ193" s="132">
        <f t="shared" si="115"/>
        <v>10.4346</v>
      </c>
      <c r="BR193" s="132">
        <f t="shared" si="116"/>
        <v>0.37587999999999999</v>
      </c>
      <c r="BS193" s="132">
        <f t="shared" si="104"/>
        <v>0.13246000000000002</v>
      </c>
      <c r="BT193" s="132">
        <f t="shared" si="105"/>
        <v>1.3170000000000002</v>
      </c>
      <c r="BU193" s="132"/>
      <c r="BV193" s="132">
        <f t="shared" si="117"/>
        <v>0.19870000000000002</v>
      </c>
      <c r="BW193" s="133">
        <f t="shared" si="123"/>
        <v>1.5062</v>
      </c>
      <c r="BX193" s="133">
        <f t="shared" si="123"/>
        <v>1.3195000000000001</v>
      </c>
      <c r="BY193" s="133">
        <f t="shared" si="106"/>
        <v>0.35520000000000002</v>
      </c>
      <c r="BZ193" s="133">
        <f t="shared" si="107"/>
        <v>0.2969</v>
      </c>
      <c r="CA193" s="133">
        <f t="shared" si="108"/>
        <v>1.66E-2</v>
      </c>
      <c r="CB193" s="133">
        <f t="shared" si="109"/>
        <v>9.2479999999999993</v>
      </c>
      <c r="CC193" s="133"/>
      <c r="CD193" s="133">
        <f t="shared" si="110"/>
        <v>1.6582000000000001</v>
      </c>
    </row>
    <row r="194" spans="1:82" ht="15.75" x14ac:dyDescent="0.25">
      <c r="A194" s="125">
        <v>43292</v>
      </c>
      <c r="B194" s="138">
        <v>15168</v>
      </c>
      <c r="C194" s="138">
        <v>51164</v>
      </c>
      <c r="D194" s="138">
        <v>69760</v>
      </c>
      <c r="E194" s="138">
        <v>14888</v>
      </c>
      <c r="F194" s="138">
        <v>44125</v>
      </c>
      <c r="G194" s="138">
        <v>1955</v>
      </c>
      <c r="H194" s="138">
        <v>14364</v>
      </c>
      <c r="I194" s="138">
        <v>12827</v>
      </c>
      <c r="J194" s="138">
        <v>105186</v>
      </c>
      <c r="K194" s="138">
        <v>76072</v>
      </c>
      <c r="L194" s="138">
        <v>3090</v>
      </c>
      <c r="M194" s="138">
        <v>18550</v>
      </c>
      <c r="N194" s="138">
        <v>116</v>
      </c>
      <c r="O194" s="138">
        <v>18965</v>
      </c>
      <c r="P194" s="138">
        <v>16241</v>
      </c>
      <c r="Q194" s="138">
        <v>3615</v>
      </c>
      <c r="R194" s="138">
        <v>13900</v>
      </c>
      <c r="S194" s="138">
        <v>45787</v>
      </c>
      <c r="T194" s="138">
        <v>18513</v>
      </c>
      <c r="U194" s="138">
        <v>2613</v>
      </c>
      <c r="V194" s="138">
        <v>25886</v>
      </c>
      <c r="W194" s="138">
        <v>34316</v>
      </c>
      <c r="X194" s="138">
        <v>16851</v>
      </c>
      <c r="Y194" s="138">
        <v>16520</v>
      </c>
      <c r="Z194" s="138">
        <v>16045</v>
      </c>
      <c r="AA194" s="138">
        <v>44173</v>
      </c>
      <c r="AB194" s="138">
        <v>1153</v>
      </c>
      <c r="AC194" s="138">
        <v>1213</v>
      </c>
      <c r="AD194" s="138">
        <v>6029</v>
      </c>
      <c r="AE194" s="138">
        <v>29293</v>
      </c>
      <c r="AF194" s="138">
        <v>7848</v>
      </c>
      <c r="AG194" s="138">
        <v>0</v>
      </c>
      <c r="AH194" s="138">
        <v>56130</v>
      </c>
      <c r="AI194" s="138">
        <v>42630</v>
      </c>
      <c r="AJ194" s="138">
        <v>368700</v>
      </c>
      <c r="AK194" s="128">
        <f t="shared" si="125"/>
        <v>0.18550000000000003</v>
      </c>
      <c r="AL194" s="129">
        <f t="shared" si="126"/>
        <v>1.5168000000000001</v>
      </c>
      <c r="AM194" s="129">
        <f t="shared" si="127"/>
        <v>2.5582000000000003</v>
      </c>
      <c r="AN194" s="129">
        <f t="shared" si="127"/>
        <v>3.488</v>
      </c>
      <c r="AO194" s="129">
        <f t="shared" si="128"/>
        <v>10.518600000000001</v>
      </c>
      <c r="AP194" s="129">
        <f t="shared" si="129"/>
        <v>3.8036000000000003</v>
      </c>
      <c r="AQ194" s="129">
        <f t="shared" si="130"/>
        <v>0.56130000000000002</v>
      </c>
      <c r="AR194" s="129">
        <f t="shared" si="130"/>
        <v>0.42630000000000001</v>
      </c>
      <c r="AT194" s="131">
        <f t="shared" si="111"/>
        <v>43292</v>
      </c>
      <c r="AU194" s="132">
        <f t="shared" si="90"/>
        <v>0.29293000000000002</v>
      </c>
      <c r="AV194" s="132">
        <f t="shared" si="91"/>
        <v>0.44173000000000001</v>
      </c>
      <c r="AW194" s="132">
        <f t="shared" si="92"/>
        <v>0.45787000000000005</v>
      </c>
      <c r="AX194" s="132">
        <f t="shared" si="93"/>
        <v>1.213E-2</v>
      </c>
      <c r="AY194" s="132">
        <f t="shared" si="94"/>
        <v>1.153E-2</v>
      </c>
      <c r="AZ194" s="132">
        <f t="shared" si="95"/>
        <v>0.25886000000000003</v>
      </c>
      <c r="BA194" s="132">
        <f t="shared" si="96"/>
        <v>0.16520000000000001</v>
      </c>
      <c r="BB194" s="132">
        <f t="shared" si="97"/>
        <v>0.68632000000000004</v>
      </c>
      <c r="BC194" s="132">
        <f t="shared" si="98"/>
        <v>0.16045000000000001</v>
      </c>
      <c r="BD194" s="132">
        <f t="shared" si="99"/>
        <v>0.16851000000000002</v>
      </c>
      <c r="BE194" s="132">
        <f t="shared" si="100"/>
        <v>7.8480000000000008E-2</v>
      </c>
      <c r="BF194" s="132">
        <f t="shared" si="101"/>
        <v>6.0290000000000003E-2</v>
      </c>
      <c r="BG194" s="132">
        <f t="shared" si="112"/>
        <v>0</v>
      </c>
      <c r="BH194" s="132"/>
      <c r="BI194" s="132">
        <f t="shared" si="122"/>
        <v>1.5168000000000001</v>
      </c>
      <c r="BJ194" s="132">
        <f t="shared" si="122"/>
        <v>2.5582000000000003</v>
      </c>
      <c r="BK194" s="132">
        <f t="shared" si="122"/>
        <v>3.488</v>
      </c>
      <c r="BL194" s="132">
        <f t="shared" si="102"/>
        <v>0.26130000000000003</v>
      </c>
      <c r="BM194" s="132">
        <f t="shared" si="113"/>
        <v>1.4888000000000001</v>
      </c>
      <c r="BN194" s="132">
        <f t="shared" si="103"/>
        <v>0.88250000000000006</v>
      </c>
      <c r="BO194" s="132"/>
      <c r="BP194" s="132">
        <f t="shared" si="114"/>
        <v>3.8036000000000003</v>
      </c>
      <c r="BQ194" s="132">
        <f t="shared" si="115"/>
        <v>10.518600000000001</v>
      </c>
      <c r="BR194" s="132">
        <f t="shared" si="116"/>
        <v>0.36869999999999997</v>
      </c>
      <c r="BS194" s="132">
        <f t="shared" si="104"/>
        <v>0.18513000000000002</v>
      </c>
      <c r="BT194" s="132">
        <f t="shared" si="105"/>
        <v>1.3900000000000001</v>
      </c>
      <c r="BU194" s="132"/>
      <c r="BV194" s="132">
        <f t="shared" si="117"/>
        <v>0.19550000000000001</v>
      </c>
      <c r="BW194" s="133">
        <f t="shared" si="123"/>
        <v>1.4364000000000001</v>
      </c>
      <c r="BX194" s="133">
        <f t="shared" si="123"/>
        <v>1.2827</v>
      </c>
      <c r="BY194" s="133">
        <f t="shared" si="106"/>
        <v>0.36150000000000004</v>
      </c>
      <c r="BZ194" s="133">
        <f t="shared" si="107"/>
        <v>0.309</v>
      </c>
      <c r="CA194" s="133">
        <f t="shared" si="108"/>
        <v>1.1600000000000001E-2</v>
      </c>
      <c r="CB194" s="133">
        <f t="shared" si="109"/>
        <v>9.4824999999999999</v>
      </c>
      <c r="CC194" s="133"/>
      <c r="CD194" s="133">
        <f t="shared" si="110"/>
        <v>1.6241000000000001</v>
      </c>
    </row>
    <row r="195" spans="1:82" ht="15.75" x14ac:dyDescent="0.25">
      <c r="A195" s="125">
        <v>43293</v>
      </c>
      <c r="B195" s="138">
        <v>15273</v>
      </c>
      <c r="C195" s="138">
        <v>51384</v>
      </c>
      <c r="D195" s="138">
        <v>69972</v>
      </c>
      <c r="E195" s="138">
        <v>14663</v>
      </c>
      <c r="F195" s="138">
        <v>45009</v>
      </c>
      <c r="G195" s="138">
        <v>2166</v>
      </c>
      <c r="H195" s="138">
        <v>14839</v>
      </c>
      <c r="I195" s="138">
        <v>13299</v>
      </c>
      <c r="J195" s="138">
        <v>103982</v>
      </c>
      <c r="K195" s="138">
        <v>73686</v>
      </c>
      <c r="L195" s="138">
        <v>2885</v>
      </c>
      <c r="M195" s="138">
        <v>19295</v>
      </c>
      <c r="N195" s="138">
        <v>94</v>
      </c>
      <c r="O195" s="138">
        <v>19229</v>
      </c>
      <c r="P195" s="138">
        <v>16395</v>
      </c>
      <c r="Q195" s="138">
        <v>3713</v>
      </c>
      <c r="R195" s="138">
        <v>13264</v>
      </c>
      <c r="S195" s="138">
        <v>45845</v>
      </c>
      <c r="T195" s="138">
        <v>12374</v>
      </c>
      <c r="U195" s="138">
        <v>2591</v>
      </c>
      <c r="V195" s="138">
        <v>24653</v>
      </c>
      <c r="W195" s="138">
        <v>36613</v>
      </c>
      <c r="X195" s="138">
        <v>17608</v>
      </c>
      <c r="Y195" s="138">
        <v>15853</v>
      </c>
      <c r="Z195" s="138">
        <v>15169</v>
      </c>
      <c r="AA195" s="138">
        <v>46216</v>
      </c>
      <c r="AB195" s="138">
        <v>1184</v>
      </c>
      <c r="AC195" s="138">
        <v>1293</v>
      </c>
      <c r="AD195" s="138">
        <v>4347</v>
      </c>
      <c r="AE195" s="138">
        <v>29566</v>
      </c>
      <c r="AF195" s="138">
        <v>7552</v>
      </c>
      <c r="AG195" s="138">
        <v>19950</v>
      </c>
      <c r="AH195" s="138">
        <v>46840</v>
      </c>
      <c r="AI195" s="138">
        <v>29420</v>
      </c>
      <c r="AJ195" s="138">
        <v>257640</v>
      </c>
      <c r="AK195" s="128">
        <f t="shared" si="125"/>
        <v>0.19295000000000001</v>
      </c>
      <c r="AL195" s="129">
        <f t="shared" si="126"/>
        <v>1.5273000000000001</v>
      </c>
      <c r="AM195" s="129">
        <f t="shared" si="127"/>
        <v>2.5691999999999999</v>
      </c>
      <c r="AN195" s="129">
        <f t="shared" si="127"/>
        <v>3.4986000000000002</v>
      </c>
      <c r="AO195" s="129">
        <f t="shared" si="128"/>
        <v>10.398200000000001</v>
      </c>
      <c r="AP195" s="129">
        <f t="shared" si="129"/>
        <v>3.6843000000000004</v>
      </c>
      <c r="AQ195" s="129">
        <f t="shared" si="130"/>
        <v>0.46840000000000004</v>
      </c>
      <c r="AR195" s="129">
        <f t="shared" si="130"/>
        <v>0.29420000000000002</v>
      </c>
      <c r="AT195" s="131">
        <f t="shared" si="111"/>
        <v>43293</v>
      </c>
      <c r="AU195" s="132">
        <f t="shared" ref="AU195:AU258" si="131">(AE195)*0.00001</f>
        <v>0.29566000000000003</v>
      </c>
      <c r="AV195" s="132">
        <f t="shared" ref="AV195:AV258" si="132">(AA195)*0.00001</f>
        <v>0.46216000000000002</v>
      </c>
      <c r="AW195" s="132">
        <f t="shared" ref="AW195:AW258" si="133">(S195)*0.00001</f>
        <v>0.45845000000000002</v>
      </c>
      <c r="AX195" s="132">
        <f t="shared" ref="AX195:AX258" si="134">(AC195)*0.00001</f>
        <v>1.2930000000000001E-2</v>
      </c>
      <c r="AY195" s="132">
        <f t="shared" ref="AY195:AY258" si="135">(AB195)*0.00001</f>
        <v>1.1840000000000002E-2</v>
      </c>
      <c r="AZ195" s="132">
        <f t="shared" ref="AZ195:AZ258" si="136">(V195)*0.00001</f>
        <v>0.24653000000000003</v>
      </c>
      <c r="BA195" s="132">
        <f t="shared" ref="BA195:BA258" si="137">(Y195)*0.00001</f>
        <v>0.15853</v>
      </c>
      <c r="BB195" s="132">
        <f t="shared" ref="BB195:BB258" si="138">(W195)*0.00002</f>
        <v>0.73226000000000002</v>
      </c>
      <c r="BC195" s="132">
        <f t="shared" ref="BC195:BC258" si="139">(Z195)*0.00001</f>
        <v>0.15169000000000002</v>
      </c>
      <c r="BD195" s="132">
        <f t="shared" ref="BD195:BD258" si="140">(X195)*0.00001</f>
        <v>0.17608000000000001</v>
      </c>
      <c r="BE195" s="132">
        <f t="shared" ref="BE195:BE258" si="141">(AF195)*0.00001</f>
        <v>7.5520000000000004E-2</v>
      </c>
      <c r="BF195" s="132">
        <f t="shared" ref="BF195:BF258" si="142">(AD195)*0.00001</f>
        <v>4.3470000000000002E-2</v>
      </c>
      <c r="BG195" s="132">
        <f t="shared" si="112"/>
        <v>1.9949999999999999E-2</v>
      </c>
      <c r="BH195" s="132"/>
      <c r="BI195" s="132">
        <f t="shared" si="122"/>
        <v>1.5273000000000001</v>
      </c>
      <c r="BJ195" s="132">
        <f t="shared" si="122"/>
        <v>2.5691999999999999</v>
      </c>
      <c r="BK195" s="132">
        <f t="shared" si="122"/>
        <v>3.4986000000000002</v>
      </c>
      <c r="BL195" s="132">
        <f t="shared" ref="BL195:BL258" si="143">(U195)*0.0001</f>
        <v>0.2591</v>
      </c>
      <c r="BM195" s="132">
        <f t="shared" si="113"/>
        <v>1.4663000000000002</v>
      </c>
      <c r="BN195" s="132">
        <f t="shared" ref="BN195:BN258" si="144">(F195)*0.00002</f>
        <v>0.90018000000000009</v>
      </c>
      <c r="BO195" s="132"/>
      <c r="BP195" s="132">
        <f t="shared" si="114"/>
        <v>3.6843000000000004</v>
      </c>
      <c r="BQ195" s="132">
        <f t="shared" si="115"/>
        <v>10.398200000000001</v>
      </c>
      <c r="BR195" s="132">
        <f t="shared" si="116"/>
        <v>0.25763999999999998</v>
      </c>
      <c r="BS195" s="132">
        <f t="shared" ref="BS195:BS258" si="145">(T195)*0.00001</f>
        <v>0.12374000000000002</v>
      </c>
      <c r="BT195" s="132">
        <f t="shared" ref="BT195:BT258" si="146">(R195)*0.0001</f>
        <v>1.3264</v>
      </c>
      <c r="BU195" s="132"/>
      <c r="BV195" s="132">
        <f t="shared" si="117"/>
        <v>0.21660000000000001</v>
      </c>
      <c r="BW195" s="133">
        <f t="shared" si="123"/>
        <v>1.4839</v>
      </c>
      <c r="BX195" s="133">
        <f t="shared" si="123"/>
        <v>1.3299000000000001</v>
      </c>
      <c r="BY195" s="133">
        <f t="shared" ref="BY195:BY258" si="147">(Q195)*0.0001</f>
        <v>0.37130000000000002</v>
      </c>
      <c r="BZ195" s="133">
        <f t="shared" ref="BZ195:BZ258" si="148">(L195)*0.0001</f>
        <v>0.28850000000000003</v>
      </c>
      <c r="CA195" s="133">
        <f t="shared" ref="CA195:CA258" si="149">(N195)*0.0001</f>
        <v>9.4000000000000004E-3</v>
      </c>
      <c r="CB195" s="133">
        <f t="shared" ref="CB195:CB258" si="150">(O195)*0.0005</f>
        <v>9.6144999999999996</v>
      </c>
      <c r="CC195" s="133"/>
      <c r="CD195" s="133">
        <f t="shared" ref="CD195:CD258" si="151">(P195)*0.0001</f>
        <v>1.6395000000000002</v>
      </c>
    </row>
    <row r="196" spans="1:82" ht="15.75" x14ac:dyDescent="0.25">
      <c r="A196" s="125">
        <v>43294</v>
      </c>
      <c r="B196" s="138">
        <v>15456</v>
      </c>
      <c r="C196" s="138">
        <v>50994</v>
      </c>
      <c r="D196" s="138">
        <v>69571</v>
      </c>
      <c r="E196" s="138">
        <v>14332</v>
      </c>
      <c r="F196" s="138">
        <v>42830</v>
      </c>
      <c r="G196" s="138">
        <v>2507</v>
      </c>
      <c r="H196" s="138">
        <v>16283</v>
      </c>
      <c r="I196" s="138">
        <v>14017</v>
      </c>
      <c r="J196" s="138">
        <v>105287</v>
      </c>
      <c r="K196" s="138">
        <v>75397</v>
      </c>
      <c r="L196" s="138">
        <v>2805</v>
      </c>
      <c r="M196" s="138">
        <v>18504</v>
      </c>
      <c r="N196" s="138">
        <v>90</v>
      </c>
      <c r="O196" s="138">
        <v>18928</v>
      </c>
      <c r="P196" s="138">
        <v>17416</v>
      </c>
      <c r="Q196" s="138">
        <v>3628</v>
      </c>
      <c r="R196" s="138">
        <v>13853</v>
      </c>
      <c r="S196" s="138">
        <v>44836</v>
      </c>
      <c r="T196" s="138">
        <v>20235</v>
      </c>
      <c r="U196" s="138">
        <v>2546</v>
      </c>
      <c r="V196" s="138">
        <v>24357</v>
      </c>
      <c r="W196" s="138">
        <v>37167</v>
      </c>
      <c r="X196" s="138">
        <v>19094</v>
      </c>
      <c r="Y196" s="138">
        <v>15840</v>
      </c>
      <c r="Z196" s="138">
        <v>16727</v>
      </c>
      <c r="AA196" s="138">
        <v>43366</v>
      </c>
      <c r="AB196" s="138">
        <v>1264</v>
      </c>
      <c r="AC196" s="138">
        <v>1353</v>
      </c>
      <c r="AD196" s="138">
        <v>6337</v>
      </c>
      <c r="AE196" s="138">
        <v>29201</v>
      </c>
      <c r="AF196" s="138">
        <v>6809</v>
      </c>
      <c r="AG196" s="138">
        <v>0</v>
      </c>
      <c r="AH196" s="138">
        <v>49310</v>
      </c>
      <c r="AI196" s="138">
        <v>44940</v>
      </c>
      <c r="AJ196" s="138">
        <v>379660</v>
      </c>
      <c r="AK196" s="128">
        <f t="shared" si="125"/>
        <v>0.18504000000000001</v>
      </c>
      <c r="AL196" s="129">
        <f t="shared" si="126"/>
        <v>1.5456000000000001</v>
      </c>
      <c r="AM196" s="129">
        <f t="shared" si="127"/>
        <v>2.5497000000000001</v>
      </c>
      <c r="AN196" s="129">
        <f t="shared" si="127"/>
        <v>3.4785500000000003</v>
      </c>
      <c r="AO196" s="129">
        <f t="shared" si="128"/>
        <v>10.528700000000001</v>
      </c>
      <c r="AP196" s="129">
        <f t="shared" si="129"/>
        <v>3.7698500000000004</v>
      </c>
      <c r="AQ196" s="129">
        <f t="shared" si="130"/>
        <v>0.49310000000000004</v>
      </c>
      <c r="AR196" s="129">
        <f t="shared" si="130"/>
        <v>0.44940000000000002</v>
      </c>
      <c r="AT196" s="131">
        <f t="shared" ref="AT196:AT259" si="152">A196</f>
        <v>43294</v>
      </c>
      <c r="AU196" s="132">
        <f t="shared" si="131"/>
        <v>0.29201000000000005</v>
      </c>
      <c r="AV196" s="132">
        <f t="shared" si="132"/>
        <v>0.43366000000000005</v>
      </c>
      <c r="AW196" s="132">
        <f t="shared" si="133"/>
        <v>0.44836000000000004</v>
      </c>
      <c r="AX196" s="132">
        <f t="shared" si="134"/>
        <v>1.353E-2</v>
      </c>
      <c r="AY196" s="132">
        <f t="shared" si="135"/>
        <v>1.264E-2</v>
      </c>
      <c r="AZ196" s="132">
        <f t="shared" si="136"/>
        <v>0.24357000000000001</v>
      </c>
      <c r="BA196" s="132">
        <f t="shared" si="137"/>
        <v>0.15840000000000001</v>
      </c>
      <c r="BB196" s="132">
        <f t="shared" si="138"/>
        <v>0.74334000000000011</v>
      </c>
      <c r="BC196" s="132">
        <f t="shared" si="139"/>
        <v>0.16727</v>
      </c>
      <c r="BD196" s="132">
        <f t="shared" si="140"/>
        <v>0.19094000000000003</v>
      </c>
      <c r="BE196" s="132">
        <f t="shared" si="141"/>
        <v>6.8090000000000012E-2</v>
      </c>
      <c r="BF196" s="132">
        <f t="shared" si="142"/>
        <v>6.337000000000001E-2</v>
      </c>
      <c r="BG196" s="132">
        <f t="shared" ref="BG196:BG259" si="153">(AG196)*0.000001</f>
        <v>0</v>
      </c>
      <c r="BH196" s="132"/>
      <c r="BI196" s="132">
        <f t="shared" si="122"/>
        <v>1.5456000000000001</v>
      </c>
      <c r="BJ196" s="132">
        <f t="shared" si="122"/>
        <v>2.5497000000000001</v>
      </c>
      <c r="BK196" s="132">
        <f t="shared" si="122"/>
        <v>3.4785500000000003</v>
      </c>
      <c r="BL196" s="132">
        <f t="shared" si="143"/>
        <v>0.25459999999999999</v>
      </c>
      <c r="BM196" s="132">
        <f t="shared" ref="BM196:BM259" si="154">((E196)*0.0001)</f>
        <v>1.4332</v>
      </c>
      <c r="BN196" s="132">
        <f t="shared" si="144"/>
        <v>0.85660000000000003</v>
      </c>
      <c r="BO196" s="132"/>
      <c r="BP196" s="132">
        <f t="shared" ref="BP196:BP259" si="155">(AP196)</f>
        <v>3.7698500000000004</v>
      </c>
      <c r="BQ196" s="132">
        <f t="shared" ref="BQ196:BQ259" si="156">(AO196)</f>
        <v>10.528700000000001</v>
      </c>
      <c r="BR196" s="132">
        <f t="shared" ref="BR196:BR259" si="157">(AJ196)*0.000001</f>
        <v>0.37966</v>
      </c>
      <c r="BS196" s="132">
        <f t="shared" si="145"/>
        <v>0.20235000000000003</v>
      </c>
      <c r="BT196" s="132">
        <f t="shared" si="146"/>
        <v>1.3853</v>
      </c>
      <c r="BU196" s="132"/>
      <c r="BV196" s="132">
        <f t="shared" ref="BV196:BV259" si="158">((G196)*0.0001)</f>
        <v>0.25070000000000003</v>
      </c>
      <c r="BW196" s="133">
        <f t="shared" si="123"/>
        <v>1.6283000000000001</v>
      </c>
      <c r="BX196" s="133">
        <f t="shared" si="123"/>
        <v>1.4017000000000002</v>
      </c>
      <c r="BY196" s="133">
        <f t="shared" si="147"/>
        <v>0.36280000000000001</v>
      </c>
      <c r="BZ196" s="133">
        <f t="shared" si="148"/>
        <v>0.28050000000000003</v>
      </c>
      <c r="CA196" s="133">
        <f t="shared" si="149"/>
        <v>9.0000000000000011E-3</v>
      </c>
      <c r="CB196" s="133">
        <f t="shared" si="150"/>
        <v>9.4640000000000004</v>
      </c>
      <c r="CC196" s="133"/>
      <c r="CD196" s="133">
        <f t="shared" si="151"/>
        <v>1.7416</v>
      </c>
    </row>
    <row r="197" spans="1:82" ht="15.75" x14ac:dyDescent="0.25">
      <c r="A197" s="125">
        <v>43295</v>
      </c>
      <c r="B197" s="138">
        <v>15891</v>
      </c>
      <c r="C197" s="138">
        <v>52516</v>
      </c>
      <c r="D197" s="138">
        <v>71026</v>
      </c>
      <c r="E197" s="138">
        <v>14649</v>
      </c>
      <c r="F197" s="138">
        <v>45797</v>
      </c>
      <c r="G197" s="138">
        <v>3122</v>
      </c>
      <c r="H197" s="138">
        <v>18562</v>
      </c>
      <c r="I197" s="138">
        <v>15383</v>
      </c>
      <c r="J197" s="138">
        <v>106607</v>
      </c>
      <c r="K197" s="138">
        <v>77777</v>
      </c>
      <c r="L197" s="138">
        <v>2806</v>
      </c>
      <c r="M197" s="138">
        <v>23019</v>
      </c>
      <c r="N197" s="138">
        <v>95</v>
      </c>
      <c r="O197" s="138">
        <v>20897</v>
      </c>
      <c r="P197" s="138">
        <v>19286</v>
      </c>
      <c r="Q197" s="138">
        <v>3655</v>
      </c>
      <c r="R197" s="138">
        <v>13229</v>
      </c>
      <c r="S197" s="138">
        <v>43535</v>
      </c>
      <c r="T197" s="138">
        <v>20666</v>
      </c>
      <c r="U197" s="138">
        <v>2571</v>
      </c>
      <c r="V197" s="138">
        <v>27342</v>
      </c>
      <c r="W197" s="138">
        <v>33800</v>
      </c>
      <c r="X197" s="138">
        <v>20090</v>
      </c>
      <c r="Y197" s="138">
        <v>15092</v>
      </c>
      <c r="Z197" s="138">
        <v>19269</v>
      </c>
      <c r="AA197" s="138">
        <v>46852</v>
      </c>
      <c r="AB197" s="138">
        <v>1444</v>
      </c>
      <c r="AC197" s="138">
        <v>2179</v>
      </c>
      <c r="AD197" s="138">
        <v>4214</v>
      </c>
      <c r="AE197" s="138">
        <v>30058</v>
      </c>
      <c r="AF197" s="138">
        <v>6490</v>
      </c>
      <c r="AG197" s="138">
        <v>11050</v>
      </c>
      <c r="AH197" s="138">
        <v>50340</v>
      </c>
      <c r="AI197" s="138">
        <v>30270</v>
      </c>
      <c r="AJ197" s="138">
        <v>377860</v>
      </c>
      <c r="AK197" s="128">
        <f t="shared" si="125"/>
        <v>0.23019000000000001</v>
      </c>
      <c r="AL197" s="129">
        <f t="shared" si="126"/>
        <v>1.5891000000000002</v>
      </c>
      <c r="AM197" s="129">
        <f t="shared" si="127"/>
        <v>2.6257999999999999</v>
      </c>
      <c r="AN197" s="129">
        <f t="shared" si="127"/>
        <v>3.5513000000000003</v>
      </c>
      <c r="AO197" s="129">
        <f t="shared" si="128"/>
        <v>10.6607</v>
      </c>
      <c r="AP197" s="129">
        <f t="shared" si="129"/>
        <v>3.8888500000000001</v>
      </c>
      <c r="AQ197" s="129">
        <f t="shared" si="130"/>
        <v>0.50340000000000007</v>
      </c>
      <c r="AR197" s="129">
        <f t="shared" si="130"/>
        <v>0.30270000000000002</v>
      </c>
      <c r="AT197" s="131">
        <f t="shared" si="152"/>
        <v>43295</v>
      </c>
      <c r="AU197" s="132">
        <f t="shared" si="131"/>
        <v>0.30058000000000001</v>
      </c>
      <c r="AV197" s="132">
        <f t="shared" si="132"/>
        <v>0.46852000000000005</v>
      </c>
      <c r="AW197" s="132">
        <f t="shared" si="133"/>
        <v>0.43535000000000001</v>
      </c>
      <c r="AX197" s="132">
        <f t="shared" si="134"/>
        <v>2.179E-2</v>
      </c>
      <c r="AY197" s="132">
        <f t="shared" si="135"/>
        <v>1.4440000000000001E-2</v>
      </c>
      <c r="AZ197" s="132">
        <f t="shared" si="136"/>
        <v>0.27342</v>
      </c>
      <c r="BA197" s="132">
        <f t="shared" si="137"/>
        <v>0.15092</v>
      </c>
      <c r="BB197" s="132">
        <f t="shared" si="138"/>
        <v>0.67600000000000005</v>
      </c>
      <c r="BC197" s="132">
        <f t="shared" si="139"/>
        <v>0.19269000000000003</v>
      </c>
      <c r="BD197" s="132">
        <f t="shared" si="140"/>
        <v>0.20090000000000002</v>
      </c>
      <c r="BE197" s="132">
        <f t="shared" si="141"/>
        <v>6.4899999999999999E-2</v>
      </c>
      <c r="BF197" s="132">
        <f t="shared" si="142"/>
        <v>4.2140000000000004E-2</v>
      </c>
      <c r="BG197" s="132">
        <f t="shared" si="153"/>
        <v>1.1049999999999999E-2</v>
      </c>
      <c r="BH197" s="132"/>
      <c r="BI197" s="132">
        <f t="shared" si="122"/>
        <v>1.5891000000000002</v>
      </c>
      <c r="BJ197" s="132">
        <f t="shared" si="122"/>
        <v>2.6257999999999999</v>
      </c>
      <c r="BK197" s="132">
        <f t="shared" si="122"/>
        <v>3.5513000000000003</v>
      </c>
      <c r="BL197" s="132">
        <f t="shared" si="143"/>
        <v>0.2571</v>
      </c>
      <c r="BM197" s="132">
        <f t="shared" si="154"/>
        <v>1.4649000000000001</v>
      </c>
      <c r="BN197" s="132">
        <f t="shared" si="144"/>
        <v>0.91594000000000009</v>
      </c>
      <c r="BO197" s="132"/>
      <c r="BP197" s="132">
        <f t="shared" si="155"/>
        <v>3.8888500000000001</v>
      </c>
      <c r="BQ197" s="132">
        <f t="shared" si="156"/>
        <v>10.6607</v>
      </c>
      <c r="BR197" s="132">
        <f t="shared" si="157"/>
        <v>0.37785999999999997</v>
      </c>
      <c r="BS197" s="132">
        <f t="shared" si="145"/>
        <v>0.20666000000000001</v>
      </c>
      <c r="BT197" s="132">
        <f t="shared" si="146"/>
        <v>1.3229</v>
      </c>
      <c r="BU197" s="132"/>
      <c r="BV197" s="132">
        <f t="shared" si="158"/>
        <v>0.31220000000000003</v>
      </c>
      <c r="BW197" s="133">
        <f t="shared" si="123"/>
        <v>1.8562000000000001</v>
      </c>
      <c r="BX197" s="133">
        <f t="shared" si="123"/>
        <v>1.5383</v>
      </c>
      <c r="BY197" s="133">
        <f t="shared" si="147"/>
        <v>0.36549999999999999</v>
      </c>
      <c r="BZ197" s="133">
        <f t="shared" si="148"/>
        <v>0.28060000000000002</v>
      </c>
      <c r="CA197" s="133">
        <f t="shared" si="149"/>
        <v>9.4999999999999998E-3</v>
      </c>
      <c r="CB197" s="133">
        <f t="shared" si="150"/>
        <v>10.448500000000001</v>
      </c>
      <c r="CC197" s="133"/>
      <c r="CD197" s="133">
        <f t="shared" si="151"/>
        <v>1.9286000000000001</v>
      </c>
    </row>
    <row r="198" spans="1:82" ht="15.75" x14ac:dyDescent="0.25">
      <c r="A198" s="125">
        <v>43296</v>
      </c>
      <c r="B198" s="138">
        <v>16090</v>
      </c>
      <c r="C198" s="138">
        <v>52932</v>
      </c>
      <c r="D198" s="138">
        <v>70840</v>
      </c>
      <c r="E198" s="138">
        <v>14859</v>
      </c>
      <c r="F198" s="138">
        <v>48178</v>
      </c>
      <c r="G198" s="138">
        <v>2979</v>
      </c>
      <c r="H198" s="138">
        <v>17975</v>
      </c>
      <c r="I198" s="138">
        <v>15046</v>
      </c>
      <c r="J198" s="138">
        <v>107554</v>
      </c>
      <c r="K198" s="138">
        <v>79640</v>
      </c>
      <c r="L198" s="138">
        <v>2818</v>
      </c>
      <c r="M198" s="138">
        <v>18963</v>
      </c>
      <c r="N198" s="138">
        <v>93</v>
      </c>
      <c r="O198" s="138">
        <v>20792</v>
      </c>
      <c r="P198" s="138">
        <v>19250</v>
      </c>
      <c r="Q198" s="138">
        <v>3536</v>
      </c>
      <c r="R198" s="138">
        <v>13406</v>
      </c>
      <c r="S198" s="138">
        <v>43873</v>
      </c>
      <c r="T198" s="138">
        <v>20557</v>
      </c>
      <c r="U198" s="138">
        <v>2715</v>
      </c>
      <c r="V198" s="138">
        <v>28413</v>
      </c>
      <c r="W198" s="138">
        <v>34743</v>
      </c>
      <c r="X198" s="138">
        <v>20508</v>
      </c>
      <c r="Y198" s="138">
        <v>14924</v>
      </c>
      <c r="Z198" s="138">
        <v>16935</v>
      </c>
      <c r="AA198" s="138">
        <v>47199</v>
      </c>
      <c r="AB198" s="138">
        <v>1457</v>
      </c>
      <c r="AC198" s="138">
        <v>2210</v>
      </c>
      <c r="AD198" s="138">
        <v>6675</v>
      </c>
      <c r="AE198" s="138">
        <v>31243</v>
      </c>
      <c r="AF198" s="138">
        <v>7915</v>
      </c>
      <c r="AG198" s="138">
        <v>11050</v>
      </c>
      <c r="AH198" s="138">
        <v>47160</v>
      </c>
      <c r="AI198" s="138">
        <v>47540</v>
      </c>
      <c r="AJ198" s="138">
        <v>376400</v>
      </c>
      <c r="AK198" s="128">
        <f t="shared" si="125"/>
        <v>0.18963000000000002</v>
      </c>
      <c r="AL198" s="129">
        <f t="shared" si="126"/>
        <v>1.609</v>
      </c>
      <c r="AM198" s="129">
        <f t="shared" si="127"/>
        <v>2.6466000000000003</v>
      </c>
      <c r="AN198" s="129">
        <f t="shared" si="127"/>
        <v>3.5420000000000003</v>
      </c>
      <c r="AO198" s="129">
        <f t="shared" si="128"/>
        <v>10.7554</v>
      </c>
      <c r="AP198" s="129">
        <f t="shared" si="129"/>
        <v>3.9820000000000002</v>
      </c>
      <c r="AQ198" s="129">
        <f t="shared" si="130"/>
        <v>0.47160000000000002</v>
      </c>
      <c r="AR198" s="129">
        <f t="shared" si="130"/>
        <v>0.47540000000000004</v>
      </c>
      <c r="AT198" s="131">
        <f t="shared" si="152"/>
        <v>43296</v>
      </c>
      <c r="AU198" s="132">
        <f t="shared" si="131"/>
        <v>0.31243000000000004</v>
      </c>
      <c r="AV198" s="132">
        <f t="shared" si="132"/>
        <v>0.47199000000000002</v>
      </c>
      <c r="AW198" s="132">
        <f t="shared" si="133"/>
        <v>0.43873000000000001</v>
      </c>
      <c r="AX198" s="132">
        <f t="shared" si="134"/>
        <v>2.2100000000000002E-2</v>
      </c>
      <c r="AY198" s="132">
        <f t="shared" si="135"/>
        <v>1.4570000000000001E-2</v>
      </c>
      <c r="AZ198" s="132">
        <f t="shared" si="136"/>
        <v>0.28413000000000005</v>
      </c>
      <c r="BA198" s="132">
        <f t="shared" si="137"/>
        <v>0.14924000000000001</v>
      </c>
      <c r="BB198" s="132">
        <f t="shared" si="138"/>
        <v>0.69486000000000003</v>
      </c>
      <c r="BC198" s="132">
        <f t="shared" si="139"/>
        <v>0.16935</v>
      </c>
      <c r="BD198" s="132">
        <f t="shared" si="140"/>
        <v>0.20508000000000001</v>
      </c>
      <c r="BE198" s="132">
        <f t="shared" si="141"/>
        <v>7.9150000000000012E-2</v>
      </c>
      <c r="BF198" s="132">
        <f t="shared" si="142"/>
        <v>6.6750000000000004E-2</v>
      </c>
      <c r="BG198" s="132">
        <f t="shared" si="153"/>
        <v>1.1049999999999999E-2</v>
      </c>
      <c r="BH198" s="132"/>
      <c r="BI198" s="132">
        <f t="shared" si="122"/>
        <v>1.609</v>
      </c>
      <c r="BJ198" s="132">
        <f t="shared" si="122"/>
        <v>2.6466000000000003</v>
      </c>
      <c r="BK198" s="132">
        <f t="shared" si="122"/>
        <v>3.5420000000000003</v>
      </c>
      <c r="BL198" s="132">
        <f t="shared" si="143"/>
        <v>0.27150000000000002</v>
      </c>
      <c r="BM198" s="132">
        <f t="shared" si="154"/>
        <v>1.4859</v>
      </c>
      <c r="BN198" s="132">
        <f t="shared" si="144"/>
        <v>0.96356000000000008</v>
      </c>
      <c r="BO198" s="132"/>
      <c r="BP198" s="132">
        <f t="shared" si="155"/>
        <v>3.9820000000000002</v>
      </c>
      <c r="BQ198" s="132">
        <f t="shared" si="156"/>
        <v>10.7554</v>
      </c>
      <c r="BR198" s="132">
        <f t="shared" si="157"/>
        <v>0.37639999999999996</v>
      </c>
      <c r="BS198" s="132">
        <f t="shared" si="145"/>
        <v>0.20557000000000003</v>
      </c>
      <c r="BT198" s="132">
        <f t="shared" si="146"/>
        <v>1.3406</v>
      </c>
      <c r="BU198" s="132"/>
      <c r="BV198" s="132">
        <f t="shared" si="158"/>
        <v>0.2979</v>
      </c>
      <c r="BW198" s="133">
        <f t="shared" si="123"/>
        <v>1.7975000000000001</v>
      </c>
      <c r="BX198" s="133">
        <f t="shared" si="123"/>
        <v>1.5046000000000002</v>
      </c>
      <c r="BY198" s="133">
        <f t="shared" si="147"/>
        <v>0.35360000000000003</v>
      </c>
      <c r="BZ198" s="133">
        <f t="shared" si="148"/>
        <v>0.28179999999999999</v>
      </c>
      <c r="CA198" s="133">
        <f t="shared" si="149"/>
        <v>9.300000000000001E-3</v>
      </c>
      <c r="CB198" s="133">
        <f t="shared" si="150"/>
        <v>10.396000000000001</v>
      </c>
      <c r="CC198" s="133"/>
      <c r="CD198" s="133">
        <f t="shared" si="151"/>
        <v>1.925</v>
      </c>
    </row>
    <row r="199" spans="1:82" ht="15.75" x14ac:dyDescent="0.25">
      <c r="A199" s="125">
        <v>43297</v>
      </c>
      <c r="B199" s="138">
        <v>15364</v>
      </c>
      <c r="C199" s="138">
        <v>51497</v>
      </c>
      <c r="D199" s="138">
        <v>69801</v>
      </c>
      <c r="E199" s="138">
        <v>14767</v>
      </c>
      <c r="F199" s="138">
        <v>45764</v>
      </c>
      <c r="G199" s="138">
        <v>2274</v>
      </c>
      <c r="H199" s="138">
        <v>14752</v>
      </c>
      <c r="I199" s="138">
        <v>13380</v>
      </c>
      <c r="J199" s="138">
        <v>105932</v>
      </c>
      <c r="K199" s="138">
        <v>77674</v>
      </c>
      <c r="L199" s="138">
        <v>2770</v>
      </c>
      <c r="M199" s="138">
        <v>21843</v>
      </c>
      <c r="N199" s="138">
        <v>205</v>
      </c>
      <c r="O199" s="138">
        <v>19588</v>
      </c>
      <c r="P199" s="138">
        <v>16871</v>
      </c>
      <c r="Q199" s="138">
        <v>3532</v>
      </c>
      <c r="R199" s="138">
        <v>14095</v>
      </c>
      <c r="S199" s="138">
        <v>46795</v>
      </c>
      <c r="T199" s="146">
        <v>16710</v>
      </c>
      <c r="U199" s="138">
        <v>2646</v>
      </c>
      <c r="V199" s="138">
        <v>26762</v>
      </c>
      <c r="W199" s="138">
        <v>33248</v>
      </c>
      <c r="X199" s="138">
        <v>18985</v>
      </c>
      <c r="Y199" s="138">
        <v>16684</v>
      </c>
      <c r="Z199" s="138">
        <v>15862</v>
      </c>
      <c r="AA199" s="138">
        <v>45232</v>
      </c>
      <c r="AB199" s="138">
        <v>1093</v>
      </c>
      <c r="AC199" s="138">
        <v>1427</v>
      </c>
      <c r="AD199" s="138">
        <v>4399</v>
      </c>
      <c r="AE199" s="138">
        <v>30512</v>
      </c>
      <c r="AF199" s="138">
        <v>9829</v>
      </c>
      <c r="AG199" s="138">
        <v>11050</v>
      </c>
      <c r="AH199" s="138">
        <v>49280</v>
      </c>
      <c r="AI199" s="138">
        <v>28990</v>
      </c>
      <c r="AJ199" s="138">
        <v>376880</v>
      </c>
      <c r="AK199" s="128">
        <f t="shared" si="125"/>
        <v>0.21843000000000001</v>
      </c>
      <c r="AL199" s="129">
        <f t="shared" si="126"/>
        <v>1.5364</v>
      </c>
      <c r="AM199" s="129">
        <f t="shared" si="127"/>
        <v>2.5748500000000001</v>
      </c>
      <c r="AN199" s="129">
        <f t="shared" si="127"/>
        <v>3.4900500000000001</v>
      </c>
      <c r="AO199" s="129">
        <f t="shared" si="128"/>
        <v>10.593200000000001</v>
      </c>
      <c r="AP199" s="129">
        <f t="shared" si="129"/>
        <v>3.8837000000000002</v>
      </c>
      <c r="AQ199" s="129">
        <f t="shared" si="130"/>
        <v>0.49280000000000002</v>
      </c>
      <c r="AR199" s="129">
        <f t="shared" si="130"/>
        <v>0.28990000000000005</v>
      </c>
      <c r="AT199" s="131">
        <f t="shared" si="152"/>
        <v>43297</v>
      </c>
      <c r="AU199" s="132">
        <f t="shared" si="131"/>
        <v>0.30512</v>
      </c>
      <c r="AV199" s="132">
        <f t="shared" si="132"/>
        <v>0.45232000000000006</v>
      </c>
      <c r="AW199" s="132">
        <f t="shared" si="133"/>
        <v>0.46795000000000003</v>
      </c>
      <c r="AX199" s="132">
        <f t="shared" si="134"/>
        <v>1.4270000000000001E-2</v>
      </c>
      <c r="AY199" s="132">
        <f t="shared" si="135"/>
        <v>1.093E-2</v>
      </c>
      <c r="AZ199" s="132">
        <f t="shared" si="136"/>
        <v>0.26762000000000002</v>
      </c>
      <c r="BA199" s="132">
        <f t="shared" si="137"/>
        <v>0.16684000000000002</v>
      </c>
      <c r="BB199" s="132">
        <f t="shared" si="138"/>
        <v>0.66496000000000011</v>
      </c>
      <c r="BC199" s="132">
        <f t="shared" si="139"/>
        <v>0.15862000000000001</v>
      </c>
      <c r="BD199" s="132">
        <f t="shared" si="140"/>
        <v>0.18985000000000002</v>
      </c>
      <c r="BE199" s="132">
        <f t="shared" si="141"/>
        <v>9.8290000000000002E-2</v>
      </c>
      <c r="BF199" s="132">
        <f t="shared" si="142"/>
        <v>4.3990000000000001E-2</v>
      </c>
      <c r="BG199" s="132">
        <f t="shared" si="153"/>
        <v>1.1049999999999999E-2</v>
      </c>
      <c r="BH199" s="132"/>
      <c r="BI199" s="132">
        <f t="shared" si="122"/>
        <v>1.5364</v>
      </c>
      <c r="BJ199" s="132">
        <f t="shared" si="122"/>
        <v>2.5748500000000001</v>
      </c>
      <c r="BK199" s="132">
        <f t="shared" si="122"/>
        <v>3.4900500000000001</v>
      </c>
      <c r="BL199" s="132">
        <f t="shared" si="143"/>
        <v>0.2646</v>
      </c>
      <c r="BM199" s="132">
        <f t="shared" si="154"/>
        <v>1.4767000000000001</v>
      </c>
      <c r="BN199" s="132">
        <f t="shared" si="144"/>
        <v>0.91528000000000009</v>
      </c>
      <c r="BO199" s="132"/>
      <c r="BP199" s="132">
        <f t="shared" si="155"/>
        <v>3.8837000000000002</v>
      </c>
      <c r="BQ199" s="132">
        <f t="shared" si="156"/>
        <v>10.593200000000001</v>
      </c>
      <c r="BR199" s="132">
        <f t="shared" si="157"/>
        <v>0.37687999999999999</v>
      </c>
      <c r="BS199" s="132">
        <f t="shared" si="145"/>
        <v>0.16710000000000003</v>
      </c>
      <c r="BT199" s="132">
        <f t="shared" si="146"/>
        <v>1.4095</v>
      </c>
      <c r="BU199" s="132"/>
      <c r="BV199" s="132">
        <f t="shared" si="158"/>
        <v>0.22740000000000002</v>
      </c>
      <c r="BW199" s="133">
        <f t="shared" si="123"/>
        <v>1.4752000000000001</v>
      </c>
      <c r="BX199" s="133">
        <f t="shared" si="123"/>
        <v>1.3380000000000001</v>
      </c>
      <c r="BY199" s="133">
        <f t="shared" si="147"/>
        <v>0.35320000000000001</v>
      </c>
      <c r="BZ199" s="133">
        <f t="shared" si="148"/>
        <v>0.27700000000000002</v>
      </c>
      <c r="CA199" s="133">
        <f t="shared" si="149"/>
        <v>2.0500000000000001E-2</v>
      </c>
      <c r="CB199" s="133">
        <f t="shared" si="150"/>
        <v>9.7940000000000005</v>
      </c>
      <c r="CC199" s="133"/>
      <c r="CD199" s="133">
        <f t="shared" si="151"/>
        <v>1.6871</v>
      </c>
    </row>
    <row r="200" spans="1:82" ht="15.75" x14ac:dyDescent="0.25">
      <c r="A200" s="125">
        <v>43298</v>
      </c>
      <c r="B200" s="138">
        <v>15479</v>
      </c>
      <c r="C200" s="138">
        <v>51911</v>
      </c>
      <c r="D200" s="138">
        <v>70913</v>
      </c>
      <c r="E200" s="138">
        <v>15373</v>
      </c>
      <c r="F200" s="138">
        <v>46192</v>
      </c>
      <c r="G200" s="138">
        <v>2313</v>
      </c>
      <c r="H200" s="138">
        <v>14946</v>
      </c>
      <c r="I200" s="138">
        <v>13721</v>
      </c>
      <c r="J200" s="138">
        <v>109375</v>
      </c>
      <c r="K200" s="138">
        <v>79972</v>
      </c>
      <c r="L200" s="138">
        <v>2966</v>
      </c>
      <c r="M200" s="138">
        <v>22633</v>
      </c>
      <c r="N200" s="138">
        <v>240</v>
      </c>
      <c r="O200" s="138">
        <v>19818</v>
      </c>
      <c r="P200" s="138">
        <v>16370</v>
      </c>
      <c r="Q200" s="138">
        <v>3567</v>
      </c>
      <c r="R200" s="138">
        <v>13907</v>
      </c>
      <c r="S200" s="138">
        <v>47047</v>
      </c>
      <c r="T200" s="146">
        <v>16543</v>
      </c>
      <c r="U200" s="138">
        <v>2894</v>
      </c>
      <c r="V200" s="138">
        <v>27294</v>
      </c>
      <c r="W200" s="138">
        <v>36152</v>
      </c>
      <c r="X200" s="138">
        <v>19393</v>
      </c>
      <c r="Y200" s="138">
        <v>18005</v>
      </c>
      <c r="Z200" s="138">
        <v>15901</v>
      </c>
      <c r="AA200" s="138">
        <v>45190</v>
      </c>
      <c r="AB200" s="138">
        <v>1060</v>
      </c>
      <c r="AC200" s="138">
        <v>1581</v>
      </c>
      <c r="AD200" s="138">
        <v>7291</v>
      </c>
      <c r="AE200" s="138">
        <v>31273</v>
      </c>
      <c r="AF200" s="138">
        <v>10220</v>
      </c>
      <c r="AG200" s="138">
        <v>6460</v>
      </c>
      <c r="AH200" s="138">
        <v>48900</v>
      </c>
      <c r="AI200" s="138">
        <v>51260</v>
      </c>
      <c r="AJ200" s="138">
        <v>375300</v>
      </c>
      <c r="AK200" s="128">
        <f t="shared" si="125"/>
        <v>0.22633000000000003</v>
      </c>
      <c r="AL200" s="129">
        <f t="shared" si="126"/>
        <v>1.5479000000000001</v>
      </c>
      <c r="AM200" s="129">
        <f t="shared" ref="AM200:AN214" si="159">(C200)*0.00005</f>
        <v>2.5955500000000002</v>
      </c>
      <c r="AN200" s="129">
        <f t="shared" si="159"/>
        <v>3.5456500000000002</v>
      </c>
      <c r="AO200" s="129">
        <f t="shared" si="128"/>
        <v>10.9375</v>
      </c>
      <c r="AP200" s="129">
        <f t="shared" si="129"/>
        <v>3.9986000000000002</v>
      </c>
      <c r="AQ200" s="129">
        <f t="shared" si="130"/>
        <v>0.48900000000000005</v>
      </c>
      <c r="AR200" s="129">
        <f t="shared" si="130"/>
        <v>0.51260000000000006</v>
      </c>
      <c r="AT200" s="131">
        <f t="shared" si="152"/>
        <v>43298</v>
      </c>
      <c r="AU200" s="132">
        <f t="shared" si="131"/>
        <v>0.31273000000000001</v>
      </c>
      <c r="AV200" s="132">
        <f t="shared" si="132"/>
        <v>0.45190000000000002</v>
      </c>
      <c r="AW200" s="132">
        <f t="shared" si="133"/>
        <v>0.47047000000000005</v>
      </c>
      <c r="AX200" s="132">
        <f t="shared" si="134"/>
        <v>1.5810000000000001E-2</v>
      </c>
      <c r="AY200" s="132">
        <f t="shared" si="135"/>
        <v>1.06E-2</v>
      </c>
      <c r="AZ200" s="132">
        <f t="shared" si="136"/>
        <v>0.27294000000000002</v>
      </c>
      <c r="BA200" s="132">
        <f t="shared" si="137"/>
        <v>0.18005000000000002</v>
      </c>
      <c r="BB200" s="132">
        <f t="shared" si="138"/>
        <v>0.72304000000000002</v>
      </c>
      <c r="BC200" s="132">
        <f t="shared" si="139"/>
        <v>0.15901000000000001</v>
      </c>
      <c r="BD200" s="132">
        <f t="shared" si="140"/>
        <v>0.19393000000000002</v>
      </c>
      <c r="BE200" s="132">
        <f t="shared" si="141"/>
        <v>0.10220000000000001</v>
      </c>
      <c r="BF200" s="132">
        <f t="shared" si="142"/>
        <v>7.2910000000000003E-2</v>
      </c>
      <c r="BG200" s="132">
        <f t="shared" si="153"/>
        <v>6.4599999999999996E-3</v>
      </c>
      <c r="BH200" s="132"/>
      <c r="BI200" s="132">
        <f t="shared" si="122"/>
        <v>1.5479000000000001</v>
      </c>
      <c r="BJ200" s="132">
        <f t="shared" si="122"/>
        <v>2.5955500000000002</v>
      </c>
      <c r="BK200" s="132">
        <f t="shared" si="122"/>
        <v>3.5456500000000002</v>
      </c>
      <c r="BL200" s="132">
        <f t="shared" si="143"/>
        <v>0.28939999999999999</v>
      </c>
      <c r="BM200" s="132">
        <f t="shared" si="154"/>
        <v>1.5373000000000001</v>
      </c>
      <c r="BN200" s="132">
        <f t="shared" si="144"/>
        <v>0.92384000000000011</v>
      </c>
      <c r="BO200" s="132"/>
      <c r="BP200" s="132">
        <f t="shared" si="155"/>
        <v>3.9986000000000002</v>
      </c>
      <c r="BQ200" s="132">
        <f t="shared" si="156"/>
        <v>10.9375</v>
      </c>
      <c r="BR200" s="132">
        <f t="shared" si="157"/>
        <v>0.37529999999999997</v>
      </c>
      <c r="BS200" s="132">
        <f t="shared" si="145"/>
        <v>0.16543000000000002</v>
      </c>
      <c r="BT200" s="132">
        <f t="shared" si="146"/>
        <v>1.3907</v>
      </c>
      <c r="BU200" s="132"/>
      <c r="BV200" s="132">
        <f t="shared" si="158"/>
        <v>0.23130000000000001</v>
      </c>
      <c r="BW200" s="133">
        <f t="shared" si="123"/>
        <v>1.4946000000000002</v>
      </c>
      <c r="BX200" s="133">
        <f t="shared" si="123"/>
        <v>1.3721000000000001</v>
      </c>
      <c r="BY200" s="133">
        <f t="shared" si="147"/>
        <v>0.35670000000000002</v>
      </c>
      <c r="BZ200" s="133">
        <f t="shared" si="148"/>
        <v>0.29660000000000003</v>
      </c>
      <c r="CA200" s="133">
        <f t="shared" si="149"/>
        <v>2.4E-2</v>
      </c>
      <c r="CB200" s="133">
        <f t="shared" si="150"/>
        <v>9.9090000000000007</v>
      </c>
      <c r="CC200" s="133"/>
      <c r="CD200" s="133">
        <f t="shared" si="151"/>
        <v>1.637</v>
      </c>
    </row>
    <row r="201" spans="1:82" ht="15.75" x14ac:dyDescent="0.25">
      <c r="A201" s="125">
        <v>43299</v>
      </c>
      <c r="B201" s="138">
        <v>15264</v>
      </c>
      <c r="C201" s="138">
        <v>50953</v>
      </c>
      <c r="D201" s="138">
        <v>69797</v>
      </c>
      <c r="E201" s="138">
        <v>14714</v>
      </c>
      <c r="F201" s="138">
        <v>44203</v>
      </c>
      <c r="G201" s="138">
        <v>2305</v>
      </c>
      <c r="H201" s="138">
        <v>16544</v>
      </c>
      <c r="I201" s="138">
        <v>13900</v>
      </c>
      <c r="J201" s="138">
        <v>106157</v>
      </c>
      <c r="K201" s="138">
        <v>77143</v>
      </c>
      <c r="L201" s="138">
        <v>3218</v>
      </c>
      <c r="M201" s="138">
        <v>21568</v>
      </c>
      <c r="N201" s="138">
        <v>118</v>
      </c>
      <c r="O201" s="138">
        <v>18958</v>
      </c>
      <c r="P201" s="138">
        <v>16662</v>
      </c>
      <c r="Q201" s="138">
        <v>3593</v>
      </c>
      <c r="R201" s="138">
        <v>14090</v>
      </c>
      <c r="S201" s="138">
        <v>45432</v>
      </c>
      <c r="T201" s="146">
        <v>15134</v>
      </c>
      <c r="U201" s="138">
        <v>2730</v>
      </c>
      <c r="V201" s="138">
        <v>27902</v>
      </c>
      <c r="W201" s="138">
        <v>34786</v>
      </c>
      <c r="X201" s="138">
        <v>18267</v>
      </c>
      <c r="Y201" s="138">
        <v>16341</v>
      </c>
      <c r="Z201" s="138">
        <v>15334</v>
      </c>
      <c r="AA201" s="138">
        <v>45361</v>
      </c>
      <c r="AB201" s="138">
        <v>1064</v>
      </c>
      <c r="AC201" s="138">
        <v>1888</v>
      </c>
      <c r="AD201" s="138">
        <v>5364</v>
      </c>
      <c r="AE201" s="138">
        <v>29614</v>
      </c>
      <c r="AF201" s="138">
        <v>8191</v>
      </c>
      <c r="AG201" s="138">
        <v>11050</v>
      </c>
      <c r="AH201" s="138">
        <v>46400</v>
      </c>
      <c r="AI201" s="138">
        <v>36290</v>
      </c>
      <c r="AJ201" s="138">
        <v>366820</v>
      </c>
      <c r="AK201" s="128">
        <f t="shared" si="125"/>
        <v>0.21568000000000001</v>
      </c>
      <c r="AL201" s="129">
        <f t="shared" si="126"/>
        <v>1.5264</v>
      </c>
      <c r="AM201" s="129">
        <f t="shared" si="159"/>
        <v>2.54765</v>
      </c>
      <c r="AN201" s="129">
        <f t="shared" si="159"/>
        <v>3.4898500000000001</v>
      </c>
      <c r="AO201" s="129">
        <f t="shared" si="128"/>
        <v>10.6157</v>
      </c>
      <c r="AP201" s="129">
        <f t="shared" si="129"/>
        <v>3.8571500000000003</v>
      </c>
      <c r="AQ201" s="129">
        <f t="shared" si="130"/>
        <v>0.46400000000000002</v>
      </c>
      <c r="AR201" s="129">
        <f t="shared" si="130"/>
        <v>0.36290000000000006</v>
      </c>
      <c r="AT201" s="131">
        <f t="shared" si="152"/>
        <v>43299</v>
      </c>
      <c r="AU201" s="132">
        <f t="shared" si="131"/>
        <v>0.29614000000000001</v>
      </c>
      <c r="AV201" s="132">
        <f t="shared" si="132"/>
        <v>0.45361000000000001</v>
      </c>
      <c r="AW201" s="132">
        <f t="shared" si="133"/>
        <v>0.45432000000000006</v>
      </c>
      <c r="AX201" s="132">
        <f t="shared" si="134"/>
        <v>1.8880000000000001E-2</v>
      </c>
      <c r="AY201" s="132">
        <f t="shared" si="135"/>
        <v>1.064E-2</v>
      </c>
      <c r="AZ201" s="132">
        <f t="shared" si="136"/>
        <v>0.27902000000000005</v>
      </c>
      <c r="BA201" s="132">
        <f t="shared" si="137"/>
        <v>0.16341</v>
      </c>
      <c r="BB201" s="132">
        <f t="shared" si="138"/>
        <v>0.69572000000000001</v>
      </c>
      <c r="BC201" s="132">
        <f t="shared" si="139"/>
        <v>0.15334</v>
      </c>
      <c r="BD201" s="132">
        <f t="shared" si="140"/>
        <v>0.18267000000000003</v>
      </c>
      <c r="BE201" s="132">
        <f t="shared" si="141"/>
        <v>8.1910000000000011E-2</v>
      </c>
      <c r="BF201" s="132">
        <f t="shared" si="142"/>
        <v>5.3640000000000007E-2</v>
      </c>
      <c r="BG201" s="132">
        <f t="shared" si="153"/>
        <v>1.1049999999999999E-2</v>
      </c>
      <c r="BH201" s="132"/>
      <c r="BI201" s="132">
        <f t="shared" si="122"/>
        <v>1.5264</v>
      </c>
      <c r="BJ201" s="132">
        <f t="shared" si="122"/>
        <v>2.54765</v>
      </c>
      <c r="BK201" s="132">
        <f t="shared" si="122"/>
        <v>3.4898500000000001</v>
      </c>
      <c r="BL201" s="132">
        <f t="shared" si="143"/>
        <v>0.27300000000000002</v>
      </c>
      <c r="BM201" s="132">
        <f t="shared" si="154"/>
        <v>1.4714</v>
      </c>
      <c r="BN201" s="132">
        <f t="shared" si="144"/>
        <v>0.88406000000000007</v>
      </c>
      <c r="BO201" s="132"/>
      <c r="BP201" s="132">
        <f t="shared" si="155"/>
        <v>3.8571500000000003</v>
      </c>
      <c r="BQ201" s="132">
        <f t="shared" si="156"/>
        <v>10.6157</v>
      </c>
      <c r="BR201" s="132">
        <f t="shared" si="157"/>
        <v>0.36681999999999998</v>
      </c>
      <c r="BS201" s="132">
        <f t="shared" si="145"/>
        <v>0.15134</v>
      </c>
      <c r="BT201" s="132">
        <f t="shared" si="146"/>
        <v>1.409</v>
      </c>
      <c r="BU201" s="132"/>
      <c r="BV201" s="132">
        <f t="shared" si="158"/>
        <v>0.23050000000000001</v>
      </c>
      <c r="BW201" s="133">
        <f t="shared" si="123"/>
        <v>1.6544000000000001</v>
      </c>
      <c r="BX201" s="133">
        <f t="shared" si="123"/>
        <v>1.3900000000000001</v>
      </c>
      <c r="BY201" s="133">
        <f t="shared" si="147"/>
        <v>0.35930000000000001</v>
      </c>
      <c r="BZ201" s="133">
        <f t="shared" si="148"/>
        <v>0.32180000000000003</v>
      </c>
      <c r="CA201" s="133">
        <f t="shared" si="149"/>
        <v>1.18E-2</v>
      </c>
      <c r="CB201" s="133">
        <f t="shared" si="150"/>
        <v>9.479000000000001</v>
      </c>
      <c r="CC201" s="133"/>
      <c r="CD201" s="133">
        <f t="shared" si="151"/>
        <v>1.6662000000000001</v>
      </c>
    </row>
    <row r="202" spans="1:82" ht="15.75" x14ac:dyDescent="0.25">
      <c r="A202" s="125">
        <v>43300</v>
      </c>
      <c r="B202" s="138">
        <v>14939</v>
      </c>
      <c r="C202" s="138">
        <v>50040</v>
      </c>
      <c r="D202" s="138">
        <v>68433</v>
      </c>
      <c r="E202" s="138">
        <v>14119</v>
      </c>
      <c r="F202" s="138">
        <v>44249</v>
      </c>
      <c r="G202" s="138">
        <v>2379</v>
      </c>
      <c r="H202" s="138">
        <v>16047</v>
      </c>
      <c r="I202" s="138">
        <v>13561</v>
      </c>
      <c r="J202" s="138">
        <v>104351</v>
      </c>
      <c r="K202" s="138">
        <v>75555</v>
      </c>
      <c r="L202" s="138">
        <v>3081</v>
      </c>
      <c r="M202" s="138">
        <v>20975</v>
      </c>
      <c r="N202" s="138">
        <v>90</v>
      </c>
      <c r="O202" s="138">
        <v>18957</v>
      </c>
      <c r="P202" s="138">
        <v>16492</v>
      </c>
      <c r="Q202" s="138">
        <v>3524</v>
      </c>
      <c r="R202" s="138">
        <v>13149</v>
      </c>
      <c r="S202" s="138">
        <v>44791</v>
      </c>
      <c r="T202" s="138">
        <v>11617</v>
      </c>
      <c r="U202" s="138">
        <v>2613</v>
      </c>
      <c r="V202" s="138">
        <v>25799</v>
      </c>
      <c r="W202" s="138">
        <v>35446</v>
      </c>
      <c r="X202" s="138">
        <v>18367</v>
      </c>
      <c r="Y202" s="138">
        <v>16462</v>
      </c>
      <c r="Z202" s="138">
        <v>15546</v>
      </c>
      <c r="AA202" s="138">
        <v>44783</v>
      </c>
      <c r="AB202" s="138">
        <v>1126</v>
      </c>
      <c r="AC202" s="138">
        <v>2032</v>
      </c>
      <c r="AD202" s="138">
        <v>5511</v>
      </c>
      <c r="AE202" s="138">
        <v>29567</v>
      </c>
      <c r="AF202" s="138">
        <v>7288</v>
      </c>
      <c r="AG202" s="138">
        <v>8770</v>
      </c>
      <c r="AH202" s="138">
        <v>44060</v>
      </c>
      <c r="AI202" s="138">
        <v>34730</v>
      </c>
      <c r="AJ202" s="138">
        <v>371200</v>
      </c>
      <c r="AK202" s="128">
        <f t="shared" si="125"/>
        <v>0.20975000000000002</v>
      </c>
      <c r="AL202" s="129">
        <f t="shared" si="126"/>
        <v>1.4939</v>
      </c>
      <c r="AM202" s="129">
        <f t="shared" si="159"/>
        <v>2.5020000000000002</v>
      </c>
      <c r="AN202" s="129">
        <f t="shared" si="159"/>
        <v>3.4216500000000001</v>
      </c>
      <c r="AO202" s="129">
        <f t="shared" si="128"/>
        <v>10.4351</v>
      </c>
      <c r="AP202" s="129">
        <f t="shared" si="129"/>
        <v>3.7777500000000002</v>
      </c>
      <c r="AQ202" s="129">
        <f t="shared" si="130"/>
        <v>0.44060000000000005</v>
      </c>
      <c r="AR202" s="129">
        <f t="shared" si="130"/>
        <v>0.34730000000000005</v>
      </c>
      <c r="AT202" s="131">
        <f t="shared" si="152"/>
        <v>43300</v>
      </c>
      <c r="AU202" s="132">
        <f t="shared" si="131"/>
        <v>0.29567000000000004</v>
      </c>
      <c r="AV202" s="132">
        <f t="shared" si="132"/>
        <v>0.44783000000000006</v>
      </c>
      <c r="AW202" s="132">
        <f t="shared" si="133"/>
        <v>0.44791000000000003</v>
      </c>
      <c r="AX202" s="132">
        <f t="shared" si="134"/>
        <v>2.0320000000000001E-2</v>
      </c>
      <c r="AY202" s="132">
        <f t="shared" si="135"/>
        <v>1.1260000000000001E-2</v>
      </c>
      <c r="AZ202" s="132">
        <f t="shared" si="136"/>
        <v>0.25799</v>
      </c>
      <c r="BA202" s="132">
        <f t="shared" si="137"/>
        <v>0.16462000000000002</v>
      </c>
      <c r="BB202" s="132">
        <f t="shared" si="138"/>
        <v>0.70892000000000011</v>
      </c>
      <c r="BC202" s="132">
        <f t="shared" si="139"/>
        <v>0.15546000000000001</v>
      </c>
      <c r="BD202" s="132">
        <f t="shared" si="140"/>
        <v>0.18367000000000003</v>
      </c>
      <c r="BE202" s="132">
        <f t="shared" si="141"/>
        <v>7.288E-2</v>
      </c>
      <c r="BF202" s="132">
        <f t="shared" si="142"/>
        <v>5.5110000000000006E-2</v>
      </c>
      <c r="BG202" s="132">
        <f t="shared" si="153"/>
        <v>8.77E-3</v>
      </c>
      <c r="BH202" s="132"/>
      <c r="BI202" s="132">
        <f t="shared" si="122"/>
        <v>1.4939</v>
      </c>
      <c r="BJ202" s="132">
        <f t="shared" si="122"/>
        <v>2.5020000000000002</v>
      </c>
      <c r="BK202" s="132">
        <f t="shared" si="122"/>
        <v>3.4216500000000001</v>
      </c>
      <c r="BL202" s="132">
        <f t="shared" si="143"/>
        <v>0.26130000000000003</v>
      </c>
      <c r="BM202" s="132">
        <f t="shared" si="154"/>
        <v>1.4119000000000002</v>
      </c>
      <c r="BN202" s="132">
        <f t="shared" si="144"/>
        <v>0.8849800000000001</v>
      </c>
      <c r="BO202" s="132"/>
      <c r="BP202" s="132">
        <f t="shared" si="155"/>
        <v>3.7777500000000002</v>
      </c>
      <c r="BQ202" s="132">
        <f t="shared" si="156"/>
        <v>10.4351</v>
      </c>
      <c r="BR202" s="132">
        <f t="shared" si="157"/>
        <v>0.37119999999999997</v>
      </c>
      <c r="BS202" s="132">
        <f t="shared" si="145"/>
        <v>0.11617000000000001</v>
      </c>
      <c r="BT202" s="132">
        <f t="shared" si="146"/>
        <v>1.3149</v>
      </c>
      <c r="BU202" s="132"/>
      <c r="BV202" s="132">
        <f t="shared" si="158"/>
        <v>0.2379</v>
      </c>
      <c r="BW202" s="133">
        <f t="shared" si="123"/>
        <v>1.6047</v>
      </c>
      <c r="BX202" s="133">
        <f t="shared" si="123"/>
        <v>1.3561000000000001</v>
      </c>
      <c r="BY202" s="133">
        <f t="shared" si="147"/>
        <v>0.35239999999999999</v>
      </c>
      <c r="BZ202" s="133">
        <f t="shared" si="148"/>
        <v>0.30810000000000004</v>
      </c>
      <c r="CA202" s="133">
        <f t="shared" si="149"/>
        <v>9.0000000000000011E-3</v>
      </c>
      <c r="CB202" s="133">
        <f t="shared" si="150"/>
        <v>9.4785000000000004</v>
      </c>
      <c r="CC202" s="133"/>
      <c r="CD202" s="133">
        <f t="shared" si="151"/>
        <v>1.6492</v>
      </c>
    </row>
    <row r="203" spans="1:82" ht="15.75" x14ac:dyDescent="0.25">
      <c r="A203" s="125">
        <v>43301</v>
      </c>
      <c r="B203" s="138">
        <v>14832</v>
      </c>
      <c r="C203" s="138">
        <v>49832</v>
      </c>
      <c r="D203" s="138">
        <v>68103</v>
      </c>
      <c r="E203" s="146">
        <v>14370</v>
      </c>
      <c r="F203" s="138">
        <v>43537</v>
      </c>
      <c r="G203" s="138">
        <v>2790</v>
      </c>
      <c r="H203" s="138">
        <v>17083</v>
      </c>
      <c r="I203" s="138">
        <v>13821</v>
      </c>
      <c r="J203" s="138">
        <v>104296</v>
      </c>
      <c r="K203" s="146">
        <v>75481</v>
      </c>
      <c r="L203" s="138">
        <v>3242</v>
      </c>
      <c r="M203" s="138">
        <v>21503</v>
      </c>
      <c r="N203" s="138">
        <v>87</v>
      </c>
      <c r="O203" s="146">
        <v>18726</v>
      </c>
      <c r="P203" s="146">
        <v>17479</v>
      </c>
      <c r="Q203" s="146">
        <v>3465</v>
      </c>
      <c r="R203" s="138">
        <v>13764</v>
      </c>
      <c r="S203" s="138">
        <v>43749</v>
      </c>
      <c r="T203" s="146">
        <v>19351</v>
      </c>
      <c r="U203" s="138">
        <v>2680</v>
      </c>
      <c r="V203" s="138">
        <v>25252</v>
      </c>
      <c r="W203" s="138">
        <v>35931</v>
      </c>
      <c r="X203" s="146">
        <v>17178</v>
      </c>
      <c r="Y203" s="138">
        <v>16402</v>
      </c>
      <c r="Z203" s="138">
        <v>16099</v>
      </c>
      <c r="AA203" s="138">
        <v>45323</v>
      </c>
      <c r="AB203" s="138">
        <v>1157</v>
      </c>
      <c r="AC203" s="146">
        <v>2435</v>
      </c>
      <c r="AD203" s="146">
        <v>4415</v>
      </c>
      <c r="AE203" s="138">
        <v>28756</v>
      </c>
      <c r="AF203" s="146">
        <v>6461</v>
      </c>
      <c r="AG203" s="138">
        <v>11050</v>
      </c>
      <c r="AH203" s="146">
        <v>49570</v>
      </c>
      <c r="AI203" s="146">
        <v>26960</v>
      </c>
      <c r="AJ203" s="138">
        <v>373580</v>
      </c>
      <c r="AK203" s="128">
        <f t="shared" si="125"/>
        <v>0.21503000000000003</v>
      </c>
      <c r="AL203" s="129">
        <f t="shared" si="126"/>
        <v>1.4832000000000001</v>
      </c>
      <c r="AM203" s="129">
        <f t="shared" si="159"/>
        <v>2.4916</v>
      </c>
      <c r="AN203" s="129">
        <f t="shared" si="159"/>
        <v>3.4051500000000003</v>
      </c>
      <c r="AO203" s="129">
        <f t="shared" si="128"/>
        <v>10.429600000000001</v>
      </c>
      <c r="AP203" s="137">
        <f t="shared" si="129"/>
        <v>3.7740500000000003</v>
      </c>
      <c r="AQ203" s="129">
        <f t="shared" si="130"/>
        <v>0.49570000000000003</v>
      </c>
      <c r="AR203" s="129">
        <f t="shared" si="130"/>
        <v>0.26960000000000001</v>
      </c>
      <c r="AT203" s="131">
        <f t="shared" si="152"/>
        <v>43301</v>
      </c>
      <c r="AU203" s="132">
        <f t="shared" si="131"/>
        <v>0.28756000000000004</v>
      </c>
      <c r="AV203" s="132">
        <f t="shared" si="132"/>
        <v>0.45323000000000002</v>
      </c>
      <c r="AW203" s="132">
        <f t="shared" si="133"/>
        <v>0.43749000000000005</v>
      </c>
      <c r="AX203" s="132">
        <f t="shared" si="134"/>
        <v>2.4350000000000004E-2</v>
      </c>
      <c r="AY203" s="132">
        <f t="shared" si="135"/>
        <v>1.157E-2</v>
      </c>
      <c r="AZ203" s="132">
        <f t="shared" si="136"/>
        <v>0.25252000000000002</v>
      </c>
      <c r="BA203" s="132">
        <f t="shared" si="137"/>
        <v>0.16402000000000003</v>
      </c>
      <c r="BB203" s="132">
        <f t="shared" si="138"/>
        <v>0.71862000000000004</v>
      </c>
      <c r="BC203" s="132">
        <f t="shared" si="139"/>
        <v>0.16099000000000002</v>
      </c>
      <c r="BD203" s="132">
        <f t="shared" si="140"/>
        <v>0.17178000000000002</v>
      </c>
      <c r="BE203" s="132">
        <f t="shared" si="141"/>
        <v>6.4610000000000001E-2</v>
      </c>
      <c r="BF203" s="132">
        <f t="shared" si="142"/>
        <v>4.4150000000000002E-2</v>
      </c>
      <c r="BG203" s="132">
        <f t="shared" si="153"/>
        <v>1.1049999999999999E-2</v>
      </c>
      <c r="BH203" s="132"/>
      <c r="BI203" s="132">
        <f t="shared" si="122"/>
        <v>1.4832000000000001</v>
      </c>
      <c r="BJ203" s="132">
        <f t="shared" si="122"/>
        <v>2.4916</v>
      </c>
      <c r="BK203" s="132">
        <f t="shared" si="122"/>
        <v>3.4051500000000003</v>
      </c>
      <c r="BL203" s="132">
        <f t="shared" si="143"/>
        <v>0.26800000000000002</v>
      </c>
      <c r="BM203" s="132">
        <f t="shared" si="154"/>
        <v>1.4370000000000001</v>
      </c>
      <c r="BN203" s="132">
        <f t="shared" si="144"/>
        <v>0.87074000000000007</v>
      </c>
      <c r="BO203" s="132"/>
      <c r="BP203" s="132">
        <f t="shared" si="155"/>
        <v>3.7740500000000003</v>
      </c>
      <c r="BQ203" s="132">
        <f t="shared" si="156"/>
        <v>10.429600000000001</v>
      </c>
      <c r="BR203" s="132">
        <f t="shared" si="157"/>
        <v>0.37357999999999997</v>
      </c>
      <c r="BS203" s="132">
        <f t="shared" si="145"/>
        <v>0.19351000000000002</v>
      </c>
      <c r="BT203" s="132">
        <f t="shared" si="146"/>
        <v>1.3764000000000001</v>
      </c>
      <c r="BU203" s="132"/>
      <c r="BV203" s="132">
        <f t="shared" si="158"/>
        <v>0.27900000000000003</v>
      </c>
      <c r="BW203" s="133">
        <f t="shared" si="123"/>
        <v>1.7083000000000002</v>
      </c>
      <c r="BX203" s="133">
        <f t="shared" si="123"/>
        <v>1.3821000000000001</v>
      </c>
      <c r="BY203" s="133">
        <f t="shared" si="147"/>
        <v>0.34650000000000003</v>
      </c>
      <c r="BZ203" s="133">
        <f t="shared" si="148"/>
        <v>0.32419999999999999</v>
      </c>
      <c r="CA203" s="133">
        <f t="shared" si="149"/>
        <v>8.7000000000000011E-3</v>
      </c>
      <c r="CB203" s="133">
        <f t="shared" si="150"/>
        <v>9.3629999999999995</v>
      </c>
      <c r="CC203" s="133"/>
      <c r="CD203" s="133">
        <f t="shared" si="151"/>
        <v>1.7479</v>
      </c>
    </row>
    <row r="204" spans="1:82" ht="15.75" x14ac:dyDescent="0.25">
      <c r="A204" s="125">
        <v>43302</v>
      </c>
      <c r="B204" s="138">
        <v>16393</v>
      </c>
      <c r="C204" s="138">
        <v>53756</v>
      </c>
      <c r="D204" s="138">
        <v>72326</v>
      </c>
      <c r="E204" s="138">
        <v>15179</v>
      </c>
      <c r="F204" s="138">
        <v>47487</v>
      </c>
      <c r="G204" s="138">
        <v>3621</v>
      </c>
      <c r="H204" s="138">
        <v>20576</v>
      </c>
      <c r="I204" s="138">
        <v>16285</v>
      </c>
      <c r="J204" s="138">
        <v>110036</v>
      </c>
      <c r="K204" s="138">
        <v>79607</v>
      </c>
      <c r="L204" s="138">
        <v>3596</v>
      </c>
      <c r="M204" s="138">
        <v>22762</v>
      </c>
      <c r="N204" s="138">
        <v>79</v>
      </c>
      <c r="O204" s="138">
        <v>21499</v>
      </c>
      <c r="P204" s="138">
        <v>20737</v>
      </c>
      <c r="Q204" s="138">
        <v>3760</v>
      </c>
      <c r="R204" s="138">
        <v>13608</v>
      </c>
      <c r="S204" s="138">
        <v>45052</v>
      </c>
      <c r="T204" s="138">
        <v>15882</v>
      </c>
      <c r="U204" s="138">
        <v>2752</v>
      </c>
      <c r="V204" s="138">
        <v>28317</v>
      </c>
      <c r="W204" s="138">
        <v>36516</v>
      </c>
      <c r="X204" s="138">
        <v>20738</v>
      </c>
      <c r="Y204" s="138">
        <v>17638</v>
      </c>
      <c r="Z204" s="138">
        <v>18731</v>
      </c>
      <c r="AA204" s="138">
        <v>49554</v>
      </c>
      <c r="AB204" s="138">
        <v>1496</v>
      </c>
      <c r="AC204" s="138">
        <v>2056</v>
      </c>
      <c r="AD204" s="138">
        <v>7378</v>
      </c>
      <c r="AE204" s="138">
        <v>31864</v>
      </c>
      <c r="AF204" s="138">
        <v>6109</v>
      </c>
      <c r="AG204" s="138">
        <v>11050</v>
      </c>
      <c r="AH204" s="138">
        <v>48530</v>
      </c>
      <c r="AI204" s="138">
        <v>48990</v>
      </c>
      <c r="AJ204" s="138">
        <v>373640</v>
      </c>
      <c r="AK204" s="128">
        <f t="shared" si="125"/>
        <v>0.22762000000000002</v>
      </c>
      <c r="AL204" s="129">
        <f t="shared" si="126"/>
        <v>1.6393</v>
      </c>
      <c r="AM204" s="129">
        <f t="shared" si="159"/>
        <v>2.6878000000000002</v>
      </c>
      <c r="AN204" s="129">
        <f t="shared" si="159"/>
        <v>3.6163000000000003</v>
      </c>
      <c r="AO204" s="129">
        <f t="shared" si="128"/>
        <v>11.0036</v>
      </c>
      <c r="AP204" s="129">
        <f t="shared" si="129"/>
        <v>3.9803500000000001</v>
      </c>
      <c r="AQ204" s="129">
        <f t="shared" si="130"/>
        <v>0.48530000000000006</v>
      </c>
      <c r="AR204" s="129">
        <f t="shared" si="130"/>
        <v>0.48990000000000006</v>
      </c>
      <c r="AT204" s="131">
        <f t="shared" si="152"/>
        <v>43302</v>
      </c>
      <c r="AU204" s="132">
        <f t="shared" si="131"/>
        <v>0.31864000000000003</v>
      </c>
      <c r="AV204" s="132">
        <f t="shared" si="132"/>
        <v>0.49554000000000004</v>
      </c>
      <c r="AW204" s="132">
        <f t="shared" si="133"/>
        <v>0.45052000000000003</v>
      </c>
      <c r="AX204" s="132">
        <f t="shared" si="134"/>
        <v>2.0560000000000002E-2</v>
      </c>
      <c r="AY204" s="132">
        <f t="shared" si="135"/>
        <v>1.4960000000000001E-2</v>
      </c>
      <c r="AZ204" s="132">
        <f t="shared" si="136"/>
        <v>0.28317000000000003</v>
      </c>
      <c r="BA204" s="132">
        <f t="shared" si="137"/>
        <v>0.17638000000000001</v>
      </c>
      <c r="BB204" s="132">
        <f t="shared" si="138"/>
        <v>0.73032000000000008</v>
      </c>
      <c r="BC204" s="132">
        <f t="shared" si="139"/>
        <v>0.18731</v>
      </c>
      <c r="BD204" s="132">
        <f t="shared" si="140"/>
        <v>0.20738000000000001</v>
      </c>
      <c r="BE204" s="132">
        <f t="shared" si="141"/>
        <v>6.1090000000000005E-2</v>
      </c>
      <c r="BF204" s="132">
        <f t="shared" si="142"/>
        <v>7.3780000000000012E-2</v>
      </c>
      <c r="BG204" s="132">
        <f t="shared" si="153"/>
        <v>1.1049999999999999E-2</v>
      </c>
      <c r="BH204" s="132"/>
      <c r="BI204" s="132">
        <f t="shared" si="122"/>
        <v>1.6393</v>
      </c>
      <c r="BJ204" s="132">
        <f t="shared" si="122"/>
        <v>2.6878000000000002</v>
      </c>
      <c r="BK204" s="132">
        <f t="shared" si="122"/>
        <v>3.6163000000000003</v>
      </c>
      <c r="BL204" s="132">
        <f t="shared" si="143"/>
        <v>0.2752</v>
      </c>
      <c r="BM204" s="132">
        <f t="shared" si="154"/>
        <v>1.5179</v>
      </c>
      <c r="BN204" s="132">
        <f t="shared" si="144"/>
        <v>0.94974000000000003</v>
      </c>
      <c r="BO204" s="132"/>
      <c r="BP204" s="132">
        <f t="shared" si="155"/>
        <v>3.9803500000000001</v>
      </c>
      <c r="BQ204" s="132">
        <f t="shared" si="156"/>
        <v>11.0036</v>
      </c>
      <c r="BR204" s="132">
        <f t="shared" si="157"/>
        <v>0.37363999999999997</v>
      </c>
      <c r="BS204" s="132">
        <f t="shared" si="145"/>
        <v>0.15882000000000002</v>
      </c>
      <c r="BT204" s="132">
        <f t="shared" si="146"/>
        <v>1.3608</v>
      </c>
      <c r="BU204" s="132"/>
      <c r="BV204" s="132">
        <f t="shared" si="158"/>
        <v>0.36210000000000003</v>
      </c>
      <c r="BW204" s="133">
        <f t="shared" si="123"/>
        <v>2.0576000000000003</v>
      </c>
      <c r="BX204" s="133">
        <f t="shared" si="123"/>
        <v>1.6285000000000001</v>
      </c>
      <c r="BY204" s="133">
        <f t="shared" si="147"/>
        <v>0.376</v>
      </c>
      <c r="BZ204" s="133">
        <f t="shared" si="148"/>
        <v>0.35960000000000003</v>
      </c>
      <c r="CA204" s="133">
        <f t="shared" si="149"/>
        <v>7.9000000000000008E-3</v>
      </c>
      <c r="CB204" s="133">
        <f t="shared" si="150"/>
        <v>10.749499999999999</v>
      </c>
      <c r="CC204" s="133"/>
      <c r="CD204" s="133">
        <f t="shared" si="151"/>
        <v>2.0737000000000001</v>
      </c>
    </row>
    <row r="205" spans="1:82" ht="15.75" x14ac:dyDescent="0.25">
      <c r="A205" s="125">
        <v>43303</v>
      </c>
      <c r="B205" s="138">
        <v>16979</v>
      </c>
      <c r="C205" s="138">
        <v>57315</v>
      </c>
      <c r="D205" s="138">
        <v>76493</v>
      </c>
      <c r="E205" s="138">
        <v>16601</v>
      </c>
      <c r="F205" s="138">
        <v>48600</v>
      </c>
      <c r="G205" s="138">
        <v>4065</v>
      </c>
      <c r="H205" s="138">
        <v>24967</v>
      </c>
      <c r="I205" s="138">
        <v>18725</v>
      </c>
      <c r="J205" s="138">
        <v>115773</v>
      </c>
      <c r="K205" s="138">
        <v>83755</v>
      </c>
      <c r="L205" s="138">
        <v>4033</v>
      </c>
      <c r="M205" s="138">
        <v>22916</v>
      </c>
      <c r="N205" s="138">
        <v>74</v>
      </c>
      <c r="O205" s="146">
        <v>22666</v>
      </c>
      <c r="P205" s="146">
        <v>21948</v>
      </c>
      <c r="Q205" s="146">
        <v>3971</v>
      </c>
      <c r="R205" s="138">
        <v>15792</v>
      </c>
      <c r="S205" s="138">
        <v>46968</v>
      </c>
      <c r="T205" s="138">
        <v>21119</v>
      </c>
      <c r="U205" s="138">
        <v>3626</v>
      </c>
      <c r="V205" s="138">
        <v>31322</v>
      </c>
      <c r="W205" s="138">
        <v>38045</v>
      </c>
      <c r="X205" s="138">
        <v>22624</v>
      </c>
      <c r="Y205" s="138">
        <v>16610</v>
      </c>
      <c r="Z205" s="138">
        <v>17951</v>
      </c>
      <c r="AA205" s="138">
        <v>52251</v>
      </c>
      <c r="AB205" s="138">
        <v>1431</v>
      </c>
      <c r="AC205" s="138">
        <v>1978</v>
      </c>
      <c r="AD205" s="138">
        <v>7115</v>
      </c>
      <c r="AE205" s="138">
        <v>33593</v>
      </c>
      <c r="AF205" s="138">
        <v>6478</v>
      </c>
      <c r="AG205" s="138">
        <v>11050</v>
      </c>
      <c r="AH205" s="138">
        <v>48010</v>
      </c>
      <c r="AI205" s="138">
        <v>45020</v>
      </c>
      <c r="AJ205" s="138">
        <v>371680</v>
      </c>
      <c r="AK205" s="128">
        <f t="shared" si="125"/>
        <v>0.22916000000000003</v>
      </c>
      <c r="AL205" s="129">
        <f t="shared" si="126"/>
        <v>1.6979000000000002</v>
      </c>
      <c r="AM205" s="129">
        <f t="shared" si="159"/>
        <v>2.8657500000000002</v>
      </c>
      <c r="AN205" s="129">
        <f t="shared" si="159"/>
        <v>3.8246500000000001</v>
      </c>
      <c r="AO205" s="129">
        <f t="shared" si="128"/>
        <v>11.577300000000001</v>
      </c>
      <c r="AP205" s="129">
        <f t="shared" si="129"/>
        <v>4.1877500000000003</v>
      </c>
      <c r="AQ205" s="129">
        <f t="shared" si="130"/>
        <v>0.48010000000000003</v>
      </c>
      <c r="AR205" s="129">
        <f t="shared" si="130"/>
        <v>0.45020000000000004</v>
      </c>
      <c r="AT205" s="131">
        <f t="shared" si="152"/>
        <v>43303</v>
      </c>
      <c r="AU205" s="132">
        <f t="shared" si="131"/>
        <v>0.33593000000000001</v>
      </c>
      <c r="AV205" s="132">
        <f t="shared" si="132"/>
        <v>0.52251000000000003</v>
      </c>
      <c r="AW205" s="132">
        <f t="shared" si="133"/>
        <v>0.46968000000000004</v>
      </c>
      <c r="AX205" s="132">
        <f t="shared" si="134"/>
        <v>1.9780000000000002E-2</v>
      </c>
      <c r="AY205" s="132">
        <f t="shared" si="135"/>
        <v>1.4310000000000002E-2</v>
      </c>
      <c r="AZ205" s="132">
        <f t="shared" si="136"/>
        <v>0.31322</v>
      </c>
      <c r="BA205" s="132">
        <f t="shared" si="137"/>
        <v>0.16610000000000003</v>
      </c>
      <c r="BB205" s="132">
        <f t="shared" si="138"/>
        <v>0.76090000000000002</v>
      </c>
      <c r="BC205" s="132">
        <f t="shared" si="139"/>
        <v>0.17951</v>
      </c>
      <c r="BD205" s="132">
        <f t="shared" si="140"/>
        <v>0.22624000000000002</v>
      </c>
      <c r="BE205" s="132">
        <f t="shared" si="141"/>
        <v>6.4780000000000004E-2</v>
      </c>
      <c r="BF205" s="132">
        <f t="shared" si="142"/>
        <v>7.1150000000000005E-2</v>
      </c>
      <c r="BG205" s="132">
        <f t="shared" si="153"/>
        <v>1.1049999999999999E-2</v>
      </c>
      <c r="BH205" s="132"/>
      <c r="BI205" s="132">
        <f t="shared" si="122"/>
        <v>1.6979000000000002</v>
      </c>
      <c r="BJ205" s="132">
        <f t="shared" si="122"/>
        <v>2.8657500000000002</v>
      </c>
      <c r="BK205" s="132">
        <f t="shared" si="122"/>
        <v>3.8246500000000001</v>
      </c>
      <c r="BL205" s="132">
        <f t="shared" si="143"/>
        <v>0.36260000000000003</v>
      </c>
      <c r="BM205" s="132">
        <f t="shared" si="154"/>
        <v>1.6601000000000001</v>
      </c>
      <c r="BN205" s="132">
        <f t="shared" si="144"/>
        <v>0.97200000000000009</v>
      </c>
      <c r="BO205" s="132"/>
      <c r="BP205" s="132">
        <f t="shared" si="155"/>
        <v>4.1877500000000003</v>
      </c>
      <c r="BQ205" s="132">
        <f t="shared" si="156"/>
        <v>11.577300000000001</v>
      </c>
      <c r="BR205" s="132">
        <f t="shared" si="157"/>
        <v>0.37168000000000001</v>
      </c>
      <c r="BS205" s="132">
        <f t="shared" si="145"/>
        <v>0.21119000000000002</v>
      </c>
      <c r="BT205" s="132">
        <f t="shared" si="146"/>
        <v>1.5792000000000002</v>
      </c>
      <c r="BU205" s="132"/>
      <c r="BV205" s="132">
        <f t="shared" si="158"/>
        <v>0.40650000000000003</v>
      </c>
      <c r="BW205" s="133">
        <f t="shared" si="123"/>
        <v>2.4967000000000001</v>
      </c>
      <c r="BX205" s="133">
        <f t="shared" si="123"/>
        <v>1.8725000000000001</v>
      </c>
      <c r="BY205" s="133">
        <f t="shared" si="147"/>
        <v>0.39710000000000001</v>
      </c>
      <c r="BZ205" s="133">
        <f t="shared" si="148"/>
        <v>0.40329999999999999</v>
      </c>
      <c r="CA205" s="133">
        <f t="shared" si="149"/>
        <v>7.4000000000000003E-3</v>
      </c>
      <c r="CB205" s="133">
        <f t="shared" si="150"/>
        <v>11.333</v>
      </c>
      <c r="CC205" s="133"/>
      <c r="CD205" s="133">
        <f t="shared" si="151"/>
        <v>2.1948000000000003</v>
      </c>
    </row>
    <row r="206" spans="1:82" ht="15.75" x14ac:dyDescent="0.25">
      <c r="A206" s="125">
        <v>43304</v>
      </c>
      <c r="B206" s="138">
        <v>15534</v>
      </c>
      <c r="C206" s="138">
        <v>52259</v>
      </c>
      <c r="D206" s="138">
        <v>71076</v>
      </c>
      <c r="E206" s="138">
        <v>15107</v>
      </c>
      <c r="F206" s="138">
        <v>44725</v>
      </c>
      <c r="G206" s="138">
        <v>2693</v>
      </c>
      <c r="H206" s="138">
        <v>19352</v>
      </c>
      <c r="I206" s="138">
        <v>15621</v>
      </c>
      <c r="J206" s="138">
        <v>107886</v>
      </c>
      <c r="K206" s="138">
        <v>78270</v>
      </c>
      <c r="L206" s="138">
        <v>3736</v>
      </c>
      <c r="M206" s="138">
        <v>20337</v>
      </c>
      <c r="N206" s="138">
        <v>113</v>
      </c>
      <c r="O206" s="138">
        <v>19751</v>
      </c>
      <c r="P206" s="138">
        <v>19387</v>
      </c>
      <c r="Q206" s="138">
        <v>3710</v>
      </c>
      <c r="R206" s="138">
        <v>14669</v>
      </c>
      <c r="S206" s="138">
        <v>46859</v>
      </c>
      <c r="T206" s="138">
        <v>17030</v>
      </c>
      <c r="U206" s="138">
        <v>2857</v>
      </c>
      <c r="V206" s="138">
        <v>27001</v>
      </c>
      <c r="W206" s="138">
        <v>34653</v>
      </c>
      <c r="X206" s="138">
        <v>18449</v>
      </c>
      <c r="Y206" s="138">
        <v>16706</v>
      </c>
      <c r="Z206" s="138">
        <v>16420</v>
      </c>
      <c r="AA206" s="138">
        <v>47019</v>
      </c>
      <c r="AB206" s="138">
        <v>1306</v>
      </c>
      <c r="AC206" s="138">
        <v>1421</v>
      </c>
      <c r="AD206" s="138">
        <v>8130</v>
      </c>
      <c r="AE206" s="138">
        <v>30655</v>
      </c>
      <c r="AF206" s="138">
        <v>7831</v>
      </c>
      <c r="AG206" s="138">
        <v>1460</v>
      </c>
      <c r="AH206" s="138">
        <v>45890</v>
      </c>
      <c r="AI206" s="138">
        <v>51240</v>
      </c>
      <c r="AJ206" s="138">
        <v>373500</v>
      </c>
      <c r="AK206" s="128">
        <f t="shared" si="125"/>
        <v>0.20337000000000002</v>
      </c>
      <c r="AL206" s="129">
        <f t="shared" si="126"/>
        <v>1.5534000000000001</v>
      </c>
      <c r="AM206" s="129">
        <f t="shared" si="159"/>
        <v>2.6129500000000001</v>
      </c>
      <c r="AN206" s="129">
        <f t="shared" si="159"/>
        <v>3.5538000000000003</v>
      </c>
      <c r="AO206" s="129">
        <f t="shared" si="128"/>
        <v>10.788600000000001</v>
      </c>
      <c r="AP206" s="129">
        <f t="shared" si="129"/>
        <v>3.9135</v>
      </c>
      <c r="AQ206" s="129">
        <f t="shared" si="130"/>
        <v>0.45890000000000003</v>
      </c>
      <c r="AR206" s="129">
        <f t="shared" si="130"/>
        <v>0.51240000000000008</v>
      </c>
      <c r="AT206" s="131">
        <f t="shared" si="152"/>
        <v>43304</v>
      </c>
      <c r="AU206" s="132">
        <f t="shared" si="131"/>
        <v>0.30655000000000004</v>
      </c>
      <c r="AV206" s="132">
        <f t="shared" si="132"/>
        <v>0.47019000000000005</v>
      </c>
      <c r="AW206" s="132">
        <f t="shared" si="133"/>
        <v>0.46859000000000006</v>
      </c>
      <c r="AX206" s="132">
        <f t="shared" si="134"/>
        <v>1.421E-2</v>
      </c>
      <c r="AY206" s="132">
        <f t="shared" si="135"/>
        <v>1.306E-2</v>
      </c>
      <c r="AZ206" s="132">
        <f t="shared" si="136"/>
        <v>0.27001000000000003</v>
      </c>
      <c r="BA206" s="132">
        <f t="shared" si="137"/>
        <v>0.16706000000000001</v>
      </c>
      <c r="BB206" s="132">
        <f t="shared" si="138"/>
        <v>0.69306000000000001</v>
      </c>
      <c r="BC206" s="132">
        <f t="shared" si="139"/>
        <v>0.16420000000000001</v>
      </c>
      <c r="BD206" s="132">
        <f t="shared" si="140"/>
        <v>0.18449000000000002</v>
      </c>
      <c r="BE206" s="132">
        <f t="shared" si="141"/>
        <v>7.8310000000000005E-2</v>
      </c>
      <c r="BF206" s="132">
        <f t="shared" si="142"/>
        <v>8.1300000000000011E-2</v>
      </c>
      <c r="BG206" s="132">
        <f t="shared" si="153"/>
        <v>1.4599999999999999E-3</v>
      </c>
      <c r="BH206" s="132"/>
      <c r="BI206" s="132">
        <f t="shared" si="122"/>
        <v>1.5534000000000001</v>
      </c>
      <c r="BJ206" s="132">
        <f t="shared" si="122"/>
        <v>2.6129500000000001</v>
      </c>
      <c r="BK206" s="132">
        <f t="shared" si="122"/>
        <v>3.5538000000000003</v>
      </c>
      <c r="BL206" s="132">
        <f t="shared" si="143"/>
        <v>0.28570000000000001</v>
      </c>
      <c r="BM206" s="132">
        <f t="shared" si="154"/>
        <v>1.5107000000000002</v>
      </c>
      <c r="BN206" s="132">
        <f t="shared" si="144"/>
        <v>0.89450000000000007</v>
      </c>
      <c r="BO206" s="132"/>
      <c r="BP206" s="132">
        <f t="shared" si="155"/>
        <v>3.9135</v>
      </c>
      <c r="BQ206" s="132">
        <f t="shared" si="156"/>
        <v>10.788600000000001</v>
      </c>
      <c r="BR206" s="132">
        <f t="shared" si="157"/>
        <v>0.3735</v>
      </c>
      <c r="BS206" s="132">
        <f t="shared" si="145"/>
        <v>0.17030000000000001</v>
      </c>
      <c r="BT206" s="132">
        <f t="shared" si="146"/>
        <v>1.4669000000000001</v>
      </c>
      <c r="BU206" s="132"/>
      <c r="BV206" s="132">
        <f t="shared" si="158"/>
        <v>0.26930000000000004</v>
      </c>
      <c r="BW206" s="133">
        <f t="shared" si="123"/>
        <v>1.9352</v>
      </c>
      <c r="BX206" s="133">
        <f t="shared" si="123"/>
        <v>1.5621</v>
      </c>
      <c r="BY206" s="133">
        <f t="shared" si="147"/>
        <v>0.371</v>
      </c>
      <c r="BZ206" s="133">
        <f t="shared" si="148"/>
        <v>0.37360000000000004</v>
      </c>
      <c r="CA206" s="133">
        <f t="shared" si="149"/>
        <v>1.1300000000000001E-2</v>
      </c>
      <c r="CB206" s="133">
        <f t="shared" si="150"/>
        <v>9.8755000000000006</v>
      </c>
      <c r="CC206" s="133"/>
      <c r="CD206" s="133">
        <f t="shared" si="151"/>
        <v>1.9387000000000001</v>
      </c>
    </row>
    <row r="207" spans="1:82" ht="15.75" x14ac:dyDescent="0.25">
      <c r="A207" s="125">
        <v>43305</v>
      </c>
      <c r="B207" s="138">
        <v>15352</v>
      </c>
      <c r="C207" s="138">
        <v>51632</v>
      </c>
      <c r="D207" s="138">
        <v>70729</v>
      </c>
      <c r="E207" s="138">
        <v>14717</v>
      </c>
      <c r="F207" s="138">
        <v>45174</v>
      </c>
      <c r="G207" s="138">
        <v>2366</v>
      </c>
      <c r="H207" s="138">
        <v>17592</v>
      </c>
      <c r="I207" s="138">
        <v>14563</v>
      </c>
      <c r="J207" s="138">
        <v>106837</v>
      </c>
      <c r="K207" s="138">
        <v>76810</v>
      </c>
      <c r="L207" s="138">
        <v>3604</v>
      </c>
      <c r="M207" s="138">
        <v>20697</v>
      </c>
      <c r="N207" s="138">
        <v>150</v>
      </c>
      <c r="O207" s="138">
        <v>19475</v>
      </c>
      <c r="P207" s="138">
        <v>18599</v>
      </c>
      <c r="Q207" s="138">
        <v>3602</v>
      </c>
      <c r="R207" s="138">
        <v>13832</v>
      </c>
      <c r="S207" s="138">
        <v>46457</v>
      </c>
      <c r="T207" s="138">
        <v>19378</v>
      </c>
      <c r="U207" s="138">
        <v>2770</v>
      </c>
      <c r="V207" s="138">
        <v>26632</v>
      </c>
      <c r="W207" s="138">
        <v>34817</v>
      </c>
      <c r="X207" s="138">
        <v>17733</v>
      </c>
      <c r="Y207" s="138">
        <v>16846</v>
      </c>
      <c r="Z207" s="138">
        <v>16855</v>
      </c>
      <c r="AA207" s="138">
        <v>45755</v>
      </c>
      <c r="AB207" s="138">
        <v>1073</v>
      </c>
      <c r="AC207" s="138">
        <v>2292</v>
      </c>
      <c r="AD207" s="138">
        <v>2449</v>
      </c>
      <c r="AE207" s="138">
        <v>31493</v>
      </c>
      <c r="AF207" s="138">
        <v>8590</v>
      </c>
      <c r="AG207" s="138">
        <v>11050</v>
      </c>
      <c r="AH207" s="146">
        <v>30290</v>
      </c>
      <c r="AI207" s="146">
        <v>7000</v>
      </c>
      <c r="AJ207" s="138">
        <v>376100</v>
      </c>
      <c r="AK207" s="128">
        <f t="shared" si="125"/>
        <v>0.20697000000000002</v>
      </c>
      <c r="AL207" s="129">
        <f t="shared" si="126"/>
        <v>1.5352000000000001</v>
      </c>
      <c r="AM207" s="129">
        <f t="shared" si="159"/>
        <v>2.5816000000000003</v>
      </c>
      <c r="AN207" s="129">
        <f t="shared" si="159"/>
        <v>3.5364500000000003</v>
      </c>
      <c r="AO207" s="129">
        <f t="shared" si="128"/>
        <v>10.6837</v>
      </c>
      <c r="AP207" s="129">
        <f t="shared" si="129"/>
        <v>3.8405</v>
      </c>
      <c r="AQ207" s="129">
        <f t="shared" si="130"/>
        <v>0.3029</v>
      </c>
      <c r="AR207" s="129">
        <f t="shared" si="130"/>
        <v>7.0000000000000007E-2</v>
      </c>
      <c r="AT207" s="131">
        <f t="shared" si="152"/>
        <v>43305</v>
      </c>
      <c r="AU207" s="132">
        <f t="shared" si="131"/>
        <v>0.31493000000000004</v>
      </c>
      <c r="AV207" s="132">
        <f t="shared" si="132"/>
        <v>0.45755000000000001</v>
      </c>
      <c r="AW207" s="132">
        <f t="shared" si="133"/>
        <v>0.46457000000000004</v>
      </c>
      <c r="AX207" s="132">
        <f t="shared" si="134"/>
        <v>2.2920000000000003E-2</v>
      </c>
      <c r="AY207" s="132">
        <f t="shared" si="135"/>
        <v>1.0730000000000002E-2</v>
      </c>
      <c r="AZ207" s="132">
        <f t="shared" si="136"/>
        <v>0.26632</v>
      </c>
      <c r="BA207" s="132">
        <f t="shared" si="137"/>
        <v>0.16846000000000003</v>
      </c>
      <c r="BB207" s="132">
        <f t="shared" si="138"/>
        <v>0.69634000000000007</v>
      </c>
      <c r="BC207" s="132">
        <f t="shared" si="139"/>
        <v>0.16855000000000001</v>
      </c>
      <c r="BD207" s="132">
        <f t="shared" si="140"/>
        <v>0.17733000000000002</v>
      </c>
      <c r="BE207" s="132">
        <f t="shared" si="141"/>
        <v>8.5900000000000004E-2</v>
      </c>
      <c r="BF207" s="132">
        <f t="shared" si="142"/>
        <v>2.4490000000000001E-2</v>
      </c>
      <c r="BG207" s="132">
        <f t="shared" si="153"/>
        <v>1.1049999999999999E-2</v>
      </c>
      <c r="BH207" s="132"/>
      <c r="BI207" s="132">
        <f t="shared" si="122"/>
        <v>1.5352000000000001</v>
      </c>
      <c r="BJ207" s="132">
        <f t="shared" si="122"/>
        <v>2.5816000000000003</v>
      </c>
      <c r="BK207" s="132">
        <f t="shared" si="122"/>
        <v>3.5364500000000003</v>
      </c>
      <c r="BL207" s="132">
        <f t="shared" si="143"/>
        <v>0.27700000000000002</v>
      </c>
      <c r="BM207" s="132">
        <f t="shared" si="154"/>
        <v>1.4717</v>
      </c>
      <c r="BN207" s="132">
        <f t="shared" si="144"/>
        <v>0.90348000000000006</v>
      </c>
      <c r="BO207" s="132"/>
      <c r="BP207" s="132">
        <f t="shared" si="155"/>
        <v>3.8405</v>
      </c>
      <c r="BQ207" s="132">
        <f t="shared" si="156"/>
        <v>10.6837</v>
      </c>
      <c r="BR207" s="132">
        <f t="shared" si="157"/>
        <v>0.37609999999999999</v>
      </c>
      <c r="BS207" s="132">
        <f t="shared" si="145"/>
        <v>0.19378000000000001</v>
      </c>
      <c r="BT207" s="132">
        <f t="shared" si="146"/>
        <v>1.3832</v>
      </c>
      <c r="BU207" s="132"/>
      <c r="BV207" s="132">
        <f t="shared" si="158"/>
        <v>0.2366</v>
      </c>
      <c r="BW207" s="133">
        <f t="shared" si="123"/>
        <v>1.7592000000000001</v>
      </c>
      <c r="BX207" s="133">
        <f t="shared" si="123"/>
        <v>1.4563000000000001</v>
      </c>
      <c r="BY207" s="133">
        <f t="shared" si="147"/>
        <v>0.36020000000000002</v>
      </c>
      <c r="BZ207" s="133">
        <f t="shared" si="148"/>
        <v>0.3604</v>
      </c>
      <c r="CA207" s="133">
        <f t="shared" si="149"/>
        <v>1.5000000000000001E-2</v>
      </c>
      <c r="CB207" s="133">
        <f t="shared" si="150"/>
        <v>9.7375000000000007</v>
      </c>
      <c r="CC207" s="133"/>
      <c r="CD207" s="133">
        <f t="shared" si="151"/>
        <v>1.8599000000000001</v>
      </c>
    </row>
    <row r="208" spans="1:82" ht="15.75" x14ac:dyDescent="0.25">
      <c r="A208" s="125">
        <v>43306</v>
      </c>
      <c r="B208" s="138">
        <v>15848</v>
      </c>
      <c r="C208" s="138">
        <v>53381</v>
      </c>
      <c r="D208" s="138">
        <v>72932</v>
      </c>
      <c r="E208" s="138">
        <v>15035</v>
      </c>
      <c r="F208" s="138">
        <v>44648</v>
      </c>
      <c r="G208" s="138">
        <v>2976</v>
      </c>
      <c r="H208" s="138">
        <v>22899</v>
      </c>
      <c r="I208" s="138">
        <v>18794</v>
      </c>
      <c r="J208" s="138">
        <v>110775</v>
      </c>
      <c r="K208" s="138">
        <v>79710</v>
      </c>
      <c r="L208" s="138">
        <v>3984</v>
      </c>
      <c r="M208" s="138">
        <v>20016</v>
      </c>
      <c r="N208" s="138">
        <v>129</v>
      </c>
      <c r="O208" s="138">
        <v>20803</v>
      </c>
      <c r="P208" s="138">
        <v>20686</v>
      </c>
      <c r="Q208" s="138">
        <v>4006</v>
      </c>
      <c r="R208" s="138">
        <v>15028</v>
      </c>
      <c r="S208" s="138">
        <v>47098</v>
      </c>
      <c r="T208" s="138">
        <v>14039</v>
      </c>
      <c r="U208" s="138">
        <v>2818</v>
      </c>
      <c r="V208" s="138">
        <v>26149</v>
      </c>
      <c r="W208" s="138">
        <v>35971</v>
      </c>
      <c r="X208" s="138">
        <v>21891</v>
      </c>
      <c r="Y208" s="138">
        <v>17506</v>
      </c>
      <c r="Z208" s="138">
        <v>15865</v>
      </c>
      <c r="AA208" s="138">
        <v>46108</v>
      </c>
      <c r="AB208" s="138">
        <v>1360</v>
      </c>
      <c r="AC208" s="138">
        <v>1990</v>
      </c>
      <c r="AD208" s="138">
        <v>11096</v>
      </c>
      <c r="AE208" s="138">
        <v>31162</v>
      </c>
      <c r="AF208" s="138">
        <v>9939</v>
      </c>
      <c r="AG208" s="138">
        <v>4530</v>
      </c>
      <c r="AH208" s="138">
        <v>87850</v>
      </c>
      <c r="AI208" s="138">
        <v>72420</v>
      </c>
      <c r="AJ208" s="138">
        <v>369320</v>
      </c>
      <c r="AK208" s="128">
        <f t="shared" si="125"/>
        <v>0.20016</v>
      </c>
      <c r="AL208" s="129">
        <f t="shared" si="126"/>
        <v>1.5848</v>
      </c>
      <c r="AM208" s="129">
        <f t="shared" si="159"/>
        <v>2.6690499999999999</v>
      </c>
      <c r="AN208" s="129">
        <f t="shared" si="159"/>
        <v>3.6466000000000003</v>
      </c>
      <c r="AO208" s="129">
        <f t="shared" si="128"/>
        <v>11.077500000000001</v>
      </c>
      <c r="AP208" s="129">
        <f t="shared" si="129"/>
        <v>3.9855</v>
      </c>
      <c r="AQ208" s="129">
        <f t="shared" si="130"/>
        <v>0.87850000000000006</v>
      </c>
      <c r="AR208" s="129">
        <f t="shared" si="130"/>
        <v>0.72420000000000007</v>
      </c>
      <c r="AT208" s="131">
        <f t="shared" si="152"/>
        <v>43306</v>
      </c>
      <c r="AU208" s="132">
        <f t="shared" si="131"/>
        <v>0.31162000000000001</v>
      </c>
      <c r="AV208" s="132">
        <f t="shared" si="132"/>
        <v>0.46108000000000005</v>
      </c>
      <c r="AW208" s="132">
        <f t="shared" si="133"/>
        <v>0.47098000000000007</v>
      </c>
      <c r="AX208" s="132">
        <f t="shared" si="134"/>
        <v>1.9900000000000001E-2</v>
      </c>
      <c r="AY208" s="132">
        <f t="shared" si="135"/>
        <v>1.3600000000000001E-2</v>
      </c>
      <c r="AZ208" s="132">
        <f t="shared" si="136"/>
        <v>0.26149</v>
      </c>
      <c r="BA208" s="132">
        <f t="shared" si="137"/>
        <v>0.17506000000000002</v>
      </c>
      <c r="BB208" s="132">
        <f t="shared" si="138"/>
        <v>0.71942000000000006</v>
      </c>
      <c r="BC208" s="132">
        <f t="shared" si="139"/>
        <v>0.15865000000000001</v>
      </c>
      <c r="BD208" s="132">
        <f t="shared" si="140"/>
        <v>0.21891000000000002</v>
      </c>
      <c r="BE208" s="132">
        <f t="shared" si="141"/>
        <v>9.9390000000000006E-2</v>
      </c>
      <c r="BF208" s="132">
        <f t="shared" si="142"/>
        <v>0.11096</v>
      </c>
      <c r="BG208" s="132">
        <f t="shared" si="153"/>
        <v>4.5300000000000002E-3</v>
      </c>
      <c r="BH208" s="132"/>
      <c r="BI208" s="132">
        <f t="shared" si="122"/>
        <v>1.5848</v>
      </c>
      <c r="BJ208" s="132">
        <f t="shared" si="122"/>
        <v>2.6690499999999999</v>
      </c>
      <c r="BK208" s="132">
        <f t="shared" si="122"/>
        <v>3.6466000000000003</v>
      </c>
      <c r="BL208" s="132">
        <f t="shared" si="143"/>
        <v>0.28179999999999999</v>
      </c>
      <c r="BM208" s="132">
        <f t="shared" si="154"/>
        <v>1.5035000000000001</v>
      </c>
      <c r="BN208" s="132">
        <f t="shared" si="144"/>
        <v>0.89296000000000009</v>
      </c>
      <c r="BO208" s="132"/>
      <c r="BP208" s="132">
        <f t="shared" si="155"/>
        <v>3.9855</v>
      </c>
      <c r="BQ208" s="132">
        <f t="shared" si="156"/>
        <v>11.077500000000001</v>
      </c>
      <c r="BR208" s="132">
        <f t="shared" si="157"/>
        <v>0.36931999999999998</v>
      </c>
      <c r="BS208" s="132">
        <f t="shared" si="145"/>
        <v>0.14039000000000001</v>
      </c>
      <c r="BT208" s="132">
        <f t="shared" si="146"/>
        <v>1.5028000000000001</v>
      </c>
      <c r="BU208" s="132"/>
      <c r="BV208" s="132">
        <f t="shared" si="158"/>
        <v>0.29760000000000003</v>
      </c>
      <c r="BW208" s="133">
        <f t="shared" si="123"/>
        <v>2.2899000000000003</v>
      </c>
      <c r="BX208" s="133">
        <f t="shared" si="123"/>
        <v>1.8794000000000002</v>
      </c>
      <c r="BY208" s="133">
        <f t="shared" si="147"/>
        <v>0.40060000000000001</v>
      </c>
      <c r="BZ208" s="133">
        <f t="shared" si="148"/>
        <v>0.39840000000000003</v>
      </c>
      <c r="CA208" s="133">
        <f t="shared" si="149"/>
        <v>1.29E-2</v>
      </c>
      <c r="CB208" s="133">
        <f t="shared" si="150"/>
        <v>10.4015</v>
      </c>
      <c r="CC208" s="133"/>
      <c r="CD208" s="133">
        <f t="shared" si="151"/>
        <v>2.0686</v>
      </c>
    </row>
    <row r="209" spans="1:82" ht="15.75" x14ac:dyDescent="0.25">
      <c r="A209" s="125">
        <v>43307</v>
      </c>
      <c r="B209" s="138">
        <v>15908</v>
      </c>
      <c r="C209" s="138">
        <v>52568</v>
      </c>
      <c r="D209" s="138">
        <v>71764</v>
      </c>
      <c r="E209" s="138">
        <v>14596</v>
      </c>
      <c r="F209" s="138">
        <v>44521</v>
      </c>
      <c r="G209" s="138">
        <v>2649</v>
      </c>
      <c r="H209" s="138">
        <v>21612</v>
      </c>
      <c r="I209" s="138">
        <v>17134</v>
      </c>
      <c r="J209" s="138">
        <v>108043</v>
      </c>
      <c r="K209" s="138">
        <v>78716</v>
      </c>
      <c r="L209" s="138">
        <v>3936</v>
      </c>
      <c r="M209" s="138">
        <v>19553</v>
      </c>
      <c r="N209" s="138">
        <v>101</v>
      </c>
      <c r="O209" s="138">
        <v>20417</v>
      </c>
      <c r="P209" s="138">
        <v>20211</v>
      </c>
      <c r="Q209" s="138">
        <v>3843</v>
      </c>
      <c r="R209" s="138">
        <v>14045</v>
      </c>
      <c r="S209" s="138">
        <v>46200</v>
      </c>
      <c r="T209" s="138">
        <v>15700</v>
      </c>
      <c r="U209" s="138">
        <v>2780</v>
      </c>
      <c r="V209" s="138">
        <v>26173</v>
      </c>
      <c r="W209" s="138">
        <v>35025</v>
      </c>
      <c r="X209" s="138">
        <v>20503</v>
      </c>
      <c r="Y209" s="138">
        <v>16278</v>
      </c>
      <c r="Z209" s="138">
        <v>16483</v>
      </c>
      <c r="AA209" s="138">
        <v>45480</v>
      </c>
      <c r="AB209" s="138">
        <v>1278</v>
      </c>
      <c r="AC209" s="138">
        <v>1876</v>
      </c>
      <c r="AD209" s="138">
        <v>10504</v>
      </c>
      <c r="AE209" s="138">
        <v>29449</v>
      </c>
      <c r="AF209" s="138">
        <v>8434</v>
      </c>
      <c r="AG209" s="138">
        <v>11050</v>
      </c>
      <c r="AH209" s="138">
        <v>63300</v>
      </c>
      <c r="AI209" s="138">
        <v>71890</v>
      </c>
      <c r="AJ209" s="138">
        <v>373000</v>
      </c>
      <c r="AK209" s="128">
        <f t="shared" si="125"/>
        <v>0.19553000000000001</v>
      </c>
      <c r="AL209" s="129">
        <f t="shared" si="126"/>
        <v>1.5908</v>
      </c>
      <c r="AM209" s="129">
        <f t="shared" si="159"/>
        <v>2.6284000000000001</v>
      </c>
      <c r="AN209" s="129">
        <f t="shared" si="159"/>
        <v>3.5882000000000001</v>
      </c>
      <c r="AO209" s="129">
        <f t="shared" si="128"/>
        <v>10.804300000000001</v>
      </c>
      <c r="AP209" s="129">
        <f t="shared" si="129"/>
        <v>3.9358000000000004</v>
      </c>
      <c r="AQ209" s="129">
        <f t="shared" si="130"/>
        <v>0.63300000000000001</v>
      </c>
      <c r="AR209" s="129">
        <f t="shared" si="130"/>
        <v>0.71890000000000009</v>
      </c>
      <c r="AT209" s="131">
        <f t="shared" si="152"/>
        <v>43307</v>
      </c>
      <c r="AU209" s="132">
        <f t="shared" si="131"/>
        <v>0.29449000000000003</v>
      </c>
      <c r="AV209" s="132">
        <f t="shared" si="132"/>
        <v>0.45480000000000004</v>
      </c>
      <c r="AW209" s="132">
        <f t="shared" si="133"/>
        <v>0.46200000000000002</v>
      </c>
      <c r="AX209" s="132">
        <f t="shared" si="134"/>
        <v>1.8760000000000002E-2</v>
      </c>
      <c r="AY209" s="132">
        <f t="shared" si="135"/>
        <v>1.2780000000000001E-2</v>
      </c>
      <c r="AZ209" s="132">
        <f t="shared" si="136"/>
        <v>0.26173000000000002</v>
      </c>
      <c r="BA209" s="132">
        <f t="shared" si="137"/>
        <v>0.16278000000000001</v>
      </c>
      <c r="BB209" s="132">
        <f t="shared" si="138"/>
        <v>0.70050000000000001</v>
      </c>
      <c r="BC209" s="132">
        <f t="shared" si="139"/>
        <v>0.16483</v>
      </c>
      <c r="BD209" s="132">
        <f t="shared" si="140"/>
        <v>0.20503000000000002</v>
      </c>
      <c r="BE209" s="132">
        <f t="shared" si="141"/>
        <v>8.4340000000000012E-2</v>
      </c>
      <c r="BF209" s="132">
        <f t="shared" si="142"/>
        <v>0.10504000000000001</v>
      </c>
      <c r="BG209" s="132">
        <f t="shared" si="153"/>
        <v>1.1049999999999999E-2</v>
      </c>
      <c r="BH209" s="132"/>
      <c r="BI209" s="132">
        <f t="shared" si="122"/>
        <v>1.5908</v>
      </c>
      <c r="BJ209" s="132">
        <f t="shared" si="122"/>
        <v>2.6284000000000001</v>
      </c>
      <c r="BK209" s="132">
        <f t="shared" si="122"/>
        <v>3.5882000000000001</v>
      </c>
      <c r="BL209" s="132">
        <f t="shared" si="143"/>
        <v>0.27800000000000002</v>
      </c>
      <c r="BM209" s="132">
        <f t="shared" si="154"/>
        <v>1.4596</v>
      </c>
      <c r="BN209" s="132">
        <f t="shared" si="144"/>
        <v>0.8904200000000001</v>
      </c>
      <c r="BO209" s="132"/>
      <c r="BP209" s="132">
        <f t="shared" si="155"/>
        <v>3.9358000000000004</v>
      </c>
      <c r="BQ209" s="132">
        <f t="shared" si="156"/>
        <v>10.804300000000001</v>
      </c>
      <c r="BR209" s="132">
        <f t="shared" si="157"/>
        <v>0.373</v>
      </c>
      <c r="BS209" s="132">
        <f t="shared" si="145"/>
        <v>0.157</v>
      </c>
      <c r="BT209" s="132">
        <f t="shared" si="146"/>
        <v>1.4045000000000001</v>
      </c>
      <c r="BU209" s="132"/>
      <c r="BV209" s="132">
        <f t="shared" si="158"/>
        <v>0.26490000000000002</v>
      </c>
      <c r="BW209" s="133">
        <f t="shared" si="123"/>
        <v>2.1612</v>
      </c>
      <c r="BX209" s="133">
        <f t="shared" si="123"/>
        <v>1.7134</v>
      </c>
      <c r="BY209" s="133">
        <f t="shared" si="147"/>
        <v>0.38430000000000003</v>
      </c>
      <c r="BZ209" s="133">
        <f t="shared" si="148"/>
        <v>0.39360000000000001</v>
      </c>
      <c r="CA209" s="133">
        <f t="shared" si="149"/>
        <v>1.0100000000000001E-2</v>
      </c>
      <c r="CB209" s="133">
        <f t="shared" si="150"/>
        <v>10.208500000000001</v>
      </c>
      <c r="CC209" s="133"/>
      <c r="CD209" s="133">
        <f t="shared" si="151"/>
        <v>2.0211000000000001</v>
      </c>
    </row>
    <row r="210" spans="1:82" ht="15.75" x14ac:dyDescent="0.25">
      <c r="A210" s="125">
        <v>43308</v>
      </c>
      <c r="B210" s="138">
        <v>16730</v>
      </c>
      <c r="C210" s="138">
        <v>54843</v>
      </c>
      <c r="D210" s="138">
        <v>74595</v>
      </c>
      <c r="E210" s="138">
        <v>16692</v>
      </c>
      <c r="F210" s="146">
        <v>43183</v>
      </c>
      <c r="G210" s="138">
        <v>3259</v>
      </c>
      <c r="H210" s="138">
        <v>23070</v>
      </c>
      <c r="I210" s="138">
        <v>17779</v>
      </c>
      <c r="J210" s="138">
        <v>113740</v>
      </c>
      <c r="K210" s="138">
        <v>83427</v>
      </c>
      <c r="L210" s="138">
        <v>3763</v>
      </c>
      <c r="M210" s="138">
        <v>20434</v>
      </c>
      <c r="N210" s="138">
        <v>65</v>
      </c>
      <c r="O210" s="138">
        <v>20503</v>
      </c>
      <c r="P210" s="138">
        <v>21669</v>
      </c>
      <c r="Q210" s="138">
        <v>3803</v>
      </c>
      <c r="R210" s="138">
        <v>15459</v>
      </c>
      <c r="S210" s="138">
        <v>47092</v>
      </c>
      <c r="T210" s="138">
        <v>16975</v>
      </c>
      <c r="U210" s="138">
        <v>3452</v>
      </c>
      <c r="V210" s="138">
        <v>29033</v>
      </c>
      <c r="W210" s="138">
        <v>36817</v>
      </c>
      <c r="X210" s="138">
        <v>22189</v>
      </c>
      <c r="Y210" s="138">
        <v>17258</v>
      </c>
      <c r="Z210" s="138">
        <v>18627</v>
      </c>
      <c r="AA210" s="138">
        <v>45838</v>
      </c>
      <c r="AB210" s="138">
        <v>1589</v>
      </c>
      <c r="AC210" s="138">
        <v>2423</v>
      </c>
      <c r="AD210" s="138">
        <v>11814</v>
      </c>
      <c r="AE210" s="138">
        <v>30167</v>
      </c>
      <c r="AF210" s="138">
        <v>10905</v>
      </c>
      <c r="AG210" s="138">
        <v>8140</v>
      </c>
      <c r="AH210" s="138">
        <v>96600</v>
      </c>
      <c r="AI210" s="138">
        <v>76810</v>
      </c>
      <c r="AJ210" s="138">
        <v>363040</v>
      </c>
      <c r="AK210" s="128">
        <f t="shared" si="125"/>
        <v>0.20434000000000002</v>
      </c>
      <c r="AL210" s="129">
        <f t="shared" si="126"/>
        <v>1.673</v>
      </c>
      <c r="AM210" s="129">
        <f t="shared" si="159"/>
        <v>2.7421500000000001</v>
      </c>
      <c r="AN210" s="129">
        <f t="shared" si="159"/>
        <v>3.7297500000000001</v>
      </c>
      <c r="AO210" s="129">
        <f t="shared" si="128"/>
        <v>11.374000000000001</v>
      </c>
      <c r="AP210" s="129">
        <f t="shared" si="129"/>
        <v>4.1713500000000003</v>
      </c>
      <c r="AQ210" s="129">
        <f t="shared" si="130"/>
        <v>0.96600000000000008</v>
      </c>
      <c r="AR210" s="129">
        <f t="shared" si="130"/>
        <v>0.76810000000000012</v>
      </c>
      <c r="AT210" s="131">
        <f t="shared" si="152"/>
        <v>43308</v>
      </c>
      <c r="AU210" s="132">
        <f t="shared" si="131"/>
        <v>0.30167000000000005</v>
      </c>
      <c r="AV210" s="132">
        <f t="shared" si="132"/>
        <v>0.45838000000000007</v>
      </c>
      <c r="AW210" s="132">
        <f t="shared" si="133"/>
        <v>0.47092000000000006</v>
      </c>
      <c r="AX210" s="132">
        <f t="shared" si="134"/>
        <v>2.4230000000000002E-2</v>
      </c>
      <c r="AY210" s="132">
        <f t="shared" si="135"/>
        <v>1.5890000000000001E-2</v>
      </c>
      <c r="AZ210" s="132">
        <f t="shared" si="136"/>
        <v>0.29033000000000003</v>
      </c>
      <c r="BA210" s="132">
        <f t="shared" si="137"/>
        <v>0.17258000000000001</v>
      </c>
      <c r="BB210" s="132">
        <f t="shared" si="138"/>
        <v>0.73634000000000011</v>
      </c>
      <c r="BC210" s="132">
        <f t="shared" si="139"/>
        <v>0.18627000000000002</v>
      </c>
      <c r="BD210" s="132">
        <f t="shared" si="140"/>
        <v>0.22189000000000003</v>
      </c>
      <c r="BE210" s="132">
        <f t="shared" si="141"/>
        <v>0.10905000000000001</v>
      </c>
      <c r="BF210" s="132">
        <f t="shared" si="142"/>
        <v>0.11814000000000001</v>
      </c>
      <c r="BG210" s="132">
        <f t="shared" si="153"/>
        <v>8.1399999999999997E-3</v>
      </c>
      <c r="BH210" s="132"/>
      <c r="BI210" s="132">
        <f t="shared" si="122"/>
        <v>1.673</v>
      </c>
      <c r="BJ210" s="132">
        <f t="shared" si="122"/>
        <v>2.7421500000000001</v>
      </c>
      <c r="BK210" s="132">
        <f t="shared" si="122"/>
        <v>3.7297500000000001</v>
      </c>
      <c r="BL210" s="132">
        <f t="shared" si="143"/>
        <v>0.34520000000000001</v>
      </c>
      <c r="BM210" s="132">
        <f t="shared" si="154"/>
        <v>1.6692</v>
      </c>
      <c r="BN210" s="132">
        <f t="shared" si="144"/>
        <v>0.86366000000000009</v>
      </c>
      <c r="BO210" s="132"/>
      <c r="BP210" s="132">
        <f t="shared" si="155"/>
        <v>4.1713500000000003</v>
      </c>
      <c r="BQ210" s="132">
        <f t="shared" si="156"/>
        <v>11.374000000000001</v>
      </c>
      <c r="BR210" s="132">
        <f t="shared" si="157"/>
        <v>0.36303999999999997</v>
      </c>
      <c r="BS210" s="132">
        <f t="shared" si="145"/>
        <v>0.16975000000000001</v>
      </c>
      <c r="BT210" s="132">
        <f t="shared" si="146"/>
        <v>1.5459000000000001</v>
      </c>
      <c r="BU210" s="132"/>
      <c r="BV210" s="132">
        <f t="shared" si="158"/>
        <v>0.32590000000000002</v>
      </c>
      <c r="BW210" s="133">
        <f t="shared" si="123"/>
        <v>2.3069999999999999</v>
      </c>
      <c r="BX210" s="133">
        <f t="shared" si="123"/>
        <v>1.7779</v>
      </c>
      <c r="BY210" s="133">
        <f t="shared" si="147"/>
        <v>0.38030000000000003</v>
      </c>
      <c r="BZ210" s="133">
        <f t="shared" si="148"/>
        <v>0.37630000000000002</v>
      </c>
      <c r="CA210" s="133">
        <f t="shared" si="149"/>
        <v>6.5000000000000006E-3</v>
      </c>
      <c r="CB210" s="133">
        <f t="shared" si="150"/>
        <v>10.2515</v>
      </c>
      <c r="CC210" s="133"/>
      <c r="CD210" s="133">
        <f t="shared" si="151"/>
        <v>2.1669</v>
      </c>
    </row>
    <row r="211" spans="1:82" ht="15.75" x14ac:dyDescent="0.25">
      <c r="A211" s="125">
        <v>43309</v>
      </c>
      <c r="B211" s="138">
        <v>17073</v>
      </c>
      <c r="C211" s="138">
        <v>55567</v>
      </c>
      <c r="D211" s="138">
        <v>75354</v>
      </c>
      <c r="E211" s="138">
        <v>16615</v>
      </c>
      <c r="F211" s="146">
        <v>46643</v>
      </c>
      <c r="G211" s="138">
        <v>3891</v>
      </c>
      <c r="H211" s="138">
        <v>25696</v>
      </c>
      <c r="I211" s="138">
        <v>19279</v>
      </c>
      <c r="J211" s="138">
        <v>113601</v>
      </c>
      <c r="K211" s="138">
        <v>84960</v>
      </c>
      <c r="L211" s="138">
        <v>3749</v>
      </c>
      <c r="M211" s="138">
        <v>15269</v>
      </c>
      <c r="N211" s="138">
        <v>60</v>
      </c>
      <c r="O211" s="138">
        <v>22178</v>
      </c>
      <c r="P211" s="138">
        <v>23253</v>
      </c>
      <c r="Q211" s="138">
        <v>3901</v>
      </c>
      <c r="R211" s="138">
        <v>16988</v>
      </c>
      <c r="S211" s="138">
        <v>44805</v>
      </c>
      <c r="T211" s="138">
        <v>17865</v>
      </c>
      <c r="U211" s="138">
        <v>3707</v>
      </c>
      <c r="V211" s="138">
        <v>29362</v>
      </c>
      <c r="W211" s="138">
        <v>33184</v>
      </c>
      <c r="X211" s="138">
        <v>23438</v>
      </c>
      <c r="Y211" s="138">
        <v>15990</v>
      </c>
      <c r="Z211" s="138">
        <v>18628</v>
      </c>
      <c r="AA211" s="138">
        <v>47870</v>
      </c>
      <c r="AB211" s="138">
        <v>1935</v>
      </c>
      <c r="AC211" s="138">
        <v>3101</v>
      </c>
      <c r="AD211" s="138">
        <v>8602</v>
      </c>
      <c r="AE211" s="138">
        <v>31865</v>
      </c>
      <c r="AF211" s="138">
        <v>5888</v>
      </c>
      <c r="AG211" s="138">
        <v>11050</v>
      </c>
      <c r="AH211" s="138">
        <v>70720</v>
      </c>
      <c r="AI211" s="138">
        <v>55410</v>
      </c>
      <c r="AJ211" s="138">
        <v>369280</v>
      </c>
      <c r="AK211" s="128">
        <f t="shared" si="125"/>
        <v>0.15269000000000002</v>
      </c>
      <c r="AL211" s="129">
        <f t="shared" si="126"/>
        <v>1.7073</v>
      </c>
      <c r="AM211" s="129">
        <f t="shared" si="159"/>
        <v>2.7783500000000001</v>
      </c>
      <c r="AN211" s="129">
        <f t="shared" si="159"/>
        <v>3.7677</v>
      </c>
      <c r="AO211" s="129">
        <f t="shared" si="128"/>
        <v>11.360100000000001</v>
      </c>
      <c r="AP211" s="129">
        <f t="shared" si="129"/>
        <v>4.2480000000000002</v>
      </c>
      <c r="AQ211" s="129">
        <f t="shared" si="130"/>
        <v>0.70720000000000005</v>
      </c>
      <c r="AR211" s="129">
        <f t="shared" si="130"/>
        <v>0.55410000000000004</v>
      </c>
      <c r="AT211" s="131">
        <f t="shared" si="152"/>
        <v>43309</v>
      </c>
      <c r="AU211" s="132">
        <f t="shared" si="131"/>
        <v>0.31865000000000004</v>
      </c>
      <c r="AV211" s="132">
        <f t="shared" si="132"/>
        <v>0.47870000000000001</v>
      </c>
      <c r="AW211" s="132">
        <f t="shared" si="133"/>
        <v>0.44805000000000006</v>
      </c>
      <c r="AX211" s="132">
        <f t="shared" si="134"/>
        <v>3.1010000000000003E-2</v>
      </c>
      <c r="AY211" s="132">
        <f t="shared" si="135"/>
        <v>1.9350000000000003E-2</v>
      </c>
      <c r="AZ211" s="132">
        <f t="shared" si="136"/>
        <v>0.29362000000000005</v>
      </c>
      <c r="BA211" s="132">
        <f t="shared" si="137"/>
        <v>0.15990000000000001</v>
      </c>
      <c r="BB211" s="132">
        <f t="shared" si="138"/>
        <v>0.66368000000000005</v>
      </c>
      <c r="BC211" s="132">
        <f t="shared" si="139"/>
        <v>0.18628000000000003</v>
      </c>
      <c r="BD211" s="132">
        <f t="shared" si="140"/>
        <v>0.23438000000000003</v>
      </c>
      <c r="BE211" s="132">
        <f t="shared" si="141"/>
        <v>5.8880000000000002E-2</v>
      </c>
      <c r="BF211" s="132">
        <f t="shared" si="142"/>
        <v>8.6020000000000013E-2</v>
      </c>
      <c r="BG211" s="132">
        <f t="shared" si="153"/>
        <v>1.1049999999999999E-2</v>
      </c>
      <c r="BH211" s="132"/>
      <c r="BI211" s="132">
        <f t="shared" si="122"/>
        <v>1.7073</v>
      </c>
      <c r="BJ211" s="132">
        <f t="shared" si="122"/>
        <v>2.7783500000000001</v>
      </c>
      <c r="BK211" s="132">
        <f t="shared" si="122"/>
        <v>3.7677</v>
      </c>
      <c r="BL211" s="132">
        <f t="shared" si="143"/>
        <v>0.37070000000000003</v>
      </c>
      <c r="BM211" s="132">
        <f t="shared" si="154"/>
        <v>1.6615</v>
      </c>
      <c r="BN211" s="132">
        <f t="shared" si="144"/>
        <v>0.93286000000000002</v>
      </c>
      <c r="BO211" s="132"/>
      <c r="BP211" s="132">
        <f t="shared" si="155"/>
        <v>4.2480000000000002</v>
      </c>
      <c r="BQ211" s="132">
        <f t="shared" si="156"/>
        <v>11.360100000000001</v>
      </c>
      <c r="BR211" s="132">
        <f t="shared" si="157"/>
        <v>0.36928</v>
      </c>
      <c r="BS211" s="132">
        <f t="shared" si="145"/>
        <v>0.17865</v>
      </c>
      <c r="BT211" s="132">
        <f t="shared" si="146"/>
        <v>1.6988000000000001</v>
      </c>
      <c r="BU211" s="132"/>
      <c r="BV211" s="132">
        <f t="shared" si="158"/>
        <v>0.3891</v>
      </c>
      <c r="BW211" s="133">
        <f t="shared" si="123"/>
        <v>2.5696000000000003</v>
      </c>
      <c r="BX211" s="133">
        <f t="shared" si="123"/>
        <v>1.9279000000000002</v>
      </c>
      <c r="BY211" s="133">
        <f t="shared" si="147"/>
        <v>0.3901</v>
      </c>
      <c r="BZ211" s="133">
        <f t="shared" si="148"/>
        <v>0.37490000000000001</v>
      </c>
      <c r="CA211" s="133">
        <f t="shared" si="149"/>
        <v>6.0000000000000001E-3</v>
      </c>
      <c r="CB211" s="133">
        <f t="shared" si="150"/>
        <v>11.089</v>
      </c>
      <c r="CC211" s="133"/>
      <c r="CD211" s="133">
        <f t="shared" si="151"/>
        <v>2.3252999999999999</v>
      </c>
    </row>
    <row r="212" spans="1:82" ht="15.75" x14ac:dyDescent="0.25">
      <c r="A212" s="125">
        <v>43310</v>
      </c>
      <c r="B212" s="138">
        <v>16752</v>
      </c>
      <c r="C212" s="138">
        <v>54389</v>
      </c>
      <c r="D212" s="138">
        <v>73236</v>
      </c>
      <c r="E212" s="138">
        <v>15223</v>
      </c>
      <c r="F212" s="146">
        <v>48177</v>
      </c>
      <c r="G212" s="138">
        <v>3760</v>
      </c>
      <c r="H212" s="138">
        <v>23685</v>
      </c>
      <c r="I212" s="138">
        <v>18236</v>
      </c>
      <c r="J212" s="138">
        <v>109054</v>
      </c>
      <c r="K212" s="138">
        <v>81084</v>
      </c>
      <c r="L212" s="138">
        <v>3721</v>
      </c>
      <c r="M212" s="138">
        <v>10130</v>
      </c>
      <c r="N212" s="138">
        <v>54</v>
      </c>
      <c r="O212" s="138">
        <v>21623</v>
      </c>
      <c r="P212" s="138">
        <v>22967</v>
      </c>
      <c r="Q212" s="138">
        <v>3776</v>
      </c>
      <c r="R212" s="138">
        <v>15210</v>
      </c>
      <c r="S212" s="138">
        <v>44134</v>
      </c>
      <c r="T212" s="138">
        <v>16518</v>
      </c>
      <c r="U212" s="138">
        <v>3106</v>
      </c>
      <c r="V212" s="138">
        <v>29645</v>
      </c>
      <c r="W212" s="138">
        <v>31963</v>
      </c>
      <c r="X212" s="138">
        <v>22295</v>
      </c>
      <c r="Y212" s="138">
        <v>15429</v>
      </c>
      <c r="Z212" s="138">
        <v>18012</v>
      </c>
      <c r="AA212" s="138">
        <v>47790</v>
      </c>
      <c r="AB212" s="138">
        <v>1763</v>
      </c>
      <c r="AC212" s="138">
        <v>2984</v>
      </c>
      <c r="AD212" s="138">
        <v>8481</v>
      </c>
      <c r="AE212" s="138">
        <v>31965</v>
      </c>
      <c r="AF212" s="138">
        <v>5037</v>
      </c>
      <c r="AG212" s="138">
        <v>4450</v>
      </c>
      <c r="AH212" s="138">
        <v>58250</v>
      </c>
      <c r="AI212" s="138">
        <v>52930</v>
      </c>
      <c r="AJ212" s="146">
        <v>369280</v>
      </c>
      <c r="AK212" s="128">
        <f t="shared" si="125"/>
        <v>0.10130000000000002</v>
      </c>
      <c r="AL212" s="129">
        <f t="shared" si="126"/>
        <v>1.6752</v>
      </c>
      <c r="AM212" s="129">
        <f t="shared" si="159"/>
        <v>2.7194500000000001</v>
      </c>
      <c r="AN212" s="129">
        <f t="shared" si="159"/>
        <v>3.6618000000000004</v>
      </c>
      <c r="AO212" s="129">
        <f t="shared" si="128"/>
        <v>10.9054</v>
      </c>
      <c r="AP212" s="129">
        <f t="shared" si="129"/>
        <v>4.0541999999999998</v>
      </c>
      <c r="AQ212" s="129">
        <f t="shared" si="130"/>
        <v>0.58250000000000002</v>
      </c>
      <c r="AR212" s="129">
        <f t="shared" si="130"/>
        <v>0.52929999999999999</v>
      </c>
      <c r="AT212" s="131">
        <f t="shared" si="152"/>
        <v>43310</v>
      </c>
      <c r="AU212" s="132">
        <f t="shared" si="131"/>
        <v>0.31965000000000005</v>
      </c>
      <c r="AV212" s="132">
        <f t="shared" si="132"/>
        <v>0.47790000000000005</v>
      </c>
      <c r="AW212" s="132">
        <f t="shared" si="133"/>
        <v>0.44134000000000001</v>
      </c>
      <c r="AX212" s="132">
        <f t="shared" si="134"/>
        <v>2.9840000000000002E-2</v>
      </c>
      <c r="AY212" s="132">
        <f t="shared" si="135"/>
        <v>1.763E-2</v>
      </c>
      <c r="AZ212" s="132">
        <f t="shared" si="136"/>
        <v>0.29645000000000005</v>
      </c>
      <c r="BA212" s="132">
        <f t="shared" si="137"/>
        <v>0.15429000000000001</v>
      </c>
      <c r="BB212" s="132">
        <f t="shared" si="138"/>
        <v>0.63926000000000005</v>
      </c>
      <c r="BC212" s="132">
        <f t="shared" si="139"/>
        <v>0.18012</v>
      </c>
      <c r="BD212" s="132">
        <f t="shared" si="140"/>
        <v>0.22295000000000001</v>
      </c>
      <c r="BE212" s="132">
        <f t="shared" si="141"/>
        <v>5.0370000000000005E-2</v>
      </c>
      <c r="BF212" s="132">
        <f t="shared" si="142"/>
        <v>8.481000000000001E-2</v>
      </c>
      <c r="BG212" s="132">
        <f t="shared" si="153"/>
        <v>4.45E-3</v>
      </c>
      <c r="BH212" s="132"/>
      <c r="BI212" s="132">
        <f t="shared" si="122"/>
        <v>1.6752</v>
      </c>
      <c r="BJ212" s="132">
        <f t="shared" si="122"/>
        <v>2.7194500000000001</v>
      </c>
      <c r="BK212" s="132">
        <f t="shared" si="122"/>
        <v>3.6618000000000004</v>
      </c>
      <c r="BL212" s="132">
        <f t="shared" si="143"/>
        <v>0.31059999999999999</v>
      </c>
      <c r="BM212" s="132">
        <f t="shared" si="154"/>
        <v>1.5223</v>
      </c>
      <c r="BN212" s="132">
        <f t="shared" si="144"/>
        <v>0.96354000000000006</v>
      </c>
      <c r="BO212" s="132"/>
      <c r="BP212" s="132">
        <f t="shared" si="155"/>
        <v>4.0541999999999998</v>
      </c>
      <c r="BQ212" s="132">
        <f t="shared" si="156"/>
        <v>10.9054</v>
      </c>
      <c r="BR212" s="132">
        <f t="shared" si="157"/>
        <v>0.36928</v>
      </c>
      <c r="BS212" s="132">
        <f t="shared" si="145"/>
        <v>0.16518000000000002</v>
      </c>
      <c r="BT212" s="132">
        <f t="shared" si="146"/>
        <v>1.5210000000000001</v>
      </c>
      <c r="BU212" s="132"/>
      <c r="BV212" s="132">
        <f t="shared" si="158"/>
        <v>0.376</v>
      </c>
      <c r="BW212" s="133">
        <f t="shared" si="123"/>
        <v>2.3685</v>
      </c>
      <c r="BX212" s="133">
        <f t="shared" si="123"/>
        <v>1.8236000000000001</v>
      </c>
      <c r="BY212" s="133">
        <f t="shared" si="147"/>
        <v>0.37759999999999999</v>
      </c>
      <c r="BZ212" s="133">
        <f t="shared" si="148"/>
        <v>0.37210000000000004</v>
      </c>
      <c r="CA212" s="133">
        <f t="shared" si="149"/>
        <v>5.4000000000000003E-3</v>
      </c>
      <c r="CB212" s="133">
        <f t="shared" si="150"/>
        <v>10.811500000000001</v>
      </c>
      <c r="CC212" s="133"/>
      <c r="CD212" s="133">
        <f t="shared" si="151"/>
        <v>2.2967</v>
      </c>
    </row>
    <row r="213" spans="1:82" ht="15.75" x14ac:dyDescent="0.25">
      <c r="A213" s="125">
        <v>43311</v>
      </c>
      <c r="B213" s="138">
        <v>15872</v>
      </c>
      <c r="C213" s="138">
        <v>52718</v>
      </c>
      <c r="D213" s="138">
        <v>71469</v>
      </c>
      <c r="E213" s="138">
        <v>14900</v>
      </c>
      <c r="F213" s="146">
        <v>44146</v>
      </c>
      <c r="G213" s="138">
        <v>2597</v>
      </c>
      <c r="H213" s="138">
        <v>18444</v>
      </c>
      <c r="I213" s="138">
        <v>15835</v>
      </c>
      <c r="J213" s="138">
        <v>105678</v>
      </c>
      <c r="K213" s="138">
        <v>78032</v>
      </c>
      <c r="L213" s="138">
        <v>3532</v>
      </c>
      <c r="M213" s="138">
        <v>19682</v>
      </c>
      <c r="N213" s="138">
        <v>108</v>
      </c>
      <c r="O213" s="138">
        <v>19304</v>
      </c>
      <c r="P213" s="138">
        <v>19291</v>
      </c>
      <c r="Q213" s="138">
        <v>3627</v>
      </c>
      <c r="R213" s="138">
        <v>15763</v>
      </c>
      <c r="S213" s="138">
        <v>46583</v>
      </c>
      <c r="T213" s="138">
        <v>16577</v>
      </c>
      <c r="U213" s="138">
        <v>2992</v>
      </c>
      <c r="V213" s="138">
        <v>23203</v>
      </c>
      <c r="W213" s="138">
        <v>33431</v>
      </c>
      <c r="X213" s="138">
        <v>19240</v>
      </c>
      <c r="Y213" s="138">
        <v>16210</v>
      </c>
      <c r="Z213" s="138">
        <v>15086</v>
      </c>
      <c r="AA213" s="138">
        <v>45634</v>
      </c>
      <c r="AB213" s="138">
        <v>1215</v>
      </c>
      <c r="AC213" s="138">
        <v>1881</v>
      </c>
      <c r="AD213" s="138">
        <v>10282</v>
      </c>
      <c r="AE213" s="138">
        <v>30225</v>
      </c>
      <c r="AF213" s="138">
        <v>7651</v>
      </c>
      <c r="AG213" s="138">
        <v>11050</v>
      </c>
      <c r="AH213" s="138">
        <v>75720</v>
      </c>
      <c r="AI213" s="138">
        <v>63990</v>
      </c>
      <c r="AJ213" s="146">
        <v>371400</v>
      </c>
      <c r="AK213" s="128">
        <f>(M213)*0.00001</f>
        <v>0.19682000000000002</v>
      </c>
      <c r="AL213" s="129">
        <f>(B213)*0.0001</f>
        <v>1.5872000000000002</v>
      </c>
      <c r="AM213" s="129">
        <f>(C213)*0.00005</f>
        <v>2.6358999999999999</v>
      </c>
      <c r="AN213" s="129">
        <f>(D213)*0.00005</f>
        <v>3.5734500000000002</v>
      </c>
      <c r="AO213" s="129">
        <f>(J213)*0.0001</f>
        <v>10.5678</v>
      </c>
      <c r="AP213" s="129">
        <f>(K213)*0.00005</f>
        <v>3.9016000000000002</v>
      </c>
      <c r="AQ213" s="129">
        <f>(AH213)*0.00001</f>
        <v>0.7572000000000001</v>
      </c>
      <c r="AR213" s="129">
        <f>(AI213)*0.00001</f>
        <v>0.63990000000000002</v>
      </c>
      <c r="AT213" s="131">
        <f t="shared" si="152"/>
        <v>43311</v>
      </c>
      <c r="AU213" s="132">
        <f t="shared" si="131"/>
        <v>0.30225000000000002</v>
      </c>
      <c r="AV213" s="132">
        <f t="shared" si="132"/>
        <v>0.45634000000000002</v>
      </c>
      <c r="AW213" s="132">
        <f t="shared" si="133"/>
        <v>0.46583000000000002</v>
      </c>
      <c r="AX213" s="132">
        <f t="shared" si="134"/>
        <v>1.881E-2</v>
      </c>
      <c r="AY213" s="132">
        <f t="shared" si="135"/>
        <v>1.2150000000000001E-2</v>
      </c>
      <c r="AZ213" s="132">
        <f t="shared" si="136"/>
        <v>0.23203000000000001</v>
      </c>
      <c r="BA213" s="132">
        <f t="shared" si="137"/>
        <v>0.16210000000000002</v>
      </c>
      <c r="BB213" s="132">
        <f t="shared" si="138"/>
        <v>0.6686200000000001</v>
      </c>
      <c r="BC213" s="132">
        <f t="shared" si="139"/>
        <v>0.15086000000000002</v>
      </c>
      <c r="BD213" s="132">
        <f t="shared" si="140"/>
        <v>0.19240000000000002</v>
      </c>
      <c r="BE213" s="132">
        <f t="shared" si="141"/>
        <v>7.6510000000000009E-2</v>
      </c>
      <c r="BF213" s="132">
        <f t="shared" si="142"/>
        <v>0.10282000000000001</v>
      </c>
      <c r="BG213" s="132">
        <f t="shared" si="153"/>
        <v>1.1049999999999999E-2</v>
      </c>
      <c r="BH213" s="132"/>
      <c r="BI213" s="132">
        <f t="shared" si="122"/>
        <v>1.5872000000000002</v>
      </c>
      <c r="BJ213" s="132">
        <f t="shared" si="122"/>
        <v>2.6358999999999999</v>
      </c>
      <c r="BK213" s="132">
        <f t="shared" si="122"/>
        <v>3.5734500000000002</v>
      </c>
      <c r="BL213" s="132">
        <f t="shared" si="143"/>
        <v>0.29920000000000002</v>
      </c>
      <c r="BM213" s="132">
        <f t="shared" si="154"/>
        <v>1.49</v>
      </c>
      <c r="BN213" s="132">
        <f t="shared" si="144"/>
        <v>0.88292000000000004</v>
      </c>
      <c r="BO213" s="132"/>
      <c r="BP213" s="132">
        <f t="shared" si="155"/>
        <v>3.9016000000000002</v>
      </c>
      <c r="BQ213" s="132">
        <f t="shared" si="156"/>
        <v>10.5678</v>
      </c>
      <c r="BR213" s="132">
        <f t="shared" si="157"/>
        <v>0.37140000000000001</v>
      </c>
      <c r="BS213" s="132">
        <f t="shared" si="145"/>
        <v>0.16577</v>
      </c>
      <c r="BT213" s="132">
        <f t="shared" si="146"/>
        <v>1.5763</v>
      </c>
      <c r="BU213" s="132"/>
      <c r="BV213" s="132">
        <f t="shared" si="158"/>
        <v>0.25969999999999999</v>
      </c>
      <c r="BW213" s="133">
        <f t="shared" si="123"/>
        <v>1.8444</v>
      </c>
      <c r="BX213" s="133">
        <f t="shared" si="123"/>
        <v>1.5835000000000001</v>
      </c>
      <c r="BY213" s="133">
        <f t="shared" si="147"/>
        <v>0.36270000000000002</v>
      </c>
      <c r="BZ213" s="133">
        <f t="shared" si="148"/>
        <v>0.35320000000000001</v>
      </c>
      <c r="CA213" s="133">
        <f t="shared" si="149"/>
        <v>1.0800000000000001E-2</v>
      </c>
      <c r="CB213" s="133">
        <f t="shared" si="150"/>
        <v>9.652000000000001</v>
      </c>
      <c r="CC213" s="133"/>
      <c r="CD213" s="133">
        <f t="shared" si="151"/>
        <v>1.9291</v>
      </c>
    </row>
    <row r="214" spans="1:82" ht="15.75" x14ac:dyDescent="0.25">
      <c r="A214" s="125">
        <v>43312</v>
      </c>
      <c r="B214" s="138">
        <v>15733</v>
      </c>
      <c r="C214" s="138">
        <v>51845</v>
      </c>
      <c r="D214" s="138">
        <v>70006</v>
      </c>
      <c r="E214" s="138">
        <v>14758</v>
      </c>
      <c r="F214" s="138">
        <v>52300</v>
      </c>
      <c r="G214" s="138">
        <v>2198</v>
      </c>
      <c r="H214" s="138">
        <v>16884</v>
      </c>
      <c r="I214" s="138">
        <v>15049</v>
      </c>
      <c r="J214" s="138">
        <v>105030</v>
      </c>
      <c r="K214" s="138">
        <v>78123</v>
      </c>
      <c r="L214" s="138">
        <v>3533</v>
      </c>
      <c r="M214" s="138">
        <v>22845</v>
      </c>
      <c r="N214" s="138">
        <v>105</v>
      </c>
      <c r="O214" s="138">
        <v>19033</v>
      </c>
      <c r="P214" s="138">
        <v>18633</v>
      </c>
      <c r="Q214" s="138">
        <v>3645</v>
      </c>
      <c r="R214" s="138">
        <v>14984</v>
      </c>
      <c r="S214" s="138">
        <v>46340</v>
      </c>
      <c r="T214" s="138">
        <v>15608</v>
      </c>
      <c r="U214" s="138">
        <v>2865</v>
      </c>
      <c r="V214" s="138">
        <v>26352</v>
      </c>
      <c r="W214" s="138">
        <v>33213</v>
      </c>
      <c r="X214" s="138">
        <v>18582</v>
      </c>
      <c r="Y214" s="138">
        <v>16348</v>
      </c>
      <c r="Z214" s="138">
        <v>15399</v>
      </c>
      <c r="AA214" s="138">
        <v>44817</v>
      </c>
      <c r="AB214" s="138">
        <v>1165</v>
      </c>
      <c r="AC214" s="138">
        <v>1434</v>
      </c>
      <c r="AD214" s="138">
        <v>11456</v>
      </c>
      <c r="AE214" s="138">
        <v>28953</v>
      </c>
      <c r="AF214" s="138">
        <v>11741</v>
      </c>
      <c r="AG214" s="138">
        <v>4110</v>
      </c>
      <c r="AH214" s="138">
        <v>90380</v>
      </c>
      <c r="AI214" s="138">
        <v>73250</v>
      </c>
      <c r="AJ214" s="138">
        <v>369740</v>
      </c>
      <c r="AK214" s="128">
        <f t="shared" si="125"/>
        <v>0.22845000000000001</v>
      </c>
      <c r="AL214" s="129">
        <f t="shared" si="126"/>
        <v>1.5733000000000001</v>
      </c>
      <c r="AM214" s="129">
        <f t="shared" si="159"/>
        <v>2.5922499999999999</v>
      </c>
      <c r="AN214" s="129">
        <f t="shared" si="159"/>
        <v>3.5003000000000002</v>
      </c>
      <c r="AO214" s="129">
        <f t="shared" si="128"/>
        <v>10.503</v>
      </c>
      <c r="AP214" s="129">
        <f t="shared" si="129"/>
        <v>3.9061500000000002</v>
      </c>
      <c r="AQ214" s="129">
        <f t="shared" si="130"/>
        <v>0.90380000000000005</v>
      </c>
      <c r="AR214" s="129">
        <f t="shared" si="130"/>
        <v>0.73250000000000004</v>
      </c>
      <c r="AT214" s="131">
        <f t="shared" si="152"/>
        <v>43312</v>
      </c>
      <c r="AU214" s="132">
        <f t="shared" si="131"/>
        <v>0.28953000000000001</v>
      </c>
      <c r="AV214" s="132">
        <f t="shared" si="132"/>
        <v>0.44817000000000001</v>
      </c>
      <c r="AW214" s="132">
        <f t="shared" si="133"/>
        <v>0.46340000000000003</v>
      </c>
      <c r="AX214" s="132">
        <f t="shared" si="134"/>
        <v>1.434E-2</v>
      </c>
      <c r="AY214" s="132">
        <f t="shared" si="135"/>
        <v>1.1650000000000001E-2</v>
      </c>
      <c r="AZ214" s="132">
        <f t="shared" si="136"/>
        <v>0.26352000000000003</v>
      </c>
      <c r="BA214" s="132">
        <f t="shared" si="137"/>
        <v>0.16348000000000001</v>
      </c>
      <c r="BB214" s="132">
        <f t="shared" si="138"/>
        <v>0.66426000000000007</v>
      </c>
      <c r="BC214" s="132">
        <f t="shared" si="139"/>
        <v>0.15399000000000002</v>
      </c>
      <c r="BD214" s="132">
        <f t="shared" si="140"/>
        <v>0.18582000000000001</v>
      </c>
      <c r="BE214" s="132">
        <f t="shared" si="141"/>
        <v>0.11741000000000001</v>
      </c>
      <c r="BF214" s="132">
        <f t="shared" si="142"/>
        <v>0.11456000000000001</v>
      </c>
      <c r="BG214" s="132">
        <f t="shared" si="153"/>
        <v>4.1099999999999999E-3</v>
      </c>
      <c r="BH214" s="132"/>
      <c r="BI214" s="132">
        <f t="shared" si="122"/>
        <v>1.5733000000000001</v>
      </c>
      <c r="BJ214" s="132">
        <f t="shared" si="122"/>
        <v>2.5922499999999999</v>
      </c>
      <c r="BK214" s="132">
        <f t="shared" si="122"/>
        <v>3.5003000000000002</v>
      </c>
      <c r="BL214" s="132">
        <f t="shared" si="143"/>
        <v>0.28650000000000003</v>
      </c>
      <c r="BM214" s="132">
        <f t="shared" si="154"/>
        <v>1.4758</v>
      </c>
      <c r="BN214" s="132">
        <f t="shared" si="144"/>
        <v>1.046</v>
      </c>
      <c r="BO214" s="132"/>
      <c r="BP214" s="132">
        <f t="shared" si="155"/>
        <v>3.9061500000000002</v>
      </c>
      <c r="BQ214" s="132">
        <f t="shared" si="156"/>
        <v>10.503</v>
      </c>
      <c r="BR214" s="132">
        <f t="shared" si="157"/>
        <v>0.36973999999999996</v>
      </c>
      <c r="BS214" s="132">
        <f t="shared" si="145"/>
        <v>0.15608000000000002</v>
      </c>
      <c r="BT214" s="132">
        <f t="shared" si="146"/>
        <v>1.4984000000000002</v>
      </c>
      <c r="BU214" s="132"/>
      <c r="BV214" s="132">
        <f t="shared" si="158"/>
        <v>0.21980000000000002</v>
      </c>
      <c r="BW214" s="133">
        <f t="shared" si="123"/>
        <v>1.6884000000000001</v>
      </c>
      <c r="BX214" s="133">
        <f t="shared" si="123"/>
        <v>1.5049000000000001</v>
      </c>
      <c r="BY214" s="133">
        <f t="shared" si="147"/>
        <v>0.36449999999999999</v>
      </c>
      <c r="BZ214" s="133">
        <f t="shared" si="148"/>
        <v>0.3533</v>
      </c>
      <c r="CA214" s="133">
        <f t="shared" si="149"/>
        <v>1.0500000000000001E-2</v>
      </c>
      <c r="CB214" s="133">
        <f t="shared" si="150"/>
        <v>9.5165000000000006</v>
      </c>
      <c r="CC214" s="133"/>
      <c r="CD214" s="133">
        <f t="shared" si="151"/>
        <v>1.8633000000000002</v>
      </c>
    </row>
    <row r="215" spans="1:82" ht="15.75" x14ac:dyDescent="0.25">
      <c r="A215" s="125">
        <v>43313</v>
      </c>
      <c r="B215" s="138">
        <v>15439</v>
      </c>
      <c r="C215" s="138">
        <v>51677</v>
      </c>
      <c r="D215" s="138">
        <v>70314</v>
      </c>
      <c r="E215" s="138">
        <v>15112</v>
      </c>
      <c r="F215" s="138">
        <v>45763</v>
      </c>
      <c r="G215" s="138">
        <v>2276</v>
      </c>
      <c r="H215" s="138">
        <v>16633</v>
      </c>
      <c r="I215" s="138">
        <v>14830</v>
      </c>
      <c r="J215" s="138">
        <v>105893</v>
      </c>
      <c r="K215" s="138">
        <v>78253</v>
      </c>
      <c r="L215" s="138">
        <v>3478</v>
      </c>
      <c r="M215" s="138">
        <v>23854</v>
      </c>
      <c r="N215" s="138">
        <v>93</v>
      </c>
      <c r="O215" s="146">
        <v>19485</v>
      </c>
      <c r="P215" s="146">
        <v>18494</v>
      </c>
      <c r="Q215" s="146">
        <v>3645</v>
      </c>
      <c r="R215" s="138">
        <v>15767</v>
      </c>
      <c r="S215" s="138">
        <v>45960</v>
      </c>
      <c r="T215" s="138">
        <v>16548</v>
      </c>
      <c r="U215" s="138">
        <v>2824</v>
      </c>
      <c r="V215" s="138">
        <v>27010</v>
      </c>
      <c r="W215" s="138">
        <v>33667</v>
      </c>
      <c r="X215" s="138">
        <v>17267</v>
      </c>
      <c r="Y215" s="138">
        <v>16478</v>
      </c>
      <c r="Z215" s="138">
        <v>15725</v>
      </c>
      <c r="AA215" s="138">
        <v>46317</v>
      </c>
      <c r="AB215" s="138">
        <v>1126</v>
      </c>
      <c r="AC215" s="138">
        <v>1942</v>
      </c>
      <c r="AD215" s="146">
        <v>11456</v>
      </c>
      <c r="AE215" s="138">
        <v>30490</v>
      </c>
      <c r="AF215" s="138">
        <v>8743</v>
      </c>
      <c r="AG215" s="138">
        <v>11050</v>
      </c>
      <c r="AH215" s="138">
        <v>67760</v>
      </c>
      <c r="AI215" s="138">
        <v>51700</v>
      </c>
      <c r="AJ215" s="138">
        <v>365440</v>
      </c>
      <c r="AK215" s="128">
        <f>(M215)*0.00001</f>
        <v>0.23854000000000003</v>
      </c>
      <c r="AL215" s="129">
        <f>(B215)*0.0001</f>
        <v>1.5439000000000001</v>
      </c>
      <c r="AM215" s="129">
        <f>(C215)*0.00005</f>
        <v>2.58385</v>
      </c>
      <c r="AN215" s="129">
        <f>(D215)*0.00005</f>
        <v>3.5157000000000003</v>
      </c>
      <c r="AO215" s="129">
        <f>(J215)*0.0001</f>
        <v>10.5893</v>
      </c>
      <c r="AP215" s="129">
        <f>(K215)*0.00005</f>
        <v>3.9126500000000002</v>
      </c>
      <c r="AQ215" s="129">
        <f>(AH215)*0.00001</f>
        <v>0.67760000000000009</v>
      </c>
      <c r="AR215" s="129">
        <f>(AI215)*0.00001</f>
        <v>0.51700000000000002</v>
      </c>
      <c r="AT215" s="131">
        <f t="shared" si="152"/>
        <v>43313</v>
      </c>
      <c r="AU215" s="132">
        <f t="shared" si="131"/>
        <v>0.3049</v>
      </c>
      <c r="AV215" s="132">
        <f t="shared" si="132"/>
        <v>0.46317000000000003</v>
      </c>
      <c r="AW215" s="132">
        <f t="shared" si="133"/>
        <v>0.45960000000000006</v>
      </c>
      <c r="AX215" s="132">
        <f t="shared" si="134"/>
        <v>1.9420000000000003E-2</v>
      </c>
      <c r="AY215" s="132">
        <f t="shared" si="135"/>
        <v>1.1260000000000001E-2</v>
      </c>
      <c r="AZ215" s="132">
        <f t="shared" si="136"/>
        <v>0.27010000000000001</v>
      </c>
      <c r="BA215" s="132">
        <f t="shared" si="137"/>
        <v>0.16478000000000001</v>
      </c>
      <c r="BB215" s="132">
        <f t="shared" si="138"/>
        <v>0.67334000000000005</v>
      </c>
      <c r="BC215" s="132">
        <f t="shared" si="139"/>
        <v>0.15725</v>
      </c>
      <c r="BD215" s="132">
        <f t="shared" si="140"/>
        <v>0.17267000000000002</v>
      </c>
      <c r="BE215" s="132">
        <f t="shared" si="141"/>
        <v>8.7430000000000008E-2</v>
      </c>
      <c r="BF215" s="132">
        <f t="shared" si="142"/>
        <v>0.11456000000000001</v>
      </c>
      <c r="BG215" s="132">
        <f t="shared" si="153"/>
        <v>1.1049999999999999E-2</v>
      </c>
      <c r="BH215" s="132"/>
      <c r="BI215" s="132">
        <f t="shared" si="122"/>
        <v>1.5439000000000001</v>
      </c>
      <c r="BJ215" s="132">
        <f t="shared" si="122"/>
        <v>2.58385</v>
      </c>
      <c r="BK215" s="132">
        <f t="shared" si="122"/>
        <v>3.5157000000000003</v>
      </c>
      <c r="BL215" s="132">
        <f t="shared" si="143"/>
        <v>0.28240000000000004</v>
      </c>
      <c r="BM215" s="132">
        <f t="shared" si="154"/>
        <v>1.5112000000000001</v>
      </c>
      <c r="BN215" s="132">
        <f t="shared" si="144"/>
        <v>0.91526000000000007</v>
      </c>
      <c r="BO215" s="132"/>
      <c r="BP215" s="132">
        <f t="shared" si="155"/>
        <v>3.9126500000000002</v>
      </c>
      <c r="BQ215" s="132">
        <f t="shared" si="156"/>
        <v>10.5893</v>
      </c>
      <c r="BR215" s="132">
        <f t="shared" si="157"/>
        <v>0.36543999999999999</v>
      </c>
      <c r="BS215" s="132">
        <f t="shared" si="145"/>
        <v>0.16548000000000002</v>
      </c>
      <c r="BT215" s="132">
        <f t="shared" si="146"/>
        <v>1.5767</v>
      </c>
      <c r="BU215" s="132"/>
      <c r="BV215" s="132">
        <f t="shared" si="158"/>
        <v>0.22760000000000002</v>
      </c>
      <c r="BW215" s="133">
        <f t="shared" si="123"/>
        <v>1.6633</v>
      </c>
      <c r="BX215" s="133">
        <f t="shared" si="123"/>
        <v>1.4830000000000001</v>
      </c>
      <c r="BY215" s="133">
        <f t="shared" si="147"/>
        <v>0.36449999999999999</v>
      </c>
      <c r="BZ215" s="133">
        <f t="shared" si="148"/>
        <v>0.3478</v>
      </c>
      <c r="CA215" s="133">
        <f t="shared" si="149"/>
        <v>9.300000000000001E-3</v>
      </c>
      <c r="CB215" s="133">
        <f t="shared" si="150"/>
        <v>9.7424999999999997</v>
      </c>
      <c r="CC215" s="133"/>
      <c r="CD215" s="133">
        <f t="shared" si="151"/>
        <v>1.8494000000000002</v>
      </c>
    </row>
    <row r="216" spans="1:82" ht="15.75" x14ac:dyDescent="0.25">
      <c r="A216" s="125">
        <v>43314</v>
      </c>
      <c r="B216" s="138">
        <v>15562</v>
      </c>
      <c r="C216" s="138">
        <v>51530</v>
      </c>
      <c r="D216" s="138">
        <v>69843</v>
      </c>
      <c r="E216" s="138">
        <v>15352</v>
      </c>
      <c r="F216" s="138">
        <v>44819</v>
      </c>
      <c r="G216" s="138">
        <v>2408</v>
      </c>
      <c r="H216" s="138">
        <v>16795</v>
      </c>
      <c r="I216" s="138">
        <v>14787</v>
      </c>
      <c r="J216" s="138">
        <v>105868</v>
      </c>
      <c r="K216" s="138">
        <v>78715</v>
      </c>
      <c r="L216" s="138">
        <v>3193</v>
      </c>
      <c r="M216" s="138">
        <v>22743</v>
      </c>
      <c r="N216" s="138">
        <v>77</v>
      </c>
      <c r="O216" s="138">
        <v>18764</v>
      </c>
      <c r="P216" s="138">
        <v>18016</v>
      </c>
      <c r="Q216" s="138">
        <v>3430</v>
      </c>
      <c r="R216" s="138">
        <v>14710</v>
      </c>
      <c r="S216" s="138">
        <v>45197</v>
      </c>
      <c r="T216" s="138">
        <v>15207</v>
      </c>
      <c r="U216" s="138">
        <v>2847</v>
      </c>
      <c r="V216" s="138">
        <v>27186</v>
      </c>
      <c r="W216" s="138">
        <v>34759</v>
      </c>
      <c r="X216" s="138">
        <v>17909</v>
      </c>
      <c r="Y216" s="138">
        <v>16058</v>
      </c>
      <c r="Z216" s="138">
        <v>15865</v>
      </c>
      <c r="AA216" s="138">
        <v>44227</v>
      </c>
      <c r="AB216" s="138">
        <v>1195</v>
      </c>
      <c r="AC216" s="138">
        <v>1923</v>
      </c>
      <c r="AD216" s="138">
        <v>8460</v>
      </c>
      <c r="AE216" s="138">
        <v>30240</v>
      </c>
      <c r="AF216" s="138">
        <v>8649</v>
      </c>
      <c r="AG216" s="138">
        <v>3850</v>
      </c>
      <c r="AH216" s="138">
        <v>61110</v>
      </c>
      <c r="AI216" s="138">
        <v>57480</v>
      </c>
      <c r="AJ216" s="138">
        <v>360860</v>
      </c>
      <c r="AK216" s="128">
        <f>(M216)*0.00001</f>
        <v>0.22743000000000002</v>
      </c>
      <c r="AL216" s="129">
        <f>(B216)*0.0001</f>
        <v>1.5562</v>
      </c>
      <c r="AM216" s="129">
        <f>(C216)*0.00005</f>
        <v>2.5765000000000002</v>
      </c>
      <c r="AN216" s="129">
        <f>(D216)*0.00005</f>
        <v>3.4921500000000001</v>
      </c>
      <c r="AO216" s="129">
        <f>(J216)*0.0001</f>
        <v>10.5868</v>
      </c>
      <c r="AP216" s="129">
        <f>(K216)*0.00005</f>
        <v>3.9357500000000001</v>
      </c>
      <c r="AQ216" s="129">
        <f>(AH216)*0.00001</f>
        <v>0.61110000000000009</v>
      </c>
      <c r="AR216" s="129">
        <f>(AI216)*0.00001</f>
        <v>0.57480000000000009</v>
      </c>
      <c r="AT216" s="131">
        <f t="shared" si="152"/>
        <v>43314</v>
      </c>
      <c r="AU216" s="132">
        <f t="shared" si="131"/>
        <v>0.3024</v>
      </c>
      <c r="AV216" s="132">
        <f t="shared" si="132"/>
        <v>0.44227000000000005</v>
      </c>
      <c r="AW216" s="132">
        <f t="shared" si="133"/>
        <v>0.45197000000000004</v>
      </c>
      <c r="AX216" s="132">
        <f t="shared" si="134"/>
        <v>1.9230000000000001E-2</v>
      </c>
      <c r="AY216" s="132">
        <f t="shared" si="135"/>
        <v>1.1950000000000001E-2</v>
      </c>
      <c r="AZ216" s="132">
        <f t="shared" si="136"/>
        <v>0.27186000000000005</v>
      </c>
      <c r="BA216" s="132">
        <f t="shared" si="137"/>
        <v>0.16058</v>
      </c>
      <c r="BB216" s="132">
        <f t="shared" si="138"/>
        <v>0.69518000000000002</v>
      </c>
      <c r="BC216" s="132">
        <f t="shared" si="139"/>
        <v>0.15865000000000001</v>
      </c>
      <c r="BD216" s="132">
        <f t="shared" si="140"/>
        <v>0.17909000000000003</v>
      </c>
      <c r="BE216" s="132">
        <f t="shared" si="141"/>
        <v>8.6490000000000011E-2</v>
      </c>
      <c r="BF216" s="132">
        <f t="shared" si="142"/>
        <v>8.4600000000000009E-2</v>
      </c>
      <c r="BG216" s="132">
        <f t="shared" si="153"/>
        <v>3.8499999999999997E-3</v>
      </c>
      <c r="BH216" s="132"/>
      <c r="BI216" s="132">
        <f t="shared" si="122"/>
        <v>1.5562</v>
      </c>
      <c r="BJ216" s="132">
        <f t="shared" si="122"/>
        <v>2.5765000000000002</v>
      </c>
      <c r="BK216" s="132">
        <f t="shared" si="122"/>
        <v>3.4921500000000001</v>
      </c>
      <c r="BL216" s="132">
        <f t="shared" si="143"/>
        <v>0.28470000000000001</v>
      </c>
      <c r="BM216" s="132">
        <f t="shared" si="154"/>
        <v>1.5352000000000001</v>
      </c>
      <c r="BN216" s="132">
        <f t="shared" si="144"/>
        <v>0.89638000000000007</v>
      </c>
      <c r="BO216" s="132"/>
      <c r="BP216" s="132">
        <f t="shared" si="155"/>
        <v>3.9357500000000001</v>
      </c>
      <c r="BQ216" s="132">
        <f t="shared" si="156"/>
        <v>10.5868</v>
      </c>
      <c r="BR216" s="132">
        <f t="shared" si="157"/>
        <v>0.36085999999999996</v>
      </c>
      <c r="BS216" s="132">
        <f t="shared" si="145"/>
        <v>0.15207000000000001</v>
      </c>
      <c r="BT216" s="132">
        <f t="shared" si="146"/>
        <v>1.4710000000000001</v>
      </c>
      <c r="BU216" s="132"/>
      <c r="BV216" s="132">
        <f t="shared" si="158"/>
        <v>0.24080000000000001</v>
      </c>
      <c r="BW216" s="133">
        <f t="shared" si="123"/>
        <v>1.6795</v>
      </c>
      <c r="BX216" s="133">
        <f t="shared" si="123"/>
        <v>1.4787000000000001</v>
      </c>
      <c r="BY216" s="133">
        <f t="shared" si="147"/>
        <v>0.34300000000000003</v>
      </c>
      <c r="BZ216" s="133">
        <f t="shared" si="148"/>
        <v>0.31930000000000003</v>
      </c>
      <c r="CA216" s="133">
        <f t="shared" si="149"/>
        <v>7.7000000000000002E-3</v>
      </c>
      <c r="CB216" s="133">
        <f t="shared" si="150"/>
        <v>9.3819999999999997</v>
      </c>
      <c r="CC216" s="133"/>
      <c r="CD216" s="133">
        <f t="shared" si="151"/>
        <v>1.8016000000000001</v>
      </c>
    </row>
    <row r="217" spans="1:82" ht="15.75" x14ac:dyDescent="0.25">
      <c r="A217" s="125">
        <v>43315</v>
      </c>
      <c r="B217" s="138">
        <v>15572</v>
      </c>
      <c r="C217" s="138">
        <v>52170</v>
      </c>
      <c r="D217" s="138">
        <v>70598</v>
      </c>
      <c r="E217" s="138">
        <v>15032</v>
      </c>
      <c r="F217" s="138">
        <v>44252</v>
      </c>
      <c r="G217" s="138">
        <v>2960</v>
      </c>
      <c r="H217" s="138">
        <v>18027</v>
      </c>
      <c r="I217" s="138">
        <v>15264</v>
      </c>
      <c r="J217" s="138">
        <v>105017</v>
      </c>
      <c r="K217" s="138">
        <v>77465</v>
      </c>
      <c r="L217" s="138">
        <v>3142</v>
      </c>
      <c r="M217" s="138">
        <v>23051</v>
      </c>
      <c r="N217" s="138">
        <v>55</v>
      </c>
      <c r="O217" s="138">
        <v>19401</v>
      </c>
      <c r="P217" s="138">
        <v>19325</v>
      </c>
      <c r="Q217" s="138">
        <v>3415</v>
      </c>
      <c r="R217" s="138">
        <v>14999</v>
      </c>
      <c r="S217" s="138">
        <v>44688</v>
      </c>
      <c r="T217" s="138">
        <v>16668</v>
      </c>
      <c r="U217" s="138">
        <v>2838</v>
      </c>
      <c r="V217" s="138">
        <v>27847</v>
      </c>
      <c r="W217" s="138">
        <v>31682</v>
      </c>
      <c r="X217" s="138">
        <v>18208</v>
      </c>
      <c r="Y217" s="138">
        <v>16322</v>
      </c>
      <c r="Z217" s="138">
        <v>16459</v>
      </c>
      <c r="AA217" s="138">
        <v>43864</v>
      </c>
      <c r="AB217" s="138">
        <v>1381</v>
      </c>
      <c r="AC217" s="138">
        <v>2184</v>
      </c>
      <c r="AD217" s="138">
        <v>7890</v>
      </c>
      <c r="AE217" s="138">
        <v>29085</v>
      </c>
      <c r="AF217" s="138">
        <v>7611</v>
      </c>
      <c r="AG217" s="138">
        <v>11050</v>
      </c>
      <c r="AH217" s="138">
        <v>64280</v>
      </c>
      <c r="AI217" s="138">
        <v>49620</v>
      </c>
      <c r="AJ217" s="138">
        <v>360700</v>
      </c>
      <c r="AK217" s="128">
        <f t="shared" ref="AK217:AK274" si="160">(M217)*0.00001</f>
        <v>0.23051000000000002</v>
      </c>
      <c r="AL217" s="129">
        <f t="shared" ref="AL217:AL274" si="161">(B217)*0.0001</f>
        <v>1.5572000000000001</v>
      </c>
      <c r="AM217" s="129">
        <f t="shared" ref="AM217:AN232" si="162">(C217)*0.00005</f>
        <v>2.6085000000000003</v>
      </c>
      <c r="AN217" s="129">
        <f t="shared" si="162"/>
        <v>3.5299</v>
      </c>
      <c r="AO217" s="129">
        <f t="shared" ref="AO217:AO274" si="163">(J217)*0.0001</f>
        <v>10.501700000000001</v>
      </c>
      <c r="AP217" s="129">
        <f t="shared" ref="AP217:AP274" si="164">(K217)*0.00005</f>
        <v>3.8732500000000001</v>
      </c>
      <c r="AQ217" s="129">
        <f t="shared" ref="AQ217:AR245" si="165">(AH217)*0.00001</f>
        <v>0.64280000000000004</v>
      </c>
      <c r="AR217" s="129">
        <f t="shared" si="165"/>
        <v>0.49620000000000003</v>
      </c>
      <c r="AT217" s="131">
        <f t="shared" si="152"/>
        <v>43315</v>
      </c>
      <c r="AU217" s="132">
        <f t="shared" si="131"/>
        <v>0.29085</v>
      </c>
      <c r="AV217" s="132">
        <f t="shared" si="132"/>
        <v>0.43864000000000003</v>
      </c>
      <c r="AW217" s="132">
        <f t="shared" si="133"/>
        <v>0.44688000000000005</v>
      </c>
      <c r="AX217" s="132">
        <f t="shared" si="134"/>
        <v>2.1840000000000002E-2</v>
      </c>
      <c r="AY217" s="132">
        <f t="shared" si="135"/>
        <v>1.3810000000000001E-2</v>
      </c>
      <c r="AZ217" s="132">
        <f t="shared" si="136"/>
        <v>0.27847</v>
      </c>
      <c r="BA217" s="132">
        <f t="shared" si="137"/>
        <v>0.16322</v>
      </c>
      <c r="BB217" s="132">
        <f t="shared" si="138"/>
        <v>0.63364000000000009</v>
      </c>
      <c r="BC217" s="132">
        <f t="shared" si="139"/>
        <v>0.16459000000000001</v>
      </c>
      <c r="BD217" s="132">
        <f t="shared" si="140"/>
        <v>0.18208000000000002</v>
      </c>
      <c r="BE217" s="132">
        <f t="shared" si="141"/>
        <v>7.6110000000000011E-2</v>
      </c>
      <c r="BF217" s="132">
        <f t="shared" si="142"/>
        <v>7.8900000000000012E-2</v>
      </c>
      <c r="BG217" s="132">
        <f t="shared" si="153"/>
        <v>1.1049999999999999E-2</v>
      </c>
      <c r="BH217" s="132"/>
      <c r="BI217" s="132">
        <f t="shared" si="122"/>
        <v>1.5572000000000001</v>
      </c>
      <c r="BJ217" s="132">
        <f t="shared" si="122"/>
        <v>2.6085000000000003</v>
      </c>
      <c r="BK217" s="132">
        <f t="shared" si="122"/>
        <v>3.5299</v>
      </c>
      <c r="BL217" s="132">
        <f t="shared" si="143"/>
        <v>0.2838</v>
      </c>
      <c r="BM217" s="132">
        <f t="shared" si="154"/>
        <v>1.5032000000000001</v>
      </c>
      <c r="BN217" s="132">
        <f t="shared" si="144"/>
        <v>0.88504000000000005</v>
      </c>
      <c r="BO217" s="132"/>
      <c r="BP217" s="132">
        <f t="shared" si="155"/>
        <v>3.8732500000000001</v>
      </c>
      <c r="BQ217" s="132">
        <f t="shared" si="156"/>
        <v>10.501700000000001</v>
      </c>
      <c r="BR217" s="132">
        <f t="shared" si="157"/>
        <v>0.36069999999999997</v>
      </c>
      <c r="BS217" s="132">
        <f t="shared" si="145"/>
        <v>0.16668000000000002</v>
      </c>
      <c r="BT217" s="132">
        <f t="shared" si="146"/>
        <v>1.4999</v>
      </c>
      <c r="BU217" s="132"/>
      <c r="BV217" s="132">
        <f t="shared" si="158"/>
        <v>0.29600000000000004</v>
      </c>
      <c r="BW217" s="133">
        <f t="shared" si="123"/>
        <v>1.8027000000000002</v>
      </c>
      <c r="BX217" s="133">
        <f t="shared" si="123"/>
        <v>1.5264</v>
      </c>
      <c r="BY217" s="133">
        <f t="shared" si="147"/>
        <v>0.34150000000000003</v>
      </c>
      <c r="BZ217" s="133">
        <f t="shared" si="148"/>
        <v>0.31420000000000003</v>
      </c>
      <c r="CA217" s="133">
        <f t="shared" si="149"/>
        <v>5.5000000000000005E-3</v>
      </c>
      <c r="CB217" s="133">
        <f t="shared" si="150"/>
        <v>9.7004999999999999</v>
      </c>
      <c r="CC217" s="133"/>
      <c r="CD217" s="133">
        <f t="shared" si="151"/>
        <v>1.9325000000000001</v>
      </c>
    </row>
    <row r="218" spans="1:82" ht="15.75" x14ac:dyDescent="0.25">
      <c r="A218" s="125">
        <v>43316</v>
      </c>
      <c r="B218" s="138">
        <v>16028</v>
      </c>
      <c r="C218" s="138">
        <v>52054</v>
      </c>
      <c r="D218" s="138">
        <v>70315</v>
      </c>
      <c r="E218" s="138">
        <v>15097</v>
      </c>
      <c r="F218" s="138">
        <v>48327</v>
      </c>
      <c r="G218" s="138">
        <v>3584</v>
      </c>
      <c r="H218" s="138">
        <v>19941</v>
      </c>
      <c r="I218" s="138">
        <v>16402</v>
      </c>
      <c r="J218" s="138">
        <v>107316</v>
      </c>
      <c r="K218" s="138">
        <v>80109</v>
      </c>
      <c r="L218" s="138">
        <v>3080</v>
      </c>
      <c r="M218" s="138">
        <v>24575</v>
      </c>
      <c r="N218" s="145">
        <v>55</v>
      </c>
      <c r="O218" s="138">
        <v>20537</v>
      </c>
      <c r="P218" s="138">
        <v>20604</v>
      </c>
      <c r="Q218" s="138">
        <v>3397</v>
      </c>
      <c r="R218" s="138">
        <v>14116</v>
      </c>
      <c r="S218" s="138">
        <v>43471</v>
      </c>
      <c r="T218" s="138">
        <v>16223</v>
      </c>
      <c r="U218" s="138">
        <v>2900</v>
      </c>
      <c r="V218" s="138">
        <v>28962</v>
      </c>
      <c r="W218" s="138">
        <v>33108</v>
      </c>
      <c r="X218" s="138">
        <v>19472</v>
      </c>
      <c r="Y218" s="138">
        <v>15797</v>
      </c>
      <c r="Z218" s="138">
        <v>18392</v>
      </c>
      <c r="AA218" s="138">
        <v>45665</v>
      </c>
      <c r="AB218" s="138">
        <v>1508</v>
      </c>
      <c r="AC218" s="138">
        <v>2513</v>
      </c>
      <c r="AD218" s="138">
        <v>6669</v>
      </c>
      <c r="AE218" s="138">
        <v>34071</v>
      </c>
      <c r="AF218" s="138">
        <v>5982</v>
      </c>
      <c r="AG218" s="138">
        <v>4410</v>
      </c>
      <c r="AH218" s="138">
        <v>55110</v>
      </c>
      <c r="AI218" s="138">
        <v>42070</v>
      </c>
      <c r="AJ218" s="138">
        <v>364980</v>
      </c>
      <c r="AK218" s="128">
        <f t="shared" si="160"/>
        <v>0.24575000000000002</v>
      </c>
      <c r="AL218" s="129">
        <f t="shared" si="161"/>
        <v>1.6028</v>
      </c>
      <c r="AM218" s="129">
        <f t="shared" si="162"/>
        <v>2.6027</v>
      </c>
      <c r="AN218" s="129">
        <f t="shared" si="162"/>
        <v>3.5157500000000002</v>
      </c>
      <c r="AO218" s="129">
        <f t="shared" si="163"/>
        <v>10.7316</v>
      </c>
      <c r="AP218" s="129">
        <f t="shared" si="164"/>
        <v>4.0054500000000006</v>
      </c>
      <c r="AQ218" s="129">
        <f t="shared" si="165"/>
        <v>0.55110000000000003</v>
      </c>
      <c r="AR218" s="129">
        <f t="shared" si="165"/>
        <v>0.42070000000000002</v>
      </c>
      <c r="AT218" s="131">
        <f t="shared" si="152"/>
        <v>43316</v>
      </c>
      <c r="AU218" s="132">
        <f t="shared" si="131"/>
        <v>0.34071000000000001</v>
      </c>
      <c r="AV218" s="132">
        <f t="shared" si="132"/>
        <v>0.45665000000000006</v>
      </c>
      <c r="AW218" s="132">
        <f t="shared" si="133"/>
        <v>0.43471000000000004</v>
      </c>
      <c r="AX218" s="132">
        <f t="shared" si="134"/>
        <v>2.5130000000000003E-2</v>
      </c>
      <c r="AY218" s="132">
        <f t="shared" si="135"/>
        <v>1.5080000000000001E-2</v>
      </c>
      <c r="AZ218" s="132">
        <f t="shared" si="136"/>
        <v>0.28962000000000004</v>
      </c>
      <c r="BA218" s="132">
        <f t="shared" si="137"/>
        <v>0.15797</v>
      </c>
      <c r="BB218" s="132">
        <f t="shared" si="138"/>
        <v>0.66216000000000008</v>
      </c>
      <c r="BC218" s="132">
        <f t="shared" si="139"/>
        <v>0.18392000000000003</v>
      </c>
      <c r="BD218" s="132">
        <f t="shared" si="140"/>
        <v>0.19472</v>
      </c>
      <c r="BE218" s="132">
        <f t="shared" si="141"/>
        <v>5.9820000000000005E-2</v>
      </c>
      <c r="BF218" s="132">
        <f t="shared" si="142"/>
        <v>6.6689999999999999E-2</v>
      </c>
      <c r="BG218" s="132">
        <f t="shared" si="153"/>
        <v>4.4099999999999999E-3</v>
      </c>
      <c r="BH218" s="132"/>
      <c r="BI218" s="132">
        <f t="shared" si="122"/>
        <v>1.6028</v>
      </c>
      <c r="BJ218" s="132">
        <f t="shared" si="122"/>
        <v>2.6027</v>
      </c>
      <c r="BK218" s="132">
        <f t="shared" si="122"/>
        <v>3.5157500000000002</v>
      </c>
      <c r="BL218" s="132">
        <f t="shared" si="143"/>
        <v>0.29000000000000004</v>
      </c>
      <c r="BM218" s="132">
        <f t="shared" si="154"/>
        <v>1.5097</v>
      </c>
      <c r="BN218" s="132">
        <f t="shared" si="144"/>
        <v>0.96654000000000007</v>
      </c>
      <c r="BO218" s="132"/>
      <c r="BP218" s="132">
        <f t="shared" si="155"/>
        <v>4.0054500000000006</v>
      </c>
      <c r="BQ218" s="132">
        <f t="shared" si="156"/>
        <v>10.7316</v>
      </c>
      <c r="BR218" s="132">
        <f t="shared" si="157"/>
        <v>0.36497999999999997</v>
      </c>
      <c r="BS218" s="132">
        <f t="shared" si="145"/>
        <v>0.16223000000000001</v>
      </c>
      <c r="BT218" s="132">
        <f t="shared" si="146"/>
        <v>1.4116</v>
      </c>
      <c r="BU218" s="132"/>
      <c r="BV218" s="132">
        <f t="shared" si="158"/>
        <v>0.3584</v>
      </c>
      <c r="BW218" s="133">
        <f t="shared" si="123"/>
        <v>1.9941000000000002</v>
      </c>
      <c r="BX218" s="133">
        <f t="shared" si="123"/>
        <v>1.6402000000000001</v>
      </c>
      <c r="BY218" s="133">
        <f t="shared" si="147"/>
        <v>0.3397</v>
      </c>
      <c r="BZ218" s="133">
        <f t="shared" si="148"/>
        <v>0.308</v>
      </c>
      <c r="CA218" s="133">
        <f t="shared" si="149"/>
        <v>5.5000000000000005E-3</v>
      </c>
      <c r="CB218" s="133">
        <f t="shared" si="150"/>
        <v>10.2685</v>
      </c>
      <c r="CC218" s="133"/>
      <c r="CD218" s="133">
        <f t="shared" si="151"/>
        <v>2.0604</v>
      </c>
    </row>
    <row r="219" spans="1:82" ht="15.75" x14ac:dyDescent="0.25">
      <c r="A219" s="125">
        <v>43317</v>
      </c>
      <c r="B219" s="138">
        <v>16001</v>
      </c>
      <c r="C219" s="138">
        <v>52455</v>
      </c>
      <c r="D219" s="138">
        <v>70401</v>
      </c>
      <c r="E219" s="138">
        <v>14924</v>
      </c>
      <c r="F219" s="138">
        <v>50844</v>
      </c>
      <c r="G219" s="138">
        <v>3581</v>
      </c>
      <c r="H219" s="138">
        <v>19936</v>
      </c>
      <c r="I219" s="138">
        <v>16337</v>
      </c>
      <c r="J219" s="138">
        <v>107787</v>
      </c>
      <c r="K219" s="138">
        <v>80674</v>
      </c>
      <c r="L219" s="138">
        <v>3176</v>
      </c>
      <c r="M219" s="138">
        <v>20778</v>
      </c>
      <c r="N219" s="138">
        <v>34</v>
      </c>
      <c r="O219" s="138">
        <v>20692</v>
      </c>
      <c r="P219" s="138">
        <v>20768</v>
      </c>
      <c r="Q219" s="138">
        <v>3426</v>
      </c>
      <c r="R219" s="138">
        <v>13974</v>
      </c>
      <c r="S219" s="138">
        <v>43151</v>
      </c>
      <c r="T219" s="138">
        <v>16774</v>
      </c>
      <c r="U219" s="138">
        <v>2828</v>
      </c>
      <c r="V219" s="138">
        <v>29839</v>
      </c>
      <c r="W219" s="138">
        <v>32813</v>
      </c>
      <c r="X219" s="138">
        <v>19529</v>
      </c>
      <c r="Y219" s="138">
        <v>15191</v>
      </c>
      <c r="Z219" s="138">
        <v>18656</v>
      </c>
      <c r="AA219" s="138">
        <v>47028</v>
      </c>
      <c r="AB219" s="138">
        <v>1581</v>
      </c>
      <c r="AC219" s="138">
        <v>2547</v>
      </c>
      <c r="AD219" s="138">
        <v>5712</v>
      </c>
      <c r="AE219" s="138">
        <v>31397</v>
      </c>
      <c r="AF219" s="138">
        <v>5350</v>
      </c>
      <c r="AG219" s="138">
        <v>11050</v>
      </c>
      <c r="AH219" s="138">
        <v>53670</v>
      </c>
      <c r="AI219" s="138">
        <v>36250</v>
      </c>
      <c r="AJ219" s="138">
        <v>360980</v>
      </c>
      <c r="AK219" s="128">
        <f t="shared" si="160"/>
        <v>0.20778000000000002</v>
      </c>
      <c r="AL219" s="129">
        <f t="shared" si="161"/>
        <v>1.6001000000000001</v>
      </c>
      <c r="AM219" s="129">
        <f t="shared" si="162"/>
        <v>2.6227499999999999</v>
      </c>
      <c r="AN219" s="129">
        <f t="shared" si="162"/>
        <v>3.5200500000000003</v>
      </c>
      <c r="AO219" s="129">
        <f t="shared" si="163"/>
        <v>10.778700000000001</v>
      </c>
      <c r="AP219" s="129">
        <f t="shared" si="164"/>
        <v>4.0337000000000005</v>
      </c>
      <c r="AQ219" s="129">
        <f t="shared" si="165"/>
        <v>0.53670000000000007</v>
      </c>
      <c r="AR219" s="129">
        <f t="shared" si="165"/>
        <v>0.36250000000000004</v>
      </c>
      <c r="AT219" s="131">
        <f t="shared" si="152"/>
        <v>43317</v>
      </c>
      <c r="AU219" s="132">
        <f t="shared" si="131"/>
        <v>0.31397000000000003</v>
      </c>
      <c r="AV219" s="132">
        <f t="shared" si="132"/>
        <v>0.47028000000000003</v>
      </c>
      <c r="AW219" s="132">
        <f t="shared" si="133"/>
        <v>0.43151000000000006</v>
      </c>
      <c r="AX219" s="132">
        <f t="shared" si="134"/>
        <v>2.5470000000000003E-2</v>
      </c>
      <c r="AY219" s="132">
        <f t="shared" si="135"/>
        <v>1.5810000000000001E-2</v>
      </c>
      <c r="AZ219" s="132">
        <f t="shared" si="136"/>
        <v>0.29839000000000004</v>
      </c>
      <c r="BA219" s="132">
        <f t="shared" si="137"/>
        <v>0.15191000000000002</v>
      </c>
      <c r="BB219" s="132">
        <f t="shared" si="138"/>
        <v>0.65626000000000007</v>
      </c>
      <c r="BC219" s="132">
        <f t="shared" si="139"/>
        <v>0.18656</v>
      </c>
      <c r="BD219" s="132">
        <f t="shared" si="140"/>
        <v>0.19529000000000002</v>
      </c>
      <c r="BE219" s="132">
        <f t="shared" si="141"/>
        <v>5.3500000000000006E-2</v>
      </c>
      <c r="BF219" s="132">
        <f t="shared" si="142"/>
        <v>5.7120000000000004E-2</v>
      </c>
      <c r="BG219" s="132">
        <f t="shared" si="153"/>
        <v>1.1049999999999999E-2</v>
      </c>
      <c r="BH219" s="132"/>
      <c r="BI219" s="132">
        <f t="shared" si="122"/>
        <v>1.6001000000000001</v>
      </c>
      <c r="BJ219" s="132">
        <f t="shared" si="122"/>
        <v>2.6227499999999999</v>
      </c>
      <c r="BK219" s="132">
        <f t="shared" si="122"/>
        <v>3.5200500000000003</v>
      </c>
      <c r="BL219" s="132">
        <f t="shared" si="143"/>
        <v>0.2828</v>
      </c>
      <c r="BM219" s="132">
        <f t="shared" si="154"/>
        <v>1.4924000000000002</v>
      </c>
      <c r="BN219" s="132">
        <f t="shared" si="144"/>
        <v>1.01688</v>
      </c>
      <c r="BO219" s="132"/>
      <c r="BP219" s="132">
        <f t="shared" si="155"/>
        <v>4.0337000000000005</v>
      </c>
      <c r="BQ219" s="132">
        <f t="shared" si="156"/>
        <v>10.778700000000001</v>
      </c>
      <c r="BR219" s="132">
        <f t="shared" si="157"/>
        <v>0.36097999999999997</v>
      </c>
      <c r="BS219" s="132">
        <f t="shared" si="145"/>
        <v>0.16774</v>
      </c>
      <c r="BT219" s="132">
        <f t="shared" si="146"/>
        <v>1.3974</v>
      </c>
      <c r="BU219" s="132"/>
      <c r="BV219" s="132">
        <f t="shared" si="158"/>
        <v>0.35810000000000003</v>
      </c>
      <c r="BW219" s="133">
        <f t="shared" si="123"/>
        <v>1.9936</v>
      </c>
      <c r="BX219" s="133">
        <f t="shared" si="123"/>
        <v>1.6337000000000002</v>
      </c>
      <c r="BY219" s="133">
        <f t="shared" si="147"/>
        <v>0.34260000000000002</v>
      </c>
      <c r="BZ219" s="133">
        <f t="shared" si="148"/>
        <v>0.31759999999999999</v>
      </c>
      <c r="CA219" s="133">
        <f t="shared" si="149"/>
        <v>3.4000000000000002E-3</v>
      </c>
      <c r="CB219" s="133">
        <f t="shared" si="150"/>
        <v>10.346</v>
      </c>
      <c r="CC219" s="133"/>
      <c r="CD219" s="133">
        <f t="shared" si="151"/>
        <v>2.0768</v>
      </c>
    </row>
    <row r="220" spans="1:82" ht="15.75" x14ac:dyDescent="0.25">
      <c r="A220" s="125">
        <v>43318</v>
      </c>
      <c r="B220" s="126">
        <v>15383</v>
      </c>
      <c r="C220" s="126">
        <v>50251</v>
      </c>
      <c r="D220" s="126">
        <v>68769</v>
      </c>
      <c r="E220" s="126">
        <v>14632</v>
      </c>
      <c r="F220" s="126">
        <v>47324</v>
      </c>
      <c r="G220" s="126">
        <v>2572</v>
      </c>
      <c r="H220" s="126">
        <v>16164</v>
      </c>
      <c r="I220" s="126">
        <v>14085</v>
      </c>
      <c r="J220" s="126">
        <v>105352</v>
      </c>
      <c r="K220" s="126">
        <v>78095</v>
      </c>
      <c r="L220" s="126">
        <v>3200</v>
      </c>
      <c r="M220" s="126">
        <v>21400</v>
      </c>
      <c r="N220" s="126">
        <v>54</v>
      </c>
      <c r="O220" s="126">
        <v>19566</v>
      </c>
      <c r="P220" s="126">
        <v>18113</v>
      </c>
      <c r="Q220" s="126">
        <v>3403</v>
      </c>
      <c r="R220" s="126">
        <v>14719</v>
      </c>
      <c r="S220" s="126">
        <v>45182</v>
      </c>
      <c r="T220" s="126">
        <v>14636</v>
      </c>
      <c r="U220" s="126">
        <v>2757</v>
      </c>
      <c r="V220" s="126">
        <v>27984</v>
      </c>
      <c r="W220" s="126">
        <v>32873</v>
      </c>
      <c r="X220" s="126">
        <v>18501</v>
      </c>
      <c r="Y220" s="126">
        <v>16427</v>
      </c>
      <c r="Z220" s="126">
        <v>17333</v>
      </c>
      <c r="AA220" s="126">
        <v>44561</v>
      </c>
      <c r="AB220" s="126">
        <v>1222</v>
      </c>
      <c r="AC220" s="126">
        <v>1733</v>
      </c>
      <c r="AD220" s="126">
        <v>9002</v>
      </c>
      <c r="AE220" s="126">
        <v>30634</v>
      </c>
      <c r="AF220" s="126">
        <v>7670</v>
      </c>
      <c r="AG220" s="126">
        <v>3830</v>
      </c>
      <c r="AH220" s="126">
        <v>62120</v>
      </c>
      <c r="AI220" s="126">
        <v>57430</v>
      </c>
      <c r="AJ220" s="135">
        <v>350240</v>
      </c>
      <c r="AK220" s="128">
        <f t="shared" si="160"/>
        <v>0.21400000000000002</v>
      </c>
      <c r="AL220" s="129">
        <f t="shared" si="161"/>
        <v>1.5383</v>
      </c>
      <c r="AM220" s="129">
        <f t="shared" si="162"/>
        <v>2.5125500000000001</v>
      </c>
      <c r="AN220" s="129">
        <f t="shared" si="162"/>
        <v>3.43845</v>
      </c>
      <c r="AO220" s="129">
        <f t="shared" si="163"/>
        <v>10.5352</v>
      </c>
      <c r="AP220" s="129">
        <f t="shared" si="164"/>
        <v>3.9047500000000004</v>
      </c>
      <c r="AQ220" s="129">
        <f t="shared" si="165"/>
        <v>0.62120000000000009</v>
      </c>
      <c r="AR220" s="129">
        <f t="shared" si="165"/>
        <v>0.57430000000000003</v>
      </c>
      <c r="AT220" s="131">
        <f t="shared" si="152"/>
        <v>43318</v>
      </c>
      <c r="AU220" s="132">
        <f t="shared" si="131"/>
        <v>0.30634</v>
      </c>
      <c r="AV220" s="132">
        <f t="shared" si="132"/>
        <v>0.44561000000000006</v>
      </c>
      <c r="AW220" s="132">
        <f t="shared" si="133"/>
        <v>0.45182000000000005</v>
      </c>
      <c r="AX220" s="132">
        <f t="shared" si="134"/>
        <v>1.7330000000000002E-2</v>
      </c>
      <c r="AY220" s="132">
        <f t="shared" si="135"/>
        <v>1.2220000000000002E-2</v>
      </c>
      <c r="AZ220" s="132">
        <f t="shared" si="136"/>
        <v>0.27984000000000003</v>
      </c>
      <c r="BA220" s="132">
        <f t="shared" si="137"/>
        <v>0.16427000000000003</v>
      </c>
      <c r="BB220" s="132">
        <f t="shared" si="138"/>
        <v>0.65746000000000004</v>
      </c>
      <c r="BC220" s="132">
        <f t="shared" si="139"/>
        <v>0.17333000000000001</v>
      </c>
      <c r="BD220" s="132">
        <f t="shared" si="140"/>
        <v>0.18501000000000001</v>
      </c>
      <c r="BE220" s="132">
        <f t="shared" si="141"/>
        <v>7.6700000000000004E-2</v>
      </c>
      <c r="BF220" s="132">
        <f t="shared" si="142"/>
        <v>9.0020000000000003E-2</v>
      </c>
      <c r="BG220" s="132">
        <f t="shared" si="153"/>
        <v>3.8299999999999996E-3</v>
      </c>
      <c r="BH220" s="132"/>
      <c r="BI220" s="132">
        <f t="shared" si="122"/>
        <v>1.5383</v>
      </c>
      <c r="BJ220" s="132">
        <f t="shared" si="122"/>
        <v>2.5125500000000001</v>
      </c>
      <c r="BK220" s="132">
        <f t="shared" si="122"/>
        <v>3.43845</v>
      </c>
      <c r="BL220" s="132">
        <f t="shared" si="143"/>
        <v>0.2757</v>
      </c>
      <c r="BM220" s="132">
        <f t="shared" si="154"/>
        <v>1.4632000000000001</v>
      </c>
      <c r="BN220" s="132">
        <f t="shared" si="144"/>
        <v>0.9464800000000001</v>
      </c>
      <c r="BO220" s="132"/>
      <c r="BP220" s="132">
        <f t="shared" si="155"/>
        <v>3.9047500000000004</v>
      </c>
      <c r="BQ220" s="132">
        <f t="shared" si="156"/>
        <v>10.5352</v>
      </c>
      <c r="BR220" s="132">
        <f t="shared" si="157"/>
        <v>0.35024</v>
      </c>
      <c r="BS220" s="132">
        <f t="shared" si="145"/>
        <v>0.14636000000000002</v>
      </c>
      <c r="BT220" s="132">
        <f t="shared" si="146"/>
        <v>1.4719</v>
      </c>
      <c r="BU220" s="132"/>
      <c r="BV220" s="132">
        <f t="shared" si="158"/>
        <v>0.25720000000000004</v>
      </c>
      <c r="BW220" s="133">
        <f t="shared" si="123"/>
        <v>1.6164000000000001</v>
      </c>
      <c r="BX220" s="133">
        <f t="shared" si="123"/>
        <v>1.4085000000000001</v>
      </c>
      <c r="BY220" s="133">
        <f t="shared" si="147"/>
        <v>0.34029999999999999</v>
      </c>
      <c r="BZ220" s="133">
        <f t="shared" si="148"/>
        <v>0.32</v>
      </c>
      <c r="CA220" s="133">
        <f t="shared" si="149"/>
        <v>5.4000000000000003E-3</v>
      </c>
      <c r="CB220" s="133">
        <f t="shared" si="150"/>
        <v>9.7829999999999995</v>
      </c>
      <c r="CC220" s="133"/>
      <c r="CD220" s="133">
        <f t="shared" si="151"/>
        <v>1.8113000000000001</v>
      </c>
    </row>
    <row r="221" spans="1:82" ht="15.75" x14ac:dyDescent="0.25">
      <c r="A221" s="125">
        <v>43319</v>
      </c>
      <c r="B221" s="138">
        <v>15304</v>
      </c>
      <c r="C221" s="138">
        <v>50305</v>
      </c>
      <c r="D221" s="138">
        <v>68263</v>
      </c>
      <c r="E221" s="138">
        <v>14834</v>
      </c>
      <c r="F221" s="138">
        <v>48623</v>
      </c>
      <c r="G221" s="138">
        <v>2282</v>
      </c>
      <c r="H221" s="138">
        <v>14880</v>
      </c>
      <c r="I221" s="138">
        <v>13617</v>
      </c>
      <c r="J221" s="138">
        <v>106164</v>
      </c>
      <c r="K221" s="138">
        <v>79369</v>
      </c>
      <c r="L221" s="138">
        <v>2994</v>
      </c>
      <c r="M221" s="138">
        <v>21850</v>
      </c>
      <c r="N221" s="138">
        <v>111</v>
      </c>
      <c r="O221" s="138">
        <v>19392</v>
      </c>
      <c r="P221" s="138">
        <v>17120</v>
      </c>
      <c r="Q221" s="138">
        <v>3362</v>
      </c>
      <c r="R221" s="138">
        <v>13602</v>
      </c>
      <c r="S221" s="138">
        <v>44736</v>
      </c>
      <c r="T221" s="138">
        <v>15853</v>
      </c>
      <c r="U221" s="138">
        <v>2763</v>
      </c>
      <c r="V221" s="138">
        <v>27608</v>
      </c>
      <c r="W221" s="138">
        <v>34861</v>
      </c>
      <c r="X221" s="138">
        <v>18594</v>
      </c>
      <c r="Y221" s="138">
        <v>16295</v>
      </c>
      <c r="Z221" s="138">
        <v>16866</v>
      </c>
      <c r="AA221" s="138">
        <v>44348</v>
      </c>
      <c r="AB221" s="138">
        <v>1051</v>
      </c>
      <c r="AC221" s="138">
        <v>1566</v>
      </c>
      <c r="AD221" s="138">
        <v>8662</v>
      </c>
      <c r="AE221" s="138">
        <v>30610</v>
      </c>
      <c r="AF221" s="138">
        <v>8729</v>
      </c>
      <c r="AG221" s="138">
        <v>11050</v>
      </c>
      <c r="AH221" s="138">
        <v>66720</v>
      </c>
      <c r="AI221" s="138">
        <v>55090</v>
      </c>
      <c r="AJ221" s="138">
        <v>376900</v>
      </c>
      <c r="AK221" s="128">
        <f t="shared" si="160"/>
        <v>0.21850000000000003</v>
      </c>
      <c r="AL221" s="129">
        <f t="shared" si="161"/>
        <v>1.5304</v>
      </c>
      <c r="AM221" s="129">
        <f t="shared" si="162"/>
        <v>2.51525</v>
      </c>
      <c r="AN221" s="129">
        <f t="shared" si="162"/>
        <v>3.4131500000000004</v>
      </c>
      <c r="AO221" s="129">
        <f t="shared" si="163"/>
        <v>10.616400000000001</v>
      </c>
      <c r="AP221" s="129">
        <f t="shared" si="164"/>
        <v>3.9684500000000003</v>
      </c>
      <c r="AQ221" s="129">
        <f t="shared" si="165"/>
        <v>0.66720000000000002</v>
      </c>
      <c r="AR221" s="129">
        <f t="shared" si="165"/>
        <v>0.55090000000000006</v>
      </c>
      <c r="AT221" s="131">
        <f t="shared" si="152"/>
        <v>43319</v>
      </c>
      <c r="AU221" s="132">
        <f t="shared" si="131"/>
        <v>0.30610000000000004</v>
      </c>
      <c r="AV221" s="132">
        <f t="shared" si="132"/>
        <v>0.44348000000000004</v>
      </c>
      <c r="AW221" s="132">
        <f t="shared" si="133"/>
        <v>0.44736000000000004</v>
      </c>
      <c r="AX221" s="132">
        <f t="shared" si="134"/>
        <v>1.566E-2</v>
      </c>
      <c r="AY221" s="132">
        <f t="shared" si="135"/>
        <v>1.051E-2</v>
      </c>
      <c r="AZ221" s="132">
        <f t="shared" si="136"/>
        <v>0.27608000000000005</v>
      </c>
      <c r="BA221" s="132">
        <f t="shared" si="137"/>
        <v>0.16295000000000001</v>
      </c>
      <c r="BB221" s="132">
        <f t="shared" si="138"/>
        <v>0.69722000000000006</v>
      </c>
      <c r="BC221" s="132">
        <f t="shared" si="139"/>
        <v>0.16866</v>
      </c>
      <c r="BD221" s="132">
        <f t="shared" si="140"/>
        <v>0.18594000000000002</v>
      </c>
      <c r="BE221" s="132">
        <f t="shared" si="141"/>
        <v>8.7290000000000006E-2</v>
      </c>
      <c r="BF221" s="132">
        <f t="shared" si="142"/>
        <v>8.6620000000000003E-2</v>
      </c>
      <c r="BG221" s="132">
        <f t="shared" si="153"/>
        <v>1.1049999999999999E-2</v>
      </c>
      <c r="BH221" s="132"/>
      <c r="BI221" s="132">
        <f t="shared" si="122"/>
        <v>1.5304</v>
      </c>
      <c r="BJ221" s="132">
        <f t="shared" si="122"/>
        <v>2.51525</v>
      </c>
      <c r="BK221" s="132">
        <f t="shared" si="122"/>
        <v>3.4131500000000004</v>
      </c>
      <c r="BL221" s="132">
        <f t="shared" si="143"/>
        <v>0.27629999999999999</v>
      </c>
      <c r="BM221" s="132">
        <f t="shared" si="154"/>
        <v>1.4834000000000001</v>
      </c>
      <c r="BN221" s="132">
        <f t="shared" si="144"/>
        <v>0.9724600000000001</v>
      </c>
      <c r="BO221" s="132"/>
      <c r="BP221" s="132">
        <f t="shared" si="155"/>
        <v>3.9684500000000003</v>
      </c>
      <c r="BQ221" s="132">
        <f t="shared" si="156"/>
        <v>10.616400000000001</v>
      </c>
      <c r="BR221" s="132">
        <f t="shared" si="157"/>
        <v>0.37689999999999996</v>
      </c>
      <c r="BS221" s="132">
        <f t="shared" si="145"/>
        <v>0.15853</v>
      </c>
      <c r="BT221" s="132">
        <f t="shared" si="146"/>
        <v>1.3602000000000001</v>
      </c>
      <c r="BU221" s="132"/>
      <c r="BV221" s="132">
        <f t="shared" si="158"/>
        <v>0.22820000000000001</v>
      </c>
      <c r="BW221" s="133">
        <f t="shared" si="123"/>
        <v>1.488</v>
      </c>
      <c r="BX221" s="133">
        <f t="shared" si="123"/>
        <v>1.3617000000000001</v>
      </c>
      <c r="BY221" s="133">
        <f t="shared" si="147"/>
        <v>0.3362</v>
      </c>
      <c r="BZ221" s="133">
        <f t="shared" si="148"/>
        <v>0.2994</v>
      </c>
      <c r="CA221" s="133">
        <f t="shared" si="149"/>
        <v>1.11E-2</v>
      </c>
      <c r="CB221" s="133">
        <f t="shared" si="150"/>
        <v>9.6959999999999997</v>
      </c>
      <c r="CC221" s="133"/>
      <c r="CD221" s="133">
        <f t="shared" si="151"/>
        <v>1.7120000000000002</v>
      </c>
    </row>
    <row r="222" spans="1:82" ht="15.75" x14ac:dyDescent="0.25">
      <c r="A222" s="125">
        <v>43320</v>
      </c>
      <c r="B222" s="138">
        <v>15445</v>
      </c>
      <c r="C222" s="138">
        <v>51761</v>
      </c>
      <c r="D222" s="138">
        <v>70524</v>
      </c>
      <c r="E222" s="138">
        <v>14823</v>
      </c>
      <c r="F222" s="138">
        <v>44546</v>
      </c>
      <c r="G222" s="138">
        <v>2743</v>
      </c>
      <c r="H222" s="138">
        <v>17618</v>
      </c>
      <c r="I222" s="138">
        <v>16415</v>
      </c>
      <c r="J222" s="138">
        <v>106018</v>
      </c>
      <c r="K222" s="138">
        <v>75648</v>
      </c>
      <c r="L222" s="138">
        <v>3268</v>
      </c>
      <c r="M222" s="138">
        <v>21383</v>
      </c>
      <c r="N222" s="138">
        <v>115</v>
      </c>
      <c r="O222" s="138">
        <v>19891</v>
      </c>
      <c r="P222" s="138">
        <v>17089</v>
      </c>
      <c r="Q222" s="138">
        <v>3597</v>
      </c>
      <c r="R222" s="138">
        <v>14775</v>
      </c>
      <c r="S222" s="138">
        <v>47733</v>
      </c>
      <c r="T222" s="138">
        <v>15030</v>
      </c>
      <c r="U222" s="138">
        <v>2660</v>
      </c>
      <c r="V222" s="138">
        <v>28654</v>
      </c>
      <c r="W222" s="138">
        <v>34048</v>
      </c>
      <c r="X222" s="138">
        <v>19647</v>
      </c>
      <c r="Y222" s="138">
        <v>17460</v>
      </c>
      <c r="Z222" s="138">
        <v>16697</v>
      </c>
      <c r="AA222" s="138">
        <v>45126</v>
      </c>
      <c r="AB222" s="138">
        <v>1273</v>
      </c>
      <c r="AC222" s="138">
        <v>1814</v>
      </c>
      <c r="AD222" s="138">
        <v>6141</v>
      </c>
      <c r="AE222" s="138">
        <v>27086</v>
      </c>
      <c r="AF222" s="138">
        <v>8961</v>
      </c>
      <c r="AG222" s="138">
        <v>7310</v>
      </c>
      <c r="AH222" s="138">
        <v>57740</v>
      </c>
      <c r="AI222" s="138">
        <v>36170</v>
      </c>
      <c r="AJ222" s="138">
        <v>279600</v>
      </c>
      <c r="AK222" s="128">
        <f t="shared" si="160"/>
        <v>0.21383000000000002</v>
      </c>
      <c r="AL222" s="129">
        <f t="shared" si="161"/>
        <v>1.5445</v>
      </c>
      <c r="AM222" s="129">
        <f t="shared" si="162"/>
        <v>2.58805</v>
      </c>
      <c r="AN222" s="129">
        <f t="shared" si="162"/>
        <v>3.5262000000000002</v>
      </c>
      <c r="AO222" s="129">
        <f t="shared" si="163"/>
        <v>10.601800000000001</v>
      </c>
      <c r="AP222" s="129">
        <f t="shared" si="164"/>
        <v>3.7824</v>
      </c>
      <c r="AQ222" s="129">
        <f t="shared" si="165"/>
        <v>0.57740000000000002</v>
      </c>
      <c r="AR222" s="129">
        <f t="shared" si="165"/>
        <v>0.36170000000000002</v>
      </c>
      <c r="AT222" s="131">
        <f t="shared" si="152"/>
        <v>43320</v>
      </c>
      <c r="AU222" s="132">
        <f t="shared" si="131"/>
        <v>0.27086000000000005</v>
      </c>
      <c r="AV222" s="132">
        <f t="shared" si="132"/>
        <v>0.45126000000000005</v>
      </c>
      <c r="AW222" s="132">
        <f t="shared" si="133"/>
        <v>0.47733000000000003</v>
      </c>
      <c r="AX222" s="132">
        <f t="shared" si="134"/>
        <v>1.814E-2</v>
      </c>
      <c r="AY222" s="132">
        <f t="shared" si="135"/>
        <v>1.2730000000000002E-2</v>
      </c>
      <c r="AZ222" s="132">
        <f t="shared" si="136"/>
        <v>0.28654000000000002</v>
      </c>
      <c r="BA222" s="132">
        <f t="shared" si="137"/>
        <v>0.17460000000000001</v>
      </c>
      <c r="BB222" s="132">
        <f t="shared" si="138"/>
        <v>0.68096000000000001</v>
      </c>
      <c r="BC222" s="132">
        <f t="shared" si="139"/>
        <v>0.16697000000000001</v>
      </c>
      <c r="BD222" s="132">
        <f t="shared" si="140"/>
        <v>0.19647000000000001</v>
      </c>
      <c r="BE222" s="132">
        <f t="shared" si="141"/>
        <v>8.9610000000000009E-2</v>
      </c>
      <c r="BF222" s="132">
        <f t="shared" si="142"/>
        <v>6.1410000000000006E-2</v>
      </c>
      <c r="BG222" s="132">
        <f t="shared" si="153"/>
        <v>7.3099999999999997E-3</v>
      </c>
      <c r="BH222" s="132"/>
      <c r="BI222" s="132">
        <f t="shared" si="122"/>
        <v>1.5445</v>
      </c>
      <c r="BJ222" s="132">
        <f t="shared" si="122"/>
        <v>2.58805</v>
      </c>
      <c r="BK222" s="132">
        <f t="shared" si="122"/>
        <v>3.5262000000000002</v>
      </c>
      <c r="BL222" s="132">
        <f t="shared" si="143"/>
        <v>0.26600000000000001</v>
      </c>
      <c r="BM222" s="132">
        <f t="shared" si="154"/>
        <v>1.4823000000000002</v>
      </c>
      <c r="BN222" s="132">
        <f t="shared" si="144"/>
        <v>0.89092000000000005</v>
      </c>
      <c r="BO222" s="132"/>
      <c r="BP222" s="132">
        <f t="shared" si="155"/>
        <v>3.7824</v>
      </c>
      <c r="BQ222" s="132">
        <f t="shared" si="156"/>
        <v>10.601800000000001</v>
      </c>
      <c r="BR222" s="132">
        <f t="shared" si="157"/>
        <v>0.27959999999999996</v>
      </c>
      <c r="BS222" s="132">
        <f t="shared" si="145"/>
        <v>0.15030000000000002</v>
      </c>
      <c r="BT222" s="132">
        <f t="shared" si="146"/>
        <v>1.4775</v>
      </c>
      <c r="BU222" s="132"/>
      <c r="BV222" s="132">
        <f t="shared" si="158"/>
        <v>0.27429999999999999</v>
      </c>
      <c r="BW222" s="133">
        <f t="shared" si="123"/>
        <v>1.7618</v>
      </c>
      <c r="BX222" s="133">
        <f t="shared" si="123"/>
        <v>1.6415000000000002</v>
      </c>
      <c r="BY222" s="133">
        <f t="shared" si="147"/>
        <v>0.35970000000000002</v>
      </c>
      <c r="BZ222" s="133">
        <f t="shared" si="148"/>
        <v>0.32680000000000003</v>
      </c>
      <c r="CA222" s="133">
        <f t="shared" si="149"/>
        <v>1.15E-2</v>
      </c>
      <c r="CB222" s="133">
        <f t="shared" si="150"/>
        <v>9.9455000000000009</v>
      </c>
      <c r="CC222" s="133"/>
      <c r="CD222" s="133">
        <f t="shared" si="151"/>
        <v>1.7089000000000001</v>
      </c>
    </row>
    <row r="223" spans="1:82" ht="15.75" x14ac:dyDescent="0.25">
      <c r="A223" s="125">
        <v>43321</v>
      </c>
      <c r="B223" s="138">
        <v>15066</v>
      </c>
      <c r="C223" s="138">
        <v>50475</v>
      </c>
      <c r="D223" s="138">
        <v>68822</v>
      </c>
      <c r="E223" s="138">
        <v>14413</v>
      </c>
      <c r="F223" s="138">
        <v>47175</v>
      </c>
      <c r="G223" s="138">
        <v>2496</v>
      </c>
      <c r="H223" s="138">
        <v>16835</v>
      </c>
      <c r="I223" s="138">
        <v>15302</v>
      </c>
      <c r="J223" s="138">
        <v>105511</v>
      </c>
      <c r="K223" s="138">
        <v>78025</v>
      </c>
      <c r="L223" s="138">
        <v>3183</v>
      </c>
      <c r="M223" s="138">
        <v>21656</v>
      </c>
      <c r="N223" s="138">
        <v>120</v>
      </c>
      <c r="O223" s="138">
        <v>19868</v>
      </c>
      <c r="P223" s="138">
        <v>17030</v>
      </c>
      <c r="Q223" s="138">
        <v>3612</v>
      </c>
      <c r="R223" s="138">
        <v>13631</v>
      </c>
      <c r="S223" s="138">
        <v>45005</v>
      </c>
      <c r="T223" s="138">
        <v>15757</v>
      </c>
      <c r="U223" s="138">
        <v>2591</v>
      </c>
      <c r="V223" s="138">
        <v>26791</v>
      </c>
      <c r="W223" s="138">
        <v>33232</v>
      </c>
      <c r="X223" s="138">
        <v>19388</v>
      </c>
      <c r="Y223" s="138">
        <v>16994</v>
      </c>
      <c r="Z223" s="138">
        <v>15938</v>
      </c>
      <c r="AA223" s="138">
        <v>44966</v>
      </c>
      <c r="AB223" s="138">
        <v>1184</v>
      </c>
      <c r="AC223" s="138">
        <v>1642</v>
      </c>
      <c r="AD223" s="138">
        <v>6977</v>
      </c>
      <c r="AE223" s="138">
        <v>31688</v>
      </c>
      <c r="AF223" s="138">
        <v>9465</v>
      </c>
      <c r="AG223" s="138">
        <v>11050</v>
      </c>
      <c r="AH223" s="138">
        <v>53920</v>
      </c>
      <c r="AI223" s="138">
        <v>43840</v>
      </c>
      <c r="AJ223" s="138">
        <v>380740</v>
      </c>
      <c r="AK223" s="128">
        <f t="shared" si="160"/>
        <v>0.21656000000000003</v>
      </c>
      <c r="AL223" s="129">
        <f t="shared" si="161"/>
        <v>1.5066000000000002</v>
      </c>
      <c r="AM223" s="129">
        <f t="shared" si="162"/>
        <v>2.5237500000000002</v>
      </c>
      <c r="AN223" s="129">
        <f t="shared" si="162"/>
        <v>3.4411</v>
      </c>
      <c r="AO223" s="129">
        <f t="shared" si="163"/>
        <v>10.5511</v>
      </c>
      <c r="AP223" s="129">
        <f t="shared" si="164"/>
        <v>3.9012500000000001</v>
      </c>
      <c r="AQ223" s="129">
        <f t="shared" si="165"/>
        <v>0.53920000000000001</v>
      </c>
      <c r="AR223" s="129">
        <f t="shared" si="165"/>
        <v>0.43840000000000001</v>
      </c>
      <c r="AT223" s="131">
        <f t="shared" si="152"/>
        <v>43321</v>
      </c>
      <c r="AU223" s="132">
        <f t="shared" si="131"/>
        <v>0.31688000000000005</v>
      </c>
      <c r="AV223" s="132">
        <f t="shared" si="132"/>
        <v>0.44966000000000006</v>
      </c>
      <c r="AW223" s="132">
        <f t="shared" si="133"/>
        <v>0.45005000000000006</v>
      </c>
      <c r="AX223" s="132">
        <f t="shared" si="134"/>
        <v>1.6420000000000001E-2</v>
      </c>
      <c r="AY223" s="132">
        <f t="shared" si="135"/>
        <v>1.1840000000000002E-2</v>
      </c>
      <c r="AZ223" s="132">
        <f t="shared" si="136"/>
        <v>0.26791000000000004</v>
      </c>
      <c r="BA223" s="132">
        <f t="shared" si="137"/>
        <v>0.16994000000000001</v>
      </c>
      <c r="BB223" s="132">
        <f t="shared" si="138"/>
        <v>0.66464000000000001</v>
      </c>
      <c r="BC223" s="132">
        <f t="shared" si="139"/>
        <v>0.15938000000000002</v>
      </c>
      <c r="BD223" s="132">
        <f t="shared" si="140"/>
        <v>0.19388000000000002</v>
      </c>
      <c r="BE223" s="132">
        <f t="shared" si="141"/>
        <v>9.4650000000000012E-2</v>
      </c>
      <c r="BF223" s="132">
        <f t="shared" si="142"/>
        <v>6.9770000000000013E-2</v>
      </c>
      <c r="BG223" s="132">
        <f t="shared" si="153"/>
        <v>1.1049999999999999E-2</v>
      </c>
      <c r="BH223" s="132"/>
      <c r="BI223" s="132">
        <f t="shared" si="122"/>
        <v>1.5066000000000002</v>
      </c>
      <c r="BJ223" s="132">
        <f t="shared" si="122"/>
        <v>2.5237500000000002</v>
      </c>
      <c r="BK223" s="132">
        <f t="shared" si="122"/>
        <v>3.4411</v>
      </c>
      <c r="BL223" s="132">
        <f t="shared" si="143"/>
        <v>0.2591</v>
      </c>
      <c r="BM223" s="132">
        <f t="shared" si="154"/>
        <v>1.4413</v>
      </c>
      <c r="BN223" s="132">
        <f t="shared" si="144"/>
        <v>0.94350000000000012</v>
      </c>
      <c r="BO223" s="132"/>
      <c r="BP223" s="132">
        <f t="shared" si="155"/>
        <v>3.9012500000000001</v>
      </c>
      <c r="BQ223" s="132">
        <f t="shared" si="156"/>
        <v>10.5511</v>
      </c>
      <c r="BR223" s="132">
        <f t="shared" si="157"/>
        <v>0.38073999999999997</v>
      </c>
      <c r="BS223" s="132">
        <f t="shared" si="145"/>
        <v>0.15757000000000002</v>
      </c>
      <c r="BT223" s="132">
        <f t="shared" si="146"/>
        <v>1.3631</v>
      </c>
      <c r="BU223" s="132"/>
      <c r="BV223" s="132">
        <f t="shared" si="158"/>
        <v>0.24960000000000002</v>
      </c>
      <c r="BW223" s="133">
        <f t="shared" si="123"/>
        <v>1.6835</v>
      </c>
      <c r="BX223" s="133">
        <f t="shared" si="123"/>
        <v>1.5302</v>
      </c>
      <c r="BY223" s="133">
        <f t="shared" si="147"/>
        <v>0.36120000000000002</v>
      </c>
      <c r="BZ223" s="133">
        <f t="shared" si="148"/>
        <v>0.31830000000000003</v>
      </c>
      <c r="CA223" s="133">
        <f t="shared" si="149"/>
        <v>1.2E-2</v>
      </c>
      <c r="CB223" s="133">
        <f t="shared" si="150"/>
        <v>9.9340000000000011</v>
      </c>
      <c r="CC223" s="133"/>
      <c r="CD223" s="133">
        <f t="shared" si="151"/>
        <v>1.7030000000000001</v>
      </c>
    </row>
    <row r="224" spans="1:82" ht="15.75" x14ac:dyDescent="0.25">
      <c r="A224" s="125">
        <v>43322</v>
      </c>
      <c r="B224" s="138">
        <v>15209</v>
      </c>
      <c r="C224" s="138">
        <v>50465</v>
      </c>
      <c r="D224" s="138">
        <v>68659</v>
      </c>
      <c r="E224" s="138">
        <v>14627</v>
      </c>
      <c r="F224" s="138">
        <v>45647</v>
      </c>
      <c r="G224" s="138">
        <v>2952</v>
      </c>
      <c r="H224" s="138">
        <v>18060</v>
      </c>
      <c r="I224" s="138">
        <v>16237</v>
      </c>
      <c r="J224" s="138">
        <v>105699</v>
      </c>
      <c r="K224" s="138">
        <v>77534</v>
      </c>
      <c r="L224" s="138">
        <v>3134</v>
      </c>
      <c r="M224" s="138">
        <v>22075</v>
      </c>
      <c r="N224" s="138">
        <v>54</v>
      </c>
      <c r="O224" s="138">
        <v>20442</v>
      </c>
      <c r="P224" s="138">
        <v>18231</v>
      </c>
      <c r="Q224" s="138">
        <v>3644</v>
      </c>
      <c r="R224" s="138">
        <v>14239</v>
      </c>
      <c r="S224" s="138">
        <v>42951</v>
      </c>
      <c r="T224" s="138">
        <v>15478</v>
      </c>
      <c r="U224" s="138">
        <v>2717</v>
      </c>
      <c r="V224" s="138">
        <v>26262</v>
      </c>
      <c r="W224" s="138">
        <v>33109</v>
      </c>
      <c r="X224" s="138">
        <v>20765</v>
      </c>
      <c r="Y224" s="138">
        <v>15996</v>
      </c>
      <c r="Z224" s="138">
        <v>17607</v>
      </c>
      <c r="AA224" s="138">
        <v>44632</v>
      </c>
      <c r="AB224" s="138">
        <v>1263</v>
      </c>
      <c r="AC224" s="138">
        <v>1888</v>
      </c>
      <c r="AD224" s="138">
        <v>6312</v>
      </c>
      <c r="AE224" s="138">
        <v>33329</v>
      </c>
      <c r="AF224" s="138">
        <v>6821</v>
      </c>
      <c r="AG224" s="138">
        <v>8450</v>
      </c>
      <c r="AH224" s="138">
        <v>51900</v>
      </c>
      <c r="AI224" s="138">
        <v>41070</v>
      </c>
      <c r="AJ224" s="138">
        <v>376460</v>
      </c>
      <c r="AK224" s="128">
        <f t="shared" si="160"/>
        <v>0.22075000000000003</v>
      </c>
      <c r="AL224" s="129">
        <f t="shared" si="161"/>
        <v>1.5209000000000001</v>
      </c>
      <c r="AM224" s="129">
        <f t="shared" si="162"/>
        <v>2.52325</v>
      </c>
      <c r="AN224" s="129">
        <f t="shared" si="162"/>
        <v>3.4329499999999999</v>
      </c>
      <c r="AO224" s="129">
        <f t="shared" si="163"/>
        <v>10.569900000000001</v>
      </c>
      <c r="AP224" s="129">
        <f t="shared" si="164"/>
        <v>3.8767</v>
      </c>
      <c r="AQ224" s="129">
        <f t="shared" si="165"/>
        <v>0.51900000000000002</v>
      </c>
      <c r="AR224" s="129">
        <f t="shared" si="165"/>
        <v>0.41070000000000001</v>
      </c>
      <c r="AT224" s="131">
        <f t="shared" si="152"/>
        <v>43322</v>
      </c>
      <c r="AU224" s="132">
        <f t="shared" si="131"/>
        <v>0.33329000000000003</v>
      </c>
      <c r="AV224" s="132">
        <f t="shared" si="132"/>
        <v>0.44632000000000005</v>
      </c>
      <c r="AW224" s="132">
        <f t="shared" si="133"/>
        <v>0.42951000000000006</v>
      </c>
      <c r="AX224" s="132">
        <f t="shared" si="134"/>
        <v>1.8880000000000001E-2</v>
      </c>
      <c r="AY224" s="132">
        <f t="shared" si="135"/>
        <v>1.2630000000000001E-2</v>
      </c>
      <c r="AZ224" s="132">
        <f t="shared" si="136"/>
        <v>0.26262000000000002</v>
      </c>
      <c r="BA224" s="132">
        <f t="shared" si="137"/>
        <v>0.15996000000000002</v>
      </c>
      <c r="BB224" s="132">
        <f t="shared" si="138"/>
        <v>0.6621800000000001</v>
      </c>
      <c r="BC224" s="132">
        <f t="shared" si="139"/>
        <v>0.17607</v>
      </c>
      <c r="BD224" s="132">
        <f t="shared" si="140"/>
        <v>0.20765000000000003</v>
      </c>
      <c r="BE224" s="132">
        <f t="shared" si="141"/>
        <v>6.8210000000000007E-2</v>
      </c>
      <c r="BF224" s="132">
        <f t="shared" si="142"/>
        <v>6.3120000000000009E-2</v>
      </c>
      <c r="BG224" s="132">
        <f t="shared" si="153"/>
        <v>8.4499999999999992E-3</v>
      </c>
      <c r="BH224" s="132"/>
      <c r="BI224" s="132">
        <f t="shared" si="122"/>
        <v>1.5209000000000001</v>
      </c>
      <c r="BJ224" s="132">
        <f t="shared" si="122"/>
        <v>2.52325</v>
      </c>
      <c r="BK224" s="132">
        <f t="shared" si="122"/>
        <v>3.4329499999999999</v>
      </c>
      <c r="BL224" s="132">
        <f t="shared" si="143"/>
        <v>0.2717</v>
      </c>
      <c r="BM224" s="132">
        <f t="shared" si="154"/>
        <v>1.4627000000000001</v>
      </c>
      <c r="BN224" s="132">
        <f t="shared" si="144"/>
        <v>0.91294000000000008</v>
      </c>
      <c r="BO224" s="132"/>
      <c r="BP224" s="132">
        <f t="shared" si="155"/>
        <v>3.8767</v>
      </c>
      <c r="BQ224" s="132">
        <f t="shared" si="156"/>
        <v>10.569900000000001</v>
      </c>
      <c r="BR224" s="132">
        <f t="shared" si="157"/>
        <v>0.37645999999999996</v>
      </c>
      <c r="BS224" s="132">
        <f t="shared" si="145"/>
        <v>0.15478</v>
      </c>
      <c r="BT224" s="132">
        <f t="shared" si="146"/>
        <v>1.4239000000000002</v>
      </c>
      <c r="BU224" s="132"/>
      <c r="BV224" s="132">
        <f t="shared" si="158"/>
        <v>0.29520000000000002</v>
      </c>
      <c r="BW224" s="133">
        <f t="shared" si="123"/>
        <v>1.806</v>
      </c>
      <c r="BX224" s="133">
        <f t="shared" si="123"/>
        <v>1.6237000000000001</v>
      </c>
      <c r="BY224" s="133">
        <f t="shared" si="147"/>
        <v>0.3644</v>
      </c>
      <c r="BZ224" s="133">
        <f t="shared" si="148"/>
        <v>0.31340000000000001</v>
      </c>
      <c r="CA224" s="133">
        <f t="shared" si="149"/>
        <v>5.4000000000000003E-3</v>
      </c>
      <c r="CB224" s="133">
        <f t="shared" si="150"/>
        <v>10.221</v>
      </c>
      <c r="CC224" s="133"/>
      <c r="CD224" s="133">
        <f t="shared" si="151"/>
        <v>1.8231000000000002</v>
      </c>
    </row>
    <row r="225" spans="1:82" ht="15.75" x14ac:dyDescent="0.25">
      <c r="A225" s="125">
        <v>43323</v>
      </c>
      <c r="B225" s="138">
        <v>20669</v>
      </c>
      <c r="C225" s="138">
        <v>64588</v>
      </c>
      <c r="D225" s="138">
        <v>83646</v>
      </c>
      <c r="E225" s="138">
        <v>14958</v>
      </c>
      <c r="F225" s="138">
        <v>51098</v>
      </c>
      <c r="G225" s="138">
        <v>3730</v>
      </c>
      <c r="H225" s="138">
        <v>20562</v>
      </c>
      <c r="I225" s="138">
        <v>17786</v>
      </c>
      <c r="J225" s="138">
        <v>117648</v>
      </c>
      <c r="K225" s="138">
        <v>81211</v>
      </c>
      <c r="L225" s="138">
        <v>3089</v>
      </c>
      <c r="M225" s="138">
        <v>23455</v>
      </c>
      <c r="N225" s="138">
        <v>73</v>
      </c>
      <c r="O225" s="138">
        <v>22158</v>
      </c>
      <c r="P225" s="138">
        <v>19699</v>
      </c>
      <c r="Q225" s="138">
        <v>3716</v>
      </c>
      <c r="R225" s="138">
        <v>14866</v>
      </c>
      <c r="S225" s="138">
        <v>44353</v>
      </c>
      <c r="T225" s="138">
        <v>19566</v>
      </c>
      <c r="U225" s="138">
        <v>2982</v>
      </c>
      <c r="V225" s="146">
        <v>28961</v>
      </c>
      <c r="W225" s="138">
        <v>34402</v>
      </c>
      <c r="X225" s="138">
        <v>23211</v>
      </c>
      <c r="Y225" s="138">
        <v>17863</v>
      </c>
      <c r="Z225" s="138">
        <v>20210</v>
      </c>
      <c r="AA225" s="138">
        <v>50940</v>
      </c>
      <c r="AB225" s="138">
        <v>1620</v>
      </c>
      <c r="AC225" s="138">
        <v>2326</v>
      </c>
      <c r="AD225" s="138">
        <v>6458</v>
      </c>
      <c r="AE225" s="138">
        <v>38996</v>
      </c>
      <c r="AF225" s="138">
        <v>6629</v>
      </c>
      <c r="AG225" s="146">
        <v>11050</v>
      </c>
      <c r="AH225" s="138">
        <v>47810</v>
      </c>
      <c r="AI225" s="138">
        <v>41810</v>
      </c>
      <c r="AJ225" s="138">
        <v>377300</v>
      </c>
      <c r="AK225" s="128">
        <f t="shared" si="160"/>
        <v>0.23455000000000001</v>
      </c>
      <c r="AL225" s="129">
        <f t="shared" si="161"/>
        <v>2.0669</v>
      </c>
      <c r="AM225" s="129">
        <f t="shared" si="162"/>
        <v>3.2294</v>
      </c>
      <c r="AN225" s="129">
        <f t="shared" si="162"/>
        <v>4.1823000000000006</v>
      </c>
      <c r="AO225" s="129">
        <f t="shared" si="163"/>
        <v>11.764800000000001</v>
      </c>
      <c r="AP225" s="129">
        <f t="shared" si="164"/>
        <v>4.0605500000000001</v>
      </c>
      <c r="AQ225" s="129">
        <f t="shared" si="165"/>
        <v>0.47810000000000002</v>
      </c>
      <c r="AR225" s="129">
        <f t="shared" si="165"/>
        <v>0.41810000000000003</v>
      </c>
      <c r="AT225" s="131">
        <f t="shared" si="152"/>
        <v>43323</v>
      </c>
      <c r="AU225" s="132">
        <f t="shared" si="131"/>
        <v>0.38996000000000003</v>
      </c>
      <c r="AV225" s="132">
        <f t="shared" si="132"/>
        <v>0.50940000000000007</v>
      </c>
      <c r="AW225" s="132">
        <f t="shared" si="133"/>
        <v>0.44353000000000004</v>
      </c>
      <c r="AX225" s="132">
        <f t="shared" si="134"/>
        <v>2.3260000000000003E-2</v>
      </c>
      <c r="AY225" s="132">
        <f t="shared" si="135"/>
        <v>1.6200000000000003E-2</v>
      </c>
      <c r="AZ225" s="132">
        <f t="shared" si="136"/>
        <v>0.28961000000000003</v>
      </c>
      <c r="BA225" s="132">
        <f t="shared" si="137"/>
        <v>0.17863000000000001</v>
      </c>
      <c r="BB225" s="132">
        <f t="shared" si="138"/>
        <v>0.6880400000000001</v>
      </c>
      <c r="BC225" s="132">
        <f t="shared" si="139"/>
        <v>0.20210000000000003</v>
      </c>
      <c r="BD225" s="132">
        <f t="shared" si="140"/>
        <v>0.23211000000000001</v>
      </c>
      <c r="BE225" s="132">
        <f t="shared" si="141"/>
        <v>6.6290000000000002E-2</v>
      </c>
      <c r="BF225" s="132">
        <f t="shared" si="142"/>
        <v>6.4579999999999999E-2</v>
      </c>
      <c r="BG225" s="132">
        <f t="shared" si="153"/>
        <v>1.1049999999999999E-2</v>
      </c>
      <c r="BH225" s="132"/>
      <c r="BI225" s="132">
        <f t="shared" si="122"/>
        <v>2.0669</v>
      </c>
      <c r="BJ225" s="132">
        <f t="shared" si="122"/>
        <v>3.2294</v>
      </c>
      <c r="BK225" s="132">
        <f t="shared" si="122"/>
        <v>4.1823000000000006</v>
      </c>
      <c r="BL225" s="132">
        <f t="shared" si="143"/>
        <v>0.29820000000000002</v>
      </c>
      <c r="BM225" s="132">
        <f t="shared" si="154"/>
        <v>1.4958</v>
      </c>
      <c r="BN225" s="132">
        <f t="shared" si="144"/>
        <v>1.02196</v>
      </c>
      <c r="BO225" s="132"/>
      <c r="BP225" s="132">
        <f t="shared" si="155"/>
        <v>4.0605500000000001</v>
      </c>
      <c r="BQ225" s="132">
        <f t="shared" si="156"/>
        <v>11.764800000000001</v>
      </c>
      <c r="BR225" s="132">
        <f t="shared" si="157"/>
        <v>0.37729999999999997</v>
      </c>
      <c r="BS225" s="132">
        <f t="shared" si="145"/>
        <v>0.19566000000000003</v>
      </c>
      <c r="BT225" s="132">
        <f t="shared" si="146"/>
        <v>1.4866000000000001</v>
      </c>
      <c r="BU225" s="132"/>
      <c r="BV225" s="132">
        <f t="shared" si="158"/>
        <v>0.373</v>
      </c>
      <c r="BW225" s="133">
        <f t="shared" si="123"/>
        <v>2.0562</v>
      </c>
      <c r="BX225" s="133">
        <f t="shared" si="123"/>
        <v>1.7786000000000002</v>
      </c>
      <c r="BY225" s="133">
        <f t="shared" si="147"/>
        <v>0.37160000000000004</v>
      </c>
      <c r="BZ225" s="133">
        <f t="shared" si="148"/>
        <v>0.30890000000000001</v>
      </c>
      <c r="CA225" s="133">
        <f t="shared" si="149"/>
        <v>7.3000000000000001E-3</v>
      </c>
      <c r="CB225" s="133">
        <f t="shared" si="150"/>
        <v>11.079000000000001</v>
      </c>
      <c r="CC225" s="133"/>
      <c r="CD225" s="133">
        <f t="shared" si="151"/>
        <v>1.9699</v>
      </c>
    </row>
    <row r="226" spans="1:82" ht="15.75" x14ac:dyDescent="0.25">
      <c r="A226" s="125">
        <v>43324</v>
      </c>
      <c r="B226" s="138">
        <v>17688</v>
      </c>
      <c r="C226" s="138">
        <v>58673</v>
      </c>
      <c r="D226" s="138">
        <v>77300</v>
      </c>
      <c r="E226" s="138">
        <v>14723</v>
      </c>
      <c r="F226" s="138">
        <v>48648</v>
      </c>
      <c r="G226" s="138">
        <v>3777</v>
      </c>
      <c r="H226" s="138">
        <v>21835</v>
      </c>
      <c r="I226" s="138">
        <v>18169</v>
      </c>
      <c r="J226" s="138">
        <v>113521</v>
      </c>
      <c r="K226" s="138">
        <v>79730</v>
      </c>
      <c r="L226" s="138">
        <v>3212</v>
      </c>
      <c r="M226" s="138">
        <v>23580</v>
      </c>
      <c r="N226" s="138">
        <v>55</v>
      </c>
      <c r="O226" s="138">
        <v>22173</v>
      </c>
      <c r="P226" s="138">
        <v>20323</v>
      </c>
      <c r="Q226" s="138">
        <v>3722</v>
      </c>
      <c r="R226" s="138">
        <v>15064</v>
      </c>
      <c r="S226" s="138">
        <v>43929</v>
      </c>
      <c r="T226" s="138">
        <v>15887</v>
      </c>
      <c r="U226" s="138">
        <v>2858</v>
      </c>
      <c r="V226" s="146">
        <v>29410</v>
      </c>
      <c r="W226" s="138">
        <v>33435</v>
      </c>
      <c r="X226" s="138">
        <v>22305</v>
      </c>
      <c r="Y226" s="138">
        <v>16312</v>
      </c>
      <c r="Z226" s="138">
        <v>18341</v>
      </c>
      <c r="AA226" s="138">
        <v>53052</v>
      </c>
      <c r="AB226" s="138">
        <v>1726</v>
      </c>
      <c r="AC226" s="138">
        <v>2179</v>
      </c>
      <c r="AD226" s="138">
        <v>6129</v>
      </c>
      <c r="AE226" s="138">
        <v>42156</v>
      </c>
      <c r="AF226" s="138">
        <v>6361</v>
      </c>
      <c r="AG226" s="138">
        <v>11050</v>
      </c>
      <c r="AH226" s="138">
        <v>47500</v>
      </c>
      <c r="AI226" s="138">
        <v>38020</v>
      </c>
      <c r="AJ226" s="138">
        <v>378500</v>
      </c>
      <c r="AK226" s="128">
        <f t="shared" si="160"/>
        <v>0.23580000000000001</v>
      </c>
      <c r="AL226" s="129">
        <f t="shared" si="161"/>
        <v>1.7688000000000001</v>
      </c>
      <c r="AM226" s="129">
        <f t="shared" si="162"/>
        <v>2.9336500000000001</v>
      </c>
      <c r="AN226" s="129">
        <f t="shared" si="162"/>
        <v>3.8650000000000002</v>
      </c>
      <c r="AO226" s="129">
        <f t="shared" si="163"/>
        <v>11.3521</v>
      </c>
      <c r="AP226" s="129">
        <f t="shared" si="164"/>
        <v>3.9865000000000004</v>
      </c>
      <c r="AQ226" s="129">
        <f t="shared" si="165"/>
        <v>0.47500000000000003</v>
      </c>
      <c r="AR226" s="129">
        <f t="shared" si="165"/>
        <v>0.38020000000000004</v>
      </c>
      <c r="AT226" s="131">
        <f t="shared" si="152"/>
        <v>43324</v>
      </c>
      <c r="AU226" s="132">
        <f t="shared" si="131"/>
        <v>0.42156000000000005</v>
      </c>
      <c r="AV226" s="132">
        <f t="shared" si="132"/>
        <v>0.53051999999999999</v>
      </c>
      <c r="AW226" s="132">
        <f t="shared" si="133"/>
        <v>0.43929000000000001</v>
      </c>
      <c r="AX226" s="132">
        <f t="shared" si="134"/>
        <v>2.179E-2</v>
      </c>
      <c r="AY226" s="132">
        <f t="shared" si="135"/>
        <v>1.7260000000000001E-2</v>
      </c>
      <c r="AZ226" s="132">
        <f t="shared" si="136"/>
        <v>0.29410000000000003</v>
      </c>
      <c r="BA226" s="132">
        <f t="shared" si="137"/>
        <v>0.16312000000000001</v>
      </c>
      <c r="BB226" s="132">
        <f t="shared" si="138"/>
        <v>0.66870000000000007</v>
      </c>
      <c r="BC226" s="132">
        <f t="shared" si="139"/>
        <v>0.18341000000000002</v>
      </c>
      <c r="BD226" s="132">
        <f t="shared" si="140"/>
        <v>0.22305000000000003</v>
      </c>
      <c r="BE226" s="132">
        <f t="shared" si="141"/>
        <v>6.361E-2</v>
      </c>
      <c r="BF226" s="132">
        <f t="shared" si="142"/>
        <v>6.1290000000000004E-2</v>
      </c>
      <c r="BG226" s="132">
        <f t="shared" si="153"/>
        <v>1.1049999999999999E-2</v>
      </c>
      <c r="BH226" s="132"/>
      <c r="BI226" s="132">
        <f t="shared" ref="BI226:BK289" si="166">(AL226)</f>
        <v>1.7688000000000001</v>
      </c>
      <c r="BJ226" s="132">
        <f t="shared" si="166"/>
        <v>2.9336500000000001</v>
      </c>
      <c r="BK226" s="132">
        <f t="shared" si="166"/>
        <v>3.8650000000000002</v>
      </c>
      <c r="BL226" s="132">
        <f t="shared" si="143"/>
        <v>0.2858</v>
      </c>
      <c r="BM226" s="132">
        <f t="shared" si="154"/>
        <v>1.4723000000000002</v>
      </c>
      <c r="BN226" s="132">
        <f t="shared" si="144"/>
        <v>0.97296000000000005</v>
      </c>
      <c r="BO226" s="132"/>
      <c r="BP226" s="132">
        <f t="shared" si="155"/>
        <v>3.9865000000000004</v>
      </c>
      <c r="BQ226" s="132">
        <f t="shared" si="156"/>
        <v>11.3521</v>
      </c>
      <c r="BR226" s="132">
        <f t="shared" si="157"/>
        <v>0.3785</v>
      </c>
      <c r="BS226" s="132">
        <f t="shared" si="145"/>
        <v>0.15887000000000001</v>
      </c>
      <c r="BT226" s="132">
        <f t="shared" si="146"/>
        <v>1.5064</v>
      </c>
      <c r="BU226" s="132"/>
      <c r="BV226" s="132">
        <f t="shared" si="158"/>
        <v>0.37770000000000004</v>
      </c>
      <c r="BW226" s="133">
        <f t="shared" si="123"/>
        <v>2.1835</v>
      </c>
      <c r="BX226" s="133">
        <f t="shared" si="123"/>
        <v>1.8169000000000002</v>
      </c>
      <c r="BY226" s="133">
        <f t="shared" si="147"/>
        <v>0.37220000000000003</v>
      </c>
      <c r="BZ226" s="133">
        <f t="shared" si="148"/>
        <v>0.32120000000000004</v>
      </c>
      <c r="CA226" s="133">
        <f t="shared" si="149"/>
        <v>5.5000000000000005E-3</v>
      </c>
      <c r="CB226" s="133">
        <f t="shared" si="150"/>
        <v>11.086500000000001</v>
      </c>
      <c r="CC226" s="133"/>
      <c r="CD226" s="133">
        <f t="shared" si="151"/>
        <v>2.0323000000000002</v>
      </c>
    </row>
    <row r="227" spans="1:82" ht="15.75" x14ac:dyDescent="0.25">
      <c r="A227" s="125">
        <v>43325</v>
      </c>
      <c r="B227" s="138">
        <v>16907</v>
      </c>
      <c r="C227" s="138">
        <v>56878</v>
      </c>
      <c r="D227" s="138">
        <v>75196</v>
      </c>
      <c r="E227" s="138">
        <v>14367</v>
      </c>
      <c r="F227" s="138">
        <v>45701</v>
      </c>
      <c r="G227" s="138">
        <v>2712</v>
      </c>
      <c r="H227" s="138">
        <v>17982</v>
      </c>
      <c r="I227" s="138">
        <v>16479</v>
      </c>
      <c r="J227" s="138">
        <v>109581</v>
      </c>
      <c r="K227" s="138">
        <v>77495</v>
      </c>
      <c r="L227" s="138">
        <v>3072</v>
      </c>
      <c r="M227" s="138">
        <v>20662</v>
      </c>
      <c r="N227" s="138">
        <v>115</v>
      </c>
      <c r="O227" s="138">
        <v>21049</v>
      </c>
      <c r="P227" s="138">
        <v>17690</v>
      </c>
      <c r="Q227" s="138">
        <v>3685</v>
      </c>
      <c r="R227" s="138">
        <v>15096</v>
      </c>
      <c r="S227" s="138">
        <v>46254</v>
      </c>
      <c r="T227" s="138">
        <v>16741</v>
      </c>
      <c r="U227" s="138">
        <v>2770</v>
      </c>
      <c r="V227" s="146">
        <v>27920</v>
      </c>
      <c r="W227" s="138">
        <v>33326</v>
      </c>
      <c r="X227" s="138">
        <v>19621</v>
      </c>
      <c r="Y227" s="138">
        <v>16067</v>
      </c>
      <c r="Z227" s="138">
        <v>15612</v>
      </c>
      <c r="AA227" s="138">
        <v>51563</v>
      </c>
      <c r="AB227" s="138">
        <v>1406</v>
      </c>
      <c r="AC227" s="138">
        <v>1440</v>
      </c>
      <c r="AD227" s="138">
        <v>7532</v>
      </c>
      <c r="AE227" s="138">
        <v>42169</v>
      </c>
      <c r="AF227" s="138">
        <v>7920</v>
      </c>
      <c r="AG227" s="138">
        <v>11050</v>
      </c>
      <c r="AH227" s="138">
        <v>54960</v>
      </c>
      <c r="AI227" s="138">
        <v>47540</v>
      </c>
      <c r="AJ227" s="138">
        <v>376100</v>
      </c>
      <c r="AK227" s="128">
        <f t="shared" si="160"/>
        <v>0.20662000000000003</v>
      </c>
      <c r="AL227" s="129">
        <f t="shared" si="161"/>
        <v>1.6907000000000001</v>
      </c>
      <c r="AM227" s="129">
        <f t="shared" si="162"/>
        <v>2.8439000000000001</v>
      </c>
      <c r="AN227" s="129">
        <f t="shared" si="162"/>
        <v>3.7598000000000003</v>
      </c>
      <c r="AO227" s="129">
        <f t="shared" si="163"/>
        <v>10.9581</v>
      </c>
      <c r="AP227" s="129">
        <f t="shared" si="164"/>
        <v>3.8747500000000001</v>
      </c>
      <c r="AQ227" s="129">
        <f t="shared" si="165"/>
        <v>0.54960000000000009</v>
      </c>
      <c r="AR227" s="129">
        <f t="shared" si="165"/>
        <v>0.47540000000000004</v>
      </c>
      <c r="AT227" s="131">
        <f t="shared" si="152"/>
        <v>43325</v>
      </c>
      <c r="AU227" s="132">
        <f t="shared" si="131"/>
        <v>0.42169000000000001</v>
      </c>
      <c r="AV227" s="132">
        <f t="shared" si="132"/>
        <v>0.51563000000000003</v>
      </c>
      <c r="AW227" s="132">
        <f t="shared" si="133"/>
        <v>0.46254000000000006</v>
      </c>
      <c r="AX227" s="132">
        <f t="shared" si="134"/>
        <v>1.4400000000000001E-2</v>
      </c>
      <c r="AY227" s="132">
        <f t="shared" si="135"/>
        <v>1.4060000000000001E-2</v>
      </c>
      <c r="AZ227" s="132">
        <f t="shared" si="136"/>
        <v>0.2792</v>
      </c>
      <c r="BA227" s="132">
        <f t="shared" si="137"/>
        <v>0.16067000000000001</v>
      </c>
      <c r="BB227" s="132">
        <f t="shared" si="138"/>
        <v>0.66652</v>
      </c>
      <c r="BC227" s="132">
        <f t="shared" si="139"/>
        <v>0.15612000000000001</v>
      </c>
      <c r="BD227" s="132">
        <f t="shared" si="140"/>
        <v>0.19621000000000002</v>
      </c>
      <c r="BE227" s="132">
        <f t="shared" si="141"/>
        <v>7.9200000000000007E-2</v>
      </c>
      <c r="BF227" s="132">
        <f t="shared" si="142"/>
        <v>7.5320000000000012E-2</v>
      </c>
      <c r="BG227" s="132">
        <f t="shared" si="153"/>
        <v>1.1049999999999999E-2</v>
      </c>
      <c r="BH227" s="132"/>
      <c r="BI227" s="132">
        <f t="shared" si="166"/>
        <v>1.6907000000000001</v>
      </c>
      <c r="BJ227" s="132">
        <f t="shared" si="166"/>
        <v>2.8439000000000001</v>
      </c>
      <c r="BK227" s="132">
        <f t="shared" si="166"/>
        <v>3.7598000000000003</v>
      </c>
      <c r="BL227" s="132">
        <f t="shared" si="143"/>
        <v>0.27700000000000002</v>
      </c>
      <c r="BM227" s="132">
        <f t="shared" si="154"/>
        <v>1.4367000000000001</v>
      </c>
      <c r="BN227" s="132">
        <f t="shared" si="144"/>
        <v>0.91402000000000005</v>
      </c>
      <c r="BO227" s="132"/>
      <c r="BP227" s="132">
        <f t="shared" si="155"/>
        <v>3.8747500000000001</v>
      </c>
      <c r="BQ227" s="132">
        <f t="shared" si="156"/>
        <v>10.9581</v>
      </c>
      <c r="BR227" s="132">
        <f t="shared" si="157"/>
        <v>0.37609999999999999</v>
      </c>
      <c r="BS227" s="132">
        <f t="shared" si="145"/>
        <v>0.16741</v>
      </c>
      <c r="BT227" s="132">
        <f t="shared" si="146"/>
        <v>1.5096000000000001</v>
      </c>
      <c r="BU227" s="132"/>
      <c r="BV227" s="132">
        <f t="shared" si="158"/>
        <v>0.2712</v>
      </c>
      <c r="BW227" s="133">
        <f t="shared" ref="BW227:BX290" si="167">(H227)*0.0001</f>
        <v>1.7982</v>
      </c>
      <c r="BX227" s="133">
        <f t="shared" si="167"/>
        <v>1.6479000000000001</v>
      </c>
      <c r="BY227" s="133">
        <f t="shared" si="147"/>
        <v>0.36849999999999999</v>
      </c>
      <c r="BZ227" s="133">
        <f t="shared" si="148"/>
        <v>0.30720000000000003</v>
      </c>
      <c r="CA227" s="133">
        <f t="shared" si="149"/>
        <v>1.15E-2</v>
      </c>
      <c r="CB227" s="133">
        <f t="shared" si="150"/>
        <v>10.5245</v>
      </c>
      <c r="CC227" s="133"/>
      <c r="CD227" s="133">
        <f t="shared" si="151"/>
        <v>1.7690000000000001</v>
      </c>
    </row>
    <row r="228" spans="1:82" ht="15.75" x14ac:dyDescent="0.25">
      <c r="A228" s="125">
        <v>43326</v>
      </c>
      <c r="B228" s="138">
        <v>16416</v>
      </c>
      <c r="C228" s="138">
        <v>54641</v>
      </c>
      <c r="D228" s="138">
        <v>72980</v>
      </c>
      <c r="E228" s="138">
        <v>14481</v>
      </c>
      <c r="F228" s="138">
        <v>43568</v>
      </c>
      <c r="G228" s="138">
        <v>2389</v>
      </c>
      <c r="H228" s="138">
        <v>16575</v>
      </c>
      <c r="I228" s="138">
        <v>15125</v>
      </c>
      <c r="J228" s="138">
        <v>106974</v>
      </c>
      <c r="K228" s="138">
        <v>75669</v>
      </c>
      <c r="L228" s="138">
        <v>3146</v>
      </c>
      <c r="M228" s="138">
        <v>19842</v>
      </c>
      <c r="N228" s="138">
        <v>74</v>
      </c>
      <c r="O228" s="138">
        <v>20201</v>
      </c>
      <c r="P228" s="138">
        <v>16839</v>
      </c>
      <c r="Q228" s="138">
        <v>3604</v>
      </c>
      <c r="R228" s="138">
        <v>14139</v>
      </c>
      <c r="S228" s="138">
        <v>45690</v>
      </c>
      <c r="T228" s="138">
        <v>15328</v>
      </c>
      <c r="U228" s="138">
        <v>2765</v>
      </c>
      <c r="V228" s="146">
        <v>27594</v>
      </c>
      <c r="W228" s="138">
        <v>34632</v>
      </c>
      <c r="X228" s="138">
        <v>19521</v>
      </c>
      <c r="Y228" s="138">
        <v>16298</v>
      </c>
      <c r="Z228" s="138">
        <v>15865</v>
      </c>
      <c r="AA228" s="138">
        <v>48553</v>
      </c>
      <c r="AB228" s="138">
        <v>1136</v>
      </c>
      <c r="AC228" s="138">
        <v>1238</v>
      </c>
      <c r="AD228" s="138">
        <v>6488</v>
      </c>
      <c r="AE228" s="138">
        <v>44053</v>
      </c>
      <c r="AF228" s="138">
        <v>8458</v>
      </c>
      <c r="AG228" s="138">
        <v>11570</v>
      </c>
      <c r="AH228" s="138">
        <v>50710</v>
      </c>
      <c r="AI228" s="138">
        <v>41000</v>
      </c>
      <c r="AJ228" s="138">
        <v>376460</v>
      </c>
      <c r="AK228" s="128">
        <f t="shared" si="160"/>
        <v>0.19842000000000001</v>
      </c>
      <c r="AL228" s="129">
        <f t="shared" si="161"/>
        <v>1.6416000000000002</v>
      </c>
      <c r="AM228" s="129">
        <f t="shared" si="162"/>
        <v>2.7320500000000001</v>
      </c>
      <c r="AN228" s="129">
        <f t="shared" si="162"/>
        <v>3.649</v>
      </c>
      <c r="AO228" s="129">
        <f t="shared" si="163"/>
        <v>10.6974</v>
      </c>
      <c r="AP228" s="129">
        <f t="shared" si="164"/>
        <v>3.7834500000000002</v>
      </c>
      <c r="AQ228" s="129">
        <f t="shared" si="165"/>
        <v>0.5071</v>
      </c>
      <c r="AR228" s="129">
        <f t="shared" si="165"/>
        <v>0.41000000000000003</v>
      </c>
      <c r="AT228" s="131">
        <f t="shared" si="152"/>
        <v>43326</v>
      </c>
      <c r="AU228" s="132">
        <f t="shared" si="131"/>
        <v>0.44053000000000003</v>
      </c>
      <c r="AV228" s="132">
        <f t="shared" si="132"/>
        <v>0.48553000000000002</v>
      </c>
      <c r="AW228" s="132">
        <f t="shared" si="133"/>
        <v>0.45690000000000003</v>
      </c>
      <c r="AX228" s="132">
        <f t="shared" si="134"/>
        <v>1.238E-2</v>
      </c>
      <c r="AY228" s="132">
        <f t="shared" si="135"/>
        <v>1.136E-2</v>
      </c>
      <c r="AZ228" s="132">
        <f t="shared" si="136"/>
        <v>0.27594000000000002</v>
      </c>
      <c r="BA228" s="132">
        <f t="shared" si="137"/>
        <v>0.16298000000000001</v>
      </c>
      <c r="BB228" s="132">
        <f t="shared" si="138"/>
        <v>0.69264000000000003</v>
      </c>
      <c r="BC228" s="132">
        <f t="shared" si="139"/>
        <v>0.15865000000000001</v>
      </c>
      <c r="BD228" s="132">
        <f t="shared" si="140"/>
        <v>0.19521000000000002</v>
      </c>
      <c r="BE228" s="132">
        <f t="shared" si="141"/>
        <v>8.4580000000000002E-2</v>
      </c>
      <c r="BF228" s="132">
        <f t="shared" si="142"/>
        <v>6.4880000000000007E-2</v>
      </c>
      <c r="BG228" s="132">
        <f t="shared" si="153"/>
        <v>1.1569999999999999E-2</v>
      </c>
      <c r="BH228" s="132"/>
      <c r="BI228" s="132">
        <f t="shared" si="166"/>
        <v>1.6416000000000002</v>
      </c>
      <c r="BJ228" s="132">
        <f t="shared" si="166"/>
        <v>2.7320500000000001</v>
      </c>
      <c r="BK228" s="132">
        <f t="shared" si="166"/>
        <v>3.649</v>
      </c>
      <c r="BL228" s="132">
        <f t="shared" si="143"/>
        <v>0.27650000000000002</v>
      </c>
      <c r="BM228" s="132">
        <f t="shared" si="154"/>
        <v>1.4481000000000002</v>
      </c>
      <c r="BN228" s="132">
        <f t="shared" si="144"/>
        <v>0.87136000000000002</v>
      </c>
      <c r="BO228" s="132"/>
      <c r="BP228" s="132">
        <f t="shared" si="155"/>
        <v>3.7834500000000002</v>
      </c>
      <c r="BQ228" s="132">
        <f t="shared" si="156"/>
        <v>10.6974</v>
      </c>
      <c r="BR228" s="132">
        <f t="shared" si="157"/>
        <v>0.37645999999999996</v>
      </c>
      <c r="BS228" s="132">
        <f t="shared" si="145"/>
        <v>0.15328</v>
      </c>
      <c r="BT228" s="132">
        <f t="shared" si="146"/>
        <v>1.4139000000000002</v>
      </c>
      <c r="BU228" s="132"/>
      <c r="BV228" s="132">
        <f t="shared" si="158"/>
        <v>0.2389</v>
      </c>
      <c r="BW228" s="133">
        <f t="shared" si="167"/>
        <v>1.6575</v>
      </c>
      <c r="BX228" s="133">
        <f t="shared" si="167"/>
        <v>1.5125000000000002</v>
      </c>
      <c r="BY228" s="133">
        <f t="shared" si="147"/>
        <v>0.3604</v>
      </c>
      <c r="BZ228" s="133">
        <f t="shared" si="148"/>
        <v>0.31459999999999999</v>
      </c>
      <c r="CA228" s="133">
        <f t="shared" si="149"/>
        <v>7.4000000000000003E-3</v>
      </c>
      <c r="CB228" s="133">
        <f t="shared" si="150"/>
        <v>10.1005</v>
      </c>
      <c r="CC228" s="133"/>
      <c r="CD228" s="133">
        <f t="shared" si="151"/>
        <v>1.6839000000000002</v>
      </c>
    </row>
    <row r="229" spans="1:82" ht="15.75" x14ac:dyDescent="0.25">
      <c r="A229" s="125">
        <v>43327</v>
      </c>
      <c r="B229" s="138">
        <v>15853</v>
      </c>
      <c r="C229" s="138">
        <v>52992</v>
      </c>
      <c r="D229" s="138">
        <v>71611</v>
      </c>
      <c r="E229" s="138">
        <v>14456</v>
      </c>
      <c r="F229" s="138">
        <v>41389</v>
      </c>
      <c r="G229" s="138">
        <v>2334</v>
      </c>
      <c r="H229" s="138">
        <v>15864</v>
      </c>
      <c r="I229" s="138">
        <v>14400</v>
      </c>
      <c r="J229" s="138">
        <v>105162</v>
      </c>
      <c r="K229" s="138">
        <v>74630</v>
      </c>
      <c r="L229" s="138">
        <v>2923</v>
      </c>
      <c r="M229" s="138">
        <v>21257</v>
      </c>
      <c r="N229" s="138">
        <v>50</v>
      </c>
      <c r="O229" s="138">
        <v>19377</v>
      </c>
      <c r="P229" s="138">
        <v>16500</v>
      </c>
      <c r="Q229" s="138">
        <v>3402</v>
      </c>
      <c r="R229" s="138">
        <v>14788</v>
      </c>
      <c r="S229" s="138">
        <v>44759</v>
      </c>
      <c r="T229" s="138">
        <v>16254</v>
      </c>
      <c r="U229" s="138">
        <v>2658</v>
      </c>
      <c r="V229" s="138">
        <v>28593</v>
      </c>
      <c r="W229" s="138">
        <v>31657</v>
      </c>
      <c r="X229" s="138">
        <v>18345</v>
      </c>
      <c r="Y229" s="138">
        <v>15903</v>
      </c>
      <c r="Z229" s="138">
        <v>17057</v>
      </c>
      <c r="AA229" s="138">
        <v>47280</v>
      </c>
      <c r="AB229" s="138">
        <v>1292</v>
      </c>
      <c r="AC229" s="138">
        <v>1482</v>
      </c>
      <c r="AD229" s="138">
        <v>5867</v>
      </c>
      <c r="AE229" s="138">
        <v>45361</v>
      </c>
      <c r="AF229" s="138">
        <v>8045</v>
      </c>
      <c r="AG229" s="138">
        <v>11050</v>
      </c>
      <c r="AH229" s="138">
        <v>50380</v>
      </c>
      <c r="AI229" s="138">
        <v>35830</v>
      </c>
      <c r="AJ229" s="138">
        <v>370160</v>
      </c>
      <c r="AK229" s="128">
        <f t="shared" si="160"/>
        <v>0.21257000000000001</v>
      </c>
      <c r="AL229" s="129">
        <f t="shared" si="161"/>
        <v>1.5853000000000002</v>
      </c>
      <c r="AM229" s="129">
        <f t="shared" si="162"/>
        <v>2.6496</v>
      </c>
      <c r="AN229" s="129">
        <f t="shared" si="162"/>
        <v>3.5805500000000001</v>
      </c>
      <c r="AO229" s="129">
        <f t="shared" si="163"/>
        <v>10.516200000000001</v>
      </c>
      <c r="AP229" s="129">
        <f t="shared" si="164"/>
        <v>3.7315</v>
      </c>
      <c r="AQ229" s="129">
        <f t="shared" si="165"/>
        <v>0.50380000000000003</v>
      </c>
      <c r="AR229" s="129">
        <f t="shared" si="165"/>
        <v>0.35830000000000001</v>
      </c>
      <c r="AT229" s="131">
        <f t="shared" si="152"/>
        <v>43327</v>
      </c>
      <c r="AU229" s="132">
        <f t="shared" si="131"/>
        <v>0.45361000000000001</v>
      </c>
      <c r="AV229" s="132">
        <f t="shared" si="132"/>
        <v>0.47280000000000005</v>
      </c>
      <c r="AW229" s="132">
        <f t="shared" si="133"/>
        <v>0.44759000000000004</v>
      </c>
      <c r="AX229" s="132">
        <f t="shared" si="134"/>
        <v>1.4820000000000002E-2</v>
      </c>
      <c r="AY229" s="132">
        <f t="shared" si="135"/>
        <v>1.2920000000000001E-2</v>
      </c>
      <c r="AZ229" s="132">
        <f t="shared" si="136"/>
        <v>0.28593000000000002</v>
      </c>
      <c r="BA229" s="132">
        <f t="shared" si="137"/>
        <v>0.15903</v>
      </c>
      <c r="BB229" s="132">
        <f t="shared" si="138"/>
        <v>0.63314000000000004</v>
      </c>
      <c r="BC229" s="132">
        <f t="shared" si="139"/>
        <v>0.17057000000000003</v>
      </c>
      <c r="BD229" s="132">
        <f t="shared" si="140"/>
        <v>0.18345</v>
      </c>
      <c r="BE229" s="132">
        <f t="shared" si="141"/>
        <v>8.0450000000000008E-2</v>
      </c>
      <c r="BF229" s="132">
        <f t="shared" si="142"/>
        <v>5.8670000000000007E-2</v>
      </c>
      <c r="BG229" s="132">
        <f t="shared" si="153"/>
        <v>1.1049999999999999E-2</v>
      </c>
      <c r="BH229" s="132"/>
      <c r="BI229" s="132">
        <f t="shared" si="166"/>
        <v>1.5853000000000002</v>
      </c>
      <c r="BJ229" s="132">
        <f t="shared" si="166"/>
        <v>2.6496</v>
      </c>
      <c r="BK229" s="132">
        <f t="shared" si="166"/>
        <v>3.5805500000000001</v>
      </c>
      <c r="BL229" s="132">
        <f t="shared" si="143"/>
        <v>0.26580000000000004</v>
      </c>
      <c r="BM229" s="132">
        <f t="shared" si="154"/>
        <v>1.4456</v>
      </c>
      <c r="BN229" s="132">
        <f t="shared" si="144"/>
        <v>0.82778000000000007</v>
      </c>
      <c r="BO229" s="132"/>
      <c r="BP229" s="132">
        <f t="shared" si="155"/>
        <v>3.7315</v>
      </c>
      <c r="BQ229" s="132">
        <f t="shared" si="156"/>
        <v>10.516200000000001</v>
      </c>
      <c r="BR229" s="132">
        <f t="shared" si="157"/>
        <v>0.37015999999999999</v>
      </c>
      <c r="BS229" s="132">
        <f t="shared" si="145"/>
        <v>0.16254000000000002</v>
      </c>
      <c r="BT229" s="132">
        <f t="shared" si="146"/>
        <v>1.4788000000000001</v>
      </c>
      <c r="BU229" s="132"/>
      <c r="BV229" s="132">
        <f t="shared" si="158"/>
        <v>0.23340000000000002</v>
      </c>
      <c r="BW229" s="133">
        <f t="shared" si="167"/>
        <v>1.5864</v>
      </c>
      <c r="BX229" s="133">
        <f t="shared" si="167"/>
        <v>1.4400000000000002</v>
      </c>
      <c r="BY229" s="133">
        <f t="shared" si="147"/>
        <v>0.3402</v>
      </c>
      <c r="BZ229" s="133">
        <f t="shared" si="148"/>
        <v>0.2923</v>
      </c>
      <c r="CA229" s="133">
        <f t="shared" si="149"/>
        <v>5.0000000000000001E-3</v>
      </c>
      <c r="CB229" s="133">
        <f t="shared" si="150"/>
        <v>9.6884999999999994</v>
      </c>
      <c r="CC229" s="133"/>
      <c r="CD229" s="133">
        <f t="shared" si="151"/>
        <v>1.6500000000000001</v>
      </c>
    </row>
    <row r="230" spans="1:82" ht="15.75" x14ac:dyDescent="0.25">
      <c r="A230" s="125">
        <v>43328</v>
      </c>
      <c r="B230" s="138">
        <v>15672</v>
      </c>
      <c r="C230" s="138">
        <v>52400</v>
      </c>
      <c r="D230" s="138">
        <v>70879</v>
      </c>
      <c r="E230" s="138">
        <v>14373</v>
      </c>
      <c r="F230" s="138">
        <v>45653</v>
      </c>
      <c r="G230" s="138">
        <v>2363</v>
      </c>
      <c r="H230" s="138">
        <v>15764</v>
      </c>
      <c r="I230" s="138">
        <v>13889</v>
      </c>
      <c r="J230" s="138">
        <v>105066</v>
      </c>
      <c r="K230" s="138">
        <v>76036</v>
      </c>
      <c r="L230" s="138">
        <v>2801</v>
      </c>
      <c r="M230" s="138">
        <v>21706</v>
      </c>
      <c r="N230" s="138">
        <v>70</v>
      </c>
      <c r="O230" s="138">
        <v>19544</v>
      </c>
      <c r="P230" s="138">
        <v>16598</v>
      </c>
      <c r="Q230" s="138">
        <v>3324</v>
      </c>
      <c r="R230" s="138">
        <v>13799</v>
      </c>
      <c r="S230" s="138">
        <v>45675</v>
      </c>
      <c r="T230" s="138">
        <v>15166</v>
      </c>
      <c r="U230" s="138">
        <v>2752</v>
      </c>
      <c r="V230" s="138">
        <v>27950</v>
      </c>
      <c r="W230" s="138">
        <v>33338</v>
      </c>
      <c r="X230" s="138">
        <v>17897</v>
      </c>
      <c r="Y230" s="138">
        <v>15292</v>
      </c>
      <c r="Z230" s="138">
        <v>17338</v>
      </c>
      <c r="AA230" s="138">
        <v>46340</v>
      </c>
      <c r="AB230" s="138">
        <v>1218</v>
      </c>
      <c r="AC230" s="138">
        <v>1639</v>
      </c>
      <c r="AD230" s="138">
        <v>4539</v>
      </c>
      <c r="AE230" s="138">
        <v>42502</v>
      </c>
      <c r="AF230" s="138">
        <v>7916</v>
      </c>
      <c r="AG230" s="138">
        <v>3100</v>
      </c>
      <c r="AH230" s="138">
        <v>42600</v>
      </c>
      <c r="AI230" s="138">
        <v>29300</v>
      </c>
      <c r="AJ230" s="138">
        <v>388580</v>
      </c>
      <c r="AK230" s="128">
        <f t="shared" si="160"/>
        <v>0.21706000000000003</v>
      </c>
      <c r="AL230" s="129">
        <f t="shared" si="161"/>
        <v>1.5672000000000001</v>
      </c>
      <c r="AM230" s="129">
        <f t="shared" si="162"/>
        <v>2.62</v>
      </c>
      <c r="AN230" s="129">
        <f t="shared" si="162"/>
        <v>3.5439500000000002</v>
      </c>
      <c r="AO230" s="129">
        <f t="shared" si="163"/>
        <v>10.506600000000001</v>
      </c>
      <c r="AP230" s="129">
        <f t="shared" si="164"/>
        <v>3.8018000000000001</v>
      </c>
      <c r="AQ230" s="129">
        <f t="shared" si="165"/>
        <v>0.42600000000000005</v>
      </c>
      <c r="AR230" s="129">
        <f t="shared" si="165"/>
        <v>0.29300000000000004</v>
      </c>
      <c r="AT230" s="131">
        <f t="shared" si="152"/>
        <v>43328</v>
      </c>
      <c r="AU230" s="132">
        <f t="shared" si="131"/>
        <v>0.42502000000000001</v>
      </c>
      <c r="AV230" s="132">
        <f t="shared" si="132"/>
        <v>0.46340000000000003</v>
      </c>
      <c r="AW230" s="132">
        <f t="shared" si="133"/>
        <v>0.45675000000000004</v>
      </c>
      <c r="AX230" s="132">
        <f t="shared" si="134"/>
        <v>1.6390000000000002E-2</v>
      </c>
      <c r="AY230" s="132">
        <f t="shared" si="135"/>
        <v>1.2180000000000002E-2</v>
      </c>
      <c r="AZ230" s="132">
        <f t="shared" si="136"/>
        <v>0.27950000000000003</v>
      </c>
      <c r="BA230" s="132">
        <f t="shared" si="137"/>
        <v>0.15292</v>
      </c>
      <c r="BB230" s="132">
        <f t="shared" si="138"/>
        <v>0.66676000000000002</v>
      </c>
      <c r="BC230" s="132">
        <f t="shared" si="139"/>
        <v>0.17338000000000001</v>
      </c>
      <c r="BD230" s="132">
        <f t="shared" si="140"/>
        <v>0.17897000000000002</v>
      </c>
      <c r="BE230" s="132">
        <f t="shared" si="141"/>
        <v>7.9160000000000008E-2</v>
      </c>
      <c r="BF230" s="132">
        <f t="shared" si="142"/>
        <v>4.5390000000000007E-2</v>
      </c>
      <c r="BG230" s="132">
        <f t="shared" si="153"/>
        <v>3.0999999999999999E-3</v>
      </c>
      <c r="BH230" s="132"/>
      <c r="BI230" s="132">
        <f t="shared" si="166"/>
        <v>1.5672000000000001</v>
      </c>
      <c r="BJ230" s="132">
        <f t="shared" si="166"/>
        <v>2.62</v>
      </c>
      <c r="BK230" s="132">
        <f t="shared" si="166"/>
        <v>3.5439500000000002</v>
      </c>
      <c r="BL230" s="132">
        <f t="shared" si="143"/>
        <v>0.2752</v>
      </c>
      <c r="BM230" s="132">
        <f t="shared" si="154"/>
        <v>1.4373</v>
      </c>
      <c r="BN230" s="132">
        <f t="shared" si="144"/>
        <v>0.91306000000000009</v>
      </c>
      <c r="BO230" s="132"/>
      <c r="BP230" s="132">
        <f t="shared" si="155"/>
        <v>3.8018000000000001</v>
      </c>
      <c r="BQ230" s="132">
        <f t="shared" si="156"/>
        <v>10.506600000000001</v>
      </c>
      <c r="BR230" s="132">
        <f t="shared" si="157"/>
        <v>0.38857999999999998</v>
      </c>
      <c r="BS230" s="132">
        <f t="shared" si="145"/>
        <v>0.15166000000000002</v>
      </c>
      <c r="BT230" s="132">
        <f t="shared" si="146"/>
        <v>1.3799000000000001</v>
      </c>
      <c r="BU230" s="132"/>
      <c r="BV230" s="132">
        <f t="shared" si="158"/>
        <v>0.23630000000000001</v>
      </c>
      <c r="BW230" s="133">
        <f t="shared" si="167"/>
        <v>1.5764</v>
      </c>
      <c r="BX230" s="133">
        <f t="shared" si="167"/>
        <v>1.3889</v>
      </c>
      <c r="BY230" s="133">
        <f t="shared" si="147"/>
        <v>0.33240000000000003</v>
      </c>
      <c r="BZ230" s="133">
        <f t="shared" si="148"/>
        <v>0.28010000000000002</v>
      </c>
      <c r="CA230" s="133">
        <f t="shared" si="149"/>
        <v>7.0000000000000001E-3</v>
      </c>
      <c r="CB230" s="133">
        <f t="shared" si="150"/>
        <v>9.7720000000000002</v>
      </c>
      <c r="CC230" s="133"/>
      <c r="CD230" s="133">
        <f t="shared" si="151"/>
        <v>1.6598000000000002</v>
      </c>
    </row>
    <row r="231" spans="1:82" ht="15.75" x14ac:dyDescent="0.25">
      <c r="A231" s="125">
        <v>43329</v>
      </c>
      <c r="B231" s="138">
        <v>16289</v>
      </c>
      <c r="C231" s="138">
        <v>53711</v>
      </c>
      <c r="D231" s="138">
        <v>72058</v>
      </c>
      <c r="E231" s="138">
        <v>14402</v>
      </c>
      <c r="F231" s="138">
        <v>44765</v>
      </c>
      <c r="G231" s="138">
        <v>2842</v>
      </c>
      <c r="H231" s="138">
        <v>17565</v>
      </c>
      <c r="I231" s="138">
        <v>14684</v>
      </c>
      <c r="J231" s="138">
        <v>106473</v>
      </c>
      <c r="K231" s="138">
        <v>76809</v>
      </c>
      <c r="L231" s="138">
        <v>2901</v>
      </c>
      <c r="M231" s="138">
        <v>21832</v>
      </c>
      <c r="N231" s="138">
        <v>64</v>
      </c>
      <c r="O231" s="138">
        <v>19715</v>
      </c>
      <c r="P231" s="138">
        <v>17695</v>
      </c>
      <c r="Q231" s="138">
        <v>3322</v>
      </c>
      <c r="R231" s="138">
        <v>14139</v>
      </c>
      <c r="S231" s="138">
        <v>45530</v>
      </c>
      <c r="T231" s="138">
        <v>16973</v>
      </c>
      <c r="U231" s="138">
        <v>2681</v>
      </c>
      <c r="V231" s="138">
        <v>28896</v>
      </c>
      <c r="W231" s="138">
        <v>33579</v>
      </c>
      <c r="X231" s="138">
        <v>17791</v>
      </c>
      <c r="Y231" s="138">
        <v>15716</v>
      </c>
      <c r="Z231" s="138">
        <v>19674</v>
      </c>
      <c r="AA231" s="138">
        <v>46177</v>
      </c>
      <c r="AB231" s="138">
        <v>1373</v>
      </c>
      <c r="AC231" s="138">
        <v>1987</v>
      </c>
      <c r="AD231" s="138">
        <v>5988</v>
      </c>
      <c r="AE231" s="138">
        <v>44178</v>
      </c>
      <c r="AF231" s="138">
        <v>7591</v>
      </c>
      <c r="AG231" s="138">
        <v>11050</v>
      </c>
      <c r="AH231" s="138">
        <v>48930</v>
      </c>
      <c r="AI231" s="138">
        <v>38630</v>
      </c>
      <c r="AJ231" s="138">
        <v>390860</v>
      </c>
      <c r="AK231" s="128">
        <f t="shared" si="160"/>
        <v>0.21832000000000001</v>
      </c>
      <c r="AL231" s="129">
        <f t="shared" si="161"/>
        <v>1.6289</v>
      </c>
      <c r="AM231" s="129">
        <f t="shared" si="162"/>
        <v>2.6855500000000001</v>
      </c>
      <c r="AN231" s="129">
        <f t="shared" si="162"/>
        <v>3.6029</v>
      </c>
      <c r="AO231" s="129">
        <f t="shared" si="163"/>
        <v>10.647300000000001</v>
      </c>
      <c r="AP231" s="129">
        <f t="shared" si="164"/>
        <v>3.8404500000000001</v>
      </c>
      <c r="AQ231" s="129">
        <f t="shared" si="165"/>
        <v>0.48930000000000001</v>
      </c>
      <c r="AR231" s="129">
        <f t="shared" si="165"/>
        <v>0.38630000000000003</v>
      </c>
      <c r="AT231" s="131">
        <f t="shared" si="152"/>
        <v>43329</v>
      </c>
      <c r="AU231" s="132">
        <f t="shared" si="131"/>
        <v>0.44178000000000006</v>
      </c>
      <c r="AV231" s="132">
        <f t="shared" si="132"/>
        <v>0.46177000000000001</v>
      </c>
      <c r="AW231" s="132">
        <f t="shared" si="133"/>
        <v>0.45530000000000004</v>
      </c>
      <c r="AX231" s="132">
        <f t="shared" si="134"/>
        <v>1.9870000000000002E-2</v>
      </c>
      <c r="AY231" s="132">
        <f t="shared" si="135"/>
        <v>1.3730000000000001E-2</v>
      </c>
      <c r="AZ231" s="132">
        <f t="shared" si="136"/>
        <v>0.28896000000000005</v>
      </c>
      <c r="BA231" s="132">
        <f t="shared" si="137"/>
        <v>0.15716000000000002</v>
      </c>
      <c r="BB231" s="132">
        <f t="shared" si="138"/>
        <v>0.67158000000000007</v>
      </c>
      <c r="BC231" s="132">
        <f t="shared" si="139"/>
        <v>0.19674000000000003</v>
      </c>
      <c r="BD231" s="132">
        <f t="shared" si="140"/>
        <v>0.17791000000000001</v>
      </c>
      <c r="BE231" s="132">
        <f t="shared" si="141"/>
        <v>7.5910000000000005E-2</v>
      </c>
      <c r="BF231" s="132">
        <f t="shared" si="142"/>
        <v>5.9880000000000003E-2</v>
      </c>
      <c r="BG231" s="132">
        <f t="shared" si="153"/>
        <v>1.1049999999999999E-2</v>
      </c>
      <c r="BH231" s="132"/>
      <c r="BI231" s="132">
        <f t="shared" si="166"/>
        <v>1.6289</v>
      </c>
      <c r="BJ231" s="132">
        <f t="shared" si="166"/>
        <v>2.6855500000000001</v>
      </c>
      <c r="BK231" s="132">
        <f t="shared" si="166"/>
        <v>3.6029</v>
      </c>
      <c r="BL231" s="132">
        <f t="shared" si="143"/>
        <v>0.2681</v>
      </c>
      <c r="BM231" s="132">
        <f t="shared" si="154"/>
        <v>1.4402000000000001</v>
      </c>
      <c r="BN231" s="132">
        <f t="shared" si="144"/>
        <v>0.8953000000000001</v>
      </c>
      <c r="BO231" s="132"/>
      <c r="BP231" s="132">
        <f t="shared" si="155"/>
        <v>3.8404500000000001</v>
      </c>
      <c r="BQ231" s="132">
        <f t="shared" si="156"/>
        <v>10.647300000000001</v>
      </c>
      <c r="BR231" s="132">
        <f t="shared" si="157"/>
        <v>0.39085999999999999</v>
      </c>
      <c r="BS231" s="132">
        <f t="shared" si="145"/>
        <v>0.16973000000000002</v>
      </c>
      <c r="BT231" s="132">
        <f t="shared" si="146"/>
        <v>1.4139000000000002</v>
      </c>
      <c r="BU231" s="132"/>
      <c r="BV231" s="132">
        <f t="shared" si="158"/>
        <v>0.28420000000000001</v>
      </c>
      <c r="BW231" s="133">
        <f t="shared" si="167"/>
        <v>1.7565000000000002</v>
      </c>
      <c r="BX231" s="133">
        <f t="shared" si="167"/>
        <v>1.4684000000000001</v>
      </c>
      <c r="BY231" s="133">
        <f t="shared" si="147"/>
        <v>0.3322</v>
      </c>
      <c r="BZ231" s="133">
        <f t="shared" si="148"/>
        <v>0.29010000000000002</v>
      </c>
      <c r="CA231" s="133">
        <f t="shared" si="149"/>
        <v>6.4000000000000003E-3</v>
      </c>
      <c r="CB231" s="133">
        <f t="shared" si="150"/>
        <v>9.8574999999999999</v>
      </c>
      <c r="CC231" s="133"/>
      <c r="CD231" s="133">
        <f t="shared" si="151"/>
        <v>1.7695000000000001</v>
      </c>
    </row>
    <row r="232" spans="1:82" ht="15.75" x14ac:dyDescent="0.25">
      <c r="A232" s="125">
        <v>43330</v>
      </c>
      <c r="B232" s="138">
        <v>16660</v>
      </c>
      <c r="C232" s="138">
        <v>53926</v>
      </c>
      <c r="D232" s="138">
        <v>72356</v>
      </c>
      <c r="E232" s="138">
        <v>14903</v>
      </c>
      <c r="F232" s="138">
        <v>46848</v>
      </c>
      <c r="G232" s="138">
        <v>3497</v>
      </c>
      <c r="H232" s="138">
        <v>19568</v>
      </c>
      <c r="I232" s="138">
        <v>15627</v>
      </c>
      <c r="J232" s="138">
        <v>108491</v>
      </c>
      <c r="K232" s="138">
        <v>79642</v>
      </c>
      <c r="L232" s="138">
        <v>2851</v>
      </c>
      <c r="M232" s="138">
        <v>20219</v>
      </c>
      <c r="N232" s="138">
        <v>57</v>
      </c>
      <c r="O232" s="138">
        <v>20565</v>
      </c>
      <c r="P232" s="138">
        <v>19363</v>
      </c>
      <c r="Q232" s="138">
        <v>3297</v>
      </c>
      <c r="R232" s="138">
        <v>13865</v>
      </c>
      <c r="S232" s="138">
        <v>44081</v>
      </c>
      <c r="T232" s="138">
        <v>16220</v>
      </c>
      <c r="U232" s="138">
        <v>2889</v>
      </c>
      <c r="V232" s="138">
        <v>29381</v>
      </c>
      <c r="W232" s="138">
        <v>34764</v>
      </c>
      <c r="X232" s="138">
        <v>19936</v>
      </c>
      <c r="Y232" s="138">
        <v>15285</v>
      </c>
      <c r="Z232" s="138">
        <v>19311</v>
      </c>
      <c r="AA232" s="138">
        <v>46988</v>
      </c>
      <c r="AB232" s="138">
        <v>1409</v>
      </c>
      <c r="AC232" s="138">
        <v>2975</v>
      </c>
      <c r="AD232" s="138">
        <v>6295</v>
      </c>
      <c r="AE232" s="138">
        <v>45819</v>
      </c>
      <c r="AF232" s="138">
        <v>6385</v>
      </c>
      <c r="AG232" s="138">
        <v>5620</v>
      </c>
      <c r="AH232" s="146">
        <v>47050</v>
      </c>
      <c r="AI232" s="146">
        <v>43010</v>
      </c>
      <c r="AJ232" s="138">
        <v>374880</v>
      </c>
      <c r="AK232" s="128">
        <f t="shared" si="160"/>
        <v>0.20219000000000001</v>
      </c>
      <c r="AL232" s="129">
        <f t="shared" si="161"/>
        <v>1.6660000000000001</v>
      </c>
      <c r="AM232" s="129">
        <f t="shared" si="162"/>
        <v>2.6962999999999999</v>
      </c>
      <c r="AN232" s="129">
        <f t="shared" si="162"/>
        <v>3.6178000000000003</v>
      </c>
      <c r="AO232" s="129">
        <f t="shared" si="163"/>
        <v>10.8491</v>
      </c>
      <c r="AP232" s="129">
        <f t="shared" si="164"/>
        <v>3.9821</v>
      </c>
      <c r="AQ232" s="129">
        <f t="shared" si="165"/>
        <v>0.47050000000000003</v>
      </c>
      <c r="AR232" s="129">
        <f t="shared" si="165"/>
        <v>0.43010000000000004</v>
      </c>
      <c r="AT232" s="131">
        <f t="shared" si="152"/>
        <v>43330</v>
      </c>
      <c r="AU232" s="132">
        <f t="shared" si="131"/>
        <v>0.45819000000000004</v>
      </c>
      <c r="AV232" s="132">
        <f t="shared" si="132"/>
        <v>0.46988000000000002</v>
      </c>
      <c r="AW232" s="132">
        <f t="shared" si="133"/>
        <v>0.44081000000000004</v>
      </c>
      <c r="AX232" s="132">
        <f t="shared" si="134"/>
        <v>2.9750000000000002E-2</v>
      </c>
      <c r="AY232" s="132">
        <f t="shared" si="135"/>
        <v>1.4090000000000002E-2</v>
      </c>
      <c r="AZ232" s="132">
        <f t="shared" si="136"/>
        <v>0.29381000000000002</v>
      </c>
      <c r="BA232" s="132">
        <f t="shared" si="137"/>
        <v>0.15285000000000001</v>
      </c>
      <c r="BB232" s="132">
        <f t="shared" si="138"/>
        <v>0.69528000000000001</v>
      </c>
      <c r="BC232" s="132">
        <f t="shared" si="139"/>
        <v>0.19311</v>
      </c>
      <c r="BD232" s="132">
        <f t="shared" si="140"/>
        <v>0.19936000000000001</v>
      </c>
      <c r="BE232" s="132">
        <f t="shared" si="141"/>
        <v>6.3850000000000004E-2</v>
      </c>
      <c r="BF232" s="132">
        <f t="shared" si="142"/>
        <v>6.2950000000000006E-2</v>
      </c>
      <c r="BG232" s="132">
        <f t="shared" si="153"/>
        <v>5.62E-3</v>
      </c>
      <c r="BH232" s="132"/>
      <c r="BI232" s="132">
        <f t="shared" si="166"/>
        <v>1.6660000000000001</v>
      </c>
      <c r="BJ232" s="132">
        <f t="shared" si="166"/>
        <v>2.6962999999999999</v>
      </c>
      <c r="BK232" s="132">
        <f t="shared" si="166"/>
        <v>3.6178000000000003</v>
      </c>
      <c r="BL232" s="132">
        <f t="shared" si="143"/>
        <v>0.28889999999999999</v>
      </c>
      <c r="BM232" s="132">
        <f t="shared" si="154"/>
        <v>1.4903000000000002</v>
      </c>
      <c r="BN232" s="132">
        <f t="shared" si="144"/>
        <v>0.93696000000000013</v>
      </c>
      <c r="BO232" s="132"/>
      <c r="BP232" s="132">
        <f t="shared" si="155"/>
        <v>3.9821</v>
      </c>
      <c r="BQ232" s="132">
        <f t="shared" si="156"/>
        <v>10.8491</v>
      </c>
      <c r="BR232" s="132">
        <f t="shared" si="157"/>
        <v>0.37487999999999999</v>
      </c>
      <c r="BS232" s="132">
        <f t="shared" si="145"/>
        <v>0.16220000000000001</v>
      </c>
      <c r="BT232" s="132">
        <f t="shared" si="146"/>
        <v>1.3865000000000001</v>
      </c>
      <c r="BU232" s="132"/>
      <c r="BV232" s="132">
        <f t="shared" si="158"/>
        <v>0.34970000000000001</v>
      </c>
      <c r="BW232" s="133">
        <f t="shared" si="167"/>
        <v>1.9568000000000001</v>
      </c>
      <c r="BX232" s="133">
        <f t="shared" si="167"/>
        <v>1.5627</v>
      </c>
      <c r="BY232" s="133">
        <f t="shared" si="147"/>
        <v>0.32969999999999999</v>
      </c>
      <c r="BZ232" s="133">
        <f t="shared" si="148"/>
        <v>0.28510000000000002</v>
      </c>
      <c r="CA232" s="133">
        <f t="shared" si="149"/>
        <v>5.7000000000000002E-3</v>
      </c>
      <c r="CB232" s="133">
        <f t="shared" si="150"/>
        <v>10.282500000000001</v>
      </c>
      <c r="CC232" s="133"/>
      <c r="CD232" s="133">
        <f t="shared" si="151"/>
        <v>1.9363000000000001</v>
      </c>
    </row>
    <row r="233" spans="1:82" ht="15.75" x14ac:dyDescent="0.25">
      <c r="A233" s="125">
        <v>43331</v>
      </c>
      <c r="B233" s="138">
        <v>16408</v>
      </c>
      <c r="C233" s="138">
        <v>54115</v>
      </c>
      <c r="D233" s="138">
        <v>71773</v>
      </c>
      <c r="E233" s="138">
        <v>14296</v>
      </c>
      <c r="F233" s="138">
        <v>46930</v>
      </c>
      <c r="G233" s="138">
        <v>3223</v>
      </c>
      <c r="H233" s="138">
        <v>18394</v>
      </c>
      <c r="I233" s="138">
        <v>15757</v>
      </c>
      <c r="J233" s="138">
        <v>106237</v>
      </c>
      <c r="K233" s="138">
        <v>77144</v>
      </c>
      <c r="L233" s="138">
        <v>2910</v>
      </c>
      <c r="M233" s="138">
        <v>21009</v>
      </c>
      <c r="N233" s="138">
        <v>33</v>
      </c>
      <c r="O233" s="138">
        <v>21318</v>
      </c>
      <c r="P233" s="138">
        <v>19639</v>
      </c>
      <c r="Q233" s="138">
        <v>3481</v>
      </c>
      <c r="R233" s="138">
        <v>13684</v>
      </c>
      <c r="S233" s="138">
        <v>43086</v>
      </c>
      <c r="T233" s="138">
        <v>17475</v>
      </c>
      <c r="U233" s="138">
        <v>2784</v>
      </c>
      <c r="V233" s="138">
        <v>28905</v>
      </c>
      <c r="W233" s="138">
        <v>32092</v>
      </c>
      <c r="X233" s="138">
        <v>18949</v>
      </c>
      <c r="Y233" s="138">
        <v>15154</v>
      </c>
      <c r="Z233" s="138">
        <v>17110</v>
      </c>
      <c r="AA233" s="138">
        <v>48670</v>
      </c>
      <c r="AB233" s="138">
        <v>1361</v>
      </c>
      <c r="AC233" s="138">
        <v>2268</v>
      </c>
      <c r="AD233" s="138">
        <v>4301</v>
      </c>
      <c r="AE233" s="138">
        <v>47509</v>
      </c>
      <c r="AF233" s="138">
        <v>6164</v>
      </c>
      <c r="AG233" s="138">
        <v>11050</v>
      </c>
      <c r="AH233" s="138">
        <v>44030</v>
      </c>
      <c r="AI233" s="138">
        <v>28070</v>
      </c>
      <c r="AJ233" s="138">
        <v>361040</v>
      </c>
      <c r="AK233" s="128">
        <f t="shared" si="160"/>
        <v>0.21009000000000003</v>
      </c>
      <c r="AL233" s="129">
        <f t="shared" si="161"/>
        <v>1.6408</v>
      </c>
      <c r="AM233" s="129">
        <f t="shared" ref="AM233:AN248" si="168">(C233)*0.00005</f>
        <v>2.7057500000000001</v>
      </c>
      <c r="AN233" s="129">
        <f t="shared" si="168"/>
        <v>3.5886500000000003</v>
      </c>
      <c r="AO233" s="129">
        <f t="shared" si="163"/>
        <v>10.623700000000001</v>
      </c>
      <c r="AP233" s="129">
        <f t="shared" si="164"/>
        <v>3.8572000000000002</v>
      </c>
      <c r="AQ233" s="129">
        <f t="shared" si="165"/>
        <v>0.44030000000000002</v>
      </c>
      <c r="AR233" s="129">
        <f t="shared" si="165"/>
        <v>0.28070000000000001</v>
      </c>
      <c r="AT233" s="131">
        <f t="shared" si="152"/>
        <v>43331</v>
      </c>
      <c r="AU233" s="132">
        <f t="shared" si="131"/>
        <v>0.47509000000000001</v>
      </c>
      <c r="AV233" s="132">
        <f t="shared" si="132"/>
        <v>0.48670000000000002</v>
      </c>
      <c r="AW233" s="132">
        <f t="shared" si="133"/>
        <v>0.43086000000000002</v>
      </c>
      <c r="AX233" s="132">
        <f t="shared" si="134"/>
        <v>2.2680000000000002E-2</v>
      </c>
      <c r="AY233" s="132">
        <f t="shared" si="135"/>
        <v>1.3610000000000001E-2</v>
      </c>
      <c r="AZ233" s="132">
        <f t="shared" si="136"/>
        <v>0.28905000000000003</v>
      </c>
      <c r="BA233" s="132">
        <f t="shared" si="137"/>
        <v>0.15154000000000001</v>
      </c>
      <c r="BB233" s="132">
        <f t="shared" si="138"/>
        <v>0.64184000000000008</v>
      </c>
      <c r="BC233" s="132">
        <f t="shared" si="139"/>
        <v>0.1711</v>
      </c>
      <c r="BD233" s="132">
        <f t="shared" si="140"/>
        <v>0.18949000000000002</v>
      </c>
      <c r="BE233" s="132">
        <f t="shared" si="141"/>
        <v>6.1640000000000007E-2</v>
      </c>
      <c r="BF233" s="132">
        <f t="shared" si="142"/>
        <v>4.3010000000000007E-2</v>
      </c>
      <c r="BG233" s="132">
        <f t="shared" si="153"/>
        <v>1.1049999999999999E-2</v>
      </c>
      <c r="BH233" s="132"/>
      <c r="BI233" s="132">
        <f t="shared" si="166"/>
        <v>1.6408</v>
      </c>
      <c r="BJ233" s="132">
        <f t="shared" si="166"/>
        <v>2.7057500000000001</v>
      </c>
      <c r="BK233" s="132">
        <f t="shared" si="166"/>
        <v>3.5886500000000003</v>
      </c>
      <c r="BL233" s="132">
        <f t="shared" si="143"/>
        <v>0.27840000000000004</v>
      </c>
      <c r="BM233" s="132">
        <f t="shared" si="154"/>
        <v>1.4296</v>
      </c>
      <c r="BN233" s="132">
        <f t="shared" si="144"/>
        <v>0.9386000000000001</v>
      </c>
      <c r="BO233" s="132"/>
      <c r="BP233" s="132">
        <f t="shared" si="155"/>
        <v>3.8572000000000002</v>
      </c>
      <c r="BQ233" s="132">
        <f t="shared" si="156"/>
        <v>10.623700000000001</v>
      </c>
      <c r="BR233" s="132">
        <f t="shared" si="157"/>
        <v>0.36103999999999997</v>
      </c>
      <c r="BS233" s="132">
        <f t="shared" si="145"/>
        <v>0.17475000000000002</v>
      </c>
      <c r="BT233" s="132">
        <f t="shared" si="146"/>
        <v>1.3684000000000001</v>
      </c>
      <c r="BU233" s="132"/>
      <c r="BV233" s="132">
        <f t="shared" si="158"/>
        <v>0.32230000000000003</v>
      </c>
      <c r="BW233" s="133">
        <f t="shared" si="167"/>
        <v>1.8394000000000001</v>
      </c>
      <c r="BX233" s="133">
        <f t="shared" si="167"/>
        <v>1.5757000000000001</v>
      </c>
      <c r="BY233" s="133">
        <f t="shared" si="147"/>
        <v>0.34810000000000002</v>
      </c>
      <c r="BZ233" s="133">
        <f t="shared" si="148"/>
        <v>0.29100000000000004</v>
      </c>
      <c r="CA233" s="133">
        <f t="shared" si="149"/>
        <v>3.3E-3</v>
      </c>
      <c r="CB233" s="133">
        <f t="shared" si="150"/>
        <v>10.659000000000001</v>
      </c>
      <c r="CC233" s="133"/>
      <c r="CD233" s="133">
        <f t="shared" si="151"/>
        <v>1.9639000000000002</v>
      </c>
    </row>
    <row r="234" spans="1:82" ht="15.75" x14ac:dyDescent="0.25">
      <c r="A234" s="125">
        <v>43332</v>
      </c>
      <c r="B234" s="138">
        <v>15716</v>
      </c>
      <c r="C234" s="138">
        <v>51964</v>
      </c>
      <c r="D234" s="138">
        <v>69518</v>
      </c>
      <c r="E234" s="138">
        <v>13764</v>
      </c>
      <c r="F234" s="138">
        <v>44471</v>
      </c>
      <c r="G234" s="138">
        <v>2388</v>
      </c>
      <c r="H234" s="138">
        <v>15398</v>
      </c>
      <c r="I234" s="138">
        <v>14550</v>
      </c>
      <c r="J234" s="138">
        <v>104089</v>
      </c>
      <c r="K234" s="138">
        <v>75302</v>
      </c>
      <c r="L234" s="138">
        <v>2926</v>
      </c>
      <c r="M234" s="138">
        <v>20791</v>
      </c>
      <c r="N234" s="138">
        <v>200</v>
      </c>
      <c r="O234" s="138">
        <v>19719</v>
      </c>
      <c r="P234" s="138">
        <v>17038</v>
      </c>
      <c r="Q234" s="138">
        <v>3450</v>
      </c>
      <c r="R234" s="138">
        <v>13891</v>
      </c>
      <c r="S234" s="138">
        <v>44835</v>
      </c>
      <c r="T234" s="138">
        <v>14908</v>
      </c>
      <c r="U234" s="138">
        <v>2565</v>
      </c>
      <c r="V234" s="138">
        <v>28116</v>
      </c>
      <c r="W234" s="138">
        <v>32149</v>
      </c>
      <c r="X234" s="138">
        <v>18033</v>
      </c>
      <c r="Y234" s="138">
        <v>15838</v>
      </c>
      <c r="Z234" s="138">
        <v>16053</v>
      </c>
      <c r="AA234" s="138">
        <v>45673</v>
      </c>
      <c r="AB234" s="138">
        <v>1126</v>
      </c>
      <c r="AC234" s="138">
        <v>1218</v>
      </c>
      <c r="AD234" s="138">
        <v>5932</v>
      </c>
      <c r="AE234" s="138">
        <v>45922</v>
      </c>
      <c r="AF234" s="138">
        <v>7382</v>
      </c>
      <c r="AG234" s="138">
        <v>11050</v>
      </c>
      <c r="AH234" s="138">
        <v>46590</v>
      </c>
      <c r="AI234" s="138">
        <v>36560</v>
      </c>
      <c r="AJ234" s="138">
        <v>380780</v>
      </c>
      <c r="AK234" s="128">
        <f t="shared" si="160"/>
        <v>0.20791000000000001</v>
      </c>
      <c r="AL234" s="129">
        <f t="shared" si="161"/>
        <v>1.5716000000000001</v>
      </c>
      <c r="AM234" s="129">
        <f t="shared" si="168"/>
        <v>2.5982000000000003</v>
      </c>
      <c r="AN234" s="129">
        <f t="shared" si="168"/>
        <v>3.4759000000000002</v>
      </c>
      <c r="AO234" s="129">
        <f t="shared" si="163"/>
        <v>10.408900000000001</v>
      </c>
      <c r="AP234" s="137">
        <f t="shared" si="164"/>
        <v>3.7651000000000003</v>
      </c>
      <c r="AQ234" s="129">
        <f t="shared" si="165"/>
        <v>0.46590000000000004</v>
      </c>
      <c r="AR234" s="129">
        <f t="shared" si="165"/>
        <v>0.36560000000000004</v>
      </c>
      <c r="AT234" s="131">
        <f t="shared" si="152"/>
        <v>43332</v>
      </c>
      <c r="AU234" s="132">
        <f t="shared" si="131"/>
        <v>0.45922000000000002</v>
      </c>
      <c r="AV234" s="132">
        <f t="shared" si="132"/>
        <v>0.45673000000000002</v>
      </c>
      <c r="AW234" s="132">
        <f t="shared" si="133"/>
        <v>0.44835000000000003</v>
      </c>
      <c r="AX234" s="132">
        <f t="shared" si="134"/>
        <v>1.2180000000000002E-2</v>
      </c>
      <c r="AY234" s="132">
        <f t="shared" si="135"/>
        <v>1.1260000000000001E-2</v>
      </c>
      <c r="AZ234" s="132">
        <f t="shared" si="136"/>
        <v>0.28116000000000002</v>
      </c>
      <c r="BA234" s="132">
        <f t="shared" si="137"/>
        <v>0.15838000000000002</v>
      </c>
      <c r="BB234" s="132">
        <f t="shared" si="138"/>
        <v>0.64298000000000011</v>
      </c>
      <c r="BC234" s="132">
        <f t="shared" si="139"/>
        <v>0.16053000000000001</v>
      </c>
      <c r="BD234" s="132">
        <f t="shared" si="140"/>
        <v>0.18033000000000002</v>
      </c>
      <c r="BE234" s="132">
        <f t="shared" si="141"/>
        <v>7.3820000000000011E-2</v>
      </c>
      <c r="BF234" s="132">
        <f t="shared" si="142"/>
        <v>5.9320000000000005E-2</v>
      </c>
      <c r="BG234" s="132">
        <f t="shared" si="153"/>
        <v>1.1049999999999999E-2</v>
      </c>
      <c r="BH234" s="132"/>
      <c r="BI234" s="132">
        <f t="shared" si="166"/>
        <v>1.5716000000000001</v>
      </c>
      <c r="BJ234" s="132">
        <f t="shared" si="166"/>
        <v>2.5982000000000003</v>
      </c>
      <c r="BK234" s="132">
        <f t="shared" si="166"/>
        <v>3.4759000000000002</v>
      </c>
      <c r="BL234" s="132">
        <f t="shared" si="143"/>
        <v>0.25650000000000001</v>
      </c>
      <c r="BM234" s="132">
        <f t="shared" si="154"/>
        <v>1.3764000000000001</v>
      </c>
      <c r="BN234" s="132">
        <f t="shared" si="144"/>
        <v>0.8894200000000001</v>
      </c>
      <c r="BO234" s="132"/>
      <c r="BP234" s="132">
        <f t="shared" si="155"/>
        <v>3.7651000000000003</v>
      </c>
      <c r="BQ234" s="132">
        <f t="shared" si="156"/>
        <v>10.408900000000001</v>
      </c>
      <c r="BR234" s="132">
        <f t="shared" si="157"/>
        <v>0.38078000000000001</v>
      </c>
      <c r="BS234" s="132">
        <f t="shared" si="145"/>
        <v>0.14908000000000002</v>
      </c>
      <c r="BT234" s="132">
        <f t="shared" si="146"/>
        <v>1.3891</v>
      </c>
      <c r="BU234" s="132"/>
      <c r="BV234" s="132">
        <f t="shared" si="158"/>
        <v>0.23880000000000001</v>
      </c>
      <c r="BW234" s="133">
        <f t="shared" si="167"/>
        <v>1.5398000000000001</v>
      </c>
      <c r="BX234" s="133">
        <f t="shared" si="167"/>
        <v>1.4550000000000001</v>
      </c>
      <c r="BY234" s="133">
        <f t="shared" si="147"/>
        <v>0.34500000000000003</v>
      </c>
      <c r="BZ234" s="133">
        <f t="shared" si="148"/>
        <v>0.29260000000000003</v>
      </c>
      <c r="CA234" s="133">
        <f t="shared" si="149"/>
        <v>0.02</v>
      </c>
      <c r="CB234" s="133">
        <f t="shared" si="150"/>
        <v>9.8595000000000006</v>
      </c>
      <c r="CC234" s="133"/>
      <c r="CD234" s="133">
        <f t="shared" si="151"/>
        <v>1.7038</v>
      </c>
    </row>
    <row r="235" spans="1:82" ht="15.75" x14ac:dyDescent="0.25">
      <c r="A235" s="125">
        <v>43333</v>
      </c>
      <c r="B235" s="138">
        <v>15742</v>
      </c>
      <c r="C235" s="138">
        <v>51856</v>
      </c>
      <c r="D235" s="138">
        <v>69896</v>
      </c>
      <c r="E235" s="138">
        <v>14201</v>
      </c>
      <c r="F235" s="138">
        <v>43411</v>
      </c>
      <c r="G235" s="138">
        <v>2166</v>
      </c>
      <c r="H235" s="138">
        <v>14544</v>
      </c>
      <c r="I235" s="138">
        <v>13935</v>
      </c>
      <c r="J235" s="138">
        <v>104987</v>
      </c>
      <c r="K235" s="138">
        <v>75745</v>
      </c>
      <c r="L235" s="138">
        <v>3019</v>
      </c>
      <c r="M235" s="138">
        <v>20444</v>
      </c>
      <c r="N235" s="138">
        <v>69</v>
      </c>
      <c r="O235" s="138">
        <v>19925</v>
      </c>
      <c r="P235" s="138">
        <v>16802</v>
      </c>
      <c r="Q235" s="138">
        <v>3487</v>
      </c>
      <c r="R235" s="146">
        <v>14533</v>
      </c>
      <c r="S235" s="138">
        <v>45027</v>
      </c>
      <c r="T235" s="138">
        <v>17118</v>
      </c>
      <c r="U235" s="138">
        <v>2691</v>
      </c>
      <c r="V235" s="138">
        <v>27940</v>
      </c>
      <c r="W235" s="138">
        <v>35762</v>
      </c>
      <c r="X235" s="138">
        <v>19115</v>
      </c>
      <c r="Y235" s="138">
        <v>15785</v>
      </c>
      <c r="Z235" s="138">
        <v>16890</v>
      </c>
      <c r="AA235" s="138">
        <v>45244</v>
      </c>
      <c r="AB235" s="138">
        <v>1078</v>
      </c>
      <c r="AC235" s="138">
        <v>1043</v>
      </c>
      <c r="AD235" s="138">
        <v>6927</v>
      </c>
      <c r="AE235" s="138">
        <v>47086</v>
      </c>
      <c r="AF235" s="138">
        <v>8168</v>
      </c>
      <c r="AG235" s="138">
        <v>7340</v>
      </c>
      <c r="AH235" s="138">
        <v>57630</v>
      </c>
      <c r="AI235" s="138">
        <v>44630</v>
      </c>
      <c r="AJ235" s="138">
        <v>370420</v>
      </c>
      <c r="AK235" s="128">
        <f t="shared" si="160"/>
        <v>0.20444000000000001</v>
      </c>
      <c r="AL235" s="129">
        <f t="shared" si="161"/>
        <v>1.5742</v>
      </c>
      <c r="AM235" s="129">
        <f t="shared" si="168"/>
        <v>2.5928</v>
      </c>
      <c r="AN235" s="129">
        <f t="shared" si="168"/>
        <v>3.4948000000000001</v>
      </c>
      <c r="AO235" s="129">
        <f t="shared" si="163"/>
        <v>10.498700000000001</v>
      </c>
      <c r="AP235" s="129">
        <f t="shared" si="164"/>
        <v>3.7872500000000002</v>
      </c>
      <c r="AQ235" s="129">
        <f t="shared" si="165"/>
        <v>0.57630000000000003</v>
      </c>
      <c r="AR235" s="129">
        <f t="shared" si="165"/>
        <v>0.44630000000000003</v>
      </c>
      <c r="AT235" s="131">
        <f t="shared" si="152"/>
        <v>43333</v>
      </c>
      <c r="AU235" s="132">
        <f t="shared" si="131"/>
        <v>0.47086000000000006</v>
      </c>
      <c r="AV235" s="132">
        <f t="shared" si="132"/>
        <v>0.45244000000000006</v>
      </c>
      <c r="AW235" s="132">
        <f t="shared" si="133"/>
        <v>0.45027000000000006</v>
      </c>
      <c r="AX235" s="132">
        <f t="shared" si="134"/>
        <v>1.043E-2</v>
      </c>
      <c r="AY235" s="132">
        <f t="shared" si="135"/>
        <v>1.0780000000000001E-2</v>
      </c>
      <c r="AZ235" s="132">
        <f t="shared" si="136"/>
        <v>0.27940000000000004</v>
      </c>
      <c r="BA235" s="132">
        <f t="shared" si="137"/>
        <v>0.15785000000000002</v>
      </c>
      <c r="BB235" s="132">
        <f t="shared" si="138"/>
        <v>0.7152400000000001</v>
      </c>
      <c r="BC235" s="132">
        <f t="shared" si="139"/>
        <v>0.16890000000000002</v>
      </c>
      <c r="BD235" s="132">
        <f t="shared" si="140"/>
        <v>0.19115000000000001</v>
      </c>
      <c r="BE235" s="132">
        <f t="shared" si="141"/>
        <v>8.1680000000000003E-2</v>
      </c>
      <c r="BF235" s="132">
        <f t="shared" si="142"/>
        <v>6.9270000000000012E-2</v>
      </c>
      <c r="BG235" s="132">
        <f t="shared" si="153"/>
        <v>7.3399999999999993E-3</v>
      </c>
      <c r="BH235" s="132"/>
      <c r="BI235" s="132">
        <f t="shared" si="166"/>
        <v>1.5742</v>
      </c>
      <c r="BJ235" s="132">
        <f t="shared" si="166"/>
        <v>2.5928</v>
      </c>
      <c r="BK235" s="132">
        <f t="shared" si="166"/>
        <v>3.4948000000000001</v>
      </c>
      <c r="BL235" s="132">
        <f t="shared" si="143"/>
        <v>0.26910000000000001</v>
      </c>
      <c r="BM235" s="132">
        <f t="shared" si="154"/>
        <v>1.4201000000000001</v>
      </c>
      <c r="BN235" s="132">
        <f t="shared" si="144"/>
        <v>0.8682200000000001</v>
      </c>
      <c r="BO235" s="132"/>
      <c r="BP235" s="132">
        <f t="shared" si="155"/>
        <v>3.7872500000000002</v>
      </c>
      <c r="BQ235" s="132">
        <f t="shared" si="156"/>
        <v>10.498700000000001</v>
      </c>
      <c r="BR235" s="132">
        <f t="shared" si="157"/>
        <v>0.37041999999999997</v>
      </c>
      <c r="BS235" s="132">
        <f t="shared" si="145"/>
        <v>0.17118000000000003</v>
      </c>
      <c r="BT235" s="132">
        <f t="shared" si="146"/>
        <v>1.4533</v>
      </c>
      <c r="BU235" s="132"/>
      <c r="BV235" s="132">
        <f t="shared" si="158"/>
        <v>0.21660000000000001</v>
      </c>
      <c r="BW235" s="133">
        <f t="shared" si="167"/>
        <v>1.4544000000000001</v>
      </c>
      <c r="BX235" s="133">
        <f t="shared" si="167"/>
        <v>1.3935</v>
      </c>
      <c r="BY235" s="133">
        <f t="shared" si="147"/>
        <v>0.34870000000000001</v>
      </c>
      <c r="BZ235" s="133">
        <f t="shared" si="148"/>
        <v>0.3019</v>
      </c>
      <c r="CA235" s="133">
        <f t="shared" si="149"/>
        <v>6.9000000000000008E-3</v>
      </c>
      <c r="CB235" s="133">
        <f t="shared" si="150"/>
        <v>9.9625000000000004</v>
      </c>
      <c r="CC235" s="133"/>
      <c r="CD235" s="133">
        <f t="shared" si="151"/>
        <v>1.6802000000000001</v>
      </c>
    </row>
    <row r="236" spans="1:82" ht="15.75" x14ac:dyDescent="0.25">
      <c r="A236" s="125">
        <v>43334</v>
      </c>
      <c r="B236" s="138">
        <v>15892</v>
      </c>
      <c r="C236" s="138">
        <v>52958</v>
      </c>
      <c r="D236" s="138">
        <v>71172</v>
      </c>
      <c r="E236" s="138">
        <v>16286</v>
      </c>
      <c r="F236" s="138">
        <v>46250</v>
      </c>
      <c r="G236" s="138">
        <v>2202</v>
      </c>
      <c r="H236" s="138">
        <v>15195</v>
      </c>
      <c r="I236" s="138">
        <v>14368</v>
      </c>
      <c r="J236" s="138">
        <v>108504</v>
      </c>
      <c r="K236" s="138">
        <v>80847</v>
      </c>
      <c r="L236" s="138">
        <v>2903</v>
      </c>
      <c r="M236" s="138">
        <v>20769</v>
      </c>
      <c r="N236" s="138">
        <v>128</v>
      </c>
      <c r="O236" s="138">
        <v>20384</v>
      </c>
      <c r="P236" s="138">
        <v>16969</v>
      </c>
      <c r="Q236" s="138">
        <v>3495</v>
      </c>
      <c r="R236" s="146">
        <v>16141</v>
      </c>
      <c r="S236" s="138">
        <v>47582</v>
      </c>
      <c r="T236" s="138">
        <v>16264</v>
      </c>
      <c r="U236" s="138">
        <v>3760</v>
      </c>
      <c r="V236" s="138">
        <v>29068</v>
      </c>
      <c r="W236" s="138">
        <v>34039</v>
      </c>
      <c r="X236" s="138">
        <v>19646</v>
      </c>
      <c r="Y236" s="138">
        <v>15623</v>
      </c>
      <c r="Z236" s="138">
        <v>16950</v>
      </c>
      <c r="AA236" s="138">
        <v>47016</v>
      </c>
      <c r="AB236" s="138">
        <v>1160</v>
      </c>
      <c r="AC236" s="138">
        <v>1259</v>
      </c>
      <c r="AD236" s="138">
        <v>7337</v>
      </c>
      <c r="AE236" s="138">
        <v>52966</v>
      </c>
      <c r="AF236" s="138">
        <v>9794</v>
      </c>
      <c r="AG236" s="138">
        <v>8520</v>
      </c>
      <c r="AH236" s="138">
        <v>52600</v>
      </c>
      <c r="AI236" s="138">
        <v>47110</v>
      </c>
      <c r="AJ236" s="138">
        <v>350720</v>
      </c>
      <c r="AK236" s="128">
        <f t="shared" si="160"/>
        <v>0.20769000000000001</v>
      </c>
      <c r="AL236" s="129">
        <f t="shared" si="161"/>
        <v>1.5892000000000002</v>
      </c>
      <c r="AM236" s="129">
        <f t="shared" si="168"/>
        <v>2.6478999999999999</v>
      </c>
      <c r="AN236" s="129">
        <f t="shared" si="168"/>
        <v>3.5586000000000002</v>
      </c>
      <c r="AO236" s="129">
        <f t="shared" si="163"/>
        <v>10.8504</v>
      </c>
      <c r="AP236" s="129">
        <f t="shared" si="164"/>
        <v>4.0423499999999999</v>
      </c>
      <c r="AQ236" s="129">
        <f t="shared" si="165"/>
        <v>0.52600000000000002</v>
      </c>
      <c r="AR236" s="129">
        <f t="shared" si="165"/>
        <v>0.47110000000000002</v>
      </c>
      <c r="AT236" s="131">
        <f t="shared" si="152"/>
        <v>43334</v>
      </c>
      <c r="AU236" s="132">
        <f t="shared" si="131"/>
        <v>0.52966000000000002</v>
      </c>
      <c r="AV236" s="132">
        <f t="shared" si="132"/>
        <v>0.47016000000000002</v>
      </c>
      <c r="AW236" s="132">
        <f t="shared" si="133"/>
        <v>0.47582000000000002</v>
      </c>
      <c r="AX236" s="132">
        <f t="shared" si="134"/>
        <v>1.259E-2</v>
      </c>
      <c r="AY236" s="132">
        <f t="shared" si="135"/>
        <v>1.1600000000000001E-2</v>
      </c>
      <c r="AZ236" s="132">
        <f t="shared" si="136"/>
        <v>0.29068000000000005</v>
      </c>
      <c r="BA236" s="132">
        <f t="shared" si="137"/>
        <v>0.15623000000000001</v>
      </c>
      <c r="BB236" s="132">
        <f t="shared" si="138"/>
        <v>0.68078000000000005</v>
      </c>
      <c r="BC236" s="132">
        <f t="shared" si="139"/>
        <v>0.16950000000000001</v>
      </c>
      <c r="BD236" s="132">
        <f t="shared" si="140"/>
        <v>0.19646000000000002</v>
      </c>
      <c r="BE236" s="132">
        <f t="shared" si="141"/>
        <v>9.7940000000000013E-2</v>
      </c>
      <c r="BF236" s="132">
        <f t="shared" si="142"/>
        <v>7.3370000000000005E-2</v>
      </c>
      <c r="BG236" s="132">
        <f t="shared" si="153"/>
        <v>8.5199999999999998E-3</v>
      </c>
      <c r="BH236" s="132"/>
      <c r="BI236" s="132">
        <f t="shared" si="166"/>
        <v>1.5892000000000002</v>
      </c>
      <c r="BJ236" s="132">
        <f t="shared" si="166"/>
        <v>2.6478999999999999</v>
      </c>
      <c r="BK236" s="132">
        <f t="shared" si="166"/>
        <v>3.5586000000000002</v>
      </c>
      <c r="BL236" s="132">
        <f t="shared" si="143"/>
        <v>0.376</v>
      </c>
      <c r="BM236" s="132">
        <f t="shared" si="154"/>
        <v>1.6286</v>
      </c>
      <c r="BN236" s="132">
        <f t="shared" si="144"/>
        <v>0.92500000000000004</v>
      </c>
      <c r="BO236" s="132"/>
      <c r="BP236" s="132">
        <f t="shared" si="155"/>
        <v>4.0423499999999999</v>
      </c>
      <c r="BQ236" s="132">
        <f t="shared" si="156"/>
        <v>10.8504</v>
      </c>
      <c r="BR236" s="132">
        <f t="shared" si="157"/>
        <v>0.35071999999999998</v>
      </c>
      <c r="BS236" s="132">
        <f t="shared" si="145"/>
        <v>0.16264000000000001</v>
      </c>
      <c r="BT236" s="132">
        <f t="shared" si="146"/>
        <v>1.6141000000000001</v>
      </c>
      <c r="BU236" s="132"/>
      <c r="BV236" s="132">
        <f t="shared" si="158"/>
        <v>0.22020000000000001</v>
      </c>
      <c r="BW236" s="133">
        <f t="shared" si="167"/>
        <v>1.5195000000000001</v>
      </c>
      <c r="BX236" s="133">
        <f t="shared" si="167"/>
        <v>1.4368000000000001</v>
      </c>
      <c r="BY236" s="133">
        <f t="shared" si="147"/>
        <v>0.34950000000000003</v>
      </c>
      <c r="BZ236" s="133">
        <f t="shared" si="148"/>
        <v>0.2903</v>
      </c>
      <c r="CA236" s="133">
        <f t="shared" si="149"/>
        <v>1.2800000000000001E-2</v>
      </c>
      <c r="CB236" s="133">
        <f t="shared" si="150"/>
        <v>10.192</v>
      </c>
      <c r="CC236" s="133"/>
      <c r="CD236" s="133">
        <f t="shared" si="151"/>
        <v>1.6969000000000001</v>
      </c>
    </row>
    <row r="237" spans="1:82" ht="15.75" x14ac:dyDescent="0.25">
      <c r="A237" s="125">
        <v>43335</v>
      </c>
      <c r="B237" s="138">
        <v>15508</v>
      </c>
      <c r="C237" s="138">
        <v>51378</v>
      </c>
      <c r="D237" s="138">
        <v>69125</v>
      </c>
      <c r="E237" s="138">
        <v>14281</v>
      </c>
      <c r="F237" s="138">
        <v>44109</v>
      </c>
      <c r="G237" s="138">
        <v>2230</v>
      </c>
      <c r="H237" s="138">
        <v>14942</v>
      </c>
      <c r="I237" s="138">
        <v>13686</v>
      </c>
      <c r="J237" s="138">
        <v>104119</v>
      </c>
      <c r="K237" s="138">
        <v>74822</v>
      </c>
      <c r="L237" s="138">
        <v>2841</v>
      </c>
      <c r="M237" s="138">
        <v>20794</v>
      </c>
      <c r="N237" s="138">
        <v>59</v>
      </c>
      <c r="O237" s="138">
        <v>18095</v>
      </c>
      <c r="P237" s="138">
        <v>15862</v>
      </c>
      <c r="Q237" s="138">
        <v>3141</v>
      </c>
      <c r="R237" s="138">
        <v>13514</v>
      </c>
      <c r="S237" s="138">
        <v>45393</v>
      </c>
      <c r="T237" s="138">
        <v>17886</v>
      </c>
      <c r="U237" s="138">
        <v>2810</v>
      </c>
      <c r="V237" s="138">
        <v>27664</v>
      </c>
      <c r="W237" s="138">
        <v>33263</v>
      </c>
      <c r="X237" s="138">
        <v>19155</v>
      </c>
      <c r="Y237" s="138">
        <v>15488</v>
      </c>
      <c r="Z237" s="138">
        <v>16841</v>
      </c>
      <c r="AA237" s="138">
        <v>44774</v>
      </c>
      <c r="AB237" s="138">
        <v>1085</v>
      </c>
      <c r="AC237" s="138">
        <v>1379</v>
      </c>
      <c r="AD237" s="138">
        <v>5529</v>
      </c>
      <c r="AE237" s="138">
        <v>47621</v>
      </c>
      <c r="AF237" s="138">
        <v>7644</v>
      </c>
      <c r="AG237" s="138">
        <v>11050</v>
      </c>
      <c r="AH237" s="138">
        <v>45160</v>
      </c>
      <c r="AI237" s="138">
        <v>35380</v>
      </c>
      <c r="AJ237" s="138">
        <v>342480</v>
      </c>
      <c r="AK237" s="128">
        <f t="shared" si="160"/>
        <v>0.20794000000000001</v>
      </c>
      <c r="AL237" s="129">
        <f t="shared" si="161"/>
        <v>1.5508000000000002</v>
      </c>
      <c r="AM237" s="129">
        <f t="shared" si="168"/>
        <v>2.5689000000000002</v>
      </c>
      <c r="AN237" s="129">
        <f t="shared" si="168"/>
        <v>3.4562500000000003</v>
      </c>
      <c r="AO237" s="129">
        <f t="shared" si="163"/>
        <v>10.411900000000001</v>
      </c>
      <c r="AP237" s="129">
        <f t="shared" si="164"/>
        <v>3.7411000000000003</v>
      </c>
      <c r="AQ237" s="129">
        <f t="shared" si="165"/>
        <v>0.45160000000000006</v>
      </c>
      <c r="AR237" s="129">
        <f t="shared" si="165"/>
        <v>0.3538</v>
      </c>
      <c r="AT237" s="131">
        <f t="shared" si="152"/>
        <v>43335</v>
      </c>
      <c r="AU237" s="132">
        <f t="shared" si="131"/>
        <v>0.47621000000000002</v>
      </c>
      <c r="AV237" s="132">
        <f t="shared" si="132"/>
        <v>0.44774000000000003</v>
      </c>
      <c r="AW237" s="132">
        <f t="shared" si="133"/>
        <v>0.45393000000000006</v>
      </c>
      <c r="AX237" s="132">
        <f t="shared" si="134"/>
        <v>1.3790000000000002E-2</v>
      </c>
      <c r="AY237" s="132">
        <f t="shared" si="135"/>
        <v>1.085E-2</v>
      </c>
      <c r="AZ237" s="132">
        <f t="shared" si="136"/>
        <v>0.27664</v>
      </c>
      <c r="BA237" s="132">
        <f t="shared" si="137"/>
        <v>0.15488000000000002</v>
      </c>
      <c r="BB237" s="132">
        <f t="shared" si="138"/>
        <v>0.66526000000000007</v>
      </c>
      <c r="BC237" s="132">
        <f t="shared" si="139"/>
        <v>0.16841</v>
      </c>
      <c r="BD237" s="132">
        <f t="shared" si="140"/>
        <v>0.19155000000000003</v>
      </c>
      <c r="BE237" s="132">
        <f t="shared" si="141"/>
        <v>7.6440000000000008E-2</v>
      </c>
      <c r="BF237" s="132">
        <f t="shared" si="142"/>
        <v>5.5290000000000006E-2</v>
      </c>
      <c r="BG237" s="132">
        <f t="shared" si="153"/>
        <v>1.1049999999999999E-2</v>
      </c>
      <c r="BH237" s="132"/>
      <c r="BI237" s="132">
        <f t="shared" si="166"/>
        <v>1.5508000000000002</v>
      </c>
      <c r="BJ237" s="132">
        <f t="shared" si="166"/>
        <v>2.5689000000000002</v>
      </c>
      <c r="BK237" s="132">
        <f t="shared" si="166"/>
        <v>3.4562500000000003</v>
      </c>
      <c r="BL237" s="132">
        <f t="shared" si="143"/>
        <v>0.28100000000000003</v>
      </c>
      <c r="BM237" s="132">
        <f t="shared" si="154"/>
        <v>1.4281000000000001</v>
      </c>
      <c r="BN237" s="132">
        <f t="shared" si="144"/>
        <v>0.88218000000000008</v>
      </c>
      <c r="BO237" s="132"/>
      <c r="BP237" s="132">
        <f t="shared" si="155"/>
        <v>3.7411000000000003</v>
      </c>
      <c r="BQ237" s="132">
        <f t="shared" si="156"/>
        <v>10.411900000000001</v>
      </c>
      <c r="BR237" s="132">
        <f t="shared" si="157"/>
        <v>0.34248000000000001</v>
      </c>
      <c r="BS237" s="132">
        <f t="shared" si="145"/>
        <v>0.17886000000000002</v>
      </c>
      <c r="BT237" s="132">
        <f t="shared" si="146"/>
        <v>1.3514000000000002</v>
      </c>
      <c r="BU237" s="132"/>
      <c r="BV237" s="132">
        <f t="shared" si="158"/>
        <v>0.223</v>
      </c>
      <c r="BW237" s="133">
        <f t="shared" si="167"/>
        <v>1.4942</v>
      </c>
      <c r="BX237" s="133">
        <f t="shared" si="167"/>
        <v>1.3686</v>
      </c>
      <c r="BY237" s="133">
        <f t="shared" si="147"/>
        <v>0.31409999999999999</v>
      </c>
      <c r="BZ237" s="133">
        <f t="shared" si="148"/>
        <v>0.28410000000000002</v>
      </c>
      <c r="CA237" s="133">
        <f t="shared" si="149"/>
        <v>5.8999999999999999E-3</v>
      </c>
      <c r="CB237" s="133">
        <f t="shared" si="150"/>
        <v>9.0474999999999994</v>
      </c>
      <c r="CC237" s="133"/>
      <c r="CD237" s="133">
        <f t="shared" si="151"/>
        <v>1.5862000000000001</v>
      </c>
    </row>
    <row r="238" spans="1:82" ht="15.75" x14ac:dyDescent="0.25">
      <c r="A238" s="125">
        <v>43336</v>
      </c>
      <c r="B238" s="138">
        <v>15511</v>
      </c>
      <c r="C238" s="138">
        <v>51054</v>
      </c>
      <c r="D238" s="138">
        <v>68509</v>
      </c>
      <c r="E238" s="138">
        <v>14216</v>
      </c>
      <c r="F238" s="138">
        <v>46177</v>
      </c>
      <c r="G238" s="138">
        <v>2761</v>
      </c>
      <c r="H238" s="138">
        <v>16066</v>
      </c>
      <c r="I238" s="138">
        <v>13943</v>
      </c>
      <c r="J238" s="138">
        <v>104468</v>
      </c>
      <c r="K238" s="138">
        <v>75976</v>
      </c>
      <c r="L238" s="138">
        <v>2725</v>
      </c>
      <c r="M238" s="138">
        <v>20924</v>
      </c>
      <c r="N238" s="138">
        <v>40</v>
      </c>
      <c r="O238" s="138">
        <v>18806</v>
      </c>
      <c r="P238" s="138">
        <v>17324</v>
      </c>
      <c r="Q238" s="138">
        <v>3345</v>
      </c>
      <c r="R238" s="138">
        <v>14592</v>
      </c>
      <c r="S238" s="138">
        <v>43694</v>
      </c>
      <c r="T238" s="138">
        <v>15133</v>
      </c>
      <c r="U238" s="138">
        <v>2645</v>
      </c>
      <c r="V238" s="138">
        <v>27089</v>
      </c>
      <c r="W238" s="138">
        <v>35368</v>
      </c>
      <c r="X238" s="138">
        <v>18980</v>
      </c>
      <c r="Y238" s="138">
        <v>16021</v>
      </c>
      <c r="Z238" s="138">
        <v>17502</v>
      </c>
      <c r="AA238" s="138">
        <v>44097</v>
      </c>
      <c r="AB238" s="138">
        <v>1124</v>
      </c>
      <c r="AC238" s="138">
        <v>1518</v>
      </c>
      <c r="AD238" s="138">
        <v>6333</v>
      </c>
      <c r="AE238" s="138">
        <v>42273</v>
      </c>
      <c r="AF238" s="138">
        <v>6297</v>
      </c>
      <c r="AG238" s="138">
        <v>4540</v>
      </c>
      <c r="AH238" s="138">
        <v>45460</v>
      </c>
      <c r="AI238" s="138">
        <v>40360</v>
      </c>
      <c r="AJ238" s="138">
        <v>352640</v>
      </c>
      <c r="AK238" s="128">
        <f t="shared" si="160"/>
        <v>0.20924000000000001</v>
      </c>
      <c r="AL238" s="129">
        <f t="shared" si="161"/>
        <v>1.5511000000000001</v>
      </c>
      <c r="AM238" s="129">
        <f t="shared" si="168"/>
        <v>2.5527000000000002</v>
      </c>
      <c r="AN238" s="129">
        <f t="shared" si="168"/>
        <v>3.4254500000000001</v>
      </c>
      <c r="AO238" s="129">
        <f t="shared" si="163"/>
        <v>10.4468</v>
      </c>
      <c r="AP238" s="129">
        <f t="shared" si="164"/>
        <v>3.7988000000000004</v>
      </c>
      <c r="AQ238" s="129">
        <f t="shared" si="165"/>
        <v>0.45460000000000006</v>
      </c>
      <c r="AR238" s="129">
        <f t="shared" si="165"/>
        <v>0.40360000000000001</v>
      </c>
      <c r="AT238" s="131">
        <f t="shared" si="152"/>
        <v>43336</v>
      </c>
      <c r="AU238" s="132">
        <f t="shared" si="131"/>
        <v>0.42273000000000005</v>
      </c>
      <c r="AV238" s="132">
        <f t="shared" si="132"/>
        <v>0.44097000000000003</v>
      </c>
      <c r="AW238" s="132">
        <f t="shared" si="133"/>
        <v>0.43694000000000005</v>
      </c>
      <c r="AX238" s="132">
        <f t="shared" si="134"/>
        <v>1.5180000000000001E-2</v>
      </c>
      <c r="AY238" s="132">
        <f t="shared" si="135"/>
        <v>1.1240000000000002E-2</v>
      </c>
      <c r="AZ238" s="132">
        <f t="shared" si="136"/>
        <v>0.27089000000000002</v>
      </c>
      <c r="BA238" s="132">
        <f t="shared" si="137"/>
        <v>0.16021000000000002</v>
      </c>
      <c r="BB238" s="132">
        <f t="shared" si="138"/>
        <v>0.7073600000000001</v>
      </c>
      <c r="BC238" s="132">
        <f t="shared" si="139"/>
        <v>0.17502000000000001</v>
      </c>
      <c r="BD238" s="132">
        <f t="shared" si="140"/>
        <v>0.18980000000000002</v>
      </c>
      <c r="BE238" s="132">
        <f t="shared" si="141"/>
        <v>6.2970000000000012E-2</v>
      </c>
      <c r="BF238" s="132">
        <f t="shared" si="142"/>
        <v>6.3330000000000011E-2</v>
      </c>
      <c r="BG238" s="132">
        <f t="shared" si="153"/>
        <v>4.5399999999999998E-3</v>
      </c>
      <c r="BH238" s="132"/>
      <c r="BI238" s="132">
        <f t="shared" si="166"/>
        <v>1.5511000000000001</v>
      </c>
      <c r="BJ238" s="132">
        <f t="shared" si="166"/>
        <v>2.5527000000000002</v>
      </c>
      <c r="BK238" s="132">
        <f t="shared" si="166"/>
        <v>3.4254500000000001</v>
      </c>
      <c r="BL238" s="132">
        <f t="shared" si="143"/>
        <v>0.26450000000000001</v>
      </c>
      <c r="BM238" s="132">
        <f t="shared" si="154"/>
        <v>1.4216</v>
      </c>
      <c r="BN238" s="132">
        <f t="shared" si="144"/>
        <v>0.92354000000000003</v>
      </c>
      <c r="BO238" s="132"/>
      <c r="BP238" s="132">
        <f t="shared" si="155"/>
        <v>3.7988000000000004</v>
      </c>
      <c r="BQ238" s="132">
        <f t="shared" si="156"/>
        <v>10.4468</v>
      </c>
      <c r="BR238" s="132">
        <f t="shared" si="157"/>
        <v>0.35264000000000001</v>
      </c>
      <c r="BS238" s="132">
        <f t="shared" si="145"/>
        <v>0.15133000000000002</v>
      </c>
      <c r="BT238" s="132">
        <f t="shared" si="146"/>
        <v>1.4592000000000001</v>
      </c>
      <c r="BU238" s="132"/>
      <c r="BV238" s="132">
        <f t="shared" si="158"/>
        <v>0.27610000000000001</v>
      </c>
      <c r="BW238" s="133">
        <f t="shared" si="167"/>
        <v>1.6066</v>
      </c>
      <c r="BX238" s="133">
        <f t="shared" si="167"/>
        <v>1.3943000000000001</v>
      </c>
      <c r="BY238" s="133">
        <f t="shared" si="147"/>
        <v>0.33450000000000002</v>
      </c>
      <c r="BZ238" s="133">
        <f t="shared" si="148"/>
        <v>0.27250000000000002</v>
      </c>
      <c r="CA238" s="133">
        <f t="shared" si="149"/>
        <v>4.0000000000000001E-3</v>
      </c>
      <c r="CB238" s="133">
        <f t="shared" si="150"/>
        <v>9.4030000000000005</v>
      </c>
      <c r="CC238" s="133"/>
      <c r="CD238" s="133">
        <f t="shared" si="151"/>
        <v>1.7324000000000002</v>
      </c>
    </row>
    <row r="239" spans="1:82" ht="15.75" x14ac:dyDescent="0.25">
      <c r="A239" s="125">
        <v>43337</v>
      </c>
      <c r="B239" s="138">
        <v>15895</v>
      </c>
      <c r="C239" s="138">
        <v>51177</v>
      </c>
      <c r="D239" s="138">
        <v>68549</v>
      </c>
      <c r="E239" s="138">
        <v>13933</v>
      </c>
      <c r="F239" s="138">
        <v>46781</v>
      </c>
      <c r="G239" s="138">
        <v>3367</v>
      </c>
      <c r="H239" s="138">
        <v>18324</v>
      </c>
      <c r="I239" s="138">
        <v>15377</v>
      </c>
      <c r="J239" s="138">
        <v>103751</v>
      </c>
      <c r="K239" s="138">
        <v>75635</v>
      </c>
      <c r="L239" s="138">
        <v>2779</v>
      </c>
      <c r="M239" s="138">
        <v>21285</v>
      </c>
      <c r="N239" s="138">
        <v>55</v>
      </c>
      <c r="O239" s="138">
        <v>20445</v>
      </c>
      <c r="P239" s="138">
        <v>19044</v>
      </c>
      <c r="Q239" s="138">
        <v>3287</v>
      </c>
      <c r="R239" s="138">
        <v>13867</v>
      </c>
      <c r="S239" s="138">
        <v>42652</v>
      </c>
      <c r="T239" s="138">
        <v>19238</v>
      </c>
      <c r="U239" s="138">
        <v>2602</v>
      </c>
      <c r="V239" s="138">
        <v>28540</v>
      </c>
      <c r="W239" s="138">
        <v>32934</v>
      </c>
      <c r="X239" s="138">
        <v>19090</v>
      </c>
      <c r="Y239" s="138">
        <v>14909</v>
      </c>
      <c r="Z239" s="138">
        <v>19723</v>
      </c>
      <c r="AA239" s="138">
        <v>44465</v>
      </c>
      <c r="AB239" s="138">
        <v>1400</v>
      </c>
      <c r="AC239" s="138">
        <v>1961</v>
      </c>
      <c r="AD239" s="138">
        <v>5412</v>
      </c>
      <c r="AE239" s="138">
        <v>42835</v>
      </c>
      <c r="AF239" s="138">
        <v>4637</v>
      </c>
      <c r="AG239" s="138">
        <v>0</v>
      </c>
      <c r="AH239" s="138">
        <v>45970</v>
      </c>
      <c r="AI239" s="138">
        <v>35310</v>
      </c>
      <c r="AJ239" s="138">
        <v>348540</v>
      </c>
      <c r="AK239" s="128">
        <f t="shared" si="160"/>
        <v>0.21285000000000001</v>
      </c>
      <c r="AL239" s="129">
        <f t="shared" si="161"/>
        <v>1.5895000000000001</v>
      </c>
      <c r="AM239" s="129">
        <f t="shared" si="168"/>
        <v>2.5588500000000001</v>
      </c>
      <c r="AN239" s="129">
        <f t="shared" si="168"/>
        <v>3.4274500000000003</v>
      </c>
      <c r="AO239" s="129">
        <f t="shared" si="163"/>
        <v>10.3751</v>
      </c>
      <c r="AP239" s="129">
        <f t="shared" si="164"/>
        <v>3.7817500000000002</v>
      </c>
      <c r="AQ239" s="129">
        <f t="shared" si="165"/>
        <v>0.45970000000000005</v>
      </c>
      <c r="AR239" s="129">
        <f t="shared" si="165"/>
        <v>0.35310000000000002</v>
      </c>
      <c r="AT239" s="131">
        <f t="shared" si="152"/>
        <v>43337</v>
      </c>
      <c r="AU239" s="132">
        <f t="shared" si="131"/>
        <v>0.42835000000000001</v>
      </c>
      <c r="AV239" s="132">
        <f t="shared" si="132"/>
        <v>0.44465000000000005</v>
      </c>
      <c r="AW239" s="132">
        <f t="shared" si="133"/>
        <v>0.42652000000000001</v>
      </c>
      <c r="AX239" s="132">
        <f t="shared" si="134"/>
        <v>1.9610000000000002E-2</v>
      </c>
      <c r="AY239" s="132">
        <f t="shared" si="135"/>
        <v>1.4E-2</v>
      </c>
      <c r="AZ239" s="132">
        <f t="shared" si="136"/>
        <v>0.28540000000000004</v>
      </c>
      <c r="BA239" s="132">
        <f t="shared" si="137"/>
        <v>0.14909</v>
      </c>
      <c r="BB239" s="132">
        <f t="shared" si="138"/>
        <v>0.65868000000000004</v>
      </c>
      <c r="BC239" s="132">
        <f t="shared" si="139"/>
        <v>0.19723000000000002</v>
      </c>
      <c r="BD239" s="132">
        <f t="shared" si="140"/>
        <v>0.19090000000000001</v>
      </c>
      <c r="BE239" s="132">
        <f t="shared" si="141"/>
        <v>4.6370000000000001E-2</v>
      </c>
      <c r="BF239" s="132">
        <f t="shared" si="142"/>
        <v>5.4120000000000001E-2</v>
      </c>
      <c r="BG239" s="132">
        <f t="shared" si="153"/>
        <v>0</v>
      </c>
      <c r="BH239" s="132"/>
      <c r="BI239" s="132">
        <f t="shared" si="166"/>
        <v>1.5895000000000001</v>
      </c>
      <c r="BJ239" s="132">
        <f t="shared" si="166"/>
        <v>2.5588500000000001</v>
      </c>
      <c r="BK239" s="132">
        <f t="shared" si="166"/>
        <v>3.4274500000000003</v>
      </c>
      <c r="BL239" s="132">
        <f t="shared" si="143"/>
        <v>0.26019999999999999</v>
      </c>
      <c r="BM239" s="132">
        <f t="shared" si="154"/>
        <v>1.3933</v>
      </c>
      <c r="BN239" s="132">
        <f t="shared" si="144"/>
        <v>0.93562000000000012</v>
      </c>
      <c r="BO239" s="132"/>
      <c r="BP239" s="132">
        <f t="shared" si="155"/>
        <v>3.7817500000000002</v>
      </c>
      <c r="BQ239" s="132">
        <f t="shared" si="156"/>
        <v>10.3751</v>
      </c>
      <c r="BR239" s="132">
        <f t="shared" si="157"/>
        <v>0.34853999999999996</v>
      </c>
      <c r="BS239" s="132">
        <f t="shared" si="145"/>
        <v>0.19238000000000002</v>
      </c>
      <c r="BT239" s="132">
        <f t="shared" si="146"/>
        <v>1.3867</v>
      </c>
      <c r="BU239" s="132"/>
      <c r="BV239" s="132">
        <f t="shared" si="158"/>
        <v>0.3367</v>
      </c>
      <c r="BW239" s="133">
        <f t="shared" si="167"/>
        <v>1.8324</v>
      </c>
      <c r="BX239" s="133">
        <f t="shared" si="167"/>
        <v>1.5377000000000001</v>
      </c>
      <c r="BY239" s="133">
        <f t="shared" si="147"/>
        <v>0.32869999999999999</v>
      </c>
      <c r="BZ239" s="133">
        <f t="shared" si="148"/>
        <v>0.27790000000000004</v>
      </c>
      <c r="CA239" s="133">
        <f t="shared" si="149"/>
        <v>5.5000000000000005E-3</v>
      </c>
      <c r="CB239" s="133">
        <f t="shared" si="150"/>
        <v>10.2225</v>
      </c>
      <c r="CC239" s="133"/>
      <c r="CD239" s="133">
        <f t="shared" si="151"/>
        <v>1.9044000000000001</v>
      </c>
    </row>
    <row r="240" spans="1:82" ht="15.75" x14ac:dyDescent="0.25">
      <c r="A240" s="125">
        <v>43338</v>
      </c>
      <c r="B240" s="138">
        <v>15989</v>
      </c>
      <c r="C240" s="138">
        <v>48919</v>
      </c>
      <c r="D240" s="138">
        <v>69462</v>
      </c>
      <c r="E240" s="138">
        <v>14322</v>
      </c>
      <c r="F240" s="138">
        <v>47440</v>
      </c>
      <c r="G240" s="138">
        <v>3332</v>
      </c>
      <c r="H240" s="138">
        <v>17854</v>
      </c>
      <c r="I240" s="138">
        <v>15111</v>
      </c>
      <c r="J240" s="138">
        <v>104572</v>
      </c>
      <c r="K240" s="138">
        <v>76698</v>
      </c>
      <c r="L240" s="138">
        <v>2847</v>
      </c>
      <c r="M240" s="138">
        <v>21695</v>
      </c>
      <c r="N240" s="138">
        <v>33</v>
      </c>
      <c r="O240" s="138">
        <v>19942</v>
      </c>
      <c r="P240" s="138">
        <v>19177</v>
      </c>
      <c r="Q240" s="138">
        <v>3261</v>
      </c>
      <c r="R240" s="138">
        <v>13908</v>
      </c>
      <c r="S240" s="138">
        <v>42392</v>
      </c>
      <c r="T240" s="138">
        <v>15544</v>
      </c>
      <c r="U240" s="138">
        <v>2714</v>
      </c>
      <c r="V240" s="138">
        <v>29485</v>
      </c>
      <c r="W240" s="138">
        <v>32016</v>
      </c>
      <c r="X240" s="138">
        <v>18525</v>
      </c>
      <c r="Y240" s="138">
        <v>14954</v>
      </c>
      <c r="Z240" s="138">
        <v>18894</v>
      </c>
      <c r="AA240" s="138">
        <v>46935</v>
      </c>
      <c r="AB240" s="138">
        <v>1350</v>
      </c>
      <c r="AC240" s="138">
        <v>2091</v>
      </c>
      <c r="AD240" s="146">
        <v>4293</v>
      </c>
      <c r="AE240" s="138">
        <v>44199</v>
      </c>
      <c r="AF240" s="138">
        <v>4999</v>
      </c>
      <c r="AG240" s="138">
        <v>11050</v>
      </c>
      <c r="AH240" s="138">
        <v>45060</v>
      </c>
      <c r="AI240" s="138">
        <v>28880</v>
      </c>
      <c r="AJ240" s="138">
        <v>352780</v>
      </c>
      <c r="AK240" s="128">
        <f t="shared" si="160"/>
        <v>0.21695</v>
      </c>
      <c r="AL240" s="129">
        <f t="shared" si="161"/>
        <v>1.5989</v>
      </c>
      <c r="AM240" s="129">
        <f t="shared" si="168"/>
        <v>2.4459500000000003</v>
      </c>
      <c r="AN240" s="129">
        <f t="shared" si="168"/>
        <v>3.4731000000000001</v>
      </c>
      <c r="AO240" s="129">
        <f t="shared" si="163"/>
        <v>10.4572</v>
      </c>
      <c r="AP240" s="129">
        <f t="shared" si="164"/>
        <v>3.8349000000000002</v>
      </c>
      <c r="AQ240" s="129">
        <f t="shared" si="165"/>
        <v>0.45060000000000006</v>
      </c>
      <c r="AR240" s="129">
        <f t="shared" si="165"/>
        <v>0.2888</v>
      </c>
      <c r="AT240" s="131">
        <f t="shared" si="152"/>
        <v>43338</v>
      </c>
      <c r="AU240" s="132">
        <f t="shared" si="131"/>
        <v>0.44199000000000005</v>
      </c>
      <c r="AV240" s="132">
        <f t="shared" si="132"/>
        <v>0.46935000000000004</v>
      </c>
      <c r="AW240" s="132">
        <f t="shared" si="133"/>
        <v>0.42392000000000002</v>
      </c>
      <c r="AX240" s="132">
        <f t="shared" si="134"/>
        <v>2.0910000000000002E-2</v>
      </c>
      <c r="AY240" s="132">
        <f t="shared" si="135"/>
        <v>1.3500000000000002E-2</v>
      </c>
      <c r="AZ240" s="132">
        <f t="shared" si="136"/>
        <v>0.29485</v>
      </c>
      <c r="BA240" s="132">
        <f t="shared" si="137"/>
        <v>0.14954000000000001</v>
      </c>
      <c r="BB240" s="132">
        <f t="shared" si="138"/>
        <v>0.64032</v>
      </c>
      <c r="BC240" s="132">
        <f t="shared" si="139"/>
        <v>0.18894000000000002</v>
      </c>
      <c r="BD240" s="132">
        <f t="shared" si="140"/>
        <v>0.18525000000000003</v>
      </c>
      <c r="BE240" s="132">
        <f t="shared" si="141"/>
        <v>4.9990000000000007E-2</v>
      </c>
      <c r="BF240" s="132">
        <f t="shared" si="142"/>
        <v>4.2930000000000003E-2</v>
      </c>
      <c r="BG240" s="132">
        <f t="shared" si="153"/>
        <v>1.1049999999999999E-2</v>
      </c>
      <c r="BH240" s="132"/>
      <c r="BI240" s="132">
        <f t="shared" si="166"/>
        <v>1.5989</v>
      </c>
      <c r="BJ240" s="132">
        <f t="shared" si="166"/>
        <v>2.4459500000000003</v>
      </c>
      <c r="BK240" s="132">
        <f t="shared" si="166"/>
        <v>3.4731000000000001</v>
      </c>
      <c r="BL240" s="132">
        <f t="shared" si="143"/>
        <v>0.27140000000000003</v>
      </c>
      <c r="BM240" s="132">
        <f t="shared" si="154"/>
        <v>1.4322000000000001</v>
      </c>
      <c r="BN240" s="132">
        <f t="shared" si="144"/>
        <v>0.94880000000000009</v>
      </c>
      <c r="BO240" s="132"/>
      <c r="BP240" s="132">
        <f t="shared" si="155"/>
        <v>3.8349000000000002</v>
      </c>
      <c r="BQ240" s="132">
        <f t="shared" si="156"/>
        <v>10.4572</v>
      </c>
      <c r="BR240" s="132">
        <f t="shared" si="157"/>
        <v>0.35277999999999998</v>
      </c>
      <c r="BS240" s="132">
        <f t="shared" si="145"/>
        <v>0.15544000000000002</v>
      </c>
      <c r="BT240" s="132">
        <f t="shared" si="146"/>
        <v>1.3908</v>
      </c>
      <c r="BU240" s="132"/>
      <c r="BV240" s="132">
        <f t="shared" si="158"/>
        <v>0.3332</v>
      </c>
      <c r="BW240" s="133">
        <f t="shared" si="167"/>
        <v>1.7854000000000001</v>
      </c>
      <c r="BX240" s="133">
        <f t="shared" si="167"/>
        <v>1.5111000000000001</v>
      </c>
      <c r="BY240" s="133">
        <f t="shared" si="147"/>
        <v>0.3261</v>
      </c>
      <c r="BZ240" s="133">
        <f t="shared" si="148"/>
        <v>0.28470000000000001</v>
      </c>
      <c r="CA240" s="133">
        <f t="shared" si="149"/>
        <v>3.3E-3</v>
      </c>
      <c r="CB240" s="133">
        <f t="shared" si="150"/>
        <v>9.9710000000000001</v>
      </c>
      <c r="CC240" s="133"/>
      <c r="CD240" s="133">
        <f t="shared" si="151"/>
        <v>1.9177000000000002</v>
      </c>
    </row>
    <row r="241" spans="1:82" ht="15.75" x14ac:dyDescent="0.25">
      <c r="A241" s="125">
        <v>43339</v>
      </c>
      <c r="B241" s="138">
        <v>15388</v>
      </c>
      <c r="C241" s="138">
        <v>50793</v>
      </c>
      <c r="D241" s="138">
        <v>68361</v>
      </c>
      <c r="E241" s="138">
        <v>14078</v>
      </c>
      <c r="F241" s="138">
        <v>45046</v>
      </c>
      <c r="G241" s="138">
        <v>2357</v>
      </c>
      <c r="H241" s="138">
        <v>14289</v>
      </c>
      <c r="I241" s="138">
        <v>13109</v>
      </c>
      <c r="J241" s="138">
        <v>103289</v>
      </c>
      <c r="K241" s="138">
        <v>74767</v>
      </c>
      <c r="L241" s="138">
        <v>2665</v>
      </c>
      <c r="M241" s="138">
        <v>19545</v>
      </c>
      <c r="N241" s="138">
        <v>75</v>
      </c>
      <c r="O241" s="138">
        <v>19188</v>
      </c>
      <c r="P241" s="138">
        <v>16280</v>
      </c>
      <c r="Q241" s="138">
        <v>3246</v>
      </c>
      <c r="R241" s="138">
        <v>14422</v>
      </c>
      <c r="S241" s="138">
        <v>44754</v>
      </c>
      <c r="T241" s="138">
        <v>17214</v>
      </c>
      <c r="U241" s="138">
        <v>2643</v>
      </c>
      <c r="V241" s="138">
        <v>27660</v>
      </c>
      <c r="W241" s="138">
        <v>34728</v>
      </c>
      <c r="X241" s="138">
        <v>16204</v>
      </c>
      <c r="Y241" s="138">
        <v>16110</v>
      </c>
      <c r="Z241" s="138">
        <v>16935</v>
      </c>
      <c r="AA241" s="138">
        <v>44373</v>
      </c>
      <c r="AB241" s="138">
        <v>939</v>
      </c>
      <c r="AC241" s="138">
        <v>1499</v>
      </c>
      <c r="AD241" s="138">
        <v>6140</v>
      </c>
      <c r="AE241" s="138">
        <v>38589</v>
      </c>
      <c r="AF241" s="138">
        <v>7182</v>
      </c>
      <c r="AG241" s="138">
        <v>11050</v>
      </c>
      <c r="AH241" s="138">
        <v>44590</v>
      </c>
      <c r="AI241" s="138">
        <v>40230</v>
      </c>
      <c r="AJ241" s="138">
        <v>350500</v>
      </c>
      <c r="AK241" s="128">
        <f t="shared" si="160"/>
        <v>0.19545000000000001</v>
      </c>
      <c r="AL241" s="129">
        <f t="shared" si="161"/>
        <v>1.5388000000000002</v>
      </c>
      <c r="AM241" s="129">
        <f t="shared" si="168"/>
        <v>2.53965</v>
      </c>
      <c r="AN241" s="129">
        <f t="shared" si="168"/>
        <v>3.41805</v>
      </c>
      <c r="AO241" s="129">
        <f t="shared" si="163"/>
        <v>10.328900000000001</v>
      </c>
      <c r="AP241" s="129">
        <f t="shared" si="164"/>
        <v>3.7383500000000001</v>
      </c>
      <c r="AQ241" s="129">
        <f t="shared" si="165"/>
        <v>0.44590000000000002</v>
      </c>
      <c r="AR241" s="129">
        <f t="shared" si="165"/>
        <v>0.40230000000000005</v>
      </c>
      <c r="AT241" s="131">
        <f t="shared" si="152"/>
        <v>43339</v>
      </c>
      <c r="AU241" s="132">
        <f t="shared" si="131"/>
        <v>0.38589000000000001</v>
      </c>
      <c r="AV241" s="132">
        <f t="shared" si="132"/>
        <v>0.44373000000000001</v>
      </c>
      <c r="AW241" s="132">
        <f t="shared" si="133"/>
        <v>0.44754000000000005</v>
      </c>
      <c r="AX241" s="132">
        <f t="shared" si="134"/>
        <v>1.4990000000000002E-2</v>
      </c>
      <c r="AY241" s="132">
        <f t="shared" si="135"/>
        <v>9.3900000000000008E-3</v>
      </c>
      <c r="AZ241" s="132">
        <f t="shared" si="136"/>
        <v>0.27660000000000001</v>
      </c>
      <c r="BA241" s="132">
        <f t="shared" si="137"/>
        <v>0.16110000000000002</v>
      </c>
      <c r="BB241" s="132">
        <f t="shared" si="138"/>
        <v>0.69456000000000007</v>
      </c>
      <c r="BC241" s="132">
        <f t="shared" si="139"/>
        <v>0.16935</v>
      </c>
      <c r="BD241" s="132">
        <f t="shared" si="140"/>
        <v>0.16204000000000002</v>
      </c>
      <c r="BE241" s="132">
        <f t="shared" si="141"/>
        <v>7.1820000000000009E-2</v>
      </c>
      <c r="BF241" s="132">
        <f t="shared" si="142"/>
        <v>6.1400000000000003E-2</v>
      </c>
      <c r="BG241" s="132">
        <f t="shared" si="153"/>
        <v>1.1049999999999999E-2</v>
      </c>
      <c r="BH241" s="132"/>
      <c r="BI241" s="132">
        <f t="shared" si="166"/>
        <v>1.5388000000000002</v>
      </c>
      <c r="BJ241" s="132">
        <f t="shared" si="166"/>
        <v>2.53965</v>
      </c>
      <c r="BK241" s="132">
        <f t="shared" si="166"/>
        <v>3.41805</v>
      </c>
      <c r="BL241" s="132">
        <f t="shared" si="143"/>
        <v>0.26430000000000003</v>
      </c>
      <c r="BM241" s="132">
        <f t="shared" si="154"/>
        <v>1.4078000000000002</v>
      </c>
      <c r="BN241" s="132">
        <f t="shared" si="144"/>
        <v>0.90092000000000005</v>
      </c>
      <c r="BO241" s="132"/>
      <c r="BP241" s="132">
        <f t="shared" si="155"/>
        <v>3.7383500000000001</v>
      </c>
      <c r="BQ241" s="132">
        <f t="shared" si="156"/>
        <v>10.328900000000001</v>
      </c>
      <c r="BR241" s="132">
        <f t="shared" si="157"/>
        <v>0.35049999999999998</v>
      </c>
      <c r="BS241" s="132">
        <f t="shared" si="145"/>
        <v>0.17214000000000002</v>
      </c>
      <c r="BT241" s="132">
        <f t="shared" si="146"/>
        <v>1.4422000000000001</v>
      </c>
      <c r="BU241" s="132"/>
      <c r="BV241" s="132">
        <f t="shared" si="158"/>
        <v>0.23570000000000002</v>
      </c>
      <c r="BW241" s="133">
        <f t="shared" si="167"/>
        <v>1.4289000000000001</v>
      </c>
      <c r="BX241" s="133">
        <f t="shared" si="167"/>
        <v>1.3109</v>
      </c>
      <c r="BY241" s="133">
        <f t="shared" si="147"/>
        <v>0.3246</v>
      </c>
      <c r="BZ241" s="133">
        <f t="shared" si="148"/>
        <v>0.26650000000000001</v>
      </c>
      <c r="CA241" s="133">
        <f t="shared" si="149"/>
        <v>7.5000000000000006E-3</v>
      </c>
      <c r="CB241" s="133">
        <f t="shared" si="150"/>
        <v>9.5939999999999994</v>
      </c>
      <c r="CC241" s="133"/>
      <c r="CD241" s="133">
        <f t="shared" si="151"/>
        <v>1.6280000000000001</v>
      </c>
    </row>
    <row r="242" spans="1:82" ht="15.75" x14ac:dyDescent="0.25">
      <c r="A242" s="125">
        <v>43340</v>
      </c>
      <c r="B242" s="138">
        <v>15148</v>
      </c>
      <c r="C242" s="138">
        <v>50258</v>
      </c>
      <c r="D242" s="138">
        <v>67709</v>
      </c>
      <c r="E242" s="138">
        <v>14224</v>
      </c>
      <c r="F242" s="138">
        <v>45337</v>
      </c>
      <c r="G242" s="138">
        <v>2034</v>
      </c>
      <c r="H242" s="138">
        <v>13422</v>
      </c>
      <c r="I242" s="138">
        <v>12831</v>
      </c>
      <c r="J242" s="138">
        <v>103200</v>
      </c>
      <c r="K242" s="138">
        <v>75182</v>
      </c>
      <c r="L242" s="138">
        <v>2797</v>
      </c>
      <c r="M242" s="138">
        <v>20762</v>
      </c>
      <c r="N242" s="138">
        <v>97</v>
      </c>
      <c r="O242" s="138">
        <v>19266</v>
      </c>
      <c r="P242" s="138">
        <v>15671</v>
      </c>
      <c r="Q242" s="138">
        <v>3234</v>
      </c>
      <c r="R242" s="138">
        <v>13474</v>
      </c>
      <c r="S242" s="138">
        <v>43903</v>
      </c>
      <c r="T242" s="138">
        <v>14539</v>
      </c>
      <c r="U242" s="138">
        <v>2699</v>
      </c>
      <c r="V242" s="138">
        <v>27233</v>
      </c>
      <c r="W242" s="138">
        <v>35613</v>
      </c>
      <c r="X242" s="138">
        <v>15302</v>
      </c>
      <c r="Y242" s="138">
        <v>15795</v>
      </c>
      <c r="Z242" s="138">
        <v>16206</v>
      </c>
      <c r="AA242" s="138">
        <v>44049</v>
      </c>
      <c r="AB242" s="138">
        <v>1031</v>
      </c>
      <c r="AC242" s="138">
        <v>1214</v>
      </c>
      <c r="AD242" s="138">
        <v>6060</v>
      </c>
      <c r="AE242" s="138">
        <v>37180</v>
      </c>
      <c r="AF242" s="138">
        <v>8199</v>
      </c>
      <c r="AG242" s="138">
        <v>8830</v>
      </c>
      <c r="AH242" s="138">
        <v>48860</v>
      </c>
      <c r="AI242" s="138">
        <v>40080</v>
      </c>
      <c r="AJ242" s="138">
        <v>350900</v>
      </c>
      <c r="AK242" s="128">
        <f t="shared" si="160"/>
        <v>0.20762000000000003</v>
      </c>
      <c r="AL242" s="129">
        <f t="shared" si="161"/>
        <v>1.5148000000000001</v>
      </c>
      <c r="AM242" s="129">
        <f t="shared" si="168"/>
        <v>2.5129000000000001</v>
      </c>
      <c r="AN242" s="129">
        <f t="shared" si="168"/>
        <v>3.3854500000000001</v>
      </c>
      <c r="AO242" s="129">
        <f t="shared" si="163"/>
        <v>10.32</v>
      </c>
      <c r="AP242" s="129">
        <f t="shared" si="164"/>
        <v>3.7591000000000001</v>
      </c>
      <c r="AQ242" s="129">
        <f t="shared" si="165"/>
        <v>0.48860000000000003</v>
      </c>
      <c r="AR242" s="129">
        <f t="shared" si="165"/>
        <v>0.40080000000000005</v>
      </c>
      <c r="AT242" s="131">
        <f t="shared" si="152"/>
        <v>43340</v>
      </c>
      <c r="AU242" s="132">
        <f t="shared" si="131"/>
        <v>0.37180000000000002</v>
      </c>
      <c r="AV242" s="132">
        <f t="shared" si="132"/>
        <v>0.44049000000000005</v>
      </c>
      <c r="AW242" s="132">
        <f t="shared" si="133"/>
        <v>0.43903000000000003</v>
      </c>
      <c r="AX242" s="132">
        <f t="shared" si="134"/>
        <v>1.2140000000000001E-2</v>
      </c>
      <c r="AY242" s="132">
        <f t="shared" si="135"/>
        <v>1.0310000000000001E-2</v>
      </c>
      <c r="AZ242" s="132">
        <f t="shared" si="136"/>
        <v>0.27233000000000002</v>
      </c>
      <c r="BA242" s="132">
        <f t="shared" si="137"/>
        <v>0.15795000000000001</v>
      </c>
      <c r="BB242" s="132">
        <f t="shared" si="138"/>
        <v>0.71226</v>
      </c>
      <c r="BC242" s="132">
        <f t="shared" si="139"/>
        <v>0.16206000000000001</v>
      </c>
      <c r="BD242" s="132">
        <f t="shared" si="140"/>
        <v>0.15302000000000002</v>
      </c>
      <c r="BE242" s="132">
        <f t="shared" si="141"/>
        <v>8.1990000000000007E-2</v>
      </c>
      <c r="BF242" s="132">
        <f t="shared" si="142"/>
        <v>6.0600000000000008E-2</v>
      </c>
      <c r="BG242" s="132">
        <f t="shared" si="153"/>
        <v>8.8299999999999993E-3</v>
      </c>
      <c r="BH242" s="132"/>
      <c r="BI242" s="132">
        <f t="shared" si="166"/>
        <v>1.5148000000000001</v>
      </c>
      <c r="BJ242" s="132">
        <f t="shared" si="166"/>
        <v>2.5129000000000001</v>
      </c>
      <c r="BK242" s="132">
        <f t="shared" si="166"/>
        <v>3.3854500000000001</v>
      </c>
      <c r="BL242" s="132">
        <f t="shared" si="143"/>
        <v>0.26990000000000003</v>
      </c>
      <c r="BM242" s="132">
        <f t="shared" si="154"/>
        <v>1.4224000000000001</v>
      </c>
      <c r="BN242" s="132">
        <f t="shared" si="144"/>
        <v>0.9067400000000001</v>
      </c>
      <c r="BO242" s="132"/>
      <c r="BP242" s="132">
        <f t="shared" si="155"/>
        <v>3.7591000000000001</v>
      </c>
      <c r="BQ242" s="132">
        <f t="shared" si="156"/>
        <v>10.32</v>
      </c>
      <c r="BR242" s="132">
        <f t="shared" si="157"/>
        <v>0.35089999999999999</v>
      </c>
      <c r="BS242" s="132">
        <f t="shared" si="145"/>
        <v>0.14539000000000002</v>
      </c>
      <c r="BT242" s="132">
        <f t="shared" si="146"/>
        <v>1.3474000000000002</v>
      </c>
      <c r="BU242" s="132"/>
      <c r="BV242" s="132">
        <f t="shared" si="158"/>
        <v>0.2034</v>
      </c>
      <c r="BW242" s="133">
        <f t="shared" si="167"/>
        <v>1.3422000000000001</v>
      </c>
      <c r="BX242" s="133">
        <f t="shared" si="167"/>
        <v>1.2831000000000001</v>
      </c>
      <c r="BY242" s="133">
        <f t="shared" si="147"/>
        <v>0.32340000000000002</v>
      </c>
      <c r="BZ242" s="133">
        <f t="shared" si="148"/>
        <v>0.2797</v>
      </c>
      <c r="CA242" s="133">
        <f t="shared" si="149"/>
        <v>9.7000000000000003E-3</v>
      </c>
      <c r="CB242" s="133">
        <f t="shared" si="150"/>
        <v>9.6330000000000009</v>
      </c>
      <c r="CC242" s="133"/>
      <c r="CD242" s="133">
        <f t="shared" si="151"/>
        <v>1.5671000000000002</v>
      </c>
    </row>
    <row r="243" spans="1:82" ht="15.75" x14ac:dyDescent="0.25">
      <c r="A243" s="125">
        <v>43341</v>
      </c>
      <c r="B243" s="138">
        <v>14890</v>
      </c>
      <c r="C243" s="138">
        <v>49851</v>
      </c>
      <c r="D243" s="138">
        <v>67457</v>
      </c>
      <c r="E243" s="138">
        <v>14101</v>
      </c>
      <c r="F243" s="138">
        <v>44903</v>
      </c>
      <c r="G243" s="138">
        <v>2044</v>
      </c>
      <c r="H243" s="138">
        <v>13392</v>
      </c>
      <c r="I243" s="138">
        <v>12600</v>
      </c>
      <c r="J243" s="138">
        <v>102876</v>
      </c>
      <c r="K243" s="138">
        <v>75289</v>
      </c>
      <c r="L243" s="138">
        <v>2808</v>
      </c>
      <c r="M243" s="138">
        <v>20414</v>
      </c>
      <c r="N243" s="138">
        <v>90</v>
      </c>
      <c r="O243" s="138">
        <v>19299</v>
      </c>
      <c r="P243" s="138">
        <v>15644</v>
      </c>
      <c r="Q243" s="138">
        <v>3240</v>
      </c>
      <c r="R243" s="138">
        <v>14525</v>
      </c>
      <c r="S243" s="138">
        <v>44359</v>
      </c>
      <c r="T243" s="138">
        <v>17143</v>
      </c>
      <c r="U243" s="138">
        <v>2604</v>
      </c>
      <c r="V243" s="138">
        <v>26321</v>
      </c>
      <c r="W243" s="138">
        <v>33678</v>
      </c>
      <c r="X243" s="138">
        <v>15587</v>
      </c>
      <c r="Y243" s="138">
        <v>16292</v>
      </c>
      <c r="Z243" s="138">
        <v>16483</v>
      </c>
      <c r="AA243" s="138">
        <v>42618</v>
      </c>
      <c r="AB243" s="138">
        <v>1441</v>
      </c>
      <c r="AC243" s="146">
        <v>1624</v>
      </c>
      <c r="AD243" s="138">
        <v>6721</v>
      </c>
      <c r="AE243" s="138">
        <v>42046</v>
      </c>
      <c r="AF243" s="138">
        <v>8482</v>
      </c>
      <c r="AG243" s="138">
        <v>11050</v>
      </c>
      <c r="AH243" s="138">
        <v>51640</v>
      </c>
      <c r="AI243" s="138">
        <v>44980</v>
      </c>
      <c r="AJ243" s="138">
        <v>349800</v>
      </c>
      <c r="AK243" s="128">
        <f t="shared" si="160"/>
        <v>0.20414000000000002</v>
      </c>
      <c r="AL243" s="129">
        <f t="shared" si="161"/>
        <v>1.4890000000000001</v>
      </c>
      <c r="AM243" s="129">
        <f t="shared" si="168"/>
        <v>2.49255</v>
      </c>
      <c r="AN243" s="129">
        <f t="shared" si="168"/>
        <v>3.3728500000000001</v>
      </c>
      <c r="AO243" s="129">
        <f t="shared" si="163"/>
        <v>10.287600000000001</v>
      </c>
      <c r="AP243" s="129">
        <f t="shared" si="164"/>
        <v>3.7644500000000001</v>
      </c>
      <c r="AQ243" s="129">
        <f t="shared" si="165"/>
        <v>0.51640000000000008</v>
      </c>
      <c r="AR243" s="129">
        <f t="shared" si="165"/>
        <v>0.44980000000000003</v>
      </c>
      <c r="AT243" s="131">
        <f t="shared" si="152"/>
        <v>43341</v>
      </c>
      <c r="AU243" s="132">
        <f t="shared" si="131"/>
        <v>0.42046000000000006</v>
      </c>
      <c r="AV243" s="132">
        <f t="shared" si="132"/>
        <v>0.42618000000000006</v>
      </c>
      <c r="AW243" s="132">
        <f t="shared" si="133"/>
        <v>0.44359000000000004</v>
      </c>
      <c r="AX243" s="132">
        <f t="shared" si="134"/>
        <v>1.6240000000000001E-2</v>
      </c>
      <c r="AY243" s="132">
        <f t="shared" si="135"/>
        <v>1.4410000000000001E-2</v>
      </c>
      <c r="AZ243" s="132">
        <f t="shared" si="136"/>
        <v>0.26321</v>
      </c>
      <c r="BA243" s="132">
        <f t="shared" si="137"/>
        <v>0.16292000000000001</v>
      </c>
      <c r="BB243" s="132">
        <f t="shared" si="138"/>
        <v>0.67356000000000005</v>
      </c>
      <c r="BC243" s="132">
        <f t="shared" si="139"/>
        <v>0.16483</v>
      </c>
      <c r="BD243" s="132">
        <f t="shared" si="140"/>
        <v>0.15587000000000001</v>
      </c>
      <c r="BE243" s="132">
        <f t="shared" si="141"/>
        <v>8.4820000000000007E-2</v>
      </c>
      <c r="BF243" s="132">
        <f t="shared" si="142"/>
        <v>6.7210000000000006E-2</v>
      </c>
      <c r="BG243" s="132">
        <f t="shared" si="153"/>
        <v>1.1049999999999999E-2</v>
      </c>
      <c r="BH243" s="132"/>
      <c r="BI243" s="132">
        <f t="shared" si="166"/>
        <v>1.4890000000000001</v>
      </c>
      <c r="BJ243" s="132">
        <f t="shared" si="166"/>
        <v>2.49255</v>
      </c>
      <c r="BK243" s="132">
        <f t="shared" si="166"/>
        <v>3.3728500000000001</v>
      </c>
      <c r="BL243" s="132">
        <f t="shared" si="143"/>
        <v>0.26040000000000002</v>
      </c>
      <c r="BM243" s="132">
        <f t="shared" si="154"/>
        <v>1.4101000000000001</v>
      </c>
      <c r="BN243" s="132">
        <f t="shared" si="144"/>
        <v>0.89806000000000008</v>
      </c>
      <c r="BO243" s="132"/>
      <c r="BP243" s="132">
        <f t="shared" si="155"/>
        <v>3.7644500000000001</v>
      </c>
      <c r="BQ243" s="132">
        <f t="shared" si="156"/>
        <v>10.287600000000001</v>
      </c>
      <c r="BR243" s="132">
        <f t="shared" si="157"/>
        <v>0.3498</v>
      </c>
      <c r="BS243" s="132">
        <f t="shared" si="145"/>
        <v>0.17143000000000003</v>
      </c>
      <c r="BT243" s="132">
        <f t="shared" si="146"/>
        <v>1.4525000000000001</v>
      </c>
      <c r="BU243" s="132"/>
      <c r="BV243" s="132">
        <f t="shared" si="158"/>
        <v>0.2044</v>
      </c>
      <c r="BW243" s="133">
        <f t="shared" si="167"/>
        <v>1.3392000000000002</v>
      </c>
      <c r="BX243" s="133">
        <f t="shared" si="167"/>
        <v>1.26</v>
      </c>
      <c r="BY243" s="133">
        <f t="shared" si="147"/>
        <v>0.32400000000000001</v>
      </c>
      <c r="BZ243" s="133">
        <f t="shared" si="148"/>
        <v>0.28079999999999999</v>
      </c>
      <c r="CA243" s="133">
        <f t="shared" si="149"/>
        <v>9.0000000000000011E-3</v>
      </c>
      <c r="CB243" s="133">
        <f t="shared" si="150"/>
        <v>9.6494999999999997</v>
      </c>
      <c r="CC243" s="133"/>
      <c r="CD243" s="133">
        <f t="shared" si="151"/>
        <v>1.5644</v>
      </c>
    </row>
    <row r="244" spans="1:82" ht="15.75" x14ac:dyDescent="0.25">
      <c r="A244" s="125">
        <v>43342</v>
      </c>
      <c r="B244" s="138">
        <v>15293</v>
      </c>
      <c r="C244" s="138">
        <v>50258</v>
      </c>
      <c r="D244" s="138">
        <v>67751</v>
      </c>
      <c r="E244" s="138">
        <v>14012</v>
      </c>
      <c r="F244" s="138">
        <v>43775</v>
      </c>
      <c r="G244" s="138">
        <v>2345</v>
      </c>
      <c r="H244" s="138">
        <v>14183</v>
      </c>
      <c r="I244" s="138">
        <v>12291</v>
      </c>
      <c r="J244" s="138">
        <v>102630</v>
      </c>
      <c r="K244" s="138">
        <v>74065</v>
      </c>
      <c r="L244" s="138">
        <v>2725</v>
      </c>
      <c r="M244" s="138">
        <v>19901</v>
      </c>
      <c r="N244" s="138">
        <v>61</v>
      </c>
      <c r="O244" s="138">
        <v>18982</v>
      </c>
      <c r="P244" s="138">
        <v>16075</v>
      </c>
      <c r="Q244" s="138">
        <v>3143</v>
      </c>
      <c r="R244" s="138">
        <v>13200</v>
      </c>
      <c r="S244" s="138">
        <v>43458</v>
      </c>
      <c r="T244" s="138">
        <v>14503</v>
      </c>
      <c r="U244" s="138">
        <v>2519</v>
      </c>
      <c r="V244" s="138">
        <v>27255</v>
      </c>
      <c r="W244" s="138">
        <v>34525</v>
      </c>
      <c r="X244" s="138">
        <v>15223</v>
      </c>
      <c r="Y244" s="138">
        <v>15462</v>
      </c>
      <c r="Z244" s="138">
        <v>16176</v>
      </c>
      <c r="AA244" s="138">
        <v>44935</v>
      </c>
      <c r="AB244" s="138">
        <v>1093</v>
      </c>
      <c r="AC244" s="146">
        <v>1645</v>
      </c>
      <c r="AD244" s="146">
        <v>5518</v>
      </c>
      <c r="AE244" s="138">
        <v>42685</v>
      </c>
      <c r="AF244" s="138">
        <v>7784</v>
      </c>
      <c r="AG244" s="138">
        <v>5900</v>
      </c>
      <c r="AH244" s="138">
        <v>46440</v>
      </c>
      <c r="AI244" s="138">
        <v>37750</v>
      </c>
      <c r="AJ244" s="138">
        <v>336320</v>
      </c>
      <c r="AK244" s="128">
        <f>(M244)*0.00001</f>
        <v>0.19901000000000002</v>
      </c>
      <c r="AL244" s="129">
        <f>(B244)*0.0001</f>
        <v>1.5293000000000001</v>
      </c>
      <c r="AM244" s="129">
        <f>(C244)*0.00005</f>
        <v>2.5129000000000001</v>
      </c>
      <c r="AN244" s="129">
        <f>(D244)*0.00005</f>
        <v>3.3875500000000001</v>
      </c>
      <c r="AO244" s="129">
        <f>(J244)*0.0001</f>
        <v>10.263</v>
      </c>
      <c r="AP244" s="129">
        <f>(K244)*0.00005</f>
        <v>3.7032500000000002</v>
      </c>
      <c r="AQ244" s="129">
        <f>(AH244)*0.00001</f>
        <v>0.46440000000000003</v>
      </c>
      <c r="AR244" s="129">
        <f>(AI244)*0.00001</f>
        <v>0.37750000000000006</v>
      </c>
      <c r="AT244" s="131">
        <f t="shared" si="152"/>
        <v>43342</v>
      </c>
      <c r="AU244" s="132">
        <f t="shared" si="131"/>
        <v>0.42685000000000001</v>
      </c>
      <c r="AV244" s="132">
        <f t="shared" si="132"/>
        <v>0.44935000000000003</v>
      </c>
      <c r="AW244" s="132">
        <f t="shared" si="133"/>
        <v>0.43458000000000002</v>
      </c>
      <c r="AX244" s="132">
        <f t="shared" si="134"/>
        <v>1.6450000000000003E-2</v>
      </c>
      <c r="AY244" s="132">
        <f t="shared" si="135"/>
        <v>1.093E-2</v>
      </c>
      <c r="AZ244" s="132">
        <f t="shared" si="136"/>
        <v>0.27255000000000001</v>
      </c>
      <c r="BA244" s="132">
        <f t="shared" si="137"/>
        <v>0.15462000000000001</v>
      </c>
      <c r="BB244" s="132">
        <f t="shared" si="138"/>
        <v>0.6905</v>
      </c>
      <c r="BC244" s="132">
        <f t="shared" si="139"/>
        <v>0.16176000000000001</v>
      </c>
      <c r="BD244" s="132">
        <f t="shared" si="140"/>
        <v>0.15223</v>
      </c>
      <c r="BE244" s="132">
        <f t="shared" si="141"/>
        <v>7.7840000000000006E-2</v>
      </c>
      <c r="BF244" s="132">
        <f t="shared" si="142"/>
        <v>5.5180000000000007E-2</v>
      </c>
      <c r="BG244" s="132">
        <f t="shared" si="153"/>
        <v>5.8999999999999999E-3</v>
      </c>
      <c r="BH244" s="132"/>
      <c r="BI244" s="132">
        <f t="shared" si="166"/>
        <v>1.5293000000000001</v>
      </c>
      <c r="BJ244" s="132">
        <f t="shared" si="166"/>
        <v>2.5129000000000001</v>
      </c>
      <c r="BK244" s="132">
        <f t="shared" si="166"/>
        <v>3.3875500000000001</v>
      </c>
      <c r="BL244" s="132">
        <f t="shared" si="143"/>
        <v>0.25190000000000001</v>
      </c>
      <c r="BM244" s="132">
        <f t="shared" si="154"/>
        <v>1.4012</v>
      </c>
      <c r="BN244" s="132">
        <f t="shared" si="144"/>
        <v>0.87550000000000006</v>
      </c>
      <c r="BO244" s="132"/>
      <c r="BP244" s="132">
        <f t="shared" si="155"/>
        <v>3.7032500000000002</v>
      </c>
      <c r="BQ244" s="132">
        <f t="shared" si="156"/>
        <v>10.263</v>
      </c>
      <c r="BR244" s="132">
        <f t="shared" si="157"/>
        <v>0.33632000000000001</v>
      </c>
      <c r="BS244" s="132">
        <f t="shared" si="145"/>
        <v>0.14503000000000002</v>
      </c>
      <c r="BT244" s="132">
        <f t="shared" si="146"/>
        <v>1.32</v>
      </c>
      <c r="BU244" s="132"/>
      <c r="BV244" s="132">
        <f t="shared" si="158"/>
        <v>0.23450000000000001</v>
      </c>
      <c r="BW244" s="133">
        <f t="shared" si="167"/>
        <v>1.4183000000000001</v>
      </c>
      <c r="BX244" s="133">
        <f t="shared" si="167"/>
        <v>1.2291000000000001</v>
      </c>
      <c r="BY244" s="133">
        <f t="shared" si="147"/>
        <v>0.31430000000000002</v>
      </c>
      <c r="BZ244" s="133">
        <f t="shared" si="148"/>
        <v>0.27250000000000002</v>
      </c>
      <c r="CA244" s="133">
        <f t="shared" si="149"/>
        <v>6.1000000000000004E-3</v>
      </c>
      <c r="CB244" s="133">
        <f t="shared" si="150"/>
        <v>9.4909999999999997</v>
      </c>
      <c r="CC244" s="133"/>
      <c r="CD244" s="133">
        <f t="shared" si="151"/>
        <v>1.6075000000000002</v>
      </c>
    </row>
    <row r="245" spans="1:82" ht="15.75" x14ac:dyDescent="0.25">
      <c r="A245" s="125">
        <v>43343</v>
      </c>
      <c r="B245" s="138">
        <v>17449</v>
      </c>
      <c r="C245" s="138">
        <v>55469</v>
      </c>
      <c r="D245" s="138">
        <v>74864</v>
      </c>
      <c r="E245" s="138">
        <v>14406</v>
      </c>
      <c r="F245" s="138">
        <v>45564</v>
      </c>
      <c r="G245" s="138">
        <v>4094</v>
      </c>
      <c r="H245" s="138">
        <v>20873</v>
      </c>
      <c r="I245" s="138">
        <v>15420</v>
      </c>
      <c r="J245" s="138">
        <v>111799</v>
      </c>
      <c r="K245" s="138">
        <v>75737</v>
      </c>
      <c r="L245" s="138">
        <v>2754</v>
      </c>
      <c r="M245" s="138">
        <v>20669</v>
      </c>
      <c r="N245" s="138">
        <v>55</v>
      </c>
      <c r="O245" s="138">
        <v>19669</v>
      </c>
      <c r="P245" s="138">
        <v>17195</v>
      </c>
      <c r="Q245" s="138">
        <v>3288</v>
      </c>
      <c r="R245" s="138">
        <v>14827</v>
      </c>
      <c r="S245" s="138">
        <v>43167</v>
      </c>
      <c r="T245" s="138">
        <v>19353</v>
      </c>
      <c r="U245" s="138">
        <v>2527</v>
      </c>
      <c r="V245" s="138">
        <v>29894</v>
      </c>
      <c r="W245" s="138">
        <v>31987</v>
      </c>
      <c r="X245" s="138">
        <v>17057</v>
      </c>
      <c r="Y245" s="138">
        <v>17417</v>
      </c>
      <c r="Z245" s="138">
        <v>16913</v>
      </c>
      <c r="AA245" s="138">
        <v>48334</v>
      </c>
      <c r="AB245" s="138">
        <v>1322</v>
      </c>
      <c r="AC245" s="146">
        <v>1894</v>
      </c>
      <c r="AD245" s="138">
        <v>4494</v>
      </c>
      <c r="AE245" s="138">
        <v>35060</v>
      </c>
      <c r="AF245" s="138">
        <v>7268</v>
      </c>
      <c r="AG245" s="138">
        <v>11050</v>
      </c>
      <c r="AH245" s="138">
        <v>43210</v>
      </c>
      <c r="AI245" s="138">
        <v>27810</v>
      </c>
      <c r="AJ245" s="138">
        <v>344060</v>
      </c>
      <c r="AK245" s="128">
        <f t="shared" si="160"/>
        <v>0.20669000000000001</v>
      </c>
      <c r="AL245" s="129">
        <f t="shared" si="161"/>
        <v>1.7449000000000001</v>
      </c>
      <c r="AM245" s="129">
        <f t="shared" si="168"/>
        <v>2.77345</v>
      </c>
      <c r="AN245" s="129">
        <f t="shared" si="168"/>
        <v>3.7432000000000003</v>
      </c>
      <c r="AO245" s="129">
        <f t="shared" si="163"/>
        <v>11.1799</v>
      </c>
      <c r="AP245" s="129">
        <f t="shared" si="164"/>
        <v>3.7868500000000003</v>
      </c>
      <c r="AQ245" s="129">
        <f t="shared" si="165"/>
        <v>0.43210000000000004</v>
      </c>
      <c r="AR245" s="129">
        <f t="shared" si="165"/>
        <v>0.27810000000000001</v>
      </c>
      <c r="AT245" s="131">
        <f t="shared" si="152"/>
        <v>43343</v>
      </c>
      <c r="AU245" s="132">
        <f t="shared" si="131"/>
        <v>0.35060000000000002</v>
      </c>
      <c r="AV245" s="132">
        <f t="shared" si="132"/>
        <v>0.48334000000000005</v>
      </c>
      <c r="AW245" s="132">
        <f t="shared" si="133"/>
        <v>0.43167000000000005</v>
      </c>
      <c r="AX245" s="132">
        <f t="shared" si="134"/>
        <v>1.8940000000000002E-2</v>
      </c>
      <c r="AY245" s="132">
        <f t="shared" si="135"/>
        <v>1.3220000000000001E-2</v>
      </c>
      <c r="AZ245" s="132">
        <f t="shared" si="136"/>
        <v>0.29894000000000004</v>
      </c>
      <c r="BA245" s="132">
        <f t="shared" si="137"/>
        <v>0.17417000000000002</v>
      </c>
      <c r="BB245" s="132">
        <f t="shared" si="138"/>
        <v>0.63974000000000009</v>
      </c>
      <c r="BC245" s="132">
        <f t="shared" si="139"/>
        <v>0.16913</v>
      </c>
      <c r="BD245" s="132">
        <f t="shared" si="140"/>
        <v>0.17057000000000003</v>
      </c>
      <c r="BE245" s="132">
        <f t="shared" si="141"/>
        <v>7.2680000000000008E-2</v>
      </c>
      <c r="BF245" s="132">
        <f t="shared" si="142"/>
        <v>4.4940000000000001E-2</v>
      </c>
      <c r="BG245" s="132">
        <f t="shared" si="153"/>
        <v>1.1049999999999999E-2</v>
      </c>
      <c r="BH245" s="132"/>
      <c r="BI245" s="132">
        <f t="shared" si="166"/>
        <v>1.7449000000000001</v>
      </c>
      <c r="BJ245" s="132">
        <f t="shared" si="166"/>
        <v>2.77345</v>
      </c>
      <c r="BK245" s="132">
        <f t="shared" si="166"/>
        <v>3.7432000000000003</v>
      </c>
      <c r="BL245" s="132">
        <f t="shared" si="143"/>
        <v>0.25270000000000004</v>
      </c>
      <c r="BM245" s="132">
        <f t="shared" si="154"/>
        <v>1.4406000000000001</v>
      </c>
      <c r="BN245" s="132">
        <f t="shared" si="144"/>
        <v>0.91128000000000009</v>
      </c>
      <c r="BO245" s="132"/>
      <c r="BP245" s="132">
        <f t="shared" si="155"/>
        <v>3.7868500000000003</v>
      </c>
      <c r="BQ245" s="132">
        <f t="shared" si="156"/>
        <v>11.1799</v>
      </c>
      <c r="BR245" s="132">
        <f t="shared" si="157"/>
        <v>0.34405999999999998</v>
      </c>
      <c r="BS245" s="132">
        <f t="shared" si="145"/>
        <v>0.19353000000000001</v>
      </c>
      <c r="BT245" s="132">
        <f t="shared" si="146"/>
        <v>1.4827000000000001</v>
      </c>
      <c r="BU245" s="132"/>
      <c r="BV245" s="132">
        <f t="shared" si="158"/>
        <v>0.40940000000000004</v>
      </c>
      <c r="BW245" s="133">
        <f t="shared" si="167"/>
        <v>2.0872999999999999</v>
      </c>
      <c r="BX245" s="133">
        <f t="shared" si="167"/>
        <v>1.542</v>
      </c>
      <c r="BY245" s="133">
        <f t="shared" si="147"/>
        <v>0.32880000000000004</v>
      </c>
      <c r="BZ245" s="133">
        <f t="shared" si="148"/>
        <v>0.27540000000000003</v>
      </c>
      <c r="CA245" s="133">
        <f t="shared" si="149"/>
        <v>5.5000000000000005E-3</v>
      </c>
      <c r="CB245" s="133">
        <f t="shared" si="150"/>
        <v>9.8345000000000002</v>
      </c>
      <c r="CC245" s="133"/>
      <c r="CD245" s="133">
        <f t="shared" si="151"/>
        <v>1.7195</v>
      </c>
    </row>
    <row r="246" spans="1:82" ht="15.75" x14ac:dyDescent="0.25">
      <c r="A246" s="125">
        <v>43344</v>
      </c>
      <c r="B246" s="138">
        <v>16061</v>
      </c>
      <c r="C246" s="138">
        <v>52759</v>
      </c>
      <c r="D246" s="138">
        <v>70291</v>
      </c>
      <c r="E246" s="138">
        <v>14006</v>
      </c>
      <c r="F246" s="138">
        <v>47280</v>
      </c>
      <c r="G246" s="138">
        <v>3926</v>
      </c>
      <c r="H246" s="138">
        <v>20738</v>
      </c>
      <c r="I246" s="138">
        <v>16565</v>
      </c>
      <c r="J246" s="138">
        <v>105765</v>
      </c>
      <c r="K246" s="138">
        <v>76643</v>
      </c>
      <c r="L246" s="138">
        <v>2825</v>
      </c>
      <c r="M246" s="138">
        <v>23667</v>
      </c>
      <c r="N246" s="138">
        <v>53</v>
      </c>
      <c r="O246" s="138">
        <v>21195</v>
      </c>
      <c r="P246" s="138">
        <v>19604</v>
      </c>
      <c r="Q246" s="138">
        <v>3411</v>
      </c>
      <c r="R246" s="138">
        <v>13579</v>
      </c>
      <c r="S246" s="138">
        <v>41742</v>
      </c>
      <c r="T246" s="138">
        <v>16110</v>
      </c>
      <c r="U246" s="138">
        <v>2554</v>
      </c>
      <c r="V246" s="138">
        <v>29406</v>
      </c>
      <c r="W246" s="138">
        <v>32256</v>
      </c>
      <c r="X246" s="138">
        <v>18501</v>
      </c>
      <c r="Y246" s="138">
        <v>15077</v>
      </c>
      <c r="Z246" s="138">
        <v>18228</v>
      </c>
      <c r="AA246" s="138">
        <v>46303</v>
      </c>
      <c r="AB246" s="138">
        <v>1614</v>
      </c>
      <c r="AC246" s="138">
        <v>2228</v>
      </c>
      <c r="AD246" s="138">
        <v>6328</v>
      </c>
      <c r="AE246" s="138">
        <v>33065</v>
      </c>
      <c r="AF246" s="138">
        <v>4851</v>
      </c>
      <c r="AG246" s="138">
        <v>10460</v>
      </c>
      <c r="AH246" s="138">
        <v>39320</v>
      </c>
      <c r="AI246" s="138">
        <v>40690</v>
      </c>
      <c r="AJ246" s="138">
        <v>350300</v>
      </c>
      <c r="AK246" s="128">
        <f t="shared" si="160"/>
        <v>0.23667000000000002</v>
      </c>
      <c r="AL246" s="129">
        <f t="shared" si="161"/>
        <v>1.6061000000000001</v>
      </c>
      <c r="AM246" s="129">
        <f t="shared" si="168"/>
        <v>2.63795</v>
      </c>
      <c r="AN246" s="129">
        <f t="shared" si="168"/>
        <v>3.5145500000000003</v>
      </c>
      <c r="AO246" s="129">
        <f t="shared" si="163"/>
        <v>10.576500000000001</v>
      </c>
      <c r="AP246" s="129">
        <f t="shared" si="164"/>
        <v>3.8321500000000004</v>
      </c>
      <c r="AQ246" s="129">
        <f>(AH246)*0.00001</f>
        <v>0.39320000000000005</v>
      </c>
      <c r="AR246" s="129">
        <f>(AI246)*0.000001</f>
        <v>4.0689999999999997E-2</v>
      </c>
      <c r="AT246" s="131">
        <f t="shared" si="152"/>
        <v>43344</v>
      </c>
      <c r="AU246" s="132">
        <f t="shared" si="131"/>
        <v>0.33065</v>
      </c>
      <c r="AV246" s="132">
        <f t="shared" si="132"/>
        <v>0.46303000000000005</v>
      </c>
      <c r="AW246" s="132">
        <f t="shared" si="133"/>
        <v>0.41742000000000001</v>
      </c>
      <c r="AX246" s="132">
        <f t="shared" si="134"/>
        <v>2.2280000000000001E-2</v>
      </c>
      <c r="AY246" s="132">
        <f t="shared" si="135"/>
        <v>1.6140000000000002E-2</v>
      </c>
      <c r="AZ246" s="132">
        <f t="shared" si="136"/>
        <v>0.29406000000000004</v>
      </c>
      <c r="BA246" s="132">
        <f t="shared" si="137"/>
        <v>0.15077000000000002</v>
      </c>
      <c r="BB246" s="132">
        <f t="shared" si="138"/>
        <v>0.64512000000000003</v>
      </c>
      <c r="BC246" s="132">
        <f t="shared" si="139"/>
        <v>0.18228000000000003</v>
      </c>
      <c r="BD246" s="132">
        <f t="shared" si="140"/>
        <v>0.18501000000000001</v>
      </c>
      <c r="BE246" s="132">
        <f t="shared" si="141"/>
        <v>4.8510000000000005E-2</v>
      </c>
      <c r="BF246" s="132">
        <f t="shared" si="142"/>
        <v>6.3280000000000003E-2</v>
      </c>
      <c r="BG246" s="132">
        <f t="shared" si="153"/>
        <v>1.0459999999999999E-2</v>
      </c>
      <c r="BH246" s="132"/>
      <c r="BI246" s="132">
        <f t="shared" si="166"/>
        <v>1.6061000000000001</v>
      </c>
      <c r="BJ246" s="132">
        <f t="shared" si="166"/>
        <v>2.63795</v>
      </c>
      <c r="BK246" s="132">
        <f t="shared" si="166"/>
        <v>3.5145500000000003</v>
      </c>
      <c r="BL246" s="132">
        <f t="shared" si="143"/>
        <v>0.25540000000000002</v>
      </c>
      <c r="BM246" s="132">
        <f t="shared" si="154"/>
        <v>1.4006000000000001</v>
      </c>
      <c r="BN246" s="132">
        <f t="shared" si="144"/>
        <v>0.94560000000000011</v>
      </c>
      <c r="BO246" s="132"/>
      <c r="BP246" s="132">
        <f t="shared" si="155"/>
        <v>3.8321500000000004</v>
      </c>
      <c r="BQ246" s="132">
        <f t="shared" si="156"/>
        <v>10.576500000000001</v>
      </c>
      <c r="BR246" s="132">
        <f t="shared" si="157"/>
        <v>0.3503</v>
      </c>
      <c r="BS246" s="132">
        <f t="shared" si="145"/>
        <v>0.16110000000000002</v>
      </c>
      <c r="BT246" s="132">
        <f t="shared" si="146"/>
        <v>1.3579000000000001</v>
      </c>
      <c r="BU246" s="132"/>
      <c r="BV246" s="132">
        <f t="shared" si="158"/>
        <v>0.3926</v>
      </c>
      <c r="BW246" s="133">
        <f t="shared" si="167"/>
        <v>2.0738000000000003</v>
      </c>
      <c r="BX246" s="133">
        <f t="shared" si="167"/>
        <v>1.6565000000000001</v>
      </c>
      <c r="BY246" s="133">
        <f t="shared" si="147"/>
        <v>0.34110000000000001</v>
      </c>
      <c r="BZ246" s="133">
        <f t="shared" si="148"/>
        <v>0.28250000000000003</v>
      </c>
      <c r="CA246" s="133">
        <f t="shared" si="149"/>
        <v>5.3E-3</v>
      </c>
      <c r="CB246" s="133">
        <f t="shared" si="150"/>
        <v>10.5975</v>
      </c>
      <c r="CC246" s="133"/>
      <c r="CD246" s="133">
        <f t="shared" si="151"/>
        <v>1.9604000000000001</v>
      </c>
    </row>
    <row r="247" spans="1:82" ht="15.75" x14ac:dyDescent="0.25">
      <c r="A247" s="125">
        <v>43345</v>
      </c>
      <c r="B247" s="138">
        <v>16306</v>
      </c>
      <c r="C247" s="138">
        <v>52966</v>
      </c>
      <c r="D247" s="138">
        <v>70357</v>
      </c>
      <c r="E247" s="138">
        <v>15165</v>
      </c>
      <c r="F247" s="138">
        <v>47950</v>
      </c>
      <c r="G247" s="138">
        <v>4116</v>
      </c>
      <c r="H247" s="138">
        <v>21219</v>
      </c>
      <c r="I247" s="138">
        <v>16930</v>
      </c>
      <c r="J247" s="138">
        <v>108035</v>
      </c>
      <c r="K247" s="138">
        <v>78902</v>
      </c>
      <c r="L247" s="138">
        <v>2787</v>
      </c>
      <c r="M247" s="138">
        <v>23771</v>
      </c>
      <c r="N247" s="138">
        <v>30</v>
      </c>
      <c r="O247" s="138">
        <v>21367</v>
      </c>
      <c r="P247" s="138">
        <v>20738</v>
      </c>
      <c r="Q247" s="138">
        <v>3279</v>
      </c>
      <c r="R247" s="138">
        <v>13538</v>
      </c>
      <c r="S247" s="138">
        <v>41143</v>
      </c>
      <c r="T247" s="138">
        <v>16353</v>
      </c>
      <c r="U247" s="138">
        <v>2681</v>
      </c>
      <c r="V247" s="138">
        <v>30313</v>
      </c>
      <c r="W247" s="138">
        <v>34306</v>
      </c>
      <c r="X247" s="138">
        <v>20579</v>
      </c>
      <c r="Y247" s="138">
        <v>14577</v>
      </c>
      <c r="Z247" s="138">
        <v>19912</v>
      </c>
      <c r="AA247" s="138">
        <v>46773</v>
      </c>
      <c r="AB247" s="138">
        <v>1629</v>
      </c>
      <c r="AC247" s="138">
        <v>2457</v>
      </c>
      <c r="AD247" s="138">
        <v>5445</v>
      </c>
      <c r="AE247" s="138">
        <v>35821</v>
      </c>
      <c r="AF247" s="138">
        <v>5001</v>
      </c>
      <c r="AG247" s="138">
        <v>11050</v>
      </c>
      <c r="AH247" s="138">
        <v>42500</v>
      </c>
      <c r="AI247" s="138">
        <v>35560</v>
      </c>
      <c r="AJ247" s="138">
        <v>350080</v>
      </c>
      <c r="AK247" s="128">
        <f t="shared" si="160"/>
        <v>0.23771000000000003</v>
      </c>
      <c r="AL247" s="129">
        <f t="shared" si="161"/>
        <v>1.6306</v>
      </c>
      <c r="AM247" s="129">
        <f t="shared" si="168"/>
        <v>2.6483000000000003</v>
      </c>
      <c r="AN247" s="129">
        <f t="shared" si="168"/>
        <v>3.5178500000000001</v>
      </c>
      <c r="AO247" s="129">
        <f t="shared" si="163"/>
        <v>10.8035</v>
      </c>
      <c r="AP247" s="129">
        <f t="shared" si="164"/>
        <v>3.9451000000000001</v>
      </c>
      <c r="AQ247" s="129">
        <f t="shared" ref="AQ247:AQ274" si="169">(AH247)*0.00001</f>
        <v>0.42500000000000004</v>
      </c>
      <c r="AR247" s="129">
        <f t="shared" ref="AR247:AR275" si="170">(AI247)*0.000001</f>
        <v>3.5560000000000001E-2</v>
      </c>
      <c r="AT247" s="131">
        <f t="shared" si="152"/>
        <v>43345</v>
      </c>
      <c r="AU247" s="132">
        <f t="shared" si="131"/>
        <v>0.35821000000000003</v>
      </c>
      <c r="AV247" s="132">
        <f t="shared" si="132"/>
        <v>0.46773000000000003</v>
      </c>
      <c r="AW247" s="132">
        <f t="shared" si="133"/>
        <v>0.41143000000000002</v>
      </c>
      <c r="AX247" s="132">
        <f t="shared" si="134"/>
        <v>2.4570000000000002E-2</v>
      </c>
      <c r="AY247" s="132">
        <f t="shared" si="135"/>
        <v>1.6290000000000002E-2</v>
      </c>
      <c r="AZ247" s="132">
        <f t="shared" si="136"/>
        <v>0.30313000000000001</v>
      </c>
      <c r="BA247" s="132">
        <f t="shared" si="137"/>
        <v>0.14577000000000001</v>
      </c>
      <c r="BB247" s="132">
        <f t="shared" si="138"/>
        <v>0.68612000000000006</v>
      </c>
      <c r="BC247" s="132">
        <f t="shared" si="139"/>
        <v>0.19912000000000002</v>
      </c>
      <c r="BD247" s="132">
        <f t="shared" si="140"/>
        <v>0.20579000000000003</v>
      </c>
      <c r="BE247" s="132">
        <f t="shared" si="141"/>
        <v>5.0010000000000006E-2</v>
      </c>
      <c r="BF247" s="132">
        <f t="shared" si="142"/>
        <v>5.4450000000000005E-2</v>
      </c>
      <c r="BG247" s="132">
        <f t="shared" si="153"/>
        <v>1.1049999999999999E-2</v>
      </c>
      <c r="BH247" s="132"/>
      <c r="BI247" s="132">
        <f t="shared" si="166"/>
        <v>1.6306</v>
      </c>
      <c r="BJ247" s="132">
        <f t="shared" si="166"/>
        <v>2.6483000000000003</v>
      </c>
      <c r="BK247" s="132">
        <f t="shared" si="166"/>
        <v>3.5178500000000001</v>
      </c>
      <c r="BL247" s="132">
        <f t="shared" si="143"/>
        <v>0.2681</v>
      </c>
      <c r="BM247" s="132">
        <f t="shared" si="154"/>
        <v>1.5165000000000002</v>
      </c>
      <c r="BN247" s="132">
        <f t="shared" si="144"/>
        <v>0.95900000000000007</v>
      </c>
      <c r="BO247" s="132"/>
      <c r="BP247" s="132">
        <f t="shared" si="155"/>
        <v>3.9451000000000001</v>
      </c>
      <c r="BQ247" s="132">
        <f t="shared" si="156"/>
        <v>10.8035</v>
      </c>
      <c r="BR247" s="132">
        <f t="shared" si="157"/>
        <v>0.35008</v>
      </c>
      <c r="BS247" s="132">
        <f t="shared" si="145"/>
        <v>0.16353000000000001</v>
      </c>
      <c r="BT247" s="132">
        <f t="shared" si="146"/>
        <v>1.3538000000000001</v>
      </c>
      <c r="BU247" s="132"/>
      <c r="BV247" s="132">
        <f t="shared" si="158"/>
        <v>0.41160000000000002</v>
      </c>
      <c r="BW247" s="133">
        <f t="shared" si="167"/>
        <v>2.1219000000000001</v>
      </c>
      <c r="BX247" s="133">
        <f t="shared" si="167"/>
        <v>1.6930000000000001</v>
      </c>
      <c r="BY247" s="133">
        <f t="shared" si="147"/>
        <v>0.32790000000000002</v>
      </c>
      <c r="BZ247" s="133">
        <f t="shared" si="148"/>
        <v>0.2787</v>
      </c>
      <c r="CA247" s="133">
        <f t="shared" si="149"/>
        <v>3.0000000000000001E-3</v>
      </c>
      <c r="CB247" s="133">
        <f t="shared" si="150"/>
        <v>10.6835</v>
      </c>
      <c r="CC247" s="133"/>
      <c r="CD247" s="133">
        <f t="shared" si="151"/>
        <v>2.0738000000000003</v>
      </c>
    </row>
    <row r="248" spans="1:82" ht="15.75" x14ac:dyDescent="0.25">
      <c r="A248" s="125">
        <v>43346</v>
      </c>
      <c r="B248" s="138">
        <v>16290</v>
      </c>
      <c r="C248" s="138">
        <v>53858</v>
      </c>
      <c r="D248" s="138">
        <v>71399</v>
      </c>
      <c r="E248" s="138">
        <v>15993</v>
      </c>
      <c r="F248" s="138">
        <v>48808</v>
      </c>
      <c r="G248" s="138">
        <v>3446</v>
      </c>
      <c r="H248" s="138">
        <v>18679</v>
      </c>
      <c r="I248" s="138">
        <v>15823</v>
      </c>
      <c r="J248" s="138">
        <v>108863</v>
      </c>
      <c r="K248" s="138">
        <v>80714</v>
      </c>
      <c r="L248" s="138">
        <v>2793</v>
      </c>
      <c r="M248" s="138">
        <v>18432</v>
      </c>
      <c r="N248" s="138">
        <v>34</v>
      </c>
      <c r="O248" s="138">
        <v>20104</v>
      </c>
      <c r="P248" s="138">
        <v>19123</v>
      </c>
      <c r="Q248" s="138">
        <v>3223</v>
      </c>
      <c r="R248" s="138">
        <v>15052</v>
      </c>
      <c r="S248" s="138">
        <v>42965</v>
      </c>
      <c r="T248" s="138">
        <v>14173</v>
      </c>
      <c r="U248" s="138">
        <v>2847</v>
      </c>
      <c r="V248" s="138">
        <v>30746</v>
      </c>
      <c r="W248" s="138">
        <v>33490</v>
      </c>
      <c r="X248" s="138">
        <v>19008</v>
      </c>
      <c r="Y248" s="138">
        <v>14728</v>
      </c>
      <c r="Z248" s="138">
        <v>16848</v>
      </c>
      <c r="AA248" s="138">
        <v>47659</v>
      </c>
      <c r="AB248" s="138">
        <v>1400</v>
      </c>
      <c r="AC248" s="138">
        <v>2119</v>
      </c>
      <c r="AD248" s="138">
        <v>5249</v>
      </c>
      <c r="AE248" s="138">
        <v>42436</v>
      </c>
      <c r="AF248" s="138">
        <v>5072</v>
      </c>
      <c r="AG248" s="138">
        <v>9010</v>
      </c>
      <c r="AH248" s="138">
        <v>40970</v>
      </c>
      <c r="AI248" s="138">
        <v>32830</v>
      </c>
      <c r="AJ248" s="138">
        <v>348220</v>
      </c>
      <c r="AK248" s="128">
        <f t="shared" si="160"/>
        <v>0.18432000000000001</v>
      </c>
      <c r="AL248" s="129">
        <f t="shared" si="161"/>
        <v>1.629</v>
      </c>
      <c r="AM248" s="129">
        <f t="shared" si="168"/>
        <v>2.6929000000000003</v>
      </c>
      <c r="AN248" s="129">
        <f t="shared" si="168"/>
        <v>3.56995</v>
      </c>
      <c r="AO248" s="129">
        <f t="shared" si="163"/>
        <v>10.8863</v>
      </c>
      <c r="AP248" s="129">
        <f t="shared" si="164"/>
        <v>4.0357000000000003</v>
      </c>
      <c r="AQ248" s="129">
        <f t="shared" si="169"/>
        <v>0.40970000000000001</v>
      </c>
      <c r="AR248" s="129">
        <f t="shared" si="170"/>
        <v>3.2829999999999998E-2</v>
      </c>
      <c r="AT248" s="131">
        <f t="shared" si="152"/>
        <v>43346</v>
      </c>
      <c r="AU248" s="132">
        <f t="shared" si="131"/>
        <v>0.42436000000000001</v>
      </c>
      <c r="AV248" s="132">
        <f t="shared" si="132"/>
        <v>0.47659000000000001</v>
      </c>
      <c r="AW248" s="132">
        <f t="shared" si="133"/>
        <v>0.42965000000000003</v>
      </c>
      <c r="AX248" s="132">
        <f t="shared" si="134"/>
        <v>2.1190000000000001E-2</v>
      </c>
      <c r="AY248" s="132">
        <f t="shared" si="135"/>
        <v>1.4E-2</v>
      </c>
      <c r="AZ248" s="132">
        <f t="shared" si="136"/>
        <v>0.30746000000000001</v>
      </c>
      <c r="BA248" s="132">
        <f t="shared" si="137"/>
        <v>0.14728000000000002</v>
      </c>
      <c r="BB248" s="132">
        <f t="shared" si="138"/>
        <v>0.66980000000000006</v>
      </c>
      <c r="BC248" s="132">
        <f t="shared" si="139"/>
        <v>0.16848000000000002</v>
      </c>
      <c r="BD248" s="132">
        <f t="shared" si="140"/>
        <v>0.19008000000000003</v>
      </c>
      <c r="BE248" s="132">
        <f t="shared" si="141"/>
        <v>5.0720000000000001E-2</v>
      </c>
      <c r="BF248" s="132">
        <f t="shared" si="142"/>
        <v>5.2490000000000002E-2</v>
      </c>
      <c r="BG248" s="132">
        <f t="shared" si="153"/>
        <v>9.0099999999999989E-3</v>
      </c>
      <c r="BH248" s="132"/>
      <c r="BI248" s="132">
        <f t="shared" si="166"/>
        <v>1.629</v>
      </c>
      <c r="BJ248" s="132">
        <f t="shared" si="166"/>
        <v>2.6929000000000003</v>
      </c>
      <c r="BK248" s="132">
        <f t="shared" si="166"/>
        <v>3.56995</v>
      </c>
      <c r="BL248" s="132">
        <f t="shared" si="143"/>
        <v>0.28470000000000001</v>
      </c>
      <c r="BM248" s="132">
        <f t="shared" si="154"/>
        <v>1.5993000000000002</v>
      </c>
      <c r="BN248" s="132">
        <f t="shared" si="144"/>
        <v>0.97616000000000003</v>
      </c>
      <c r="BO248" s="132"/>
      <c r="BP248" s="132">
        <f t="shared" si="155"/>
        <v>4.0357000000000003</v>
      </c>
      <c r="BQ248" s="132">
        <f t="shared" si="156"/>
        <v>10.8863</v>
      </c>
      <c r="BR248" s="132">
        <f t="shared" si="157"/>
        <v>0.34821999999999997</v>
      </c>
      <c r="BS248" s="132">
        <f t="shared" si="145"/>
        <v>0.14173000000000002</v>
      </c>
      <c r="BT248" s="132">
        <f t="shared" si="146"/>
        <v>1.5052000000000001</v>
      </c>
      <c r="BU248" s="132"/>
      <c r="BV248" s="132">
        <f t="shared" si="158"/>
        <v>0.34460000000000002</v>
      </c>
      <c r="BW248" s="133">
        <f t="shared" si="167"/>
        <v>1.8679000000000001</v>
      </c>
      <c r="BX248" s="133">
        <f t="shared" si="167"/>
        <v>1.5823</v>
      </c>
      <c r="BY248" s="133">
        <f t="shared" si="147"/>
        <v>0.32230000000000003</v>
      </c>
      <c r="BZ248" s="133">
        <f t="shared" si="148"/>
        <v>0.27929999999999999</v>
      </c>
      <c r="CA248" s="133">
        <f t="shared" si="149"/>
        <v>3.4000000000000002E-3</v>
      </c>
      <c r="CB248" s="133">
        <f t="shared" si="150"/>
        <v>10.052</v>
      </c>
      <c r="CC248" s="133"/>
      <c r="CD248" s="133">
        <f t="shared" si="151"/>
        <v>1.9123000000000001</v>
      </c>
    </row>
    <row r="249" spans="1:82" ht="15.75" x14ac:dyDescent="0.25">
      <c r="A249" s="125">
        <v>43347</v>
      </c>
      <c r="B249" s="138">
        <v>14865</v>
      </c>
      <c r="C249" s="138">
        <v>49755</v>
      </c>
      <c r="D249" s="138">
        <v>67195</v>
      </c>
      <c r="E249" s="138">
        <v>15777</v>
      </c>
      <c r="F249" s="138">
        <v>42508</v>
      </c>
      <c r="G249" s="138">
        <v>2149</v>
      </c>
      <c r="H249" s="138">
        <v>13766</v>
      </c>
      <c r="I249" s="138">
        <v>12573</v>
      </c>
      <c r="J249" s="138">
        <v>103474</v>
      </c>
      <c r="K249" s="138">
        <v>76398</v>
      </c>
      <c r="L249" s="138">
        <v>2789</v>
      </c>
      <c r="M249" s="138">
        <v>17688</v>
      </c>
      <c r="N249" s="138">
        <v>76</v>
      </c>
      <c r="O249" s="138">
        <v>17790</v>
      </c>
      <c r="P249" s="138">
        <v>14801</v>
      </c>
      <c r="Q249" s="138">
        <v>3131</v>
      </c>
      <c r="R249" s="138">
        <v>13865</v>
      </c>
      <c r="S249" s="138">
        <v>45456</v>
      </c>
      <c r="T249" s="138">
        <v>16337</v>
      </c>
      <c r="U249" s="138">
        <v>2905</v>
      </c>
      <c r="V249" s="138">
        <v>28083</v>
      </c>
      <c r="W249" s="138">
        <v>31812</v>
      </c>
      <c r="X249" s="138">
        <v>14647</v>
      </c>
      <c r="Y249" s="138">
        <v>14722</v>
      </c>
      <c r="Z249" s="138">
        <v>15163</v>
      </c>
      <c r="AA249" s="138">
        <v>43767</v>
      </c>
      <c r="AB249" s="138">
        <v>993</v>
      </c>
      <c r="AC249" s="138">
        <v>833</v>
      </c>
      <c r="AD249" s="138">
        <v>4328</v>
      </c>
      <c r="AE249" s="138">
        <v>42321</v>
      </c>
      <c r="AF249" s="138">
        <v>7281</v>
      </c>
      <c r="AG249" s="138">
        <v>11050</v>
      </c>
      <c r="AH249" s="138">
        <v>43310</v>
      </c>
      <c r="AI249" s="138">
        <v>25490</v>
      </c>
      <c r="AJ249" s="138">
        <v>349780</v>
      </c>
      <c r="AK249" s="128">
        <f t="shared" si="160"/>
        <v>0.17688000000000001</v>
      </c>
      <c r="AL249" s="129">
        <f t="shared" si="161"/>
        <v>1.4865000000000002</v>
      </c>
      <c r="AM249" s="129">
        <f t="shared" ref="AM249:AN264" si="171">(C249)*0.00005</f>
        <v>2.4877500000000001</v>
      </c>
      <c r="AN249" s="129">
        <f t="shared" si="171"/>
        <v>3.35975</v>
      </c>
      <c r="AO249" s="129">
        <f t="shared" si="163"/>
        <v>10.3474</v>
      </c>
      <c r="AP249" s="129">
        <f t="shared" si="164"/>
        <v>3.8199000000000001</v>
      </c>
      <c r="AQ249" s="129">
        <f t="shared" si="169"/>
        <v>0.43310000000000004</v>
      </c>
      <c r="AR249" s="129">
        <f t="shared" si="170"/>
        <v>2.5489999999999999E-2</v>
      </c>
      <c r="AT249" s="131">
        <f t="shared" si="152"/>
        <v>43347</v>
      </c>
      <c r="AU249" s="132">
        <f t="shared" si="131"/>
        <v>0.42321000000000003</v>
      </c>
      <c r="AV249" s="132">
        <f t="shared" si="132"/>
        <v>0.43767000000000006</v>
      </c>
      <c r="AW249" s="132">
        <f t="shared" si="133"/>
        <v>0.45456000000000002</v>
      </c>
      <c r="AX249" s="132">
        <f t="shared" si="134"/>
        <v>8.3300000000000006E-3</v>
      </c>
      <c r="AY249" s="132">
        <f t="shared" si="135"/>
        <v>9.9300000000000013E-3</v>
      </c>
      <c r="AZ249" s="132">
        <f t="shared" si="136"/>
        <v>0.28083000000000002</v>
      </c>
      <c r="BA249" s="132">
        <f t="shared" si="137"/>
        <v>0.14722000000000002</v>
      </c>
      <c r="BB249" s="132">
        <f t="shared" si="138"/>
        <v>0.63624000000000003</v>
      </c>
      <c r="BC249" s="132">
        <f t="shared" si="139"/>
        <v>0.15163000000000001</v>
      </c>
      <c r="BD249" s="132">
        <f t="shared" si="140"/>
        <v>0.14647000000000002</v>
      </c>
      <c r="BE249" s="132">
        <f t="shared" si="141"/>
        <v>7.281E-2</v>
      </c>
      <c r="BF249" s="132">
        <f t="shared" si="142"/>
        <v>4.3280000000000006E-2</v>
      </c>
      <c r="BG249" s="132">
        <f t="shared" si="153"/>
        <v>1.1049999999999999E-2</v>
      </c>
      <c r="BH249" s="132"/>
      <c r="BI249" s="132">
        <f t="shared" si="166"/>
        <v>1.4865000000000002</v>
      </c>
      <c r="BJ249" s="132">
        <f t="shared" si="166"/>
        <v>2.4877500000000001</v>
      </c>
      <c r="BK249" s="132">
        <f t="shared" si="166"/>
        <v>3.35975</v>
      </c>
      <c r="BL249" s="132">
        <f t="shared" si="143"/>
        <v>0.29050000000000004</v>
      </c>
      <c r="BM249" s="132">
        <f t="shared" si="154"/>
        <v>1.5777000000000001</v>
      </c>
      <c r="BN249" s="132">
        <f t="shared" si="144"/>
        <v>0.85016000000000003</v>
      </c>
      <c r="BO249" s="132"/>
      <c r="BP249" s="132">
        <f t="shared" si="155"/>
        <v>3.8199000000000001</v>
      </c>
      <c r="BQ249" s="132">
        <f t="shared" si="156"/>
        <v>10.3474</v>
      </c>
      <c r="BR249" s="132">
        <f t="shared" si="157"/>
        <v>0.34977999999999998</v>
      </c>
      <c r="BS249" s="132">
        <f t="shared" si="145"/>
        <v>0.16337000000000002</v>
      </c>
      <c r="BT249" s="132">
        <f t="shared" si="146"/>
        <v>1.3865000000000001</v>
      </c>
      <c r="BU249" s="132"/>
      <c r="BV249" s="132">
        <f t="shared" si="158"/>
        <v>0.21490000000000001</v>
      </c>
      <c r="BW249" s="133">
        <f t="shared" si="167"/>
        <v>1.3766</v>
      </c>
      <c r="BX249" s="133">
        <f t="shared" si="167"/>
        <v>1.2573000000000001</v>
      </c>
      <c r="BY249" s="133">
        <f t="shared" si="147"/>
        <v>0.31309999999999999</v>
      </c>
      <c r="BZ249" s="133">
        <f t="shared" si="148"/>
        <v>0.27890000000000004</v>
      </c>
      <c r="CA249" s="133">
        <f t="shared" si="149"/>
        <v>7.6E-3</v>
      </c>
      <c r="CB249" s="133">
        <f t="shared" si="150"/>
        <v>8.8949999999999996</v>
      </c>
      <c r="CC249" s="133"/>
      <c r="CD249" s="133">
        <f t="shared" si="151"/>
        <v>1.4801</v>
      </c>
    </row>
    <row r="250" spans="1:82" ht="15.75" x14ac:dyDescent="0.25">
      <c r="A250" s="125">
        <v>43348</v>
      </c>
      <c r="B250" s="138">
        <v>14811</v>
      </c>
      <c r="C250" s="138">
        <v>49516</v>
      </c>
      <c r="D250" s="138">
        <v>67212</v>
      </c>
      <c r="E250" s="138">
        <v>15742</v>
      </c>
      <c r="F250" s="138">
        <v>44608</v>
      </c>
      <c r="G250" s="138">
        <v>1770</v>
      </c>
      <c r="H250" s="138">
        <v>12583</v>
      </c>
      <c r="I250" s="138">
        <v>12089</v>
      </c>
      <c r="J250" s="138">
        <v>105325</v>
      </c>
      <c r="K250" s="138">
        <v>78277</v>
      </c>
      <c r="L250" s="138">
        <v>2984</v>
      </c>
      <c r="M250" s="138">
        <v>18466</v>
      </c>
      <c r="N250" s="138">
        <v>102</v>
      </c>
      <c r="O250" s="138">
        <v>17913</v>
      </c>
      <c r="P250" s="138">
        <v>13496</v>
      </c>
      <c r="Q250" s="138">
        <v>3228</v>
      </c>
      <c r="R250" s="138">
        <v>14821</v>
      </c>
      <c r="S250" s="138">
        <v>44940</v>
      </c>
      <c r="T250" s="138">
        <v>14233</v>
      </c>
      <c r="U250" s="138">
        <v>2814</v>
      </c>
      <c r="V250" s="138">
        <v>28530</v>
      </c>
      <c r="W250" s="138">
        <v>33118</v>
      </c>
      <c r="X250" s="138">
        <v>14865</v>
      </c>
      <c r="Y250" s="138">
        <v>15523</v>
      </c>
      <c r="Z250" s="138">
        <v>15494</v>
      </c>
      <c r="AA250" s="138">
        <v>44053</v>
      </c>
      <c r="AB250" s="138">
        <v>945</v>
      </c>
      <c r="AC250" s="138">
        <v>873</v>
      </c>
      <c r="AD250" s="138">
        <v>5893</v>
      </c>
      <c r="AE250" s="138">
        <v>45006</v>
      </c>
      <c r="AF250" s="138">
        <v>8259</v>
      </c>
      <c r="AG250" s="138">
        <v>5130</v>
      </c>
      <c r="AH250" s="138">
        <v>39140</v>
      </c>
      <c r="AI250" s="138">
        <v>37010</v>
      </c>
      <c r="AJ250" s="138">
        <v>349940</v>
      </c>
      <c r="AK250" s="128">
        <f t="shared" si="160"/>
        <v>0.18466000000000002</v>
      </c>
      <c r="AL250" s="129">
        <f t="shared" si="161"/>
        <v>1.4811000000000001</v>
      </c>
      <c r="AM250" s="129">
        <f t="shared" si="171"/>
        <v>2.4758</v>
      </c>
      <c r="AN250" s="129">
        <f t="shared" si="171"/>
        <v>3.3606000000000003</v>
      </c>
      <c r="AO250" s="129">
        <f t="shared" si="163"/>
        <v>10.532500000000001</v>
      </c>
      <c r="AP250" s="129">
        <f t="shared" si="164"/>
        <v>3.9138500000000001</v>
      </c>
      <c r="AQ250" s="129">
        <f t="shared" si="169"/>
        <v>0.39140000000000003</v>
      </c>
      <c r="AR250" s="129">
        <f t="shared" si="170"/>
        <v>3.7010000000000001E-2</v>
      </c>
      <c r="AT250" s="131">
        <f t="shared" si="152"/>
        <v>43348</v>
      </c>
      <c r="AU250" s="132">
        <f t="shared" si="131"/>
        <v>0.45006000000000002</v>
      </c>
      <c r="AV250" s="132">
        <f t="shared" si="132"/>
        <v>0.44053000000000003</v>
      </c>
      <c r="AW250" s="132">
        <f t="shared" si="133"/>
        <v>0.44940000000000002</v>
      </c>
      <c r="AX250" s="132">
        <f t="shared" si="134"/>
        <v>8.7299999999999999E-3</v>
      </c>
      <c r="AY250" s="132">
        <f t="shared" si="135"/>
        <v>9.4500000000000001E-3</v>
      </c>
      <c r="AZ250" s="132">
        <f t="shared" si="136"/>
        <v>0.2853</v>
      </c>
      <c r="BA250" s="132">
        <f t="shared" si="137"/>
        <v>0.15523000000000001</v>
      </c>
      <c r="BB250" s="132">
        <f t="shared" si="138"/>
        <v>0.66236000000000006</v>
      </c>
      <c r="BC250" s="132">
        <f t="shared" si="139"/>
        <v>0.15494000000000002</v>
      </c>
      <c r="BD250" s="132">
        <f t="shared" si="140"/>
        <v>0.14865</v>
      </c>
      <c r="BE250" s="132">
        <f t="shared" si="141"/>
        <v>8.2590000000000011E-2</v>
      </c>
      <c r="BF250" s="132">
        <f t="shared" si="142"/>
        <v>5.8930000000000003E-2</v>
      </c>
      <c r="BG250" s="132">
        <f t="shared" si="153"/>
        <v>5.13E-3</v>
      </c>
      <c r="BH250" s="132"/>
      <c r="BI250" s="132">
        <f t="shared" si="166"/>
        <v>1.4811000000000001</v>
      </c>
      <c r="BJ250" s="132">
        <f t="shared" si="166"/>
        <v>2.4758</v>
      </c>
      <c r="BK250" s="132">
        <f t="shared" si="166"/>
        <v>3.3606000000000003</v>
      </c>
      <c r="BL250" s="132">
        <f t="shared" si="143"/>
        <v>0.28140000000000004</v>
      </c>
      <c r="BM250" s="132">
        <f t="shared" si="154"/>
        <v>1.5742</v>
      </c>
      <c r="BN250" s="132">
        <f t="shared" si="144"/>
        <v>0.89216000000000006</v>
      </c>
      <c r="BO250" s="132"/>
      <c r="BP250" s="132">
        <f t="shared" si="155"/>
        <v>3.9138500000000001</v>
      </c>
      <c r="BQ250" s="132">
        <f t="shared" si="156"/>
        <v>10.532500000000001</v>
      </c>
      <c r="BR250" s="132">
        <f t="shared" si="157"/>
        <v>0.34993999999999997</v>
      </c>
      <c r="BS250" s="132">
        <f t="shared" si="145"/>
        <v>0.14233000000000001</v>
      </c>
      <c r="BT250" s="132">
        <f t="shared" si="146"/>
        <v>1.4821</v>
      </c>
      <c r="BU250" s="132"/>
      <c r="BV250" s="132">
        <f t="shared" si="158"/>
        <v>0.17700000000000002</v>
      </c>
      <c r="BW250" s="133">
        <f t="shared" si="167"/>
        <v>1.2583</v>
      </c>
      <c r="BX250" s="133">
        <f t="shared" si="167"/>
        <v>1.2089000000000001</v>
      </c>
      <c r="BY250" s="133">
        <f t="shared" si="147"/>
        <v>0.32280000000000003</v>
      </c>
      <c r="BZ250" s="133">
        <f t="shared" si="148"/>
        <v>0.2984</v>
      </c>
      <c r="CA250" s="133">
        <f t="shared" si="149"/>
        <v>1.0200000000000001E-2</v>
      </c>
      <c r="CB250" s="133">
        <f t="shared" si="150"/>
        <v>8.9565000000000001</v>
      </c>
      <c r="CC250" s="133"/>
      <c r="CD250" s="133">
        <f t="shared" si="151"/>
        <v>1.3496000000000001</v>
      </c>
    </row>
    <row r="251" spans="1:82" ht="15.75" x14ac:dyDescent="0.25">
      <c r="A251" s="125">
        <v>43349</v>
      </c>
      <c r="B251" s="138">
        <v>14494</v>
      </c>
      <c r="C251" s="138">
        <v>49044</v>
      </c>
      <c r="D251" s="138">
        <v>66475</v>
      </c>
      <c r="E251" s="138">
        <v>15427</v>
      </c>
      <c r="F251" s="138">
        <v>43710</v>
      </c>
      <c r="G251" s="138">
        <v>1764</v>
      </c>
      <c r="H251" s="138">
        <v>12136</v>
      </c>
      <c r="I251" s="138">
        <v>12047</v>
      </c>
      <c r="J251" s="138">
        <v>103924</v>
      </c>
      <c r="K251" s="138">
        <v>76934</v>
      </c>
      <c r="L251" s="138">
        <v>2814</v>
      </c>
      <c r="M251" s="138">
        <v>18005</v>
      </c>
      <c r="N251" s="138">
        <v>116</v>
      </c>
      <c r="O251" s="138">
        <v>17909</v>
      </c>
      <c r="P251" s="138">
        <v>13628</v>
      </c>
      <c r="Q251" s="138">
        <v>3278</v>
      </c>
      <c r="R251" s="138">
        <v>13864</v>
      </c>
      <c r="S251" s="138">
        <v>43243</v>
      </c>
      <c r="T251" s="138">
        <v>14074</v>
      </c>
      <c r="U251" s="138">
        <v>2645</v>
      </c>
      <c r="V251" s="138">
        <v>28259</v>
      </c>
      <c r="W251" s="138">
        <v>35066</v>
      </c>
      <c r="X251" s="138">
        <v>14214</v>
      </c>
      <c r="Y251" s="138">
        <v>14710</v>
      </c>
      <c r="Z251" s="138">
        <v>15974</v>
      </c>
      <c r="AA251" s="138">
        <v>43892</v>
      </c>
      <c r="AB251" s="138">
        <v>876</v>
      </c>
      <c r="AC251" s="138">
        <v>926</v>
      </c>
      <c r="AD251" s="138">
        <v>5295</v>
      </c>
      <c r="AE251" s="138">
        <v>37080</v>
      </c>
      <c r="AF251" s="138">
        <v>8207</v>
      </c>
      <c r="AG251" s="138">
        <v>11050</v>
      </c>
      <c r="AH251" s="138">
        <v>43220</v>
      </c>
      <c r="AI251" s="138">
        <v>33430</v>
      </c>
      <c r="AJ251" s="138">
        <v>348420</v>
      </c>
      <c r="AK251" s="128">
        <f t="shared" si="160"/>
        <v>0.18005000000000002</v>
      </c>
      <c r="AL251" s="129">
        <f t="shared" si="161"/>
        <v>1.4494</v>
      </c>
      <c r="AM251" s="129">
        <f t="shared" si="171"/>
        <v>2.4521999999999999</v>
      </c>
      <c r="AN251" s="129">
        <f t="shared" si="171"/>
        <v>3.32375</v>
      </c>
      <c r="AO251" s="129">
        <f t="shared" si="163"/>
        <v>10.3924</v>
      </c>
      <c r="AP251" s="129">
        <f t="shared" si="164"/>
        <v>3.8467000000000002</v>
      </c>
      <c r="AQ251" s="129">
        <f t="shared" si="169"/>
        <v>0.43220000000000003</v>
      </c>
      <c r="AR251" s="129">
        <f t="shared" si="170"/>
        <v>3.3430000000000001E-2</v>
      </c>
      <c r="AT251" s="131">
        <f t="shared" si="152"/>
        <v>43349</v>
      </c>
      <c r="AU251" s="132">
        <f t="shared" si="131"/>
        <v>0.37080000000000002</v>
      </c>
      <c r="AV251" s="132">
        <f t="shared" si="132"/>
        <v>0.43892000000000003</v>
      </c>
      <c r="AW251" s="132">
        <f t="shared" si="133"/>
        <v>0.43243000000000004</v>
      </c>
      <c r="AX251" s="132">
        <f t="shared" si="134"/>
        <v>9.2600000000000009E-3</v>
      </c>
      <c r="AY251" s="132">
        <f t="shared" si="135"/>
        <v>8.7600000000000004E-3</v>
      </c>
      <c r="AZ251" s="132">
        <f t="shared" si="136"/>
        <v>0.28259000000000001</v>
      </c>
      <c r="BA251" s="132">
        <f t="shared" si="137"/>
        <v>0.14710000000000001</v>
      </c>
      <c r="BB251" s="132">
        <f t="shared" si="138"/>
        <v>0.70132000000000005</v>
      </c>
      <c r="BC251" s="132">
        <f t="shared" si="139"/>
        <v>0.15974000000000002</v>
      </c>
      <c r="BD251" s="132">
        <f t="shared" si="140"/>
        <v>0.14214000000000002</v>
      </c>
      <c r="BE251" s="132">
        <f t="shared" si="141"/>
        <v>8.2070000000000004E-2</v>
      </c>
      <c r="BF251" s="132">
        <f t="shared" si="142"/>
        <v>5.2950000000000004E-2</v>
      </c>
      <c r="BG251" s="132">
        <f t="shared" si="153"/>
        <v>1.1049999999999999E-2</v>
      </c>
      <c r="BH251" s="132"/>
      <c r="BI251" s="132">
        <f t="shared" si="166"/>
        <v>1.4494</v>
      </c>
      <c r="BJ251" s="132">
        <f t="shared" si="166"/>
        <v>2.4521999999999999</v>
      </c>
      <c r="BK251" s="132">
        <f t="shared" si="166"/>
        <v>3.32375</v>
      </c>
      <c r="BL251" s="132">
        <f t="shared" si="143"/>
        <v>0.26450000000000001</v>
      </c>
      <c r="BM251" s="132">
        <f t="shared" si="154"/>
        <v>1.5427000000000002</v>
      </c>
      <c r="BN251" s="132">
        <f t="shared" si="144"/>
        <v>0.87420000000000009</v>
      </c>
      <c r="BO251" s="132"/>
      <c r="BP251" s="132">
        <f t="shared" si="155"/>
        <v>3.8467000000000002</v>
      </c>
      <c r="BQ251" s="132">
        <f t="shared" si="156"/>
        <v>10.3924</v>
      </c>
      <c r="BR251" s="132">
        <f t="shared" si="157"/>
        <v>0.34842000000000001</v>
      </c>
      <c r="BS251" s="132">
        <f t="shared" si="145"/>
        <v>0.14074</v>
      </c>
      <c r="BT251" s="132">
        <f t="shared" si="146"/>
        <v>1.3864000000000001</v>
      </c>
      <c r="BU251" s="132"/>
      <c r="BV251" s="132">
        <f t="shared" si="158"/>
        <v>0.1764</v>
      </c>
      <c r="BW251" s="133">
        <f t="shared" si="167"/>
        <v>1.2136</v>
      </c>
      <c r="BX251" s="133">
        <f t="shared" si="167"/>
        <v>1.2047000000000001</v>
      </c>
      <c r="BY251" s="133">
        <f t="shared" si="147"/>
        <v>0.32780000000000004</v>
      </c>
      <c r="BZ251" s="133">
        <f t="shared" si="148"/>
        <v>0.28140000000000004</v>
      </c>
      <c r="CA251" s="133">
        <f t="shared" si="149"/>
        <v>1.1600000000000001E-2</v>
      </c>
      <c r="CB251" s="133">
        <f t="shared" si="150"/>
        <v>8.9544999999999995</v>
      </c>
      <c r="CC251" s="133"/>
      <c r="CD251" s="133">
        <f t="shared" si="151"/>
        <v>1.3628</v>
      </c>
    </row>
    <row r="252" spans="1:82" ht="15.75" x14ac:dyDescent="0.25">
      <c r="A252" s="125">
        <v>43350</v>
      </c>
      <c r="B252" s="138">
        <v>14203</v>
      </c>
      <c r="C252" s="138">
        <v>48367</v>
      </c>
      <c r="D252" s="138">
        <v>64939</v>
      </c>
      <c r="E252" s="138">
        <v>15082</v>
      </c>
      <c r="F252" s="138">
        <v>44021</v>
      </c>
      <c r="G252" s="138">
        <v>1837</v>
      </c>
      <c r="H252" s="138">
        <v>12680</v>
      </c>
      <c r="I252" s="138">
        <v>12471</v>
      </c>
      <c r="J252" s="138">
        <v>102557</v>
      </c>
      <c r="K252" s="138">
        <v>75887</v>
      </c>
      <c r="L252" s="138">
        <v>2635</v>
      </c>
      <c r="M252" s="138">
        <v>18360</v>
      </c>
      <c r="N252" s="138">
        <v>120</v>
      </c>
      <c r="O252" s="138">
        <v>18504</v>
      </c>
      <c r="P252" s="138">
        <v>13808</v>
      </c>
      <c r="Q252" s="138">
        <v>3402</v>
      </c>
      <c r="R252" s="138">
        <v>14451</v>
      </c>
      <c r="S252" s="138">
        <v>43203</v>
      </c>
      <c r="T252" s="138">
        <v>14062</v>
      </c>
      <c r="U252" s="138">
        <v>2733</v>
      </c>
      <c r="V252" s="138">
        <v>26757</v>
      </c>
      <c r="W252" s="138">
        <v>31931</v>
      </c>
      <c r="X252" s="138">
        <v>14524</v>
      </c>
      <c r="Y252" s="138">
        <v>14733</v>
      </c>
      <c r="Z252" s="138">
        <v>34341</v>
      </c>
      <c r="AA252" s="138">
        <v>42697</v>
      </c>
      <c r="AB252" s="138">
        <v>926</v>
      </c>
      <c r="AC252" s="138">
        <v>1105</v>
      </c>
      <c r="AD252" s="138">
        <v>5562</v>
      </c>
      <c r="AE252" s="138">
        <v>36370</v>
      </c>
      <c r="AF252" s="138">
        <v>7716</v>
      </c>
      <c r="AG252" s="138">
        <v>11050</v>
      </c>
      <c r="AH252" s="138">
        <v>40910</v>
      </c>
      <c r="AI252" s="138">
        <v>33400</v>
      </c>
      <c r="AJ252" s="138">
        <v>351900</v>
      </c>
      <c r="AK252" s="128">
        <f t="shared" si="160"/>
        <v>0.18360000000000001</v>
      </c>
      <c r="AL252" s="129">
        <f t="shared" si="161"/>
        <v>1.4203000000000001</v>
      </c>
      <c r="AM252" s="129">
        <f t="shared" si="171"/>
        <v>2.4183500000000002</v>
      </c>
      <c r="AN252" s="129">
        <f t="shared" si="171"/>
        <v>3.24695</v>
      </c>
      <c r="AO252" s="129">
        <f t="shared" si="163"/>
        <v>10.255700000000001</v>
      </c>
      <c r="AP252" s="129">
        <f t="shared" si="164"/>
        <v>3.7943500000000001</v>
      </c>
      <c r="AQ252" s="129">
        <f t="shared" si="169"/>
        <v>0.40910000000000002</v>
      </c>
      <c r="AR252" s="129">
        <f t="shared" si="170"/>
        <v>3.3399999999999999E-2</v>
      </c>
      <c r="AT252" s="131">
        <f t="shared" si="152"/>
        <v>43350</v>
      </c>
      <c r="AU252" s="132">
        <f t="shared" si="131"/>
        <v>0.36370000000000002</v>
      </c>
      <c r="AV252" s="132">
        <f t="shared" si="132"/>
        <v>0.42697000000000002</v>
      </c>
      <c r="AW252" s="132">
        <f t="shared" si="133"/>
        <v>0.43203000000000003</v>
      </c>
      <c r="AX252" s="132">
        <f t="shared" si="134"/>
        <v>1.1050000000000001E-2</v>
      </c>
      <c r="AY252" s="132">
        <f t="shared" si="135"/>
        <v>9.2600000000000009E-3</v>
      </c>
      <c r="AZ252" s="132">
        <f t="shared" si="136"/>
        <v>0.26757000000000003</v>
      </c>
      <c r="BA252" s="132">
        <f t="shared" si="137"/>
        <v>0.14733000000000002</v>
      </c>
      <c r="BB252" s="132">
        <f t="shared" si="138"/>
        <v>0.63862000000000008</v>
      </c>
      <c r="BC252" s="132">
        <f t="shared" si="139"/>
        <v>0.34341000000000005</v>
      </c>
      <c r="BD252" s="132">
        <f t="shared" si="140"/>
        <v>0.14524000000000001</v>
      </c>
      <c r="BE252" s="132">
        <f t="shared" si="141"/>
        <v>7.7160000000000006E-2</v>
      </c>
      <c r="BF252" s="132">
        <f t="shared" si="142"/>
        <v>5.5620000000000003E-2</v>
      </c>
      <c r="BG252" s="132">
        <f t="shared" si="153"/>
        <v>1.1049999999999999E-2</v>
      </c>
      <c r="BH252" s="132"/>
      <c r="BI252" s="132">
        <f t="shared" si="166"/>
        <v>1.4203000000000001</v>
      </c>
      <c r="BJ252" s="132">
        <f t="shared" si="166"/>
        <v>2.4183500000000002</v>
      </c>
      <c r="BK252" s="132">
        <f t="shared" si="166"/>
        <v>3.24695</v>
      </c>
      <c r="BL252" s="132">
        <f t="shared" si="143"/>
        <v>0.27329999999999999</v>
      </c>
      <c r="BM252" s="132">
        <f t="shared" si="154"/>
        <v>1.5082</v>
      </c>
      <c r="BN252" s="132">
        <f t="shared" si="144"/>
        <v>0.88042000000000009</v>
      </c>
      <c r="BO252" s="132"/>
      <c r="BP252" s="132">
        <f t="shared" si="155"/>
        <v>3.7943500000000001</v>
      </c>
      <c r="BQ252" s="132">
        <f t="shared" si="156"/>
        <v>10.255700000000001</v>
      </c>
      <c r="BR252" s="132">
        <f t="shared" si="157"/>
        <v>0.35189999999999999</v>
      </c>
      <c r="BS252" s="132">
        <f t="shared" si="145"/>
        <v>0.14062000000000002</v>
      </c>
      <c r="BT252" s="132">
        <f t="shared" si="146"/>
        <v>1.4451000000000001</v>
      </c>
      <c r="BU252" s="132"/>
      <c r="BV252" s="132">
        <f t="shared" si="158"/>
        <v>0.1837</v>
      </c>
      <c r="BW252" s="133">
        <f t="shared" si="167"/>
        <v>1.268</v>
      </c>
      <c r="BX252" s="133">
        <f t="shared" si="167"/>
        <v>1.2471000000000001</v>
      </c>
      <c r="BY252" s="133">
        <f t="shared" si="147"/>
        <v>0.3402</v>
      </c>
      <c r="BZ252" s="133">
        <f t="shared" si="148"/>
        <v>0.26350000000000001</v>
      </c>
      <c r="CA252" s="133">
        <f t="shared" si="149"/>
        <v>1.2E-2</v>
      </c>
      <c r="CB252" s="133">
        <f t="shared" si="150"/>
        <v>9.2520000000000007</v>
      </c>
      <c r="CC252" s="133"/>
      <c r="CD252" s="133">
        <f t="shared" si="151"/>
        <v>1.3808</v>
      </c>
    </row>
    <row r="253" spans="1:82" ht="15.75" x14ac:dyDescent="0.25">
      <c r="A253" s="125">
        <v>43351</v>
      </c>
      <c r="B253" s="138">
        <v>15796</v>
      </c>
      <c r="C253" s="138">
        <v>52543</v>
      </c>
      <c r="D253" s="138">
        <v>69438</v>
      </c>
      <c r="E253" s="138">
        <v>14998</v>
      </c>
      <c r="F253" s="138">
        <v>46419</v>
      </c>
      <c r="G253" s="138">
        <v>3325</v>
      </c>
      <c r="H253" s="138">
        <v>16870</v>
      </c>
      <c r="I253" s="138">
        <v>16830</v>
      </c>
      <c r="J253" s="138">
        <v>107825</v>
      </c>
      <c r="K253" s="138">
        <v>77904</v>
      </c>
      <c r="L253" s="138">
        <v>3269</v>
      </c>
      <c r="M253" s="138">
        <v>19876</v>
      </c>
      <c r="N253" s="138">
        <v>73</v>
      </c>
      <c r="O253" s="138">
        <v>22597</v>
      </c>
      <c r="P253" s="138">
        <v>15667</v>
      </c>
      <c r="Q253" s="138">
        <v>3440</v>
      </c>
      <c r="R253" s="138">
        <v>14058</v>
      </c>
      <c r="S253" s="138">
        <v>41861</v>
      </c>
      <c r="T253" s="138">
        <v>18149</v>
      </c>
      <c r="U253" s="138">
        <v>2767</v>
      </c>
      <c r="V253" s="138">
        <v>30315</v>
      </c>
      <c r="W253" s="138">
        <v>35136</v>
      </c>
      <c r="X253" s="138">
        <v>23663</v>
      </c>
      <c r="Y253" s="138">
        <v>14840</v>
      </c>
      <c r="Z253" s="138">
        <v>45607</v>
      </c>
      <c r="AA253" s="138">
        <v>45460</v>
      </c>
      <c r="AB253" s="138">
        <v>1272</v>
      </c>
      <c r="AC253" s="138">
        <v>1520</v>
      </c>
      <c r="AD253" s="138">
        <v>4368</v>
      </c>
      <c r="AE253" s="138">
        <v>40799</v>
      </c>
      <c r="AF253" s="138">
        <v>6317</v>
      </c>
      <c r="AG253" s="138">
        <v>5400</v>
      </c>
      <c r="AH253" s="138">
        <v>40790</v>
      </c>
      <c r="AI253" s="138">
        <v>26970</v>
      </c>
      <c r="AJ253" s="138">
        <v>347440</v>
      </c>
      <c r="AK253" s="128">
        <f t="shared" si="160"/>
        <v>0.19876000000000002</v>
      </c>
      <c r="AL253" s="129">
        <f t="shared" si="161"/>
        <v>1.5796000000000001</v>
      </c>
      <c r="AM253" s="129">
        <f t="shared" si="171"/>
        <v>2.6271500000000003</v>
      </c>
      <c r="AN253" s="129">
        <f t="shared" si="171"/>
        <v>3.4719000000000002</v>
      </c>
      <c r="AO253" s="129">
        <f t="shared" si="163"/>
        <v>10.782500000000001</v>
      </c>
      <c r="AP253" s="129">
        <f t="shared" si="164"/>
        <v>3.8952</v>
      </c>
      <c r="AQ253" s="129">
        <f t="shared" si="169"/>
        <v>0.40790000000000004</v>
      </c>
      <c r="AR253" s="129">
        <f t="shared" si="170"/>
        <v>2.6969999999999997E-2</v>
      </c>
      <c r="AT253" s="131">
        <f t="shared" si="152"/>
        <v>43351</v>
      </c>
      <c r="AU253" s="132">
        <f t="shared" si="131"/>
        <v>0.40799000000000002</v>
      </c>
      <c r="AV253" s="132">
        <f t="shared" si="132"/>
        <v>0.45460000000000006</v>
      </c>
      <c r="AW253" s="132">
        <f t="shared" si="133"/>
        <v>0.41861000000000004</v>
      </c>
      <c r="AX253" s="132">
        <f t="shared" si="134"/>
        <v>1.5200000000000002E-2</v>
      </c>
      <c r="AY253" s="132">
        <f t="shared" si="135"/>
        <v>1.272E-2</v>
      </c>
      <c r="AZ253" s="132">
        <f t="shared" si="136"/>
        <v>0.30315000000000003</v>
      </c>
      <c r="BA253" s="132">
        <f t="shared" si="137"/>
        <v>0.1484</v>
      </c>
      <c r="BB253" s="132">
        <f t="shared" si="138"/>
        <v>0.70272000000000001</v>
      </c>
      <c r="BC253" s="132">
        <f t="shared" si="139"/>
        <v>0.45607000000000003</v>
      </c>
      <c r="BD253" s="132">
        <f t="shared" si="140"/>
        <v>0.23663000000000001</v>
      </c>
      <c r="BE253" s="132">
        <f t="shared" si="141"/>
        <v>6.3170000000000004E-2</v>
      </c>
      <c r="BF253" s="132">
        <f t="shared" si="142"/>
        <v>4.3680000000000004E-2</v>
      </c>
      <c r="BG253" s="132">
        <f t="shared" si="153"/>
        <v>5.3999999999999994E-3</v>
      </c>
      <c r="BH253" s="132"/>
      <c r="BI253" s="132">
        <f t="shared" si="166"/>
        <v>1.5796000000000001</v>
      </c>
      <c r="BJ253" s="132">
        <f t="shared" si="166"/>
        <v>2.6271500000000003</v>
      </c>
      <c r="BK253" s="132">
        <f t="shared" si="166"/>
        <v>3.4719000000000002</v>
      </c>
      <c r="BL253" s="132">
        <f t="shared" si="143"/>
        <v>0.2767</v>
      </c>
      <c r="BM253" s="132">
        <f t="shared" si="154"/>
        <v>1.4998</v>
      </c>
      <c r="BN253" s="132">
        <f t="shared" si="144"/>
        <v>0.92838000000000009</v>
      </c>
      <c r="BO253" s="132"/>
      <c r="BP253" s="132">
        <f t="shared" si="155"/>
        <v>3.8952</v>
      </c>
      <c r="BQ253" s="132">
        <f t="shared" si="156"/>
        <v>10.782500000000001</v>
      </c>
      <c r="BR253" s="132">
        <f t="shared" si="157"/>
        <v>0.34743999999999997</v>
      </c>
      <c r="BS253" s="132">
        <f t="shared" si="145"/>
        <v>0.18149000000000001</v>
      </c>
      <c r="BT253" s="132">
        <f t="shared" si="146"/>
        <v>1.4058000000000002</v>
      </c>
      <c r="BU253" s="132"/>
      <c r="BV253" s="132">
        <f t="shared" si="158"/>
        <v>0.33250000000000002</v>
      </c>
      <c r="BW253" s="133">
        <f t="shared" si="167"/>
        <v>1.6870000000000001</v>
      </c>
      <c r="BX253" s="133">
        <f t="shared" si="167"/>
        <v>1.6830000000000001</v>
      </c>
      <c r="BY253" s="133">
        <f t="shared" si="147"/>
        <v>0.34400000000000003</v>
      </c>
      <c r="BZ253" s="133">
        <f t="shared" si="148"/>
        <v>0.32690000000000002</v>
      </c>
      <c r="CA253" s="133">
        <f t="shared" si="149"/>
        <v>7.3000000000000001E-3</v>
      </c>
      <c r="CB253" s="133">
        <f t="shared" si="150"/>
        <v>11.298500000000001</v>
      </c>
      <c r="CC253" s="133"/>
      <c r="CD253" s="133">
        <f t="shared" si="151"/>
        <v>1.5667</v>
      </c>
    </row>
    <row r="254" spans="1:82" ht="15.75" x14ac:dyDescent="0.25">
      <c r="A254" s="125">
        <v>43352</v>
      </c>
      <c r="B254" s="138">
        <v>18441</v>
      </c>
      <c r="C254" s="138">
        <v>59953</v>
      </c>
      <c r="D254" s="138">
        <v>77139</v>
      </c>
      <c r="E254" s="138">
        <v>18442</v>
      </c>
      <c r="F254" s="138">
        <v>52025</v>
      </c>
      <c r="G254" s="138">
        <v>5378</v>
      </c>
      <c r="H254" s="138">
        <v>29168</v>
      </c>
      <c r="I254" s="138">
        <v>25473</v>
      </c>
      <c r="J254" s="138">
        <v>124091</v>
      </c>
      <c r="K254" s="138">
        <v>90685</v>
      </c>
      <c r="L254" s="138">
        <v>4678</v>
      </c>
      <c r="M254" s="138">
        <v>20964</v>
      </c>
      <c r="N254" s="138">
        <v>91</v>
      </c>
      <c r="O254" s="138">
        <v>26111</v>
      </c>
      <c r="P254" s="138">
        <v>17959</v>
      </c>
      <c r="Q254" s="138">
        <v>3916</v>
      </c>
      <c r="R254" s="138">
        <v>16494</v>
      </c>
      <c r="S254" s="138">
        <v>46576</v>
      </c>
      <c r="T254" s="138">
        <v>18370</v>
      </c>
      <c r="U254" s="138">
        <v>4485</v>
      </c>
      <c r="V254" s="138">
        <v>35436</v>
      </c>
      <c r="W254" s="138">
        <v>39902</v>
      </c>
      <c r="X254" s="138">
        <v>42014</v>
      </c>
      <c r="Y254" s="138">
        <v>17856</v>
      </c>
      <c r="Z254" s="138">
        <v>49575</v>
      </c>
      <c r="AA254" s="138">
        <v>52550</v>
      </c>
      <c r="AB254" s="138">
        <v>5457</v>
      </c>
      <c r="AC254" s="138">
        <v>1405</v>
      </c>
      <c r="AD254" s="138">
        <v>5669</v>
      </c>
      <c r="AE254" s="138">
        <v>49119</v>
      </c>
      <c r="AF254" s="138">
        <v>11061</v>
      </c>
      <c r="AG254" s="138">
        <v>0</v>
      </c>
      <c r="AH254" s="138">
        <v>43630</v>
      </c>
      <c r="AI254" s="138">
        <v>35660</v>
      </c>
      <c r="AJ254" s="138">
        <v>351620</v>
      </c>
      <c r="AK254" s="128">
        <f t="shared" si="160"/>
        <v>0.20964000000000002</v>
      </c>
      <c r="AL254" s="129">
        <f t="shared" si="161"/>
        <v>1.8441000000000001</v>
      </c>
      <c r="AM254" s="129">
        <f t="shared" si="171"/>
        <v>2.9976500000000001</v>
      </c>
      <c r="AN254" s="129">
        <f t="shared" si="171"/>
        <v>3.8569500000000003</v>
      </c>
      <c r="AO254" s="129">
        <f t="shared" si="163"/>
        <v>12.4091</v>
      </c>
      <c r="AP254" s="129">
        <f t="shared" si="164"/>
        <v>4.5342500000000001</v>
      </c>
      <c r="AQ254" s="129">
        <f t="shared" si="169"/>
        <v>0.43630000000000002</v>
      </c>
      <c r="AR254" s="129">
        <f t="shared" si="170"/>
        <v>3.5659999999999997E-2</v>
      </c>
      <c r="AT254" s="131">
        <f t="shared" si="152"/>
        <v>43352</v>
      </c>
      <c r="AU254" s="132">
        <f t="shared" si="131"/>
        <v>0.49119000000000002</v>
      </c>
      <c r="AV254" s="132">
        <f t="shared" si="132"/>
        <v>0.52550000000000008</v>
      </c>
      <c r="AW254" s="132">
        <f t="shared" si="133"/>
        <v>0.46576000000000006</v>
      </c>
      <c r="AX254" s="132">
        <f t="shared" si="134"/>
        <v>1.4050000000000002E-2</v>
      </c>
      <c r="AY254" s="132">
        <f t="shared" si="135"/>
        <v>5.4570000000000007E-2</v>
      </c>
      <c r="AZ254" s="132">
        <f t="shared" si="136"/>
        <v>0.35436000000000001</v>
      </c>
      <c r="BA254" s="132">
        <f t="shared" si="137"/>
        <v>0.17856000000000002</v>
      </c>
      <c r="BB254" s="132">
        <f t="shared" si="138"/>
        <v>0.79804000000000008</v>
      </c>
      <c r="BC254" s="132">
        <f t="shared" si="139"/>
        <v>0.49575000000000002</v>
      </c>
      <c r="BD254" s="132">
        <f t="shared" si="140"/>
        <v>0.42014000000000001</v>
      </c>
      <c r="BE254" s="132">
        <f t="shared" si="141"/>
        <v>0.11061000000000001</v>
      </c>
      <c r="BF254" s="132">
        <f t="shared" si="142"/>
        <v>5.6690000000000004E-2</v>
      </c>
      <c r="BG254" s="132">
        <f t="shared" si="153"/>
        <v>0</v>
      </c>
      <c r="BH254" s="132"/>
      <c r="BI254" s="132">
        <f t="shared" si="166"/>
        <v>1.8441000000000001</v>
      </c>
      <c r="BJ254" s="132">
        <f t="shared" si="166"/>
        <v>2.9976500000000001</v>
      </c>
      <c r="BK254" s="132">
        <f t="shared" si="166"/>
        <v>3.8569500000000003</v>
      </c>
      <c r="BL254" s="132">
        <f t="shared" si="143"/>
        <v>0.44850000000000001</v>
      </c>
      <c r="BM254" s="132">
        <f t="shared" si="154"/>
        <v>1.8442000000000001</v>
      </c>
      <c r="BN254" s="132">
        <f t="shared" si="144"/>
        <v>1.0405</v>
      </c>
      <c r="BO254" s="132"/>
      <c r="BP254" s="132">
        <f t="shared" si="155"/>
        <v>4.5342500000000001</v>
      </c>
      <c r="BQ254" s="132">
        <f t="shared" si="156"/>
        <v>12.4091</v>
      </c>
      <c r="BR254" s="132">
        <f t="shared" si="157"/>
        <v>0.35161999999999999</v>
      </c>
      <c r="BS254" s="132">
        <f t="shared" si="145"/>
        <v>0.1837</v>
      </c>
      <c r="BT254" s="132">
        <f t="shared" si="146"/>
        <v>1.6494</v>
      </c>
      <c r="BU254" s="132"/>
      <c r="BV254" s="132">
        <f t="shared" si="158"/>
        <v>0.53780000000000006</v>
      </c>
      <c r="BW254" s="133">
        <f t="shared" si="167"/>
        <v>2.9168000000000003</v>
      </c>
      <c r="BX254" s="133">
        <f t="shared" si="167"/>
        <v>2.5473000000000003</v>
      </c>
      <c r="BY254" s="133">
        <f t="shared" si="147"/>
        <v>0.3916</v>
      </c>
      <c r="BZ254" s="133">
        <f t="shared" si="148"/>
        <v>0.46780000000000005</v>
      </c>
      <c r="CA254" s="133">
        <f t="shared" si="149"/>
        <v>9.1000000000000004E-3</v>
      </c>
      <c r="CB254" s="133">
        <f t="shared" si="150"/>
        <v>13.0555</v>
      </c>
      <c r="CC254" s="133"/>
      <c r="CD254" s="133">
        <f t="shared" si="151"/>
        <v>1.7959000000000001</v>
      </c>
    </row>
    <row r="255" spans="1:82" ht="15.75" x14ac:dyDescent="0.25">
      <c r="A255" s="125">
        <v>43353</v>
      </c>
      <c r="B255" s="138">
        <v>20924</v>
      </c>
      <c r="C255" s="138">
        <v>69067</v>
      </c>
      <c r="D255" s="138">
        <v>88560</v>
      </c>
      <c r="E255" s="138">
        <v>22632</v>
      </c>
      <c r="F255" s="138">
        <v>47841</v>
      </c>
      <c r="G255" s="138">
        <v>6169</v>
      </c>
      <c r="H255" s="138">
        <v>36994</v>
      </c>
      <c r="I255" s="138">
        <v>35463</v>
      </c>
      <c r="J255" s="138">
        <v>146384</v>
      </c>
      <c r="K255" s="138">
        <v>100034</v>
      </c>
      <c r="L255" s="138">
        <v>8410</v>
      </c>
      <c r="M255" s="138">
        <v>20630</v>
      </c>
      <c r="N255" s="138">
        <v>94</v>
      </c>
      <c r="O255" s="138">
        <v>30853</v>
      </c>
      <c r="P255" s="138">
        <v>22925</v>
      </c>
      <c r="Q255" s="138">
        <v>5473</v>
      </c>
      <c r="R255" s="138">
        <v>18521</v>
      </c>
      <c r="S255" s="138">
        <v>51550</v>
      </c>
      <c r="T255" s="138">
        <v>20236</v>
      </c>
      <c r="U255" s="138">
        <v>6703</v>
      </c>
      <c r="V255" s="138">
        <v>41377</v>
      </c>
      <c r="W255" s="138">
        <v>44018</v>
      </c>
      <c r="X255" s="138">
        <v>70621</v>
      </c>
      <c r="Y255" s="138">
        <v>21424</v>
      </c>
      <c r="Z255" s="138">
        <v>48675</v>
      </c>
      <c r="AA255" s="138">
        <v>56663</v>
      </c>
      <c r="AB255" s="138">
        <v>5085</v>
      </c>
      <c r="AC255" s="138">
        <v>1414</v>
      </c>
      <c r="AD255" s="138">
        <v>15460</v>
      </c>
      <c r="AE255" s="138">
        <v>58698</v>
      </c>
      <c r="AF255" s="138">
        <v>14649</v>
      </c>
      <c r="AG255" s="138">
        <v>0</v>
      </c>
      <c r="AH255" s="138">
        <v>133050</v>
      </c>
      <c r="AI255" s="138">
        <v>99060</v>
      </c>
      <c r="AJ255" s="138">
        <v>339840</v>
      </c>
      <c r="AK255" s="128">
        <f t="shared" si="160"/>
        <v>0.20630000000000001</v>
      </c>
      <c r="AL255" s="129">
        <f t="shared" si="161"/>
        <v>2.0924</v>
      </c>
      <c r="AM255" s="129">
        <f t="shared" si="171"/>
        <v>3.4533500000000004</v>
      </c>
      <c r="AN255" s="129">
        <f t="shared" si="171"/>
        <v>4.4279999999999999</v>
      </c>
      <c r="AO255" s="129">
        <f t="shared" si="163"/>
        <v>14.638400000000001</v>
      </c>
      <c r="AP255" s="129">
        <f t="shared" si="164"/>
        <v>5.0017000000000005</v>
      </c>
      <c r="AQ255" s="129">
        <f t="shared" si="169"/>
        <v>1.3305</v>
      </c>
      <c r="AR255" s="129">
        <f t="shared" si="170"/>
        <v>9.9059999999999995E-2</v>
      </c>
      <c r="AT255" s="131">
        <f t="shared" si="152"/>
        <v>43353</v>
      </c>
      <c r="AU255" s="132">
        <f t="shared" si="131"/>
        <v>0.58698000000000006</v>
      </c>
      <c r="AV255" s="132">
        <f t="shared" si="132"/>
        <v>0.56663000000000008</v>
      </c>
      <c r="AW255" s="132">
        <f t="shared" si="133"/>
        <v>0.51550000000000007</v>
      </c>
      <c r="AX255" s="132">
        <f t="shared" si="134"/>
        <v>1.4140000000000002E-2</v>
      </c>
      <c r="AY255" s="132">
        <f t="shared" si="135"/>
        <v>5.0850000000000006E-2</v>
      </c>
      <c r="AZ255" s="132">
        <f t="shared" si="136"/>
        <v>0.41377000000000003</v>
      </c>
      <c r="BA255" s="132">
        <f t="shared" si="137"/>
        <v>0.21424000000000001</v>
      </c>
      <c r="BB255" s="132">
        <f t="shared" si="138"/>
        <v>0.88036000000000003</v>
      </c>
      <c r="BC255" s="132">
        <f t="shared" si="139"/>
        <v>0.48675000000000002</v>
      </c>
      <c r="BD255" s="132">
        <f t="shared" si="140"/>
        <v>0.70621</v>
      </c>
      <c r="BE255" s="132">
        <f t="shared" si="141"/>
        <v>0.14649000000000001</v>
      </c>
      <c r="BF255" s="132">
        <f t="shared" si="142"/>
        <v>0.15460000000000002</v>
      </c>
      <c r="BG255" s="132">
        <f t="shared" si="153"/>
        <v>0</v>
      </c>
      <c r="BH255" s="132"/>
      <c r="BI255" s="132">
        <f t="shared" si="166"/>
        <v>2.0924</v>
      </c>
      <c r="BJ255" s="132">
        <f t="shared" si="166"/>
        <v>3.4533500000000004</v>
      </c>
      <c r="BK255" s="132">
        <f t="shared" si="166"/>
        <v>4.4279999999999999</v>
      </c>
      <c r="BL255" s="132">
        <f t="shared" si="143"/>
        <v>0.67030000000000001</v>
      </c>
      <c r="BM255" s="132">
        <f t="shared" si="154"/>
        <v>2.2632000000000003</v>
      </c>
      <c r="BN255" s="132">
        <f t="shared" si="144"/>
        <v>0.95682000000000011</v>
      </c>
      <c r="BO255" s="132"/>
      <c r="BP255" s="132">
        <f t="shared" si="155"/>
        <v>5.0017000000000005</v>
      </c>
      <c r="BQ255" s="132">
        <f t="shared" si="156"/>
        <v>14.638400000000001</v>
      </c>
      <c r="BR255" s="132">
        <f t="shared" si="157"/>
        <v>0.33983999999999998</v>
      </c>
      <c r="BS255" s="132">
        <f t="shared" si="145"/>
        <v>0.20236000000000001</v>
      </c>
      <c r="BT255" s="132">
        <f t="shared" si="146"/>
        <v>1.8521000000000001</v>
      </c>
      <c r="BU255" s="132"/>
      <c r="BV255" s="132">
        <f t="shared" si="158"/>
        <v>0.6169</v>
      </c>
      <c r="BW255" s="133">
        <f t="shared" si="167"/>
        <v>3.6994000000000002</v>
      </c>
      <c r="BX255" s="133">
        <f t="shared" si="167"/>
        <v>3.5463</v>
      </c>
      <c r="BY255" s="133">
        <f t="shared" si="147"/>
        <v>0.54730000000000001</v>
      </c>
      <c r="BZ255" s="133">
        <f t="shared" si="148"/>
        <v>0.84100000000000008</v>
      </c>
      <c r="CA255" s="133">
        <f t="shared" si="149"/>
        <v>9.4000000000000004E-3</v>
      </c>
      <c r="CB255" s="133">
        <f t="shared" si="150"/>
        <v>15.426500000000001</v>
      </c>
      <c r="CC255" s="133"/>
      <c r="CD255" s="133">
        <f t="shared" si="151"/>
        <v>2.2925</v>
      </c>
    </row>
    <row r="256" spans="1:82" ht="15.75" x14ac:dyDescent="0.25">
      <c r="A256" s="125">
        <v>43354</v>
      </c>
      <c r="B256" s="138">
        <v>18333</v>
      </c>
      <c r="C256" s="138">
        <v>61064</v>
      </c>
      <c r="D256" s="138">
        <v>80168</v>
      </c>
      <c r="E256" s="138">
        <v>18217</v>
      </c>
      <c r="F256" s="138">
        <v>45571</v>
      </c>
      <c r="G256" s="138">
        <v>3921</v>
      </c>
      <c r="H256" s="138">
        <v>27916</v>
      </c>
      <c r="I256" s="138">
        <v>24943</v>
      </c>
      <c r="J256" s="138">
        <v>122819</v>
      </c>
      <c r="K256" s="138">
        <v>86477</v>
      </c>
      <c r="L256" s="138">
        <v>5552</v>
      </c>
      <c r="M256" s="138">
        <v>51688</v>
      </c>
      <c r="N256" s="138">
        <v>131</v>
      </c>
      <c r="O256" s="138">
        <v>22709</v>
      </c>
      <c r="P256" s="138">
        <v>19618</v>
      </c>
      <c r="Q256" s="138">
        <v>4923</v>
      </c>
      <c r="R256" s="138">
        <v>15932</v>
      </c>
      <c r="S256" s="138">
        <v>47345</v>
      </c>
      <c r="T256" s="138">
        <v>23891</v>
      </c>
      <c r="U256" s="138">
        <v>4551</v>
      </c>
      <c r="V256" s="138">
        <v>37721</v>
      </c>
      <c r="W256" s="138">
        <v>33563</v>
      </c>
      <c r="X256" s="138">
        <v>43496</v>
      </c>
      <c r="Y256" s="138">
        <v>17720</v>
      </c>
      <c r="Z256" s="138">
        <v>36279</v>
      </c>
      <c r="AA256" s="138">
        <v>52893</v>
      </c>
      <c r="AB256" s="138">
        <v>1484</v>
      </c>
      <c r="AC256" s="138">
        <v>698</v>
      </c>
      <c r="AD256" s="138">
        <v>11467</v>
      </c>
      <c r="AE256" s="138">
        <v>55833</v>
      </c>
      <c r="AF256" s="138">
        <v>9585</v>
      </c>
      <c r="AG256" s="138">
        <v>11060</v>
      </c>
      <c r="AH256" s="138">
        <v>71900</v>
      </c>
      <c r="AI256" s="138">
        <v>69010</v>
      </c>
      <c r="AJ256" s="138">
        <v>359060</v>
      </c>
      <c r="AK256" s="128">
        <f t="shared" si="160"/>
        <v>0.51688000000000001</v>
      </c>
      <c r="AL256" s="129">
        <f t="shared" si="161"/>
        <v>1.8333000000000002</v>
      </c>
      <c r="AM256" s="129">
        <f t="shared" si="171"/>
        <v>3.0532000000000004</v>
      </c>
      <c r="AN256" s="129">
        <f t="shared" si="171"/>
        <v>4.0084</v>
      </c>
      <c r="AO256" s="129">
        <f t="shared" si="163"/>
        <v>12.2819</v>
      </c>
      <c r="AP256" s="129">
        <f t="shared" si="164"/>
        <v>4.3238500000000002</v>
      </c>
      <c r="AQ256" s="129">
        <f t="shared" si="169"/>
        <v>0.71900000000000008</v>
      </c>
      <c r="AR256" s="129">
        <f t="shared" si="170"/>
        <v>6.9010000000000002E-2</v>
      </c>
      <c r="AT256" s="131">
        <f t="shared" si="152"/>
        <v>43354</v>
      </c>
      <c r="AU256" s="132">
        <f t="shared" si="131"/>
        <v>0.55832999999999999</v>
      </c>
      <c r="AV256" s="132">
        <f t="shared" si="132"/>
        <v>0.52893000000000001</v>
      </c>
      <c r="AW256" s="132">
        <f t="shared" si="133"/>
        <v>0.47345000000000004</v>
      </c>
      <c r="AX256" s="132">
        <f t="shared" si="134"/>
        <v>6.980000000000001E-3</v>
      </c>
      <c r="AY256" s="132">
        <f t="shared" si="135"/>
        <v>1.4840000000000001E-2</v>
      </c>
      <c r="AZ256" s="132">
        <f t="shared" si="136"/>
        <v>0.37721000000000005</v>
      </c>
      <c r="BA256" s="132">
        <f t="shared" si="137"/>
        <v>0.17720000000000002</v>
      </c>
      <c r="BB256" s="132">
        <f t="shared" si="138"/>
        <v>0.67126000000000008</v>
      </c>
      <c r="BC256" s="132">
        <f t="shared" si="139"/>
        <v>0.36279000000000006</v>
      </c>
      <c r="BD256" s="132">
        <f t="shared" si="140"/>
        <v>0.43496000000000001</v>
      </c>
      <c r="BE256" s="132">
        <f t="shared" si="141"/>
        <v>9.5850000000000005E-2</v>
      </c>
      <c r="BF256" s="132">
        <f t="shared" si="142"/>
        <v>0.11467000000000001</v>
      </c>
      <c r="BG256" s="132">
        <f t="shared" si="153"/>
        <v>1.1059999999999999E-2</v>
      </c>
      <c r="BH256" s="132"/>
      <c r="BI256" s="132">
        <f t="shared" si="166"/>
        <v>1.8333000000000002</v>
      </c>
      <c r="BJ256" s="132">
        <f t="shared" si="166"/>
        <v>3.0532000000000004</v>
      </c>
      <c r="BK256" s="132">
        <f t="shared" si="166"/>
        <v>4.0084</v>
      </c>
      <c r="BL256" s="132">
        <f t="shared" si="143"/>
        <v>0.4551</v>
      </c>
      <c r="BM256" s="132">
        <f t="shared" si="154"/>
        <v>1.8217000000000001</v>
      </c>
      <c r="BN256" s="132">
        <f t="shared" si="144"/>
        <v>0.91142000000000012</v>
      </c>
      <c r="BO256" s="132"/>
      <c r="BP256" s="132">
        <f t="shared" si="155"/>
        <v>4.3238500000000002</v>
      </c>
      <c r="BQ256" s="132">
        <f t="shared" si="156"/>
        <v>12.2819</v>
      </c>
      <c r="BR256" s="132">
        <f t="shared" si="157"/>
        <v>0.35905999999999999</v>
      </c>
      <c r="BS256" s="132">
        <f t="shared" si="145"/>
        <v>0.23891000000000001</v>
      </c>
      <c r="BT256" s="132">
        <f t="shared" si="146"/>
        <v>1.5932000000000002</v>
      </c>
      <c r="BU256" s="132"/>
      <c r="BV256" s="132">
        <f t="shared" si="158"/>
        <v>0.3921</v>
      </c>
      <c r="BW256" s="133">
        <f t="shared" si="167"/>
        <v>2.7916000000000003</v>
      </c>
      <c r="BX256" s="133">
        <f t="shared" si="167"/>
        <v>2.4943</v>
      </c>
      <c r="BY256" s="133">
        <f t="shared" si="147"/>
        <v>0.49230000000000002</v>
      </c>
      <c r="BZ256" s="133">
        <f t="shared" si="148"/>
        <v>0.55520000000000003</v>
      </c>
      <c r="CA256" s="133">
        <f t="shared" si="149"/>
        <v>1.3100000000000001E-2</v>
      </c>
      <c r="CB256" s="133">
        <f t="shared" si="150"/>
        <v>11.3545</v>
      </c>
      <c r="CC256" s="133"/>
      <c r="CD256" s="133">
        <f t="shared" si="151"/>
        <v>1.9618</v>
      </c>
    </row>
    <row r="257" spans="1:82" ht="15.75" x14ac:dyDescent="0.25">
      <c r="A257" s="125">
        <v>43355</v>
      </c>
      <c r="B257" s="138">
        <v>17506</v>
      </c>
      <c r="C257" s="138">
        <v>58239</v>
      </c>
      <c r="D257" s="138">
        <v>77101</v>
      </c>
      <c r="E257" s="138">
        <v>17593</v>
      </c>
      <c r="F257" s="138">
        <v>44560</v>
      </c>
      <c r="G257" s="138">
        <v>3191</v>
      </c>
      <c r="H257" s="138">
        <v>23745</v>
      </c>
      <c r="I257" s="138">
        <v>20031</v>
      </c>
      <c r="J257" s="138">
        <v>115810</v>
      </c>
      <c r="K257" s="138">
        <v>82266</v>
      </c>
      <c r="L257" s="138">
        <v>4885</v>
      </c>
      <c r="M257" s="138">
        <v>52408</v>
      </c>
      <c r="N257" s="138">
        <v>147</v>
      </c>
      <c r="O257" s="138">
        <v>19837</v>
      </c>
      <c r="P257" s="138">
        <v>19141</v>
      </c>
      <c r="Q257" s="138">
        <v>4435</v>
      </c>
      <c r="R257" s="138">
        <v>16091</v>
      </c>
      <c r="S257" s="138">
        <v>48021</v>
      </c>
      <c r="T257" s="138">
        <v>88484</v>
      </c>
      <c r="U257" s="138">
        <v>3909</v>
      </c>
      <c r="V257" s="138">
        <v>35134</v>
      </c>
      <c r="W257" s="138">
        <v>34098</v>
      </c>
      <c r="X257" s="138">
        <v>24288</v>
      </c>
      <c r="Y257" s="138">
        <v>16258</v>
      </c>
      <c r="Z257" s="138">
        <v>34764</v>
      </c>
      <c r="AA257" s="138">
        <v>52024</v>
      </c>
      <c r="AB257" s="138">
        <v>1184</v>
      </c>
      <c r="AC257" s="138">
        <v>765</v>
      </c>
      <c r="AD257" s="138">
        <v>7999</v>
      </c>
      <c r="AE257" s="138">
        <v>47628</v>
      </c>
      <c r="AF257" s="138">
        <v>9591</v>
      </c>
      <c r="AG257" s="138">
        <v>19950</v>
      </c>
      <c r="AH257" s="138">
        <v>51960</v>
      </c>
      <c r="AI257" s="138">
        <v>40850</v>
      </c>
      <c r="AJ257" s="138">
        <v>327680</v>
      </c>
      <c r="AK257" s="128">
        <f t="shared" si="160"/>
        <v>0.52407999999999999</v>
      </c>
      <c r="AL257" s="129">
        <f t="shared" si="161"/>
        <v>1.7506000000000002</v>
      </c>
      <c r="AM257" s="129">
        <f t="shared" si="171"/>
        <v>2.91195</v>
      </c>
      <c r="AN257" s="129">
        <f t="shared" si="171"/>
        <v>3.8550500000000003</v>
      </c>
      <c r="AO257" s="129">
        <f t="shared" si="163"/>
        <v>11.581000000000001</v>
      </c>
      <c r="AP257" s="129">
        <f t="shared" si="164"/>
        <v>4.1133000000000006</v>
      </c>
      <c r="AQ257" s="129">
        <f t="shared" si="169"/>
        <v>0.51960000000000006</v>
      </c>
      <c r="AR257" s="129">
        <f t="shared" si="170"/>
        <v>4.0849999999999997E-2</v>
      </c>
      <c r="AT257" s="131">
        <f t="shared" si="152"/>
        <v>43355</v>
      </c>
      <c r="AU257" s="132">
        <f t="shared" si="131"/>
        <v>0.47628000000000004</v>
      </c>
      <c r="AV257" s="132">
        <f t="shared" si="132"/>
        <v>0.52024000000000004</v>
      </c>
      <c r="AW257" s="132">
        <f t="shared" si="133"/>
        <v>0.48021000000000003</v>
      </c>
      <c r="AX257" s="132">
        <f t="shared" si="134"/>
        <v>7.6500000000000005E-3</v>
      </c>
      <c r="AY257" s="132">
        <f t="shared" si="135"/>
        <v>1.1840000000000002E-2</v>
      </c>
      <c r="AZ257" s="132">
        <f t="shared" si="136"/>
        <v>0.35134000000000004</v>
      </c>
      <c r="BA257" s="132">
        <f t="shared" si="137"/>
        <v>0.16258</v>
      </c>
      <c r="BB257" s="132">
        <f t="shared" si="138"/>
        <v>0.68196000000000001</v>
      </c>
      <c r="BC257" s="132">
        <f t="shared" si="139"/>
        <v>0.34764</v>
      </c>
      <c r="BD257" s="132">
        <f t="shared" si="140"/>
        <v>0.24288000000000001</v>
      </c>
      <c r="BE257" s="132">
        <f t="shared" si="141"/>
        <v>9.5910000000000009E-2</v>
      </c>
      <c r="BF257" s="132">
        <f t="shared" si="142"/>
        <v>7.9990000000000006E-2</v>
      </c>
      <c r="BG257" s="132">
        <f t="shared" si="153"/>
        <v>1.9949999999999999E-2</v>
      </c>
      <c r="BH257" s="132"/>
      <c r="BI257" s="132">
        <f t="shared" si="166"/>
        <v>1.7506000000000002</v>
      </c>
      <c r="BJ257" s="132">
        <f t="shared" si="166"/>
        <v>2.91195</v>
      </c>
      <c r="BK257" s="132">
        <f t="shared" si="166"/>
        <v>3.8550500000000003</v>
      </c>
      <c r="BL257" s="132">
        <f t="shared" si="143"/>
        <v>0.39090000000000003</v>
      </c>
      <c r="BM257" s="132">
        <f t="shared" si="154"/>
        <v>1.7593000000000001</v>
      </c>
      <c r="BN257" s="132">
        <f t="shared" si="144"/>
        <v>0.8912000000000001</v>
      </c>
      <c r="BO257" s="132"/>
      <c r="BP257" s="132">
        <f t="shared" si="155"/>
        <v>4.1133000000000006</v>
      </c>
      <c r="BQ257" s="132">
        <f t="shared" si="156"/>
        <v>11.581000000000001</v>
      </c>
      <c r="BR257" s="132">
        <f t="shared" si="157"/>
        <v>0.32767999999999997</v>
      </c>
      <c r="BS257" s="132">
        <f t="shared" si="145"/>
        <v>0.88484000000000007</v>
      </c>
      <c r="BT257" s="132">
        <f t="shared" si="146"/>
        <v>1.6091</v>
      </c>
      <c r="BU257" s="132"/>
      <c r="BV257" s="132">
        <f t="shared" si="158"/>
        <v>0.31909999999999999</v>
      </c>
      <c r="BW257" s="133">
        <f t="shared" si="167"/>
        <v>2.3745000000000003</v>
      </c>
      <c r="BX257" s="133">
        <f t="shared" si="167"/>
        <v>2.0030999999999999</v>
      </c>
      <c r="BY257" s="133">
        <f t="shared" si="147"/>
        <v>0.44350000000000001</v>
      </c>
      <c r="BZ257" s="133">
        <f t="shared" si="148"/>
        <v>0.48850000000000005</v>
      </c>
      <c r="CA257" s="133">
        <f t="shared" si="149"/>
        <v>1.4700000000000001E-2</v>
      </c>
      <c r="CB257" s="133">
        <f t="shared" si="150"/>
        <v>9.9184999999999999</v>
      </c>
      <c r="CC257" s="133"/>
      <c r="CD257" s="133">
        <f t="shared" si="151"/>
        <v>1.9141000000000001</v>
      </c>
    </row>
    <row r="258" spans="1:82" ht="15.75" x14ac:dyDescent="0.25">
      <c r="A258" s="125">
        <v>43356</v>
      </c>
      <c r="B258" s="138">
        <v>16698</v>
      </c>
      <c r="C258" s="138">
        <v>56227</v>
      </c>
      <c r="D258" s="138">
        <v>74726</v>
      </c>
      <c r="E258" s="138">
        <v>16943</v>
      </c>
      <c r="F258" s="138">
        <v>44978</v>
      </c>
      <c r="G258" s="138">
        <v>2898</v>
      </c>
      <c r="H258" s="138">
        <v>21443</v>
      </c>
      <c r="I258" s="138">
        <v>18296</v>
      </c>
      <c r="J258" s="138">
        <v>112760</v>
      </c>
      <c r="K258" s="138">
        <v>80401</v>
      </c>
      <c r="L258" s="138">
        <v>4537</v>
      </c>
      <c r="M258" s="138">
        <v>18774</v>
      </c>
      <c r="N258" s="138">
        <v>168</v>
      </c>
      <c r="O258" s="138">
        <v>20184</v>
      </c>
      <c r="P258" s="138">
        <v>18477</v>
      </c>
      <c r="Q258" s="138">
        <v>4257</v>
      </c>
      <c r="R258" s="138">
        <v>14945</v>
      </c>
      <c r="S258" s="138">
        <v>45399</v>
      </c>
      <c r="T258" s="138">
        <v>103431</v>
      </c>
      <c r="U258" s="138">
        <v>3579</v>
      </c>
      <c r="V258" s="138">
        <v>32383</v>
      </c>
      <c r="W258" s="138">
        <v>31864</v>
      </c>
      <c r="X258" s="138">
        <v>21829</v>
      </c>
      <c r="Y258" s="138">
        <v>15936</v>
      </c>
      <c r="Z258" s="138">
        <v>37593</v>
      </c>
      <c r="AA258" s="138">
        <v>49952</v>
      </c>
      <c r="AB258" s="138">
        <v>1116</v>
      </c>
      <c r="AC258" s="138">
        <v>2029</v>
      </c>
      <c r="AD258" s="138">
        <v>7743</v>
      </c>
      <c r="AE258" s="138">
        <v>50346</v>
      </c>
      <c r="AF258" s="138">
        <v>9427</v>
      </c>
      <c r="AG258" s="138">
        <v>19950</v>
      </c>
      <c r="AH258" s="138">
        <v>56590</v>
      </c>
      <c r="AI258" s="138">
        <v>41710</v>
      </c>
      <c r="AJ258" s="138">
        <v>294340</v>
      </c>
      <c r="AK258" s="128">
        <f t="shared" si="160"/>
        <v>0.18774000000000002</v>
      </c>
      <c r="AL258" s="129">
        <f t="shared" si="161"/>
        <v>1.6698000000000002</v>
      </c>
      <c r="AM258" s="129">
        <f t="shared" si="171"/>
        <v>2.81135</v>
      </c>
      <c r="AN258" s="129">
        <f t="shared" si="171"/>
        <v>3.7363000000000004</v>
      </c>
      <c r="AO258" s="129">
        <f t="shared" si="163"/>
        <v>11.276</v>
      </c>
      <c r="AP258" s="129">
        <f t="shared" si="164"/>
        <v>4.0200500000000003</v>
      </c>
      <c r="AQ258" s="129">
        <f t="shared" si="169"/>
        <v>0.56590000000000007</v>
      </c>
      <c r="AR258" s="129">
        <f t="shared" si="170"/>
        <v>4.1709999999999997E-2</v>
      </c>
      <c r="AT258" s="131">
        <f t="shared" si="152"/>
        <v>43356</v>
      </c>
      <c r="AU258" s="132">
        <f t="shared" si="131"/>
        <v>0.50346000000000002</v>
      </c>
      <c r="AV258" s="132">
        <f t="shared" si="132"/>
        <v>0.49952000000000002</v>
      </c>
      <c r="AW258" s="132">
        <f t="shared" si="133"/>
        <v>0.45399000000000006</v>
      </c>
      <c r="AX258" s="132">
        <f t="shared" si="134"/>
        <v>2.0290000000000002E-2</v>
      </c>
      <c r="AY258" s="132">
        <f t="shared" si="135"/>
        <v>1.1160000000000002E-2</v>
      </c>
      <c r="AZ258" s="132">
        <f t="shared" si="136"/>
        <v>0.32383000000000001</v>
      </c>
      <c r="BA258" s="132">
        <f t="shared" si="137"/>
        <v>0.15936</v>
      </c>
      <c r="BB258" s="132">
        <f t="shared" si="138"/>
        <v>0.63728000000000007</v>
      </c>
      <c r="BC258" s="132">
        <f t="shared" si="139"/>
        <v>0.37593000000000004</v>
      </c>
      <c r="BD258" s="132">
        <f t="shared" si="140"/>
        <v>0.21829000000000001</v>
      </c>
      <c r="BE258" s="132">
        <f t="shared" si="141"/>
        <v>9.4270000000000007E-2</v>
      </c>
      <c r="BF258" s="132">
        <f t="shared" si="142"/>
        <v>7.7430000000000013E-2</v>
      </c>
      <c r="BG258" s="132">
        <f t="shared" si="153"/>
        <v>1.9949999999999999E-2</v>
      </c>
      <c r="BH258" s="132"/>
      <c r="BI258" s="132">
        <f t="shared" si="166"/>
        <v>1.6698000000000002</v>
      </c>
      <c r="BJ258" s="132">
        <f t="shared" si="166"/>
        <v>2.81135</v>
      </c>
      <c r="BK258" s="132">
        <f t="shared" si="166"/>
        <v>3.7363000000000004</v>
      </c>
      <c r="BL258" s="132">
        <f t="shared" si="143"/>
        <v>0.3579</v>
      </c>
      <c r="BM258" s="132">
        <f t="shared" si="154"/>
        <v>1.6943000000000001</v>
      </c>
      <c r="BN258" s="132">
        <f t="shared" si="144"/>
        <v>0.89956000000000003</v>
      </c>
      <c r="BO258" s="132"/>
      <c r="BP258" s="132">
        <f t="shared" si="155"/>
        <v>4.0200500000000003</v>
      </c>
      <c r="BQ258" s="132">
        <f t="shared" si="156"/>
        <v>11.276</v>
      </c>
      <c r="BR258" s="132">
        <f t="shared" si="157"/>
        <v>0.29433999999999999</v>
      </c>
      <c r="BS258" s="132">
        <f t="shared" si="145"/>
        <v>1.0343100000000001</v>
      </c>
      <c r="BT258" s="132">
        <f t="shared" si="146"/>
        <v>1.4945000000000002</v>
      </c>
      <c r="BU258" s="132"/>
      <c r="BV258" s="132">
        <f t="shared" si="158"/>
        <v>0.2898</v>
      </c>
      <c r="BW258" s="133">
        <f t="shared" si="167"/>
        <v>2.1443000000000003</v>
      </c>
      <c r="BX258" s="133">
        <f t="shared" si="167"/>
        <v>1.8296000000000001</v>
      </c>
      <c r="BY258" s="133">
        <f t="shared" si="147"/>
        <v>0.42570000000000002</v>
      </c>
      <c r="BZ258" s="133">
        <f t="shared" si="148"/>
        <v>0.45370000000000005</v>
      </c>
      <c r="CA258" s="133">
        <f t="shared" si="149"/>
        <v>1.6800000000000002E-2</v>
      </c>
      <c r="CB258" s="133">
        <f t="shared" si="150"/>
        <v>10.092000000000001</v>
      </c>
      <c r="CC258" s="133"/>
      <c r="CD258" s="133">
        <f t="shared" si="151"/>
        <v>1.8477000000000001</v>
      </c>
    </row>
    <row r="259" spans="1:82" ht="15.75" x14ac:dyDescent="0.25">
      <c r="A259" s="125">
        <v>43357</v>
      </c>
      <c r="B259" s="138">
        <v>16396</v>
      </c>
      <c r="C259" s="138">
        <v>55234</v>
      </c>
      <c r="D259" s="138">
        <v>73625</v>
      </c>
      <c r="E259" s="138">
        <v>16000</v>
      </c>
      <c r="F259" s="138">
        <v>44783</v>
      </c>
      <c r="G259" s="138">
        <v>2846</v>
      </c>
      <c r="H259" s="138">
        <v>20123</v>
      </c>
      <c r="I259" s="138">
        <v>17738</v>
      </c>
      <c r="J259" s="138">
        <v>110445</v>
      </c>
      <c r="K259" s="138">
        <v>79262</v>
      </c>
      <c r="L259" s="138">
        <v>4522</v>
      </c>
      <c r="M259" s="138">
        <v>20324</v>
      </c>
      <c r="N259" s="138">
        <v>125</v>
      </c>
      <c r="O259" s="138">
        <v>19859</v>
      </c>
      <c r="P259" s="138">
        <v>18520</v>
      </c>
      <c r="Q259" s="138">
        <v>4166</v>
      </c>
      <c r="R259" s="138">
        <v>15405</v>
      </c>
      <c r="S259" s="138">
        <v>44349</v>
      </c>
      <c r="T259" s="138">
        <v>98401</v>
      </c>
      <c r="U259" s="138">
        <v>3310</v>
      </c>
      <c r="V259" s="138">
        <v>30993</v>
      </c>
      <c r="W259" s="138">
        <v>32849</v>
      </c>
      <c r="X259" s="138">
        <v>21083</v>
      </c>
      <c r="Y259" s="138">
        <v>15485</v>
      </c>
      <c r="Z259" s="138">
        <v>25314</v>
      </c>
      <c r="AA259" s="138">
        <v>48801</v>
      </c>
      <c r="AB259" s="138">
        <v>1197</v>
      </c>
      <c r="AC259" s="138">
        <v>1266</v>
      </c>
      <c r="AD259" s="146">
        <v>11252</v>
      </c>
      <c r="AE259" s="138">
        <v>35371</v>
      </c>
      <c r="AF259" s="138">
        <v>8983</v>
      </c>
      <c r="AG259" s="146">
        <v>18720</v>
      </c>
      <c r="AH259" s="138">
        <v>90390</v>
      </c>
      <c r="AI259" s="138">
        <v>64120</v>
      </c>
      <c r="AJ259" s="138">
        <v>303800</v>
      </c>
      <c r="AK259" s="128">
        <f t="shared" si="160"/>
        <v>0.20324</v>
      </c>
      <c r="AL259" s="129">
        <f t="shared" si="161"/>
        <v>1.6396000000000002</v>
      </c>
      <c r="AM259" s="129">
        <f t="shared" si="171"/>
        <v>2.7617000000000003</v>
      </c>
      <c r="AN259" s="129">
        <f t="shared" si="171"/>
        <v>3.6812500000000004</v>
      </c>
      <c r="AO259" s="129">
        <f t="shared" si="163"/>
        <v>11.044500000000001</v>
      </c>
      <c r="AP259" s="129">
        <f t="shared" si="164"/>
        <v>3.9631000000000003</v>
      </c>
      <c r="AQ259" s="129">
        <f t="shared" si="169"/>
        <v>0.90390000000000004</v>
      </c>
      <c r="AR259" s="129">
        <f t="shared" si="170"/>
        <v>6.4119999999999996E-2</v>
      </c>
      <c r="AT259" s="131">
        <f t="shared" si="152"/>
        <v>43357</v>
      </c>
      <c r="AU259" s="132">
        <f t="shared" ref="AU259:AU322" si="172">(AE259)*0.00001</f>
        <v>0.35371000000000002</v>
      </c>
      <c r="AV259" s="132">
        <f t="shared" ref="AV259:AV322" si="173">(AA259)*0.00001</f>
        <v>0.48801000000000005</v>
      </c>
      <c r="AW259" s="132">
        <f t="shared" ref="AW259:AW322" si="174">(S259)*0.00001</f>
        <v>0.44349000000000005</v>
      </c>
      <c r="AX259" s="132">
        <f t="shared" ref="AX259:AX322" si="175">(AC259)*0.00001</f>
        <v>1.2660000000000001E-2</v>
      </c>
      <c r="AY259" s="132">
        <f t="shared" ref="AY259:AY322" si="176">(AB259)*0.00001</f>
        <v>1.1970000000000001E-2</v>
      </c>
      <c r="AZ259" s="132">
        <f t="shared" ref="AZ259:AZ322" si="177">(V259)*0.00001</f>
        <v>0.30993000000000004</v>
      </c>
      <c r="BA259" s="132">
        <f t="shared" ref="BA259:BA322" si="178">(Y259)*0.00001</f>
        <v>0.15485000000000002</v>
      </c>
      <c r="BB259" s="132">
        <f t="shared" ref="BB259:BB322" si="179">(W259)*0.00002</f>
        <v>0.65698000000000001</v>
      </c>
      <c r="BC259" s="132">
        <f t="shared" ref="BC259:BC322" si="180">(Z259)*0.00001</f>
        <v>0.25314000000000003</v>
      </c>
      <c r="BD259" s="132">
        <f t="shared" ref="BD259:BD322" si="181">(X259)*0.00001</f>
        <v>0.21083000000000002</v>
      </c>
      <c r="BE259" s="132">
        <f t="shared" ref="BE259:BE322" si="182">(AF259)*0.00001</f>
        <v>8.9830000000000007E-2</v>
      </c>
      <c r="BF259" s="132">
        <f t="shared" ref="BF259:BF322" si="183">(AD259)*0.00001</f>
        <v>0.11252000000000001</v>
      </c>
      <c r="BG259" s="132">
        <f t="shared" si="153"/>
        <v>1.8720000000000001E-2</v>
      </c>
      <c r="BH259" s="132"/>
      <c r="BI259" s="132">
        <f t="shared" si="166"/>
        <v>1.6396000000000002</v>
      </c>
      <c r="BJ259" s="132">
        <f t="shared" si="166"/>
        <v>2.7617000000000003</v>
      </c>
      <c r="BK259" s="132">
        <f t="shared" si="166"/>
        <v>3.6812500000000004</v>
      </c>
      <c r="BL259" s="132">
        <f t="shared" ref="BL259:BL322" si="184">(U259)*0.0001</f>
        <v>0.33100000000000002</v>
      </c>
      <c r="BM259" s="132">
        <f t="shared" si="154"/>
        <v>1.6</v>
      </c>
      <c r="BN259" s="132">
        <f t="shared" ref="BN259:BN322" si="185">(F259)*0.00002</f>
        <v>0.89566000000000012</v>
      </c>
      <c r="BO259" s="132"/>
      <c r="BP259" s="132">
        <f t="shared" si="155"/>
        <v>3.9631000000000003</v>
      </c>
      <c r="BQ259" s="132">
        <f t="shared" si="156"/>
        <v>11.044500000000001</v>
      </c>
      <c r="BR259" s="132">
        <f t="shared" si="157"/>
        <v>0.30379999999999996</v>
      </c>
      <c r="BS259" s="132">
        <f t="shared" ref="BS259:BS322" si="186">(T259)*0.00001</f>
        <v>0.98401000000000005</v>
      </c>
      <c r="BT259" s="132">
        <f t="shared" ref="BT259:BT322" si="187">(R259)*0.0001</f>
        <v>1.5405</v>
      </c>
      <c r="BU259" s="132"/>
      <c r="BV259" s="132">
        <f t="shared" si="158"/>
        <v>0.28460000000000002</v>
      </c>
      <c r="BW259" s="133">
        <f t="shared" si="167"/>
        <v>2.0123000000000002</v>
      </c>
      <c r="BX259" s="133">
        <f t="shared" si="167"/>
        <v>1.7738</v>
      </c>
      <c r="BY259" s="133">
        <f t="shared" ref="BY259:BY322" si="188">(Q259)*0.0001</f>
        <v>0.41660000000000003</v>
      </c>
      <c r="BZ259" s="133">
        <f t="shared" ref="BZ259:BZ322" si="189">(L259)*0.0001</f>
        <v>0.45220000000000005</v>
      </c>
      <c r="CA259" s="133">
        <f t="shared" ref="CA259:CA322" si="190">(N259)*0.0001</f>
        <v>1.2500000000000001E-2</v>
      </c>
      <c r="CB259" s="133">
        <f t="shared" ref="CB259:CB322" si="191">(O259)*0.0005</f>
        <v>9.9295000000000009</v>
      </c>
      <c r="CC259" s="133"/>
      <c r="CD259" s="133">
        <f t="shared" ref="CD259:CD322" si="192">(P259)*0.0001</f>
        <v>1.8520000000000001</v>
      </c>
    </row>
    <row r="260" spans="1:82" ht="15.75" x14ac:dyDescent="0.25">
      <c r="A260" s="125">
        <v>43358</v>
      </c>
      <c r="B260" s="138">
        <v>17010</v>
      </c>
      <c r="C260" s="138">
        <v>56080</v>
      </c>
      <c r="D260" s="138">
        <v>74476</v>
      </c>
      <c r="E260" s="138">
        <v>15917</v>
      </c>
      <c r="F260" s="138">
        <v>47078</v>
      </c>
      <c r="G260" s="138">
        <v>3000</v>
      </c>
      <c r="H260" s="138">
        <v>19913</v>
      </c>
      <c r="I260" s="138">
        <v>17459</v>
      </c>
      <c r="J260" s="138">
        <v>111577</v>
      </c>
      <c r="K260" s="138">
        <v>80319</v>
      </c>
      <c r="L260" s="138">
        <v>4412</v>
      </c>
      <c r="M260" s="138">
        <v>20733</v>
      </c>
      <c r="N260" s="138">
        <v>35</v>
      </c>
      <c r="O260" s="138">
        <v>21374</v>
      </c>
      <c r="P260" s="138">
        <v>20154</v>
      </c>
      <c r="Q260" s="138">
        <v>4022</v>
      </c>
      <c r="R260" s="138">
        <v>14771</v>
      </c>
      <c r="S260" s="138">
        <v>43106</v>
      </c>
      <c r="T260" s="138">
        <v>100623</v>
      </c>
      <c r="U260" s="138">
        <v>3529</v>
      </c>
      <c r="V260" s="138">
        <v>31622</v>
      </c>
      <c r="W260" s="138">
        <v>36482</v>
      </c>
      <c r="X260" s="138">
        <v>21266</v>
      </c>
      <c r="Y260" s="138">
        <v>15725</v>
      </c>
      <c r="Z260" s="138">
        <v>16334</v>
      </c>
      <c r="AA260" s="138">
        <v>48954</v>
      </c>
      <c r="AB260" s="138">
        <v>1357</v>
      </c>
      <c r="AC260" s="138">
        <v>1367</v>
      </c>
      <c r="AD260" s="138">
        <v>8742</v>
      </c>
      <c r="AE260" s="138">
        <v>31426</v>
      </c>
      <c r="AF260" s="138">
        <v>6484</v>
      </c>
      <c r="AG260" s="146">
        <v>10540</v>
      </c>
      <c r="AH260" s="138">
        <v>61610</v>
      </c>
      <c r="AI260" s="138">
        <v>51810</v>
      </c>
      <c r="AJ260" s="138">
        <v>307740</v>
      </c>
      <c r="AK260" s="128">
        <f t="shared" si="160"/>
        <v>0.20733000000000001</v>
      </c>
      <c r="AL260" s="129">
        <f t="shared" si="161"/>
        <v>1.7010000000000001</v>
      </c>
      <c r="AM260" s="129">
        <f t="shared" si="171"/>
        <v>2.8040000000000003</v>
      </c>
      <c r="AN260" s="129">
        <f t="shared" si="171"/>
        <v>3.7238000000000002</v>
      </c>
      <c r="AO260" s="129">
        <f t="shared" si="163"/>
        <v>11.1577</v>
      </c>
      <c r="AP260" s="129">
        <f t="shared" si="164"/>
        <v>4.0159500000000001</v>
      </c>
      <c r="AQ260" s="129">
        <f t="shared" si="169"/>
        <v>0.61610000000000009</v>
      </c>
      <c r="AR260" s="129">
        <f t="shared" si="170"/>
        <v>5.1809999999999995E-2</v>
      </c>
      <c r="AT260" s="131">
        <f t="shared" ref="AT260:AT323" si="193">A260</f>
        <v>43358</v>
      </c>
      <c r="AU260" s="132">
        <f t="shared" si="172"/>
        <v>0.31426000000000004</v>
      </c>
      <c r="AV260" s="132">
        <f t="shared" si="173"/>
        <v>0.48954000000000003</v>
      </c>
      <c r="AW260" s="132">
        <f t="shared" si="174"/>
        <v>0.43106000000000005</v>
      </c>
      <c r="AX260" s="132">
        <f t="shared" si="175"/>
        <v>1.3670000000000002E-2</v>
      </c>
      <c r="AY260" s="132">
        <f t="shared" si="176"/>
        <v>1.357E-2</v>
      </c>
      <c r="AZ260" s="132">
        <f t="shared" si="177"/>
        <v>0.31622</v>
      </c>
      <c r="BA260" s="132">
        <f t="shared" si="178"/>
        <v>0.15725</v>
      </c>
      <c r="BB260" s="132">
        <f t="shared" si="179"/>
        <v>0.72964000000000007</v>
      </c>
      <c r="BC260" s="132">
        <f t="shared" si="180"/>
        <v>0.16334000000000001</v>
      </c>
      <c r="BD260" s="132">
        <f t="shared" si="181"/>
        <v>0.21266000000000002</v>
      </c>
      <c r="BE260" s="132">
        <f t="shared" si="182"/>
        <v>6.4840000000000009E-2</v>
      </c>
      <c r="BF260" s="132">
        <f t="shared" si="183"/>
        <v>8.7420000000000012E-2</v>
      </c>
      <c r="BG260" s="132">
        <f t="shared" ref="BG260:BG323" si="194">(AG260)*0.000001</f>
        <v>1.0539999999999999E-2</v>
      </c>
      <c r="BH260" s="132"/>
      <c r="BI260" s="132">
        <f t="shared" si="166"/>
        <v>1.7010000000000001</v>
      </c>
      <c r="BJ260" s="132">
        <f t="shared" si="166"/>
        <v>2.8040000000000003</v>
      </c>
      <c r="BK260" s="132">
        <f t="shared" si="166"/>
        <v>3.7238000000000002</v>
      </c>
      <c r="BL260" s="132">
        <f t="shared" si="184"/>
        <v>0.35289999999999999</v>
      </c>
      <c r="BM260" s="132">
        <f t="shared" ref="BM260:BM323" si="195">((E260)*0.0001)</f>
        <v>1.5917000000000001</v>
      </c>
      <c r="BN260" s="132">
        <f t="shared" si="185"/>
        <v>0.94156000000000006</v>
      </c>
      <c r="BO260" s="132"/>
      <c r="BP260" s="132">
        <f t="shared" ref="BP260:BP323" si="196">(AP260)</f>
        <v>4.0159500000000001</v>
      </c>
      <c r="BQ260" s="132">
        <f t="shared" ref="BQ260:BQ323" si="197">(AO260)</f>
        <v>11.1577</v>
      </c>
      <c r="BR260" s="132">
        <f t="shared" ref="BR260:BR323" si="198">(AJ260)*0.000001</f>
        <v>0.30774000000000001</v>
      </c>
      <c r="BS260" s="132">
        <f t="shared" si="186"/>
        <v>1.0062300000000002</v>
      </c>
      <c r="BT260" s="132">
        <f t="shared" si="187"/>
        <v>1.4771000000000001</v>
      </c>
      <c r="BU260" s="132"/>
      <c r="BV260" s="132">
        <f t="shared" ref="BV260:BV323" si="199">((G260)*0.0001)</f>
        <v>0.3</v>
      </c>
      <c r="BW260" s="133">
        <f t="shared" si="167"/>
        <v>1.9913000000000001</v>
      </c>
      <c r="BX260" s="133">
        <f t="shared" si="167"/>
        <v>1.7459</v>
      </c>
      <c r="BY260" s="133">
        <f t="shared" si="188"/>
        <v>0.4022</v>
      </c>
      <c r="BZ260" s="133">
        <f t="shared" si="189"/>
        <v>0.44120000000000004</v>
      </c>
      <c r="CA260" s="133">
        <f t="shared" si="190"/>
        <v>3.5000000000000001E-3</v>
      </c>
      <c r="CB260" s="133">
        <f t="shared" si="191"/>
        <v>10.686999999999999</v>
      </c>
      <c r="CC260" s="133"/>
      <c r="CD260" s="133">
        <f t="shared" si="192"/>
        <v>2.0154000000000001</v>
      </c>
    </row>
    <row r="261" spans="1:82" ht="15.75" x14ac:dyDescent="0.25">
      <c r="A261" s="125">
        <v>43359</v>
      </c>
      <c r="B261" s="138">
        <v>16922</v>
      </c>
      <c r="C261" s="138">
        <v>55967</v>
      </c>
      <c r="D261" s="138">
        <v>74143</v>
      </c>
      <c r="E261" s="138">
        <v>15907</v>
      </c>
      <c r="F261" s="138">
        <v>49323</v>
      </c>
      <c r="G261" s="138">
        <v>2701</v>
      </c>
      <c r="H261" s="138">
        <v>18734</v>
      </c>
      <c r="I261" s="138">
        <v>16709</v>
      </c>
      <c r="J261" s="138">
        <v>110672</v>
      </c>
      <c r="K261" s="138">
        <v>80304</v>
      </c>
      <c r="L261" s="138">
        <v>4172</v>
      </c>
      <c r="M261" s="138">
        <v>21215</v>
      </c>
      <c r="N261" s="138">
        <v>19</v>
      </c>
      <c r="O261" s="138">
        <v>20866</v>
      </c>
      <c r="P261" s="138">
        <v>19182</v>
      </c>
      <c r="Q261" s="138">
        <v>3813</v>
      </c>
      <c r="R261" s="138">
        <v>14777</v>
      </c>
      <c r="S261" s="138">
        <v>44384</v>
      </c>
      <c r="T261" s="138">
        <v>103352</v>
      </c>
      <c r="U261" s="138">
        <v>3310</v>
      </c>
      <c r="V261" s="138">
        <v>32217</v>
      </c>
      <c r="W261" s="138">
        <v>32208</v>
      </c>
      <c r="X261" s="138">
        <v>20944</v>
      </c>
      <c r="Y261" s="138">
        <v>16040</v>
      </c>
      <c r="Z261" s="138">
        <v>17126</v>
      </c>
      <c r="AA261" s="138">
        <v>49966</v>
      </c>
      <c r="AB261" s="138">
        <v>1123</v>
      </c>
      <c r="AC261" s="138">
        <v>1437</v>
      </c>
      <c r="AD261" s="138">
        <v>6166</v>
      </c>
      <c r="AE261" s="138">
        <v>33739</v>
      </c>
      <c r="AF261" s="138">
        <v>5264</v>
      </c>
      <c r="AG261" s="146">
        <v>520</v>
      </c>
      <c r="AH261" s="138">
        <v>52330</v>
      </c>
      <c r="AI261" s="138">
        <v>34310</v>
      </c>
      <c r="AJ261" s="138">
        <v>307020</v>
      </c>
      <c r="AK261" s="128">
        <f t="shared" si="160"/>
        <v>0.21215000000000001</v>
      </c>
      <c r="AL261" s="129">
        <f t="shared" si="161"/>
        <v>1.6922000000000001</v>
      </c>
      <c r="AM261" s="129">
        <f t="shared" si="171"/>
        <v>2.7983500000000001</v>
      </c>
      <c r="AN261" s="129">
        <f t="shared" si="171"/>
        <v>3.7071500000000004</v>
      </c>
      <c r="AO261" s="129">
        <f t="shared" si="163"/>
        <v>11.0672</v>
      </c>
      <c r="AP261" s="129">
        <f t="shared" si="164"/>
        <v>4.0152000000000001</v>
      </c>
      <c r="AQ261" s="129">
        <f t="shared" si="169"/>
        <v>0.52329999999999999</v>
      </c>
      <c r="AR261" s="129">
        <f t="shared" si="170"/>
        <v>3.431E-2</v>
      </c>
      <c r="AT261" s="131">
        <f t="shared" si="193"/>
        <v>43359</v>
      </c>
      <c r="AU261" s="132">
        <f t="shared" si="172"/>
        <v>0.33739000000000002</v>
      </c>
      <c r="AV261" s="132">
        <f t="shared" si="173"/>
        <v>0.49966000000000005</v>
      </c>
      <c r="AW261" s="132">
        <f t="shared" si="174"/>
        <v>0.44384000000000001</v>
      </c>
      <c r="AX261" s="132">
        <f t="shared" si="175"/>
        <v>1.4370000000000001E-2</v>
      </c>
      <c r="AY261" s="132">
        <f t="shared" si="176"/>
        <v>1.123E-2</v>
      </c>
      <c r="AZ261" s="132">
        <f t="shared" si="177"/>
        <v>0.32217000000000001</v>
      </c>
      <c r="BA261" s="132">
        <f t="shared" si="178"/>
        <v>0.16040000000000001</v>
      </c>
      <c r="BB261" s="132">
        <f t="shared" si="179"/>
        <v>0.64416000000000007</v>
      </c>
      <c r="BC261" s="132">
        <f t="shared" si="180"/>
        <v>0.17126000000000002</v>
      </c>
      <c r="BD261" s="132">
        <f t="shared" si="181"/>
        <v>0.20944000000000002</v>
      </c>
      <c r="BE261" s="132">
        <f t="shared" si="182"/>
        <v>5.2640000000000006E-2</v>
      </c>
      <c r="BF261" s="132">
        <f t="shared" si="183"/>
        <v>6.1660000000000006E-2</v>
      </c>
      <c r="BG261" s="132">
        <f t="shared" si="194"/>
        <v>5.1999999999999995E-4</v>
      </c>
      <c r="BH261" s="132"/>
      <c r="BI261" s="132">
        <f t="shared" si="166"/>
        <v>1.6922000000000001</v>
      </c>
      <c r="BJ261" s="132">
        <f t="shared" si="166"/>
        <v>2.7983500000000001</v>
      </c>
      <c r="BK261" s="132">
        <f t="shared" si="166"/>
        <v>3.7071500000000004</v>
      </c>
      <c r="BL261" s="132">
        <f t="shared" si="184"/>
        <v>0.33100000000000002</v>
      </c>
      <c r="BM261" s="132">
        <f t="shared" si="195"/>
        <v>1.5907</v>
      </c>
      <c r="BN261" s="132">
        <f t="shared" si="185"/>
        <v>0.98646000000000011</v>
      </c>
      <c r="BO261" s="132"/>
      <c r="BP261" s="132">
        <f t="shared" si="196"/>
        <v>4.0152000000000001</v>
      </c>
      <c r="BQ261" s="132">
        <f t="shared" si="197"/>
        <v>11.0672</v>
      </c>
      <c r="BR261" s="132">
        <f t="shared" si="198"/>
        <v>0.30701999999999996</v>
      </c>
      <c r="BS261" s="132">
        <f t="shared" si="186"/>
        <v>1.03352</v>
      </c>
      <c r="BT261" s="132">
        <f t="shared" si="187"/>
        <v>1.4777</v>
      </c>
      <c r="BU261" s="132"/>
      <c r="BV261" s="132">
        <f t="shared" si="199"/>
        <v>0.27010000000000001</v>
      </c>
      <c r="BW261" s="133">
        <f t="shared" si="167"/>
        <v>1.8734000000000002</v>
      </c>
      <c r="BX261" s="133">
        <f t="shared" si="167"/>
        <v>1.6709000000000001</v>
      </c>
      <c r="BY261" s="133">
        <f t="shared" si="188"/>
        <v>0.38130000000000003</v>
      </c>
      <c r="BZ261" s="133">
        <f t="shared" si="189"/>
        <v>0.41720000000000002</v>
      </c>
      <c r="CA261" s="133">
        <f t="shared" si="190"/>
        <v>1.9E-3</v>
      </c>
      <c r="CB261" s="133">
        <f t="shared" si="191"/>
        <v>10.433</v>
      </c>
      <c r="CC261" s="133"/>
      <c r="CD261" s="133">
        <f t="shared" si="192"/>
        <v>1.9182000000000001</v>
      </c>
    </row>
    <row r="262" spans="1:82" ht="15.75" x14ac:dyDescent="0.25">
      <c r="A262" s="125">
        <v>43360</v>
      </c>
      <c r="B262" s="138">
        <v>15911</v>
      </c>
      <c r="C262" s="138">
        <v>53306</v>
      </c>
      <c r="D262" s="138">
        <v>71580</v>
      </c>
      <c r="E262" s="138">
        <v>16057</v>
      </c>
      <c r="F262" s="138">
        <v>45369</v>
      </c>
      <c r="G262" s="138">
        <v>2179</v>
      </c>
      <c r="H262" s="138">
        <v>16555</v>
      </c>
      <c r="I262" s="138">
        <v>15086</v>
      </c>
      <c r="J262" s="138">
        <v>107190</v>
      </c>
      <c r="K262" s="138">
        <v>77671</v>
      </c>
      <c r="L262" s="138">
        <v>4054</v>
      </c>
      <c r="M262" s="138">
        <v>19092</v>
      </c>
      <c r="N262" s="138">
        <v>145</v>
      </c>
      <c r="O262" s="138">
        <v>19076</v>
      </c>
      <c r="P262" s="138">
        <v>17084</v>
      </c>
      <c r="Q262" s="138">
        <v>3702</v>
      </c>
      <c r="R262" s="138">
        <v>15332</v>
      </c>
      <c r="S262" s="138">
        <v>46578</v>
      </c>
      <c r="T262" s="138">
        <v>97278</v>
      </c>
      <c r="U262" s="138">
        <v>3017</v>
      </c>
      <c r="V262" s="138">
        <v>28959</v>
      </c>
      <c r="W262" s="138">
        <v>34082</v>
      </c>
      <c r="X262" s="138">
        <v>18474</v>
      </c>
      <c r="Y262" s="138">
        <v>15439</v>
      </c>
      <c r="Z262" s="138">
        <v>14488</v>
      </c>
      <c r="AA262" s="138">
        <v>48081</v>
      </c>
      <c r="AB262" s="138">
        <v>952</v>
      </c>
      <c r="AC262" s="138">
        <v>872</v>
      </c>
      <c r="AD262" s="138">
        <v>6381</v>
      </c>
      <c r="AE262" s="138">
        <v>32912</v>
      </c>
      <c r="AF262" s="138">
        <v>8335</v>
      </c>
      <c r="AG262" s="146">
        <v>11050</v>
      </c>
      <c r="AH262" s="138">
        <v>42990</v>
      </c>
      <c r="AI262" s="138">
        <v>33860</v>
      </c>
      <c r="AJ262" s="138">
        <v>300740</v>
      </c>
      <c r="AK262" s="128">
        <f t="shared" si="160"/>
        <v>0.19092000000000001</v>
      </c>
      <c r="AL262" s="129">
        <f t="shared" si="161"/>
        <v>1.5911000000000002</v>
      </c>
      <c r="AM262" s="129">
        <f t="shared" si="171"/>
        <v>2.6653000000000002</v>
      </c>
      <c r="AN262" s="129">
        <f t="shared" si="171"/>
        <v>3.5790000000000002</v>
      </c>
      <c r="AO262" s="129">
        <f t="shared" si="163"/>
        <v>10.719000000000001</v>
      </c>
      <c r="AP262" s="129">
        <f t="shared" si="164"/>
        <v>3.8835500000000001</v>
      </c>
      <c r="AQ262" s="129">
        <f t="shared" si="169"/>
        <v>0.42990000000000006</v>
      </c>
      <c r="AR262" s="129">
        <f t="shared" si="170"/>
        <v>3.3860000000000001E-2</v>
      </c>
      <c r="AT262" s="131">
        <f t="shared" si="193"/>
        <v>43360</v>
      </c>
      <c r="AU262" s="132">
        <f t="shared" si="172"/>
        <v>0.32912000000000002</v>
      </c>
      <c r="AV262" s="132">
        <f t="shared" si="173"/>
        <v>0.48081000000000002</v>
      </c>
      <c r="AW262" s="132">
        <f t="shared" si="174"/>
        <v>0.46578000000000003</v>
      </c>
      <c r="AX262" s="132">
        <f t="shared" si="175"/>
        <v>8.7200000000000003E-3</v>
      </c>
      <c r="AY262" s="132">
        <f t="shared" si="176"/>
        <v>9.5200000000000007E-3</v>
      </c>
      <c r="AZ262" s="132">
        <f t="shared" si="177"/>
        <v>0.28959000000000001</v>
      </c>
      <c r="BA262" s="132">
        <f t="shared" si="178"/>
        <v>0.15439</v>
      </c>
      <c r="BB262" s="132">
        <f t="shared" si="179"/>
        <v>0.68164000000000002</v>
      </c>
      <c r="BC262" s="132">
        <f t="shared" si="180"/>
        <v>0.14488000000000001</v>
      </c>
      <c r="BD262" s="132">
        <f t="shared" si="181"/>
        <v>0.18474000000000002</v>
      </c>
      <c r="BE262" s="132">
        <f t="shared" si="182"/>
        <v>8.3350000000000007E-2</v>
      </c>
      <c r="BF262" s="132">
        <f t="shared" si="183"/>
        <v>6.3810000000000006E-2</v>
      </c>
      <c r="BG262" s="132">
        <f t="shared" si="194"/>
        <v>1.1049999999999999E-2</v>
      </c>
      <c r="BH262" s="132"/>
      <c r="BI262" s="132">
        <f t="shared" si="166"/>
        <v>1.5911000000000002</v>
      </c>
      <c r="BJ262" s="132">
        <f t="shared" si="166"/>
        <v>2.6653000000000002</v>
      </c>
      <c r="BK262" s="132">
        <f t="shared" si="166"/>
        <v>3.5790000000000002</v>
      </c>
      <c r="BL262" s="132">
        <f t="shared" si="184"/>
        <v>0.30170000000000002</v>
      </c>
      <c r="BM262" s="132">
        <f t="shared" si="195"/>
        <v>1.6057000000000001</v>
      </c>
      <c r="BN262" s="132">
        <f t="shared" si="185"/>
        <v>0.90738000000000008</v>
      </c>
      <c r="BO262" s="132"/>
      <c r="BP262" s="132">
        <f t="shared" si="196"/>
        <v>3.8835500000000001</v>
      </c>
      <c r="BQ262" s="132">
        <f t="shared" si="197"/>
        <v>10.719000000000001</v>
      </c>
      <c r="BR262" s="132">
        <f t="shared" si="198"/>
        <v>0.30074000000000001</v>
      </c>
      <c r="BS262" s="132">
        <f t="shared" si="186"/>
        <v>0.97278000000000009</v>
      </c>
      <c r="BT262" s="132">
        <f t="shared" si="187"/>
        <v>1.5332000000000001</v>
      </c>
      <c r="BU262" s="132"/>
      <c r="BV262" s="132">
        <f t="shared" si="199"/>
        <v>0.21790000000000001</v>
      </c>
      <c r="BW262" s="133">
        <f t="shared" si="167"/>
        <v>1.6555</v>
      </c>
      <c r="BX262" s="133">
        <f t="shared" si="167"/>
        <v>1.5086000000000002</v>
      </c>
      <c r="BY262" s="133">
        <f t="shared" si="188"/>
        <v>0.37020000000000003</v>
      </c>
      <c r="BZ262" s="133">
        <f t="shared" si="189"/>
        <v>0.40540000000000004</v>
      </c>
      <c r="CA262" s="133">
        <f t="shared" si="190"/>
        <v>1.4500000000000001E-2</v>
      </c>
      <c r="CB262" s="133">
        <f t="shared" si="191"/>
        <v>9.5380000000000003</v>
      </c>
      <c r="CC262" s="133"/>
      <c r="CD262" s="133">
        <f t="shared" si="192"/>
        <v>1.7084000000000001</v>
      </c>
    </row>
    <row r="263" spans="1:82" ht="15.75" x14ac:dyDescent="0.25">
      <c r="A263" s="125">
        <v>43361</v>
      </c>
      <c r="B263" s="138">
        <v>16331</v>
      </c>
      <c r="C263" s="138">
        <v>54264</v>
      </c>
      <c r="D263" s="138">
        <v>73294</v>
      </c>
      <c r="E263" s="138">
        <v>18490</v>
      </c>
      <c r="F263" s="138">
        <v>49851</v>
      </c>
      <c r="G263" s="138">
        <v>4121</v>
      </c>
      <c r="H263" s="138">
        <v>26537</v>
      </c>
      <c r="I263" s="138">
        <v>23128</v>
      </c>
      <c r="J263" s="138">
        <v>118895</v>
      </c>
      <c r="K263" s="138">
        <v>88001</v>
      </c>
      <c r="L263" s="138">
        <v>4302</v>
      </c>
      <c r="M263" s="138">
        <v>23160</v>
      </c>
      <c r="N263" s="138">
        <v>176</v>
      </c>
      <c r="O263" s="138">
        <v>22259</v>
      </c>
      <c r="P263" s="138">
        <v>17769</v>
      </c>
      <c r="Q263" s="138">
        <v>4219</v>
      </c>
      <c r="R263" s="138">
        <v>15894</v>
      </c>
      <c r="S263" s="138">
        <v>48176</v>
      </c>
      <c r="T263" s="138">
        <v>100398</v>
      </c>
      <c r="U263" s="138">
        <v>3651</v>
      </c>
      <c r="V263" s="138">
        <v>29800</v>
      </c>
      <c r="W263" s="138">
        <v>37274</v>
      </c>
      <c r="X263" s="138">
        <v>25062</v>
      </c>
      <c r="Y263" s="138">
        <v>17013</v>
      </c>
      <c r="Z263" s="138">
        <v>17021</v>
      </c>
      <c r="AA263" s="138">
        <v>47849</v>
      </c>
      <c r="AB263" s="138">
        <v>1134</v>
      </c>
      <c r="AC263" s="138">
        <v>949</v>
      </c>
      <c r="AD263" s="138">
        <v>10493</v>
      </c>
      <c r="AE263" s="138">
        <v>31602</v>
      </c>
      <c r="AF263" s="138">
        <v>16622</v>
      </c>
      <c r="AG263" s="138">
        <v>19950</v>
      </c>
      <c r="AH263" s="138">
        <v>85520</v>
      </c>
      <c r="AI263" s="138">
        <v>62280</v>
      </c>
      <c r="AJ263" s="138">
        <v>315920</v>
      </c>
      <c r="AK263" s="128">
        <f t="shared" si="160"/>
        <v>0.23160000000000003</v>
      </c>
      <c r="AL263" s="129">
        <f t="shared" si="161"/>
        <v>1.6331</v>
      </c>
      <c r="AM263" s="129">
        <f t="shared" si="171"/>
        <v>2.7132000000000001</v>
      </c>
      <c r="AN263" s="129">
        <f t="shared" si="171"/>
        <v>3.6647000000000003</v>
      </c>
      <c r="AO263" s="129">
        <f t="shared" si="163"/>
        <v>11.8895</v>
      </c>
      <c r="AP263" s="129">
        <f t="shared" si="164"/>
        <v>4.4000500000000002</v>
      </c>
      <c r="AQ263" s="129">
        <f t="shared" si="169"/>
        <v>0.85520000000000007</v>
      </c>
      <c r="AR263" s="129">
        <f t="shared" si="170"/>
        <v>6.2279999999999995E-2</v>
      </c>
      <c r="AT263" s="131">
        <f t="shared" si="193"/>
        <v>43361</v>
      </c>
      <c r="AU263" s="132">
        <f t="shared" si="172"/>
        <v>0.31602000000000002</v>
      </c>
      <c r="AV263" s="132">
        <f t="shared" si="173"/>
        <v>0.47849000000000003</v>
      </c>
      <c r="AW263" s="132">
        <f t="shared" si="174"/>
        <v>0.48176000000000002</v>
      </c>
      <c r="AX263" s="132">
        <f t="shared" si="175"/>
        <v>9.4900000000000002E-3</v>
      </c>
      <c r="AY263" s="132">
        <f t="shared" si="176"/>
        <v>1.1340000000000001E-2</v>
      </c>
      <c r="AZ263" s="132">
        <f t="shared" si="177"/>
        <v>0.29800000000000004</v>
      </c>
      <c r="BA263" s="132">
        <f t="shared" si="178"/>
        <v>0.17013</v>
      </c>
      <c r="BB263" s="132">
        <f t="shared" si="179"/>
        <v>0.74548000000000003</v>
      </c>
      <c r="BC263" s="132">
        <f t="shared" si="180"/>
        <v>0.17021</v>
      </c>
      <c r="BD263" s="132">
        <f t="shared" si="181"/>
        <v>0.25062000000000001</v>
      </c>
      <c r="BE263" s="132">
        <f t="shared" si="182"/>
        <v>0.16622000000000001</v>
      </c>
      <c r="BF263" s="132">
        <f t="shared" si="183"/>
        <v>0.10493000000000001</v>
      </c>
      <c r="BG263" s="132">
        <f t="shared" si="194"/>
        <v>1.9949999999999999E-2</v>
      </c>
      <c r="BH263" s="132"/>
      <c r="BI263" s="132">
        <f t="shared" si="166"/>
        <v>1.6331</v>
      </c>
      <c r="BJ263" s="132">
        <f t="shared" si="166"/>
        <v>2.7132000000000001</v>
      </c>
      <c r="BK263" s="132">
        <f t="shared" si="166"/>
        <v>3.6647000000000003</v>
      </c>
      <c r="BL263" s="132">
        <f t="shared" si="184"/>
        <v>0.36510000000000004</v>
      </c>
      <c r="BM263" s="132">
        <f t="shared" si="195"/>
        <v>1.8490000000000002</v>
      </c>
      <c r="BN263" s="132">
        <f t="shared" si="185"/>
        <v>0.99702000000000013</v>
      </c>
      <c r="BO263" s="132"/>
      <c r="BP263" s="132">
        <f t="shared" si="196"/>
        <v>4.4000500000000002</v>
      </c>
      <c r="BQ263" s="132">
        <f t="shared" si="197"/>
        <v>11.8895</v>
      </c>
      <c r="BR263" s="132">
        <f t="shared" si="198"/>
        <v>0.31591999999999998</v>
      </c>
      <c r="BS263" s="132">
        <f t="shared" si="186"/>
        <v>1.0039800000000001</v>
      </c>
      <c r="BT263" s="132">
        <f t="shared" si="187"/>
        <v>1.5894000000000001</v>
      </c>
      <c r="BU263" s="132"/>
      <c r="BV263" s="132">
        <f t="shared" si="199"/>
        <v>0.41210000000000002</v>
      </c>
      <c r="BW263" s="133">
        <f t="shared" si="167"/>
        <v>2.6537000000000002</v>
      </c>
      <c r="BX263" s="133">
        <f t="shared" si="167"/>
        <v>2.3128000000000002</v>
      </c>
      <c r="BY263" s="133">
        <f t="shared" si="188"/>
        <v>0.4219</v>
      </c>
      <c r="BZ263" s="133">
        <f t="shared" si="189"/>
        <v>0.43020000000000003</v>
      </c>
      <c r="CA263" s="133">
        <f t="shared" si="190"/>
        <v>1.7600000000000001E-2</v>
      </c>
      <c r="CB263" s="133">
        <f t="shared" si="191"/>
        <v>11.1295</v>
      </c>
      <c r="CC263" s="133"/>
      <c r="CD263" s="133">
        <f t="shared" si="192"/>
        <v>1.7769000000000001</v>
      </c>
    </row>
    <row r="264" spans="1:82" ht="15.75" x14ac:dyDescent="0.25">
      <c r="A264" s="125">
        <v>43362</v>
      </c>
      <c r="B264" s="138">
        <v>16263</v>
      </c>
      <c r="C264" s="138">
        <v>54214</v>
      </c>
      <c r="D264" s="138">
        <v>73673</v>
      </c>
      <c r="E264" s="138">
        <v>17575</v>
      </c>
      <c r="F264" s="138">
        <v>47423</v>
      </c>
      <c r="G264" s="138">
        <v>3011</v>
      </c>
      <c r="H264" s="138">
        <v>24475</v>
      </c>
      <c r="I264" s="138">
        <v>21301</v>
      </c>
      <c r="J264" s="138">
        <v>114927</v>
      </c>
      <c r="K264" s="138">
        <v>85154</v>
      </c>
      <c r="L264" s="138">
        <v>4740</v>
      </c>
      <c r="M264" s="138">
        <v>19943</v>
      </c>
      <c r="N264" s="138">
        <v>105</v>
      </c>
      <c r="O264" s="138">
        <v>20489</v>
      </c>
      <c r="P264" s="138">
        <v>18178</v>
      </c>
      <c r="Q264" s="138">
        <v>4608</v>
      </c>
      <c r="R264" s="138">
        <v>15315</v>
      </c>
      <c r="S264" s="138">
        <v>44787</v>
      </c>
      <c r="T264" s="138">
        <v>99450</v>
      </c>
      <c r="U264" s="138">
        <v>3671</v>
      </c>
      <c r="V264" s="138">
        <v>30220</v>
      </c>
      <c r="W264" s="138">
        <v>35209</v>
      </c>
      <c r="X264" s="138">
        <v>21617</v>
      </c>
      <c r="Y264" s="138">
        <v>16660</v>
      </c>
      <c r="Z264" s="138">
        <v>16256</v>
      </c>
      <c r="AA264" s="138">
        <v>47486</v>
      </c>
      <c r="AB264" s="138">
        <v>1079</v>
      </c>
      <c r="AC264" s="138">
        <v>840</v>
      </c>
      <c r="AD264" s="138">
        <v>15887</v>
      </c>
      <c r="AE264" s="138">
        <v>31042</v>
      </c>
      <c r="AF264" s="138">
        <v>9815</v>
      </c>
      <c r="AG264" s="138">
        <v>7090</v>
      </c>
      <c r="AH264" s="138">
        <v>123240</v>
      </c>
      <c r="AI264" s="138">
        <v>102600</v>
      </c>
      <c r="AJ264" s="138">
        <v>259260</v>
      </c>
      <c r="AK264" s="128">
        <f t="shared" si="160"/>
        <v>0.19943000000000002</v>
      </c>
      <c r="AL264" s="129">
        <f t="shared" si="161"/>
        <v>1.6263000000000001</v>
      </c>
      <c r="AM264" s="129">
        <f t="shared" si="171"/>
        <v>2.7107000000000001</v>
      </c>
      <c r="AN264" s="129">
        <f t="shared" si="171"/>
        <v>3.6836500000000001</v>
      </c>
      <c r="AO264" s="129">
        <f t="shared" si="163"/>
        <v>11.492700000000001</v>
      </c>
      <c r="AP264" s="129">
        <f t="shared" si="164"/>
        <v>4.2576999999999998</v>
      </c>
      <c r="AQ264" s="129">
        <f t="shared" si="169"/>
        <v>1.2324000000000002</v>
      </c>
      <c r="AR264" s="129">
        <f t="shared" si="170"/>
        <v>0.1026</v>
      </c>
      <c r="AT264" s="131">
        <f t="shared" si="193"/>
        <v>43362</v>
      </c>
      <c r="AU264" s="132">
        <f t="shared" si="172"/>
        <v>0.31042000000000003</v>
      </c>
      <c r="AV264" s="132">
        <f t="shared" si="173"/>
        <v>0.47486000000000006</v>
      </c>
      <c r="AW264" s="132">
        <f t="shared" si="174"/>
        <v>0.44787000000000005</v>
      </c>
      <c r="AX264" s="132">
        <f t="shared" si="175"/>
        <v>8.4000000000000012E-3</v>
      </c>
      <c r="AY264" s="132">
        <f t="shared" si="176"/>
        <v>1.0790000000000001E-2</v>
      </c>
      <c r="AZ264" s="132">
        <f t="shared" si="177"/>
        <v>0.30220000000000002</v>
      </c>
      <c r="BA264" s="132">
        <f t="shared" si="178"/>
        <v>0.16660000000000003</v>
      </c>
      <c r="BB264" s="132">
        <f t="shared" si="179"/>
        <v>0.70418000000000003</v>
      </c>
      <c r="BC264" s="132">
        <f t="shared" si="180"/>
        <v>0.16256000000000001</v>
      </c>
      <c r="BD264" s="132">
        <f t="shared" si="181"/>
        <v>0.21617000000000003</v>
      </c>
      <c r="BE264" s="132">
        <f t="shared" si="182"/>
        <v>9.8150000000000001E-2</v>
      </c>
      <c r="BF264" s="132">
        <f t="shared" si="183"/>
        <v>0.15887000000000001</v>
      </c>
      <c r="BG264" s="132">
        <f t="shared" si="194"/>
        <v>7.0899999999999999E-3</v>
      </c>
      <c r="BH264" s="132"/>
      <c r="BI264" s="132">
        <f t="shared" si="166"/>
        <v>1.6263000000000001</v>
      </c>
      <c r="BJ264" s="132">
        <f t="shared" si="166"/>
        <v>2.7107000000000001</v>
      </c>
      <c r="BK264" s="132">
        <f t="shared" si="166"/>
        <v>3.6836500000000001</v>
      </c>
      <c r="BL264" s="132">
        <f t="shared" si="184"/>
        <v>0.36710000000000004</v>
      </c>
      <c r="BM264" s="132">
        <f t="shared" si="195"/>
        <v>1.7575000000000001</v>
      </c>
      <c r="BN264" s="132">
        <f t="shared" si="185"/>
        <v>0.94846000000000008</v>
      </c>
      <c r="BO264" s="132"/>
      <c r="BP264" s="132">
        <f t="shared" si="196"/>
        <v>4.2576999999999998</v>
      </c>
      <c r="BQ264" s="132">
        <f t="shared" si="197"/>
        <v>11.492700000000001</v>
      </c>
      <c r="BR264" s="132">
        <f t="shared" si="198"/>
        <v>0.25925999999999999</v>
      </c>
      <c r="BS264" s="132">
        <f t="shared" si="186"/>
        <v>0.99450000000000005</v>
      </c>
      <c r="BT264" s="132">
        <f t="shared" si="187"/>
        <v>1.5315000000000001</v>
      </c>
      <c r="BU264" s="132"/>
      <c r="BV264" s="132">
        <f t="shared" si="199"/>
        <v>0.30110000000000003</v>
      </c>
      <c r="BW264" s="133">
        <f t="shared" si="167"/>
        <v>2.4475000000000002</v>
      </c>
      <c r="BX264" s="133">
        <f t="shared" si="167"/>
        <v>2.1301000000000001</v>
      </c>
      <c r="BY264" s="133">
        <f t="shared" si="188"/>
        <v>0.46080000000000004</v>
      </c>
      <c r="BZ264" s="133">
        <f t="shared" si="189"/>
        <v>0.47400000000000003</v>
      </c>
      <c r="CA264" s="133">
        <f t="shared" si="190"/>
        <v>1.0500000000000001E-2</v>
      </c>
      <c r="CB264" s="133">
        <f t="shared" si="191"/>
        <v>10.2445</v>
      </c>
      <c r="CC264" s="133"/>
      <c r="CD264" s="133">
        <f t="shared" si="192"/>
        <v>1.8178000000000001</v>
      </c>
    </row>
    <row r="265" spans="1:82" ht="15.75" x14ac:dyDescent="0.25">
      <c r="A265" s="125">
        <v>43363</v>
      </c>
      <c r="B265" s="138">
        <v>15652</v>
      </c>
      <c r="C265" s="138">
        <v>52506</v>
      </c>
      <c r="D265" s="138">
        <v>70705</v>
      </c>
      <c r="E265" s="138">
        <v>16807</v>
      </c>
      <c r="F265" s="138">
        <v>42363</v>
      </c>
      <c r="G265" s="138">
        <v>2854</v>
      </c>
      <c r="H265" s="138">
        <v>20877</v>
      </c>
      <c r="I265" s="138">
        <v>18744</v>
      </c>
      <c r="J265" s="138">
        <v>108236</v>
      </c>
      <c r="K265" s="138">
        <v>80140</v>
      </c>
      <c r="L265" s="138">
        <v>4425</v>
      </c>
      <c r="M265" s="138">
        <v>18368</v>
      </c>
      <c r="N265" s="138">
        <v>296</v>
      </c>
      <c r="O265" s="138">
        <v>19901</v>
      </c>
      <c r="P265" s="138">
        <v>17289</v>
      </c>
      <c r="Q265" s="138">
        <v>4356</v>
      </c>
      <c r="R265" s="138">
        <v>14927</v>
      </c>
      <c r="S265" s="138">
        <v>57493</v>
      </c>
      <c r="T265" s="138">
        <v>99712</v>
      </c>
      <c r="U265" s="138">
        <v>3300</v>
      </c>
      <c r="V265" s="138">
        <v>26896</v>
      </c>
      <c r="W265" s="138">
        <v>30568</v>
      </c>
      <c r="X265" s="138">
        <v>19707</v>
      </c>
      <c r="Y265" s="138">
        <v>14848</v>
      </c>
      <c r="Z265" s="138">
        <v>15513</v>
      </c>
      <c r="AA265" s="138">
        <v>46808</v>
      </c>
      <c r="AB265" s="138">
        <v>1028</v>
      </c>
      <c r="AC265" s="138">
        <v>898</v>
      </c>
      <c r="AD265" s="138">
        <v>14541</v>
      </c>
      <c r="AE265" s="138">
        <v>30317</v>
      </c>
      <c r="AF265" s="138">
        <v>9066</v>
      </c>
      <c r="AG265" s="138">
        <v>12580</v>
      </c>
      <c r="AH265" s="138">
        <v>124270</v>
      </c>
      <c r="AI265" s="138">
        <v>89520</v>
      </c>
      <c r="AJ265" s="138">
        <v>246860</v>
      </c>
      <c r="AK265" s="128">
        <f t="shared" si="160"/>
        <v>0.18368000000000001</v>
      </c>
      <c r="AL265" s="129">
        <f t="shared" si="161"/>
        <v>1.5652000000000001</v>
      </c>
      <c r="AM265" s="129">
        <f t="shared" ref="AM265:AN274" si="200">(C265)*0.00005</f>
        <v>2.6253000000000002</v>
      </c>
      <c r="AN265" s="129">
        <f t="shared" si="200"/>
        <v>3.53525</v>
      </c>
      <c r="AO265" s="129">
        <f t="shared" si="163"/>
        <v>10.823600000000001</v>
      </c>
      <c r="AP265" s="137">
        <f t="shared" si="164"/>
        <v>4.0070000000000006</v>
      </c>
      <c r="AQ265" s="129">
        <f t="shared" si="169"/>
        <v>1.2427000000000001</v>
      </c>
      <c r="AR265" s="129">
        <f t="shared" si="170"/>
        <v>8.9520000000000002E-2</v>
      </c>
      <c r="AT265" s="131">
        <f t="shared" si="193"/>
        <v>43363</v>
      </c>
      <c r="AU265" s="132">
        <f t="shared" si="172"/>
        <v>0.30317000000000005</v>
      </c>
      <c r="AV265" s="132">
        <f t="shared" si="173"/>
        <v>0.46808000000000005</v>
      </c>
      <c r="AW265" s="132">
        <f t="shared" si="174"/>
        <v>0.57493000000000005</v>
      </c>
      <c r="AX265" s="132">
        <f t="shared" si="175"/>
        <v>8.9800000000000001E-3</v>
      </c>
      <c r="AY265" s="132">
        <f t="shared" si="176"/>
        <v>1.0280000000000001E-2</v>
      </c>
      <c r="AZ265" s="132">
        <f t="shared" si="177"/>
        <v>0.26896000000000003</v>
      </c>
      <c r="BA265" s="132">
        <f t="shared" si="178"/>
        <v>0.14848</v>
      </c>
      <c r="BB265" s="132">
        <f t="shared" si="179"/>
        <v>0.61136000000000001</v>
      </c>
      <c r="BC265" s="132">
        <f t="shared" si="180"/>
        <v>0.15513000000000002</v>
      </c>
      <c r="BD265" s="132">
        <f t="shared" si="181"/>
        <v>0.19707000000000002</v>
      </c>
      <c r="BE265" s="132">
        <f t="shared" si="182"/>
        <v>9.0660000000000004E-2</v>
      </c>
      <c r="BF265" s="132">
        <f t="shared" si="183"/>
        <v>0.14541000000000001</v>
      </c>
      <c r="BG265" s="132">
        <f t="shared" si="194"/>
        <v>1.2579999999999999E-2</v>
      </c>
      <c r="BH265" s="132"/>
      <c r="BI265" s="132">
        <f t="shared" si="166"/>
        <v>1.5652000000000001</v>
      </c>
      <c r="BJ265" s="132">
        <f t="shared" si="166"/>
        <v>2.6253000000000002</v>
      </c>
      <c r="BK265" s="132">
        <f t="shared" si="166"/>
        <v>3.53525</v>
      </c>
      <c r="BL265" s="132">
        <f t="shared" si="184"/>
        <v>0.33</v>
      </c>
      <c r="BM265" s="132">
        <f t="shared" si="195"/>
        <v>1.6807000000000001</v>
      </c>
      <c r="BN265" s="132">
        <f t="shared" si="185"/>
        <v>0.84726000000000012</v>
      </c>
      <c r="BO265" s="132"/>
      <c r="BP265" s="132">
        <f t="shared" si="196"/>
        <v>4.0070000000000006</v>
      </c>
      <c r="BQ265" s="132">
        <f t="shared" si="197"/>
        <v>10.823600000000001</v>
      </c>
      <c r="BR265" s="132">
        <f t="shared" si="198"/>
        <v>0.24686</v>
      </c>
      <c r="BS265" s="132">
        <f t="shared" si="186"/>
        <v>0.99712000000000012</v>
      </c>
      <c r="BT265" s="132">
        <f t="shared" si="187"/>
        <v>1.4927000000000001</v>
      </c>
      <c r="BU265" s="132"/>
      <c r="BV265" s="132">
        <f t="shared" si="199"/>
        <v>0.28539999999999999</v>
      </c>
      <c r="BW265" s="133">
        <f t="shared" si="167"/>
        <v>2.0876999999999999</v>
      </c>
      <c r="BX265" s="133">
        <f t="shared" si="167"/>
        <v>1.8744000000000001</v>
      </c>
      <c r="BY265" s="133">
        <f t="shared" si="188"/>
        <v>0.43560000000000004</v>
      </c>
      <c r="BZ265" s="133">
        <f t="shared" si="189"/>
        <v>0.4425</v>
      </c>
      <c r="CA265" s="133">
        <f t="shared" si="190"/>
        <v>2.9600000000000001E-2</v>
      </c>
      <c r="CB265" s="133">
        <f t="shared" si="191"/>
        <v>9.9504999999999999</v>
      </c>
      <c r="CC265" s="133"/>
      <c r="CD265" s="133">
        <f t="shared" si="192"/>
        <v>1.7289000000000001</v>
      </c>
    </row>
    <row r="266" spans="1:82" ht="15.75" x14ac:dyDescent="0.25">
      <c r="A266" s="125">
        <v>43364</v>
      </c>
      <c r="B266" s="138">
        <v>15417</v>
      </c>
      <c r="C266" s="138">
        <v>51999</v>
      </c>
      <c r="D266" s="138">
        <v>69575</v>
      </c>
      <c r="E266" s="138">
        <v>16186</v>
      </c>
      <c r="F266" s="138">
        <v>45031</v>
      </c>
      <c r="G266" s="138">
        <v>2751</v>
      </c>
      <c r="H266" s="138">
        <v>18893</v>
      </c>
      <c r="I266" s="138">
        <v>16682</v>
      </c>
      <c r="J266" s="138">
        <v>108662</v>
      </c>
      <c r="K266" s="138">
        <v>81476</v>
      </c>
      <c r="L266" s="138">
        <v>4131</v>
      </c>
      <c r="M266" s="138">
        <v>17894</v>
      </c>
      <c r="N266" s="138">
        <v>238</v>
      </c>
      <c r="O266" s="138">
        <v>19798</v>
      </c>
      <c r="P266" s="138">
        <v>17614</v>
      </c>
      <c r="Q266" s="138">
        <v>4126</v>
      </c>
      <c r="R266" s="138">
        <v>14099</v>
      </c>
      <c r="S266" s="138">
        <v>69052</v>
      </c>
      <c r="T266" s="138">
        <v>99047</v>
      </c>
      <c r="U266" s="138">
        <v>3125</v>
      </c>
      <c r="V266" s="138">
        <v>27314</v>
      </c>
      <c r="W266" s="138">
        <v>32407</v>
      </c>
      <c r="X266" s="138">
        <v>18843</v>
      </c>
      <c r="Y266" s="138">
        <v>15183</v>
      </c>
      <c r="Z266" s="138">
        <v>16486</v>
      </c>
      <c r="AA266" s="138">
        <v>45794</v>
      </c>
      <c r="AB266" s="138">
        <v>1012</v>
      </c>
      <c r="AC266" s="138">
        <v>1120</v>
      </c>
      <c r="AD266" s="138">
        <v>10429</v>
      </c>
      <c r="AE266" s="138">
        <v>29782</v>
      </c>
      <c r="AF266" s="138">
        <v>8982</v>
      </c>
      <c r="AG266" s="138">
        <v>11050</v>
      </c>
      <c r="AH266" s="138">
        <v>65750</v>
      </c>
      <c r="AI266" s="138">
        <v>63870</v>
      </c>
      <c r="AJ266" s="138">
        <v>358240</v>
      </c>
      <c r="AK266" s="128">
        <f t="shared" si="160"/>
        <v>0.17894000000000002</v>
      </c>
      <c r="AL266" s="129">
        <f t="shared" si="161"/>
        <v>1.5417000000000001</v>
      </c>
      <c r="AM266" s="129">
        <f t="shared" si="200"/>
        <v>2.5999500000000002</v>
      </c>
      <c r="AN266" s="129">
        <f t="shared" si="200"/>
        <v>3.4787500000000002</v>
      </c>
      <c r="AO266" s="129">
        <f t="shared" si="163"/>
        <v>10.866200000000001</v>
      </c>
      <c r="AP266" s="129">
        <f t="shared" si="164"/>
        <v>4.0738000000000003</v>
      </c>
      <c r="AQ266" s="129">
        <f t="shared" si="169"/>
        <v>0.65750000000000008</v>
      </c>
      <c r="AR266" s="129">
        <f t="shared" si="170"/>
        <v>6.3869999999999996E-2</v>
      </c>
      <c r="AT266" s="131">
        <f t="shared" si="193"/>
        <v>43364</v>
      </c>
      <c r="AU266" s="132">
        <f t="shared" si="172"/>
        <v>0.29782000000000003</v>
      </c>
      <c r="AV266" s="132">
        <f t="shared" si="173"/>
        <v>0.45794000000000001</v>
      </c>
      <c r="AW266" s="132">
        <f t="shared" si="174"/>
        <v>0.69052000000000002</v>
      </c>
      <c r="AX266" s="132">
        <f t="shared" si="175"/>
        <v>1.1200000000000002E-2</v>
      </c>
      <c r="AY266" s="132">
        <f t="shared" si="176"/>
        <v>1.0120000000000001E-2</v>
      </c>
      <c r="AZ266" s="132">
        <f t="shared" si="177"/>
        <v>0.27314000000000005</v>
      </c>
      <c r="BA266" s="132">
        <f t="shared" si="178"/>
        <v>0.15183000000000002</v>
      </c>
      <c r="BB266" s="132">
        <f t="shared" si="179"/>
        <v>0.64814000000000005</v>
      </c>
      <c r="BC266" s="132">
        <f t="shared" si="180"/>
        <v>0.16486000000000001</v>
      </c>
      <c r="BD266" s="132">
        <f t="shared" si="181"/>
        <v>0.18843000000000001</v>
      </c>
      <c r="BE266" s="132">
        <f t="shared" si="182"/>
        <v>8.9820000000000011E-2</v>
      </c>
      <c r="BF266" s="132">
        <f t="shared" si="183"/>
        <v>0.10429000000000001</v>
      </c>
      <c r="BG266" s="132">
        <f t="shared" si="194"/>
        <v>1.1049999999999999E-2</v>
      </c>
      <c r="BH266" s="132"/>
      <c r="BI266" s="132">
        <f t="shared" si="166"/>
        <v>1.5417000000000001</v>
      </c>
      <c r="BJ266" s="132">
        <f t="shared" si="166"/>
        <v>2.5999500000000002</v>
      </c>
      <c r="BK266" s="132">
        <f t="shared" si="166"/>
        <v>3.4787500000000002</v>
      </c>
      <c r="BL266" s="132">
        <f t="shared" si="184"/>
        <v>0.3125</v>
      </c>
      <c r="BM266" s="132">
        <f t="shared" si="195"/>
        <v>1.6186</v>
      </c>
      <c r="BN266" s="132">
        <f t="shared" si="185"/>
        <v>0.90062000000000009</v>
      </c>
      <c r="BO266" s="132"/>
      <c r="BP266" s="132">
        <f t="shared" si="196"/>
        <v>4.0738000000000003</v>
      </c>
      <c r="BQ266" s="132">
        <f t="shared" si="197"/>
        <v>10.866200000000001</v>
      </c>
      <c r="BR266" s="132">
        <f t="shared" si="198"/>
        <v>0.35824</v>
      </c>
      <c r="BS266" s="132">
        <f t="shared" si="186"/>
        <v>0.99047000000000007</v>
      </c>
      <c r="BT266" s="132">
        <f t="shared" si="187"/>
        <v>1.4099000000000002</v>
      </c>
      <c r="BU266" s="132"/>
      <c r="BV266" s="132">
        <f t="shared" si="199"/>
        <v>0.27510000000000001</v>
      </c>
      <c r="BW266" s="133">
        <f t="shared" si="167"/>
        <v>1.8893000000000002</v>
      </c>
      <c r="BX266" s="133">
        <f t="shared" si="167"/>
        <v>1.6682000000000001</v>
      </c>
      <c r="BY266" s="133">
        <f t="shared" si="188"/>
        <v>0.41260000000000002</v>
      </c>
      <c r="BZ266" s="133">
        <f t="shared" si="189"/>
        <v>0.41310000000000002</v>
      </c>
      <c r="CA266" s="133">
        <f t="shared" si="190"/>
        <v>2.3800000000000002E-2</v>
      </c>
      <c r="CB266" s="133">
        <f t="shared" si="191"/>
        <v>9.8990000000000009</v>
      </c>
      <c r="CC266" s="133"/>
      <c r="CD266" s="133">
        <f t="shared" si="192"/>
        <v>1.7614000000000001</v>
      </c>
    </row>
    <row r="267" spans="1:82" ht="15.75" x14ac:dyDescent="0.25">
      <c r="A267" s="125">
        <v>43365</v>
      </c>
      <c r="B267" s="138">
        <v>15767</v>
      </c>
      <c r="C267" s="138">
        <v>52791</v>
      </c>
      <c r="D267" s="138">
        <v>70565</v>
      </c>
      <c r="E267" s="138">
        <v>15376</v>
      </c>
      <c r="F267" s="138">
        <v>44096</v>
      </c>
      <c r="G267" s="138">
        <v>2530</v>
      </c>
      <c r="H267" s="138">
        <v>18639</v>
      </c>
      <c r="I267" s="138">
        <v>16569</v>
      </c>
      <c r="J267" s="138">
        <v>108122</v>
      </c>
      <c r="K267" s="138">
        <v>78663</v>
      </c>
      <c r="L267" s="138">
        <v>3875</v>
      </c>
      <c r="M267" s="138">
        <v>19104</v>
      </c>
      <c r="N267" s="138">
        <v>40</v>
      </c>
      <c r="O267" s="138">
        <v>20763</v>
      </c>
      <c r="P267" s="138">
        <v>18132</v>
      </c>
      <c r="Q267" s="138">
        <v>3998</v>
      </c>
      <c r="R267" s="138">
        <v>14278</v>
      </c>
      <c r="S267" s="138">
        <v>59647</v>
      </c>
      <c r="T267" s="138">
        <v>102086</v>
      </c>
      <c r="U267" s="138">
        <v>2996</v>
      </c>
      <c r="V267" s="138">
        <v>29157</v>
      </c>
      <c r="W267" s="138">
        <v>31069</v>
      </c>
      <c r="X267" s="138">
        <v>19325</v>
      </c>
      <c r="Y267" s="138">
        <v>15294</v>
      </c>
      <c r="Z267" s="138">
        <v>18078</v>
      </c>
      <c r="AA267" s="138">
        <v>46409</v>
      </c>
      <c r="AB267" s="138">
        <v>1003</v>
      </c>
      <c r="AC267" s="138">
        <v>1251</v>
      </c>
      <c r="AD267" s="146">
        <v>4491</v>
      </c>
      <c r="AE267" s="138">
        <v>31562</v>
      </c>
      <c r="AF267" s="138">
        <v>6880</v>
      </c>
      <c r="AG267" s="138">
        <v>4360</v>
      </c>
      <c r="AH267" s="138">
        <v>34910</v>
      </c>
      <c r="AI267" s="138">
        <v>21980</v>
      </c>
      <c r="AJ267" s="138">
        <v>379260</v>
      </c>
      <c r="AK267" s="128">
        <f t="shared" si="160"/>
        <v>0.19104000000000002</v>
      </c>
      <c r="AL267" s="129">
        <f t="shared" si="161"/>
        <v>1.5767</v>
      </c>
      <c r="AM267" s="129">
        <f t="shared" si="200"/>
        <v>2.6395500000000003</v>
      </c>
      <c r="AN267" s="129">
        <f t="shared" si="200"/>
        <v>3.5282500000000003</v>
      </c>
      <c r="AO267" s="129">
        <f t="shared" si="163"/>
        <v>10.812200000000001</v>
      </c>
      <c r="AP267" s="129">
        <f t="shared" si="164"/>
        <v>3.9331500000000004</v>
      </c>
      <c r="AQ267" s="129">
        <f t="shared" si="169"/>
        <v>0.34910000000000002</v>
      </c>
      <c r="AR267" s="129">
        <f t="shared" si="170"/>
        <v>2.198E-2</v>
      </c>
      <c r="AT267" s="131">
        <f t="shared" si="193"/>
        <v>43365</v>
      </c>
      <c r="AU267" s="132">
        <f t="shared" si="172"/>
        <v>0.31562000000000001</v>
      </c>
      <c r="AV267" s="132">
        <f t="shared" si="173"/>
        <v>0.46409000000000006</v>
      </c>
      <c r="AW267" s="132">
        <f t="shared" si="174"/>
        <v>0.59647000000000006</v>
      </c>
      <c r="AX267" s="132">
        <f t="shared" si="175"/>
        <v>1.251E-2</v>
      </c>
      <c r="AY267" s="132">
        <f t="shared" si="176"/>
        <v>1.0030000000000001E-2</v>
      </c>
      <c r="AZ267" s="132">
        <f t="shared" si="177"/>
        <v>0.29157000000000005</v>
      </c>
      <c r="BA267" s="132">
        <f t="shared" si="178"/>
        <v>0.15294000000000002</v>
      </c>
      <c r="BB267" s="132">
        <f t="shared" si="179"/>
        <v>0.62138000000000004</v>
      </c>
      <c r="BC267" s="132">
        <f t="shared" si="180"/>
        <v>0.18078000000000002</v>
      </c>
      <c r="BD267" s="132">
        <f t="shared" si="181"/>
        <v>0.19325000000000001</v>
      </c>
      <c r="BE267" s="132">
        <f t="shared" si="182"/>
        <v>6.88E-2</v>
      </c>
      <c r="BF267" s="132">
        <f t="shared" si="183"/>
        <v>4.4910000000000005E-2</v>
      </c>
      <c r="BG267" s="132">
        <f t="shared" si="194"/>
        <v>4.3600000000000002E-3</v>
      </c>
      <c r="BH267" s="132"/>
      <c r="BI267" s="132">
        <f t="shared" si="166"/>
        <v>1.5767</v>
      </c>
      <c r="BJ267" s="132">
        <f t="shared" si="166"/>
        <v>2.6395500000000003</v>
      </c>
      <c r="BK267" s="132">
        <f t="shared" si="166"/>
        <v>3.5282500000000003</v>
      </c>
      <c r="BL267" s="132">
        <f t="shared" si="184"/>
        <v>0.29960000000000003</v>
      </c>
      <c r="BM267" s="132">
        <f t="shared" si="195"/>
        <v>1.5376000000000001</v>
      </c>
      <c r="BN267" s="132">
        <f t="shared" si="185"/>
        <v>0.88192000000000004</v>
      </c>
      <c r="BO267" s="132"/>
      <c r="BP267" s="132">
        <f t="shared" si="196"/>
        <v>3.9331500000000004</v>
      </c>
      <c r="BQ267" s="132">
        <f t="shared" si="197"/>
        <v>10.812200000000001</v>
      </c>
      <c r="BR267" s="132">
        <f t="shared" si="198"/>
        <v>0.37925999999999999</v>
      </c>
      <c r="BS267" s="132">
        <f t="shared" si="186"/>
        <v>1.0208600000000001</v>
      </c>
      <c r="BT267" s="132">
        <f t="shared" si="187"/>
        <v>1.4278</v>
      </c>
      <c r="BU267" s="132"/>
      <c r="BV267" s="132">
        <f t="shared" si="199"/>
        <v>0.253</v>
      </c>
      <c r="BW267" s="133">
        <f t="shared" si="167"/>
        <v>1.8639000000000001</v>
      </c>
      <c r="BX267" s="133">
        <f t="shared" si="167"/>
        <v>1.6569</v>
      </c>
      <c r="BY267" s="133">
        <f t="shared" si="188"/>
        <v>0.39980000000000004</v>
      </c>
      <c r="BZ267" s="133">
        <f t="shared" si="189"/>
        <v>0.38750000000000001</v>
      </c>
      <c r="CA267" s="133">
        <f t="shared" si="190"/>
        <v>4.0000000000000001E-3</v>
      </c>
      <c r="CB267" s="133">
        <f t="shared" si="191"/>
        <v>10.381500000000001</v>
      </c>
      <c r="CC267" s="133"/>
      <c r="CD267" s="133">
        <f t="shared" si="192"/>
        <v>1.8132000000000001</v>
      </c>
    </row>
    <row r="268" spans="1:82" ht="15.75" x14ac:dyDescent="0.25">
      <c r="A268" s="125">
        <v>43366</v>
      </c>
      <c r="B268" s="138">
        <v>16737</v>
      </c>
      <c r="C268" s="138">
        <v>56250</v>
      </c>
      <c r="D268" s="138">
        <v>73994</v>
      </c>
      <c r="E268" s="138">
        <v>16903</v>
      </c>
      <c r="F268" s="138">
        <v>50002</v>
      </c>
      <c r="G268" s="138">
        <v>2811</v>
      </c>
      <c r="H268" s="138">
        <v>21048</v>
      </c>
      <c r="I268" s="138">
        <v>17289</v>
      </c>
      <c r="J268" s="138">
        <v>115158</v>
      </c>
      <c r="K268" s="138">
        <v>85068</v>
      </c>
      <c r="L268" s="138">
        <v>4330</v>
      </c>
      <c r="M268" s="138">
        <v>21530</v>
      </c>
      <c r="N268" s="138">
        <v>42</v>
      </c>
      <c r="O268" s="138">
        <v>21717</v>
      </c>
      <c r="P268" s="138">
        <v>19118</v>
      </c>
      <c r="Q268" s="138">
        <v>4424</v>
      </c>
      <c r="R268" s="138">
        <v>16061</v>
      </c>
      <c r="S268" s="138">
        <v>62713</v>
      </c>
      <c r="T268" s="138">
        <v>102924</v>
      </c>
      <c r="U268" s="138">
        <v>3811</v>
      </c>
      <c r="V268" s="138">
        <v>32004</v>
      </c>
      <c r="W268" s="138">
        <v>31339</v>
      </c>
      <c r="X268" s="138">
        <v>24253</v>
      </c>
      <c r="Y268" s="138">
        <v>17004</v>
      </c>
      <c r="Z268" s="138">
        <v>18261</v>
      </c>
      <c r="AA268" s="138">
        <v>52579</v>
      </c>
      <c r="AB268" s="138">
        <v>1232</v>
      </c>
      <c r="AC268" s="138">
        <v>1314</v>
      </c>
      <c r="AD268" s="138">
        <v>4917</v>
      </c>
      <c r="AE268" s="138">
        <v>34986</v>
      </c>
      <c r="AF268" s="138">
        <v>8703</v>
      </c>
      <c r="AG268" s="138">
        <v>11050</v>
      </c>
      <c r="AH268" s="138">
        <v>39020</v>
      </c>
      <c r="AI268" s="138">
        <v>24500</v>
      </c>
      <c r="AJ268" s="138">
        <v>392580</v>
      </c>
      <c r="AK268" s="128">
        <f t="shared" si="160"/>
        <v>0.21530000000000002</v>
      </c>
      <c r="AL268" s="129">
        <f t="shared" si="161"/>
        <v>1.6737000000000002</v>
      </c>
      <c r="AM268" s="129">
        <f t="shared" si="200"/>
        <v>2.8125</v>
      </c>
      <c r="AN268" s="129">
        <f t="shared" si="200"/>
        <v>3.6997</v>
      </c>
      <c r="AO268" s="129">
        <f t="shared" si="163"/>
        <v>11.5158</v>
      </c>
      <c r="AP268" s="129">
        <f t="shared" si="164"/>
        <v>4.2534000000000001</v>
      </c>
      <c r="AQ268" s="129">
        <f t="shared" si="169"/>
        <v>0.39020000000000005</v>
      </c>
      <c r="AR268" s="129">
        <f t="shared" si="170"/>
        <v>2.4499999999999997E-2</v>
      </c>
      <c r="AT268" s="131">
        <f t="shared" si="193"/>
        <v>43366</v>
      </c>
      <c r="AU268" s="132">
        <f t="shared" si="172"/>
        <v>0.34986</v>
      </c>
      <c r="AV268" s="132">
        <f t="shared" si="173"/>
        <v>0.52579000000000009</v>
      </c>
      <c r="AW268" s="132">
        <f t="shared" si="174"/>
        <v>0.62713000000000008</v>
      </c>
      <c r="AX268" s="132">
        <f t="shared" si="175"/>
        <v>1.3140000000000001E-2</v>
      </c>
      <c r="AY268" s="132">
        <f t="shared" si="176"/>
        <v>1.2320000000000001E-2</v>
      </c>
      <c r="AZ268" s="132">
        <f t="shared" si="177"/>
        <v>0.32004000000000005</v>
      </c>
      <c r="BA268" s="132">
        <f t="shared" si="178"/>
        <v>0.17004000000000002</v>
      </c>
      <c r="BB268" s="132">
        <f t="shared" si="179"/>
        <v>0.62678</v>
      </c>
      <c r="BC268" s="132">
        <f t="shared" si="180"/>
        <v>0.18261000000000002</v>
      </c>
      <c r="BD268" s="132">
        <f t="shared" si="181"/>
        <v>0.24253000000000002</v>
      </c>
      <c r="BE268" s="132">
        <f t="shared" si="182"/>
        <v>8.703000000000001E-2</v>
      </c>
      <c r="BF268" s="132">
        <f t="shared" si="183"/>
        <v>4.9170000000000005E-2</v>
      </c>
      <c r="BG268" s="132">
        <f t="shared" si="194"/>
        <v>1.1049999999999999E-2</v>
      </c>
      <c r="BH268" s="132"/>
      <c r="BI268" s="132">
        <f t="shared" si="166"/>
        <v>1.6737000000000002</v>
      </c>
      <c r="BJ268" s="132">
        <f t="shared" si="166"/>
        <v>2.8125</v>
      </c>
      <c r="BK268" s="132">
        <f t="shared" si="166"/>
        <v>3.6997</v>
      </c>
      <c r="BL268" s="132">
        <f t="shared" si="184"/>
        <v>0.38109999999999999</v>
      </c>
      <c r="BM268" s="132">
        <f t="shared" si="195"/>
        <v>1.6903000000000001</v>
      </c>
      <c r="BN268" s="132">
        <f t="shared" si="185"/>
        <v>1.00004</v>
      </c>
      <c r="BO268" s="132"/>
      <c r="BP268" s="132">
        <f t="shared" si="196"/>
        <v>4.2534000000000001</v>
      </c>
      <c r="BQ268" s="132">
        <f t="shared" si="197"/>
        <v>11.5158</v>
      </c>
      <c r="BR268" s="132">
        <f t="shared" si="198"/>
        <v>0.39257999999999998</v>
      </c>
      <c r="BS268" s="132">
        <f t="shared" si="186"/>
        <v>1.0292400000000002</v>
      </c>
      <c r="BT268" s="132">
        <f t="shared" si="187"/>
        <v>1.6061000000000001</v>
      </c>
      <c r="BU268" s="132"/>
      <c r="BV268" s="132">
        <f t="shared" si="199"/>
        <v>0.28110000000000002</v>
      </c>
      <c r="BW268" s="133">
        <f t="shared" si="167"/>
        <v>2.1048</v>
      </c>
      <c r="BX268" s="133">
        <f t="shared" si="167"/>
        <v>1.7289000000000001</v>
      </c>
      <c r="BY268" s="133">
        <f t="shared" si="188"/>
        <v>0.44240000000000002</v>
      </c>
      <c r="BZ268" s="133">
        <f t="shared" si="189"/>
        <v>0.433</v>
      </c>
      <c r="CA268" s="133">
        <f t="shared" si="190"/>
        <v>4.2000000000000006E-3</v>
      </c>
      <c r="CB268" s="133">
        <f t="shared" si="191"/>
        <v>10.858499999999999</v>
      </c>
      <c r="CC268" s="133"/>
      <c r="CD268" s="133">
        <f t="shared" si="192"/>
        <v>1.9118000000000002</v>
      </c>
    </row>
    <row r="269" spans="1:82" ht="15.75" x14ac:dyDescent="0.25">
      <c r="A269" s="125">
        <v>43367</v>
      </c>
      <c r="B269" s="138">
        <v>18568</v>
      </c>
      <c r="C269" s="138">
        <v>61527</v>
      </c>
      <c r="D269" s="138">
        <v>80332</v>
      </c>
      <c r="E269" s="138">
        <v>19304</v>
      </c>
      <c r="F269" s="138">
        <v>44939</v>
      </c>
      <c r="G269" s="138">
        <v>4050</v>
      </c>
      <c r="H269" s="138">
        <v>32592</v>
      </c>
      <c r="I269" s="138">
        <v>24891</v>
      </c>
      <c r="J269" s="138">
        <v>124209</v>
      </c>
      <c r="K269" s="138">
        <v>89072</v>
      </c>
      <c r="L269" s="138">
        <v>6320</v>
      </c>
      <c r="M269" s="138">
        <v>20730</v>
      </c>
      <c r="N269" s="138">
        <v>216</v>
      </c>
      <c r="O269" s="138">
        <v>23361</v>
      </c>
      <c r="P269" s="138">
        <v>22610</v>
      </c>
      <c r="Q269" s="138">
        <v>5621</v>
      </c>
      <c r="R269" s="138">
        <v>16505</v>
      </c>
      <c r="S269" s="138">
        <v>66801</v>
      </c>
      <c r="T269" s="138">
        <v>98860</v>
      </c>
      <c r="U269" s="138">
        <v>5281</v>
      </c>
      <c r="V269" s="138">
        <v>35778</v>
      </c>
      <c r="W269" s="138">
        <v>36005</v>
      </c>
      <c r="X269" s="138">
        <v>31855</v>
      </c>
      <c r="Y269" s="138">
        <v>19810</v>
      </c>
      <c r="Z269" s="138">
        <v>16176</v>
      </c>
      <c r="AA269" s="138">
        <v>52325</v>
      </c>
      <c r="AB269" s="138">
        <v>1778</v>
      </c>
      <c r="AC269" s="138">
        <v>907</v>
      </c>
      <c r="AD269" s="138">
        <v>10915</v>
      </c>
      <c r="AE269" s="138">
        <v>33270</v>
      </c>
      <c r="AF269" s="138">
        <v>11439</v>
      </c>
      <c r="AG269" s="138">
        <v>0</v>
      </c>
      <c r="AH269" s="138">
        <v>71710</v>
      </c>
      <c r="AI269" s="138">
        <v>63940</v>
      </c>
      <c r="AJ269" s="138">
        <v>365240</v>
      </c>
      <c r="AK269" s="128">
        <f t="shared" si="160"/>
        <v>0.20730000000000001</v>
      </c>
      <c r="AL269" s="129">
        <f t="shared" si="161"/>
        <v>1.8568</v>
      </c>
      <c r="AM269" s="129">
        <f t="shared" si="200"/>
        <v>3.0763500000000001</v>
      </c>
      <c r="AN269" s="129">
        <f t="shared" si="200"/>
        <v>4.0166000000000004</v>
      </c>
      <c r="AO269" s="129">
        <f t="shared" si="163"/>
        <v>12.420900000000001</v>
      </c>
      <c r="AP269" s="129">
        <f t="shared" si="164"/>
        <v>4.4535999999999998</v>
      </c>
      <c r="AQ269" s="129">
        <f t="shared" si="169"/>
        <v>0.71710000000000007</v>
      </c>
      <c r="AR269" s="129">
        <f t="shared" si="170"/>
        <v>6.3939999999999997E-2</v>
      </c>
      <c r="AT269" s="131">
        <f t="shared" si="193"/>
        <v>43367</v>
      </c>
      <c r="AU269" s="132">
        <f t="shared" si="172"/>
        <v>0.33270000000000005</v>
      </c>
      <c r="AV269" s="132">
        <f t="shared" si="173"/>
        <v>0.52324999999999999</v>
      </c>
      <c r="AW269" s="132">
        <f t="shared" si="174"/>
        <v>0.6680100000000001</v>
      </c>
      <c r="AX269" s="132">
        <f t="shared" si="175"/>
        <v>9.0699999999999999E-3</v>
      </c>
      <c r="AY269" s="132">
        <f t="shared" si="176"/>
        <v>1.7780000000000001E-2</v>
      </c>
      <c r="AZ269" s="132">
        <f t="shared" si="177"/>
        <v>0.35778000000000004</v>
      </c>
      <c r="BA269" s="132">
        <f t="shared" si="178"/>
        <v>0.19810000000000003</v>
      </c>
      <c r="BB269" s="132">
        <f t="shared" si="179"/>
        <v>0.72010000000000007</v>
      </c>
      <c r="BC269" s="132">
        <f t="shared" si="180"/>
        <v>0.16176000000000001</v>
      </c>
      <c r="BD269" s="132">
        <f t="shared" si="181"/>
        <v>0.31855</v>
      </c>
      <c r="BE269" s="132">
        <f t="shared" si="182"/>
        <v>0.11439000000000001</v>
      </c>
      <c r="BF269" s="132">
        <f t="shared" si="183"/>
        <v>0.10915000000000001</v>
      </c>
      <c r="BG269" s="132">
        <f t="shared" si="194"/>
        <v>0</v>
      </c>
      <c r="BH269" s="132"/>
      <c r="BI269" s="132">
        <f t="shared" si="166"/>
        <v>1.8568</v>
      </c>
      <c r="BJ269" s="132">
        <f t="shared" si="166"/>
        <v>3.0763500000000001</v>
      </c>
      <c r="BK269" s="132">
        <f t="shared" si="166"/>
        <v>4.0166000000000004</v>
      </c>
      <c r="BL269" s="132">
        <f t="shared" si="184"/>
        <v>0.52810000000000001</v>
      </c>
      <c r="BM269" s="132">
        <f t="shared" si="195"/>
        <v>1.9304000000000001</v>
      </c>
      <c r="BN269" s="132">
        <f t="shared" si="185"/>
        <v>0.89878000000000002</v>
      </c>
      <c r="BO269" s="132"/>
      <c r="BP269" s="132">
        <f t="shared" si="196"/>
        <v>4.4535999999999998</v>
      </c>
      <c r="BQ269" s="132">
        <f t="shared" si="197"/>
        <v>12.420900000000001</v>
      </c>
      <c r="BR269" s="132">
        <f t="shared" si="198"/>
        <v>0.36524000000000001</v>
      </c>
      <c r="BS269" s="132">
        <f t="shared" si="186"/>
        <v>0.98860000000000003</v>
      </c>
      <c r="BT269" s="132">
        <f t="shared" si="187"/>
        <v>1.6505000000000001</v>
      </c>
      <c r="BU269" s="132"/>
      <c r="BV269" s="132">
        <f t="shared" si="199"/>
        <v>0.40500000000000003</v>
      </c>
      <c r="BW269" s="133">
        <f t="shared" si="167"/>
        <v>3.2592000000000003</v>
      </c>
      <c r="BX269" s="133">
        <f t="shared" si="167"/>
        <v>2.4891000000000001</v>
      </c>
      <c r="BY269" s="133">
        <f t="shared" si="188"/>
        <v>0.56210000000000004</v>
      </c>
      <c r="BZ269" s="133">
        <f t="shared" si="189"/>
        <v>0.63200000000000001</v>
      </c>
      <c r="CA269" s="133">
        <f t="shared" si="190"/>
        <v>2.1600000000000001E-2</v>
      </c>
      <c r="CB269" s="133">
        <f t="shared" si="191"/>
        <v>11.6805</v>
      </c>
      <c r="CC269" s="133"/>
      <c r="CD269" s="133">
        <f t="shared" si="192"/>
        <v>2.2610000000000001</v>
      </c>
    </row>
    <row r="270" spans="1:82" ht="15.75" x14ac:dyDescent="0.25">
      <c r="A270" s="125">
        <v>43368</v>
      </c>
      <c r="B270" s="138">
        <v>17831</v>
      </c>
      <c r="C270" s="138">
        <v>59018</v>
      </c>
      <c r="D270" s="138">
        <v>77851</v>
      </c>
      <c r="E270" s="138">
        <v>18611</v>
      </c>
      <c r="F270" s="138">
        <v>46802</v>
      </c>
      <c r="G270" s="138">
        <v>3473</v>
      </c>
      <c r="H270" s="138">
        <v>26977</v>
      </c>
      <c r="I270" s="138">
        <v>23105</v>
      </c>
      <c r="J270" s="138">
        <v>119759</v>
      </c>
      <c r="K270" s="138">
        <v>88185</v>
      </c>
      <c r="L270" s="138">
        <v>6219</v>
      </c>
      <c r="M270" s="138">
        <v>19918</v>
      </c>
      <c r="N270" s="138">
        <v>160</v>
      </c>
      <c r="O270" s="138">
        <v>22833</v>
      </c>
      <c r="P270" s="138">
        <v>21100</v>
      </c>
      <c r="Q270" s="138">
        <v>5291</v>
      </c>
      <c r="R270" s="138">
        <v>15633</v>
      </c>
      <c r="S270" s="138">
        <v>68623</v>
      </c>
      <c r="T270" s="138">
        <v>100495</v>
      </c>
      <c r="U270" s="138">
        <v>4737</v>
      </c>
      <c r="V270" s="138">
        <v>34556</v>
      </c>
      <c r="W270" s="138">
        <v>34359</v>
      </c>
      <c r="X270" s="138">
        <v>28084</v>
      </c>
      <c r="Y270" s="138">
        <v>17815</v>
      </c>
      <c r="Z270" s="138">
        <v>14710</v>
      </c>
      <c r="AA270" s="138">
        <v>51133</v>
      </c>
      <c r="AB270" s="138">
        <v>1295</v>
      </c>
      <c r="AC270" s="138">
        <v>660</v>
      </c>
      <c r="AD270" s="138">
        <v>11031</v>
      </c>
      <c r="AE270" s="138">
        <v>32287</v>
      </c>
      <c r="AF270" s="138">
        <v>11705</v>
      </c>
      <c r="AG270" s="138">
        <v>0</v>
      </c>
      <c r="AH270" s="138">
        <v>86910</v>
      </c>
      <c r="AI270" s="138">
        <v>59530</v>
      </c>
      <c r="AJ270" s="138">
        <v>368760</v>
      </c>
      <c r="AK270" s="128">
        <f t="shared" si="160"/>
        <v>0.19918000000000002</v>
      </c>
      <c r="AL270" s="129">
        <f t="shared" si="161"/>
        <v>1.7831000000000001</v>
      </c>
      <c r="AM270" s="129">
        <f t="shared" si="200"/>
        <v>2.9509000000000003</v>
      </c>
      <c r="AN270" s="129">
        <f t="shared" si="200"/>
        <v>3.8925500000000004</v>
      </c>
      <c r="AO270" s="129">
        <f t="shared" si="163"/>
        <v>11.975900000000001</v>
      </c>
      <c r="AP270" s="129">
        <f t="shared" si="164"/>
        <v>4.4092500000000001</v>
      </c>
      <c r="AQ270" s="129">
        <f t="shared" si="169"/>
        <v>0.86910000000000009</v>
      </c>
      <c r="AR270" s="129">
        <f t="shared" si="170"/>
        <v>5.953E-2</v>
      </c>
      <c r="AT270" s="131">
        <f t="shared" si="193"/>
        <v>43368</v>
      </c>
      <c r="AU270" s="132">
        <f t="shared" si="172"/>
        <v>0.32287000000000005</v>
      </c>
      <c r="AV270" s="132">
        <f t="shared" si="173"/>
        <v>0.51133000000000006</v>
      </c>
      <c r="AW270" s="132">
        <f t="shared" si="174"/>
        <v>0.68623000000000001</v>
      </c>
      <c r="AX270" s="132">
        <f t="shared" si="175"/>
        <v>6.6000000000000008E-3</v>
      </c>
      <c r="AY270" s="132">
        <f t="shared" si="176"/>
        <v>1.2950000000000001E-2</v>
      </c>
      <c r="AZ270" s="132">
        <f t="shared" si="177"/>
        <v>0.34556000000000003</v>
      </c>
      <c r="BA270" s="132">
        <f t="shared" si="178"/>
        <v>0.17815</v>
      </c>
      <c r="BB270" s="132">
        <f t="shared" si="179"/>
        <v>0.68718000000000001</v>
      </c>
      <c r="BC270" s="132">
        <f t="shared" si="180"/>
        <v>0.14710000000000001</v>
      </c>
      <c r="BD270" s="132">
        <f t="shared" si="181"/>
        <v>0.28084000000000003</v>
      </c>
      <c r="BE270" s="132">
        <f t="shared" si="182"/>
        <v>0.11705000000000002</v>
      </c>
      <c r="BF270" s="132">
        <f t="shared" si="183"/>
        <v>0.11031000000000001</v>
      </c>
      <c r="BG270" s="132">
        <f t="shared" si="194"/>
        <v>0</v>
      </c>
      <c r="BH270" s="132"/>
      <c r="BI270" s="132">
        <f t="shared" si="166"/>
        <v>1.7831000000000001</v>
      </c>
      <c r="BJ270" s="132">
        <f t="shared" si="166"/>
        <v>2.9509000000000003</v>
      </c>
      <c r="BK270" s="132">
        <f t="shared" si="166"/>
        <v>3.8925500000000004</v>
      </c>
      <c r="BL270" s="132">
        <f t="shared" si="184"/>
        <v>0.47370000000000001</v>
      </c>
      <c r="BM270" s="132">
        <f t="shared" si="195"/>
        <v>1.8611000000000002</v>
      </c>
      <c r="BN270" s="132">
        <f t="shared" si="185"/>
        <v>0.93604000000000009</v>
      </c>
      <c r="BO270" s="132"/>
      <c r="BP270" s="132">
        <f t="shared" si="196"/>
        <v>4.4092500000000001</v>
      </c>
      <c r="BQ270" s="132">
        <f t="shared" si="197"/>
        <v>11.975900000000001</v>
      </c>
      <c r="BR270" s="132">
        <f t="shared" si="198"/>
        <v>0.36875999999999998</v>
      </c>
      <c r="BS270" s="132">
        <f t="shared" si="186"/>
        <v>1.00495</v>
      </c>
      <c r="BT270" s="132">
        <f t="shared" si="187"/>
        <v>1.5633000000000001</v>
      </c>
      <c r="BU270" s="132"/>
      <c r="BV270" s="132">
        <f t="shared" si="199"/>
        <v>0.3473</v>
      </c>
      <c r="BW270" s="133">
        <f t="shared" si="167"/>
        <v>2.6977000000000002</v>
      </c>
      <c r="BX270" s="133">
        <f t="shared" si="167"/>
        <v>2.3105000000000002</v>
      </c>
      <c r="BY270" s="133">
        <f t="shared" si="188"/>
        <v>0.52910000000000001</v>
      </c>
      <c r="BZ270" s="133">
        <f t="shared" si="189"/>
        <v>0.62190000000000001</v>
      </c>
      <c r="CA270" s="133">
        <f t="shared" si="190"/>
        <v>1.6E-2</v>
      </c>
      <c r="CB270" s="133">
        <f t="shared" si="191"/>
        <v>11.416500000000001</v>
      </c>
      <c r="CC270" s="133"/>
      <c r="CD270" s="133">
        <f t="shared" si="192"/>
        <v>2.1100000000000003</v>
      </c>
    </row>
    <row r="271" spans="1:82" ht="15.75" x14ac:dyDescent="0.25">
      <c r="A271" s="125">
        <v>43369</v>
      </c>
      <c r="B271" s="138">
        <v>17260</v>
      </c>
      <c r="C271" s="138">
        <v>57417</v>
      </c>
      <c r="D271" s="138">
        <v>76516</v>
      </c>
      <c r="E271" s="138">
        <v>17813</v>
      </c>
      <c r="F271" s="138">
        <v>44893</v>
      </c>
      <c r="G271" s="138">
        <v>2824</v>
      </c>
      <c r="H271" s="138">
        <v>22904</v>
      </c>
      <c r="I271" s="138">
        <v>21044</v>
      </c>
      <c r="J271" s="138">
        <v>116286</v>
      </c>
      <c r="K271" s="138">
        <v>87264</v>
      </c>
      <c r="L271" s="146">
        <v>6774</v>
      </c>
      <c r="M271" s="138">
        <v>18899</v>
      </c>
      <c r="N271" s="138">
        <v>170</v>
      </c>
      <c r="O271" s="138">
        <v>21642</v>
      </c>
      <c r="P271" s="138">
        <v>20102</v>
      </c>
      <c r="Q271" s="138">
        <v>4714</v>
      </c>
      <c r="R271" s="138">
        <v>16311</v>
      </c>
      <c r="S271" s="138">
        <v>72988</v>
      </c>
      <c r="T271" s="138">
        <v>97626</v>
      </c>
      <c r="U271" s="138">
        <v>4289</v>
      </c>
      <c r="V271" s="138">
        <v>33440</v>
      </c>
      <c r="W271" s="138">
        <v>31139</v>
      </c>
      <c r="X271" s="138">
        <v>22286</v>
      </c>
      <c r="Y271" s="138">
        <v>16553</v>
      </c>
      <c r="Z271" s="138">
        <v>14446</v>
      </c>
      <c r="AA271" s="138">
        <v>50371</v>
      </c>
      <c r="AB271" s="138">
        <v>1157</v>
      </c>
      <c r="AC271" s="138">
        <v>575</v>
      </c>
      <c r="AD271" s="146">
        <v>15806</v>
      </c>
      <c r="AE271" s="138">
        <v>31961</v>
      </c>
      <c r="AF271" s="138">
        <v>10351</v>
      </c>
      <c r="AG271" s="138">
        <v>0</v>
      </c>
      <c r="AH271" s="138">
        <v>117290</v>
      </c>
      <c r="AI271" s="138">
        <v>101140</v>
      </c>
      <c r="AJ271" s="138">
        <v>385800</v>
      </c>
      <c r="AK271" s="128">
        <f t="shared" si="160"/>
        <v>0.18899000000000002</v>
      </c>
      <c r="AL271" s="129">
        <f t="shared" si="161"/>
        <v>1.726</v>
      </c>
      <c r="AM271" s="129">
        <f t="shared" si="200"/>
        <v>2.8708500000000003</v>
      </c>
      <c r="AN271" s="129">
        <f t="shared" si="200"/>
        <v>3.8258000000000001</v>
      </c>
      <c r="AO271" s="129">
        <f t="shared" si="163"/>
        <v>11.6286</v>
      </c>
      <c r="AP271" s="129">
        <f t="shared" si="164"/>
        <v>4.3632</v>
      </c>
      <c r="AQ271" s="129">
        <f t="shared" si="169"/>
        <v>1.1729000000000001</v>
      </c>
      <c r="AR271" s="129">
        <f t="shared" si="170"/>
        <v>0.10113999999999999</v>
      </c>
      <c r="AT271" s="131">
        <f t="shared" si="193"/>
        <v>43369</v>
      </c>
      <c r="AU271" s="132">
        <f t="shared" si="172"/>
        <v>0.31961000000000001</v>
      </c>
      <c r="AV271" s="132">
        <f t="shared" si="173"/>
        <v>0.50370999999999999</v>
      </c>
      <c r="AW271" s="132">
        <f t="shared" si="174"/>
        <v>0.72988000000000008</v>
      </c>
      <c r="AX271" s="132">
        <f t="shared" si="175"/>
        <v>5.7500000000000008E-3</v>
      </c>
      <c r="AY271" s="132">
        <f t="shared" si="176"/>
        <v>1.157E-2</v>
      </c>
      <c r="AZ271" s="132">
        <f t="shared" si="177"/>
        <v>0.33440000000000003</v>
      </c>
      <c r="BA271" s="132">
        <f t="shared" si="178"/>
        <v>0.16553000000000001</v>
      </c>
      <c r="BB271" s="132">
        <f t="shared" si="179"/>
        <v>0.62278</v>
      </c>
      <c r="BC271" s="132">
        <f t="shared" si="180"/>
        <v>0.14446000000000001</v>
      </c>
      <c r="BD271" s="132">
        <f t="shared" si="181"/>
        <v>0.22286000000000003</v>
      </c>
      <c r="BE271" s="132">
        <f t="shared" si="182"/>
        <v>0.10351</v>
      </c>
      <c r="BF271" s="132">
        <f t="shared" si="183"/>
        <v>0.15806000000000001</v>
      </c>
      <c r="BG271" s="132">
        <f t="shared" si="194"/>
        <v>0</v>
      </c>
      <c r="BH271" s="132"/>
      <c r="BI271" s="132">
        <f t="shared" si="166"/>
        <v>1.726</v>
      </c>
      <c r="BJ271" s="132">
        <f t="shared" si="166"/>
        <v>2.8708500000000003</v>
      </c>
      <c r="BK271" s="132">
        <f t="shared" si="166"/>
        <v>3.8258000000000001</v>
      </c>
      <c r="BL271" s="132">
        <f t="shared" si="184"/>
        <v>0.4289</v>
      </c>
      <c r="BM271" s="132">
        <f t="shared" si="195"/>
        <v>1.7813000000000001</v>
      </c>
      <c r="BN271" s="132">
        <f t="shared" si="185"/>
        <v>0.8978600000000001</v>
      </c>
      <c r="BO271" s="132"/>
      <c r="BP271" s="132">
        <f t="shared" si="196"/>
        <v>4.3632</v>
      </c>
      <c r="BQ271" s="132">
        <f t="shared" si="197"/>
        <v>11.6286</v>
      </c>
      <c r="BR271" s="132">
        <f t="shared" si="198"/>
        <v>0.38579999999999998</v>
      </c>
      <c r="BS271" s="132">
        <f t="shared" si="186"/>
        <v>0.97626000000000013</v>
      </c>
      <c r="BT271" s="132">
        <f t="shared" si="187"/>
        <v>1.6311</v>
      </c>
      <c r="BU271" s="132"/>
      <c r="BV271" s="132">
        <f t="shared" si="199"/>
        <v>0.28240000000000004</v>
      </c>
      <c r="BW271" s="133">
        <f t="shared" si="167"/>
        <v>2.2904</v>
      </c>
      <c r="BX271" s="133">
        <f t="shared" si="167"/>
        <v>2.1044</v>
      </c>
      <c r="BY271" s="133">
        <f t="shared" si="188"/>
        <v>0.47140000000000004</v>
      </c>
      <c r="BZ271" s="133">
        <f t="shared" si="189"/>
        <v>0.6774</v>
      </c>
      <c r="CA271" s="133">
        <f t="shared" si="190"/>
        <v>1.7000000000000001E-2</v>
      </c>
      <c r="CB271" s="133">
        <f t="shared" si="191"/>
        <v>10.821</v>
      </c>
      <c r="CC271" s="133"/>
      <c r="CD271" s="133">
        <f t="shared" si="192"/>
        <v>2.0102000000000002</v>
      </c>
    </row>
    <row r="272" spans="1:82" ht="15.75" x14ac:dyDescent="0.25">
      <c r="A272" s="125">
        <v>43370</v>
      </c>
      <c r="B272" s="138">
        <v>16223</v>
      </c>
      <c r="C272" s="138">
        <v>55054</v>
      </c>
      <c r="D272" s="138">
        <v>73711</v>
      </c>
      <c r="E272" s="138">
        <v>16790</v>
      </c>
      <c r="F272" s="138">
        <v>44796</v>
      </c>
      <c r="G272" s="138">
        <v>2443</v>
      </c>
      <c r="H272" s="138">
        <v>19885</v>
      </c>
      <c r="I272" s="138">
        <v>18679</v>
      </c>
      <c r="J272" s="138">
        <v>112488</v>
      </c>
      <c r="K272" s="138">
        <v>83869</v>
      </c>
      <c r="L272" s="138">
        <v>7783</v>
      </c>
      <c r="M272" s="138">
        <v>15819</v>
      </c>
      <c r="N272" s="146">
        <v>117</v>
      </c>
      <c r="O272" s="138">
        <v>20467</v>
      </c>
      <c r="P272" s="138">
        <v>18689</v>
      </c>
      <c r="Q272" s="138">
        <v>4417</v>
      </c>
      <c r="R272" s="138">
        <v>15043</v>
      </c>
      <c r="S272" s="138">
        <v>71625</v>
      </c>
      <c r="T272" s="138">
        <v>45796</v>
      </c>
      <c r="U272" s="138">
        <v>3859</v>
      </c>
      <c r="V272" s="138">
        <v>30989</v>
      </c>
      <c r="W272" s="138">
        <v>33870</v>
      </c>
      <c r="X272" s="138">
        <v>20026</v>
      </c>
      <c r="Y272" s="138">
        <v>15735</v>
      </c>
      <c r="Z272" s="138">
        <v>14215</v>
      </c>
      <c r="AA272" s="138">
        <v>51362</v>
      </c>
      <c r="AB272" s="138">
        <v>1053</v>
      </c>
      <c r="AC272" s="138">
        <v>732</v>
      </c>
      <c r="AD272" s="138">
        <v>8621</v>
      </c>
      <c r="AE272" s="138">
        <v>29535</v>
      </c>
      <c r="AF272" s="138">
        <v>9421</v>
      </c>
      <c r="AG272" s="138">
        <v>19960</v>
      </c>
      <c r="AH272" s="138">
        <v>76110</v>
      </c>
      <c r="AI272" s="138">
        <v>48570</v>
      </c>
      <c r="AJ272" s="138">
        <v>399660</v>
      </c>
      <c r="AK272" s="128">
        <f t="shared" si="160"/>
        <v>0.15819000000000003</v>
      </c>
      <c r="AL272" s="129">
        <f t="shared" si="161"/>
        <v>1.6223000000000001</v>
      </c>
      <c r="AM272" s="129">
        <f t="shared" si="200"/>
        <v>2.7526999999999999</v>
      </c>
      <c r="AN272" s="129">
        <f t="shared" si="200"/>
        <v>3.6855500000000001</v>
      </c>
      <c r="AO272" s="129">
        <f t="shared" si="163"/>
        <v>11.248800000000001</v>
      </c>
      <c r="AP272" s="129">
        <f t="shared" si="164"/>
        <v>4.1934500000000003</v>
      </c>
      <c r="AQ272" s="129">
        <f t="shared" si="169"/>
        <v>0.76110000000000011</v>
      </c>
      <c r="AR272" s="129">
        <f t="shared" si="170"/>
        <v>4.8569999999999995E-2</v>
      </c>
      <c r="AT272" s="131">
        <f t="shared" si="193"/>
        <v>43370</v>
      </c>
      <c r="AU272" s="132">
        <f t="shared" si="172"/>
        <v>0.29535</v>
      </c>
      <c r="AV272" s="132">
        <f t="shared" si="173"/>
        <v>0.51362000000000008</v>
      </c>
      <c r="AW272" s="132">
        <f t="shared" si="174"/>
        <v>0.71625000000000005</v>
      </c>
      <c r="AX272" s="132">
        <f t="shared" si="175"/>
        <v>7.320000000000001E-3</v>
      </c>
      <c r="AY272" s="132">
        <f t="shared" si="176"/>
        <v>1.0530000000000001E-2</v>
      </c>
      <c r="AZ272" s="132">
        <f t="shared" si="177"/>
        <v>0.30989</v>
      </c>
      <c r="BA272" s="132">
        <f t="shared" si="178"/>
        <v>0.15735000000000002</v>
      </c>
      <c r="BB272" s="132">
        <f t="shared" si="179"/>
        <v>0.6774</v>
      </c>
      <c r="BC272" s="132">
        <f t="shared" si="180"/>
        <v>0.14215</v>
      </c>
      <c r="BD272" s="132">
        <f t="shared" si="181"/>
        <v>0.20026000000000002</v>
      </c>
      <c r="BE272" s="132">
        <f t="shared" si="182"/>
        <v>9.4210000000000002E-2</v>
      </c>
      <c r="BF272" s="132">
        <f t="shared" si="183"/>
        <v>8.6210000000000009E-2</v>
      </c>
      <c r="BG272" s="132">
        <f t="shared" si="194"/>
        <v>1.9959999999999999E-2</v>
      </c>
      <c r="BH272" s="132"/>
      <c r="BI272" s="132">
        <f t="shared" si="166"/>
        <v>1.6223000000000001</v>
      </c>
      <c r="BJ272" s="132">
        <f t="shared" si="166"/>
        <v>2.7526999999999999</v>
      </c>
      <c r="BK272" s="132">
        <f t="shared" si="166"/>
        <v>3.6855500000000001</v>
      </c>
      <c r="BL272" s="132">
        <f t="shared" si="184"/>
        <v>0.38590000000000002</v>
      </c>
      <c r="BM272" s="132">
        <f t="shared" si="195"/>
        <v>1.679</v>
      </c>
      <c r="BN272" s="132">
        <f t="shared" si="185"/>
        <v>0.89592000000000005</v>
      </c>
      <c r="BO272" s="132"/>
      <c r="BP272" s="132">
        <f t="shared" si="196"/>
        <v>4.1934500000000003</v>
      </c>
      <c r="BQ272" s="132">
        <f t="shared" si="197"/>
        <v>11.248800000000001</v>
      </c>
      <c r="BR272" s="132">
        <f t="shared" si="198"/>
        <v>0.39965999999999996</v>
      </c>
      <c r="BS272" s="132">
        <f t="shared" si="186"/>
        <v>0.45796000000000003</v>
      </c>
      <c r="BT272" s="132">
        <f t="shared" si="187"/>
        <v>1.5043</v>
      </c>
      <c r="BU272" s="132"/>
      <c r="BV272" s="132">
        <f t="shared" si="199"/>
        <v>0.24430000000000002</v>
      </c>
      <c r="BW272" s="133">
        <f t="shared" si="167"/>
        <v>1.9885000000000002</v>
      </c>
      <c r="BX272" s="133">
        <f t="shared" si="167"/>
        <v>1.8679000000000001</v>
      </c>
      <c r="BY272" s="133">
        <f t="shared" si="188"/>
        <v>0.44170000000000004</v>
      </c>
      <c r="BZ272" s="133">
        <f t="shared" si="189"/>
        <v>0.77829999999999999</v>
      </c>
      <c r="CA272" s="133">
        <f t="shared" si="190"/>
        <v>1.17E-2</v>
      </c>
      <c r="CB272" s="133">
        <f t="shared" si="191"/>
        <v>10.233499999999999</v>
      </c>
      <c r="CC272" s="133"/>
      <c r="CD272" s="133">
        <f t="shared" si="192"/>
        <v>1.8689</v>
      </c>
    </row>
    <row r="273" spans="1:82" ht="15.75" x14ac:dyDescent="0.25">
      <c r="A273" s="125">
        <v>43371</v>
      </c>
      <c r="B273" s="138">
        <v>16424</v>
      </c>
      <c r="C273" s="138">
        <v>55477</v>
      </c>
      <c r="D273" s="138">
        <v>73799</v>
      </c>
      <c r="E273" s="138">
        <v>18987</v>
      </c>
      <c r="F273" s="138">
        <v>45072</v>
      </c>
      <c r="G273" s="138">
        <v>2407</v>
      </c>
      <c r="H273" s="138">
        <v>18879</v>
      </c>
      <c r="I273" s="138">
        <v>18330</v>
      </c>
      <c r="J273" s="138">
        <v>115728</v>
      </c>
      <c r="K273" s="138">
        <v>88457</v>
      </c>
      <c r="L273" s="138">
        <v>5352</v>
      </c>
      <c r="M273" s="138">
        <v>18747</v>
      </c>
      <c r="N273" s="138">
        <v>142</v>
      </c>
      <c r="O273" s="138">
        <v>21022</v>
      </c>
      <c r="P273" s="138">
        <v>19386</v>
      </c>
      <c r="Q273" s="138">
        <v>4496</v>
      </c>
      <c r="R273" s="138">
        <v>17205</v>
      </c>
      <c r="S273" s="138">
        <v>73018</v>
      </c>
      <c r="T273" s="138">
        <v>17531</v>
      </c>
      <c r="U273" s="138">
        <v>6060</v>
      </c>
      <c r="V273" s="138">
        <v>30957</v>
      </c>
      <c r="W273" s="138">
        <v>32948</v>
      </c>
      <c r="X273" s="138">
        <v>21068</v>
      </c>
      <c r="Y273" s="138">
        <v>16202</v>
      </c>
      <c r="Z273" s="138">
        <v>14787</v>
      </c>
      <c r="AA273" s="138">
        <v>49925</v>
      </c>
      <c r="AB273" s="138">
        <v>1153</v>
      </c>
      <c r="AC273" s="138">
        <v>823</v>
      </c>
      <c r="AD273" s="138">
        <v>11765</v>
      </c>
      <c r="AE273" s="138">
        <v>29025</v>
      </c>
      <c r="AF273" s="138">
        <v>9660</v>
      </c>
      <c r="AG273" s="138">
        <v>19950</v>
      </c>
      <c r="AH273" s="138">
        <v>92170</v>
      </c>
      <c r="AI273" s="138">
        <v>72420</v>
      </c>
      <c r="AJ273" s="138">
        <v>391140</v>
      </c>
      <c r="AK273" s="128">
        <f t="shared" si="160"/>
        <v>0.18747000000000003</v>
      </c>
      <c r="AL273" s="129">
        <f t="shared" si="161"/>
        <v>1.6424000000000001</v>
      </c>
      <c r="AM273" s="129">
        <f t="shared" si="200"/>
        <v>2.7738499999999999</v>
      </c>
      <c r="AN273" s="129">
        <f t="shared" si="200"/>
        <v>3.6899500000000001</v>
      </c>
      <c r="AO273" s="129">
        <f t="shared" si="163"/>
        <v>11.572800000000001</v>
      </c>
      <c r="AP273" s="129">
        <f t="shared" si="164"/>
        <v>4.4228500000000004</v>
      </c>
      <c r="AQ273" s="129">
        <f t="shared" si="169"/>
        <v>0.92170000000000007</v>
      </c>
      <c r="AR273" s="129">
        <f t="shared" si="170"/>
        <v>7.2419999999999998E-2</v>
      </c>
      <c r="AT273" s="131">
        <f t="shared" si="193"/>
        <v>43371</v>
      </c>
      <c r="AU273" s="132">
        <f t="shared" si="172"/>
        <v>0.29025000000000001</v>
      </c>
      <c r="AV273" s="132">
        <f t="shared" si="173"/>
        <v>0.49925000000000003</v>
      </c>
      <c r="AW273" s="132">
        <f t="shared" si="174"/>
        <v>0.73018000000000005</v>
      </c>
      <c r="AX273" s="132">
        <f t="shared" si="175"/>
        <v>8.2300000000000012E-3</v>
      </c>
      <c r="AY273" s="132">
        <f t="shared" si="176"/>
        <v>1.153E-2</v>
      </c>
      <c r="AZ273" s="132">
        <f t="shared" si="177"/>
        <v>0.30957000000000001</v>
      </c>
      <c r="BA273" s="132">
        <f t="shared" si="178"/>
        <v>0.16202000000000003</v>
      </c>
      <c r="BB273" s="132">
        <f t="shared" si="179"/>
        <v>0.6589600000000001</v>
      </c>
      <c r="BC273" s="132">
        <f t="shared" si="180"/>
        <v>0.14787</v>
      </c>
      <c r="BD273" s="132">
        <f t="shared" si="181"/>
        <v>0.21068000000000001</v>
      </c>
      <c r="BE273" s="132">
        <f t="shared" si="182"/>
        <v>9.6600000000000005E-2</v>
      </c>
      <c r="BF273" s="132">
        <f t="shared" si="183"/>
        <v>0.11765</v>
      </c>
      <c r="BG273" s="132">
        <f t="shared" si="194"/>
        <v>1.9949999999999999E-2</v>
      </c>
      <c r="BH273" s="132"/>
      <c r="BI273" s="132">
        <f t="shared" si="166"/>
        <v>1.6424000000000001</v>
      </c>
      <c r="BJ273" s="132">
        <f t="shared" si="166"/>
        <v>2.7738499999999999</v>
      </c>
      <c r="BK273" s="132">
        <f t="shared" si="166"/>
        <v>3.6899500000000001</v>
      </c>
      <c r="BL273" s="132">
        <f t="shared" si="184"/>
        <v>0.60599999999999998</v>
      </c>
      <c r="BM273" s="132">
        <f t="shared" si="195"/>
        <v>1.8987000000000001</v>
      </c>
      <c r="BN273" s="132">
        <f t="shared" si="185"/>
        <v>0.90144000000000002</v>
      </c>
      <c r="BO273" s="132"/>
      <c r="BP273" s="132">
        <f t="shared" si="196"/>
        <v>4.4228500000000004</v>
      </c>
      <c r="BQ273" s="132">
        <f t="shared" si="197"/>
        <v>11.572800000000001</v>
      </c>
      <c r="BR273" s="132">
        <f t="shared" si="198"/>
        <v>0.39113999999999999</v>
      </c>
      <c r="BS273" s="132">
        <f t="shared" si="186"/>
        <v>0.17531000000000002</v>
      </c>
      <c r="BT273" s="132">
        <f t="shared" si="187"/>
        <v>1.7205000000000001</v>
      </c>
      <c r="BU273" s="132"/>
      <c r="BV273" s="132">
        <f t="shared" si="199"/>
        <v>0.24070000000000003</v>
      </c>
      <c r="BW273" s="133">
        <f t="shared" si="167"/>
        <v>1.8879000000000001</v>
      </c>
      <c r="BX273" s="133">
        <f t="shared" si="167"/>
        <v>1.8330000000000002</v>
      </c>
      <c r="BY273" s="133">
        <f t="shared" si="188"/>
        <v>0.4496</v>
      </c>
      <c r="BZ273" s="133">
        <f t="shared" si="189"/>
        <v>0.53520000000000001</v>
      </c>
      <c r="CA273" s="133">
        <f t="shared" si="190"/>
        <v>1.4200000000000001E-2</v>
      </c>
      <c r="CB273" s="133">
        <f t="shared" si="191"/>
        <v>10.511000000000001</v>
      </c>
      <c r="CC273" s="133"/>
      <c r="CD273" s="133">
        <f t="shared" si="192"/>
        <v>1.9386000000000001</v>
      </c>
    </row>
    <row r="274" spans="1:82" ht="15.75" x14ac:dyDescent="0.25">
      <c r="A274" s="125">
        <v>43372</v>
      </c>
      <c r="B274" s="138">
        <v>16439</v>
      </c>
      <c r="C274" s="138">
        <v>54499</v>
      </c>
      <c r="D274" s="138">
        <v>73016</v>
      </c>
      <c r="E274" s="138">
        <v>17505</v>
      </c>
      <c r="F274" s="138">
        <v>47510</v>
      </c>
      <c r="G274" s="138">
        <v>2433</v>
      </c>
      <c r="H274" s="138">
        <v>17942</v>
      </c>
      <c r="I274" s="138">
        <v>16444</v>
      </c>
      <c r="J274" s="138">
        <v>113815</v>
      </c>
      <c r="K274" s="138">
        <v>85832</v>
      </c>
      <c r="L274" s="138">
        <v>4794</v>
      </c>
      <c r="M274" s="138">
        <v>18146</v>
      </c>
      <c r="N274" s="138">
        <v>40</v>
      </c>
      <c r="O274" s="138">
        <v>21823</v>
      </c>
      <c r="P274" s="138">
        <v>19610</v>
      </c>
      <c r="Q274" s="138">
        <v>4200</v>
      </c>
      <c r="R274" s="138">
        <v>14909</v>
      </c>
      <c r="S274" s="138">
        <v>63200</v>
      </c>
      <c r="T274" s="138">
        <v>15726</v>
      </c>
      <c r="U274" s="138">
        <v>5193</v>
      </c>
      <c r="V274" s="138">
        <v>30400</v>
      </c>
      <c r="W274" s="138">
        <v>31236</v>
      </c>
      <c r="X274" s="138">
        <v>20680</v>
      </c>
      <c r="Y274" s="138">
        <v>14806</v>
      </c>
      <c r="Z274" s="138">
        <v>16388</v>
      </c>
      <c r="AA274" s="138">
        <v>49374</v>
      </c>
      <c r="AB274" s="138">
        <v>1110</v>
      </c>
      <c r="AC274" s="138">
        <v>1048</v>
      </c>
      <c r="AD274" s="138">
        <v>6671</v>
      </c>
      <c r="AE274" s="138">
        <v>29807</v>
      </c>
      <c r="AF274" s="138">
        <v>7223</v>
      </c>
      <c r="AG274" s="138">
        <v>11050</v>
      </c>
      <c r="AH274" s="138">
        <v>55190</v>
      </c>
      <c r="AI274" s="138">
        <v>38650</v>
      </c>
      <c r="AJ274" s="138">
        <v>400080</v>
      </c>
      <c r="AK274" s="128">
        <f t="shared" si="160"/>
        <v>0.18146000000000001</v>
      </c>
      <c r="AL274" s="129">
        <f t="shared" si="161"/>
        <v>1.6439000000000001</v>
      </c>
      <c r="AM274" s="129">
        <f t="shared" si="200"/>
        <v>2.7249500000000002</v>
      </c>
      <c r="AN274" s="129">
        <f t="shared" si="200"/>
        <v>3.6508000000000003</v>
      </c>
      <c r="AO274" s="129">
        <f t="shared" si="163"/>
        <v>11.381500000000001</v>
      </c>
      <c r="AP274" s="129">
        <f t="shared" si="164"/>
        <v>4.2915999999999999</v>
      </c>
      <c r="AQ274" s="129">
        <f t="shared" si="169"/>
        <v>0.55190000000000006</v>
      </c>
      <c r="AR274" s="129">
        <f t="shared" si="170"/>
        <v>3.8649999999999997E-2</v>
      </c>
      <c r="AT274" s="131">
        <f t="shared" si="193"/>
        <v>43372</v>
      </c>
      <c r="AU274" s="132">
        <f t="shared" si="172"/>
        <v>0.29807</v>
      </c>
      <c r="AV274" s="132">
        <f t="shared" si="173"/>
        <v>0.49374000000000007</v>
      </c>
      <c r="AW274" s="132">
        <f t="shared" si="174"/>
        <v>0.63200000000000001</v>
      </c>
      <c r="AX274" s="132">
        <f t="shared" si="175"/>
        <v>1.0480000000000001E-2</v>
      </c>
      <c r="AY274" s="132">
        <f t="shared" si="176"/>
        <v>1.11E-2</v>
      </c>
      <c r="AZ274" s="132">
        <f t="shared" si="177"/>
        <v>0.30400000000000005</v>
      </c>
      <c r="BA274" s="132">
        <f t="shared" si="178"/>
        <v>0.14806000000000002</v>
      </c>
      <c r="BB274" s="132">
        <f t="shared" si="179"/>
        <v>0.62472000000000005</v>
      </c>
      <c r="BC274" s="132">
        <f t="shared" si="180"/>
        <v>0.16388000000000003</v>
      </c>
      <c r="BD274" s="132">
        <f t="shared" si="181"/>
        <v>0.20680000000000001</v>
      </c>
      <c r="BE274" s="132">
        <f t="shared" si="182"/>
        <v>7.2230000000000003E-2</v>
      </c>
      <c r="BF274" s="132">
        <f t="shared" si="183"/>
        <v>6.6710000000000005E-2</v>
      </c>
      <c r="BG274" s="132">
        <f t="shared" si="194"/>
        <v>1.1049999999999999E-2</v>
      </c>
      <c r="BH274" s="132"/>
      <c r="BI274" s="132">
        <f t="shared" si="166"/>
        <v>1.6439000000000001</v>
      </c>
      <c r="BJ274" s="132">
        <f t="shared" si="166"/>
        <v>2.7249500000000002</v>
      </c>
      <c r="BK274" s="132">
        <f t="shared" si="166"/>
        <v>3.6508000000000003</v>
      </c>
      <c r="BL274" s="132">
        <f t="shared" si="184"/>
        <v>0.51929999999999998</v>
      </c>
      <c r="BM274" s="132">
        <f t="shared" si="195"/>
        <v>1.7505000000000002</v>
      </c>
      <c r="BN274" s="132">
        <f t="shared" si="185"/>
        <v>0.95020000000000004</v>
      </c>
      <c r="BO274" s="132"/>
      <c r="BP274" s="132">
        <f t="shared" si="196"/>
        <v>4.2915999999999999</v>
      </c>
      <c r="BQ274" s="132">
        <f t="shared" si="197"/>
        <v>11.381500000000001</v>
      </c>
      <c r="BR274" s="132">
        <f t="shared" si="198"/>
        <v>0.40007999999999999</v>
      </c>
      <c r="BS274" s="132">
        <f t="shared" si="186"/>
        <v>0.15726000000000001</v>
      </c>
      <c r="BT274" s="132">
        <f t="shared" si="187"/>
        <v>1.4909000000000001</v>
      </c>
      <c r="BU274" s="132"/>
      <c r="BV274" s="132">
        <f t="shared" si="199"/>
        <v>0.24330000000000002</v>
      </c>
      <c r="BW274" s="133">
        <f t="shared" si="167"/>
        <v>1.7942</v>
      </c>
      <c r="BX274" s="133">
        <f t="shared" si="167"/>
        <v>1.6444000000000001</v>
      </c>
      <c r="BY274" s="133">
        <f t="shared" si="188"/>
        <v>0.42000000000000004</v>
      </c>
      <c r="BZ274" s="133">
        <f t="shared" si="189"/>
        <v>0.47940000000000005</v>
      </c>
      <c r="CA274" s="133">
        <f t="shared" si="190"/>
        <v>4.0000000000000001E-3</v>
      </c>
      <c r="CB274" s="133">
        <f t="shared" si="191"/>
        <v>10.9115</v>
      </c>
      <c r="CC274" s="133"/>
      <c r="CD274" s="133">
        <f t="shared" si="192"/>
        <v>1.9610000000000001</v>
      </c>
    </row>
    <row r="275" spans="1:82" ht="15.75" x14ac:dyDescent="0.25">
      <c r="A275" s="125">
        <v>43373</v>
      </c>
      <c r="B275" s="138">
        <v>16358</v>
      </c>
      <c r="C275" s="138">
        <v>54918</v>
      </c>
      <c r="D275" s="138">
        <v>73155</v>
      </c>
      <c r="E275" s="138">
        <v>17408</v>
      </c>
      <c r="F275" s="138">
        <v>49005</v>
      </c>
      <c r="G275" s="138">
        <v>2201</v>
      </c>
      <c r="H275" s="138">
        <v>16636</v>
      </c>
      <c r="I275" s="138">
        <v>15144</v>
      </c>
      <c r="J275" s="138">
        <v>113696</v>
      </c>
      <c r="K275" s="138">
        <v>86298</v>
      </c>
      <c r="L275" s="138">
        <v>4429</v>
      </c>
      <c r="M275" s="138">
        <v>20092</v>
      </c>
      <c r="N275" s="138">
        <v>21</v>
      </c>
      <c r="O275" s="138">
        <v>20671</v>
      </c>
      <c r="P275" s="138">
        <v>19070</v>
      </c>
      <c r="Q275" s="138">
        <v>4029</v>
      </c>
      <c r="R275" s="138">
        <v>15356</v>
      </c>
      <c r="S275" s="138">
        <v>50681</v>
      </c>
      <c r="T275" s="138">
        <v>16615</v>
      </c>
      <c r="U275" s="138">
        <v>4636</v>
      </c>
      <c r="V275" s="138">
        <v>31340</v>
      </c>
      <c r="W275" s="138">
        <v>30555</v>
      </c>
      <c r="X275" s="138">
        <v>19942</v>
      </c>
      <c r="Y275" s="138">
        <v>15556</v>
      </c>
      <c r="Z275" s="138">
        <v>15708</v>
      </c>
      <c r="AA275" s="138">
        <v>50527</v>
      </c>
      <c r="AB275" s="138">
        <v>1092</v>
      </c>
      <c r="AC275" s="138">
        <v>1044</v>
      </c>
      <c r="AD275" s="138">
        <v>5809</v>
      </c>
      <c r="AE275" s="138">
        <v>32746</v>
      </c>
      <c r="AF275" s="138">
        <v>6817</v>
      </c>
      <c r="AG275" s="138">
        <v>11050</v>
      </c>
      <c r="AH275" s="138">
        <v>44970</v>
      </c>
      <c r="AI275" s="138">
        <v>32750</v>
      </c>
      <c r="AJ275" s="138">
        <v>395580</v>
      </c>
      <c r="AK275" s="128">
        <f>(M275)*0.00001</f>
        <v>0.20092000000000002</v>
      </c>
      <c r="AL275" s="129">
        <f>(B275)*0.0001</f>
        <v>1.6358000000000001</v>
      </c>
      <c r="AM275" s="129">
        <f>(C275)*0.00005</f>
        <v>2.7459000000000002</v>
      </c>
      <c r="AN275" s="129">
        <f>(D275)*0.00005</f>
        <v>3.6577500000000001</v>
      </c>
      <c r="AO275" s="129">
        <f>(J275)*0.0001</f>
        <v>11.3696</v>
      </c>
      <c r="AP275" s="129">
        <f>(K275)*0.00005</f>
        <v>4.3149000000000006</v>
      </c>
      <c r="AQ275" s="129">
        <f>(AH275)*0.00001</f>
        <v>0.44970000000000004</v>
      </c>
      <c r="AR275" s="129">
        <f t="shared" si="170"/>
        <v>3.2750000000000001E-2</v>
      </c>
      <c r="AT275" s="131">
        <f t="shared" si="193"/>
        <v>43373</v>
      </c>
      <c r="AU275" s="132">
        <f t="shared" si="172"/>
        <v>0.32746000000000003</v>
      </c>
      <c r="AV275" s="132">
        <f t="shared" si="173"/>
        <v>0.50527</v>
      </c>
      <c r="AW275" s="132">
        <f t="shared" si="174"/>
        <v>0.50681000000000009</v>
      </c>
      <c r="AX275" s="132">
        <f t="shared" si="175"/>
        <v>1.0440000000000001E-2</v>
      </c>
      <c r="AY275" s="132">
        <f t="shared" si="176"/>
        <v>1.0920000000000001E-2</v>
      </c>
      <c r="AZ275" s="132">
        <f t="shared" si="177"/>
        <v>0.31340000000000001</v>
      </c>
      <c r="BA275" s="132">
        <f t="shared" si="178"/>
        <v>0.15556</v>
      </c>
      <c r="BB275" s="132">
        <f t="shared" si="179"/>
        <v>0.61110000000000009</v>
      </c>
      <c r="BC275" s="132">
        <f t="shared" si="180"/>
        <v>0.15708000000000003</v>
      </c>
      <c r="BD275" s="132">
        <f t="shared" si="181"/>
        <v>0.19942000000000001</v>
      </c>
      <c r="BE275" s="132">
        <f t="shared" si="182"/>
        <v>6.8170000000000008E-2</v>
      </c>
      <c r="BF275" s="132">
        <f t="shared" si="183"/>
        <v>5.8090000000000003E-2</v>
      </c>
      <c r="BG275" s="132">
        <f t="shared" si="194"/>
        <v>1.1049999999999999E-2</v>
      </c>
      <c r="BH275" s="132"/>
      <c r="BI275" s="132">
        <f t="shared" si="166"/>
        <v>1.6358000000000001</v>
      </c>
      <c r="BJ275" s="132">
        <f t="shared" si="166"/>
        <v>2.7459000000000002</v>
      </c>
      <c r="BK275" s="132">
        <f t="shared" si="166"/>
        <v>3.6577500000000001</v>
      </c>
      <c r="BL275" s="132">
        <f t="shared" si="184"/>
        <v>0.46360000000000001</v>
      </c>
      <c r="BM275" s="132">
        <f t="shared" si="195"/>
        <v>1.7408000000000001</v>
      </c>
      <c r="BN275" s="132">
        <f t="shared" si="185"/>
        <v>0.98010000000000008</v>
      </c>
      <c r="BO275" s="132"/>
      <c r="BP275" s="132">
        <f t="shared" si="196"/>
        <v>4.3149000000000006</v>
      </c>
      <c r="BQ275" s="132">
        <f t="shared" si="197"/>
        <v>11.3696</v>
      </c>
      <c r="BR275" s="132">
        <f t="shared" si="198"/>
        <v>0.39557999999999999</v>
      </c>
      <c r="BS275" s="132">
        <f t="shared" si="186"/>
        <v>0.16615000000000002</v>
      </c>
      <c r="BT275" s="132">
        <f t="shared" si="187"/>
        <v>1.5356000000000001</v>
      </c>
      <c r="BU275" s="132"/>
      <c r="BV275" s="132">
        <f t="shared" si="199"/>
        <v>0.22010000000000002</v>
      </c>
      <c r="BW275" s="133">
        <f t="shared" si="167"/>
        <v>1.6636000000000002</v>
      </c>
      <c r="BX275" s="133">
        <f t="shared" si="167"/>
        <v>1.5144</v>
      </c>
      <c r="BY275" s="133">
        <f t="shared" si="188"/>
        <v>0.40290000000000004</v>
      </c>
      <c r="BZ275" s="133">
        <f t="shared" si="189"/>
        <v>0.44290000000000002</v>
      </c>
      <c r="CA275" s="133">
        <f t="shared" si="190"/>
        <v>2.1000000000000003E-3</v>
      </c>
      <c r="CB275" s="133">
        <f t="shared" si="191"/>
        <v>10.3355</v>
      </c>
      <c r="CC275" s="133"/>
      <c r="CD275" s="133">
        <f t="shared" si="192"/>
        <v>1.907</v>
      </c>
    </row>
    <row r="276" spans="1:82" ht="15.75" x14ac:dyDescent="0.25">
      <c r="A276" s="125">
        <v>43374</v>
      </c>
      <c r="B276" s="138">
        <v>15608</v>
      </c>
      <c r="C276" s="138">
        <v>53020</v>
      </c>
      <c r="D276" s="138">
        <v>71385</v>
      </c>
      <c r="E276" s="138">
        <v>16620</v>
      </c>
      <c r="F276" s="138">
        <v>44491</v>
      </c>
      <c r="G276" s="138">
        <v>1882</v>
      </c>
      <c r="H276" s="138">
        <v>14891</v>
      </c>
      <c r="I276" s="138">
        <v>13481</v>
      </c>
      <c r="J276" s="138">
        <v>110232</v>
      </c>
      <c r="K276" s="138">
        <v>82125</v>
      </c>
      <c r="L276" s="138">
        <v>4173</v>
      </c>
      <c r="M276" s="138">
        <v>17385</v>
      </c>
      <c r="N276" s="138">
        <v>150</v>
      </c>
      <c r="O276" s="138">
        <v>18744</v>
      </c>
      <c r="P276" s="138">
        <v>16923</v>
      </c>
      <c r="Q276" s="138">
        <v>3839</v>
      </c>
      <c r="R276" s="138">
        <v>15689</v>
      </c>
      <c r="S276" s="138">
        <v>62883</v>
      </c>
      <c r="T276" s="138">
        <v>14598</v>
      </c>
      <c r="U276" s="138">
        <v>4024</v>
      </c>
      <c r="V276" s="138">
        <v>28386</v>
      </c>
      <c r="W276" s="138">
        <v>29827</v>
      </c>
      <c r="X276" s="138">
        <v>18054</v>
      </c>
      <c r="Y276" s="138">
        <v>15567</v>
      </c>
      <c r="Z276" s="138">
        <v>15323</v>
      </c>
      <c r="AA276" s="138">
        <v>46729</v>
      </c>
      <c r="AB276" s="138">
        <v>887</v>
      </c>
      <c r="AC276" s="138">
        <v>615</v>
      </c>
      <c r="AD276" s="138">
        <v>8116</v>
      </c>
      <c r="AE276" s="138">
        <v>29593</v>
      </c>
      <c r="AF276" s="138">
        <v>9090</v>
      </c>
      <c r="AG276" s="138">
        <v>11050</v>
      </c>
      <c r="AH276" s="138">
        <v>59480</v>
      </c>
      <c r="AI276" s="138">
        <v>48320</v>
      </c>
      <c r="AJ276" s="138">
        <v>384340</v>
      </c>
      <c r="AK276" s="128">
        <f t="shared" ref="AK276:AK335" si="201">(M276)*0.00001</f>
        <v>0.17385</v>
      </c>
      <c r="AL276" s="129">
        <f t="shared" ref="AL276:AL335" si="202">(B276)*0.0001</f>
        <v>1.5608</v>
      </c>
      <c r="AM276" s="129">
        <f t="shared" ref="AM276:AN291" si="203">(C276)*0.00005</f>
        <v>2.6510000000000002</v>
      </c>
      <c r="AN276" s="129">
        <f t="shared" si="203"/>
        <v>3.5692500000000003</v>
      </c>
      <c r="AO276" s="129">
        <f t="shared" ref="AO276:AO335" si="204">(J276)*0.0001</f>
        <v>11.023200000000001</v>
      </c>
      <c r="AP276" s="129">
        <f t="shared" ref="AP276:AP335" si="205">(K276)*0.00005</f>
        <v>4.1062500000000002</v>
      </c>
      <c r="AQ276" s="129">
        <f>(AH276)*0.00001</f>
        <v>0.5948</v>
      </c>
      <c r="AR276" s="129">
        <f>(AI276)*0.00001</f>
        <v>0.48320000000000002</v>
      </c>
      <c r="AT276" s="131">
        <f t="shared" si="193"/>
        <v>43374</v>
      </c>
      <c r="AU276" s="132">
        <f t="shared" si="172"/>
        <v>0.29593000000000003</v>
      </c>
      <c r="AV276" s="132">
        <f t="shared" si="173"/>
        <v>0.46729000000000004</v>
      </c>
      <c r="AW276" s="132">
        <f t="shared" si="174"/>
        <v>0.62883</v>
      </c>
      <c r="AX276" s="132">
        <f t="shared" si="175"/>
        <v>6.1500000000000001E-3</v>
      </c>
      <c r="AY276" s="132">
        <f t="shared" si="176"/>
        <v>8.8700000000000011E-3</v>
      </c>
      <c r="AZ276" s="132">
        <f t="shared" si="177"/>
        <v>0.28386</v>
      </c>
      <c r="BA276" s="132">
        <f t="shared" si="178"/>
        <v>0.15567</v>
      </c>
      <c r="BB276" s="132">
        <f t="shared" si="179"/>
        <v>0.59654000000000007</v>
      </c>
      <c r="BC276" s="132">
        <f t="shared" si="180"/>
        <v>0.15323000000000001</v>
      </c>
      <c r="BD276" s="132">
        <f t="shared" si="181"/>
        <v>0.18054000000000001</v>
      </c>
      <c r="BE276" s="132">
        <f t="shared" si="182"/>
        <v>9.0900000000000009E-2</v>
      </c>
      <c r="BF276" s="132">
        <f t="shared" si="183"/>
        <v>8.116000000000001E-2</v>
      </c>
      <c r="BG276" s="132">
        <f t="shared" si="194"/>
        <v>1.1049999999999999E-2</v>
      </c>
      <c r="BH276" s="132"/>
      <c r="BI276" s="132">
        <f t="shared" si="166"/>
        <v>1.5608</v>
      </c>
      <c r="BJ276" s="132">
        <f t="shared" si="166"/>
        <v>2.6510000000000002</v>
      </c>
      <c r="BK276" s="132">
        <f t="shared" si="166"/>
        <v>3.5692500000000003</v>
      </c>
      <c r="BL276" s="132">
        <f t="shared" si="184"/>
        <v>0.40240000000000004</v>
      </c>
      <c r="BM276" s="132">
        <f t="shared" si="195"/>
        <v>1.6620000000000001</v>
      </c>
      <c r="BN276" s="132">
        <f t="shared" si="185"/>
        <v>0.88982000000000006</v>
      </c>
      <c r="BO276" s="132"/>
      <c r="BP276" s="132">
        <f t="shared" si="196"/>
        <v>4.1062500000000002</v>
      </c>
      <c r="BQ276" s="132">
        <f t="shared" si="197"/>
        <v>11.023200000000001</v>
      </c>
      <c r="BR276" s="132">
        <f t="shared" si="198"/>
        <v>0.38433999999999996</v>
      </c>
      <c r="BS276" s="132">
        <f t="shared" si="186"/>
        <v>0.14598</v>
      </c>
      <c r="BT276" s="132">
        <f t="shared" si="187"/>
        <v>1.5689000000000002</v>
      </c>
      <c r="BU276" s="132"/>
      <c r="BV276" s="132">
        <f t="shared" si="199"/>
        <v>0.18820000000000001</v>
      </c>
      <c r="BW276" s="133">
        <f t="shared" si="167"/>
        <v>1.4891000000000001</v>
      </c>
      <c r="BX276" s="133">
        <f t="shared" si="167"/>
        <v>1.3481000000000001</v>
      </c>
      <c r="BY276" s="133">
        <f t="shared" si="188"/>
        <v>0.38390000000000002</v>
      </c>
      <c r="BZ276" s="133">
        <f t="shared" si="189"/>
        <v>0.4173</v>
      </c>
      <c r="CA276" s="133">
        <f t="shared" si="190"/>
        <v>1.5000000000000001E-2</v>
      </c>
      <c r="CB276" s="133">
        <f t="shared" si="191"/>
        <v>9.3719999999999999</v>
      </c>
      <c r="CC276" s="133"/>
      <c r="CD276" s="133">
        <f t="shared" si="192"/>
        <v>1.6923000000000001</v>
      </c>
    </row>
    <row r="277" spans="1:82" ht="15.75" x14ac:dyDescent="0.25">
      <c r="A277" s="125">
        <v>43375</v>
      </c>
      <c r="B277" s="138">
        <v>15450</v>
      </c>
      <c r="C277" s="138">
        <v>52174</v>
      </c>
      <c r="D277" s="138">
        <v>70767</v>
      </c>
      <c r="E277" s="138">
        <v>16723</v>
      </c>
      <c r="F277" s="138">
        <v>45163</v>
      </c>
      <c r="G277" s="138">
        <v>1768</v>
      </c>
      <c r="H277" s="138">
        <v>14425</v>
      </c>
      <c r="I277" s="138">
        <v>14006</v>
      </c>
      <c r="J277" s="138">
        <v>109463</v>
      </c>
      <c r="K277" s="138">
        <v>82480</v>
      </c>
      <c r="L277" s="138">
        <v>4121</v>
      </c>
      <c r="M277" s="138">
        <v>17657</v>
      </c>
      <c r="N277" s="138">
        <v>134</v>
      </c>
      <c r="O277" s="138">
        <v>18541</v>
      </c>
      <c r="P277" s="138">
        <v>16658</v>
      </c>
      <c r="Q277" s="138">
        <v>3772</v>
      </c>
      <c r="R277" s="138">
        <v>14820</v>
      </c>
      <c r="S277" s="138">
        <v>69102</v>
      </c>
      <c r="T277" s="138">
        <v>16006</v>
      </c>
      <c r="U277" s="138">
        <v>3800</v>
      </c>
      <c r="V277" s="138">
        <v>28349</v>
      </c>
      <c r="W277" s="138">
        <v>31782</v>
      </c>
      <c r="X277" s="138">
        <v>17772</v>
      </c>
      <c r="Y277" s="138">
        <v>15865</v>
      </c>
      <c r="Z277" s="138">
        <v>14902</v>
      </c>
      <c r="AA277" s="138">
        <v>47269</v>
      </c>
      <c r="AB277" s="138">
        <v>894</v>
      </c>
      <c r="AC277" s="138">
        <v>507</v>
      </c>
      <c r="AD277" s="138">
        <v>7431</v>
      </c>
      <c r="AE277" s="138">
        <v>29125</v>
      </c>
      <c r="AF277" s="138">
        <v>9751</v>
      </c>
      <c r="AG277" s="138">
        <v>11050</v>
      </c>
      <c r="AH277" s="138">
        <v>51300</v>
      </c>
      <c r="AI277" s="138">
        <v>42480</v>
      </c>
      <c r="AJ277" s="138">
        <v>381880</v>
      </c>
      <c r="AK277" s="128">
        <f t="shared" si="201"/>
        <v>0.17657</v>
      </c>
      <c r="AL277" s="129">
        <f t="shared" si="202"/>
        <v>1.5450000000000002</v>
      </c>
      <c r="AM277" s="129">
        <f t="shared" si="203"/>
        <v>2.6087000000000002</v>
      </c>
      <c r="AN277" s="129">
        <f t="shared" si="203"/>
        <v>3.5383500000000003</v>
      </c>
      <c r="AO277" s="129">
        <f t="shared" si="204"/>
        <v>10.946300000000001</v>
      </c>
      <c r="AP277" s="129">
        <f t="shared" si="205"/>
        <v>4.1240000000000006</v>
      </c>
      <c r="AQ277" s="129">
        <f t="shared" ref="AQ277:AR306" si="206">(AH277)*0.00001</f>
        <v>0.51300000000000001</v>
      </c>
      <c r="AR277" s="129">
        <f t="shared" si="206"/>
        <v>0.42480000000000001</v>
      </c>
      <c r="AT277" s="131">
        <f t="shared" si="193"/>
        <v>43375</v>
      </c>
      <c r="AU277" s="132">
        <f t="shared" si="172"/>
        <v>0.29125000000000001</v>
      </c>
      <c r="AV277" s="132">
        <f t="shared" si="173"/>
        <v>0.47269000000000005</v>
      </c>
      <c r="AW277" s="132">
        <f t="shared" si="174"/>
        <v>0.69102000000000008</v>
      </c>
      <c r="AX277" s="132">
        <f t="shared" si="175"/>
        <v>5.0700000000000007E-3</v>
      </c>
      <c r="AY277" s="132">
        <f t="shared" si="176"/>
        <v>8.94E-3</v>
      </c>
      <c r="AZ277" s="132">
        <f t="shared" si="177"/>
        <v>0.28349000000000002</v>
      </c>
      <c r="BA277" s="132">
        <f t="shared" si="178"/>
        <v>0.15865000000000001</v>
      </c>
      <c r="BB277" s="132">
        <f t="shared" si="179"/>
        <v>0.63564000000000009</v>
      </c>
      <c r="BC277" s="132">
        <f t="shared" si="180"/>
        <v>0.14902000000000001</v>
      </c>
      <c r="BD277" s="132">
        <f t="shared" si="181"/>
        <v>0.17772000000000002</v>
      </c>
      <c r="BE277" s="132">
        <f t="shared" si="182"/>
        <v>9.7510000000000013E-2</v>
      </c>
      <c r="BF277" s="132">
        <f t="shared" si="183"/>
        <v>7.4310000000000001E-2</v>
      </c>
      <c r="BG277" s="132">
        <f t="shared" si="194"/>
        <v>1.1049999999999999E-2</v>
      </c>
      <c r="BH277" s="132"/>
      <c r="BI277" s="132">
        <f t="shared" si="166"/>
        <v>1.5450000000000002</v>
      </c>
      <c r="BJ277" s="132">
        <f t="shared" si="166"/>
        <v>2.6087000000000002</v>
      </c>
      <c r="BK277" s="132">
        <f t="shared" si="166"/>
        <v>3.5383500000000003</v>
      </c>
      <c r="BL277" s="132">
        <f t="shared" si="184"/>
        <v>0.38</v>
      </c>
      <c r="BM277" s="132">
        <f t="shared" si="195"/>
        <v>1.6723000000000001</v>
      </c>
      <c r="BN277" s="132">
        <f t="shared" si="185"/>
        <v>0.90326000000000006</v>
      </c>
      <c r="BO277" s="132"/>
      <c r="BP277" s="132">
        <f t="shared" si="196"/>
        <v>4.1240000000000006</v>
      </c>
      <c r="BQ277" s="132">
        <f t="shared" si="197"/>
        <v>10.946300000000001</v>
      </c>
      <c r="BR277" s="132">
        <f t="shared" si="198"/>
        <v>0.38188</v>
      </c>
      <c r="BS277" s="132">
        <f t="shared" si="186"/>
        <v>0.16006000000000001</v>
      </c>
      <c r="BT277" s="132">
        <f t="shared" si="187"/>
        <v>1.482</v>
      </c>
      <c r="BU277" s="132"/>
      <c r="BV277" s="132">
        <f t="shared" si="199"/>
        <v>0.17680000000000001</v>
      </c>
      <c r="BW277" s="133">
        <f t="shared" si="167"/>
        <v>1.4425000000000001</v>
      </c>
      <c r="BX277" s="133">
        <f t="shared" si="167"/>
        <v>1.4006000000000001</v>
      </c>
      <c r="BY277" s="133">
        <f t="shared" si="188"/>
        <v>0.37720000000000004</v>
      </c>
      <c r="BZ277" s="133">
        <f t="shared" si="189"/>
        <v>0.41210000000000002</v>
      </c>
      <c r="CA277" s="133">
        <f t="shared" si="190"/>
        <v>1.34E-2</v>
      </c>
      <c r="CB277" s="133">
        <f t="shared" si="191"/>
        <v>9.2705000000000002</v>
      </c>
      <c r="CC277" s="133"/>
      <c r="CD277" s="133">
        <f t="shared" si="192"/>
        <v>1.6658000000000002</v>
      </c>
    </row>
    <row r="278" spans="1:82" ht="15.75" x14ac:dyDescent="0.25">
      <c r="A278" s="125">
        <v>43376</v>
      </c>
      <c r="B278" s="138">
        <v>15243</v>
      </c>
      <c r="C278" s="138">
        <v>51953</v>
      </c>
      <c r="D278" s="138">
        <v>70634</v>
      </c>
      <c r="E278" s="146">
        <v>17423</v>
      </c>
      <c r="F278" s="138">
        <v>43371</v>
      </c>
      <c r="G278" s="138">
        <v>1620</v>
      </c>
      <c r="H278" s="138">
        <v>13797</v>
      </c>
      <c r="I278" s="138">
        <v>14082</v>
      </c>
      <c r="J278" s="138">
        <v>109033</v>
      </c>
      <c r="K278" s="138">
        <v>83142</v>
      </c>
      <c r="L278" s="138">
        <v>4054</v>
      </c>
      <c r="M278" s="138">
        <v>17461</v>
      </c>
      <c r="N278" s="138">
        <v>131</v>
      </c>
      <c r="O278" s="138">
        <v>17632</v>
      </c>
      <c r="P278" s="138">
        <v>18350</v>
      </c>
      <c r="Q278" s="138">
        <v>3931</v>
      </c>
      <c r="R278" s="138">
        <v>14709</v>
      </c>
      <c r="S278" s="138">
        <v>59948</v>
      </c>
      <c r="T278" s="138">
        <v>15180</v>
      </c>
      <c r="U278" s="138">
        <v>4149</v>
      </c>
      <c r="V278" s="138">
        <v>27406</v>
      </c>
      <c r="W278" s="138">
        <v>30389</v>
      </c>
      <c r="X278" s="138">
        <v>17677</v>
      </c>
      <c r="Y278" s="138">
        <v>15345</v>
      </c>
      <c r="Z278" s="138">
        <v>15467</v>
      </c>
      <c r="AA278" s="138">
        <v>46045</v>
      </c>
      <c r="AB278" s="138">
        <v>817</v>
      </c>
      <c r="AC278" s="138">
        <v>404</v>
      </c>
      <c r="AD278" s="138">
        <v>6653</v>
      </c>
      <c r="AE278" s="138">
        <v>28392</v>
      </c>
      <c r="AF278" s="138">
        <v>10373</v>
      </c>
      <c r="AG278" s="138">
        <v>11050</v>
      </c>
      <c r="AH278" s="138">
        <v>47950</v>
      </c>
      <c r="AI278" s="138">
        <v>37620</v>
      </c>
      <c r="AJ278" s="138">
        <v>391360</v>
      </c>
      <c r="AK278" s="128">
        <f t="shared" si="201"/>
        <v>0.17461000000000002</v>
      </c>
      <c r="AL278" s="129">
        <f t="shared" si="202"/>
        <v>1.5243</v>
      </c>
      <c r="AM278" s="129">
        <f t="shared" si="203"/>
        <v>2.5976500000000002</v>
      </c>
      <c r="AN278" s="129">
        <f t="shared" si="203"/>
        <v>3.5317000000000003</v>
      </c>
      <c r="AO278" s="129">
        <f t="shared" si="204"/>
        <v>10.9033</v>
      </c>
      <c r="AP278" s="129">
        <f t="shared" si="205"/>
        <v>4.1570999999999998</v>
      </c>
      <c r="AQ278" s="129">
        <f t="shared" si="206"/>
        <v>0.47950000000000004</v>
      </c>
      <c r="AR278" s="129">
        <f t="shared" si="206"/>
        <v>0.37620000000000003</v>
      </c>
      <c r="AT278" s="131">
        <f t="shared" si="193"/>
        <v>43376</v>
      </c>
      <c r="AU278" s="132">
        <f t="shared" si="172"/>
        <v>0.28392000000000001</v>
      </c>
      <c r="AV278" s="132">
        <f t="shared" si="173"/>
        <v>0.46045000000000003</v>
      </c>
      <c r="AW278" s="132">
        <f t="shared" si="174"/>
        <v>0.59948000000000001</v>
      </c>
      <c r="AX278" s="132">
        <f t="shared" si="175"/>
        <v>4.0400000000000002E-3</v>
      </c>
      <c r="AY278" s="132">
        <f t="shared" si="176"/>
        <v>8.1700000000000002E-3</v>
      </c>
      <c r="AZ278" s="132">
        <f t="shared" si="177"/>
        <v>0.27406000000000003</v>
      </c>
      <c r="BA278" s="132">
        <f t="shared" si="178"/>
        <v>0.15345</v>
      </c>
      <c r="BB278" s="132">
        <f t="shared" si="179"/>
        <v>0.6077800000000001</v>
      </c>
      <c r="BC278" s="132">
        <f t="shared" si="180"/>
        <v>0.15467</v>
      </c>
      <c r="BD278" s="132">
        <f t="shared" si="181"/>
        <v>0.17677000000000001</v>
      </c>
      <c r="BE278" s="132">
        <f t="shared" si="182"/>
        <v>0.10373</v>
      </c>
      <c r="BF278" s="132">
        <f t="shared" si="183"/>
        <v>6.6530000000000006E-2</v>
      </c>
      <c r="BG278" s="132">
        <f t="shared" si="194"/>
        <v>1.1049999999999999E-2</v>
      </c>
      <c r="BH278" s="132"/>
      <c r="BI278" s="132">
        <f t="shared" si="166"/>
        <v>1.5243</v>
      </c>
      <c r="BJ278" s="132">
        <f t="shared" si="166"/>
        <v>2.5976500000000002</v>
      </c>
      <c r="BK278" s="132">
        <f t="shared" si="166"/>
        <v>3.5317000000000003</v>
      </c>
      <c r="BL278" s="132">
        <f t="shared" si="184"/>
        <v>0.41490000000000005</v>
      </c>
      <c r="BM278" s="132">
        <f t="shared" si="195"/>
        <v>1.7423000000000002</v>
      </c>
      <c r="BN278" s="132">
        <f t="shared" si="185"/>
        <v>0.86742000000000008</v>
      </c>
      <c r="BO278" s="132"/>
      <c r="BP278" s="132">
        <f t="shared" si="196"/>
        <v>4.1570999999999998</v>
      </c>
      <c r="BQ278" s="132">
        <f t="shared" si="197"/>
        <v>10.9033</v>
      </c>
      <c r="BR278" s="132">
        <f t="shared" si="198"/>
        <v>0.39135999999999999</v>
      </c>
      <c r="BS278" s="132">
        <f t="shared" si="186"/>
        <v>0.15180000000000002</v>
      </c>
      <c r="BT278" s="132">
        <f t="shared" si="187"/>
        <v>1.4709000000000001</v>
      </c>
      <c r="BU278" s="132"/>
      <c r="BV278" s="132">
        <f t="shared" si="199"/>
        <v>0.16200000000000001</v>
      </c>
      <c r="BW278" s="133">
        <f t="shared" si="167"/>
        <v>1.3797000000000001</v>
      </c>
      <c r="BX278" s="133">
        <f t="shared" si="167"/>
        <v>1.4082000000000001</v>
      </c>
      <c r="BY278" s="133">
        <f t="shared" si="188"/>
        <v>0.3931</v>
      </c>
      <c r="BZ278" s="133">
        <f t="shared" si="189"/>
        <v>0.40540000000000004</v>
      </c>
      <c r="CA278" s="133">
        <f t="shared" si="190"/>
        <v>1.3100000000000001E-2</v>
      </c>
      <c r="CB278" s="133">
        <f t="shared" si="191"/>
        <v>8.8160000000000007</v>
      </c>
      <c r="CC278" s="133"/>
      <c r="CD278" s="133">
        <f t="shared" si="192"/>
        <v>1.8350000000000002</v>
      </c>
    </row>
    <row r="279" spans="1:82" ht="15.75" x14ac:dyDescent="0.25">
      <c r="A279" s="125">
        <v>43377</v>
      </c>
      <c r="B279" s="138">
        <v>15099</v>
      </c>
      <c r="C279" s="138">
        <v>51752</v>
      </c>
      <c r="D279" s="138">
        <v>70150</v>
      </c>
      <c r="E279" s="146">
        <v>16739</v>
      </c>
      <c r="F279" s="138">
        <v>43370</v>
      </c>
      <c r="G279" s="138">
        <v>1645</v>
      </c>
      <c r="H279" s="138">
        <v>13707</v>
      </c>
      <c r="I279" s="138">
        <v>13649</v>
      </c>
      <c r="J279" s="138">
        <v>106934</v>
      </c>
      <c r="K279" s="138">
        <v>79585</v>
      </c>
      <c r="L279" s="138">
        <v>4061</v>
      </c>
      <c r="M279" s="138">
        <v>17692</v>
      </c>
      <c r="N279" s="138">
        <v>151</v>
      </c>
      <c r="O279" s="138">
        <v>17463</v>
      </c>
      <c r="P279" s="138">
        <v>17221</v>
      </c>
      <c r="Q279" s="138">
        <v>3827</v>
      </c>
      <c r="R279" s="138">
        <v>14078</v>
      </c>
      <c r="S279" s="138">
        <v>44866</v>
      </c>
      <c r="T279" s="138">
        <v>16678</v>
      </c>
      <c r="U279" s="138">
        <v>3785</v>
      </c>
      <c r="V279" s="138">
        <v>27488</v>
      </c>
      <c r="W279" s="138">
        <v>32104</v>
      </c>
      <c r="X279" s="138">
        <v>17685</v>
      </c>
      <c r="Y279" s="138">
        <v>16304</v>
      </c>
      <c r="Z279" s="138">
        <v>15541</v>
      </c>
      <c r="AA279" s="138">
        <v>46814</v>
      </c>
      <c r="AB279" s="138">
        <v>828</v>
      </c>
      <c r="AC279" s="138">
        <v>540</v>
      </c>
      <c r="AD279" s="138">
        <v>6101</v>
      </c>
      <c r="AE279" s="138">
        <v>28270</v>
      </c>
      <c r="AF279" s="138">
        <v>9728</v>
      </c>
      <c r="AG279" s="138">
        <v>19950</v>
      </c>
      <c r="AH279" s="138">
        <v>46280</v>
      </c>
      <c r="AI279" s="138">
        <v>33790</v>
      </c>
      <c r="AJ279" s="138">
        <v>289280</v>
      </c>
      <c r="AK279" s="128">
        <f t="shared" si="201"/>
        <v>0.17692000000000002</v>
      </c>
      <c r="AL279" s="129">
        <f t="shared" si="202"/>
        <v>1.5099</v>
      </c>
      <c r="AM279" s="129">
        <f t="shared" si="203"/>
        <v>2.5876000000000001</v>
      </c>
      <c r="AN279" s="129">
        <f t="shared" si="203"/>
        <v>3.5075000000000003</v>
      </c>
      <c r="AO279" s="129">
        <f t="shared" si="204"/>
        <v>10.6934</v>
      </c>
      <c r="AP279" s="129">
        <f t="shared" si="205"/>
        <v>3.9792500000000004</v>
      </c>
      <c r="AQ279" s="129">
        <f t="shared" si="206"/>
        <v>0.46280000000000004</v>
      </c>
      <c r="AR279" s="129">
        <f t="shared" si="206"/>
        <v>0.33790000000000003</v>
      </c>
      <c r="AT279" s="131">
        <f t="shared" si="193"/>
        <v>43377</v>
      </c>
      <c r="AU279" s="132">
        <f t="shared" si="172"/>
        <v>0.28270000000000001</v>
      </c>
      <c r="AV279" s="132">
        <f t="shared" si="173"/>
        <v>0.46814000000000006</v>
      </c>
      <c r="AW279" s="132">
        <f t="shared" si="174"/>
        <v>0.44866000000000006</v>
      </c>
      <c r="AX279" s="132">
        <f t="shared" si="175"/>
        <v>5.4000000000000003E-3</v>
      </c>
      <c r="AY279" s="132">
        <f t="shared" si="176"/>
        <v>8.2800000000000009E-3</v>
      </c>
      <c r="AZ279" s="132">
        <f t="shared" si="177"/>
        <v>0.27488000000000001</v>
      </c>
      <c r="BA279" s="132">
        <f t="shared" si="178"/>
        <v>0.16304000000000002</v>
      </c>
      <c r="BB279" s="132">
        <f t="shared" si="179"/>
        <v>0.6420800000000001</v>
      </c>
      <c r="BC279" s="132">
        <f t="shared" si="180"/>
        <v>0.15541000000000002</v>
      </c>
      <c r="BD279" s="132">
        <f t="shared" si="181"/>
        <v>0.17685000000000001</v>
      </c>
      <c r="BE279" s="132">
        <f t="shared" si="182"/>
        <v>9.7280000000000005E-2</v>
      </c>
      <c r="BF279" s="132">
        <f t="shared" si="183"/>
        <v>6.1010000000000002E-2</v>
      </c>
      <c r="BG279" s="132">
        <f t="shared" si="194"/>
        <v>1.9949999999999999E-2</v>
      </c>
      <c r="BH279" s="132"/>
      <c r="BI279" s="132">
        <f t="shared" si="166"/>
        <v>1.5099</v>
      </c>
      <c r="BJ279" s="132">
        <f t="shared" si="166"/>
        <v>2.5876000000000001</v>
      </c>
      <c r="BK279" s="132">
        <f t="shared" si="166"/>
        <v>3.5075000000000003</v>
      </c>
      <c r="BL279" s="132">
        <f t="shared" si="184"/>
        <v>0.3785</v>
      </c>
      <c r="BM279" s="132">
        <f t="shared" si="195"/>
        <v>1.6739000000000002</v>
      </c>
      <c r="BN279" s="132">
        <f t="shared" si="185"/>
        <v>0.86740000000000006</v>
      </c>
      <c r="BO279" s="132"/>
      <c r="BP279" s="132">
        <f t="shared" si="196"/>
        <v>3.9792500000000004</v>
      </c>
      <c r="BQ279" s="132">
        <f t="shared" si="197"/>
        <v>10.6934</v>
      </c>
      <c r="BR279" s="132">
        <f t="shared" si="198"/>
        <v>0.28927999999999998</v>
      </c>
      <c r="BS279" s="132">
        <f t="shared" si="186"/>
        <v>0.16678000000000001</v>
      </c>
      <c r="BT279" s="132">
        <f t="shared" si="187"/>
        <v>1.4078000000000002</v>
      </c>
      <c r="BU279" s="132"/>
      <c r="BV279" s="132">
        <f t="shared" si="199"/>
        <v>0.16450000000000001</v>
      </c>
      <c r="BW279" s="133">
        <f t="shared" si="167"/>
        <v>1.3707</v>
      </c>
      <c r="BX279" s="133">
        <f t="shared" si="167"/>
        <v>1.3649</v>
      </c>
      <c r="BY279" s="133">
        <f t="shared" si="188"/>
        <v>0.38270000000000004</v>
      </c>
      <c r="BZ279" s="133">
        <f t="shared" si="189"/>
        <v>0.40610000000000002</v>
      </c>
      <c r="CA279" s="133">
        <f t="shared" si="190"/>
        <v>1.5100000000000001E-2</v>
      </c>
      <c r="CB279" s="133">
        <f t="shared" si="191"/>
        <v>8.7315000000000005</v>
      </c>
      <c r="CC279" s="133"/>
      <c r="CD279" s="133">
        <f t="shared" si="192"/>
        <v>1.7221000000000002</v>
      </c>
    </row>
    <row r="280" spans="1:82" ht="15.75" x14ac:dyDescent="0.25">
      <c r="A280" s="125">
        <v>43378</v>
      </c>
      <c r="B280" s="138">
        <v>14817</v>
      </c>
      <c r="C280" s="138">
        <v>50609</v>
      </c>
      <c r="D280" s="138">
        <v>68545</v>
      </c>
      <c r="E280" s="138">
        <v>16075</v>
      </c>
      <c r="F280" s="138">
        <v>42640</v>
      </c>
      <c r="G280" s="138">
        <v>1675</v>
      </c>
      <c r="H280" s="138">
        <v>13444</v>
      </c>
      <c r="I280" s="138">
        <v>14009</v>
      </c>
      <c r="J280" s="138">
        <v>106149</v>
      </c>
      <c r="K280" s="138">
        <v>80038</v>
      </c>
      <c r="L280" s="138">
        <v>3930</v>
      </c>
      <c r="M280" s="138">
        <v>17246</v>
      </c>
      <c r="N280" s="138">
        <v>203</v>
      </c>
      <c r="O280" s="138">
        <v>18200</v>
      </c>
      <c r="P280" s="138">
        <v>16902</v>
      </c>
      <c r="Q280" s="138">
        <v>3958</v>
      </c>
      <c r="R280" s="138">
        <v>13805</v>
      </c>
      <c r="S280" s="138">
        <v>43487</v>
      </c>
      <c r="T280" s="138">
        <v>16464</v>
      </c>
      <c r="U280" s="138">
        <v>3457</v>
      </c>
      <c r="V280" s="138">
        <v>26498</v>
      </c>
      <c r="W280" s="138">
        <v>31581</v>
      </c>
      <c r="X280" s="138">
        <v>18384</v>
      </c>
      <c r="Y280" s="138">
        <v>14883</v>
      </c>
      <c r="Z280" s="138">
        <v>14925</v>
      </c>
      <c r="AA280" s="138">
        <v>44885</v>
      </c>
      <c r="AB280" s="138">
        <v>781</v>
      </c>
      <c r="AC280" s="138">
        <v>509</v>
      </c>
      <c r="AD280" s="138">
        <v>6272</v>
      </c>
      <c r="AE280" s="138">
        <v>26848</v>
      </c>
      <c r="AF280" s="138">
        <v>8700</v>
      </c>
      <c r="AG280" s="138">
        <v>11050</v>
      </c>
      <c r="AH280" s="138">
        <v>42140</v>
      </c>
      <c r="AI280" s="138">
        <v>33250</v>
      </c>
      <c r="AJ280" s="138">
        <v>403380</v>
      </c>
      <c r="AK280" s="128">
        <f t="shared" si="201"/>
        <v>0.17246</v>
      </c>
      <c r="AL280" s="129">
        <f t="shared" si="202"/>
        <v>1.4817</v>
      </c>
      <c r="AM280" s="129">
        <f t="shared" si="203"/>
        <v>2.5304500000000001</v>
      </c>
      <c r="AN280" s="129">
        <f t="shared" si="203"/>
        <v>3.4272500000000004</v>
      </c>
      <c r="AO280" s="129">
        <f t="shared" si="204"/>
        <v>10.6149</v>
      </c>
      <c r="AP280" s="129">
        <f t="shared" si="205"/>
        <v>4.0019</v>
      </c>
      <c r="AQ280" s="129">
        <f t="shared" si="206"/>
        <v>0.42140000000000005</v>
      </c>
      <c r="AR280" s="129">
        <f t="shared" si="206"/>
        <v>0.33250000000000002</v>
      </c>
      <c r="AT280" s="131">
        <f t="shared" si="193"/>
        <v>43378</v>
      </c>
      <c r="AU280" s="132">
        <f t="shared" si="172"/>
        <v>0.26848</v>
      </c>
      <c r="AV280" s="132">
        <f t="shared" si="173"/>
        <v>0.44885000000000003</v>
      </c>
      <c r="AW280" s="132">
        <f t="shared" si="174"/>
        <v>0.43487000000000003</v>
      </c>
      <c r="AX280" s="132">
        <f t="shared" si="175"/>
        <v>5.0900000000000008E-3</v>
      </c>
      <c r="AY280" s="132">
        <f t="shared" si="176"/>
        <v>7.810000000000001E-3</v>
      </c>
      <c r="AZ280" s="132">
        <f t="shared" si="177"/>
        <v>0.26498000000000005</v>
      </c>
      <c r="BA280" s="132">
        <f t="shared" si="178"/>
        <v>0.14883000000000002</v>
      </c>
      <c r="BB280" s="132">
        <f t="shared" si="179"/>
        <v>0.63162000000000007</v>
      </c>
      <c r="BC280" s="132">
        <f t="shared" si="180"/>
        <v>0.14925000000000002</v>
      </c>
      <c r="BD280" s="132">
        <f t="shared" si="181"/>
        <v>0.18384</v>
      </c>
      <c r="BE280" s="132">
        <f t="shared" si="182"/>
        <v>8.7000000000000008E-2</v>
      </c>
      <c r="BF280" s="132">
        <f t="shared" si="183"/>
        <v>6.2720000000000012E-2</v>
      </c>
      <c r="BG280" s="132">
        <f t="shared" si="194"/>
        <v>1.1049999999999999E-2</v>
      </c>
      <c r="BH280" s="132"/>
      <c r="BI280" s="132">
        <f t="shared" si="166"/>
        <v>1.4817</v>
      </c>
      <c r="BJ280" s="132">
        <f t="shared" si="166"/>
        <v>2.5304500000000001</v>
      </c>
      <c r="BK280" s="132">
        <f t="shared" si="166"/>
        <v>3.4272500000000004</v>
      </c>
      <c r="BL280" s="132">
        <f t="shared" si="184"/>
        <v>0.34570000000000001</v>
      </c>
      <c r="BM280" s="132">
        <f t="shared" si="195"/>
        <v>1.6075000000000002</v>
      </c>
      <c r="BN280" s="132">
        <f t="shared" si="185"/>
        <v>0.85280000000000011</v>
      </c>
      <c r="BO280" s="132"/>
      <c r="BP280" s="132">
        <f t="shared" si="196"/>
        <v>4.0019</v>
      </c>
      <c r="BQ280" s="132">
        <f t="shared" si="197"/>
        <v>10.6149</v>
      </c>
      <c r="BR280" s="132">
        <f t="shared" si="198"/>
        <v>0.40337999999999996</v>
      </c>
      <c r="BS280" s="132">
        <f t="shared" si="186"/>
        <v>0.16464000000000001</v>
      </c>
      <c r="BT280" s="132">
        <f t="shared" si="187"/>
        <v>1.3805000000000001</v>
      </c>
      <c r="BU280" s="132"/>
      <c r="BV280" s="132">
        <f t="shared" si="199"/>
        <v>0.16750000000000001</v>
      </c>
      <c r="BW280" s="133">
        <f t="shared" si="167"/>
        <v>1.3444</v>
      </c>
      <c r="BX280" s="133">
        <f t="shared" si="167"/>
        <v>1.4009</v>
      </c>
      <c r="BY280" s="133">
        <f t="shared" si="188"/>
        <v>0.39580000000000004</v>
      </c>
      <c r="BZ280" s="133">
        <f t="shared" si="189"/>
        <v>0.39300000000000002</v>
      </c>
      <c r="CA280" s="133">
        <f t="shared" si="190"/>
        <v>2.0300000000000002E-2</v>
      </c>
      <c r="CB280" s="133">
        <f t="shared" si="191"/>
        <v>9.1</v>
      </c>
      <c r="CC280" s="133"/>
      <c r="CD280" s="133">
        <f t="shared" si="192"/>
        <v>1.6902000000000001</v>
      </c>
    </row>
    <row r="281" spans="1:82" ht="15.75" x14ac:dyDescent="0.25">
      <c r="A281" s="125">
        <v>43379</v>
      </c>
      <c r="B281" s="138">
        <v>15207</v>
      </c>
      <c r="C281" s="138">
        <v>50875</v>
      </c>
      <c r="D281" s="138">
        <v>68851</v>
      </c>
      <c r="E281" s="138">
        <v>15482</v>
      </c>
      <c r="F281" s="138">
        <v>45370</v>
      </c>
      <c r="G281" s="138">
        <v>1932</v>
      </c>
      <c r="H281" s="138">
        <v>13626</v>
      </c>
      <c r="I281" s="138">
        <v>12583</v>
      </c>
      <c r="J281" s="138">
        <v>106746</v>
      </c>
      <c r="K281" s="138">
        <v>79851</v>
      </c>
      <c r="L281" s="138">
        <v>3773</v>
      </c>
      <c r="M281" s="138">
        <v>19619</v>
      </c>
      <c r="N281" s="138">
        <v>145</v>
      </c>
      <c r="O281" s="138">
        <v>19851</v>
      </c>
      <c r="P281" s="138">
        <v>17545</v>
      </c>
      <c r="Q281" s="138">
        <v>3957</v>
      </c>
      <c r="R281" s="138">
        <v>14211</v>
      </c>
      <c r="S281" s="138">
        <v>39971</v>
      </c>
      <c r="T281" s="138">
        <v>18708</v>
      </c>
      <c r="U281" s="138">
        <v>3363</v>
      </c>
      <c r="V281" s="138">
        <v>27566</v>
      </c>
      <c r="W281" s="138">
        <v>30939</v>
      </c>
      <c r="X281" s="138">
        <v>20327</v>
      </c>
      <c r="Y281" s="138">
        <v>14640</v>
      </c>
      <c r="Z281" s="138">
        <v>18230</v>
      </c>
      <c r="AA281" s="138">
        <v>45957</v>
      </c>
      <c r="AB281" s="138">
        <v>861</v>
      </c>
      <c r="AC281" s="138">
        <v>754</v>
      </c>
      <c r="AD281" s="138">
        <v>5196</v>
      </c>
      <c r="AE281" s="138">
        <v>28916</v>
      </c>
      <c r="AF281" s="138">
        <v>5956</v>
      </c>
      <c r="AG281" s="138">
        <v>11050</v>
      </c>
      <c r="AH281" s="138">
        <v>47610</v>
      </c>
      <c r="AI281" s="138">
        <v>27030</v>
      </c>
      <c r="AJ281" s="138">
        <v>399460</v>
      </c>
      <c r="AK281" s="128">
        <f t="shared" si="201"/>
        <v>0.19619</v>
      </c>
      <c r="AL281" s="129">
        <f t="shared" si="202"/>
        <v>1.5207000000000002</v>
      </c>
      <c r="AM281" s="129">
        <f t="shared" si="203"/>
        <v>2.5437500000000002</v>
      </c>
      <c r="AN281" s="129">
        <f t="shared" si="203"/>
        <v>3.4425500000000002</v>
      </c>
      <c r="AO281" s="129">
        <f t="shared" si="204"/>
        <v>10.6746</v>
      </c>
      <c r="AP281" s="129">
        <f t="shared" si="205"/>
        <v>3.99255</v>
      </c>
      <c r="AQ281" s="129">
        <f t="shared" si="206"/>
        <v>0.47610000000000002</v>
      </c>
      <c r="AR281" s="129">
        <f t="shared" si="206"/>
        <v>0.27030000000000004</v>
      </c>
      <c r="AT281" s="131">
        <f t="shared" si="193"/>
        <v>43379</v>
      </c>
      <c r="AU281" s="132">
        <f t="shared" si="172"/>
        <v>0.28916000000000003</v>
      </c>
      <c r="AV281" s="132">
        <f t="shared" si="173"/>
        <v>0.45957000000000003</v>
      </c>
      <c r="AW281" s="132">
        <f t="shared" si="174"/>
        <v>0.39971000000000001</v>
      </c>
      <c r="AX281" s="132">
        <f t="shared" si="175"/>
        <v>7.5400000000000007E-3</v>
      </c>
      <c r="AY281" s="132">
        <f t="shared" si="176"/>
        <v>8.6100000000000013E-3</v>
      </c>
      <c r="AZ281" s="132">
        <f t="shared" si="177"/>
        <v>0.27566000000000002</v>
      </c>
      <c r="BA281" s="132">
        <f t="shared" si="178"/>
        <v>0.1464</v>
      </c>
      <c r="BB281" s="132">
        <f t="shared" si="179"/>
        <v>0.61878</v>
      </c>
      <c r="BC281" s="132">
        <f t="shared" si="180"/>
        <v>0.18230000000000002</v>
      </c>
      <c r="BD281" s="132">
        <f t="shared" si="181"/>
        <v>0.20327000000000001</v>
      </c>
      <c r="BE281" s="132">
        <f t="shared" si="182"/>
        <v>5.9560000000000002E-2</v>
      </c>
      <c r="BF281" s="132">
        <f t="shared" si="183"/>
        <v>5.1960000000000006E-2</v>
      </c>
      <c r="BG281" s="132">
        <f t="shared" si="194"/>
        <v>1.1049999999999999E-2</v>
      </c>
      <c r="BH281" s="132"/>
      <c r="BI281" s="132">
        <f t="shared" si="166"/>
        <v>1.5207000000000002</v>
      </c>
      <c r="BJ281" s="132">
        <f t="shared" si="166"/>
        <v>2.5437500000000002</v>
      </c>
      <c r="BK281" s="132">
        <f t="shared" si="166"/>
        <v>3.4425500000000002</v>
      </c>
      <c r="BL281" s="132">
        <f t="shared" si="184"/>
        <v>0.33630000000000004</v>
      </c>
      <c r="BM281" s="132">
        <f t="shared" si="195"/>
        <v>1.5482</v>
      </c>
      <c r="BN281" s="132">
        <f t="shared" si="185"/>
        <v>0.9074000000000001</v>
      </c>
      <c r="BO281" s="132"/>
      <c r="BP281" s="132">
        <f t="shared" si="196"/>
        <v>3.99255</v>
      </c>
      <c r="BQ281" s="132">
        <f t="shared" si="197"/>
        <v>10.6746</v>
      </c>
      <c r="BR281" s="132">
        <f t="shared" si="198"/>
        <v>0.39945999999999998</v>
      </c>
      <c r="BS281" s="132">
        <f t="shared" si="186"/>
        <v>0.18708000000000002</v>
      </c>
      <c r="BT281" s="132">
        <f t="shared" si="187"/>
        <v>1.4211</v>
      </c>
      <c r="BU281" s="132"/>
      <c r="BV281" s="132">
        <f t="shared" si="199"/>
        <v>0.19320000000000001</v>
      </c>
      <c r="BW281" s="133">
        <f t="shared" si="167"/>
        <v>1.3626</v>
      </c>
      <c r="BX281" s="133">
        <f t="shared" si="167"/>
        <v>1.2583</v>
      </c>
      <c r="BY281" s="133">
        <f t="shared" si="188"/>
        <v>0.3957</v>
      </c>
      <c r="BZ281" s="133">
        <f t="shared" si="189"/>
        <v>0.37730000000000002</v>
      </c>
      <c r="CA281" s="133">
        <f t="shared" si="190"/>
        <v>1.4500000000000001E-2</v>
      </c>
      <c r="CB281" s="133">
        <f t="shared" si="191"/>
        <v>9.9254999999999995</v>
      </c>
      <c r="CC281" s="133"/>
      <c r="CD281" s="133">
        <f t="shared" si="192"/>
        <v>1.7545000000000002</v>
      </c>
    </row>
    <row r="282" spans="1:82" ht="15.75" x14ac:dyDescent="0.25">
      <c r="A282" s="125">
        <v>43380</v>
      </c>
      <c r="B282" s="138">
        <v>15470</v>
      </c>
      <c r="C282" s="138">
        <v>51993</v>
      </c>
      <c r="D282" s="138">
        <v>69823</v>
      </c>
      <c r="E282" s="138">
        <v>15928</v>
      </c>
      <c r="F282" s="138">
        <v>46826</v>
      </c>
      <c r="G282" s="138">
        <v>1906</v>
      </c>
      <c r="H282" s="138">
        <v>13614</v>
      </c>
      <c r="I282" s="138">
        <v>13428</v>
      </c>
      <c r="J282" s="138">
        <v>108742</v>
      </c>
      <c r="K282" s="138">
        <v>81908</v>
      </c>
      <c r="L282" s="138">
        <v>3763</v>
      </c>
      <c r="M282" s="138">
        <v>19182</v>
      </c>
      <c r="N282" s="138">
        <v>95</v>
      </c>
      <c r="O282" s="138">
        <v>20138</v>
      </c>
      <c r="P282" s="138">
        <v>17549</v>
      </c>
      <c r="Q282" s="138">
        <v>3807</v>
      </c>
      <c r="R282" s="138">
        <v>14390</v>
      </c>
      <c r="S282" s="138">
        <v>41073</v>
      </c>
      <c r="T282" s="138">
        <v>16469</v>
      </c>
      <c r="U282" s="138">
        <v>3511</v>
      </c>
      <c r="V282" s="138">
        <v>28131</v>
      </c>
      <c r="W282" s="138">
        <v>28711</v>
      </c>
      <c r="X282" s="138">
        <v>21234</v>
      </c>
      <c r="Y282" s="138">
        <v>14827</v>
      </c>
      <c r="Z282" s="138">
        <v>18295</v>
      </c>
      <c r="AA282" s="138">
        <v>46886</v>
      </c>
      <c r="AB282" s="138">
        <v>937</v>
      </c>
      <c r="AC282" s="138">
        <v>797</v>
      </c>
      <c r="AD282" s="138">
        <v>6559</v>
      </c>
      <c r="AE282" s="138">
        <v>31504</v>
      </c>
      <c r="AF282" s="138">
        <v>5906</v>
      </c>
      <c r="AG282" s="138">
        <v>4710</v>
      </c>
      <c r="AH282" s="138">
        <v>41940</v>
      </c>
      <c r="AI282" s="138">
        <v>39020</v>
      </c>
      <c r="AJ282" s="138">
        <v>401580</v>
      </c>
      <c r="AK282" s="128">
        <f t="shared" si="201"/>
        <v>0.19182000000000002</v>
      </c>
      <c r="AL282" s="129">
        <f t="shared" si="202"/>
        <v>1.5470000000000002</v>
      </c>
      <c r="AM282" s="129">
        <f t="shared" si="203"/>
        <v>2.59965</v>
      </c>
      <c r="AN282" s="129">
        <f t="shared" si="203"/>
        <v>3.4911500000000002</v>
      </c>
      <c r="AO282" s="129">
        <f t="shared" si="204"/>
        <v>10.8742</v>
      </c>
      <c r="AP282" s="129">
        <f t="shared" si="205"/>
        <v>4.0954000000000006</v>
      </c>
      <c r="AQ282" s="129">
        <f t="shared" si="206"/>
        <v>0.41940000000000005</v>
      </c>
      <c r="AR282" s="129">
        <f t="shared" si="206"/>
        <v>0.39020000000000005</v>
      </c>
      <c r="AT282" s="131">
        <f t="shared" si="193"/>
        <v>43380</v>
      </c>
      <c r="AU282" s="132">
        <f t="shared" si="172"/>
        <v>0.31504000000000004</v>
      </c>
      <c r="AV282" s="132">
        <f t="shared" si="173"/>
        <v>0.46886000000000005</v>
      </c>
      <c r="AW282" s="132">
        <f t="shared" si="174"/>
        <v>0.41073000000000004</v>
      </c>
      <c r="AX282" s="132">
        <f t="shared" si="175"/>
        <v>7.9700000000000014E-3</v>
      </c>
      <c r="AY282" s="132">
        <f t="shared" si="176"/>
        <v>9.3700000000000016E-3</v>
      </c>
      <c r="AZ282" s="132">
        <f t="shared" si="177"/>
        <v>0.28131</v>
      </c>
      <c r="BA282" s="132">
        <f t="shared" si="178"/>
        <v>0.14827000000000001</v>
      </c>
      <c r="BB282" s="132">
        <f t="shared" si="179"/>
        <v>0.57422000000000006</v>
      </c>
      <c r="BC282" s="132">
        <f t="shared" si="180"/>
        <v>0.18295</v>
      </c>
      <c r="BD282" s="132">
        <f t="shared" si="181"/>
        <v>0.21234000000000003</v>
      </c>
      <c r="BE282" s="132">
        <f t="shared" si="182"/>
        <v>5.9060000000000001E-2</v>
      </c>
      <c r="BF282" s="132">
        <f t="shared" si="183"/>
        <v>6.5590000000000009E-2</v>
      </c>
      <c r="BG282" s="132">
        <f t="shared" si="194"/>
        <v>4.7099999999999998E-3</v>
      </c>
      <c r="BH282" s="132"/>
      <c r="BI282" s="132">
        <f t="shared" si="166"/>
        <v>1.5470000000000002</v>
      </c>
      <c r="BJ282" s="132">
        <f t="shared" si="166"/>
        <v>2.59965</v>
      </c>
      <c r="BK282" s="132">
        <f t="shared" si="166"/>
        <v>3.4911500000000002</v>
      </c>
      <c r="BL282" s="132">
        <f t="shared" si="184"/>
        <v>0.35110000000000002</v>
      </c>
      <c r="BM282" s="132">
        <f t="shared" si="195"/>
        <v>1.5928</v>
      </c>
      <c r="BN282" s="132">
        <f t="shared" si="185"/>
        <v>0.93652000000000013</v>
      </c>
      <c r="BO282" s="132"/>
      <c r="BP282" s="132">
        <f t="shared" si="196"/>
        <v>4.0954000000000006</v>
      </c>
      <c r="BQ282" s="132">
        <f t="shared" si="197"/>
        <v>10.8742</v>
      </c>
      <c r="BR282" s="132">
        <f t="shared" si="198"/>
        <v>0.40157999999999999</v>
      </c>
      <c r="BS282" s="132">
        <f t="shared" si="186"/>
        <v>0.16469</v>
      </c>
      <c r="BT282" s="132">
        <f t="shared" si="187"/>
        <v>1.4390000000000001</v>
      </c>
      <c r="BU282" s="132"/>
      <c r="BV282" s="132">
        <f t="shared" si="199"/>
        <v>0.19060000000000002</v>
      </c>
      <c r="BW282" s="133">
        <f t="shared" si="167"/>
        <v>1.3614000000000002</v>
      </c>
      <c r="BX282" s="133">
        <f t="shared" si="167"/>
        <v>1.3428</v>
      </c>
      <c r="BY282" s="133">
        <f t="shared" si="188"/>
        <v>0.38070000000000004</v>
      </c>
      <c r="BZ282" s="133">
        <f t="shared" si="189"/>
        <v>0.37630000000000002</v>
      </c>
      <c r="CA282" s="133">
        <f t="shared" si="190"/>
        <v>9.4999999999999998E-3</v>
      </c>
      <c r="CB282" s="133">
        <f t="shared" si="191"/>
        <v>10.069000000000001</v>
      </c>
      <c r="CC282" s="133"/>
      <c r="CD282" s="133">
        <f t="shared" si="192"/>
        <v>1.7549000000000001</v>
      </c>
    </row>
    <row r="283" spans="1:82" ht="15.75" x14ac:dyDescent="0.25">
      <c r="A283" s="125">
        <v>43381</v>
      </c>
      <c r="B283" s="138">
        <v>15235</v>
      </c>
      <c r="C283" s="138">
        <v>51721</v>
      </c>
      <c r="D283" s="138">
        <v>69539</v>
      </c>
      <c r="E283" s="138">
        <v>16445</v>
      </c>
      <c r="F283" s="138">
        <v>43456</v>
      </c>
      <c r="G283" s="138">
        <v>1664</v>
      </c>
      <c r="H283" s="138">
        <v>12883</v>
      </c>
      <c r="I283" s="138">
        <v>13576</v>
      </c>
      <c r="J283" s="138">
        <v>108298</v>
      </c>
      <c r="K283" s="138">
        <v>81587</v>
      </c>
      <c r="L283" s="138">
        <v>3656</v>
      </c>
      <c r="M283" s="138">
        <v>17935</v>
      </c>
      <c r="N283" s="138">
        <v>124</v>
      </c>
      <c r="O283" s="138">
        <v>18838</v>
      </c>
      <c r="P283" s="138">
        <v>16168</v>
      </c>
      <c r="Q283" s="138">
        <v>3836</v>
      </c>
      <c r="R283" s="138">
        <v>14557</v>
      </c>
      <c r="S283" s="138">
        <v>43945</v>
      </c>
      <c r="T283" s="138">
        <v>17352</v>
      </c>
      <c r="U283" s="138">
        <v>3362</v>
      </c>
      <c r="V283" s="138">
        <v>27866</v>
      </c>
      <c r="W283" s="138">
        <v>29840</v>
      </c>
      <c r="X283" s="138">
        <v>19020</v>
      </c>
      <c r="Y283" s="138">
        <v>15753</v>
      </c>
      <c r="Z283" s="138">
        <v>15818</v>
      </c>
      <c r="AA283" s="138">
        <v>46998</v>
      </c>
      <c r="AB283" s="138">
        <v>854</v>
      </c>
      <c r="AC283" s="138">
        <v>627</v>
      </c>
      <c r="AD283" s="138">
        <v>8847</v>
      </c>
      <c r="AE283" s="138">
        <v>32441</v>
      </c>
      <c r="AF283" s="138">
        <v>6085</v>
      </c>
      <c r="AG283" s="138">
        <v>11050</v>
      </c>
      <c r="AH283" s="138">
        <v>64030</v>
      </c>
      <c r="AI283" s="138">
        <v>53830</v>
      </c>
      <c r="AJ283" s="138">
        <v>399380</v>
      </c>
      <c r="AK283" s="128">
        <f t="shared" si="201"/>
        <v>0.17935000000000001</v>
      </c>
      <c r="AL283" s="129">
        <f t="shared" si="202"/>
        <v>1.5235000000000001</v>
      </c>
      <c r="AM283" s="129">
        <f t="shared" si="203"/>
        <v>2.5860500000000002</v>
      </c>
      <c r="AN283" s="129">
        <f t="shared" si="203"/>
        <v>3.47695</v>
      </c>
      <c r="AO283" s="129">
        <f t="shared" si="204"/>
        <v>10.829800000000001</v>
      </c>
      <c r="AP283" s="129">
        <f t="shared" si="205"/>
        <v>4.0793499999999998</v>
      </c>
      <c r="AQ283" s="129">
        <f t="shared" si="206"/>
        <v>0.64030000000000009</v>
      </c>
      <c r="AR283" s="129">
        <f t="shared" si="206"/>
        <v>0.5383</v>
      </c>
      <c r="AT283" s="131">
        <f t="shared" si="193"/>
        <v>43381</v>
      </c>
      <c r="AU283" s="132">
        <f t="shared" si="172"/>
        <v>0.32441000000000003</v>
      </c>
      <c r="AV283" s="132">
        <f t="shared" si="173"/>
        <v>0.46998000000000006</v>
      </c>
      <c r="AW283" s="132">
        <f t="shared" si="174"/>
        <v>0.43945000000000006</v>
      </c>
      <c r="AX283" s="132">
        <f t="shared" si="175"/>
        <v>6.2700000000000004E-3</v>
      </c>
      <c r="AY283" s="132">
        <f t="shared" si="176"/>
        <v>8.5400000000000007E-3</v>
      </c>
      <c r="AZ283" s="132">
        <f t="shared" si="177"/>
        <v>0.27866000000000002</v>
      </c>
      <c r="BA283" s="132">
        <f t="shared" si="178"/>
        <v>0.15753</v>
      </c>
      <c r="BB283" s="132">
        <f t="shared" si="179"/>
        <v>0.5968</v>
      </c>
      <c r="BC283" s="132">
        <f t="shared" si="180"/>
        <v>0.15818000000000002</v>
      </c>
      <c r="BD283" s="132">
        <f t="shared" si="181"/>
        <v>0.19020000000000001</v>
      </c>
      <c r="BE283" s="132">
        <f t="shared" si="182"/>
        <v>6.0850000000000008E-2</v>
      </c>
      <c r="BF283" s="132">
        <f t="shared" si="183"/>
        <v>8.8470000000000007E-2</v>
      </c>
      <c r="BG283" s="132">
        <f t="shared" si="194"/>
        <v>1.1049999999999999E-2</v>
      </c>
      <c r="BH283" s="132"/>
      <c r="BI283" s="132">
        <f t="shared" si="166"/>
        <v>1.5235000000000001</v>
      </c>
      <c r="BJ283" s="132">
        <f t="shared" si="166"/>
        <v>2.5860500000000002</v>
      </c>
      <c r="BK283" s="132">
        <f t="shared" si="166"/>
        <v>3.47695</v>
      </c>
      <c r="BL283" s="132">
        <f t="shared" si="184"/>
        <v>0.3362</v>
      </c>
      <c r="BM283" s="132">
        <f t="shared" si="195"/>
        <v>1.6445000000000001</v>
      </c>
      <c r="BN283" s="132">
        <f t="shared" si="185"/>
        <v>0.86912000000000011</v>
      </c>
      <c r="BO283" s="132"/>
      <c r="BP283" s="132">
        <f t="shared" si="196"/>
        <v>4.0793499999999998</v>
      </c>
      <c r="BQ283" s="132">
        <f t="shared" si="197"/>
        <v>10.829800000000001</v>
      </c>
      <c r="BR283" s="132">
        <f t="shared" si="198"/>
        <v>0.39937999999999996</v>
      </c>
      <c r="BS283" s="132">
        <f t="shared" si="186"/>
        <v>0.17352000000000001</v>
      </c>
      <c r="BT283" s="132">
        <f t="shared" si="187"/>
        <v>1.4557</v>
      </c>
      <c r="BU283" s="132"/>
      <c r="BV283" s="132">
        <f t="shared" si="199"/>
        <v>0.16640000000000002</v>
      </c>
      <c r="BW283" s="133">
        <f t="shared" si="167"/>
        <v>1.2883</v>
      </c>
      <c r="BX283" s="133">
        <f t="shared" si="167"/>
        <v>1.3576000000000001</v>
      </c>
      <c r="BY283" s="133">
        <f t="shared" si="188"/>
        <v>0.3836</v>
      </c>
      <c r="BZ283" s="133">
        <f t="shared" si="189"/>
        <v>0.36560000000000004</v>
      </c>
      <c r="CA283" s="133">
        <f t="shared" si="190"/>
        <v>1.2400000000000001E-2</v>
      </c>
      <c r="CB283" s="133">
        <f t="shared" si="191"/>
        <v>9.4190000000000005</v>
      </c>
      <c r="CC283" s="133"/>
      <c r="CD283" s="133">
        <f t="shared" si="192"/>
        <v>1.6168</v>
      </c>
    </row>
    <row r="284" spans="1:82" ht="15.75" x14ac:dyDescent="0.25">
      <c r="A284" s="125">
        <v>43382</v>
      </c>
      <c r="B284" s="138">
        <v>14822</v>
      </c>
      <c r="C284" s="138">
        <v>50859</v>
      </c>
      <c r="D284" s="138">
        <v>68597</v>
      </c>
      <c r="E284" s="138">
        <v>16591</v>
      </c>
      <c r="F284" s="138">
        <v>43289</v>
      </c>
      <c r="G284" s="138">
        <v>1630</v>
      </c>
      <c r="H284" s="138">
        <v>13602</v>
      </c>
      <c r="I284" s="138">
        <v>13081</v>
      </c>
      <c r="J284" s="138">
        <v>106739</v>
      </c>
      <c r="K284" s="138">
        <v>80714</v>
      </c>
      <c r="L284" s="138">
        <v>3806</v>
      </c>
      <c r="M284" s="138">
        <v>16279</v>
      </c>
      <c r="N284" s="138">
        <v>209</v>
      </c>
      <c r="O284" s="138">
        <v>17885</v>
      </c>
      <c r="P284" s="138">
        <v>15564</v>
      </c>
      <c r="Q284" s="138">
        <v>3880</v>
      </c>
      <c r="R284" s="138">
        <v>14819</v>
      </c>
      <c r="S284" s="138">
        <v>44932</v>
      </c>
      <c r="T284" s="138">
        <v>14758</v>
      </c>
      <c r="U284" s="138">
        <v>3282</v>
      </c>
      <c r="V284" s="138">
        <v>26606</v>
      </c>
      <c r="W284" s="138">
        <v>30080</v>
      </c>
      <c r="X284" s="138">
        <v>17946</v>
      </c>
      <c r="Y284" s="138">
        <v>14992</v>
      </c>
      <c r="Z284" s="138">
        <v>15408</v>
      </c>
      <c r="AA284" s="138">
        <v>44984</v>
      </c>
      <c r="AB284" s="138">
        <v>830</v>
      </c>
      <c r="AC284" s="138">
        <v>674</v>
      </c>
      <c r="AD284" s="138">
        <v>4902</v>
      </c>
      <c r="AE284" s="138">
        <v>31755</v>
      </c>
      <c r="AF284" s="138">
        <v>8672</v>
      </c>
      <c r="AG284" s="138">
        <v>4590</v>
      </c>
      <c r="AH284" s="138">
        <v>41930</v>
      </c>
      <c r="AI284" s="138">
        <v>25120</v>
      </c>
      <c r="AJ284" s="138">
        <v>399920</v>
      </c>
      <c r="AK284" s="128">
        <f t="shared" si="201"/>
        <v>0.16279000000000002</v>
      </c>
      <c r="AL284" s="129">
        <f t="shared" si="202"/>
        <v>1.4822</v>
      </c>
      <c r="AM284" s="129">
        <f t="shared" si="203"/>
        <v>2.5429500000000003</v>
      </c>
      <c r="AN284" s="129">
        <f t="shared" si="203"/>
        <v>3.4298500000000001</v>
      </c>
      <c r="AO284" s="129">
        <f t="shared" si="204"/>
        <v>10.6739</v>
      </c>
      <c r="AP284" s="129">
        <f t="shared" si="205"/>
        <v>4.0357000000000003</v>
      </c>
      <c r="AQ284" s="129">
        <f t="shared" si="206"/>
        <v>0.41930000000000006</v>
      </c>
      <c r="AR284" s="129">
        <f t="shared" si="206"/>
        <v>0.25120000000000003</v>
      </c>
      <c r="AT284" s="131">
        <f t="shared" si="193"/>
        <v>43382</v>
      </c>
      <c r="AU284" s="132">
        <f t="shared" si="172"/>
        <v>0.31755</v>
      </c>
      <c r="AV284" s="132">
        <f t="shared" si="173"/>
        <v>0.44984000000000002</v>
      </c>
      <c r="AW284" s="132">
        <f t="shared" si="174"/>
        <v>0.44932000000000005</v>
      </c>
      <c r="AX284" s="132">
        <f t="shared" si="175"/>
        <v>6.7400000000000003E-3</v>
      </c>
      <c r="AY284" s="132">
        <f t="shared" si="176"/>
        <v>8.3000000000000001E-3</v>
      </c>
      <c r="AZ284" s="132">
        <f t="shared" si="177"/>
        <v>0.26606000000000002</v>
      </c>
      <c r="BA284" s="132">
        <f t="shared" si="178"/>
        <v>0.14992000000000003</v>
      </c>
      <c r="BB284" s="132">
        <f t="shared" si="179"/>
        <v>0.60160000000000002</v>
      </c>
      <c r="BC284" s="132">
        <f t="shared" si="180"/>
        <v>0.15408000000000002</v>
      </c>
      <c r="BD284" s="132">
        <f t="shared" si="181"/>
        <v>0.17946000000000001</v>
      </c>
      <c r="BE284" s="132">
        <f t="shared" si="182"/>
        <v>8.6720000000000005E-2</v>
      </c>
      <c r="BF284" s="132">
        <f t="shared" si="183"/>
        <v>4.9020000000000001E-2</v>
      </c>
      <c r="BG284" s="132">
        <f t="shared" si="194"/>
        <v>4.5899999999999995E-3</v>
      </c>
      <c r="BH284" s="132"/>
      <c r="BI284" s="132">
        <f t="shared" si="166"/>
        <v>1.4822</v>
      </c>
      <c r="BJ284" s="132">
        <f t="shared" si="166"/>
        <v>2.5429500000000003</v>
      </c>
      <c r="BK284" s="132">
        <f t="shared" si="166"/>
        <v>3.4298500000000001</v>
      </c>
      <c r="BL284" s="132">
        <f t="shared" si="184"/>
        <v>0.32819999999999999</v>
      </c>
      <c r="BM284" s="132">
        <f t="shared" si="195"/>
        <v>1.6591</v>
      </c>
      <c r="BN284" s="132">
        <f t="shared" si="185"/>
        <v>0.86578000000000011</v>
      </c>
      <c r="BO284" s="132"/>
      <c r="BP284" s="132">
        <f t="shared" si="196"/>
        <v>4.0357000000000003</v>
      </c>
      <c r="BQ284" s="132">
        <f t="shared" si="197"/>
        <v>10.6739</v>
      </c>
      <c r="BR284" s="132">
        <f t="shared" si="198"/>
        <v>0.39992</v>
      </c>
      <c r="BS284" s="132">
        <f t="shared" si="186"/>
        <v>0.14758000000000002</v>
      </c>
      <c r="BT284" s="132">
        <f t="shared" si="187"/>
        <v>1.4819</v>
      </c>
      <c r="BU284" s="132"/>
      <c r="BV284" s="132">
        <f t="shared" si="199"/>
        <v>0.16300000000000001</v>
      </c>
      <c r="BW284" s="133">
        <f t="shared" si="167"/>
        <v>1.3602000000000001</v>
      </c>
      <c r="BX284" s="133">
        <f t="shared" si="167"/>
        <v>1.3081</v>
      </c>
      <c r="BY284" s="133">
        <f t="shared" si="188"/>
        <v>0.38800000000000001</v>
      </c>
      <c r="BZ284" s="133">
        <f t="shared" si="189"/>
        <v>0.38059999999999999</v>
      </c>
      <c r="CA284" s="133">
        <f t="shared" si="190"/>
        <v>2.0900000000000002E-2</v>
      </c>
      <c r="CB284" s="133">
        <f t="shared" si="191"/>
        <v>8.9425000000000008</v>
      </c>
      <c r="CC284" s="133"/>
      <c r="CD284" s="133">
        <f t="shared" si="192"/>
        <v>1.5564</v>
      </c>
    </row>
    <row r="285" spans="1:82" ht="15.75" x14ac:dyDescent="0.25">
      <c r="A285" s="125">
        <v>43383</v>
      </c>
      <c r="B285" s="138">
        <v>14892</v>
      </c>
      <c r="C285" s="138">
        <v>50779</v>
      </c>
      <c r="D285" s="138">
        <v>68734</v>
      </c>
      <c r="E285" s="138">
        <v>16277</v>
      </c>
      <c r="F285" s="138">
        <v>43327</v>
      </c>
      <c r="G285" s="138">
        <v>1495</v>
      </c>
      <c r="H285" s="138">
        <v>13624</v>
      </c>
      <c r="I285" s="138">
        <v>12755</v>
      </c>
      <c r="J285" s="138">
        <v>106089</v>
      </c>
      <c r="K285" s="138">
        <v>80661</v>
      </c>
      <c r="L285" s="138">
        <v>3706</v>
      </c>
      <c r="M285" s="138">
        <v>16630</v>
      </c>
      <c r="N285" s="138">
        <v>203</v>
      </c>
      <c r="O285" s="138">
        <v>17350</v>
      </c>
      <c r="P285" s="138">
        <v>15382</v>
      </c>
      <c r="Q285" s="138">
        <v>3774</v>
      </c>
      <c r="R285" s="138">
        <v>14268</v>
      </c>
      <c r="S285" s="138">
        <v>44762</v>
      </c>
      <c r="T285" s="138">
        <v>16382</v>
      </c>
      <c r="U285" s="138">
        <v>3244</v>
      </c>
      <c r="V285" s="138">
        <v>26429</v>
      </c>
      <c r="W285" s="138">
        <v>30585</v>
      </c>
      <c r="X285" s="138">
        <v>16645</v>
      </c>
      <c r="Y285" s="138">
        <v>14615</v>
      </c>
      <c r="Z285" s="138">
        <v>15297</v>
      </c>
      <c r="AA285" s="138">
        <v>45468</v>
      </c>
      <c r="AB285" s="138">
        <v>784</v>
      </c>
      <c r="AC285" s="138">
        <v>582</v>
      </c>
      <c r="AD285" s="138">
        <v>6485</v>
      </c>
      <c r="AE285" s="138">
        <v>31912</v>
      </c>
      <c r="AF285" s="138">
        <v>9237</v>
      </c>
      <c r="AG285" s="138">
        <v>11050</v>
      </c>
      <c r="AH285" s="138">
        <v>43270</v>
      </c>
      <c r="AI285" s="138">
        <v>37790</v>
      </c>
      <c r="AJ285" s="138">
        <v>398440</v>
      </c>
      <c r="AK285" s="128">
        <f t="shared" si="201"/>
        <v>0.1663</v>
      </c>
      <c r="AL285" s="129">
        <f t="shared" si="202"/>
        <v>1.4892000000000001</v>
      </c>
      <c r="AM285" s="129">
        <f t="shared" si="203"/>
        <v>2.5389500000000003</v>
      </c>
      <c r="AN285" s="129">
        <f t="shared" si="203"/>
        <v>3.4367000000000001</v>
      </c>
      <c r="AO285" s="129">
        <f t="shared" si="204"/>
        <v>10.6089</v>
      </c>
      <c r="AP285" s="129">
        <f t="shared" si="205"/>
        <v>4.0330500000000002</v>
      </c>
      <c r="AQ285" s="129">
        <f t="shared" si="206"/>
        <v>0.43270000000000003</v>
      </c>
      <c r="AR285" s="129">
        <f t="shared" si="206"/>
        <v>0.37790000000000001</v>
      </c>
      <c r="AT285" s="131">
        <f t="shared" si="193"/>
        <v>43383</v>
      </c>
      <c r="AU285" s="132">
        <f t="shared" si="172"/>
        <v>0.31912000000000001</v>
      </c>
      <c r="AV285" s="132">
        <f t="shared" si="173"/>
        <v>0.45468000000000003</v>
      </c>
      <c r="AW285" s="132">
        <f t="shared" si="174"/>
        <v>0.44762000000000002</v>
      </c>
      <c r="AX285" s="132">
        <f t="shared" si="175"/>
        <v>5.8200000000000005E-3</v>
      </c>
      <c r="AY285" s="132">
        <f t="shared" si="176"/>
        <v>7.8400000000000015E-3</v>
      </c>
      <c r="AZ285" s="132">
        <f t="shared" si="177"/>
        <v>0.26429000000000002</v>
      </c>
      <c r="BA285" s="132">
        <f t="shared" si="178"/>
        <v>0.14615</v>
      </c>
      <c r="BB285" s="132">
        <f t="shared" si="179"/>
        <v>0.61170000000000002</v>
      </c>
      <c r="BC285" s="132">
        <f t="shared" si="180"/>
        <v>0.15297000000000002</v>
      </c>
      <c r="BD285" s="132">
        <f t="shared" si="181"/>
        <v>0.16645000000000001</v>
      </c>
      <c r="BE285" s="132">
        <f t="shared" si="182"/>
        <v>9.2370000000000008E-2</v>
      </c>
      <c r="BF285" s="132">
        <f t="shared" si="183"/>
        <v>6.4850000000000005E-2</v>
      </c>
      <c r="BG285" s="132">
        <f t="shared" si="194"/>
        <v>1.1049999999999999E-2</v>
      </c>
      <c r="BH285" s="132"/>
      <c r="BI285" s="132">
        <f t="shared" si="166"/>
        <v>1.4892000000000001</v>
      </c>
      <c r="BJ285" s="132">
        <f t="shared" si="166"/>
        <v>2.5389500000000003</v>
      </c>
      <c r="BK285" s="132">
        <f t="shared" si="166"/>
        <v>3.4367000000000001</v>
      </c>
      <c r="BL285" s="132">
        <f t="shared" si="184"/>
        <v>0.32440000000000002</v>
      </c>
      <c r="BM285" s="132">
        <f t="shared" si="195"/>
        <v>1.6277000000000001</v>
      </c>
      <c r="BN285" s="132">
        <f t="shared" si="185"/>
        <v>0.86654000000000009</v>
      </c>
      <c r="BO285" s="132"/>
      <c r="BP285" s="132">
        <f t="shared" si="196"/>
        <v>4.0330500000000002</v>
      </c>
      <c r="BQ285" s="132">
        <f t="shared" si="197"/>
        <v>10.6089</v>
      </c>
      <c r="BR285" s="132">
        <f t="shared" si="198"/>
        <v>0.39843999999999996</v>
      </c>
      <c r="BS285" s="132">
        <f t="shared" si="186"/>
        <v>0.16382000000000002</v>
      </c>
      <c r="BT285" s="132">
        <f t="shared" si="187"/>
        <v>1.4268000000000001</v>
      </c>
      <c r="BU285" s="132"/>
      <c r="BV285" s="132">
        <f t="shared" si="199"/>
        <v>0.14949999999999999</v>
      </c>
      <c r="BW285" s="133">
        <f t="shared" si="167"/>
        <v>1.3624000000000001</v>
      </c>
      <c r="BX285" s="133">
        <f t="shared" si="167"/>
        <v>1.2755000000000001</v>
      </c>
      <c r="BY285" s="133">
        <f t="shared" si="188"/>
        <v>0.37740000000000001</v>
      </c>
      <c r="BZ285" s="133">
        <f t="shared" si="189"/>
        <v>0.37060000000000004</v>
      </c>
      <c r="CA285" s="133">
        <f t="shared" si="190"/>
        <v>2.0300000000000002E-2</v>
      </c>
      <c r="CB285" s="133">
        <f t="shared" si="191"/>
        <v>8.6750000000000007</v>
      </c>
      <c r="CC285" s="133"/>
      <c r="CD285" s="133">
        <f t="shared" si="192"/>
        <v>1.5382</v>
      </c>
    </row>
    <row r="286" spans="1:82" ht="15.75" x14ac:dyDescent="0.25">
      <c r="A286" s="125">
        <v>43384</v>
      </c>
      <c r="B286" s="138">
        <v>15065</v>
      </c>
      <c r="C286" s="138">
        <v>51283</v>
      </c>
      <c r="D286" s="138">
        <v>70030</v>
      </c>
      <c r="E286" s="138">
        <v>16592</v>
      </c>
      <c r="F286" s="138">
        <v>43333</v>
      </c>
      <c r="G286" s="138">
        <v>1951</v>
      </c>
      <c r="H286" s="138">
        <v>15181</v>
      </c>
      <c r="I286" s="138">
        <v>15393</v>
      </c>
      <c r="J286" s="138">
        <v>107533</v>
      </c>
      <c r="K286" s="138">
        <v>81662</v>
      </c>
      <c r="L286" s="138">
        <v>4104</v>
      </c>
      <c r="M286" s="138">
        <v>16158</v>
      </c>
      <c r="N286" s="138">
        <v>247</v>
      </c>
      <c r="O286" s="138">
        <v>18604</v>
      </c>
      <c r="P286" s="138">
        <v>16578</v>
      </c>
      <c r="Q286" s="138">
        <v>4238</v>
      </c>
      <c r="R286" s="138">
        <v>14903</v>
      </c>
      <c r="S286" s="138">
        <v>45150</v>
      </c>
      <c r="T286" s="138">
        <v>20202</v>
      </c>
      <c r="U286" s="138">
        <v>3710</v>
      </c>
      <c r="V286" s="138">
        <v>26767</v>
      </c>
      <c r="W286" s="138">
        <v>31698</v>
      </c>
      <c r="X286" s="138">
        <v>19618</v>
      </c>
      <c r="Y286" s="138">
        <v>15315</v>
      </c>
      <c r="Z286" s="138">
        <v>14586</v>
      </c>
      <c r="AA286" s="138">
        <v>46930</v>
      </c>
      <c r="AB286" s="138">
        <v>884</v>
      </c>
      <c r="AC286" s="138">
        <v>673</v>
      </c>
      <c r="AD286" s="138">
        <v>6653</v>
      </c>
      <c r="AE286" s="138">
        <v>34364</v>
      </c>
      <c r="AF286" s="138">
        <v>11199</v>
      </c>
      <c r="AG286" s="138">
        <v>11050</v>
      </c>
      <c r="AH286" s="138">
        <v>44290</v>
      </c>
      <c r="AI286" s="138">
        <v>36790</v>
      </c>
      <c r="AJ286" s="138">
        <v>395780</v>
      </c>
      <c r="AK286" s="128">
        <f t="shared" si="201"/>
        <v>0.16158</v>
      </c>
      <c r="AL286" s="129">
        <f t="shared" si="202"/>
        <v>1.5065000000000002</v>
      </c>
      <c r="AM286" s="129">
        <f t="shared" si="203"/>
        <v>2.5641500000000002</v>
      </c>
      <c r="AN286" s="129">
        <f t="shared" si="203"/>
        <v>3.5015000000000001</v>
      </c>
      <c r="AO286" s="129">
        <f t="shared" si="204"/>
        <v>10.753300000000001</v>
      </c>
      <c r="AP286" s="129">
        <f t="shared" si="205"/>
        <v>4.0831</v>
      </c>
      <c r="AQ286" s="129">
        <f t="shared" si="206"/>
        <v>0.44290000000000002</v>
      </c>
      <c r="AR286" s="129">
        <f t="shared" si="206"/>
        <v>0.3679</v>
      </c>
      <c r="AT286" s="131">
        <f t="shared" si="193"/>
        <v>43384</v>
      </c>
      <c r="AU286" s="132">
        <f t="shared" si="172"/>
        <v>0.34364</v>
      </c>
      <c r="AV286" s="132">
        <f t="shared" si="173"/>
        <v>0.46930000000000005</v>
      </c>
      <c r="AW286" s="132">
        <f t="shared" si="174"/>
        <v>0.45150000000000001</v>
      </c>
      <c r="AX286" s="132">
        <f t="shared" si="175"/>
        <v>6.7300000000000007E-3</v>
      </c>
      <c r="AY286" s="132">
        <f t="shared" si="176"/>
        <v>8.8400000000000006E-3</v>
      </c>
      <c r="AZ286" s="132">
        <f t="shared" si="177"/>
        <v>0.26767000000000002</v>
      </c>
      <c r="BA286" s="132">
        <f t="shared" si="178"/>
        <v>0.15315000000000001</v>
      </c>
      <c r="BB286" s="132">
        <f t="shared" si="179"/>
        <v>0.63396000000000008</v>
      </c>
      <c r="BC286" s="132">
        <f t="shared" si="180"/>
        <v>0.14586000000000002</v>
      </c>
      <c r="BD286" s="132">
        <f t="shared" si="181"/>
        <v>0.19618000000000002</v>
      </c>
      <c r="BE286" s="132">
        <f t="shared" si="182"/>
        <v>0.11199000000000001</v>
      </c>
      <c r="BF286" s="132">
        <f t="shared" si="183"/>
        <v>6.6530000000000006E-2</v>
      </c>
      <c r="BG286" s="132">
        <f t="shared" si="194"/>
        <v>1.1049999999999999E-2</v>
      </c>
      <c r="BH286" s="132"/>
      <c r="BI286" s="132">
        <f t="shared" si="166"/>
        <v>1.5065000000000002</v>
      </c>
      <c r="BJ286" s="132">
        <f t="shared" si="166"/>
        <v>2.5641500000000002</v>
      </c>
      <c r="BK286" s="132">
        <f t="shared" si="166"/>
        <v>3.5015000000000001</v>
      </c>
      <c r="BL286" s="132">
        <f t="shared" si="184"/>
        <v>0.371</v>
      </c>
      <c r="BM286" s="132">
        <f t="shared" si="195"/>
        <v>1.6592</v>
      </c>
      <c r="BN286" s="132">
        <f t="shared" si="185"/>
        <v>0.8666600000000001</v>
      </c>
      <c r="BO286" s="132"/>
      <c r="BP286" s="132">
        <f t="shared" si="196"/>
        <v>4.0831</v>
      </c>
      <c r="BQ286" s="132">
        <f t="shared" si="197"/>
        <v>10.753300000000001</v>
      </c>
      <c r="BR286" s="132">
        <f t="shared" si="198"/>
        <v>0.39577999999999997</v>
      </c>
      <c r="BS286" s="132">
        <f t="shared" si="186"/>
        <v>0.20202000000000001</v>
      </c>
      <c r="BT286" s="132">
        <f t="shared" si="187"/>
        <v>1.4903000000000002</v>
      </c>
      <c r="BU286" s="132"/>
      <c r="BV286" s="132">
        <f t="shared" si="199"/>
        <v>0.1951</v>
      </c>
      <c r="BW286" s="133">
        <f t="shared" si="167"/>
        <v>1.5181</v>
      </c>
      <c r="BX286" s="133">
        <f t="shared" si="167"/>
        <v>1.5393000000000001</v>
      </c>
      <c r="BY286" s="133">
        <f t="shared" si="188"/>
        <v>0.42380000000000001</v>
      </c>
      <c r="BZ286" s="133">
        <f t="shared" si="189"/>
        <v>0.41040000000000004</v>
      </c>
      <c r="CA286" s="133">
        <f t="shared" si="190"/>
        <v>2.47E-2</v>
      </c>
      <c r="CB286" s="133">
        <f t="shared" si="191"/>
        <v>9.3019999999999996</v>
      </c>
      <c r="CC286" s="133"/>
      <c r="CD286" s="133">
        <f t="shared" si="192"/>
        <v>1.6578000000000002</v>
      </c>
    </row>
    <row r="287" spans="1:82" ht="15.75" x14ac:dyDescent="0.25">
      <c r="A287" s="125">
        <v>43385</v>
      </c>
      <c r="B287" s="138">
        <v>17365</v>
      </c>
      <c r="C287" s="138">
        <v>58320</v>
      </c>
      <c r="D287" s="138">
        <v>78042</v>
      </c>
      <c r="E287" s="138">
        <v>29786</v>
      </c>
      <c r="F287" s="138">
        <v>58570</v>
      </c>
      <c r="G287" s="138">
        <v>4592</v>
      </c>
      <c r="H287" s="138">
        <v>29397</v>
      </c>
      <c r="I287" s="138">
        <v>26927</v>
      </c>
      <c r="J287" s="138">
        <v>139605</v>
      </c>
      <c r="K287" s="138">
        <v>120012</v>
      </c>
      <c r="L287" s="138">
        <v>6231</v>
      </c>
      <c r="M287" s="138">
        <v>20405</v>
      </c>
      <c r="N287" s="138">
        <v>300</v>
      </c>
      <c r="O287" s="138">
        <v>28073</v>
      </c>
      <c r="P287" s="138">
        <v>28371</v>
      </c>
      <c r="Q287" s="138">
        <v>5918</v>
      </c>
      <c r="R287" s="138">
        <v>28793</v>
      </c>
      <c r="S287" s="138">
        <v>54016</v>
      </c>
      <c r="T287" s="138">
        <v>25687</v>
      </c>
      <c r="U287" s="138">
        <v>13725</v>
      </c>
      <c r="V287" s="138">
        <v>32051</v>
      </c>
      <c r="W287" s="138">
        <v>39587</v>
      </c>
      <c r="X287" s="138">
        <v>36162</v>
      </c>
      <c r="Y287" s="138">
        <v>19353</v>
      </c>
      <c r="Z287" s="138">
        <v>18447</v>
      </c>
      <c r="AA287" s="138">
        <v>52092</v>
      </c>
      <c r="AB287" s="138">
        <v>1648</v>
      </c>
      <c r="AC287" s="138">
        <v>1033</v>
      </c>
      <c r="AD287" s="138">
        <v>14276</v>
      </c>
      <c r="AE287" s="138">
        <v>38638</v>
      </c>
      <c r="AF287" s="138">
        <v>16733</v>
      </c>
      <c r="AG287" s="138">
        <v>11050</v>
      </c>
      <c r="AH287" s="138">
        <v>104400</v>
      </c>
      <c r="AI287" s="138">
        <v>89610</v>
      </c>
      <c r="AJ287" s="138">
        <v>399240</v>
      </c>
      <c r="AK287" s="128">
        <f t="shared" si="201"/>
        <v>0.20405000000000001</v>
      </c>
      <c r="AL287" s="129">
        <f t="shared" si="202"/>
        <v>1.7365000000000002</v>
      </c>
      <c r="AM287" s="129">
        <f t="shared" si="203"/>
        <v>2.9159999999999999</v>
      </c>
      <c r="AN287" s="129">
        <f t="shared" si="203"/>
        <v>3.9021000000000003</v>
      </c>
      <c r="AO287" s="129">
        <f t="shared" si="204"/>
        <v>13.960500000000001</v>
      </c>
      <c r="AP287" s="129">
        <f t="shared" si="205"/>
        <v>6.0006000000000004</v>
      </c>
      <c r="AQ287" s="129">
        <f t="shared" si="206"/>
        <v>1.044</v>
      </c>
      <c r="AR287" s="129">
        <f t="shared" si="206"/>
        <v>0.89610000000000012</v>
      </c>
      <c r="AT287" s="131">
        <f t="shared" si="193"/>
        <v>43385</v>
      </c>
      <c r="AU287" s="132">
        <f t="shared" si="172"/>
        <v>0.38638000000000006</v>
      </c>
      <c r="AV287" s="132">
        <f t="shared" si="173"/>
        <v>0.52092000000000005</v>
      </c>
      <c r="AW287" s="132">
        <f t="shared" si="174"/>
        <v>0.54016000000000008</v>
      </c>
      <c r="AX287" s="132">
        <f t="shared" si="175"/>
        <v>1.0330000000000001E-2</v>
      </c>
      <c r="AY287" s="132">
        <f t="shared" si="176"/>
        <v>1.6480000000000002E-2</v>
      </c>
      <c r="AZ287" s="132">
        <f t="shared" si="177"/>
        <v>0.32051000000000002</v>
      </c>
      <c r="BA287" s="132">
        <f t="shared" si="178"/>
        <v>0.19353000000000001</v>
      </c>
      <c r="BB287" s="132">
        <f t="shared" si="179"/>
        <v>0.79174000000000011</v>
      </c>
      <c r="BC287" s="132">
        <f t="shared" si="180"/>
        <v>0.18447000000000002</v>
      </c>
      <c r="BD287" s="132">
        <f t="shared" si="181"/>
        <v>0.36162000000000005</v>
      </c>
      <c r="BE287" s="132">
        <f t="shared" si="182"/>
        <v>0.16733000000000001</v>
      </c>
      <c r="BF287" s="132">
        <f t="shared" si="183"/>
        <v>0.14276</v>
      </c>
      <c r="BG287" s="132">
        <f t="shared" si="194"/>
        <v>1.1049999999999999E-2</v>
      </c>
      <c r="BH287" s="132"/>
      <c r="BI287" s="132">
        <f t="shared" si="166"/>
        <v>1.7365000000000002</v>
      </c>
      <c r="BJ287" s="132">
        <f t="shared" si="166"/>
        <v>2.9159999999999999</v>
      </c>
      <c r="BK287" s="132">
        <f t="shared" si="166"/>
        <v>3.9021000000000003</v>
      </c>
      <c r="BL287" s="132">
        <f t="shared" si="184"/>
        <v>1.3725000000000001</v>
      </c>
      <c r="BM287" s="132">
        <f t="shared" si="195"/>
        <v>2.9786000000000001</v>
      </c>
      <c r="BN287" s="132">
        <f t="shared" si="185"/>
        <v>1.1714</v>
      </c>
      <c r="BO287" s="132"/>
      <c r="BP287" s="132">
        <f t="shared" si="196"/>
        <v>6.0006000000000004</v>
      </c>
      <c r="BQ287" s="132">
        <f t="shared" si="197"/>
        <v>13.960500000000001</v>
      </c>
      <c r="BR287" s="132">
        <f t="shared" si="198"/>
        <v>0.39923999999999998</v>
      </c>
      <c r="BS287" s="132">
        <f t="shared" si="186"/>
        <v>0.25687000000000004</v>
      </c>
      <c r="BT287" s="132">
        <f t="shared" si="187"/>
        <v>2.8793000000000002</v>
      </c>
      <c r="BU287" s="132"/>
      <c r="BV287" s="132">
        <f t="shared" si="199"/>
        <v>0.4592</v>
      </c>
      <c r="BW287" s="133">
        <f t="shared" si="167"/>
        <v>2.9397000000000002</v>
      </c>
      <c r="BX287" s="133">
        <f t="shared" si="167"/>
        <v>2.6927000000000003</v>
      </c>
      <c r="BY287" s="133">
        <f t="shared" si="188"/>
        <v>0.59179999999999999</v>
      </c>
      <c r="BZ287" s="133">
        <f t="shared" si="189"/>
        <v>0.62309999999999999</v>
      </c>
      <c r="CA287" s="133">
        <f t="shared" si="190"/>
        <v>3.0000000000000002E-2</v>
      </c>
      <c r="CB287" s="133">
        <f t="shared" si="191"/>
        <v>14.0365</v>
      </c>
      <c r="CC287" s="133"/>
      <c r="CD287" s="133">
        <f t="shared" si="192"/>
        <v>2.8371</v>
      </c>
    </row>
    <row r="288" spans="1:82" ht="15.75" x14ac:dyDescent="0.25">
      <c r="A288" s="125">
        <v>43386</v>
      </c>
      <c r="B288" s="138">
        <v>15947</v>
      </c>
      <c r="C288" s="138">
        <v>53900</v>
      </c>
      <c r="D288" s="138">
        <v>72390</v>
      </c>
      <c r="E288" s="138">
        <v>21228</v>
      </c>
      <c r="F288" s="138">
        <v>50030</v>
      </c>
      <c r="G288" s="138">
        <v>2841</v>
      </c>
      <c r="H288" s="138">
        <v>20757</v>
      </c>
      <c r="I288" s="138">
        <v>18611</v>
      </c>
      <c r="J288" s="138">
        <v>116265</v>
      </c>
      <c r="K288" s="138">
        <v>95265</v>
      </c>
      <c r="L288" s="138">
        <v>5213</v>
      </c>
      <c r="M288" s="138">
        <v>20590</v>
      </c>
      <c r="N288" s="138">
        <v>125</v>
      </c>
      <c r="O288" s="138">
        <v>22271</v>
      </c>
      <c r="P288" s="138">
        <v>22609</v>
      </c>
      <c r="Q288" s="138">
        <v>4918</v>
      </c>
      <c r="R288" s="138">
        <v>18579</v>
      </c>
      <c r="S288" s="138">
        <v>43929</v>
      </c>
      <c r="T288" s="138">
        <v>16142</v>
      </c>
      <c r="U288" s="138">
        <v>8750</v>
      </c>
      <c r="V288" s="138">
        <v>30173</v>
      </c>
      <c r="W288" s="138">
        <v>30500</v>
      </c>
      <c r="X288" s="138">
        <v>22385</v>
      </c>
      <c r="Y288" s="138">
        <v>15294</v>
      </c>
      <c r="Z288" s="138">
        <v>15780</v>
      </c>
      <c r="AA288" s="138">
        <v>49948</v>
      </c>
      <c r="AB288" s="138">
        <v>1024</v>
      </c>
      <c r="AC288" s="138">
        <v>776</v>
      </c>
      <c r="AD288" s="138">
        <v>5672</v>
      </c>
      <c r="AE288" s="138">
        <v>28294</v>
      </c>
      <c r="AF288" s="138">
        <v>7545</v>
      </c>
      <c r="AG288" s="138">
        <v>11050</v>
      </c>
      <c r="AH288" s="138">
        <v>50240</v>
      </c>
      <c r="AI288" s="138">
        <v>29280</v>
      </c>
      <c r="AJ288" s="138">
        <v>398800</v>
      </c>
      <c r="AK288" s="128">
        <f t="shared" si="201"/>
        <v>0.20590000000000003</v>
      </c>
      <c r="AL288" s="129">
        <f t="shared" si="202"/>
        <v>1.5947</v>
      </c>
      <c r="AM288" s="129">
        <f t="shared" si="203"/>
        <v>2.6950000000000003</v>
      </c>
      <c r="AN288" s="129">
        <f t="shared" si="203"/>
        <v>3.6195000000000004</v>
      </c>
      <c r="AO288" s="129">
        <f t="shared" si="204"/>
        <v>11.6265</v>
      </c>
      <c r="AP288" s="129">
        <f t="shared" si="205"/>
        <v>4.7632500000000002</v>
      </c>
      <c r="AQ288" s="129">
        <f t="shared" si="206"/>
        <v>0.50240000000000007</v>
      </c>
      <c r="AR288" s="129">
        <f t="shared" si="206"/>
        <v>0.2928</v>
      </c>
      <c r="AT288" s="131">
        <f t="shared" si="193"/>
        <v>43386</v>
      </c>
      <c r="AU288" s="132">
        <f t="shared" si="172"/>
        <v>0.28294000000000002</v>
      </c>
      <c r="AV288" s="132">
        <f t="shared" si="173"/>
        <v>0.49948000000000004</v>
      </c>
      <c r="AW288" s="132">
        <f t="shared" si="174"/>
        <v>0.43929000000000001</v>
      </c>
      <c r="AX288" s="132">
        <f t="shared" si="175"/>
        <v>7.7600000000000004E-3</v>
      </c>
      <c r="AY288" s="132">
        <f t="shared" si="176"/>
        <v>1.0240000000000001E-2</v>
      </c>
      <c r="AZ288" s="132">
        <f t="shared" si="177"/>
        <v>0.30173</v>
      </c>
      <c r="BA288" s="132">
        <f t="shared" si="178"/>
        <v>0.15294000000000002</v>
      </c>
      <c r="BB288" s="132">
        <f t="shared" si="179"/>
        <v>0.6100000000000001</v>
      </c>
      <c r="BC288" s="132">
        <f t="shared" si="180"/>
        <v>0.15780000000000002</v>
      </c>
      <c r="BD288" s="132">
        <f t="shared" si="181"/>
        <v>0.22385000000000002</v>
      </c>
      <c r="BE288" s="132">
        <f t="shared" si="182"/>
        <v>7.5450000000000003E-2</v>
      </c>
      <c r="BF288" s="132">
        <f t="shared" si="183"/>
        <v>5.6720000000000007E-2</v>
      </c>
      <c r="BG288" s="132">
        <f t="shared" si="194"/>
        <v>1.1049999999999999E-2</v>
      </c>
      <c r="BH288" s="132"/>
      <c r="BI288" s="132">
        <f t="shared" si="166"/>
        <v>1.5947</v>
      </c>
      <c r="BJ288" s="132">
        <f t="shared" si="166"/>
        <v>2.6950000000000003</v>
      </c>
      <c r="BK288" s="132">
        <f t="shared" si="166"/>
        <v>3.6195000000000004</v>
      </c>
      <c r="BL288" s="132">
        <f t="shared" si="184"/>
        <v>0.875</v>
      </c>
      <c r="BM288" s="132">
        <f t="shared" si="195"/>
        <v>2.1228000000000002</v>
      </c>
      <c r="BN288" s="132">
        <f t="shared" si="185"/>
        <v>1.0006000000000002</v>
      </c>
      <c r="BO288" s="132"/>
      <c r="BP288" s="132">
        <f t="shared" si="196"/>
        <v>4.7632500000000002</v>
      </c>
      <c r="BQ288" s="132">
        <f t="shared" si="197"/>
        <v>11.6265</v>
      </c>
      <c r="BR288" s="132">
        <f t="shared" si="198"/>
        <v>0.39879999999999999</v>
      </c>
      <c r="BS288" s="132">
        <f t="shared" si="186"/>
        <v>0.16142000000000001</v>
      </c>
      <c r="BT288" s="132">
        <f t="shared" si="187"/>
        <v>1.8579000000000001</v>
      </c>
      <c r="BU288" s="132"/>
      <c r="BV288" s="132">
        <f t="shared" si="199"/>
        <v>0.28410000000000002</v>
      </c>
      <c r="BW288" s="133">
        <f t="shared" si="167"/>
        <v>2.0756999999999999</v>
      </c>
      <c r="BX288" s="133">
        <f t="shared" si="167"/>
        <v>1.8611000000000002</v>
      </c>
      <c r="BY288" s="133">
        <f t="shared" si="188"/>
        <v>0.49180000000000001</v>
      </c>
      <c r="BZ288" s="133">
        <f t="shared" si="189"/>
        <v>0.52129999999999999</v>
      </c>
      <c r="CA288" s="133">
        <f t="shared" si="190"/>
        <v>1.2500000000000001E-2</v>
      </c>
      <c r="CB288" s="133">
        <f t="shared" si="191"/>
        <v>11.1355</v>
      </c>
      <c r="CC288" s="133"/>
      <c r="CD288" s="133">
        <f t="shared" si="192"/>
        <v>2.2608999999999999</v>
      </c>
    </row>
    <row r="289" spans="1:82" ht="15.75" x14ac:dyDescent="0.25">
      <c r="A289" s="125">
        <v>43387</v>
      </c>
      <c r="B289" s="138">
        <v>15985</v>
      </c>
      <c r="C289" s="138">
        <v>53754</v>
      </c>
      <c r="D289" s="138">
        <v>72508</v>
      </c>
      <c r="E289" s="138">
        <v>19846</v>
      </c>
      <c r="F289" s="138">
        <v>47552</v>
      </c>
      <c r="G289" s="138">
        <v>2306</v>
      </c>
      <c r="H289" s="138">
        <v>17824</v>
      </c>
      <c r="I289" s="138">
        <v>15973</v>
      </c>
      <c r="J289" s="138">
        <v>114008</v>
      </c>
      <c r="K289" s="138">
        <v>90733</v>
      </c>
      <c r="L289" s="138">
        <v>4596</v>
      </c>
      <c r="M289" s="138">
        <v>19585</v>
      </c>
      <c r="N289" s="138">
        <v>113</v>
      </c>
      <c r="O289" s="138">
        <v>20881</v>
      </c>
      <c r="P289" s="138">
        <v>20805</v>
      </c>
      <c r="Q289" s="138">
        <v>4489</v>
      </c>
      <c r="R289" s="138">
        <v>17760</v>
      </c>
      <c r="S289" s="138">
        <v>46385</v>
      </c>
      <c r="T289" s="138">
        <v>18587</v>
      </c>
      <c r="U289" s="138">
        <v>6680</v>
      </c>
      <c r="V289" s="138">
        <v>31124</v>
      </c>
      <c r="W289" s="138">
        <v>31300</v>
      </c>
      <c r="X289" s="138">
        <v>20405</v>
      </c>
      <c r="Y289" s="138">
        <v>15583</v>
      </c>
      <c r="Z289" s="138">
        <v>15916</v>
      </c>
      <c r="AA289" s="138">
        <v>51644</v>
      </c>
      <c r="AB289" s="138">
        <v>948</v>
      </c>
      <c r="AC289" s="138">
        <v>847</v>
      </c>
      <c r="AD289" s="138">
        <v>8060</v>
      </c>
      <c r="AE289" s="138">
        <v>30008</v>
      </c>
      <c r="AF289" s="138">
        <v>7188</v>
      </c>
      <c r="AG289" s="138">
        <v>11050</v>
      </c>
      <c r="AH289" s="138">
        <v>49240</v>
      </c>
      <c r="AI289" s="138">
        <v>46960</v>
      </c>
      <c r="AJ289" s="138">
        <v>398520</v>
      </c>
      <c r="AK289" s="128">
        <f t="shared" si="201"/>
        <v>0.19585000000000002</v>
      </c>
      <c r="AL289" s="129">
        <f t="shared" si="202"/>
        <v>1.5985</v>
      </c>
      <c r="AM289" s="129">
        <f t="shared" si="203"/>
        <v>2.6877</v>
      </c>
      <c r="AN289" s="129">
        <f t="shared" si="203"/>
        <v>3.6254</v>
      </c>
      <c r="AO289" s="129">
        <f t="shared" si="204"/>
        <v>11.4008</v>
      </c>
      <c r="AP289" s="129">
        <f t="shared" si="205"/>
        <v>4.5366499999999998</v>
      </c>
      <c r="AQ289" s="129">
        <f t="shared" si="206"/>
        <v>0.49240000000000006</v>
      </c>
      <c r="AR289" s="129">
        <f t="shared" si="206"/>
        <v>0.46960000000000002</v>
      </c>
      <c r="AT289" s="131">
        <f t="shared" si="193"/>
        <v>43387</v>
      </c>
      <c r="AU289" s="132">
        <f t="shared" si="172"/>
        <v>0.30008000000000001</v>
      </c>
      <c r="AV289" s="132">
        <f t="shared" si="173"/>
        <v>0.51644000000000001</v>
      </c>
      <c r="AW289" s="132">
        <f t="shared" si="174"/>
        <v>0.46385000000000004</v>
      </c>
      <c r="AX289" s="132">
        <f t="shared" si="175"/>
        <v>8.4700000000000001E-3</v>
      </c>
      <c r="AY289" s="132">
        <f t="shared" si="176"/>
        <v>9.4800000000000006E-3</v>
      </c>
      <c r="AZ289" s="132">
        <f t="shared" si="177"/>
        <v>0.31124000000000002</v>
      </c>
      <c r="BA289" s="132">
        <f t="shared" si="178"/>
        <v>0.15583000000000002</v>
      </c>
      <c r="BB289" s="132">
        <f t="shared" si="179"/>
        <v>0.626</v>
      </c>
      <c r="BC289" s="132">
        <f t="shared" si="180"/>
        <v>0.15916000000000002</v>
      </c>
      <c r="BD289" s="132">
        <f t="shared" si="181"/>
        <v>0.20405000000000001</v>
      </c>
      <c r="BE289" s="132">
        <f t="shared" si="182"/>
        <v>7.1879999999999999E-2</v>
      </c>
      <c r="BF289" s="132">
        <f t="shared" si="183"/>
        <v>8.0600000000000005E-2</v>
      </c>
      <c r="BG289" s="132">
        <f t="shared" si="194"/>
        <v>1.1049999999999999E-2</v>
      </c>
      <c r="BH289" s="132"/>
      <c r="BI289" s="132">
        <f t="shared" si="166"/>
        <v>1.5985</v>
      </c>
      <c r="BJ289" s="132">
        <f t="shared" si="166"/>
        <v>2.6877</v>
      </c>
      <c r="BK289" s="132">
        <f t="shared" si="166"/>
        <v>3.6254</v>
      </c>
      <c r="BL289" s="132">
        <f t="shared" si="184"/>
        <v>0.66800000000000004</v>
      </c>
      <c r="BM289" s="132">
        <f t="shared" si="195"/>
        <v>1.9846000000000001</v>
      </c>
      <c r="BN289" s="132">
        <f t="shared" si="185"/>
        <v>0.95104000000000011</v>
      </c>
      <c r="BO289" s="132"/>
      <c r="BP289" s="132">
        <f t="shared" si="196"/>
        <v>4.5366499999999998</v>
      </c>
      <c r="BQ289" s="132">
        <f t="shared" si="197"/>
        <v>11.4008</v>
      </c>
      <c r="BR289" s="132">
        <f t="shared" si="198"/>
        <v>0.39851999999999999</v>
      </c>
      <c r="BS289" s="132">
        <f t="shared" si="186"/>
        <v>0.18587000000000001</v>
      </c>
      <c r="BT289" s="132">
        <f t="shared" si="187"/>
        <v>1.776</v>
      </c>
      <c r="BU289" s="132"/>
      <c r="BV289" s="132">
        <f t="shared" si="199"/>
        <v>0.2306</v>
      </c>
      <c r="BW289" s="133">
        <f t="shared" si="167"/>
        <v>1.7824</v>
      </c>
      <c r="BX289" s="133">
        <f t="shared" si="167"/>
        <v>1.5973000000000002</v>
      </c>
      <c r="BY289" s="133">
        <f t="shared" si="188"/>
        <v>0.44890000000000002</v>
      </c>
      <c r="BZ289" s="133">
        <f t="shared" si="189"/>
        <v>0.45960000000000001</v>
      </c>
      <c r="CA289" s="133">
        <f t="shared" si="190"/>
        <v>1.1300000000000001E-2</v>
      </c>
      <c r="CB289" s="133">
        <f t="shared" si="191"/>
        <v>10.4405</v>
      </c>
      <c r="CC289" s="133"/>
      <c r="CD289" s="133">
        <f t="shared" si="192"/>
        <v>2.0805000000000002</v>
      </c>
    </row>
    <row r="290" spans="1:82" ht="15.75" x14ac:dyDescent="0.25">
      <c r="A290" s="125">
        <v>43388</v>
      </c>
      <c r="B290" s="138">
        <v>15298</v>
      </c>
      <c r="C290" s="138">
        <v>52189</v>
      </c>
      <c r="D290" s="138">
        <v>70500</v>
      </c>
      <c r="E290" s="138">
        <v>18980</v>
      </c>
      <c r="F290" s="138">
        <v>49769</v>
      </c>
      <c r="G290" s="138">
        <v>2062</v>
      </c>
      <c r="H290" s="138">
        <v>18550</v>
      </c>
      <c r="I290" s="138">
        <v>16196</v>
      </c>
      <c r="J290" s="138">
        <v>110991</v>
      </c>
      <c r="K290" s="138">
        <v>88926</v>
      </c>
      <c r="L290" s="138">
        <v>4442</v>
      </c>
      <c r="M290" s="138">
        <v>16002</v>
      </c>
      <c r="N290" s="138">
        <v>230</v>
      </c>
      <c r="O290" s="138">
        <v>18475</v>
      </c>
      <c r="P290" s="138">
        <v>19350</v>
      </c>
      <c r="Q290" s="138">
        <v>4421</v>
      </c>
      <c r="R290" s="138">
        <v>17831</v>
      </c>
      <c r="S290" s="138">
        <v>47213</v>
      </c>
      <c r="T290" s="138">
        <v>14695</v>
      </c>
      <c r="U290" s="138">
        <v>5804</v>
      </c>
      <c r="V290" s="138">
        <v>27897</v>
      </c>
      <c r="W290" s="138">
        <v>31237</v>
      </c>
      <c r="X290" s="138">
        <v>18492</v>
      </c>
      <c r="Y290" s="138">
        <v>15173</v>
      </c>
      <c r="Z290" s="138">
        <v>13926</v>
      </c>
      <c r="AA290" s="138">
        <v>48015</v>
      </c>
      <c r="AB290" s="138">
        <v>903</v>
      </c>
      <c r="AC290" s="138">
        <v>680</v>
      </c>
      <c r="AD290" s="138">
        <v>6834</v>
      </c>
      <c r="AE290" s="138">
        <v>28297</v>
      </c>
      <c r="AF290" s="138">
        <v>9238</v>
      </c>
      <c r="AG290" s="138">
        <v>11050</v>
      </c>
      <c r="AH290" s="138">
        <v>57940</v>
      </c>
      <c r="AI290" s="138">
        <v>35610</v>
      </c>
      <c r="AJ290" s="138">
        <v>396760</v>
      </c>
      <c r="AK290" s="128">
        <f t="shared" si="201"/>
        <v>0.16002000000000002</v>
      </c>
      <c r="AL290" s="129">
        <f t="shared" si="202"/>
        <v>1.5298</v>
      </c>
      <c r="AM290" s="129">
        <f t="shared" si="203"/>
        <v>2.6094500000000003</v>
      </c>
      <c r="AN290" s="129">
        <f t="shared" si="203"/>
        <v>3.5250000000000004</v>
      </c>
      <c r="AO290" s="129">
        <f t="shared" si="204"/>
        <v>11.0991</v>
      </c>
      <c r="AP290" s="129">
        <f t="shared" si="205"/>
        <v>4.4462999999999999</v>
      </c>
      <c r="AQ290" s="129">
        <f t="shared" si="206"/>
        <v>0.57940000000000003</v>
      </c>
      <c r="AR290" s="129">
        <f t="shared" si="206"/>
        <v>0.35610000000000003</v>
      </c>
      <c r="AT290" s="131">
        <f t="shared" si="193"/>
        <v>43388</v>
      </c>
      <c r="AU290" s="132">
        <f t="shared" si="172"/>
        <v>0.28297</v>
      </c>
      <c r="AV290" s="132">
        <f t="shared" si="173"/>
        <v>0.48015000000000002</v>
      </c>
      <c r="AW290" s="132">
        <f t="shared" si="174"/>
        <v>0.47213000000000005</v>
      </c>
      <c r="AX290" s="132">
        <f t="shared" si="175"/>
        <v>6.8000000000000005E-3</v>
      </c>
      <c r="AY290" s="132">
        <f t="shared" si="176"/>
        <v>9.0300000000000016E-3</v>
      </c>
      <c r="AZ290" s="132">
        <f t="shared" si="177"/>
        <v>0.27897</v>
      </c>
      <c r="BA290" s="132">
        <f t="shared" si="178"/>
        <v>0.15173</v>
      </c>
      <c r="BB290" s="132">
        <f t="shared" si="179"/>
        <v>0.62474000000000007</v>
      </c>
      <c r="BC290" s="132">
        <f t="shared" si="180"/>
        <v>0.13926000000000002</v>
      </c>
      <c r="BD290" s="132">
        <f t="shared" si="181"/>
        <v>0.18492000000000003</v>
      </c>
      <c r="BE290" s="132">
        <f t="shared" si="182"/>
        <v>9.2380000000000004E-2</v>
      </c>
      <c r="BF290" s="132">
        <f t="shared" si="183"/>
        <v>6.8340000000000012E-2</v>
      </c>
      <c r="BG290" s="132">
        <f t="shared" si="194"/>
        <v>1.1049999999999999E-2</v>
      </c>
      <c r="BH290" s="132"/>
      <c r="BI290" s="132">
        <f t="shared" ref="BI290:BK353" si="207">(AL290)</f>
        <v>1.5298</v>
      </c>
      <c r="BJ290" s="132">
        <f t="shared" si="207"/>
        <v>2.6094500000000003</v>
      </c>
      <c r="BK290" s="132">
        <f t="shared" si="207"/>
        <v>3.5250000000000004</v>
      </c>
      <c r="BL290" s="132">
        <f t="shared" si="184"/>
        <v>0.58040000000000003</v>
      </c>
      <c r="BM290" s="132">
        <f t="shared" si="195"/>
        <v>1.8980000000000001</v>
      </c>
      <c r="BN290" s="132">
        <f t="shared" si="185"/>
        <v>0.99538000000000004</v>
      </c>
      <c r="BO290" s="132"/>
      <c r="BP290" s="132">
        <f t="shared" si="196"/>
        <v>4.4462999999999999</v>
      </c>
      <c r="BQ290" s="132">
        <f t="shared" si="197"/>
        <v>11.0991</v>
      </c>
      <c r="BR290" s="132">
        <f t="shared" si="198"/>
        <v>0.39676</v>
      </c>
      <c r="BS290" s="132">
        <f t="shared" si="186"/>
        <v>0.14695000000000003</v>
      </c>
      <c r="BT290" s="132">
        <f t="shared" si="187"/>
        <v>1.7831000000000001</v>
      </c>
      <c r="BU290" s="132"/>
      <c r="BV290" s="132">
        <f t="shared" si="199"/>
        <v>0.20620000000000002</v>
      </c>
      <c r="BW290" s="133">
        <f t="shared" si="167"/>
        <v>1.855</v>
      </c>
      <c r="BX290" s="133">
        <f t="shared" si="167"/>
        <v>1.6196000000000002</v>
      </c>
      <c r="BY290" s="133">
        <f t="shared" si="188"/>
        <v>0.44210000000000005</v>
      </c>
      <c r="BZ290" s="133">
        <f t="shared" si="189"/>
        <v>0.44420000000000004</v>
      </c>
      <c r="CA290" s="133">
        <f t="shared" si="190"/>
        <v>2.3E-2</v>
      </c>
      <c r="CB290" s="133">
        <f t="shared" si="191"/>
        <v>9.2375000000000007</v>
      </c>
      <c r="CC290" s="133"/>
      <c r="CD290" s="133">
        <f t="shared" si="192"/>
        <v>1.9350000000000001</v>
      </c>
    </row>
    <row r="291" spans="1:82" ht="15.75" x14ac:dyDescent="0.25">
      <c r="A291" s="125">
        <v>43389</v>
      </c>
      <c r="B291" s="138">
        <v>15040</v>
      </c>
      <c r="C291" s="138">
        <v>51371</v>
      </c>
      <c r="D291" s="138">
        <v>69823</v>
      </c>
      <c r="E291" s="138">
        <v>19113</v>
      </c>
      <c r="F291" s="138">
        <v>44592</v>
      </c>
      <c r="G291" s="138">
        <v>1914</v>
      </c>
      <c r="H291" s="138">
        <v>20179</v>
      </c>
      <c r="I291" s="138">
        <v>17630</v>
      </c>
      <c r="J291" s="138">
        <v>110163</v>
      </c>
      <c r="K291" s="138">
        <v>87050</v>
      </c>
      <c r="L291" s="138">
        <v>4564</v>
      </c>
      <c r="M291" s="138">
        <v>15868</v>
      </c>
      <c r="N291" s="138">
        <v>171</v>
      </c>
      <c r="O291" s="138">
        <v>18186</v>
      </c>
      <c r="P291" s="138">
        <v>20187</v>
      </c>
      <c r="Q291" s="138">
        <v>4491</v>
      </c>
      <c r="R291" s="138">
        <v>16895</v>
      </c>
      <c r="S291" s="138">
        <v>47231</v>
      </c>
      <c r="T291" s="138">
        <v>16889</v>
      </c>
      <c r="U291" s="138">
        <v>5499</v>
      </c>
      <c r="V291" s="138">
        <v>27310</v>
      </c>
      <c r="W291" s="138">
        <v>31902</v>
      </c>
      <c r="X291" s="138">
        <v>19087</v>
      </c>
      <c r="Y291" s="138">
        <v>15962</v>
      </c>
      <c r="Z291" s="138">
        <v>14928</v>
      </c>
      <c r="AA291" s="138">
        <v>47890</v>
      </c>
      <c r="AB291" s="138">
        <v>993</v>
      </c>
      <c r="AC291" s="138">
        <v>497</v>
      </c>
      <c r="AD291" s="146">
        <v>9710</v>
      </c>
      <c r="AE291" s="138">
        <v>27537</v>
      </c>
      <c r="AF291" s="138">
        <v>10698</v>
      </c>
      <c r="AG291" s="138">
        <v>11050</v>
      </c>
      <c r="AH291" s="138">
        <v>62960</v>
      </c>
      <c r="AI291" s="138">
        <v>58540</v>
      </c>
      <c r="AJ291" s="138">
        <v>378320</v>
      </c>
      <c r="AK291" s="128">
        <f t="shared" si="201"/>
        <v>0.15868000000000002</v>
      </c>
      <c r="AL291" s="129">
        <f t="shared" si="202"/>
        <v>1.504</v>
      </c>
      <c r="AM291" s="129">
        <f t="shared" si="203"/>
        <v>2.5685500000000001</v>
      </c>
      <c r="AN291" s="129">
        <f t="shared" si="203"/>
        <v>3.4911500000000002</v>
      </c>
      <c r="AO291" s="129">
        <f t="shared" si="204"/>
        <v>11.016300000000001</v>
      </c>
      <c r="AP291" s="129">
        <f t="shared" si="205"/>
        <v>4.3525</v>
      </c>
      <c r="AQ291" s="129">
        <f t="shared" si="206"/>
        <v>0.62960000000000005</v>
      </c>
      <c r="AR291" s="129">
        <f t="shared" si="206"/>
        <v>0.58540000000000003</v>
      </c>
      <c r="AT291" s="131">
        <f t="shared" si="193"/>
        <v>43389</v>
      </c>
      <c r="AU291" s="132">
        <f t="shared" si="172"/>
        <v>0.27537</v>
      </c>
      <c r="AV291" s="132">
        <f t="shared" si="173"/>
        <v>0.47890000000000005</v>
      </c>
      <c r="AW291" s="132">
        <f t="shared" si="174"/>
        <v>0.47231000000000006</v>
      </c>
      <c r="AX291" s="132">
        <f t="shared" si="175"/>
        <v>4.9700000000000005E-3</v>
      </c>
      <c r="AY291" s="132">
        <f t="shared" si="176"/>
        <v>9.9300000000000013E-3</v>
      </c>
      <c r="AZ291" s="132">
        <f t="shared" si="177"/>
        <v>0.27310000000000001</v>
      </c>
      <c r="BA291" s="132">
        <f t="shared" si="178"/>
        <v>0.15962000000000001</v>
      </c>
      <c r="BB291" s="132">
        <f t="shared" si="179"/>
        <v>0.63804000000000005</v>
      </c>
      <c r="BC291" s="132">
        <f t="shared" si="180"/>
        <v>0.14928000000000002</v>
      </c>
      <c r="BD291" s="132">
        <f t="shared" si="181"/>
        <v>0.19087000000000001</v>
      </c>
      <c r="BE291" s="132">
        <f t="shared" si="182"/>
        <v>0.10698000000000001</v>
      </c>
      <c r="BF291" s="132">
        <f t="shared" si="183"/>
        <v>9.7100000000000006E-2</v>
      </c>
      <c r="BG291" s="132">
        <f t="shared" si="194"/>
        <v>1.1049999999999999E-2</v>
      </c>
      <c r="BH291" s="132"/>
      <c r="BI291" s="132">
        <f t="shared" si="207"/>
        <v>1.504</v>
      </c>
      <c r="BJ291" s="132">
        <f t="shared" si="207"/>
        <v>2.5685500000000001</v>
      </c>
      <c r="BK291" s="132">
        <f t="shared" si="207"/>
        <v>3.4911500000000002</v>
      </c>
      <c r="BL291" s="132">
        <f t="shared" si="184"/>
        <v>0.54990000000000006</v>
      </c>
      <c r="BM291" s="132">
        <f t="shared" si="195"/>
        <v>1.9113</v>
      </c>
      <c r="BN291" s="132">
        <f t="shared" si="185"/>
        <v>0.89184000000000008</v>
      </c>
      <c r="BO291" s="132"/>
      <c r="BP291" s="132">
        <f t="shared" si="196"/>
        <v>4.3525</v>
      </c>
      <c r="BQ291" s="132">
        <f t="shared" si="197"/>
        <v>11.016300000000001</v>
      </c>
      <c r="BR291" s="132">
        <f t="shared" si="198"/>
        <v>0.37831999999999999</v>
      </c>
      <c r="BS291" s="132">
        <f t="shared" si="186"/>
        <v>0.16889000000000001</v>
      </c>
      <c r="BT291" s="132">
        <f t="shared" si="187"/>
        <v>1.6895</v>
      </c>
      <c r="BU291" s="132"/>
      <c r="BV291" s="132">
        <f t="shared" si="199"/>
        <v>0.19140000000000001</v>
      </c>
      <c r="BW291" s="133">
        <f t="shared" ref="BW291:BX354" si="208">(H291)*0.0001</f>
        <v>2.0179</v>
      </c>
      <c r="BX291" s="133">
        <f t="shared" si="208"/>
        <v>1.7630000000000001</v>
      </c>
      <c r="BY291" s="133">
        <f t="shared" si="188"/>
        <v>0.4491</v>
      </c>
      <c r="BZ291" s="133">
        <f t="shared" si="189"/>
        <v>0.45640000000000003</v>
      </c>
      <c r="CA291" s="133">
        <f t="shared" si="190"/>
        <v>1.7100000000000001E-2</v>
      </c>
      <c r="CB291" s="133">
        <f t="shared" si="191"/>
        <v>9.093</v>
      </c>
      <c r="CC291" s="133"/>
      <c r="CD291" s="133">
        <f t="shared" si="192"/>
        <v>2.0186999999999999</v>
      </c>
    </row>
    <row r="292" spans="1:82" ht="15.75" x14ac:dyDescent="0.25">
      <c r="A292" s="125">
        <v>43390</v>
      </c>
      <c r="B292" s="138">
        <v>14537</v>
      </c>
      <c r="C292" s="138">
        <v>50252</v>
      </c>
      <c r="D292" s="138">
        <v>68727</v>
      </c>
      <c r="E292" s="138">
        <v>18492</v>
      </c>
      <c r="F292" s="138">
        <v>43315</v>
      </c>
      <c r="G292" s="138">
        <v>1573</v>
      </c>
      <c r="H292" s="138">
        <v>17142</v>
      </c>
      <c r="I292" s="138">
        <v>14336</v>
      </c>
      <c r="J292" s="138">
        <v>107536</v>
      </c>
      <c r="K292" s="138">
        <v>84581</v>
      </c>
      <c r="L292" s="138">
        <v>4175</v>
      </c>
      <c r="M292" s="138">
        <v>16925</v>
      </c>
      <c r="N292" s="138">
        <v>139</v>
      </c>
      <c r="O292" s="138">
        <v>16811</v>
      </c>
      <c r="P292" s="138">
        <v>18546</v>
      </c>
      <c r="Q292" s="138">
        <v>4141</v>
      </c>
      <c r="R292" s="138">
        <v>17290</v>
      </c>
      <c r="S292" s="138">
        <v>45465</v>
      </c>
      <c r="T292" s="138">
        <v>14216</v>
      </c>
      <c r="U292" s="138">
        <v>5643</v>
      </c>
      <c r="V292" s="138">
        <v>26017</v>
      </c>
      <c r="W292" s="138">
        <v>30558</v>
      </c>
      <c r="X292" s="138">
        <v>17357</v>
      </c>
      <c r="Y292" s="138">
        <v>14883</v>
      </c>
      <c r="Z292" s="138">
        <v>14857</v>
      </c>
      <c r="AA292" s="138">
        <v>46336</v>
      </c>
      <c r="AB292" s="138">
        <v>892</v>
      </c>
      <c r="AC292" s="138">
        <v>593</v>
      </c>
      <c r="AD292" s="138">
        <v>6389</v>
      </c>
      <c r="AE292" s="138">
        <v>26673</v>
      </c>
      <c r="AF292" s="138">
        <v>9678</v>
      </c>
      <c r="AG292" s="138">
        <v>11050</v>
      </c>
      <c r="AH292" s="138">
        <v>46210</v>
      </c>
      <c r="AI292" s="138">
        <v>33220</v>
      </c>
      <c r="AJ292" s="138">
        <v>399920</v>
      </c>
      <c r="AK292" s="128">
        <f t="shared" si="201"/>
        <v>0.16925000000000001</v>
      </c>
      <c r="AL292" s="129">
        <f t="shared" si="202"/>
        <v>1.4537</v>
      </c>
      <c r="AM292" s="129">
        <f t="shared" ref="AM292:AN307" si="209">(C292)*0.00005</f>
        <v>2.5125999999999999</v>
      </c>
      <c r="AN292" s="129">
        <f t="shared" si="209"/>
        <v>3.43635</v>
      </c>
      <c r="AO292" s="129">
        <f t="shared" si="204"/>
        <v>10.7536</v>
      </c>
      <c r="AP292" s="129">
        <f t="shared" si="205"/>
        <v>4.22905</v>
      </c>
      <c r="AQ292" s="129">
        <f t="shared" si="206"/>
        <v>0.46210000000000001</v>
      </c>
      <c r="AR292" s="129">
        <f t="shared" si="206"/>
        <v>0.33220000000000005</v>
      </c>
      <c r="AT292" s="131">
        <f t="shared" si="193"/>
        <v>43390</v>
      </c>
      <c r="AU292" s="132">
        <f t="shared" si="172"/>
        <v>0.26673000000000002</v>
      </c>
      <c r="AV292" s="132">
        <f t="shared" si="173"/>
        <v>0.46336000000000005</v>
      </c>
      <c r="AW292" s="132">
        <f t="shared" si="174"/>
        <v>0.45465000000000005</v>
      </c>
      <c r="AX292" s="132">
        <f t="shared" si="175"/>
        <v>5.9300000000000004E-3</v>
      </c>
      <c r="AY292" s="132">
        <f t="shared" si="176"/>
        <v>8.9200000000000008E-3</v>
      </c>
      <c r="AZ292" s="132">
        <f t="shared" si="177"/>
        <v>0.26017000000000001</v>
      </c>
      <c r="BA292" s="132">
        <f t="shared" si="178"/>
        <v>0.14883000000000002</v>
      </c>
      <c r="BB292" s="132">
        <f t="shared" si="179"/>
        <v>0.61116000000000004</v>
      </c>
      <c r="BC292" s="132">
        <f t="shared" si="180"/>
        <v>0.14857000000000001</v>
      </c>
      <c r="BD292" s="132">
        <f t="shared" si="181"/>
        <v>0.17357</v>
      </c>
      <c r="BE292" s="132">
        <f t="shared" si="182"/>
        <v>9.6780000000000005E-2</v>
      </c>
      <c r="BF292" s="132">
        <f t="shared" si="183"/>
        <v>6.3890000000000002E-2</v>
      </c>
      <c r="BG292" s="132">
        <f t="shared" si="194"/>
        <v>1.1049999999999999E-2</v>
      </c>
      <c r="BH292" s="132"/>
      <c r="BI292" s="132">
        <f t="shared" si="207"/>
        <v>1.4537</v>
      </c>
      <c r="BJ292" s="132">
        <f t="shared" si="207"/>
        <v>2.5125999999999999</v>
      </c>
      <c r="BK292" s="132">
        <f t="shared" si="207"/>
        <v>3.43635</v>
      </c>
      <c r="BL292" s="132">
        <f t="shared" si="184"/>
        <v>0.56430000000000002</v>
      </c>
      <c r="BM292" s="132">
        <f t="shared" si="195"/>
        <v>1.8492000000000002</v>
      </c>
      <c r="BN292" s="132">
        <f t="shared" si="185"/>
        <v>0.86630000000000007</v>
      </c>
      <c r="BO292" s="132"/>
      <c r="BP292" s="132">
        <f t="shared" si="196"/>
        <v>4.22905</v>
      </c>
      <c r="BQ292" s="132">
        <f t="shared" si="197"/>
        <v>10.7536</v>
      </c>
      <c r="BR292" s="132">
        <f t="shared" si="198"/>
        <v>0.39992</v>
      </c>
      <c r="BS292" s="132">
        <f t="shared" si="186"/>
        <v>0.14216000000000001</v>
      </c>
      <c r="BT292" s="132">
        <f t="shared" si="187"/>
        <v>1.7290000000000001</v>
      </c>
      <c r="BU292" s="132"/>
      <c r="BV292" s="132">
        <f t="shared" si="199"/>
        <v>0.1573</v>
      </c>
      <c r="BW292" s="133">
        <f t="shared" si="208"/>
        <v>1.7142000000000002</v>
      </c>
      <c r="BX292" s="133">
        <f t="shared" si="208"/>
        <v>1.4336</v>
      </c>
      <c r="BY292" s="133">
        <f t="shared" si="188"/>
        <v>0.41410000000000002</v>
      </c>
      <c r="BZ292" s="133">
        <f t="shared" si="189"/>
        <v>0.41750000000000004</v>
      </c>
      <c r="CA292" s="133">
        <f t="shared" si="190"/>
        <v>1.3900000000000001E-2</v>
      </c>
      <c r="CB292" s="133">
        <f t="shared" si="191"/>
        <v>8.4055</v>
      </c>
      <c r="CC292" s="133"/>
      <c r="CD292" s="133">
        <f t="shared" si="192"/>
        <v>1.8546</v>
      </c>
    </row>
    <row r="293" spans="1:82" ht="15.75" x14ac:dyDescent="0.25">
      <c r="A293" s="125">
        <v>43391</v>
      </c>
      <c r="B293" s="138">
        <v>14211</v>
      </c>
      <c r="C293" s="138">
        <v>49175</v>
      </c>
      <c r="D293" s="138">
        <v>65684</v>
      </c>
      <c r="E293" s="138">
        <v>17762</v>
      </c>
      <c r="F293" s="138">
        <v>43260</v>
      </c>
      <c r="G293" s="138">
        <v>1428</v>
      </c>
      <c r="H293" s="138">
        <v>15409</v>
      </c>
      <c r="I293" s="138">
        <v>13535</v>
      </c>
      <c r="J293" s="138">
        <v>105605</v>
      </c>
      <c r="K293" s="138">
        <v>82908</v>
      </c>
      <c r="L293" s="138">
        <v>3951</v>
      </c>
      <c r="M293" s="138">
        <v>16690</v>
      </c>
      <c r="N293" s="138">
        <v>133</v>
      </c>
      <c r="O293" s="138">
        <v>15986</v>
      </c>
      <c r="P293" s="138">
        <v>17040</v>
      </c>
      <c r="Q293" s="138">
        <v>3879</v>
      </c>
      <c r="R293" s="138">
        <v>15741</v>
      </c>
      <c r="S293" s="138">
        <v>44641</v>
      </c>
      <c r="T293" s="138">
        <v>15625</v>
      </c>
      <c r="U293" s="138">
        <v>4474</v>
      </c>
      <c r="V293" s="138">
        <v>26350</v>
      </c>
      <c r="W293" s="138">
        <v>30883</v>
      </c>
      <c r="X293" s="138">
        <v>16337</v>
      </c>
      <c r="Y293" s="138">
        <v>14535</v>
      </c>
      <c r="Z293" s="138">
        <v>15089</v>
      </c>
      <c r="AA293" s="138">
        <v>45447</v>
      </c>
      <c r="AB293" s="138">
        <v>829</v>
      </c>
      <c r="AC293" s="138">
        <v>575</v>
      </c>
      <c r="AD293" s="138">
        <v>6848</v>
      </c>
      <c r="AE293" s="138">
        <v>26597</v>
      </c>
      <c r="AF293" s="138">
        <v>8764</v>
      </c>
      <c r="AG293" s="145">
        <v>11050</v>
      </c>
      <c r="AH293" s="146">
        <v>48960</v>
      </c>
      <c r="AI293" s="146">
        <v>38060</v>
      </c>
      <c r="AJ293" s="138">
        <v>395700</v>
      </c>
      <c r="AK293" s="128">
        <f t="shared" si="201"/>
        <v>0.16690000000000002</v>
      </c>
      <c r="AL293" s="129">
        <f t="shared" si="202"/>
        <v>1.4211</v>
      </c>
      <c r="AM293" s="129">
        <f t="shared" si="209"/>
        <v>2.4587500000000002</v>
      </c>
      <c r="AN293" s="129">
        <f t="shared" si="209"/>
        <v>3.2842000000000002</v>
      </c>
      <c r="AO293" s="129">
        <f t="shared" si="204"/>
        <v>10.560500000000001</v>
      </c>
      <c r="AP293" s="129">
        <f t="shared" si="205"/>
        <v>4.1454000000000004</v>
      </c>
      <c r="AQ293" s="129">
        <f t="shared" si="206"/>
        <v>0.48960000000000004</v>
      </c>
      <c r="AR293" s="129">
        <f t="shared" si="206"/>
        <v>0.38060000000000005</v>
      </c>
      <c r="AT293" s="131">
        <f t="shared" si="193"/>
        <v>43391</v>
      </c>
      <c r="AU293" s="132">
        <f t="shared" si="172"/>
        <v>0.26597000000000004</v>
      </c>
      <c r="AV293" s="132">
        <f t="shared" si="173"/>
        <v>0.45447000000000004</v>
      </c>
      <c r="AW293" s="132">
        <f t="shared" si="174"/>
        <v>0.44641000000000003</v>
      </c>
      <c r="AX293" s="132">
        <f t="shared" si="175"/>
        <v>5.7500000000000008E-3</v>
      </c>
      <c r="AY293" s="132">
        <f t="shared" si="176"/>
        <v>8.2900000000000005E-3</v>
      </c>
      <c r="AZ293" s="132">
        <f t="shared" si="177"/>
        <v>0.26350000000000001</v>
      </c>
      <c r="BA293" s="132">
        <f t="shared" si="178"/>
        <v>0.14535000000000001</v>
      </c>
      <c r="BB293" s="132">
        <f t="shared" si="179"/>
        <v>0.6176600000000001</v>
      </c>
      <c r="BC293" s="132">
        <f t="shared" si="180"/>
        <v>0.15089000000000002</v>
      </c>
      <c r="BD293" s="132">
        <f t="shared" si="181"/>
        <v>0.16337000000000002</v>
      </c>
      <c r="BE293" s="132">
        <f t="shared" si="182"/>
        <v>8.764000000000001E-2</v>
      </c>
      <c r="BF293" s="132">
        <f t="shared" si="183"/>
        <v>6.8479999999999999E-2</v>
      </c>
      <c r="BG293" s="132">
        <f t="shared" si="194"/>
        <v>1.1049999999999999E-2</v>
      </c>
      <c r="BH293" s="132"/>
      <c r="BI293" s="132">
        <f t="shared" si="207"/>
        <v>1.4211</v>
      </c>
      <c r="BJ293" s="132">
        <f t="shared" si="207"/>
        <v>2.4587500000000002</v>
      </c>
      <c r="BK293" s="132">
        <f t="shared" si="207"/>
        <v>3.2842000000000002</v>
      </c>
      <c r="BL293" s="132">
        <f t="shared" si="184"/>
        <v>0.44740000000000002</v>
      </c>
      <c r="BM293" s="132">
        <f t="shared" si="195"/>
        <v>1.7762</v>
      </c>
      <c r="BN293" s="132">
        <f t="shared" si="185"/>
        <v>0.86520000000000008</v>
      </c>
      <c r="BO293" s="132"/>
      <c r="BP293" s="132">
        <f t="shared" si="196"/>
        <v>4.1454000000000004</v>
      </c>
      <c r="BQ293" s="132">
        <f t="shared" si="197"/>
        <v>10.560500000000001</v>
      </c>
      <c r="BR293" s="132">
        <f t="shared" si="198"/>
        <v>0.3957</v>
      </c>
      <c r="BS293" s="132">
        <f t="shared" si="186"/>
        <v>0.15625</v>
      </c>
      <c r="BT293" s="132">
        <f t="shared" si="187"/>
        <v>1.5741000000000001</v>
      </c>
      <c r="BU293" s="132"/>
      <c r="BV293" s="132">
        <f t="shared" si="199"/>
        <v>0.14280000000000001</v>
      </c>
      <c r="BW293" s="133">
        <f t="shared" si="208"/>
        <v>1.5409000000000002</v>
      </c>
      <c r="BX293" s="133">
        <f t="shared" si="208"/>
        <v>1.3535000000000001</v>
      </c>
      <c r="BY293" s="133">
        <f t="shared" si="188"/>
        <v>0.38790000000000002</v>
      </c>
      <c r="BZ293" s="133">
        <f t="shared" si="189"/>
        <v>0.39510000000000001</v>
      </c>
      <c r="CA293" s="133">
        <f t="shared" si="190"/>
        <v>1.3300000000000001E-2</v>
      </c>
      <c r="CB293" s="133">
        <f t="shared" si="191"/>
        <v>7.9930000000000003</v>
      </c>
      <c r="CC293" s="133"/>
      <c r="CD293" s="133">
        <f t="shared" si="192"/>
        <v>1.7040000000000002</v>
      </c>
    </row>
    <row r="294" spans="1:82" ht="15.75" x14ac:dyDescent="0.25">
      <c r="A294" s="125">
        <v>43392</v>
      </c>
      <c r="B294" s="138">
        <v>13968</v>
      </c>
      <c r="C294" s="138">
        <v>48447</v>
      </c>
      <c r="D294" s="138">
        <v>66140</v>
      </c>
      <c r="E294" s="138">
        <v>17185</v>
      </c>
      <c r="F294" s="138">
        <v>42677</v>
      </c>
      <c r="G294" s="138">
        <v>1330</v>
      </c>
      <c r="H294" s="138">
        <v>14452</v>
      </c>
      <c r="I294" s="138">
        <v>12822</v>
      </c>
      <c r="J294" s="138">
        <v>103707</v>
      </c>
      <c r="K294" s="138">
        <v>81303</v>
      </c>
      <c r="L294" s="138">
        <v>3789</v>
      </c>
      <c r="M294" s="138">
        <v>17876</v>
      </c>
      <c r="N294" s="138">
        <v>10</v>
      </c>
      <c r="O294" s="138">
        <v>16202</v>
      </c>
      <c r="P294" s="138">
        <v>16359</v>
      </c>
      <c r="Q294" s="138">
        <v>3707</v>
      </c>
      <c r="R294" s="138">
        <v>15895</v>
      </c>
      <c r="S294" s="138">
        <v>44255</v>
      </c>
      <c r="T294" s="138">
        <v>14820</v>
      </c>
      <c r="U294" s="138">
        <v>4213</v>
      </c>
      <c r="V294" s="138">
        <v>25541</v>
      </c>
      <c r="W294" s="138">
        <v>30285</v>
      </c>
      <c r="X294" s="138">
        <v>15960</v>
      </c>
      <c r="Y294" s="138">
        <v>15586</v>
      </c>
      <c r="Z294" s="138">
        <v>15124</v>
      </c>
      <c r="AA294" s="138">
        <v>45559</v>
      </c>
      <c r="AB294" s="138">
        <v>770</v>
      </c>
      <c r="AC294" s="138">
        <v>503</v>
      </c>
      <c r="AD294" s="138">
        <v>6375</v>
      </c>
      <c r="AE294" s="138">
        <v>26088</v>
      </c>
      <c r="AF294" s="138">
        <v>8000</v>
      </c>
      <c r="AG294" s="146">
        <v>8299</v>
      </c>
      <c r="AH294" s="138">
        <v>46230</v>
      </c>
      <c r="AI294" s="138">
        <v>36690</v>
      </c>
      <c r="AJ294" s="138">
        <v>395500</v>
      </c>
      <c r="AK294" s="128">
        <f t="shared" si="201"/>
        <v>0.17876</v>
      </c>
      <c r="AL294" s="129">
        <f t="shared" si="202"/>
        <v>1.3968</v>
      </c>
      <c r="AM294" s="129">
        <f t="shared" si="209"/>
        <v>2.4223500000000002</v>
      </c>
      <c r="AN294" s="129">
        <f t="shared" si="209"/>
        <v>3.3069999999999999</v>
      </c>
      <c r="AO294" s="129">
        <f t="shared" si="204"/>
        <v>10.370700000000001</v>
      </c>
      <c r="AP294" s="129">
        <f t="shared" si="205"/>
        <v>4.06515</v>
      </c>
      <c r="AQ294" s="129">
        <f t="shared" si="206"/>
        <v>0.46230000000000004</v>
      </c>
      <c r="AR294" s="129">
        <f t="shared" si="206"/>
        <v>0.3669</v>
      </c>
      <c r="AT294" s="131">
        <f t="shared" si="193"/>
        <v>43392</v>
      </c>
      <c r="AU294" s="132">
        <f t="shared" si="172"/>
        <v>0.26088</v>
      </c>
      <c r="AV294" s="132">
        <f t="shared" si="173"/>
        <v>0.45559000000000005</v>
      </c>
      <c r="AW294" s="132">
        <f t="shared" si="174"/>
        <v>0.44255000000000005</v>
      </c>
      <c r="AX294" s="132">
        <f t="shared" si="175"/>
        <v>5.0300000000000006E-3</v>
      </c>
      <c r="AY294" s="132">
        <f t="shared" si="176"/>
        <v>7.7000000000000002E-3</v>
      </c>
      <c r="AZ294" s="132">
        <f t="shared" si="177"/>
        <v>0.25541000000000003</v>
      </c>
      <c r="BA294" s="132">
        <f t="shared" si="178"/>
        <v>0.15586000000000003</v>
      </c>
      <c r="BB294" s="132">
        <f t="shared" si="179"/>
        <v>0.60570000000000002</v>
      </c>
      <c r="BC294" s="132">
        <f t="shared" si="180"/>
        <v>0.15124000000000001</v>
      </c>
      <c r="BD294" s="132">
        <f t="shared" si="181"/>
        <v>0.15960000000000002</v>
      </c>
      <c r="BE294" s="132">
        <f t="shared" si="182"/>
        <v>0.08</v>
      </c>
      <c r="BF294" s="132">
        <f t="shared" si="183"/>
        <v>6.3750000000000001E-2</v>
      </c>
      <c r="BG294" s="132">
        <f t="shared" si="194"/>
        <v>8.2989999999999991E-3</v>
      </c>
      <c r="BH294" s="132"/>
      <c r="BI294" s="132">
        <f t="shared" si="207"/>
        <v>1.3968</v>
      </c>
      <c r="BJ294" s="132">
        <f t="shared" si="207"/>
        <v>2.4223500000000002</v>
      </c>
      <c r="BK294" s="132">
        <f t="shared" si="207"/>
        <v>3.3069999999999999</v>
      </c>
      <c r="BL294" s="132">
        <f t="shared" si="184"/>
        <v>0.42130000000000001</v>
      </c>
      <c r="BM294" s="132">
        <f t="shared" si="195"/>
        <v>1.7185000000000001</v>
      </c>
      <c r="BN294" s="132">
        <f t="shared" si="185"/>
        <v>0.85354000000000008</v>
      </c>
      <c r="BO294" s="132"/>
      <c r="BP294" s="132">
        <f t="shared" si="196"/>
        <v>4.06515</v>
      </c>
      <c r="BQ294" s="132">
        <f t="shared" si="197"/>
        <v>10.370700000000001</v>
      </c>
      <c r="BR294" s="132">
        <f t="shared" si="198"/>
        <v>0.39549999999999996</v>
      </c>
      <c r="BS294" s="132">
        <f t="shared" si="186"/>
        <v>0.1482</v>
      </c>
      <c r="BT294" s="132">
        <f t="shared" si="187"/>
        <v>1.5895000000000001</v>
      </c>
      <c r="BU294" s="132"/>
      <c r="BV294" s="132">
        <f t="shared" si="199"/>
        <v>0.13300000000000001</v>
      </c>
      <c r="BW294" s="133">
        <f t="shared" si="208"/>
        <v>1.4452</v>
      </c>
      <c r="BX294" s="133">
        <f t="shared" si="208"/>
        <v>1.2822</v>
      </c>
      <c r="BY294" s="133">
        <f t="shared" si="188"/>
        <v>0.37070000000000003</v>
      </c>
      <c r="BZ294" s="133">
        <f t="shared" si="189"/>
        <v>0.37890000000000001</v>
      </c>
      <c r="CA294" s="133">
        <f t="shared" si="190"/>
        <v>1E-3</v>
      </c>
      <c r="CB294" s="133">
        <f t="shared" si="191"/>
        <v>8.1010000000000009</v>
      </c>
      <c r="CC294" s="133"/>
      <c r="CD294" s="133">
        <f t="shared" si="192"/>
        <v>1.6359000000000001</v>
      </c>
    </row>
    <row r="295" spans="1:82" ht="15.75" x14ac:dyDescent="0.25">
      <c r="A295" s="125">
        <v>43393</v>
      </c>
      <c r="B295" s="138">
        <v>14519</v>
      </c>
      <c r="C295" s="138">
        <v>49657</v>
      </c>
      <c r="D295" s="138">
        <v>67662</v>
      </c>
      <c r="E295" s="138">
        <v>16499</v>
      </c>
      <c r="F295" s="138">
        <v>45206</v>
      </c>
      <c r="G295" s="138">
        <v>1422</v>
      </c>
      <c r="H295" s="138">
        <v>14946</v>
      </c>
      <c r="I295" s="138">
        <v>13394</v>
      </c>
      <c r="J295" s="138">
        <v>105528</v>
      </c>
      <c r="K295" s="138">
        <v>81546</v>
      </c>
      <c r="L295" s="138">
        <v>3709</v>
      </c>
      <c r="M295" s="138">
        <v>20037</v>
      </c>
      <c r="N295" s="138">
        <v>31</v>
      </c>
      <c r="O295" s="138">
        <v>18318</v>
      </c>
      <c r="P295" s="138">
        <v>17419</v>
      </c>
      <c r="Q295" s="138">
        <v>3809</v>
      </c>
      <c r="R295" s="138">
        <v>14900</v>
      </c>
      <c r="S295" s="138">
        <v>42066</v>
      </c>
      <c r="T295" s="138">
        <v>18690</v>
      </c>
      <c r="U295" s="138">
        <v>4339</v>
      </c>
      <c r="V295" s="138">
        <v>27231</v>
      </c>
      <c r="W295" s="138">
        <v>29760</v>
      </c>
      <c r="X295" s="138">
        <v>16742</v>
      </c>
      <c r="Y295" s="138">
        <v>14967</v>
      </c>
      <c r="Z295" s="138">
        <v>15548</v>
      </c>
      <c r="AA295" s="138">
        <v>47803</v>
      </c>
      <c r="AB295" s="138">
        <v>852</v>
      </c>
      <c r="AC295" s="138">
        <v>818</v>
      </c>
      <c r="AD295" s="138">
        <v>5380</v>
      </c>
      <c r="AE295" s="138">
        <v>27558</v>
      </c>
      <c r="AF295" s="138">
        <v>5860</v>
      </c>
      <c r="AG295" s="146">
        <v>18045</v>
      </c>
      <c r="AH295" s="138">
        <v>43220</v>
      </c>
      <c r="AI295" s="138">
        <v>28110</v>
      </c>
      <c r="AJ295" s="138">
        <v>396340</v>
      </c>
      <c r="AK295" s="128">
        <f t="shared" si="201"/>
        <v>0.20037000000000002</v>
      </c>
      <c r="AL295" s="129">
        <f t="shared" si="202"/>
        <v>1.4519</v>
      </c>
      <c r="AM295" s="129">
        <f t="shared" si="209"/>
        <v>2.48285</v>
      </c>
      <c r="AN295" s="129">
        <f t="shared" si="209"/>
        <v>3.3831000000000002</v>
      </c>
      <c r="AO295" s="129">
        <f t="shared" si="204"/>
        <v>10.552800000000001</v>
      </c>
      <c r="AP295" s="137">
        <f t="shared" si="205"/>
        <v>4.0773000000000001</v>
      </c>
      <c r="AQ295" s="129">
        <f t="shared" si="206"/>
        <v>0.43220000000000003</v>
      </c>
      <c r="AR295" s="129">
        <f t="shared" si="206"/>
        <v>0.28110000000000002</v>
      </c>
      <c r="AT295" s="131">
        <f t="shared" si="193"/>
        <v>43393</v>
      </c>
      <c r="AU295" s="132">
        <f t="shared" si="172"/>
        <v>0.27558000000000005</v>
      </c>
      <c r="AV295" s="132">
        <f t="shared" si="173"/>
        <v>0.47803000000000007</v>
      </c>
      <c r="AW295" s="132">
        <f t="shared" si="174"/>
        <v>0.42066000000000003</v>
      </c>
      <c r="AX295" s="132">
        <f t="shared" si="175"/>
        <v>8.1800000000000015E-3</v>
      </c>
      <c r="AY295" s="132">
        <f t="shared" si="176"/>
        <v>8.5200000000000015E-3</v>
      </c>
      <c r="AZ295" s="132">
        <f t="shared" si="177"/>
        <v>0.27231</v>
      </c>
      <c r="BA295" s="132">
        <f t="shared" si="178"/>
        <v>0.14967000000000003</v>
      </c>
      <c r="BB295" s="132">
        <f t="shared" si="179"/>
        <v>0.59520000000000006</v>
      </c>
      <c r="BC295" s="132">
        <f t="shared" si="180"/>
        <v>0.15548000000000001</v>
      </c>
      <c r="BD295" s="132">
        <f t="shared" si="181"/>
        <v>0.16742000000000001</v>
      </c>
      <c r="BE295" s="132">
        <f t="shared" si="182"/>
        <v>5.8600000000000006E-2</v>
      </c>
      <c r="BF295" s="132">
        <f t="shared" si="183"/>
        <v>5.3800000000000008E-2</v>
      </c>
      <c r="BG295" s="132">
        <f t="shared" si="194"/>
        <v>1.8044999999999999E-2</v>
      </c>
      <c r="BH295" s="132"/>
      <c r="BI295" s="132">
        <f t="shared" si="207"/>
        <v>1.4519</v>
      </c>
      <c r="BJ295" s="132">
        <f t="shared" si="207"/>
        <v>2.48285</v>
      </c>
      <c r="BK295" s="132">
        <f t="shared" si="207"/>
        <v>3.3831000000000002</v>
      </c>
      <c r="BL295" s="132">
        <f t="shared" si="184"/>
        <v>0.43390000000000001</v>
      </c>
      <c r="BM295" s="132">
        <f t="shared" si="195"/>
        <v>1.6499000000000001</v>
      </c>
      <c r="BN295" s="132">
        <f t="shared" si="185"/>
        <v>0.90412000000000003</v>
      </c>
      <c r="BO295" s="132"/>
      <c r="BP295" s="132">
        <f t="shared" si="196"/>
        <v>4.0773000000000001</v>
      </c>
      <c r="BQ295" s="132">
        <f t="shared" si="197"/>
        <v>10.552800000000001</v>
      </c>
      <c r="BR295" s="132">
        <f t="shared" si="198"/>
        <v>0.39633999999999997</v>
      </c>
      <c r="BS295" s="132">
        <f t="shared" si="186"/>
        <v>0.18690000000000001</v>
      </c>
      <c r="BT295" s="132">
        <f t="shared" si="187"/>
        <v>1.49</v>
      </c>
      <c r="BU295" s="132"/>
      <c r="BV295" s="132">
        <f t="shared" si="199"/>
        <v>0.14219999999999999</v>
      </c>
      <c r="BW295" s="133">
        <f t="shared" si="208"/>
        <v>1.4946000000000002</v>
      </c>
      <c r="BX295" s="133">
        <f t="shared" si="208"/>
        <v>1.3394000000000001</v>
      </c>
      <c r="BY295" s="133">
        <f t="shared" si="188"/>
        <v>0.38090000000000002</v>
      </c>
      <c r="BZ295" s="133">
        <f t="shared" si="189"/>
        <v>0.37090000000000001</v>
      </c>
      <c r="CA295" s="133">
        <f t="shared" si="190"/>
        <v>3.1000000000000003E-3</v>
      </c>
      <c r="CB295" s="133">
        <f t="shared" si="191"/>
        <v>9.1590000000000007</v>
      </c>
      <c r="CC295" s="133"/>
      <c r="CD295" s="133">
        <f t="shared" si="192"/>
        <v>1.7419</v>
      </c>
    </row>
    <row r="296" spans="1:82" ht="15.75" x14ac:dyDescent="0.25">
      <c r="A296" s="125">
        <v>43394</v>
      </c>
      <c r="B296" s="138">
        <v>14677</v>
      </c>
      <c r="C296" s="138">
        <v>50576</v>
      </c>
      <c r="D296" s="138">
        <v>68385</v>
      </c>
      <c r="E296" s="138">
        <v>17518</v>
      </c>
      <c r="F296" s="138">
        <v>48619</v>
      </c>
      <c r="G296" s="138">
        <v>1438</v>
      </c>
      <c r="H296" s="138">
        <v>15025</v>
      </c>
      <c r="I296" s="138">
        <v>13135</v>
      </c>
      <c r="J296" s="138">
        <v>108845</v>
      </c>
      <c r="K296" s="138">
        <v>84614</v>
      </c>
      <c r="L296" s="138">
        <v>3763</v>
      </c>
      <c r="M296" s="138">
        <v>18527</v>
      </c>
      <c r="N296" s="138">
        <v>32</v>
      </c>
      <c r="O296" s="138">
        <v>18397</v>
      </c>
      <c r="P296" s="138">
        <v>16812</v>
      </c>
      <c r="Q296" s="138">
        <v>3833</v>
      </c>
      <c r="R296" s="138">
        <v>15312</v>
      </c>
      <c r="S296" s="138">
        <v>42716</v>
      </c>
      <c r="T296" s="138">
        <v>15600</v>
      </c>
      <c r="U296" s="138">
        <v>4631</v>
      </c>
      <c r="V296" s="138">
        <v>28534</v>
      </c>
      <c r="W296" s="138">
        <v>30162</v>
      </c>
      <c r="X296" s="138">
        <v>17799</v>
      </c>
      <c r="Y296" s="138">
        <v>14733</v>
      </c>
      <c r="Z296" s="138">
        <v>16699</v>
      </c>
      <c r="AA296" s="138">
        <v>49880</v>
      </c>
      <c r="AB296" s="138">
        <v>818</v>
      </c>
      <c r="AC296" s="138">
        <v>668</v>
      </c>
      <c r="AD296" s="146">
        <v>5375</v>
      </c>
      <c r="AE296" s="138">
        <v>29688</v>
      </c>
      <c r="AF296" s="138">
        <v>5577</v>
      </c>
      <c r="AG296" s="146">
        <v>195</v>
      </c>
      <c r="AH296" s="138">
        <v>42410</v>
      </c>
      <c r="AI296" s="138">
        <v>30540</v>
      </c>
      <c r="AJ296" s="138">
        <v>398460</v>
      </c>
      <c r="AK296" s="128">
        <f t="shared" si="201"/>
        <v>0.18527000000000002</v>
      </c>
      <c r="AL296" s="129">
        <f t="shared" si="202"/>
        <v>1.4677</v>
      </c>
      <c r="AM296" s="129">
        <f t="shared" si="209"/>
        <v>2.5287999999999999</v>
      </c>
      <c r="AN296" s="129">
        <f t="shared" si="209"/>
        <v>3.4192500000000003</v>
      </c>
      <c r="AO296" s="129">
        <f t="shared" si="204"/>
        <v>10.884500000000001</v>
      </c>
      <c r="AP296" s="129">
        <f t="shared" si="205"/>
        <v>4.2307000000000006</v>
      </c>
      <c r="AQ296" s="129">
        <f t="shared" si="206"/>
        <v>0.42410000000000003</v>
      </c>
      <c r="AR296" s="129">
        <f t="shared" si="206"/>
        <v>0.3054</v>
      </c>
      <c r="AT296" s="131">
        <f t="shared" si="193"/>
        <v>43394</v>
      </c>
      <c r="AU296" s="132">
        <f t="shared" si="172"/>
        <v>0.29688000000000003</v>
      </c>
      <c r="AV296" s="132">
        <f t="shared" si="173"/>
        <v>0.49880000000000002</v>
      </c>
      <c r="AW296" s="132">
        <f t="shared" si="174"/>
        <v>0.42716000000000004</v>
      </c>
      <c r="AX296" s="132">
        <f t="shared" si="175"/>
        <v>6.6800000000000002E-3</v>
      </c>
      <c r="AY296" s="132">
        <f t="shared" si="176"/>
        <v>8.1800000000000015E-3</v>
      </c>
      <c r="AZ296" s="132">
        <f t="shared" si="177"/>
        <v>0.28534000000000004</v>
      </c>
      <c r="BA296" s="132">
        <f t="shared" si="178"/>
        <v>0.14733000000000002</v>
      </c>
      <c r="BB296" s="132">
        <f t="shared" si="179"/>
        <v>0.60324</v>
      </c>
      <c r="BC296" s="132">
        <f t="shared" si="180"/>
        <v>0.16699000000000003</v>
      </c>
      <c r="BD296" s="132">
        <f t="shared" si="181"/>
        <v>0.17799000000000001</v>
      </c>
      <c r="BE296" s="132">
        <f t="shared" si="182"/>
        <v>5.5770000000000007E-2</v>
      </c>
      <c r="BF296" s="132">
        <f t="shared" si="183"/>
        <v>5.3750000000000006E-2</v>
      </c>
      <c r="BG296" s="132">
        <f t="shared" si="194"/>
        <v>1.95E-4</v>
      </c>
      <c r="BH296" s="132"/>
      <c r="BI296" s="132">
        <f t="shared" si="207"/>
        <v>1.4677</v>
      </c>
      <c r="BJ296" s="132">
        <f t="shared" si="207"/>
        <v>2.5287999999999999</v>
      </c>
      <c r="BK296" s="132">
        <f t="shared" si="207"/>
        <v>3.4192500000000003</v>
      </c>
      <c r="BL296" s="132">
        <f t="shared" si="184"/>
        <v>0.46310000000000001</v>
      </c>
      <c r="BM296" s="132">
        <f t="shared" si="195"/>
        <v>1.7518</v>
      </c>
      <c r="BN296" s="132">
        <f t="shared" si="185"/>
        <v>0.97238000000000013</v>
      </c>
      <c r="BO296" s="132"/>
      <c r="BP296" s="132">
        <f t="shared" si="196"/>
        <v>4.2307000000000006</v>
      </c>
      <c r="BQ296" s="132">
        <f t="shared" si="197"/>
        <v>10.884500000000001</v>
      </c>
      <c r="BR296" s="132">
        <f t="shared" si="198"/>
        <v>0.39845999999999998</v>
      </c>
      <c r="BS296" s="132">
        <f t="shared" si="186"/>
        <v>0.156</v>
      </c>
      <c r="BT296" s="132">
        <f t="shared" si="187"/>
        <v>1.5312000000000001</v>
      </c>
      <c r="BU296" s="132"/>
      <c r="BV296" s="132">
        <f t="shared" si="199"/>
        <v>0.14380000000000001</v>
      </c>
      <c r="BW296" s="133">
        <f t="shared" si="208"/>
        <v>1.5025000000000002</v>
      </c>
      <c r="BX296" s="133">
        <f t="shared" si="208"/>
        <v>1.3135000000000001</v>
      </c>
      <c r="BY296" s="133">
        <f t="shared" si="188"/>
        <v>0.38330000000000003</v>
      </c>
      <c r="BZ296" s="133">
        <f t="shared" si="189"/>
        <v>0.37630000000000002</v>
      </c>
      <c r="CA296" s="133">
        <f t="shared" si="190"/>
        <v>3.2000000000000002E-3</v>
      </c>
      <c r="CB296" s="133">
        <f t="shared" si="191"/>
        <v>9.198500000000001</v>
      </c>
      <c r="CC296" s="133"/>
      <c r="CD296" s="133">
        <f t="shared" si="192"/>
        <v>1.6812</v>
      </c>
    </row>
    <row r="297" spans="1:82" ht="15.75" x14ac:dyDescent="0.25">
      <c r="A297" s="125">
        <v>43395</v>
      </c>
      <c r="B297" s="138">
        <v>13992</v>
      </c>
      <c r="C297" s="138">
        <v>48625</v>
      </c>
      <c r="D297" s="138">
        <v>66129</v>
      </c>
      <c r="E297" s="138">
        <v>17174</v>
      </c>
      <c r="F297" s="138">
        <v>44680</v>
      </c>
      <c r="G297" s="138">
        <v>1368</v>
      </c>
      <c r="H297" s="138">
        <v>13428</v>
      </c>
      <c r="I297" s="138">
        <v>11973</v>
      </c>
      <c r="J297" s="138">
        <v>102731</v>
      </c>
      <c r="K297" s="138">
        <v>80416</v>
      </c>
      <c r="L297" s="138">
        <v>5342</v>
      </c>
      <c r="M297" s="138">
        <v>15659</v>
      </c>
      <c r="N297" s="138">
        <v>343</v>
      </c>
      <c r="O297" s="138">
        <v>16329</v>
      </c>
      <c r="P297" s="138">
        <v>15106</v>
      </c>
      <c r="Q297" s="138">
        <v>3676</v>
      </c>
      <c r="R297" s="138">
        <v>15539</v>
      </c>
      <c r="S297" s="138">
        <v>44693</v>
      </c>
      <c r="T297" s="138">
        <v>16671</v>
      </c>
      <c r="U297" s="138">
        <v>4124</v>
      </c>
      <c r="V297" s="138">
        <v>25978</v>
      </c>
      <c r="W297" s="138">
        <v>30003</v>
      </c>
      <c r="X297" s="138">
        <v>14644</v>
      </c>
      <c r="Y297" s="138">
        <v>14589</v>
      </c>
      <c r="Z297" s="138">
        <v>14827</v>
      </c>
      <c r="AA297" s="138">
        <v>46532</v>
      </c>
      <c r="AB297" s="138">
        <v>786</v>
      </c>
      <c r="AC297" s="138">
        <v>371</v>
      </c>
      <c r="AD297" s="138">
        <v>6441</v>
      </c>
      <c r="AE297" s="138">
        <v>26193</v>
      </c>
      <c r="AF297" s="138">
        <v>8266</v>
      </c>
      <c r="AG297" s="146">
        <v>13560</v>
      </c>
      <c r="AH297" s="138">
        <v>39830</v>
      </c>
      <c r="AI297" s="138">
        <v>37890</v>
      </c>
      <c r="AJ297" s="138">
        <v>343820</v>
      </c>
      <c r="AK297" s="128">
        <f t="shared" si="201"/>
        <v>0.15659000000000001</v>
      </c>
      <c r="AL297" s="129">
        <f t="shared" si="202"/>
        <v>1.3992</v>
      </c>
      <c r="AM297" s="129">
        <f t="shared" si="209"/>
        <v>2.4312499999999999</v>
      </c>
      <c r="AN297" s="129">
        <f t="shared" si="209"/>
        <v>3.3064500000000003</v>
      </c>
      <c r="AO297" s="129">
        <f t="shared" si="204"/>
        <v>10.273100000000001</v>
      </c>
      <c r="AP297" s="129">
        <f t="shared" si="205"/>
        <v>4.0208000000000004</v>
      </c>
      <c r="AQ297" s="129">
        <f t="shared" si="206"/>
        <v>0.39830000000000004</v>
      </c>
      <c r="AR297" s="129">
        <f t="shared" si="206"/>
        <v>0.37890000000000001</v>
      </c>
      <c r="AT297" s="131">
        <f t="shared" si="193"/>
        <v>43395</v>
      </c>
      <c r="AU297" s="132">
        <f t="shared" si="172"/>
        <v>0.26193</v>
      </c>
      <c r="AV297" s="132">
        <f t="shared" si="173"/>
        <v>0.46532000000000001</v>
      </c>
      <c r="AW297" s="132">
        <f t="shared" si="174"/>
        <v>0.44693000000000005</v>
      </c>
      <c r="AX297" s="132">
        <f t="shared" si="175"/>
        <v>3.7100000000000002E-3</v>
      </c>
      <c r="AY297" s="132">
        <f t="shared" si="176"/>
        <v>7.8600000000000007E-3</v>
      </c>
      <c r="AZ297" s="132">
        <f t="shared" si="177"/>
        <v>0.25978000000000001</v>
      </c>
      <c r="BA297" s="132">
        <f t="shared" si="178"/>
        <v>0.14589000000000002</v>
      </c>
      <c r="BB297" s="132">
        <f t="shared" si="179"/>
        <v>0.60006000000000004</v>
      </c>
      <c r="BC297" s="132">
        <f t="shared" si="180"/>
        <v>0.14827000000000001</v>
      </c>
      <c r="BD297" s="132">
        <f t="shared" si="181"/>
        <v>0.14644000000000001</v>
      </c>
      <c r="BE297" s="132">
        <f t="shared" si="182"/>
        <v>8.2660000000000011E-2</v>
      </c>
      <c r="BF297" s="132">
        <f t="shared" si="183"/>
        <v>6.4410000000000009E-2</v>
      </c>
      <c r="BG297" s="132">
        <f t="shared" si="194"/>
        <v>1.3559999999999999E-2</v>
      </c>
      <c r="BH297" s="132"/>
      <c r="BI297" s="132">
        <f t="shared" si="207"/>
        <v>1.3992</v>
      </c>
      <c r="BJ297" s="132">
        <f t="shared" si="207"/>
        <v>2.4312499999999999</v>
      </c>
      <c r="BK297" s="132">
        <f t="shared" si="207"/>
        <v>3.3064500000000003</v>
      </c>
      <c r="BL297" s="132">
        <f t="shared" si="184"/>
        <v>0.41240000000000004</v>
      </c>
      <c r="BM297" s="132">
        <f t="shared" si="195"/>
        <v>1.7174</v>
      </c>
      <c r="BN297" s="132">
        <f t="shared" si="185"/>
        <v>0.89360000000000006</v>
      </c>
      <c r="BO297" s="132"/>
      <c r="BP297" s="132">
        <f t="shared" si="196"/>
        <v>4.0208000000000004</v>
      </c>
      <c r="BQ297" s="132">
        <f t="shared" si="197"/>
        <v>10.273100000000001</v>
      </c>
      <c r="BR297" s="132">
        <f t="shared" si="198"/>
        <v>0.34381999999999996</v>
      </c>
      <c r="BS297" s="132">
        <f t="shared" si="186"/>
        <v>0.16671000000000002</v>
      </c>
      <c r="BT297" s="132">
        <f t="shared" si="187"/>
        <v>1.5539000000000001</v>
      </c>
      <c r="BU297" s="132"/>
      <c r="BV297" s="132">
        <f t="shared" si="199"/>
        <v>0.1368</v>
      </c>
      <c r="BW297" s="133">
        <f t="shared" si="208"/>
        <v>1.3428</v>
      </c>
      <c r="BX297" s="133">
        <f t="shared" si="208"/>
        <v>1.1973</v>
      </c>
      <c r="BY297" s="133">
        <f t="shared" si="188"/>
        <v>0.36760000000000004</v>
      </c>
      <c r="BZ297" s="133">
        <f t="shared" si="189"/>
        <v>0.53420000000000001</v>
      </c>
      <c r="CA297" s="133">
        <f t="shared" si="190"/>
        <v>3.4300000000000004E-2</v>
      </c>
      <c r="CB297" s="133">
        <f t="shared" si="191"/>
        <v>8.1645000000000003</v>
      </c>
      <c r="CC297" s="133"/>
      <c r="CD297" s="133">
        <f t="shared" si="192"/>
        <v>1.5106000000000002</v>
      </c>
    </row>
    <row r="298" spans="1:82" ht="15.75" x14ac:dyDescent="0.25">
      <c r="A298" s="125">
        <v>43396</v>
      </c>
      <c r="B298" s="138">
        <v>13645</v>
      </c>
      <c r="C298" s="138">
        <v>47242</v>
      </c>
      <c r="D298" s="138">
        <v>64745</v>
      </c>
      <c r="E298" s="138">
        <v>16616</v>
      </c>
      <c r="F298" s="138">
        <v>40768</v>
      </c>
      <c r="G298" s="138">
        <v>1404</v>
      </c>
      <c r="H298" s="138">
        <v>12735</v>
      </c>
      <c r="I298" s="138">
        <v>11323</v>
      </c>
      <c r="J298" s="138">
        <v>101842</v>
      </c>
      <c r="K298" s="138">
        <v>79135</v>
      </c>
      <c r="L298" s="138">
        <v>3345</v>
      </c>
      <c r="M298" s="138">
        <v>16080</v>
      </c>
      <c r="N298" s="138">
        <v>95</v>
      </c>
      <c r="O298" s="138">
        <v>16167</v>
      </c>
      <c r="P298" s="138">
        <v>14654</v>
      </c>
      <c r="Q298" s="138">
        <v>3644</v>
      </c>
      <c r="R298" s="138">
        <v>14727</v>
      </c>
      <c r="S298" s="138">
        <v>44262</v>
      </c>
      <c r="T298" s="138">
        <v>13553</v>
      </c>
      <c r="U298" s="138">
        <v>3508</v>
      </c>
      <c r="V298" s="138">
        <v>25309</v>
      </c>
      <c r="W298" s="138">
        <v>30027</v>
      </c>
      <c r="X298" s="138">
        <v>14397</v>
      </c>
      <c r="Y298" s="138">
        <v>15836</v>
      </c>
      <c r="Z298" s="138">
        <v>15123</v>
      </c>
      <c r="AA298" s="138">
        <v>43648</v>
      </c>
      <c r="AB298" s="138">
        <v>740</v>
      </c>
      <c r="AC298" s="138">
        <v>333</v>
      </c>
      <c r="AD298" s="138">
        <v>7099</v>
      </c>
      <c r="AE298" s="138">
        <v>25403</v>
      </c>
      <c r="AF298" s="138">
        <v>8308</v>
      </c>
      <c r="AG298" s="146">
        <v>0</v>
      </c>
      <c r="AH298" s="138">
        <v>63290</v>
      </c>
      <c r="AI298" s="138">
        <v>40940</v>
      </c>
      <c r="AJ298" s="138">
        <v>399200</v>
      </c>
      <c r="AK298" s="128">
        <f t="shared" si="201"/>
        <v>0.16080000000000003</v>
      </c>
      <c r="AL298" s="129">
        <f t="shared" si="202"/>
        <v>1.3645</v>
      </c>
      <c r="AM298" s="129">
        <f t="shared" si="209"/>
        <v>2.3621000000000003</v>
      </c>
      <c r="AN298" s="129">
        <f t="shared" si="209"/>
        <v>3.23725</v>
      </c>
      <c r="AO298" s="129">
        <f t="shared" si="204"/>
        <v>10.184200000000001</v>
      </c>
      <c r="AP298" s="129">
        <f t="shared" si="205"/>
        <v>3.95675</v>
      </c>
      <c r="AQ298" s="129">
        <f t="shared" si="206"/>
        <v>0.63290000000000002</v>
      </c>
      <c r="AR298" s="129">
        <f t="shared" si="206"/>
        <v>0.40940000000000004</v>
      </c>
      <c r="AT298" s="131">
        <f t="shared" si="193"/>
        <v>43396</v>
      </c>
      <c r="AU298" s="132">
        <f t="shared" si="172"/>
        <v>0.25403000000000003</v>
      </c>
      <c r="AV298" s="132">
        <f t="shared" si="173"/>
        <v>0.43648000000000003</v>
      </c>
      <c r="AW298" s="132">
        <f t="shared" si="174"/>
        <v>0.44262000000000001</v>
      </c>
      <c r="AX298" s="132">
        <f t="shared" si="175"/>
        <v>3.3300000000000001E-3</v>
      </c>
      <c r="AY298" s="132">
        <f t="shared" si="176"/>
        <v>7.4000000000000003E-3</v>
      </c>
      <c r="AZ298" s="132">
        <f t="shared" si="177"/>
        <v>0.25309000000000004</v>
      </c>
      <c r="BA298" s="132">
        <f t="shared" si="178"/>
        <v>0.15836</v>
      </c>
      <c r="BB298" s="132">
        <f t="shared" si="179"/>
        <v>0.60054000000000007</v>
      </c>
      <c r="BC298" s="132">
        <f t="shared" si="180"/>
        <v>0.15123</v>
      </c>
      <c r="BD298" s="132">
        <f t="shared" si="181"/>
        <v>0.14397000000000001</v>
      </c>
      <c r="BE298" s="132">
        <f t="shared" si="182"/>
        <v>8.3080000000000001E-2</v>
      </c>
      <c r="BF298" s="132">
        <f t="shared" si="183"/>
        <v>7.0990000000000011E-2</v>
      </c>
      <c r="BG298" s="132">
        <f t="shared" si="194"/>
        <v>0</v>
      </c>
      <c r="BH298" s="132"/>
      <c r="BI298" s="132">
        <f t="shared" si="207"/>
        <v>1.3645</v>
      </c>
      <c r="BJ298" s="132">
        <f t="shared" si="207"/>
        <v>2.3621000000000003</v>
      </c>
      <c r="BK298" s="132">
        <f t="shared" si="207"/>
        <v>3.23725</v>
      </c>
      <c r="BL298" s="132">
        <f t="shared" si="184"/>
        <v>0.3508</v>
      </c>
      <c r="BM298" s="132">
        <f t="shared" si="195"/>
        <v>1.6616000000000002</v>
      </c>
      <c r="BN298" s="132">
        <f t="shared" si="185"/>
        <v>0.81536000000000008</v>
      </c>
      <c r="BO298" s="132"/>
      <c r="BP298" s="132">
        <f t="shared" si="196"/>
        <v>3.95675</v>
      </c>
      <c r="BQ298" s="132">
        <f t="shared" si="197"/>
        <v>10.184200000000001</v>
      </c>
      <c r="BR298" s="132">
        <f t="shared" si="198"/>
        <v>0.3992</v>
      </c>
      <c r="BS298" s="132">
        <f t="shared" si="186"/>
        <v>0.13553000000000001</v>
      </c>
      <c r="BT298" s="132">
        <f t="shared" si="187"/>
        <v>1.4727000000000001</v>
      </c>
      <c r="BU298" s="132"/>
      <c r="BV298" s="132">
        <f t="shared" si="199"/>
        <v>0.1404</v>
      </c>
      <c r="BW298" s="133">
        <f t="shared" si="208"/>
        <v>1.2735000000000001</v>
      </c>
      <c r="BX298" s="133">
        <f t="shared" si="208"/>
        <v>1.1323000000000001</v>
      </c>
      <c r="BY298" s="133">
        <f t="shared" si="188"/>
        <v>0.3644</v>
      </c>
      <c r="BZ298" s="133">
        <f t="shared" si="189"/>
        <v>0.33450000000000002</v>
      </c>
      <c r="CA298" s="133">
        <f t="shared" si="190"/>
        <v>9.4999999999999998E-3</v>
      </c>
      <c r="CB298" s="133">
        <f t="shared" si="191"/>
        <v>8.0835000000000008</v>
      </c>
      <c r="CC298" s="133"/>
      <c r="CD298" s="133">
        <f t="shared" si="192"/>
        <v>1.4654</v>
      </c>
    </row>
    <row r="299" spans="1:82" ht="15.75" x14ac:dyDescent="0.25">
      <c r="A299" s="125">
        <v>43397</v>
      </c>
      <c r="B299" s="138">
        <v>13556</v>
      </c>
      <c r="C299" s="138">
        <v>47188</v>
      </c>
      <c r="D299" s="138">
        <v>64813</v>
      </c>
      <c r="E299" s="138">
        <v>16591</v>
      </c>
      <c r="F299" s="138">
        <v>42565</v>
      </c>
      <c r="G299" s="138">
        <v>1086</v>
      </c>
      <c r="H299" s="138">
        <v>11802</v>
      </c>
      <c r="I299" s="138">
        <v>11163</v>
      </c>
      <c r="J299" s="138">
        <v>101888</v>
      </c>
      <c r="K299" s="138">
        <v>79206</v>
      </c>
      <c r="L299" s="138">
        <v>3299</v>
      </c>
      <c r="M299" s="138">
        <v>16122</v>
      </c>
      <c r="N299" s="138">
        <v>177</v>
      </c>
      <c r="O299" s="138">
        <v>16054</v>
      </c>
      <c r="P299" s="138">
        <v>14450</v>
      </c>
      <c r="Q299" s="138">
        <v>3565</v>
      </c>
      <c r="R299" s="138">
        <v>15643</v>
      </c>
      <c r="S299" s="138">
        <v>44569</v>
      </c>
      <c r="T299" s="138">
        <v>16140</v>
      </c>
      <c r="U299" s="138">
        <v>3530</v>
      </c>
      <c r="V299" s="138">
        <v>25455</v>
      </c>
      <c r="W299" s="138">
        <v>30370</v>
      </c>
      <c r="X299" s="138">
        <v>14175</v>
      </c>
      <c r="Y299" s="138">
        <v>14367</v>
      </c>
      <c r="Z299" s="138">
        <v>14790</v>
      </c>
      <c r="AA299" s="138">
        <v>45236</v>
      </c>
      <c r="AB299" s="138">
        <v>743</v>
      </c>
      <c r="AC299" s="138">
        <v>259</v>
      </c>
      <c r="AD299" s="138">
        <v>8878</v>
      </c>
      <c r="AE299" s="138">
        <v>24907</v>
      </c>
      <c r="AF299" s="138">
        <v>8323</v>
      </c>
      <c r="AG299" s="146">
        <v>13986</v>
      </c>
      <c r="AH299" s="138">
        <v>60220</v>
      </c>
      <c r="AI299" s="138">
        <v>54530</v>
      </c>
      <c r="AJ299" s="138">
        <v>356220</v>
      </c>
      <c r="AK299" s="128">
        <f t="shared" si="201"/>
        <v>0.16122</v>
      </c>
      <c r="AL299" s="129">
        <f t="shared" si="202"/>
        <v>1.3556000000000001</v>
      </c>
      <c r="AM299" s="129">
        <f t="shared" si="209"/>
        <v>2.3593999999999999</v>
      </c>
      <c r="AN299" s="129">
        <f t="shared" si="209"/>
        <v>3.24065</v>
      </c>
      <c r="AO299" s="129">
        <f t="shared" si="204"/>
        <v>10.188800000000001</v>
      </c>
      <c r="AP299" s="129">
        <f t="shared" si="205"/>
        <v>3.9603000000000002</v>
      </c>
      <c r="AQ299" s="129">
        <f t="shared" si="206"/>
        <v>0.60220000000000007</v>
      </c>
      <c r="AR299" s="129">
        <f t="shared" si="206"/>
        <v>0.54530000000000001</v>
      </c>
      <c r="AT299" s="131">
        <f t="shared" si="193"/>
        <v>43397</v>
      </c>
      <c r="AU299" s="132">
        <f t="shared" si="172"/>
        <v>0.24907000000000001</v>
      </c>
      <c r="AV299" s="132">
        <f t="shared" si="173"/>
        <v>0.45236000000000004</v>
      </c>
      <c r="AW299" s="132">
        <f t="shared" si="174"/>
        <v>0.44569000000000003</v>
      </c>
      <c r="AX299" s="132">
        <f t="shared" si="175"/>
        <v>2.5900000000000003E-3</v>
      </c>
      <c r="AY299" s="132">
        <f t="shared" si="176"/>
        <v>7.4300000000000008E-3</v>
      </c>
      <c r="AZ299" s="132">
        <f t="shared" si="177"/>
        <v>0.25455</v>
      </c>
      <c r="BA299" s="132">
        <f t="shared" si="178"/>
        <v>0.14367000000000002</v>
      </c>
      <c r="BB299" s="132">
        <f t="shared" si="179"/>
        <v>0.60740000000000005</v>
      </c>
      <c r="BC299" s="132">
        <f t="shared" si="180"/>
        <v>0.1479</v>
      </c>
      <c r="BD299" s="132">
        <f t="shared" si="181"/>
        <v>0.14175000000000001</v>
      </c>
      <c r="BE299" s="132">
        <f t="shared" si="182"/>
        <v>8.3230000000000012E-2</v>
      </c>
      <c r="BF299" s="132">
        <f t="shared" si="183"/>
        <v>8.8780000000000012E-2</v>
      </c>
      <c r="BG299" s="132">
        <f t="shared" si="194"/>
        <v>1.3986E-2</v>
      </c>
      <c r="BH299" s="132"/>
      <c r="BI299" s="132">
        <f t="shared" si="207"/>
        <v>1.3556000000000001</v>
      </c>
      <c r="BJ299" s="132">
        <f t="shared" si="207"/>
        <v>2.3593999999999999</v>
      </c>
      <c r="BK299" s="132">
        <f t="shared" si="207"/>
        <v>3.24065</v>
      </c>
      <c r="BL299" s="132">
        <f t="shared" si="184"/>
        <v>0.35300000000000004</v>
      </c>
      <c r="BM299" s="132">
        <f t="shared" si="195"/>
        <v>1.6591</v>
      </c>
      <c r="BN299" s="132">
        <f t="shared" si="185"/>
        <v>0.85130000000000006</v>
      </c>
      <c r="BO299" s="132"/>
      <c r="BP299" s="132">
        <f t="shared" si="196"/>
        <v>3.9603000000000002</v>
      </c>
      <c r="BQ299" s="132">
        <f t="shared" si="197"/>
        <v>10.188800000000001</v>
      </c>
      <c r="BR299" s="132">
        <f t="shared" si="198"/>
        <v>0.35621999999999998</v>
      </c>
      <c r="BS299" s="132">
        <f t="shared" si="186"/>
        <v>0.16140000000000002</v>
      </c>
      <c r="BT299" s="132">
        <f t="shared" si="187"/>
        <v>1.5643</v>
      </c>
      <c r="BU299" s="132"/>
      <c r="BV299" s="132">
        <f t="shared" si="199"/>
        <v>0.1086</v>
      </c>
      <c r="BW299" s="133">
        <f t="shared" si="208"/>
        <v>1.1802000000000001</v>
      </c>
      <c r="BX299" s="133">
        <f t="shared" si="208"/>
        <v>1.1163000000000001</v>
      </c>
      <c r="BY299" s="133">
        <f t="shared" si="188"/>
        <v>0.35650000000000004</v>
      </c>
      <c r="BZ299" s="133">
        <f t="shared" si="189"/>
        <v>0.32990000000000003</v>
      </c>
      <c r="CA299" s="133">
        <f t="shared" si="190"/>
        <v>1.77E-2</v>
      </c>
      <c r="CB299" s="133">
        <f t="shared" si="191"/>
        <v>8.027000000000001</v>
      </c>
      <c r="CC299" s="133"/>
      <c r="CD299" s="133">
        <f t="shared" si="192"/>
        <v>1.4450000000000001</v>
      </c>
    </row>
    <row r="300" spans="1:82" ht="15.75" x14ac:dyDescent="0.25">
      <c r="A300" s="125">
        <v>43398</v>
      </c>
      <c r="B300" s="138">
        <v>13558</v>
      </c>
      <c r="C300" s="138">
        <v>47259</v>
      </c>
      <c r="D300" s="138">
        <v>64675</v>
      </c>
      <c r="E300" s="138">
        <v>16266</v>
      </c>
      <c r="F300" s="138">
        <v>41851</v>
      </c>
      <c r="G300" s="138">
        <v>1109</v>
      </c>
      <c r="H300" s="138">
        <v>11199</v>
      </c>
      <c r="I300" s="138">
        <v>11685</v>
      </c>
      <c r="J300" s="138">
        <v>101486</v>
      </c>
      <c r="K300" s="138">
        <v>78753</v>
      </c>
      <c r="L300" s="138">
        <v>3194</v>
      </c>
      <c r="M300" s="138">
        <v>15889</v>
      </c>
      <c r="N300" s="138">
        <v>109</v>
      </c>
      <c r="O300" s="138">
        <v>15770</v>
      </c>
      <c r="P300" s="138">
        <v>14070</v>
      </c>
      <c r="Q300" s="138">
        <v>3570</v>
      </c>
      <c r="R300" s="138">
        <v>14449</v>
      </c>
      <c r="S300" s="138">
        <v>44203</v>
      </c>
      <c r="T300" s="138">
        <v>10631</v>
      </c>
      <c r="U300" s="138">
        <v>3458</v>
      </c>
      <c r="V300" s="138">
        <v>25036</v>
      </c>
      <c r="W300" s="138">
        <v>30086</v>
      </c>
      <c r="X300" s="138">
        <v>14630</v>
      </c>
      <c r="Y300" s="138">
        <v>14792</v>
      </c>
      <c r="Z300" s="138">
        <v>15177</v>
      </c>
      <c r="AA300" s="138">
        <v>44620</v>
      </c>
      <c r="AB300" s="138">
        <v>724</v>
      </c>
      <c r="AC300" s="138">
        <v>589</v>
      </c>
      <c r="AD300" s="146">
        <v>11725</v>
      </c>
      <c r="AE300" s="138">
        <v>25776</v>
      </c>
      <c r="AF300" s="138">
        <v>8662</v>
      </c>
      <c r="AG300" s="146">
        <v>13037</v>
      </c>
      <c r="AH300" s="138">
        <v>87510</v>
      </c>
      <c r="AI300" s="138">
        <v>76350</v>
      </c>
      <c r="AJ300" s="138">
        <v>363460</v>
      </c>
      <c r="AK300" s="128">
        <f t="shared" si="201"/>
        <v>0.15889</v>
      </c>
      <c r="AL300" s="129">
        <f t="shared" si="202"/>
        <v>1.3558000000000001</v>
      </c>
      <c r="AM300" s="129">
        <f t="shared" si="209"/>
        <v>2.3629500000000001</v>
      </c>
      <c r="AN300" s="129">
        <f t="shared" si="209"/>
        <v>3.2337500000000001</v>
      </c>
      <c r="AO300" s="129">
        <f t="shared" si="204"/>
        <v>10.1486</v>
      </c>
      <c r="AP300" s="129">
        <f t="shared" si="205"/>
        <v>3.9376500000000001</v>
      </c>
      <c r="AQ300" s="129">
        <f t="shared" si="206"/>
        <v>0.8751000000000001</v>
      </c>
      <c r="AR300" s="129">
        <f t="shared" si="206"/>
        <v>0.76350000000000007</v>
      </c>
      <c r="AT300" s="131">
        <f t="shared" si="193"/>
        <v>43398</v>
      </c>
      <c r="AU300" s="132">
        <f t="shared" si="172"/>
        <v>0.25776000000000004</v>
      </c>
      <c r="AV300" s="132">
        <f t="shared" si="173"/>
        <v>0.44620000000000004</v>
      </c>
      <c r="AW300" s="132">
        <f t="shared" si="174"/>
        <v>0.44203000000000003</v>
      </c>
      <c r="AX300" s="132">
        <f t="shared" si="175"/>
        <v>5.8900000000000003E-3</v>
      </c>
      <c r="AY300" s="132">
        <f t="shared" si="176"/>
        <v>7.2400000000000008E-3</v>
      </c>
      <c r="AZ300" s="132">
        <f t="shared" si="177"/>
        <v>0.25036000000000003</v>
      </c>
      <c r="BA300" s="132">
        <f t="shared" si="178"/>
        <v>0.14792000000000002</v>
      </c>
      <c r="BB300" s="132">
        <f t="shared" si="179"/>
        <v>0.60172000000000003</v>
      </c>
      <c r="BC300" s="132">
        <f t="shared" si="180"/>
        <v>0.15177000000000002</v>
      </c>
      <c r="BD300" s="132">
        <f t="shared" si="181"/>
        <v>0.14630000000000001</v>
      </c>
      <c r="BE300" s="132">
        <f t="shared" si="182"/>
        <v>8.6620000000000003E-2</v>
      </c>
      <c r="BF300" s="132">
        <f t="shared" si="183"/>
        <v>0.11725000000000001</v>
      </c>
      <c r="BG300" s="132">
        <f t="shared" si="194"/>
        <v>1.3037E-2</v>
      </c>
      <c r="BH300" s="132"/>
      <c r="BI300" s="132">
        <f t="shared" si="207"/>
        <v>1.3558000000000001</v>
      </c>
      <c r="BJ300" s="132">
        <f t="shared" si="207"/>
        <v>2.3629500000000001</v>
      </c>
      <c r="BK300" s="132">
        <f t="shared" si="207"/>
        <v>3.2337500000000001</v>
      </c>
      <c r="BL300" s="132">
        <f t="shared" si="184"/>
        <v>0.3458</v>
      </c>
      <c r="BM300" s="132">
        <f t="shared" si="195"/>
        <v>1.6266</v>
      </c>
      <c r="BN300" s="132">
        <f t="shared" si="185"/>
        <v>0.8370200000000001</v>
      </c>
      <c r="BO300" s="132"/>
      <c r="BP300" s="132">
        <f t="shared" si="196"/>
        <v>3.9376500000000001</v>
      </c>
      <c r="BQ300" s="132">
        <f t="shared" si="197"/>
        <v>10.1486</v>
      </c>
      <c r="BR300" s="132">
        <f t="shared" si="198"/>
        <v>0.36346000000000001</v>
      </c>
      <c r="BS300" s="132">
        <f t="shared" si="186"/>
        <v>0.10631000000000002</v>
      </c>
      <c r="BT300" s="132">
        <f t="shared" si="187"/>
        <v>1.4449000000000001</v>
      </c>
      <c r="BU300" s="132"/>
      <c r="BV300" s="132">
        <f t="shared" si="199"/>
        <v>0.1109</v>
      </c>
      <c r="BW300" s="133">
        <f t="shared" si="208"/>
        <v>1.1199000000000001</v>
      </c>
      <c r="BX300" s="133">
        <f t="shared" si="208"/>
        <v>1.1685000000000001</v>
      </c>
      <c r="BY300" s="133">
        <f t="shared" si="188"/>
        <v>0.35700000000000004</v>
      </c>
      <c r="BZ300" s="133">
        <f t="shared" si="189"/>
        <v>0.31940000000000002</v>
      </c>
      <c r="CA300" s="133">
        <f t="shared" si="190"/>
        <v>1.09E-2</v>
      </c>
      <c r="CB300" s="133">
        <f t="shared" si="191"/>
        <v>7.8849999999999998</v>
      </c>
      <c r="CC300" s="133"/>
      <c r="CD300" s="133">
        <f t="shared" si="192"/>
        <v>1.407</v>
      </c>
    </row>
    <row r="301" spans="1:82" ht="15.75" x14ac:dyDescent="0.25">
      <c r="A301" s="125">
        <v>43399</v>
      </c>
      <c r="B301" s="138">
        <v>13433</v>
      </c>
      <c r="C301" s="138">
        <v>46896</v>
      </c>
      <c r="D301" s="138">
        <v>64178</v>
      </c>
      <c r="E301" s="146">
        <v>16242</v>
      </c>
      <c r="F301" s="138">
        <v>42401</v>
      </c>
      <c r="G301" s="138">
        <v>1130</v>
      </c>
      <c r="H301" s="138">
        <v>11194</v>
      </c>
      <c r="I301" s="138">
        <v>11835</v>
      </c>
      <c r="J301" s="138">
        <v>101242</v>
      </c>
      <c r="K301" s="138">
        <v>78935</v>
      </c>
      <c r="L301" s="138">
        <v>3297</v>
      </c>
      <c r="M301" s="138">
        <v>17362</v>
      </c>
      <c r="N301" s="138">
        <v>127</v>
      </c>
      <c r="O301" s="138">
        <v>15704</v>
      </c>
      <c r="P301" s="138">
        <v>13984</v>
      </c>
      <c r="Q301" s="138">
        <v>3590</v>
      </c>
      <c r="R301" s="138">
        <v>14890</v>
      </c>
      <c r="S301" s="138">
        <v>42044</v>
      </c>
      <c r="T301" s="138">
        <v>12499</v>
      </c>
      <c r="U301" s="138">
        <v>3322</v>
      </c>
      <c r="V301" s="138">
        <v>23918</v>
      </c>
      <c r="W301" s="138">
        <v>30010</v>
      </c>
      <c r="X301" s="138">
        <v>15029</v>
      </c>
      <c r="Y301" s="138">
        <v>15993</v>
      </c>
      <c r="Z301" s="138">
        <v>14703</v>
      </c>
      <c r="AA301" s="138">
        <v>43499</v>
      </c>
      <c r="AB301" s="138">
        <v>732</v>
      </c>
      <c r="AC301" s="138">
        <v>886</v>
      </c>
      <c r="AD301" s="138">
        <v>10223</v>
      </c>
      <c r="AE301" s="138">
        <v>26032</v>
      </c>
      <c r="AF301" s="138">
        <v>7828</v>
      </c>
      <c r="AG301" s="146">
        <v>7170</v>
      </c>
      <c r="AH301" s="146">
        <v>109190</v>
      </c>
      <c r="AI301" s="146">
        <v>66990</v>
      </c>
      <c r="AJ301" s="138">
        <v>400380</v>
      </c>
      <c r="AK301" s="128">
        <f t="shared" si="201"/>
        <v>0.17362000000000002</v>
      </c>
      <c r="AL301" s="129">
        <f t="shared" si="202"/>
        <v>1.3433000000000002</v>
      </c>
      <c r="AM301" s="129">
        <f t="shared" si="209"/>
        <v>2.3448000000000002</v>
      </c>
      <c r="AN301" s="129">
        <f t="shared" si="209"/>
        <v>3.2089000000000003</v>
      </c>
      <c r="AO301" s="129">
        <f t="shared" si="204"/>
        <v>10.1242</v>
      </c>
      <c r="AP301" s="129">
        <f t="shared" si="205"/>
        <v>3.9467500000000002</v>
      </c>
      <c r="AQ301" s="129">
        <f t="shared" si="206"/>
        <v>1.0919000000000001</v>
      </c>
      <c r="AR301" s="129">
        <f t="shared" si="206"/>
        <v>0.66990000000000005</v>
      </c>
      <c r="AT301" s="131">
        <f t="shared" si="193"/>
        <v>43399</v>
      </c>
      <c r="AU301" s="132">
        <f t="shared" si="172"/>
        <v>0.26032</v>
      </c>
      <c r="AV301" s="132">
        <f t="shared" si="173"/>
        <v>0.43499000000000004</v>
      </c>
      <c r="AW301" s="132">
        <f t="shared" si="174"/>
        <v>0.42044000000000004</v>
      </c>
      <c r="AX301" s="132">
        <f t="shared" si="175"/>
        <v>8.8600000000000016E-3</v>
      </c>
      <c r="AY301" s="132">
        <f t="shared" si="176"/>
        <v>7.320000000000001E-3</v>
      </c>
      <c r="AZ301" s="132">
        <f t="shared" si="177"/>
        <v>0.23918000000000003</v>
      </c>
      <c r="BA301" s="132">
        <f t="shared" si="178"/>
        <v>0.15993000000000002</v>
      </c>
      <c r="BB301" s="132">
        <f t="shared" si="179"/>
        <v>0.60020000000000007</v>
      </c>
      <c r="BC301" s="132">
        <f t="shared" si="180"/>
        <v>0.14703000000000002</v>
      </c>
      <c r="BD301" s="132">
        <f t="shared" si="181"/>
        <v>0.15029000000000001</v>
      </c>
      <c r="BE301" s="132">
        <f t="shared" si="182"/>
        <v>7.8280000000000002E-2</v>
      </c>
      <c r="BF301" s="132">
        <f t="shared" si="183"/>
        <v>0.10223000000000002</v>
      </c>
      <c r="BG301" s="132">
        <f t="shared" si="194"/>
        <v>7.1699999999999993E-3</v>
      </c>
      <c r="BH301" s="132"/>
      <c r="BI301" s="132">
        <f t="shared" si="207"/>
        <v>1.3433000000000002</v>
      </c>
      <c r="BJ301" s="132">
        <f t="shared" si="207"/>
        <v>2.3448000000000002</v>
      </c>
      <c r="BK301" s="132">
        <f t="shared" si="207"/>
        <v>3.2089000000000003</v>
      </c>
      <c r="BL301" s="132">
        <f t="shared" si="184"/>
        <v>0.3322</v>
      </c>
      <c r="BM301" s="132">
        <f t="shared" si="195"/>
        <v>1.6242000000000001</v>
      </c>
      <c r="BN301" s="132">
        <f t="shared" si="185"/>
        <v>0.84802000000000011</v>
      </c>
      <c r="BO301" s="132"/>
      <c r="BP301" s="132">
        <f t="shared" si="196"/>
        <v>3.9467500000000002</v>
      </c>
      <c r="BQ301" s="132">
        <f t="shared" si="197"/>
        <v>10.1242</v>
      </c>
      <c r="BR301" s="132">
        <f t="shared" si="198"/>
        <v>0.40037999999999996</v>
      </c>
      <c r="BS301" s="132">
        <f t="shared" si="186"/>
        <v>0.12499</v>
      </c>
      <c r="BT301" s="132">
        <f t="shared" si="187"/>
        <v>1.4890000000000001</v>
      </c>
      <c r="BU301" s="132"/>
      <c r="BV301" s="132">
        <f t="shared" si="199"/>
        <v>0.113</v>
      </c>
      <c r="BW301" s="133">
        <f t="shared" si="208"/>
        <v>1.1194</v>
      </c>
      <c r="BX301" s="133">
        <f t="shared" si="208"/>
        <v>1.1835</v>
      </c>
      <c r="BY301" s="133">
        <f t="shared" si="188"/>
        <v>0.35900000000000004</v>
      </c>
      <c r="BZ301" s="133">
        <f t="shared" si="189"/>
        <v>0.32969999999999999</v>
      </c>
      <c r="CA301" s="133">
        <f t="shared" si="190"/>
        <v>1.2700000000000001E-2</v>
      </c>
      <c r="CB301" s="133">
        <f t="shared" si="191"/>
        <v>7.8520000000000003</v>
      </c>
      <c r="CC301" s="133"/>
      <c r="CD301" s="133">
        <f t="shared" si="192"/>
        <v>1.3984000000000001</v>
      </c>
    </row>
    <row r="302" spans="1:82" ht="15.75" x14ac:dyDescent="0.25">
      <c r="A302" s="125">
        <v>43400</v>
      </c>
      <c r="B302" s="138">
        <v>20655</v>
      </c>
      <c r="C302" s="138">
        <v>67596</v>
      </c>
      <c r="D302" s="138">
        <v>87684</v>
      </c>
      <c r="E302" s="138">
        <v>28508</v>
      </c>
      <c r="F302" s="138">
        <v>52839</v>
      </c>
      <c r="G302" s="138">
        <v>8610</v>
      </c>
      <c r="H302" s="138">
        <v>49103</v>
      </c>
      <c r="I302" s="138">
        <v>48914</v>
      </c>
      <c r="J302" s="138">
        <v>143416</v>
      </c>
      <c r="K302" s="138">
        <v>108461</v>
      </c>
      <c r="L302" s="138">
        <v>7543</v>
      </c>
      <c r="M302" s="138">
        <v>23274</v>
      </c>
      <c r="N302" s="138">
        <v>98</v>
      </c>
      <c r="O302" s="138">
        <v>31129</v>
      </c>
      <c r="P302" s="138">
        <v>28010</v>
      </c>
      <c r="Q302" s="138">
        <v>8559</v>
      </c>
      <c r="R302" s="138">
        <v>20072</v>
      </c>
      <c r="S302" s="138">
        <v>51594</v>
      </c>
      <c r="T302" s="138">
        <v>10423</v>
      </c>
      <c r="U302" s="138">
        <v>7785</v>
      </c>
      <c r="V302" s="138">
        <v>36860</v>
      </c>
      <c r="W302" s="138">
        <v>41230</v>
      </c>
      <c r="X302" s="138">
        <v>66937</v>
      </c>
      <c r="Y302" s="138">
        <v>22186</v>
      </c>
      <c r="Z302" s="138">
        <v>21193</v>
      </c>
      <c r="AA302" s="138">
        <v>59685</v>
      </c>
      <c r="AB302" s="138">
        <v>9610</v>
      </c>
      <c r="AC302" s="138">
        <v>939</v>
      </c>
      <c r="AD302" s="138">
        <v>15886</v>
      </c>
      <c r="AE302" s="138">
        <v>38344</v>
      </c>
      <c r="AF302" s="138">
        <v>15523</v>
      </c>
      <c r="AG302" s="146">
        <v>20934</v>
      </c>
      <c r="AH302" s="138">
        <v>114520</v>
      </c>
      <c r="AI302" s="138">
        <v>105350</v>
      </c>
      <c r="AJ302" s="138">
        <v>395480</v>
      </c>
      <c r="AK302" s="128">
        <f t="shared" si="201"/>
        <v>0.23274000000000003</v>
      </c>
      <c r="AL302" s="129">
        <f t="shared" si="202"/>
        <v>2.0655000000000001</v>
      </c>
      <c r="AM302" s="129">
        <f t="shared" si="209"/>
        <v>3.3798000000000004</v>
      </c>
      <c r="AN302" s="129">
        <f t="shared" si="209"/>
        <v>4.3841999999999999</v>
      </c>
      <c r="AO302" s="129">
        <f t="shared" si="204"/>
        <v>14.341600000000001</v>
      </c>
      <c r="AP302" s="129">
        <f t="shared" si="205"/>
        <v>5.4230499999999999</v>
      </c>
      <c r="AQ302" s="129">
        <f t="shared" si="206"/>
        <v>1.1452</v>
      </c>
      <c r="AR302" s="129">
        <f t="shared" si="206"/>
        <v>1.0535000000000001</v>
      </c>
      <c r="AT302" s="131">
        <f t="shared" si="193"/>
        <v>43400</v>
      </c>
      <c r="AU302" s="132">
        <f t="shared" si="172"/>
        <v>0.38344000000000006</v>
      </c>
      <c r="AV302" s="132">
        <f t="shared" si="173"/>
        <v>0.5968500000000001</v>
      </c>
      <c r="AW302" s="132">
        <f t="shared" si="174"/>
        <v>0.51594000000000007</v>
      </c>
      <c r="AX302" s="132">
        <f t="shared" si="175"/>
        <v>9.3900000000000008E-3</v>
      </c>
      <c r="AY302" s="132">
        <f t="shared" si="176"/>
        <v>9.6100000000000005E-2</v>
      </c>
      <c r="AZ302" s="132">
        <f t="shared" si="177"/>
        <v>0.36860000000000004</v>
      </c>
      <c r="BA302" s="132">
        <f t="shared" si="178"/>
        <v>0.22186000000000003</v>
      </c>
      <c r="BB302" s="132">
        <f t="shared" si="179"/>
        <v>0.82460000000000011</v>
      </c>
      <c r="BC302" s="132">
        <f t="shared" si="180"/>
        <v>0.21193000000000001</v>
      </c>
      <c r="BD302" s="132">
        <f t="shared" si="181"/>
        <v>0.66937000000000002</v>
      </c>
      <c r="BE302" s="132">
        <f t="shared" si="182"/>
        <v>0.15523000000000001</v>
      </c>
      <c r="BF302" s="132">
        <f t="shared" si="183"/>
        <v>0.15886</v>
      </c>
      <c r="BG302" s="132">
        <f t="shared" si="194"/>
        <v>2.0933999999999998E-2</v>
      </c>
      <c r="BH302" s="132"/>
      <c r="BI302" s="132">
        <f t="shared" si="207"/>
        <v>2.0655000000000001</v>
      </c>
      <c r="BJ302" s="132">
        <f t="shared" si="207"/>
        <v>3.3798000000000004</v>
      </c>
      <c r="BK302" s="132">
        <f t="shared" si="207"/>
        <v>4.3841999999999999</v>
      </c>
      <c r="BL302" s="132">
        <f t="shared" si="184"/>
        <v>0.77850000000000008</v>
      </c>
      <c r="BM302" s="132">
        <f t="shared" si="195"/>
        <v>2.8508</v>
      </c>
      <c r="BN302" s="132">
        <f t="shared" si="185"/>
        <v>1.0567800000000001</v>
      </c>
      <c r="BO302" s="132"/>
      <c r="BP302" s="132">
        <f t="shared" si="196"/>
        <v>5.4230499999999999</v>
      </c>
      <c r="BQ302" s="132">
        <f t="shared" si="197"/>
        <v>14.341600000000001</v>
      </c>
      <c r="BR302" s="132">
        <f t="shared" si="198"/>
        <v>0.39548</v>
      </c>
      <c r="BS302" s="132">
        <f t="shared" si="186"/>
        <v>0.10423</v>
      </c>
      <c r="BT302" s="132">
        <f t="shared" si="187"/>
        <v>2.0072000000000001</v>
      </c>
      <c r="BU302" s="132"/>
      <c r="BV302" s="132">
        <f t="shared" si="199"/>
        <v>0.86099999999999999</v>
      </c>
      <c r="BW302" s="133">
        <f t="shared" si="208"/>
        <v>4.9103000000000003</v>
      </c>
      <c r="BX302" s="133">
        <f t="shared" si="208"/>
        <v>4.8914</v>
      </c>
      <c r="BY302" s="133">
        <f t="shared" si="188"/>
        <v>0.85589999999999999</v>
      </c>
      <c r="BZ302" s="133">
        <f t="shared" si="189"/>
        <v>0.75430000000000008</v>
      </c>
      <c r="CA302" s="133">
        <f t="shared" si="190"/>
        <v>9.7999999999999997E-3</v>
      </c>
      <c r="CB302" s="133">
        <f t="shared" si="191"/>
        <v>15.564500000000001</v>
      </c>
      <c r="CC302" s="133"/>
      <c r="CD302" s="133">
        <f t="shared" si="192"/>
        <v>2.8010000000000002</v>
      </c>
    </row>
    <row r="303" spans="1:82" ht="15.75" x14ac:dyDescent="0.25">
      <c r="A303" s="125">
        <v>43401</v>
      </c>
      <c r="B303" s="138">
        <v>16816</v>
      </c>
      <c r="C303" s="138">
        <v>57578</v>
      </c>
      <c r="D303" s="138">
        <v>76346</v>
      </c>
      <c r="E303" s="138">
        <v>19927</v>
      </c>
      <c r="F303" s="138">
        <v>49708</v>
      </c>
      <c r="G303" s="138">
        <v>2356</v>
      </c>
      <c r="H303" s="138">
        <v>22175</v>
      </c>
      <c r="I303" s="138">
        <v>22823</v>
      </c>
      <c r="J303" s="138">
        <v>119446</v>
      </c>
      <c r="K303" s="138">
        <v>92805</v>
      </c>
      <c r="L303" s="138">
        <v>9063</v>
      </c>
      <c r="M303" s="138">
        <v>20210</v>
      </c>
      <c r="N303" s="138">
        <v>46</v>
      </c>
      <c r="O303" s="138">
        <v>24025</v>
      </c>
      <c r="P303" s="138">
        <v>20895</v>
      </c>
      <c r="Q303" s="138">
        <v>5897</v>
      </c>
      <c r="R303" s="138">
        <v>17167</v>
      </c>
      <c r="S303" s="138">
        <v>46418</v>
      </c>
      <c r="T303" s="138">
        <v>19415</v>
      </c>
      <c r="U303" s="138">
        <v>6200</v>
      </c>
      <c r="V303" s="138">
        <v>33148</v>
      </c>
      <c r="W303" s="138">
        <v>31249</v>
      </c>
      <c r="X303" s="138">
        <v>32012</v>
      </c>
      <c r="Y303" s="138">
        <v>15790</v>
      </c>
      <c r="Z303" s="138">
        <v>15894</v>
      </c>
      <c r="AA303" s="138">
        <v>55428</v>
      </c>
      <c r="AB303" s="138">
        <v>1530</v>
      </c>
      <c r="AC303" s="138">
        <v>635</v>
      </c>
      <c r="AD303" s="138">
        <v>7450</v>
      </c>
      <c r="AE303" s="138">
        <v>36082</v>
      </c>
      <c r="AF303" s="138">
        <v>6468</v>
      </c>
      <c r="AG303" s="146">
        <v>5663</v>
      </c>
      <c r="AH303" s="146">
        <v>52780</v>
      </c>
      <c r="AI303" s="146">
        <v>44860</v>
      </c>
      <c r="AJ303" s="138">
        <v>392640</v>
      </c>
      <c r="AK303" s="128">
        <f t="shared" si="201"/>
        <v>0.20210000000000003</v>
      </c>
      <c r="AL303" s="129">
        <f t="shared" si="202"/>
        <v>1.6816</v>
      </c>
      <c r="AM303" s="129">
        <f t="shared" si="209"/>
        <v>2.8789000000000002</v>
      </c>
      <c r="AN303" s="129">
        <f t="shared" si="209"/>
        <v>3.8173000000000004</v>
      </c>
      <c r="AO303" s="129">
        <f t="shared" si="204"/>
        <v>11.944600000000001</v>
      </c>
      <c r="AP303" s="129">
        <f t="shared" si="205"/>
        <v>4.64025</v>
      </c>
      <c r="AQ303" s="129">
        <f t="shared" si="206"/>
        <v>0.52780000000000005</v>
      </c>
      <c r="AR303" s="129">
        <f t="shared" si="206"/>
        <v>0.44860000000000005</v>
      </c>
      <c r="AT303" s="131">
        <f t="shared" si="193"/>
        <v>43401</v>
      </c>
      <c r="AU303" s="132">
        <f t="shared" si="172"/>
        <v>0.36082000000000003</v>
      </c>
      <c r="AV303" s="132">
        <f t="shared" si="173"/>
        <v>0.55427999999999999</v>
      </c>
      <c r="AW303" s="132">
        <f t="shared" si="174"/>
        <v>0.46418000000000004</v>
      </c>
      <c r="AX303" s="132">
        <f t="shared" si="175"/>
        <v>6.3500000000000006E-3</v>
      </c>
      <c r="AY303" s="132">
        <f t="shared" si="176"/>
        <v>1.5300000000000001E-2</v>
      </c>
      <c r="AZ303" s="132">
        <f t="shared" si="177"/>
        <v>0.33148000000000005</v>
      </c>
      <c r="BA303" s="132">
        <f t="shared" si="178"/>
        <v>0.15790000000000001</v>
      </c>
      <c r="BB303" s="132">
        <f t="shared" si="179"/>
        <v>0.62498000000000009</v>
      </c>
      <c r="BC303" s="132">
        <f t="shared" si="180"/>
        <v>0.15894000000000003</v>
      </c>
      <c r="BD303" s="132">
        <f t="shared" si="181"/>
        <v>0.32012000000000002</v>
      </c>
      <c r="BE303" s="132">
        <f t="shared" si="182"/>
        <v>6.4680000000000001E-2</v>
      </c>
      <c r="BF303" s="132">
        <f t="shared" si="183"/>
        <v>7.4500000000000011E-2</v>
      </c>
      <c r="BG303" s="132">
        <f t="shared" si="194"/>
        <v>5.6629999999999996E-3</v>
      </c>
      <c r="BH303" s="132"/>
      <c r="BI303" s="132">
        <f t="shared" si="207"/>
        <v>1.6816</v>
      </c>
      <c r="BJ303" s="132">
        <f t="shared" si="207"/>
        <v>2.8789000000000002</v>
      </c>
      <c r="BK303" s="132">
        <f t="shared" si="207"/>
        <v>3.8173000000000004</v>
      </c>
      <c r="BL303" s="132">
        <f t="shared" si="184"/>
        <v>0.62</v>
      </c>
      <c r="BM303" s="132">
        <f t="shared" si="195"/>
        <v>1.9927000000000001</v>
      </c>
      <c r="BN303" s="132">
        <f t="shared" si="185"/>
        <v>0.99416000000000004</v>
      </c>
      <c r="BO303" s="132"/>
      <c r="BP303" s="132">
        <f t="shared" si="196"/>
        <v>4.64025</v>
      </c>
      <c r="BQ303" s="132">
        <f t="shared" si="197"/>
        <v>11.944600000000001</v>
      </c>
      <c r="BR303" s="132">
        <f t="shared" si="198"/>
        <v>0.39263999999999999</v>
      </c>
      <c r="BS303" s="132">
        <f t="shared" si="186"/>
        <v>0.19415000000000002</v>
      </c>
      <c r="BT303" s="132">
        <f t="shared" si="187"/>
        <v>1.7167000000000001</v>
      </c>
      <c r="BU303" s="132"/>
      <c r="BV303" s="132">
        <f t="shared" si="199"/>
        <v>0.2356</v>
      </c>
      <c r="BW303" s="133">
        <f t="shared" si="208"/>
        <v>2.2175000000000002</v>
      </c>
      <c r="BX303" s="133">
        <f t="shared" si="208"/>
        <v>2.2823000000000002</v>
      </c>
      <c r="BY303" s="133">
        <f t="shared" si="188"/>
        <v>0.5897</v>
      </c>
      <c r="BZ303" s="133">
        <f t="shared" si="189"/>
        <v>0.90629999999999999</v>
      </c>
      <c r="CA303" s="133">
        <f t="shared" si="190"/>
        <v>4.5999999999999999E-3</v>
      </c>
      <c r="CB303" s="133">
        <f t="shared" si="191"/>
        <v>12.012500000000001</v>
      </c>
      <c r="CC303" s="133"/>
      <c r="CD303" s="133">
        <f t="shared" si="192"/>
        <v>2.0895000000000001</v>
      </c>
    </row>
    <row r="304" spans="1:82" ht="15.75" x14ac:dyDescent="0.25">
      <c r="A304" s="125">
        <v>43402</v>
      </c>
      <c r="B304" s="138">
        <v>15570</v>
      </c>
      <c r="C304" s="138">
        <v>53812</v>
      </c>
      <c r="D304" s="138">
        <v>72308</v>
      </c>
      <c r="E304" s="138">
        <v>18811</v>
      </c>
      <c r="F304" s="138">
        <v>43963</v>
      </c>
      <c r="G304" s="138">
        <v>1788</v>
      </c>
      <c r="H304" s="138">
        <v>18590</v>
      </c>
      <c r="I304" s="138">
        <v>17929</v>
      </c>
      <c r="J304" s="138">
        <v>112258</v>
      </c>
      <c r="K304" s="138">
        <v>88206</v>
      </c>
      <c r="L304" s="138">
        <v>6065</v>
      </c>
      <c r="M304" s="138">
        <v>18011</v>
      </c>
      <c r="N304" s="138">
        <v>141</v>
      </c>
      <c r="O304" s="138">
        <v>19108</v>
      </c>
      <c r="P304" s="138">
        <v>18455</v>
      </c>
      <c r="Q304" s="138">
        <v>5120</v>
      </c>
      <c r="R304" s="138">
        <v>16936</v>
      </c>
      <c r="S304" s="138">
        <v>46880</v>
      </c>
      <c r="T304" s="138">
        <v>10114</v>
      </c>
      <c r="U304" s="138">
        <v>5158</v>
      </c>
      <c r="V304" s="138">
        <v>29379</v>
      </c>
      <c r="W304" s="138">
        <v>31250</v>
      </c>
      <c r="X304" s="138">
        <v>21216</v>
      </c>
      <c r="Y304" s="138">
        <v>16094</v>
      </c>
      <c r="Z304" s="138">
        <v>13962</v>
      </c>
      <c r="AA304" s="138">
        <v>49890</v>
      </c>
      <c r="AB304" s="138">
        <v>1130</v>
      </c>
      <c r="AC304" s="138">
        <v>369</v>
      </c>
      <c r="AD304" s="138">
        <v>12739</v>
      </c>
      <c r="AE304" s="138">
        <v>30448</v>
      </c>
      <c r="AF304" s="138">
        <v>8540</v>
      </c>
      <c r="AG304" s="146">
        <v>5986</v>
      </c>
      <c r="AH304" s="138">
        <v>120560</v>
      </c>
      <c r="AI304" s="138">
        <v>77820</v>
      </c>
      <c r="AJ304" s="138">
        <v>398220</v>
      </c>
      <c r="AK304" s="128">
        <f t="shared" si="201"/>
        <v>0.18011000000000002</v>
      </c>
      <c r="AL304" s="129">
        <f t="shared" si="202"/>
        <v>1.5570000000000002</v>
      </c>
      <c r="AM304" s="129">
        <f t="shared" si="209"/>
        <v>2.6906000000000003</v>
      </c>
      <c r="AN304" s="129">
        <f t="shared" si="209"/>
        <v>3.6154000000000002</v>
      </c>
      <c r="AO304" s="129">
        <f t="shared" si="204"/>
        <v>11.225800000000001</v>
      </c>
      <c r="AP304" s="129">
        <f t="shared" si="205"/>
        <v>4.4103000000000003</v>
      </c>
      <c r="AQ304" s="129">
        <f t="shared" si="206"/>
        <v>1.2056</v>
      </c>
      <c r="AR304" s="129">
        <f t="shared" si="206"/>
        <v>0.77820000000000011</v>
      </c>
      <c r="AT304" s="131">
        <f t="shared" si="193"/>
        <v>43402</v>
      </c>
      <c r="AU304" s="132">
        <f t="shared" si="172"/>
        <v>0.30448000000000003</v>
      </c>
      <c r="AV304" s="132">
        <f t="shared" si="173"/>
        <v>0.49890000000000007</v>
      </c>
      <c r="AW304" s="132">
        <f t="shared" si="174"/>
        <v>0.46880000000000005</v>
      </c>
      <c r="AX304" s="132">
        <f t="shared" si="175"/>
        <v>3.6900000000000001E-3</v>
      </c>
      <c r="AY304" s="132">
        <f t="shared" si="176"/>
        <v>1.1300000000000001E-2</v>
      </c>
      <c r="AZ304" s="132">
        <f t="shared" si="177"/>
        <v>0.29379000000000005</v>
      </c>
      <c r="BA304" s="132">
        <f t="shared" si="178"/>
        <v>0.16094</v>
      </c>
      <c r="BB304" s="132">
        <f t="shared" si="179"/>
        <v>0.625</v>
      </c>
      <c r="BC304" s="132">
        <f t="shared" si="180"/>
        <v>0.13962000000000002</v>
      </c>
      <c r="BD304" s="132">
        <f t="shared" si="181"/>
        <v>0.21216000000000002</v>
      </c>
      <c r="BE304" s="132">
        <f t="shared" si="182"/>
        <v>8.5400000000000004E-2</v>
      </c>
      <c r="BF304" s="132">
        <f t="shared" si="183"/>
        <v>0.12739</v>
      </c>
      <c r="BG304" s="132">
        <f t="shared" si="194"/>
        <v>5.986E-3</v>
      </c>
      <c r="BH304" s="132"/>
      <c r="BI304" s="132">
        <f t="shared" si="207"/>
        <v>1.5570000000000002</v>
      </c>
      <c r="BJ304" s="132">
        <f t="shared" si="207"/>
        <v>2.6906000000000003</v>
      </c>
      <c r="BK304" s="132">
        <f t="shared" si="207"/>
        <v>3.6154000000000002</v>
      </c>
      <c r="BL304" s="132">
        <f t="shared" si="184"/>
        <v>0.51580000000000004</v>
      </c>
      <c r="BM304" s="132">
        <f t="shared" si="195"/>
        <v>1.8811</v>
      </c>
      <c r="BN304" s="132">
        <f t="shared" si="185"/>
        <v>0.87926000000000004</v>
      </c>
      <c r="BO304" s="132"/>
      <c r="BP304" s="132">
        <f t="shared" si="196"/>
        <v>4.4103000000000003</v>
      </c>
      <c r="BQ304" s="132">
        <f t="shared" si="197"/>
        <v>11.225800000000001</v>
      </c>
      <c r="BR304" s="132">
        <f t="shared" si="198"/>
        <v>0.39821999999999996</v>
      </c>
      <c r="BS304" s="132">
        <f t="shared" si="186"/>
        <v>0.10114000000000001</v>
      </c>
      <c r="BT304" s="132">
        <f t="shared" si="187"/>
        <v>1.6936</v>
      </c>
      <c r="BU304" s="132"/>
      <c r="BV304" s="132">
        <f t="shared" si="199"/>
        <v>0.17880000000000001</v>
      </c>
      <c r="BW304" s="133">
        <f t="shared" si="208"/>
        <v>1.859</v>
      </c>
      <c r="BX304" s="133">
        <f t="shared" si="208"/>
        <v>1.7929000000000002</v>
      </c>
      <c r="BY304" s="133">
        <f t="shared" si="188"/>
        <v>0.51200000000000001</v>
      </c>
      <c r="BZ304" s="133">
        <f t="shared" si="189"/>
        <v>0.60650000000000004</v>
      </c>
      <c r="CA304" s="133">
        <f t="shared" si="190"/>
        <v>1.4100000000000001E-2</v>
      </c>
      <c r="CB304" s="133">
        <f t="shared" si="191"/>
        <v>9.5540000000000003</v>
      </c>
      <c r="CC304" s="133"/>
      <c r="CD304" s="133">
        <f t="shared" si="192"/>
        <v>1.8455000000000001</v>
      </c>
    </row>
    <row r="305" spans="1:82" ht="15.75" x14ac:dyDescent="0.25">
      <c r="A305" s="125">
        <v>43403</v>
      </c>
      <c r="B305" s="138">
        <v>14742</v>
      </c>
      <c r="C305" s="138">
        <v>51246</v>
      </c>
      <c r="D305" s="138">
        <v>69798</v>
      </c>
      <c r="E305" s="138">
        <v>18304</v>
      </c>
      <c r="F305" s="138">
        <v>44256</v>
      </c>
      <c r="G305" s="138">
        <v>1522</v>
      </c>
      <c r="H305" s="138">
        <v>16310</v>
      </c>
      <c r="I305" s="138">
        <v>16027</v>
      </c>
      <c r="J305" s="138">
        <v>109353</v>
      </c>
      <c r="K305" s="138">
        <v>87222</v>
      </c>
      <c r="L305" s="138">
        <v>5307</v>
      </c>
      <c r="M305" s="138">
        <v>16805</v>
      </c>
      <c r="N305" s="138">
        <v>192</v>
      </c>
      <c r="O305" s="138">
        <v>17073</v>
      </c>
      <c r="P305" s="138">
        <v>16860</v>
      </c>
      <c r="Q305" s="138">
        <v>4766</v>
      </c>
      <c r="R305" s="138">
        <v>15389</v>
      </c>
      <c r="S305" s="138">
        <v>46065</v>
      </c>
      <c r="T305" s="138">
        <v>18244</v>
      </c>
      <c r="U305" s="138">
        <v>4634</v>
      </c>
      <c r="V305" s="138">
        <v>27188</v>
      </c>
      <c r="W305" s="138">
        <v>31189</v>
      </c>
      <c r="X305" s="138">
        <v>18631</v>
      </c>
      <c r="Y305" s="138">
        <v>15035</v>
      </c>
      <c r="Z305" s="138">
        <v>13809</v>
      </c>
      <c r="AA305" s="138">
        <v>48902</v>
      </c>
      <c r="AB305" s="138">
        <v>985</v>
      </c>
      <c r="AC305" s="138">
        <v>338</v>
      </c>
      <c r="AD305" s="138">
        <v>15888</v>
      </c>
      <c r="AE305" s="138">
        <v>27127</v>
      </c>
      <c r="AF305" s="138">
        <v>9090</v>
      </c>
      <c r="AG305" s="146">
        <v>14661</v>
      </c>
      <c r="AH305" s="138">
        <v>134270</v>
      </c>
      <c r="AI305" s="138">
        <v>103810</v>
      </c>
      <c r="AJ305" s="138">
        <v>387760</v>
      </c>
      <c r="AK305" s="128">
        <f>(M305)*0.00001</f>
        <v>0.16805</v>
      </c>
      <c r="AL305" s="129">
        <f>(B305)*0.0001</f>
        <v>1.4742000000000002</v>
      </c>
      <c r="AM305" s="129">
        <f>(C305)*0.00005</f>
        <v>2.5623</v>
      </c>
      <c r="AN305" s="129">
        <f>(D305)*0.00005</f>
        <v>3.4899</v>
      </c>
      <c r="AO305" s="129">
        <f>(J305)*0.0001</f>
        <v>10.9353</v>
      </c>
      <c r="AP305" s="129">
        <f>(K305)*0.00005</f>
        <v>4.3611000000000004</v>
      </c>
      <c r="AQ305" s="129">
        <f>(AH305)*0.00001</f>
        <v>1.3427</v>
      </c>
      <c r="AR305" s="129">
        <f>(AI305)*0.00001</f>
        <v>1.0381</v>
      </c>
      <c r="AT305" s="131">
        <f t="shared" si="193"/>
        <v>43403</v>
      </c>
      <c r="AU305" s="132">
        <f t="shared" si="172"/>
        <v>0.27127000000000001</v>
      </c>
      <c r="AV305" s="132">
        <f t="shared" si="173"/>
        <v>0.48902000000000007</v>
      </c>
      <c r="AW305" s="132">
        <f t="shared" si="174"/>
        <v>0.46065000000000006</v>
      </c>
      <c r="AX305" s="132">
        <f t="shared" si="175"/>
        <v>3.3800000000000002E-3</v>
      </c>
      <c r="AY305" s="132">
        <f t="shared" si="176"/>
        <v>9.8500000000000011E-3</v>
      </c>
      <c r="AZ305" s="132">
        <f t="shared" si="177"/>
        <v>0.27188000000000001</v>
      </c>
      <c r="BA305" s="132">
        <f t="shared" si="178"/>
        <v>0.15035000000000001</v>
      </c>
      <c r="BB305" s="132">
        <f t="shared" si="179"/>
        <v>0.62378</v>
      </c>
      <c r="BC305" s="132">
        <f t="shared" si="180"/>
        <v>0.13809000000000002</v>
      </c>
      <c r="BD305" s="132">
        <f t="shared" si="181"/>
        <v>0.18631</v>
      </c>
      <c r="BE305" s="132">
        <f t="shared" si="182"/>
        <v>9.0900000000000009E-2</v>
      </c>
      <c r="BF305" s="132">
        <f t="shared" si="183"/>
        <v>0.15888000000000002</v>
      </c>
      <c r="BG305" s="132">
        <f t="shared" si="194"/>
        <v>1.4660999999999999E-2</v>
      </c>
      <c r="BH305" s="132"/>
      <c r="BI305" s="132">
        <f t="shared" si="207"/>
        <v>1.4742000000000002</v>
      </c>
      <c r="BJ305" s="132">
        <f t="shared" si="207"/>
        <v>2.5623</v>
      </c>
      <c r="BK305" s="132">
        <f t="shared" si="207"/>
        <v>3.4899</v>
      </c>
      <c r="BL305" s="132">
        <f t="shared" si="184"/>
        <v>0.46340000000000003</v>
      </c>
      <c r="BM305" s="132">
        <f t="shared" si="195"/>
        <v>1.8304</v>
      </c>
      <c r="BN305" s="132">
        <f t="shared" si="185"/>
        <v>0.88512000000000002</v>
      </c>
      <c r="BO305" s="132"/>
      <c r="BP305" s="132">
        <f t="shared" si="196"/>
        <v>4.3611000000000004</v>
      </c>
      <c r="BQ305" s="132">
        <f t="shared" si="197"/>
        <v>10.9353</v>
      </c>
      <c r="BR305" s="132">
        <f t="shared" si="198"/>
        <v>0.38775999999999999</v>
      </c>
      <c r="BS305" s="132">
        <f t="shared" si="186"/>
        <v>0.18244000000000002</v>
      </c>
      <c r="BT305" s="132">
        <f t="shared" si="187"/>
        <v>1.5389000000000002</v>
      </c>
      <c r="BU305" s="132"/>
      <c r="BV305" s="132">
        <f t="shared" si="199"/>
        <v>0.1522</v>
      </c>
      <c r="BW305" s="133">
        <f t="shared" si="208"/>
        <v>1.631</v>
      </c>
      <c r="BX305" s="133">
        <f t="shared" si="208"/>
        <v>1.6027</v>
      </c>
      <c r="BY305" s="133">
        <f t="shared" si="188"/>
        <v>0.47660000000000002</v>
      </c>
      <c r="BZ305" s="133">
        <f t="shared" si="189"/>
        <v>0.53070000000000006</v>
      </c>
      <c r="CA305" s="133">
        <f t="shared" si="190"/>
        <v>1.9200000000000002E-2</v>
      </c>
      <c r="CB305" s="133">
        <f t="shared" si="191"/>
        <v>8.5365000000000002</v>
      </c>
      <c r="CC305" s="133"/>
      <c r="CD305" s="133">
        <f t="shared" si="192"/>
        <v>1.6860000000000002</v>
      </c>
    </row>
    <row r="306" spans="1:82" ht="15.75" x14ac:dyDescent="0.25">
      <c r="A306" s="125">
        <v>43404</v>
      </c>
      <c r="B306" s="138">
        <v>14400</v>
      </c>
      <c r="C306" s="138">
        <v>50066</v>
      </c>
      <c r="D306" s="138">
        <v>68174</v>
      </c>
      <c r="E306" s="138">
        <v>17713</v>
      </c>
      <c r="F306" s="138">
        <v>41481</v>
      </c>
      <c r="G306" s="138">
        <v>1411</v>
      </c>
      <c r="H306" s="138">
        <v>16122</v>
      </c>
      <c r="I306" s="138">
        <v>14345</v>
      </c>
      <c r="J306" s="138">
        <v>106191</v>
      </c>
      <c r="K306" s="138">
        <v>83873</v>
      </c>
      <c r="L306" s="138">
        <v>4857</v>
      </c>
      <c r="M306" s="138">
        <v>17036</v>
      </c>
      <c r="N306" s="138">
        <v>203</v>
      </c>
      <c r="O306" s="138">
        <v>16244</v>
      </c>
      <c r="P306" s="138">
        <v>16216</v>
      </c>
      <c r="Q306" s="138">
        <v>4566</v>
      </c>
      <c r="R306" s="138">
        <v>15343</v>
      </c>
      <c r="S306" s="138">
        <v>42174</v>
      </c>
      <c r="T306" s="138">
        <v>10686</v>
      </c>
      <c r="U306" s="138">
        <v>4242</v>
      </c>
      <c r="V306" s="138">
        <v>26580</v>
      </c>
      <c r="W306" s="138">
        <v>29886</v>
      </c>
      <c r="X306" s="138">
        <v>17437</v>
      </c>
      <c r="Y306" s="138">
        <v>14600</v>
      </c>
      <c r="Z306" s="138">
        <v>13661</v>
      </c>
      <c r="AA306" s="138">
        <v>45829</v>
      </c>
      <c r="AB306" s="138">
        <v>830</v>
      </c>
      <c r="AC306" s="138">
        <v>306</v>
      </c>
      <c r="AD306" s="138">
        <v>15631</v>
      </c>
      <c r="AE306" s="138">
        <v>26165</v>
      </c>
      <c r="AF306" s="138">
        <v>8831</v>
      </c>
      <c r="AG306" s="146">
        <v>1081</v>
      </c>
      <c r="AH306" s="138">
        <v>108540</v>
      </c>
      <c r="AI306" s="138">
        <v>103620</v>
      </c>
      <c r="AJ306" s="138">
        <v>396280</v>
      </c>
      <c r="AK306" s="128">
        <f t="shared" si="201"/>
        <v>0.17036000000000001</v>
      </c>
      <c r="AL306" s="129">
        <f t="shared" si="202"/>
        <v>1.4400000000000002</v>
      </c>
      <c r="AM306" s="129">
        <f t="shared" si="209"/>
        <v>2.5033000000000003</v>
      </c>
      <c r="AN306" s="129">
        <f t="shared" si="209"/>
        <v>3.4087000000000001</v>
      </c>
      <c r="AO306" s="129">
        <f t="shared" si="204"/>
        <v>10.619100000000001</v>
      </c>
      <c r="AP306" s="129">
        <f t="shared" si="205"/>
        <v>4.1936499999999999</v>
      </c>
      <c r="AQ306" s="129">
        <f t="shared" si="206"/>
        <v>1.0854000000000001</v>
      </c>
      <c r="AR306" s="129">
        <f t="shared" si="206"/>
        <v>1.0362</v>
      </c>
      <c r="AT306" s="131">
        <f t="shared" si="193"/>
        <v>43404</v>
      </c>
      <c r="AU306" s="132">
        <f t="shared" si="172"/>
        <v>0.26164999999999999</v>
      </c>
      <c r="AV306" s="132">
        <f t="shared" si="173"/>
        <v>0.45829000000000003</v>
      </c>
      <c r="AW306" s="132">
        <f t="shared" si="174"/>
        <v>0.42174000000000006</v>
      </c>
      <c r="AX306" s="132">
        <f t="shared" si="175"/>
        <v>3.0600000000000002E-3</v>
      </c>
      <c r="AY306" s="132">
        <f t="shared" si="176"/>
        <v>8.3000000000000001E-3</v>
      </c>
      <c r="AZ306" s="132">
        <f t="shared" si="177"/>
        <v>0.26580000000000004</v>
      </c>
      <c r="BA306" s="132">
        <f t="shared" si="178"/>
        <v>0.14600000000000002</v>
      </c>
      <c r="BB306" s="132">
        <f t="shared" si="179"/>
        <v>0.59772000000000003</v>
      </c>
      <c r="BC306" s="132">
        <f t="shared" si="180"/>
        <v>0.13661000000000001</v>
      </c>
      <c r="BD306" s="132">
        <f t="shared" si="181"/>
        <v>0.17437000000000002</v>
      </c>
      <c r="BE306" s="132">
        <f t="shared" si="182"/>
        <v>8.8310000000000013E-2</v>
      </c>
      <c r="BF306" s="132">
        <f t="shared" si="183"/>
        <v>0.15631</v>
      </c>
      <c r="BG306" s="132">
        <f t="shared" si="194"/>
        <v>1.0809999999999999E-3</v>
      </c>
      <c r="BH306" s="132"/>
      <c r="BI306" s="132">
        <f t="shared" si="207"/>
        <v>1.4400000000000002</v>
      </c>
      <c r="BJ306" s="132">
        <f t="shared" si="207"/>
        <v>2.5033000000000003</v>
      </c>
      <c r="BK306" s="132">
        <f t="shared" si="207"/>
        <v>3.4087000000000001</v>
      </c>
      <c r="BL306" s="132">
        <f t="shared" si="184"/>
        <v>0.42420000000000002</v>
      </c>
      <c r="BM306" s="132">
        <f t="shared" si="195"/>
        <v>1.7713000000000001</v>
      </c>
      <c r="BN306" s="132">
        <f t="shared" si="185"/>
        <v>0.82962000000000002</v>
      </c>
      <c r="BO306" s="132"/>
      <c r="BP306" s="132">
        <f t="shared" si="196"/>
        <v>4.1936499999999999</v>
      </c>
      <c r="BQ306" s="132">
        <f t="shared" si="197"/>
        <v>10.619100000000001</v>
      </c>
      <c r="BR306" s="132">
        <f t="shared" si="198"/>
        <v>0.39627999999999997</v>
      </c>
      <c r="BS306" s="132">
        <f t="shared" si="186"/>
        <v>0.10686000000000001</v>
      </c>
      <c r="BT306" s="132">
        <f t="shared" si="187"/>
        <v>1.5343</v>
      </c>
      <c r="BU306" s="132"/>
      <c r="BV306" s="132">
        <f t="shared" si="199"/>
        <v>0.1411</v>
      </c>
      <c r="BW306" s="133">
        <f t="shared" si="208"/>
        <v>1.6122000000000001</v>
      </c>
      <c r="BX306" s="133">
        <f t="shared" si="208"/>
        <v>1.4345000000000001</v>
      </c>
      <c r="BY306" s="133">
        <f t="shared" si="188"/>
        <v>0.45660000000000001</v>
      </c>
      <c r="BZ306" s="133">
        <f t="shared" si="189"/>
        <v>0.48570000000000002</v>
      </c>
      <c r="CA306" s="133">
        <f t="shared" si="190"/>
        <v>2.0300000000000002E-2</v>
      </c>
      <c r="CB306" s="133">
        <f t="shared" si="191"/>
        <v>8.1219999999999999</v>
      </c>
      <c r="CC306" s="133"/>
      <c r="CD306" s="133">
        <f t="shared" si="192"/>
        <v>1.6216000000000002</v>
      </c>
    </row>
    <row r="307" spans="1:82" ht="15.75" x14ac:dyDescent="0.25">
      <c r="A307" s="125">
        <v>43405</v>
      </c>
      <c r="B307" s="138">
        <v>14816</v>
      </c>
      <c r="C307" s="138">
        <v>51093</v>
      </c>
      <c r="D307" s="138">
        <v>69321</v>
      </c>
      <c r="E307" s="138">
        <v>17416</v>
      </c>
      <c r="F307" s="138">
        <v>45390</v>
      </c>
      <c r="G307" s="138">
        <v>1332</v>
      </c>
      <c r="H307" s="138">
        <v>18816</v>
      </c>
      <c r="I307" s="138">
        <v>15948</v>
      </c>
      <c r="J307" s="138">
        <v>106892</v>
      </c>
      <c r="K307" s="138">
        <v>84399</v>
      </c>
      <c r="L307" s="138">
        <v>4655</v>
      </c>
      <c r="M307" s="138">
        <v>17258</v>
      </c>
      <c r="N307" s="138">
        <v>170</v>
      </c>
      <c r="O307" s="138">
        <v>16621</v>
      </c>
      <c r="P307" s="138">
        <v>15974</v>
      </c>
      <c r="Q307" s="138">
        <v>4409</v>
      </c>
      <c r="R307" s="138">
        <v>14794</v>
      </c>
      <c r="S307" s="138">
        <v>48227</v>
      </c>
      <c r="T307" s="138">
        <v>18821</v>
      </c>
      <c r="U307" s="138">
        <v>4063</v>
      </c>
      <c r="V307" s="138">
        <v>26579</v>
      </c>
      <c r="W307" s="138">
        <v>31545</v>
      </c>
      <c r="X307" s="138">
        <v>17205</v>
      </c>
      <c r="Y307" s="138">
        <v>19352</v>
      </c>
      <c r="Z307" s="138">
        <v>13527</v>
      </c>
      <c r="AA307" s="138">
        <v>46700</v>
      </c>
      <c r="AB307" s="138">
        <v>752</v>
      </c>
      <c r="AC307" s="138">
        <v>370</v>
      </c>
      <c r="AD307" s="138">
        <v>9337</v>
      </c>
      <c r="AE307" s="138">
        <v>27120</v>
      </c>
      <c r="AF307" s="138">
        <v>8815</v>
      </c>
      <c r="AG307" s="146">
        <v>11290</v>
      </c>
      <c r="AH307" s="138">
        <v>86970</v>
      </c>
      <c r="AI307" s="138">
        <v>54300</v>
      </c>
      <c r="AJ307" s="138">
        <v>391100</v>
      </c>
      <c r="AK307" s="128">
        <f t="shared" si="201"/>
        <v>0.17258000000000001</v>
      </c>
      <c r="AL307" s="129">
        <f t="shared" si="202"/>
        <v>1.4816</v>
      </c>
      <c r="AM307" s="129">
        <f t="shared" si="209"/>
        <v>2.5546500000000001</v>
      </c>
      <c r="AN307" s="129">
        <f t="shared" si="209"/>
        <v>3.4660500000000001</v>
      </c>
      <c r="AO307" s="129">
        <f t="shared" si="204"/>
        <v>10.689200000000001</v>
      </c>
      <c r="AP307" s="129">
        <f t="shared" si="205"/>
        <v>4.2199499999999999</v>
      </c>
      <c r="AQ307" s="129">
        <f>(AH307)*0.00001</f>
        <v>0.86970000000000003</v>
      </c>
      <c r="AR307" s="129">
        <f>(AI307)*0.000001</f>
        <v>5.4299999999999994E-2</v>
      </c>
      <c r="AT307" s="131">
        <f t="shared" si="193"/>
        <v>43405</v>
      </c>
      <c r="AU307" s="132">
        <f t="shared" si="172"/>
        <v>0.2712</v>
      </c>
      <c r="AV307" s="132">
        <f t="shared" si="173"/>
        <v>0.46700000000000003</v>
      </c>
      <c r="AW307" s="132">
        <f t="shared" si="174"/>
        <v>0.48227000000000003</v>
      </c>
      <c r="AX307" s="132">
        <f t="shared" si="175"/>
        <v>3.7000000000000002E-3</v>
      </c>
      <c r="AY307" s="132">
        <f t="shared" si="176"/>
        <v>7.5200000000000006E-3</v>
      </c>
      <c r="AZ307" s="132">
        <f t="shared" si="177"/>
        <v>0.26579000000000003</v>
      </c>
      <c r="BA307" s="132">
        <f t="shared" si="178"/>
        <v>0.19352000000000003</v>
      </c>
      <c r="BB307" s="132">
        <f t="shared" si="179"/>
        <v>0.63090000000000002</v>
      </c>
      <c r="BC307" s="132">
        <f t="shared" si="180"/>
        <v>0.13527</v>
      </c>
      <c r="BD307" s="132">
        <f t="shared" si="181"/>
        <v>0.17205000000000001</v>
      </c>
      <c r="BE307" s="132">
        <f t="shared" si="182"/>
        <v>8.8150000000000006E-2</v>
      </c>
      <c r="BF307" s="132">
        <f t="shared" si="183"/>
        <v>9.3370000000000009E-2</v>
      </c>
      <c r="BG307" s="132">
        <f t="shared" si="194"/>
        <v>1.129E-2</v>
      </c>
      <c r="BH307" s="132"/>
      <c r="BI307" s="132">
        <f t="shared" si="207"/>
        <v>1.4816</v>
      </c>
      <c r="BJ307" s="132">
        <f t="shared" si="207"/>
        <v>2.5546500000000001</v>
      </c>
      <c r="BK307" s="132">
        <f t="shared" si="207"/>
        <v>3.4660500000000001</v>
      </c>
      <c r="BL307" s="132">
        <f t="shared" si="184"/>
        <v>0.40629999999999999</v>
      </c>
      <c r="BM307" s="132">
        <f t="shared" si="195"/>
        <v>1.7416</v>
      </c>
      <c r="BN307" s="132">
        <f t="shared" si="185"/>
        <v>0.90780000000000005</v>
      </c>
      <c r="BO307" s="132"/>
      <c r="BP307" s="132">
        <f t="shared" si="196"/>
        <v>4.2199499999999999</v>
      </c>
      <c r="BQ307" s="132">
        <f t="shared" si="197"/>
        <v>10.689200000000001</v>
      </c>
      <c r="BR307" s="132">
        <f t="shared" si="198"/>
        <v>0.3911</v>
      </c>
      <c r="BS307" s="132">
        <f t="shared" si="186"/>
        <v>0.18821000000000002</v>
      </c>
      <c r="BT307" s="132">
        <f t="shared" si="187"/>
        <v>1.4794</v>
      </c>
      <c r="BU307" s="132"/>
      <c r="BV307" s="132">
        <f t="shared" si="199"/>
        <v>0.13320000000000001</v>
      </c>
      <c r="BW307" s="133">
        <f t="shared" si="208"/>
        <v>1.8816000000000002</v>
      </c>
      <c r="BX307" s="133">
        <f t="shared" si="208"/>
        <v>1.5948</v>
      </c>
      <c r="BY307" s="133">
        <f t="shared" si="188"/>
        <v>0.44090000000000001</v>
      </c>
      <c r="BZ307" s="133">
        <f t="shared" si="189"/>
        <v>0.46550000000000002</v>
      </c>
      <c r="CA307" s="133">
        <f t="shared" si="190"/>
        <v>1.7000000000000001E-2</v>
      </c>
      <c r="CB307" s="133">
        <f t="shared" si="191"/>
        <v>8.3104999999999993</v>
      </c>
      <c r="CC307" s="133"/>
      <c r="CD307" s="133">
        <f t="shared" si="192"/>
        <v>1.5974000000000002</v>
      </c>
    </row>
    <row r="308" spans="1:82" ht="15.75" x14ac:dyDescent="0.25">
      <c r="A308" s="125">
        <v>43406</v>
      </c>
      <c r="B308" s="138">
        <v>14571</v>
      </c>
      <c r="C308" s="138">
        <v>51206</v>
      </c>
      <c r="D308" s="138">
        <v>69046</v>
      </c>
      <c r="E308" s="138">
        <v>17093</v>
      </c>
      <c r="F308" s="138">
        <v>42092</v>
      </c>
      <c r="G308" s="138">
        <v>1359</v>
      </c>
      <c r="H308" s="138">
        <v>16259</v>
      </c>
      <c r="I308" s="138">
        <v>14837</v>
      </c>
      <c r="J308" s="138">
        <v>105750</v>
      </c>
      <c r="K308" s="138">
        <v>82142</v>
      </c>
      <c r="L308" s="138">
        <v>4519</v>
      </c>
      <c r="M308" s="138">
        <v>17886</v>
      </c>
      <c r="N308" s="138">
        <v>168</v>
      </c>
      <c r="O308" s="138">
        <v>17065</v>
      </c>
      <c r="P308" s="138">
        <v>15986</v>
      </c>
      <c r="Q308" s="138">
        <v>4345</v>
      </c>
      <c r="R308" s="138">
        <v>15216</v>
      </c>
      <c r="S308" s="138">
        <v>46763</v>
      </c>
      <c r="T308" s="138">
        <v>11631</v>
      </c>
      <c r="U308" s="138">
        <v>3852</v>
      </c>
      <c r="V308" s="138">
        <v>25469</v>
      </c>
      <c r="W308" s="138">
        <v>30279</v>
      </c>
      <c r="X308" s="138">
        <v>17223</v>
      </c>
      <c r="Y308" s="138">
        <v>14803</v>
      </c>
      <c r="Z308" s="138">
        <v>13253</v>
      </c>
      <c r="AA308" s="138">
        <v>50052</v>
      </c>
      <c r="AB308" s="138">
        <v>831</v>
      </c>
      <c r="AC308" s="138">
        <v>435</v>
      </c>
      <c r="AD308" s="138">
        <v>10694</v>
      </c>
      <c r="AE308" s="138">
        <v>29345</v>
      </c>
      <c r="AF308" s="138">
        <v>8576</v>
      </c>
      <c r="AG308" s="146">
        <v>52062</v>
      </c>
      <c r="AH308" s="138">
        <v>90940</v>
      </c>
      <c r="AI308" s="138">
        <v>66010</v>
      </c>
      <c r="AJ308" s="138">
        <v>383500</v>
      </c>
      <c r="AK308" s="128">
        <f t="shared" si="201"/>
        <v>0.17886000000000002</v>
      </c>
      <c r="AL308" s="129">
        <f t="shared" si="202"/>
        <v>1.4571000000000001</v>
      </c>
      <c r="AM308" s="129">
        <f t="shared" ref="AM308:AN323" si="210">(C308)*0.00005</f>
        <v>2.5603000000000002</v>
      </c>
      <c r="AN308" s="129">
        <f t="shared" si="210"/>
        <v>3.4523000000000001</v>
      </c>
      <c r="AO308" s="129">
        <f t="shared" si="204"/>
        <v>10.575000000000001</v>
      </c>
      <c r="AP308" s="129">
        <f t="shared" si="205"/>
        <v>4.1071</v>
      </c>
      <c r="AQ308" s="129">
        <f t="shared" ref="AQ308:AQ335" si="211">(AH308)*0.00001</f>
        <v>0.9094000000000001</v>
      </c>
      <c r="AR308" s="129">
        <f t="shared" ref="AR308:AR336" si="212">(AI308)*0.000001</f>
        <v>6.6009999999999999E-2</v>
      </c>
      <c r="AT308" s="131">
        <f t="shared" si="193"/>
        <v>43406</v>
      </c>
      <c r="AU308" s="132">
        <f t="shared" si="172"/>
        <v>0.29345000000000004</v>
      </c>
      <c r="AV308" s="132">
        <f t="shared" si="173"/>
        <v>0.50052000000000008</v>
      </c>
      <c r="AW308" s="132">
        <f t="shared" si="174"/>
        <v>0.46763000000000005</v>
      </c>
      <c r="AX308" s="132">
        <f t="shared" si="175"/>
        <v>4.3500000000000006E-3</v>
      </c>
      <c r="AY308" s="132">
        <f t="shared" si="176"/>
        <v>8.3100000000000014E-3</v>
      </c>
      <c r="AZ308" s="132">
        <f t="shared" si="177"/>
        <v>0.25469000000000003</v>
      </c>
      <c r="BA308" s="132">
        <f t="shared" si="178"/>
        <v>0.14803000000000002</v>
      </c>
      <c r="BB308" s="132">
        <f t="shared" si="179"/>
        <v>0.60558000000000001</v>
      </c>
      <c r="BC308" s="132">
        <f t="shared" si="180"/>
        <v>0.13253000000000001</v>
      </c>
      <c r="BD308" s="132">
        <f t="shared" si="181"/>
        <v>0.17223000000000002</v>
      </c>
      <c r="BE308" s="132">
        <f t="shared" si="182"/>
        <v>8.5760000000000003E-2</v>
      </c>
      <c r="BF308" s="132">
        <f t="shared" si="183"/>
        <v>0.10694000000000001</v>
      </c>
      <c r="BG308" s="132">
        <f t="shared" si="194"/>
        <v>5.2061999999999997E-2</v>
      </c>
      <c r="BH308" s="132"/>
      <c r="BI308" s="132">
        <f t="shared" si="207"/>
        <v>1.4571000000000001</v>
      </c>
      <c r="BJ308" s="132">
        <f t="shared" si="207"/>
        <v>2.5603000000000002</v>
      </c>
      <c r="BK308" s="132">
        <f t="shared" si="207"/>
        <v>3.4523000000000001</v>
      </c>
      <c r="BL308" s="132">
        <f t="shared" si="184"/>
        <v>0.38520000000000004</v>
      </c>
      <c r="BM308" s="132">
        <f t="shared" si="195"/>
        <v>1.7093</v>
      </c>
      <c r="BN308" s="132">
        <f t="shared" si="185"/>
        <v>0.84184000000000003</v>
      </c>
      <c r="BO308" s="132"/>
      <c r="BP308" s="132">
        <f t="shared" si="196"/>
        <v>4.1071</v>
      </c>
      <c r="BQ308" s="132">
        <f t="shared" si="197"/>
        <v>10.575000000000001</v>
      </c>
      <c r="BR308" s="132">
        <f t="shared" si="198"/>
        <v>0.38350000000000001</v>
      </c>
      <c r="BS308" s="132">
        <f t="shared" si="186"/>
        <v>0.11631000000000001</v>
      </c>
      <c r="BT308" s="132">
        <f t="shared" si="187"/>
        <v>1.5216000000000001</v>
      </c>
      <c r="BU308" s="132"/>
      <c r="BV308" s="132">
        <f t="shared" si="199"/>
        <v>0.13589999999999999</v>
      </c>
      <c r="BW308" s="133">
        <f t="shared" si="208"/>
        <v>1.6259000000000001</v>
      </c>
      <c r="BX308" s="133">
        <f t="shared" si="208"/>
        <v>1.4837</v>
      </c>
      <c r="BY308" s="133">
        <f t="shared" si="188"/>
        <v>0.4345</v>
      </c>
      <c r="BZ308" s="133">
        <f t="shared" si="189"/>
        <v>0.45190000000000002</v>
      </c>
      <c r="CA308" s="133">
        <f t="shared" si="190"/>
        <v>1.6800000000000002E-2</v>
      </c>
      <c r="CB308" s="133">
        <f t="shared" si="191"/>
        <v>8.5325000000000006</v>
      </c>
      <c r="CC308" s="133"/>
      <c r="CD308" s="133">
        <f t="shared" si="192"/>
        <v>1.5986</v>
      </c>
    </row>
    <row r="309" spans="1:82" ht="15.75" x14ac:dyDescent="0.25">
      <c r="A309" s="125">
        <v>43407</v>
      </c>
      <c r="B309" s="138">
        <v>15527</v>
      </c>
      <c r="C309" s="138">
        <v>52660</v>
      </c>
      <c r="D309" s="138">
        <v>70787</v>
      </c>
      <c r="E309" s="138">
        <v>17241</v>
      </c>
      <c r="F309" s="138">
        <v>48060</v>
      </c>
      <c r="G309" s="138">
        <v>1662</v>
      </c>
      <c r="H309" s="138">
        <v>19237</v>
      </c>
      <c r="I309" s="138">
        <v>17820</v>
      </c>
      <c r="J309" s="138">
        <v>110493</v>
      </c>
      <c r="K309" s="138">
        <v>85568</v>
      </c>
      <c r="L309" s="138">
        <v>4979</v>
      </c>
      <c r="M309" s="138">
        <v>21116</v>
      </c>
      <c r="N309" s="138">
        <v>92</v>
      </c>
      <c r="O309" s="138">
        <v>19278</v>
      </c>
      <c r="P309" s="138">
        <v>18060</v>
      </c>
      <c r="Q309" s="138">
        <v>4859</v>
      </c>
      <c r="R309" s="138">
        <v>15062</v>
      </c>
      <c r="S309" s="138">
        <v>46316</v>
      </c>
      <c r="T309" s="138">
        <v>21202</v>
      </c>
      <c r="U309" s="138">
        <v>4328</v>
      </c>
      <c r="V309" s="138">
        <v>28227</v>
      </c>
      <c r="W309" s="138">
        <v>31627</v>
      </c>
      <c r="X309" s="138">
        <v>18678</v>
      </c>
      <c r="Y309" s="138">
        <v>19325</v>
      </c>
      <c r="Z309" s="138">
        <v>16006</v>
      </c>
      <c r="AA309" s="138">
        <v>48333</v>
      </c>
      <c r="AB309" s="138">
        <v>967</v>
      </c>
      <c r="AC309" s="138">
        <v>919</v>
      </c>
      <c r="AD309" s="138">
        <v>9195</v>
      </c>
      <c r="AE309" s="138">
        <v>35196</v>
      </c>
      <c r="AF309" s="138">
        <v>7402</v>
      </c>
      <c r="AG309" s="146">
        <v>0</v>
      </c>
      <c r="AH309" s="138">
        <v>69050</v>
      </c>
      <c r="AI309" s="138">
        <v>54800</v>
      </c>
      <c r="AJ309" s="138">
        <v>391240</v>
      </c>
      <c r="AK309" s="128">
        <f t="shared" si="201"/>
        <v>0.21116000000000001</v>
      </c>
      <c r="AL309" s="129">
        <f t="shared" si="202"/>
        <v>1.5527</v>
      </c>
      <c r="AM309" s="129">
        <f t="shared" si="210"/>
        <v>2.633</v>
      </c>
      <c r="AN309" s="129">
        <f t="shared" si="210"/>
        <v>3.5393500000000002</v>
      </c>
      <c r="AO309" s="129">
        <f t="shared" si="204"/>
        <v>11.049300000000001</v>
      </c>
      <c r="AP309" s="129">
        <f t="shared" si="205"/>
        <v>4.2784000000000004</v>
      </c>
      <c r="AQ309" s="129">
        <f t="shared" si="211"/>
        <v>0.6905</v>
      </c>
      <c r="AR309" s="129">
        <f t="shared" si="212"/>
        <v>5.4799999999999995E-2</v>
      </c>
      <c r="AT309" s="131">
        <f t="shared" si="193"/>
        <v>43407</v>
      </c>
      <c r="AU309" s="132">
        <f t="shared" si="172"/>
        <v>0.35196000000000005</v>
      </c>
      <c r="AV309" s="132">
        <f t="shared" si="173"/>
        <v>0.48333000000000004</v>
      </c>
      <c r="AW309" s="132">
        <f t="shared" si="174"/>
        <v>0.46316000000000002</v>
      </c>
      <c r="AX309" s="132">
        <f t="shared" si="175"/>
        <v>9.1900000000000003E-3</v>
      </c>
      <c r="AY309" s="132">
        <f t="shared" si="176"/>
        <v>9.6700000000000015E-3</v>
      </c>
      <c r="AZ309" s="132">
        <f t="shared" si="177"/>
        <v>0.28227000000000002</v>
      </c>
      <c r="BA309" s="132">
        <f t="shared" si="178"/>
        <v>0.19325000000000001</v>
      </c>
      <c r="BB309" s="132">
        <f t="shared" si="179"/>
        <v>0.6325400000000001</v>
      </c>
      <c r="BC309" s="132">
        <f t="shared" si="180"/>
        <v>0.16006000000000001</v>
      </c>
      <c r="BD309" s="132">
        <f t="shared" si="181"/>
        <v>0.18678</v>
      </c>
      <c r="BE309" s="132">
        <f t="shared" si="182"/>
        <v>7.4020000000000002E-2</v>
      </c>
      <c r="BF309" s="132">
        <f t="shared" si="183"/>
        <v>9.1950000000000004E-2</v>
      </c>
      <c r="BG309" s="132">
        <f t="shared" si="194"/>
        <v>0</v>
      </c>
      <c r="BH309" s="132"/>
      <c r="BI309" s="132">
        <f t="shared" si="207"/>
        <v>1.5527</v>
      </c>
      <c r="BJ309" s="132">
        <f t="shared" si="207"/>
        <v>2.633</v>
      </c>
      <c r="BK309" s="132">
        <f t="shared" si="207"/>
        <v>3.5393500000000002</v>
      </c>
      <c r="BL309" s="132">
        <f t="shared" si="184"/>
        <v>0.43280000000000002</v>
      </c>
      <c r="BM309" s="132">
        <f t="shared" si="195"/>
        <v>1.7241000000000002</v>
      </c>
      <c r="BN309" s="132">
        <f t="shared" si="185"/>
        <v>0.96120000000000005</v>
      </c>
      <c r="BO309" s="132"/>
      <c r="BP309" s="132">
        <f t="shared" si="196"/>
        <v>4.2784000000000004</v>
      </c>
      <c r="BQ309" s="132">
        <f t="shared" si="197"/>
        <v>11.049300000000001</v>
      </c>
      <c r="BR309" s="132">
        <f t="shared" si="198"/>
        <v>0.39123999999999998</v>
      </c>
      <c r="BS309" s="132">
        <f t="shared" si="186"/>
        <v>0.21202000000000001</v>
      </c>
      <c r="BT309" s="132">
        <f t="shared" si="187"/>
        <v>1.5062</v>
      </c>
      <c r="BU309" s="132"/>
      <c r="BV309" s="132">
        <f t="shared" si="199"/>
        <v>0.16620000000000001</v>
      </c>
      <c r="BW309" s="133">
        <f t="shared" si="208"/>
        <v>1.9237000000000002</v>
      </c>
      <c r="BX309" s="133">
        <f t="shared" si="208"/>
        <v>1.782</v>
      </c>
      <c r="BY309" s="133">
        <f t="shared" si="188"/>
        <v>0.4859</v>
      </c>
      <c r="BZ309" s="133">
        <f t="shared" si="189"/>
        <v>0.49790000000000001</v>
      </c>
      <c r="CA309" s="133">
        <f t="shared" si="190"/>
        <v>9.1999999999999998E-3</v>
      </c>
      <c r="CB309" s="133">
        <f t="shared" si="191"/>
        <v>9.6389999999999993</v>
      </c>
      <c r="CC309" s="133"/>
      <c r="CD309" s="133">
        <f t="shared" si="192"/>
        <v>1.806</v>
      </c>
    </row>
    <row r="310" spans="1:82" ht="15.75" x14ac:dyDescent="0.25">
      <c r="A310" s="125">
        <v>43408</v>
      </c>
      <c r="B310" s="138">
        <v>14967</v>
      </c>
      <c r="C310" s="138">
        <v>51087</v>
      </c>
      <c r="D310" s="138">
        <v>68905</v>
      </c>
      <c r="E310" s="138">
        <v>16910</v>
      </c>
      <c r="F310" s="138">
        <v>47904</v>
      </c>
      <c r="G310" s="138">
        <v>1305</v>
      </c>
      <c r="H310" s="138">
        <v>16546</v>
      </c>
      <c r="I310" s="138">
        <v>14663</v>
      </c>
      <c r="J310" s="138">
        <v>107205</v>
      </c>
      <c r="K310" s="138">
        <v>84105</v>
      </c>
      <c r="L310" s="138">
        <v>4474</v>
      </c>
      <c r="M310" s="138">
        <v>20093</v>
      </c>
      <c r="N310" s="138">
        <v>61</v>
      </c>
      <c r="O310" s="138">
        <v>17947</v>
      </c>
      <c r="P310" s="138">
        <v>16519</v>
      </c>
      <c r="Q310" s="138">
        <v>4394</v>
      </c>
      <c r="R310" s="138">
        <v>14830</v>
      </c>
      <c r="S310" s="138">
        <v>45273</v>
      </c>
      <c r="T310" s="138">
        <v>12238</v>
      </c>
      <c r="U310" s="138">
        <v>4022</v>
      </c>
      <c r="V310" s="138">
        <v>28819</v>
      </c>
      <c r="W310" s="138">
        <v>29249</v>
      </c>
      <c r="X310" s="138">
        <v>17844</v>
      </c>
      <c r="Y310" s="138">
        <v>22080</v>
      </c>
      <c r="Z310" s="138">
        <v>15793</v>
      </c>
      <c r="AA310" s="138">
        <v>48116</v>
      </c>
      <c r="AB310" s="138">
        <v>856</v>
      </c>
      <c r="AC310" s="138">
        <v>705</v>
      </c>
      <c r="AD310" s="138">
        <v>8937</v>
      </c>
      <c r="AE310" s="138">
        <v>39659</v>
      </c>
      <c r="AF310" s="138">
        <v>6700</v>
      </c>
      <c r="AG310" s="146">
        <v>0</v>
      </c>
      <c r="AH310" s="138">
        <v>67630</v>
      </c>
      <c r="AI310" s="138">
        <v>55650</v>
      </c>
      <c r="AJ310" s="138">
        <v>406080</v>
      </c>
      <c r="AK310" s="128">
        <f t="shared" si="201"/>
        <v>0.20093000000000003</v>
      </c>
      <c r="AL310" s="129">
        <f t="shared" si="202"/>
        <v>1.4967000000000001</v>
      </c>
      <c r="AM310" s="129">
        <f t="shared" si="210"/>
        <v>2.5543500000000003</v>
      </c>
      <c r="AN310" s="129">
        <f t="shared" si="210"/>
        <v>3.4452500000000001</v>
      </c>
      <c r="AO310" s="129">
        <f t="shared" si="204"/>
        <v>10.720500000000001</v>
      </c>
      <c r="AP310" s="129">
        <f t="shared" si="205"/>
        <v>4.2052500000000004</v>
      </c>
      <c r="AQ310" s="129">
        <f t="shared" si="211"/>
        <v>0.67630000000000001</v>
      </c>
      <c r="AR310" s="129">
        <f t="shared" si="212"/>
        <v>5.5649999999999998E-2</v>
      </c>
      <c r="AT310" s="131">
        <f t="shared" si="193"/>
        <v>43408</v>
      </c>
      <c r="AU310" s="132">
        <f t="shared" si="172"/>
        <v>0.39659000000000005</v>
      </c>
      <c r="AV310" s="132">
        <f t="shared" si="173"/>
        <v>0.48116000000000003</v>
      </c>
      <c r="AW310" s="132">
        <f t="shared" si="174"/>
        <v>0.45273000000000002</v>
      </c>
      <c r="AX310" s="132">
        <f t="shared" si="175"/>
        <v>7.0500000000000007E-3</v>
      </c>
      <c r="AY310" s="132">
        <f t="shared" si="176"/>
        <v>8.5599999999999999E-3</v>
      </c>
      <c r="AZ310" s="132">
        <f t="shared" si="177"/>
        <v>0.28819</v>
      </c>
      <c r="BA310" s="132">
        <f t="shared" si="178"/>
        <v>0.22080000000000002</v>
      </c>
      <c r="BB310" s="132">
        <f t="shared" si="179"/>
        <v>0.58498000000000006</v>
      </c>
      <c r="BC310" s="132">
        <f t="shared" si="180"/>
        <v>0.15793000000000001</v>
      </c>
      <c r="BD310" s="132">
        <f t="shared" si="181"/>
        <v>0.17844000000000002</v>
      </c>
      <c r="BE310" s="132">
        <f t="shared" si="182"/>
        <v>6.7000000000000004E-2</v>
      </c>
      <c r="BF310" s="132">
        <f t="shared" si="183"/>
        <v>8.9370000000000005E-2</v>
      </c>
      <c r="BG310" s="132">
        <f t="shared" si="194"/>
        <v>0</v>
      </c>
      <c r="BH310" s="132"/>
      <c r="BI310" s="132">
        <f t="shared" si="207"/>
        <v>1.4967000000000001</v>
      </c>
      <c r="BJ310" s="132">
        <f t="shared" si="207"/>
        <v>2.5543500000000003</v>
      </c>
      <c r="BK310" s="132">
        <f t="shared" si="207"/>
        <v>3.4452500000000001</v>
      </c>
      <c r="BL310" s="132">
        <f t="shared" si="184"/>
        <v>0.4022</v>
      </c>
      <c r="BM310" s="132">
        <f t="shared" si="195"/>
        <v>1.6910000000000001</v>
      </c>
      <c r="BN310" s="132">
        <f t="shared" si="185"/>
        <v>0.95808000000000004</v>
      </c>
      <c r="BO310" s="132"/>
      <c r="BP310" s="132">
        <f t="shared" si="196"/>
        <v>4.2052500000000004</v>
      </c>
      <c r="BQ310" s="132">
        <f t="shared" si="197"/>
        <v>10.720500000000001</v>
      </c>
      <c r="BR310" s="132">
        <f t="shared" si="198"/>
        <v>0.40608</v>
      </c>
      <c r="BS310" s="132">
        <f t="shared" si="186"/>
        <v>0.12238000000000002</v>
      </c>
      <c r="BT310" s="132">
        <f t="shared" si="187"/>
        <v>1.4830000000000001</v>
      </c>
      <c r="BU310" s="132"/>
      <c r="BV310" s="132">
        <f t="shared" si="199"/>
        <v>0.1305</v>
      </c>
      <c r="BW310" s="133">
        <f t="shared" si="208"/>
        <v>1.6546000000000001</v>
      </c>
      <c r="BX310" s="133">
        <f t="shared" si="208"/>
        <v>1.4663000000000002</v>
      </c>
      <c r="BY310" s="133">
        <f t="shared" si="188"/>
        <v>0.43940000000000001</v>
      </c>
      <c r="BZ310" s="133">
        <f t="shared" si="189"/>
        <v>0.44740000000000002</v>
      </c>
      <c r="CA310" s="133">
        <f t="shared" si="190"/>
        <v>6.1000000000000004E-3</v>
      </c>
      <c r="CB310" s="133">
        <f t="shared" si="191"/>
        <v>8.9734999999999996</v>
      </c>
      <c r="CC310" s="133"/>
      <c r="CD310" s="133">
        <f t="shared" si="192"/>
        <v>1.6519000000000001</v>
      </c>
    </row>
    <row r="311" spans="1:82" ht="15.75" x14ac:dyDescent="0.25">
      <c r="A311" s="125">
        <v>43409</v>
      </c>
      <c r="B311" s="138">
        <v>15445</v>
      </c>
      <c r="C311" s="138">
        <v>52465</v>
      </c>
      <c r="D311" s="138">
        <v>70978</v>
      </c>
      <c r="E311" s="138">
        <v>18107</v>
      </c>
      <c r="F311" s="138">
        <v>42897</v>
      </c>
      <c r="G311" s="138">
        <v>1809</v>
      </c>
      <c r="H311" s="138">
        <v>20097</v>
      </c>
      <c r="I311" s="138">
        <v>16496</v>
      </c>
      <c r="J311" s="138">
        <v>110317</v>
      </c>
      <c r="K311" s="138">
        <v>84530</v>
      </c>
      <c r="L311" s="138">
        <v>5266</v>
      </c>
      <c r="M311" s="138">
        <v>18095</v>
      </c>
      <c r="N311" s="138">
        <v>190</v>
      </c>
      <c r="O311" s="138">
        <v>18019</v>
      </c>
      <c r="P311" s="138">
        <v>17780</v>
      </c>
      <c r="Q311" s="138">
        <v>5157</v>
      </c>
      <c r="R311" s="138">
        <v>15949</v>
      </c>
      <c r="S311" s="138">
        <v>47963</v>
      </c>
      <c r="T311" s="138">
        <v>18997</v>
      </c>
      <c r="U311" s="138">
        <v>4407</v>
      </c>
      <c r="V311" s="138">
        <v>28150</v>
      </c>
      <c r="W311" s="138">
        <v>32780</v>
      </c>
      <c r="X311" s="138">
        <v>21363</v>
      </c>
      <c r="Y311" s="138">
        <v>17693</v>
      </c>
      <c r="Z311" s="138">
        <v>15225</v>
      </c>
      <c r="AA311" s="138">
        <v>48115</v>
      </c>
      <c r="AB311" s="138">
        <v>1268</v>
      </c>
      <c r="AC311" s="138">
        <v>625</v>
      </c>
      <c r="AD311" s="138">
        <v>10030</v>
      </c>
      <c r="AE311" s="138">
        <v>37704</v>
      </c>
      <c r="AF311" s="138">
        <v>10339</v>
      </c>
      <c r="AG311" s="146">
        <v>0</v>
      </c>
      <c r="AH311" s="138">
        <v>82460</v>
      </c>
      <c r="AI311" s="138">
        <v>61610</v>
      </c>
      <c r="AJ311" s="138">
        <v>358300</v>
      </c>
      <c r="AK311" s="128">
        <f t="shared" si="201"/>
        <v>0.18095000000000003</v>
      </c>
      <c r="AL311" s="129">
        <f t="shared" si="202"/>
        <v>1.5445</v>
      </c>
      <c r="AM311" s="129">
        <f t="shared" si="210"/>
        <v>2.6232500000000001</v>
      </c>
      <c r="AN311" s="129">
        <f t="shared" si="210"/>
        <v>3.5489000000000002</v>
      </c>
      <c r="AO311" s="129">
        <f t="shared" si="204"/>
        <v>11.031700000000001</v>
      </c>
      <c r="AP311" s="129">
        <f t="shared" si="205"/>
        <v>4.2265000000000006</v>
      </c>
      <c r="AQ311" s="129">
        <f t="shared" si="211"/>
        <v>0.82460000000000011</v>
      </c>
      <c r="AR311" s="129">
        <f t="shared" si="212"/>
        <v>6.1609999999999998E-2</v>
      </c>
      <c r="AT311" s="131">
        <f t="shared" si="193"/>
        <v>43409</v>
      </c>
      <c r="AU311" s="132">
        <f t="shared" si="172"/>
        <v>0.37704000000000004</v>
      </c>
      <c r="AV311" s="132">
        <f t="shared" si="173"/>
        <v>0.48115000000000002</v>
      </c>
      <c r="AW311" s="132">
        <f t="shared" si="174"/>
        <v>0.47963000000000006</v>
      </c>
      <c r="AX311" s="132">
        <f t="shared" si="175"/>
        <v>6.2500000000000003E-3</v>
      </c>
      <c r="AY311" s="132">
        <f t="shared" si="176"/>
        <v>1.268E-2</v>
      </c>
      <c r="AZ311" s="132">
        <f t="shared" si="177"/>
        <v>0.28150000000000003</v>
      </c>
      <c r="BA311" s="132">
        <f t="shared" si="178"/>
        <v>0.17693</v>
      </c>
      <c r="BB311" s="132">
        <f t="shared" si="179"/>
        <v>0.65560000000000007</v>
      </c>
      <c r="BC311" s="132">
        <f t="shared" si="180"/>
        <v>0.15225000000000002</v>
      </c>
      <c r="BD311" s="132">
        <f t="shared" si="181"/>
        <v>0.21363000000000001</v>
      </c>
      <c r="BE311" s="132">
        <f t="shared" si="182"/>
        <v>0.10339000000000001</v>
      </c>
      <c r="BF311" s="132">
        <f t="shared" si="183"/>
        <v>0.10030000000000001</v>
      </c>
      <c r="BG311" s="132">
        <f t="shared" si="194"/>
        <v>0</v>
      </c>
      <c r="BH311" s="132"/>
      <c r="BI311" s="132">
        <f t="shared" si="207"/>
        <v>1.5445</v>
      </c>
      <c r="BJ311" s="132">
        <f t="shared" si="207"/>
        <v>2.6232500000000001</v>
      </c>
      <c r="BK311" s="132">
        <f t="shared" si="207"/>
        <v>3.5489000000000002</v>
      </c>
      <c r="BL311" s="132">
        <f t="shared" si="184"/>
        <v>0.44070000000000004</v>
      </c>
      <c r="BM311" s="132">
        <f t="shared" si="195"/>
        <v>1.8107</v>
      </c>
      <c r="BN311" s="132">
        <f t="shared" si="185"/>
        <v>0.85794000000000004</v>
      </c>
      <c r="BO311" s="132"/>
      <c r="BP311" s="132">
        <f t="shared" si="196"/>
        <v>4.2265000000000006</v>
      </c>
      <c r="BQ311" s="132">
        <f t="shared" si="197"/>
        <v>11.031700000000001</v>
      </c>
      <c r="BR311" s="132">
        <f t="shared" si="198"/>
        <v>0.35830000000000001</v>
      </c>
      <c r="BS311" s="132">
        <f t="shared" si="186"/>
        <v>0.18997000000000003</v>
      </c>
      <c r="BT311" s="132">
        <f t="shared" si="187"/>
        <v>1.5949</v>
      </c>
      <c r="BU311" s="132"/>
      <c r="BV311" s="132">
        <f t="shared" si="199"/>
        <v>0.18090000000000001</v>
      </c>
      <c r="BW311" s="133">
        <f t="shared" si="208"/>
        <v>2.0097</v>
      </c>
      <c r="BX311" s="133">
        <f t="shared" si="208"/>
        <v>1.6496000000000002</v>
      </c>
      <c r="BY311" s="133">
        <f t="shared" si="188"/>
        <v>0.51570000000000005</v>
      </c>
      <c r="BZ311" s="133">
        <f t="shared" si="189"/>
        <v>0.52660000000000007</v>
      </c>
      <c r="CA311" s="133">
        <f t="shared" si="190"/>
        <v>1.9E-2</v>
      </c>
      <c r="CB311" s="133">
        <f t="shared" si="191"/>
        <v>9.009500000000001</v>
      </c>
      <c r="CC311" s="133"/>
      <c r="CD311" s="133">
        <f t="shared" si="192"/>
        <v>1.778</v>
      </c>
    </row>
    <row r="312" spans="1:82" ht="15.75" x14ac:dyDescent="0.25">
      <c r="A312" s="125">
        <v>43410</v>
      </c>
      <c r="B312" s="138">
        <v>16085</v>
      </c>
      <c r="C312" s="138">
        <v>53966</v>
      </c>
      <c r="D312" s="138">
        <v>72838</v>
      </c>
      <c r="E312" s="138">
        <v>18524</v>
      </c>
      <c r="F312" s="138">
        <v>46714</v>
      </c>
      <c r="G312" s="138">
        <v>1900</v>
      </c>
      <c r="H312" s="138">
        <v>23594</v>
      </c>
      <c r="I312" s="138">
        <v>21396</v>
      </c>
      <c r="J312" s="138">
        <v>113651</v>
      </c>
      <c r="K312" s="138">
        <v>88869</v>
      </c>
      <c r="L312" s="138">
        <v>6163</v>
      </c>
      <c r="M312" s="138">
        <v>18589</v>
      </c>
      <c r="N312" s="138">
        <v>98</v>
      </c>
      <c r="O312" s="138">
        <v>18936</v>
      </c>
      <c r="P312" s="138">
        <v>20311</v>
      </c>
      <c r="Q312" s="138">
        <v>5664</v>
      </c>
      <c r="R312" s="138">
        <v>15924</v>
      </c>
      <c r="S312" s="138">
        <v>49864</v>
      </c>
      <c r="T312" s="138">
        <v>11929</v>
      </c>
      <c r="U312" s="138">
        <v>4830</v>
      </c>
      <c r="V312" s="138">
        <v>28631</v>
      </c>
      <c r="W312" s="138">
        <v>31436</v>
      </c>
      <c r="X312" s="138">
        <v>22846</v>
      </c>
      <c r="Y312" s="138">
        <v>21807</v>
      </c>
      <c r="Z312" s="138">
        <v>14868</v>
      </c>
      <c r="AA312" s="138">
        <v>47862</v>
      </c>
      <c r="AB312" s="138">
        <v>1475</v>
      </c>
      <c r="AC312" s="138">
        <v>622</v>
      </c>
      <c r="AD312" s="138">
        <v>12140</v>
      </c>
      <c r="AE312" s="138">
        <v>30053</v>
      </c>
      <c r="AF312" s="138">
        <v>10129</v>
      </c>
      <c r="AG312" s="146">
        <v>20280</v>
      </c>
      <c r="AH312" s="138">
        <v>93470</v>
      </c>
      <c r="AI312" s="138">
        <v>76280</v>
      </c>
      <c r="AJ312" s="138">
        <v>398460</v>
      </c>
      <c r="AK312" s="128">
        <f t="shared" si="201"/>
        <v>0.18589000000000003</v>
      </c>
      <c r="AL312" s="129">
        <f t="shared" si="202"/>
        <v>1.6085</v>
      </c>
      <c r="AM312" s="129">
        <f t="shared" si="210"/>
        <v>2.6983000000000001</v>
      </c>
      <c r="AN312" s="129">
        <f t="shared" si="210"/>
        <v>3.6419000000000001</v>
      </c>
      <c r="AO312" s="129">
        <f t="shared" si="204"/>
        <v>11.3651</v>
      </c>
      <c r="AP312" s="129">
        <f t="shared" si="205"/>
        <v>4.4434500000000003</v>
      </c>
      <c r="AQ312" s="129">
        <f t="shared" si="211"/>
        <v>0.93470000000000009</v>
      </c>
      <c r="AR312" s="129">
        <f t="shared" si="212"/>
        <v>7.6280000000000001E-2</v>
      </c>
      <c r="AT312" s="131">
        <f t="shared" si="193"/>
        <v>43410</v>
      </c>
      <c r="AU312" s="132">
        <f t="shared" si="172"/>
        <v>0.30053000000000002</v>
      </c>
      <c r="AV312" s="132">
        <f t="shared" si="173"/>
        <v>0.47862000000000005</v>
      </c>
      <c r="AW312" s="132">
        <f t="shared" si="174"/>
        <v>0.49864000000000003</v>
      </c>
      <c r="AX312" s="132">
        <f t="shared" si="175"/>
        <v>6.2200000000000007E-3</v>
      </c>
      <c r="AY312" s="132">
        <f t="shared" si="176"/>
        <v>1.4750000000000001E-2</v>
      </c>
      <c r="AZ312" s="132">
        <f t="shared" si="177"/>
        <v>0.28631000000000001</v>
      </c>
      <c r="BA312" s="132">
        <f t="shared" si="178"/>
        <v>0.21807000000000001</v>
      </c>
      <c r="BB312" s="132">
        <f t="shared" si="179"/>
        <v>0.62872000000000006</v>
      </c>
      <c r="BC312" s="132">
        <f t="shared" si="180"/>
        <v>0.14868000000000001</v>
      </c>
      <c r="BD312" s="132">
        <f t="shared" si="181"/>
        <v>0.22846000000000002</v>
      </c>
      <c r="BE312" s="132">
        <f t="shared" si="182"/>
        <v>0.10129000000000001</v>
      </c>
      <c r="BF312" s="132">
        <f t="shared" si="183"/>
        <v>0.12140000000000001</v>
      </c>
      <c r="BG312" s="132">
        <f t="shared" si="194"/>
        <v>2.0279999999999999E-2</v>
      </c>
      <c r="BH312" s="132"/>
      <c r="BI312" s="132">
        <f t="shared" si="207"/>
        <v>1.6085</v>
      </c>
      <c r="BJ312" s="132">
        <f t="shared" si="207"/>
        <v>2.6983000000000001</v>
      </c>
      <c r="BK312" s="132">
        <f t="shared" si="207"/>
        <v>3.6419000000000001</v>
      </c>
      <c r="BL312" s="132">
        <f t="shared" si="184"/>
        <v>0.48300000000000004</v>
      </c>
      <c r="BM312" s="132">
        <f t="shared" si="195"/>
        <v>1.8524</v>
      </c>
      <c r="BN312" s="132">
        <f t="shared" si="185"/>
        <v>0.93428000000000011</v>
      </c>
      <c r="BO312" s="132"/>
      <c r="BP312" s="132">
        <f t="shared" si="196"/>
        <v>4.4434500000000003</v>
      </c>
      <c r="BQ312" s="132">
        <f t="shared" si="197"/>
        <v>11.3651</v>
      </c>
      <c r="BR312" s="132">
        <f t="shared" si="198"/>
        <v>0.39845999999999998</v>
      </c>
      <c r="BS312" s="132">
        <f t="shared" si="186"/>
        <v>0.11929000000000001</v>
      </c>
      <c r="BT312" s="132">
        <f t="shared" si="187"/>
        <v>1.5924</v>
      </c>
      <c r="BU312" s="132"/>
      <c r="BV312" s="132">
        <f t="shared" si="199"/>
        <v>0.19</v>
      </c>
      <c r="BW312" s="133">
        <f t="shared" si="208"/>
        <v>2.3593999999999999</v>
      </c>
      <c r="BX312" s="133">
        <f t="shared" si="208"/>
        <v>2.1396000000000002</v>
      </c>
      <c r="BY312" s="133">
        <f t="shared" si="188"/>
        <v>0.56640000000000001</v>
      </c>
      <c r="BZ312" s="133">
        <f t="shared" si="189"/>
        <v>0.61630000000000007</v>
      </c>
      <c r="CA312" s="133">
        <f t="shared" si="190"/>
        <v>9.7999999999999997E-3</v>
      </c>
      <c r="CB312" s="133">
        <f t="shared" si="191"/>
        <v>9.468</v>
      </c>
      <c r="CC312" s="133"/>
      <c r="CD312" s="133">
        <f t="shared" si="192"/>
        <v>2.0310999999999999</v>
      </c>
    </row>
    <row r="313" spans="1:82" ht="15.75" x14ac:dyDescent="0.25">
      <c r="A313" s="125">
        <v>43411</v>
      </c>
      <c r="B313" s="138">
        <v>15373</v>
      </c>
      <c r="C313" s="138">
        <v>52331</v>
      </c>
      <c r="D313" s="138">
        <v>70989</v>
      </c>
      <c r="E313" s="138">
        <v>18129</v>
      </c>
      <c r="F313" s="138">
        <v>42861</v>
      </c>
      <c r="G313" s="138">
        <v>1628</v>
      </c>
      <c r="H313" s="138">
        <v>21004</v>
      </c>
      <c r="I313" s="138">
        <v>19408</v>
      </c>
      <c r="J313" s="138">
        <v>110616</v>
      </c>
      <c r="K313" s="138">
        <v>85706</v>
      </c>
      <c r="L313" s="138">
        <v>5261</v>
      </c>
      <c r="M313" s="138">
        <v>17427</v>
      </c>
      <c r="N313" s="138">
        <v>191</v>
      </c>
      <c r="O313" s="138">
        <v>19042</v>
      </c>
      <c r="P313" s="138">
        <v>19745</v>
      </c>
      <c r="Q313" s="138">
        <v>5122</v>
      </c>
      <c r="R313" s="138">
        <v>15851</v>
      </c>
      <c r="S313" s="138">
        <v>48107</v>
      </c>
      <c r="T313" s="138">
        <v>18981</v>
      </c>
      <c r="U313" s="138">
        <v>4735</v>
      </c>
      <c r="V313" s="138">
        <v>26527</v>
      </c>
      <c r="W313" s="138">
        <v>31676</v>
      </c>
      <c r="X313" s="138">
        <v>19950</v>
      </c>
      <c r="Y313" s="138">
        <v>18086</v>
      </c>
      <c r="Z313" s="138">
        <v>14875</v>
      </c>
      <c r="AA313" s="138">
        <v>46956</v>
      </c>
      <c r="AB313" s="138">
        <v>1182</v>
      </c>
      <c r="AC313" s="138">
        <v>477</v>
      </c>
      <c r="AD313" s="138">
        <v>11603</v>
      </c>
      <c r="AE313" s="138">
        <v>26350</v>
      </c>
      <c r="AF313" s="138">
        <v>9281</v>
      </c>
      <c r="AG313" s="146">
        <v>20290</v>
      </c>
      <c r="AH313" s="138">
        <v>90670</v>
      </c>
      <c r="AI313" s="138">
        <v>71570</v>
      </c>
      <c r="AJ313" s="138">
        <v>388300</v>
      </c>
      <c r="AK313" s="128">
        <f t="shared" si="201"/>
        <v>0.17427000000000001</v>
      </c>
      <c r="AL313" s="129">
        <f t="shared" si="202"/>
        <v>1.5373000000000001</v>
      </c>
      <c r="AM313" s="129">
        <f t="shared" si="210"/>
        <v>2.6165500000000002</v>
      </c>
      <c r="AN313" s="129">
        <f t="shared" si="210"/>
        <v>3.5494500000000002</v>
      </c>
      <c r="AO313" s="129">
        <f t="shared" si="204"/>
        <v>11.0616</v>
      </c>
      <c r="AP313" s="129">
        <f t="shared" si="205"/>
        <v>4.2853000000000003</v>
      </c>
      <c r="AQ313" s="129">
        <f t="shared" si="211"/>
        <v>0.90670000000000006</v>
      </c>
      <c r="AR313" s="129">
        <f t="shared" si="212"/>
        <v>7.1569999999999995E-2</v>
      </c>
      <c r="AT313" s="131">
        <f t="shared" si="193"/>
        <v>43411</v>
      </c>
      <c r="AU313" s="132">
        <f t="shared" si="172"/>
        <v>0.26350000000000001</v>
      </c>
      <c r="AV313" s="132">
        <f t="shared" si="173"/>
        <v>0.46956000000000003</v>
      </c>
      <c r="AW313" s="132">
        <f t="shared" si="174"/>
        <v>0.48107000000000005</v>
      </c>
      <c r="AX313" s="132">
        <f t="shared" si="175"/>
        <v>4.7700000000000008E-3</v>
      </c>
      <c r="AY313" s="132">
        <f t="shared" si="176"/>
        <v>1.1820000000000001E-2</v>
      </c>
      <c r="AZ313" s="132">
        <f t="shared" si="177"/>
        <v>0.26527000000000001</v>
      </c>
      <c r="BA313" s="132">
        <f t="shared" si="178"/>
        <v>0.18086000000000002</v>
      </c>
      <c r="BB313" s="132">
        <f t="shared" si="179"/>
        <v>0.63352000000000008</v>
      </c>
      <c r="BC313" s="132">
        <f t="shared" si="180"/>
        <v>0.14875000000000002</v>
      </c>
      <c r="BD313" s="132">
        <f t="shared" si="181"/>
        <v>0.19950000000000001</v>
      </c>
      <c r="BE313" s="132">
        <f t="shared" si="182"/>
        <v>9.2810000000000004E-2</v>
      </c>
      <c r="BF313" s="132">
        <f t="shared" si="183"/>
        <v>0.11603000000000001</v>
      </c>
      <c r="BG313" s="132">
        <f t="shared" si="194"/>
        <v>2.0289999999999999E-2</v>
      </c>
      <c r="BH313" s="132"/>
      <c r="BI313" s="132">
        <f t="shared" si="207"/>
        <v>1.5373000000000001</v>
      </c>
      <c r="BJ313" s="132">
        <f t="shared" si="207"/>
        <v>2.6165500000000002</v>
      </c>
      <c r="BK313" s="132">
        <f t="shared" si="207"/>
        <v>3.5494500000000002</v>
      </c>
      <c r="BL313" s="132">
        <f t="shared" si="184"/>
        <v>0.47350000000000003</v>
      </c>
      <c r="BM313" s="132">
        <f t="shared" si="195"/>
        <v>1.8129000000000002</v>
      </c>
      <c r="BN313" s="132">
        <f t="shared" si="185"/>
        <v>0.85722000000000009</v>
      </c>
      <c r="BO313" s="132"/>
      <c r="BP313" s="132">
        <f t="shared" si="196"/>
        <v>4.2853000000000003</v>
      </c>
      <c r="BQ313" s="132">
        <f t="shared" si="197"/>
        <v>11.0616</v>
      </c>
      <c r="BR313" s="132">
        <f t="shared" si="198"/>
        <v>0.38829999999999998</v>
      </c>
      <c r="BS313" s="132">
        <f t="shared" si="186"/>
        <v>0.18981000000000001</v>
      </c>
      <c r="BT313" s="132">
        <f t="shared" si="187"/>
        <v>1.5851000000000002</v>
      </c>
      <c r="BU313" s="132"/>
      <c r="BV313" s="132">
        <f t="shared" si="199"/>
        <v>0.1628</v>
      </c>
      <c r="BW313" s="133">
        <f t="shared" si="208"/>
        <v>2.1004</v>
      </c>
      <c r="BX313" s="133">
        <f t="shared" si="208"/>
        <v>1.9408000000000001</v>
      </c>
      <c r="BY313" s="133">
        <f t="shared" si="188"/>
        <v>0.51219999999999999</v>
      </c>
      <c r="BZ313" s="133">
        <f t="shared" si="189"/>
        <v>0.52610000000000001</v>
      </c>
      <c r="CA313" s="133">
        <f t="shared" si="190"/>
        <v>1.9100000000000002E-2</v>
      </c>
      <c r="CB313" s="133">
        <f t="shared" si="191"/>
        <v>9.5210000000000008</v>
      </c>
      <c r="CC313" s="133"/>
      <c r="CD313" s="133">
        <f t="shared" si="192"/>
        <v>1.9745000000000001</v>
      </c>
    </row>
    <row r="314" spans="1:82" ht="15.75" x14ac:dyDescent="0.25">
      <c r="A314" s="125">
        <v>43412</v>
      </c>
      <c r="B314" s="138">
        <v>14922</v>
      </c>
      <c r="C314" s="138">
        <v>50457</v>
      </c>
      <c r="D314" s="138">
        <v>69158</v>
      </c>
      <c r="E314" s="138">
        <v>16978</v>
      </c>
      <c r="F314" s="138">
        <v>44984</v>
      </c>
      <c r="G314" s="138">
        <v>1412</v>
      </c>
      <c r="H314" s="138">
        <v>16811</v>
      </c>
      <c r="I314" s="138">
        <v>16360</v>
      </c>
      <c r="J314" s="138">
        <v>107569</v>
      </c>
      <c r="K314" s="138">
        <v>83983</v>
      </c>
      <c r="L314" s="146">
        <v>4474</v>
      </c>
      <c r="M314" s="138">
        <v>17840</v>
      </c>
      <c r="N314" s="138">
        <v>137</v>
      </c>
      <c r="O314" s="138">
        <v>18641</v>
      </c>
      <c r="P314" s="138">
        <v>18272</v>
      </c>
      <c r="Q314" s="138">
        <v>4690</v>
      </c>
      <c r="R314" s="138">
        <v>14022</v>
      </c>
      <c r="S314" s="138">
        <v>44936</v>
      </c>
      <c r="T314" s="138">
        <v>11840</v>
      </c>
      <c r="U314" s="138">
        <v>4152</v>
      </c>
      <c r="V314" s="138">
        <v>25842</v>
      </c>
      <c r="W314" s="138">
        <v>32192</v>
      </c>
      <c r="X314" s="138">
        <v>17773</v>
      </c>
      <c r="Y314" s="138">
        <v>15616</v>
      </c>
      <c r="Z314" s="138">
        <v>14214</v>
      </c>
      <c r="AA314" s="138">
        <v>46160</v>
      </c>
      <c r="AB314" s="138">
        <v>964</v>
      </c>
      <c r="AC314" s="138">
        <v>498</v>
      </c>
      <c r="AD314" s="138">
        <v>10136</v>
      </c>
      <c r="AE314" s="138">
        <v>27418</v>
      </c>
      <c r="AF314" s="138">
        <v>9398</v>
      </c>
      <c r="AG314" s="146">
        <v>20310</v>
      </c>
      <c r="AH314" s="138">
        <v>75800</v>
      </c>
      <c r="AI314" s="138">
        <v>57950</v>
      </c>
      <c r="AJ314" s="138">
        <v>390840</v>
      </c>
      <c r="AK314" s="128">
        <f t="shared" si="201"/>
        <v>0.1784</v>
      </c>
      <c r="AL314" s="129">
        <f t="shared" si="202"/>
        <v>1.4922</v>
      </c>
      <c r="AM314" s="129">
        <f t="shared" si="210"/>
        <v>2.52285</v>
      </c>
      <c r="AN314" s="129">
        <f t="shared" si="210"/>
        <v>3.4579</v>
      </c>
      <c r="AO314" s="129">
        <f t="shared" si="204"/>
        <v>10.7569</v>
      </c>
      <c r="AP314" s="129">
        <f t="shared" si="205"/>
        <v>4.1991500000000004</v>
      </c>
      <c r="AQ314" s="129">
        <f t="shared" si="211"/>
        <v>0.75800000000000001</v>
      </c>
      <c r="AR314" s="129">
        <f t="shared" si="212"/>
        <v>5.7949999999999995E-2</v>
      </c>
      <c r="AT314" s="131">
        <f t="shared" si="193"/>
        <v>43412</v>
      </c>
      <c r="AU314" s="132">
        <f t="shared" si="172"/>
        <v>0.27418000000000003</v>
      </c>
      <c r="AV314" s="132">
        <f t="shared" si="173"/>
        <v>0.46160000000000001</v>
      </c>
      <c r="AW314" s="132">
        <f t="shared" si="174"/>
        <v>0.44936000000000004</v>
      </c>
      <c r="AX314" s="132">
        <f t="shared" si="175"/>
        <v>4.9800000000000001E-3</v>
      </c>
      <c r="AY314" s="132">
        <f t="shared" si="176"/>
        <v>9.640000000000001E-3</v>
      </c>
      <c r="AZ314" s="132">
        <f t="shared" si="177"/>
        <v>0.25842000000000004</v>
      </c>
      <c r="BA314" s="132">
        <f t="shared" si="178"/>
        <v>0.15616000000000002</v>
      </c>
      <c r="BB314" s="132">
        <f t="shared" si="179"/>
        <v>0.64384000000000008</v>
      </c>
      <c r="BC314" s="132">
        <f t="shared" si="180"/>
        <v>0.14214000000000002</v>
      </c>
      <c r="BD314" s="132">
        <f t="shared" si="181"/>
        <v>0.17773000000000003</v>
      </c>
      <c r="BE314" s="132">
        <f t="shared" si="182"/>
        <v>9.3980000000000008E-2</v>
      </c>
      <c r="BF314" s="132">
        <f t="shared" si="183"/>
        <v>0.10136000000000001</v>
      </c>
      <c r="BG314" s="132">
        <f t="shared" si="194"/>
        <v>2.0309999999999998E-2</v>
      </c>
      <c r="BH314" s="132"/>
      <c r="BI314" s="132">
        <f t="shared" si="207"/>
        <v>1.4922</v>
      </c>
      <c r="BJ314" s="132">
        <f t="shared" si="207"/>
        <v>2.52285</v>
      </c>
      <c r="BK314" s="132">
        <f t="shared" si="207"/>
        <v>3.4579</v>
      </c>
      <c r="BL314" s="132">
        <f t="shared" si="184"/>
        <v>0.41520000000000001</v>
      </c>
      <c r="BM314" s="132">
        <f t="shared" si="195"/>
        <v>1.6978</v>
      </c>
      <c r="BN314" s="132">
        <f t="shared" si="185"/>
        <v>0.89968000000000004</v>
      </c>
      <c r="BO314" s="132"/>
      <c r="BP314" s="132">
        <f t="shared" si="196"/>
        <v>4.1991500000000004</v>
      </c>
      <c r="BQ314" s="132">
        <f t="shared" si="197"/>
        <v>10.7569</v>
      </c>
      <c r="BR314" s="132">
        <f t="shared" si="198"/>
        <v>0.39083999999999997</v>
      </c>
      <c r="BS314" s="132">
        <f t="shared" si="186"/>
        <v>0.11840000000000001</v>
      </c>
      <c r="BT314" s="132">
        <f t="shared" si="187"/>
        <v>1.4022000000000001</v>
      </c>
      <c r="BU314" s="132"/>
      <c r="BV314" s="132">
        <f t="shared" si="199"/>
        <v>0.14120000000000002</v>
      </c>
      <c r="BW314" s="133">
        <f t="shared" si="208"/>
        <v>1.6811</v>
      </c>
      <c r="BX314" s="133">
        <f t="shared" si="208"/>
        <v>1.6360000000000001</v>
      </c>
      <c r="BY314" s="133">
        <f t="shared" si="188"/>
        <v>0.46900000000000003</v>
      </c>
      <c r="BZ314" s="133">
        <f t="shared" si="189"/>
        <v>0.44740000000000002</v>
      </c>
      <c r="CA314" s="133">
        <f t="shared" si="190"/>
        <v>1.37E-2</v>
      </c>
      <c r="CB314" s="133">
        <f t="shared" si="191"/>
        <v>9.3205000000000009</v>
      </c>
      <c r="CC314" s="133"/>
      <c r="CD314" s="133">
        <f t="shared" si="192"/>
        <v>1.8272000000000002</v>
      </c>
    </row>
    <row r="315" spans="1:82" ht="15.75" x14ac:dyDescent="0.25">
      <c r="A315" s="125">
        <v>43413</v>
      </c>
      <c r="B315" s="138">
        <v>17736</v>
      </c>
      <c r="C315" s="138">
        <v>58108</v>
      </c>
      <c r="D315" s="138">
        <v>77452</v>
      </c>
      <c r="E315" s="138">
        <v>19880</v>
      </c>
      <c r="F315" s="138">
        <v>49501</v>
      </c>
      <c r="G315" s="138">
        <v>3182</v>
      </c>
      <c r="H315" s="138">
        <v>27725</v>
      </c>
      <c r="I315" s="138">
        <v>26217</v>
      </c>
      <c r="J315" s="138">
        <v>116574</v>
      </c>
      <c r="K315" s="138">
        <v>93463</v>
      </c>
      <c r="L315" s="146">
        <v>4474</v>
      </c>
      <c r="M315" s="138">
        <v>17264</v>
      </c>
      <c r="N315" s="138">
        <v>204</v>
      </c>
      <c r="O315" s="138">
        <v>21690</v>
      </c>
      <c r="P315" s="138">
        <v>21379</v>
      </c>
      <c r="Q315" s="138">
        <v>5392</v>
      </c>
      <c r="R315" s="138">
        <v>16555</v>
      </c>
      <c r="S315" s="138">
        <v>49181</v>
      </c>
      <c r="T315" s="138">
        <v>21547</v>
      </c>
      <c r="U315" s="138">
        <v>5159</v>
      </c>
      <c r="V315" s="138">
        <v>28808</v>
      </c>
      <c r="W315" s="138">
        <v>38824</v>
      </c>
      <c r="X315" s="138">
        <v>25192</v>
      </c>
      <c r="Y315" s="138">
        <v>30252</v>
      </c>
      <c r="Z315" s="138">
        <v>16498</v>
      </c>
      <c r="AA315" s="138">
        <v>54194</v>
      </c>
      <c r="AB315" s="138">
        <v>1352</v>
      </c>
      <c r="AC315" s="138">
        <v>881</v>
      </c>
      <c r="AD315" s="138">
        <v>13019</v>
      </c>
      <c r="AE315" s="138">
        <v>30719</v>
      </c>
      <c r="AF315" s="138">
        <v>13658</v>
      </c>
      <c r="AG315" s="146">
        <v>24862</v>
      </c>
      <c r="AH315" s="138">
        <v>115980</v>
      </c>
      <c r="AI315" s="138">
        <v>82210</v>
      </c>
      <c r="AJ315" s="138">
        <v>370500</v>
      </c>
      <c r="AK315" s="128">
        <f t="shared" si="201"/>
        <v>0.17264000000000002</v>
      </c>
      <c r="AL315" s="129">
        <f t="shared" si="202"/>
        <v>1.7736000000000001</v>
      </c>
      <c r="AM315" s="129">
        <f t="shared" si="210"/>
        <v>2.9054000000000002</v>
      </c>
      <c r="AN315" s="129">
        <f t="shared" si="210"/>
        <v>3.8726000000000003</v>
      </c>
      <c r="AO315" s="129">
        <f t="shared" si="204"/>
        <v>11.657400000000001</v>
      </c>
      <c r="AP315" s="129">
        <f t="shared" si="205"/>
        <v>4.6731500000000006</v>
      </c>
      <c r="AQ315" s="129">
        <f t="shared" si="211"/>
        <v>1.1598000000000002</v>
      </c>
      <c r="AR315" s="129">
        <f t="shared" si="212"/>
        <v>8.2209999999999991E-2</v>
      </c>
      <c r="AT315" s="131">
        <f t="shared" si="193"/>
        <v>43413</v>
      </c>
      <c r="AU315" s="132">
        <f t="shared" si="172"/>
        <v>0.30719000000000002</v>
      </c>
      <c r="AV315" s="132">
        <f t="shared" si="173"/>
        <v>0.54194000000000009</v>
      </c>
      <c r="AW315" s="132">
        <f t="shared" si="174"/>
        <v>0.49181000000000002</v>
      </c>
      <c r="AX315" s="132">
        <f t="shared" si="175"/>
        <v>8.8100000000000001E-3</v>
      </c>
      <c r="AY315" s="132">
        <f t="shared" si="176"/>
        <v>1.3520000000000001E-2</v>
      </c>
      <c r="AZ315" s="132">
        <f t="shared" si="177"/>
        <v>0.28808</v>
      </c>
      <c r="BA315" s="132">
        <f t="shared" si="178"/>
        <v>0.30252000000000001</v>
      </c>
      <c r="BB315" s="132">
        <f t="shared" si="179"/>
        <v>0.77648000000000006</v>
      </c>
      <c r="BC315" s="132">
        <f t="shared" si="180"/>
        <v>0.16498000000000002</v>
      </c>
      <c r="BD315" s="132">
        <f t="shared" si="181"/>
        <v>0.25192000000000003</v>
      </c>
      <c r="BE315" s="132">
        <f t="shared" si="182"/>
        <v>0.13658000000000001</v>
      </c>
      <c r="BF315" s="132">
        <f t="shared" si="183"/>
        <v>0.13019</v>
      </c>
      <c r="BG315" s="132">
        <f t="shared" si="194"/>
        <v>2.4861999999999999E-2</v>
      </c>
      <c r="BH315" s="132"/>
      <c r="BI315" s="132">
        <f t="shared" si="207"/>
        <v>1.7736000000000001</v>
      </c>
      <c r="BJ315" s="132">
        <f t="shared" si="207"/>
        <v>2.9054000000000002</v>
      </c>
      <c r="BK315" s="132">
        <f t="shared" si="207"/>
        <v>3.8726000000000003</v>
      </c>
      <c r="BL315" s="132">
        <f t="shared" si="184"/>
        <v>0.51590000000000003</v>
      </c>
      <c r="BM315" s="132">
        <f t="shared" si="195"/>
        <v>1.988</v>
      </c>
      <c r="BN315" s="132">
        <f t="shared" si="185"/>
        <v>0.99002000000000012</v>
      </c>
      <c r="BO315" s="132"/>
      <c r="BP315" s="132">
        <f t="shared" si="196"/>
        <v>4.6731500000000006</v>
      </c>
      <c r="BQ315" s="132">
        <f t="shared" si="197"/>
        <v>11.657400000000001</v>
      </c>
      <c r="BR315" s="132">
        <f t="shared" si="198"/>
        <v>0.3705</v>
      </c>
      <c r="BS315" s="132">
        <f t="shared" si="186"/>
        <v>0.21547000000000002</v>
      </c>
      <c r="BT315" s="132">
        <f t="shared" si="187"/>
        <v>1.6555</v>
      </c>
      <c r="BU315" s="132"/>
      <c r="BV315" s="132">
        <f t="shared" si="199"/>
        <v>0.31820000000000004</v>
      </c>
      <c r="BW315" s="133">
        <f t="shared" si="208"/>
        <v>2.7725</v>
      </c>
      <c r="BX315" s="133">
        <f t="shared" si="208"/>
        <v>2.6217000000000001</v>
      </c>
      <c r="BY315" s="133">
        <f t="shared" si="188"/>
        <v>0.53920000000000001</v>
      </c>
      <c r="BZ315" s="133">
        <f t="shared" si="189"/>
        <v>0.44740000000000002</v>
      </c>
      <c r="CA315" s="133">
        <f t="shared" si="190"/>
        <v>2.0400000000000001E-2</v>
      </c>
      <c r="CB315" s="133">
        <f t="shared" si="191"/>
        <v>10.845000000000001</v>
      </c>
      <c r="CC315" s="133"/>
      <c r="CD315" s="133">
        <f t="shared" si="192"/>
        <v>2.1379000000000001</v>
      </c>
    </row>
    <row r="316" spans="1:82" ht="15.75" x14ac:dyDescent="0.25">
      <c r="A316" s="125">
        <v>43414</v>
      </c>
      <c r="B316" s="138">
        <v>17740</v>
      </c>
      <c r="C316" s="138">
        <v>61461</v>
      </c>
      <c r="D316" s="138">
        <v>82295</v>
      </c>
      <c r="E316" s="138">
        <v>20356</v>
      </c>
      <c r="F316" s="138">
        <v>50196</v>
      </c>
      <c r="G316" s="138">
        <v>2229</v>
      </c>
      <c r="H316" s="138">
        <v>28632</v>
      </c>
      <c r="I316" s="138">
        <v>25661</v>
      </c>
      <c r="J316" s="138">
        <v>129718</v>
      </c>
      <c r="K316" s="138">
        <v>96499</v>
      </c>
      <c r="L316" s="146">
        <v>4474</v>
      </c>
      <c r="M316" s="138">
        <v>19127</v>
      </c>
      <c r="N316" s="138">
        <v>181</v>
      </c>
      <c r="O316" s="138">
        <v>23574</v>
      </c>
      <c r="P316" s="138">
        <v>22519</v>
      </c>
      <c r="Q316" s="138">
        <v>6154</v>
      </c>
      <c r="R316" s="138">
        <v>17188</v>
      </c>
      <c r="S316" s="138">
        <v>47269</v>
      </c>
      <c r="T316" s="138">
        <v>13500</v>
      </c>
      <c r="U316" s="138">
        <v>6507</v>
      </c>
      <c r="V316" s="138">
        <v>32730</v>
      </c>
      <c r="W316" s="138">
        <v>34070</v>
      </c>
      <c r="X316" s="138">
        <v>25275</v>
      </c>
      <c r="Y316" s="138">
        <v>33494</v>
      </c>
      <c r="Z316" s="138">
        <v>15823</v>
      </c>
      <c r="AA316" s="138">
        <v>57863</v>
      </c>
      <c r="AB316" s="138">
        <v>1354</v>
      </c>
      <c r="AC316" s="138">
        <v>839</v>
      </c>
      <c r="AD316" s="138">
        <v>15859</v>
      </c>
      <c r="AE316" s="138">
        <v>29817</v>
      </c>
      <c r="AF316" s="138">
        <v>7745</v>
      </c>
      <c r="AG316" s="146">
        <v>45888</v>
      </c>
      <c r="AH316" s="138">
        <v>121050</v>
      </c>
      <c r="AI316" s="138">
        <v>103790</v>
      </c>
      <c r="AJ316" s="138">
        <v>389540</v>
      </c>
      <c r="AK316" s="128">
        <f t="shared" si="201"/>
        <v>0.19127000000000002</v>
      </c>
      <c r="AL316" s="129">
        <f t="shared" si="202"/>
        <v>1.774</v>
      </c>
      <c r="AM316" s="129">
        <f t="shared" si="210"/>
        <v>3.0730500000000003</v>
      </c>
      <c r="AN316" s="129">
        <f t="shared" si="210"/>
        <v>4.1147499999999999</v>
      </c>
      <c r="AO316" s="129">
        <f t="shared" si="204"/>
        <v>12.9718</v>
      </c>
      <c r="AP316" s="129">
        <f t="shared" si="205"/>
        <v>4.8249500000000003</v>
      </c>
      <c r="AQ316" s="129">
        <f t="shared" si="211"/>
        <v>1.2105000000000001</v>
      </c>
      <c r="AR316" s="129">
        <f t="shared" si="212"/>
        <v>0.10378999999999999</v>
      </c>
      <c r="AT316" s="131">
        <f t="shared" si="193"/>
        <v>43414</v>
      </c>
      <c r="AU316" s="132">
        <f t="shared" si="172"/>
        <v>0.29817000000000005</v>
      </c>
      <c r="AV316" s="132">
        <f t="shared" si="173"/>
        <v>0.57863000000000009</v>
      </c>
      <c r="AW316" s="132">
        <f t="shared" si="174"/>
        <v>0.47269000000000005</v>
      </c>
      <c r="AX316" s="132">
        <f t="shared" si="175"/>
        <v>8.3899999999999999E-3</v>
      </c>
      <c r="AY316" s="132">
        <f t="shared" si="176"/>
        <v>1.3540000000000002E-2</v>
      </c>
      <c r="AZ316" s="132">
        <f t="shared" si="177"/>
        <v>0.32730000000000004</v>
      </c>
      <c r="BA316" s="132">
        <f t="shared" si="178"/>
        <v>0.33494000000000002</v>
      </c>
      <c r="BB316" s="132">
        <f t="shared" si="179"/>
        <v>0.68140000000000001</v>
      </c>
      <c r="BC316" s="132">
        <f t="shared" si="180"/>
        <v>0.15823000000000001</v>
      </c>
      <c r="BD316" s="132">
        <f t="shared" si="181"/>
        <v>0.25275000000000003</v>
      </c>
      <c r="BE316" s="132">
        <f t="shared" si="182"/>
        <v>7.7450000000000005E-2</v>
      </c>
      <c r="BF316" s="132">
        <f t="shared" si="183"/>
        <v>0.15859000000000001</v>
      </c>
      <c r="BG316" s="132">
        <f t="shared" si="194"/>
        <v>4.5887999999999998E-2</v>
      </c>
      <c r="BH316" s="132"/>
      <c r="BI316" s="132">
        <f t="shared" si="207"/>
        <v>1.774</v>
      </c>
      <c r="BJ316" s="132">
        <f t="shared" si="207"/>
        <v>3.0730500000000003</v>
      </c>
      <c r="BK316" s="132">
        <f t="shared" si="207"/>
        <v>4.1147499999999999</v>
      </c>
      <c r="BL316" s="132">
        <f t="shared" si="184"/>
        <v>0.65070000000000006</v>
      </c>
      <c r="BM316" s="132">
        <f t="shared" si="195"/>
        <v>2.0356000000000001</v>
      </c>
      <c r="BN316" s="132">
        <f t="shared" si="185"/>
        <v>1.0039200000000001</v>
      </c>
      <c r="BO316" s="132"/>
      <c r="BP316" s="132">
        <f t="shared" si="196"/>
        <v>4.8249500000000003</v>
      </c>
      <c r="BQ316" s="132">
        <f t="shared" si="197"/>
        <v>12.9718</v>
      </c>
      <c r="BR316" s="132">
        <f t="shared" si="198"/>
        <v>0.38954</v>
      </c>
      <c r="BS316" s="132">
        <f t="shared" si="186"/>
        <v>0.13500000000000001</v>
      </c>
      <c r="BT316" s="132">
        <f t="shared" si="187"/>
        <v>1.7188000000000001</v>
      </c>
      <c r="BU316" s="132"/>
      <c r="BV316" s="132">
        <f t="shared" si="199"/>
        <v>0.22290000000000001</v>
      </c>
      <c r="BW316" s="133">
        <f t="shared" si="208"/>
        <v>2.8632</v>
      </c>
      <c r="BX316" s="133">
        <f t="shared" si="208"/>
        <v>2.5661</v>
      </c>
      <c r="BY316" s="133">
        <f t="shared" si="188"/>
        <v>0.61540000000000006</v>
      </c>
      <c r="BZ316" s="133">
        <f t="shared" si="189"/>
        <v>0.44740000000000002</v>
      </c>
      <c r="CA316" s="133">
        <f t="shared" si="190"/>
        <v>1.8100000000000002E-2</v>
      </c>
      <c r="CB316" s="133">
        <f t="shared" si="191"/>
        <v>11.787000000000001</v>
      </c>
      <c r="CC316" s="133"/>
      <c r="CD316" s="133">
        <f t="shared" si="192"/>
        <v>2.2519</v>
      </c>
    </row>
    <row r="317" spans="1:82" ht="15.75" x14ac:dyDescent="0.25">
      <c r="A317" s="125">
        <v>43415</v>
      </c>
      <c r="B317" s="138">
        <v>17044</v>
      </c>
      <c r="C317" s="138">
        <v>57800</v>
      </c>
      <c r="D317" s="138">
        <v>77846</v>
      </c>
      <c r="E317" s="138">
        <v>19031</v>
      </c>
      <c r="F317" s="138">
        <v>50884</v>
      </c>
      <c r="G317" s="138">
        <v>1676</v>
      </c>
      <c r="H317" s="138">
        <v>21211</v>
      </c>
      <c r="I317" s="138">
        <v>19734</v>
      </c>
      <c r="J317" s="138">
        <v>118599</v>
      </c>
      <c r="K317" s="138">
        <v>91938</v>
      </c>
      <c r="L317" s="146">
        <v>4474</v>
      </c>
      <c r="M317" s="138">
        <v>19740</v>
      </c>
      <c r="N317" s="138">
        <v>183</v>
      </c>
      <c r="O317" s="138">
        <v>20778</v>
      </c>
      <c r="P317" s="138">
        <v>21597</v>
      </c>
      <c r="Q317" s="138">
        <v>5135</v>
      </c>
      <c r="R317" s="138">
        <v>15957</v>
      </c>
      <c r="S317" s="138">
        <v>48880</v>
      </c>
      <c r="T317" s="138">
        <v>20246</v>
      </c>
      <c r="U317" s="138">
        <v>5308</v>
      </c>
      <c r="V317" s="138">
        <v>33443</v>
      </c>
      <c r="W317" s="138">
        <v>30715</v>
      </c>
      <c r="X317" s="138">
        <v>21133</v>
      </c>
      <c r="Y317" s="138">
        <v>26918</v>
      </c>
      <c r="Z317" s="138">
        <v>16719</v>
      </c>
      <c r="AA317" s="138">
        <v>54224</v>
      </c>
      <c r="AB317" s="138">
        <v>1196</v>
      </c>
      <c r="AC317" s="138">
        <v>655</v>
      </c>
      <c r="AD317" s="138">
        <v>7947</v>
      </c>
      <c r="AE317" s="138">
        <v>30391</v>
      </c>
      <c r="AF317" s="138">
        <v>6646</v>
      </c>
      <c r="AG317" s="146">
        <v>530</v>
      </c>
      <c r="AH317" s="138">
        <v>67610</v>
      </c>
      <c r="AI317" s="138">
        <v>47210</v>
      </c>
      <c r="AJ317" s="138">
        <v>391800</v>
      </c>
      <c r="AK317" s="128">
        <f t="shared" si="201"/>
        <v>0.19740000000000002</v>
      </c>
      <c r="AL317" s="129">
        <f t="shared" si="202"/>
        <v>1.7044000000000001</v>
      </c>
      <c r="AM317" s="129">
        <f t="shared" si="210"/>
        <v>2.89</v>
      </c>
      <c r="AN317" s="129">
        <f t="shared" si="210"/>
        <v>3.8923000000000001</v>
      </c>
      <c r="AO317" s="129">
        <f t="shared" si="204"/>
        <v>11.859900000000001</v>
      </c>
      <c r="AP317" s="129">
        <f t="shared" si="205"/>
        <v>4.5969000000000007</v>
      </c>
      <c r="AQ317" s="129">
        <f t="shared" si="211"/>
        <v>0.67610000000000003</v>
      </c>
      <c r="AR317" s="129">
        <f t="shared" si="212"/>
        <v>4.7209999999999995E-2</v>
      </c>
      <c r="AT317" s="131">
        <f t="shared" si="193"/>
        <v>43415</v>
      </c>
      <c r="AU317" s="132">
        <f t="shared" si="172"/>
        <v>0.30391000000000001</v>
      </c>
      <c r="AV317" s="132">
        <f t="shared" si="173"/>
        <v>0.54224000000000006</v>
      </c>
      <c r="AW317" s="132">
        <f t="shared" si="174"/>
        <v>0.48880000000000001</v>
      </c>
      <c r="AX317" s="132">
        <f t="shared" si="175"/>
        <v>6.5500000000000003E-3</v>
      </c>
      <c r="AY317" s="132">
        <f t="shared" si="176"/>
        <v>1.196E-2</v>
      </c>
      <c r="AZ317" s="132">
        <f t="shared" si="177"/>
        <v>0.33443000000000001</v>
      </c>
      <c r="BA317" s="132">
        <f t="shared" si="178"/>
        <v>0.26918000000000003</v>
      </c>
      <c r="BB317" s="132">
        <f t="shared" si="179"/>
        <v>0.61430000000000007</v>
      </c>
      <c r="BC317" s="132">
        <f t="shared" si="180"/>
        <v>0.16719000000000001</v>
      </c>
      <c r="BD317" s="132">
        <f t="shared" si="181"/>
        <v>0.21133000000000002</v>
      </c>
      <c r="BE317" s="132">
        <f t="shared" si="182"/>
        <v>6.6460000000000005E-2</v>
      </c>
      <c r="BF317" s="132">
        <f t="shared" si="183"/>
        <v>7.9470000000000013E-2</v>
      </c>
      <c r="BG317" s="132">
        <f t="shared" si="194"/>
        <v>5.2999999999999998E-4</v>
      </c>
      <c r="BH317" s="132"/>
      <c r="BI317" s="132">
        <f t="shared" si="207"/>
        <v>1.7044000000000001</v>
      </c>
      <c r="BJ317" s="132">
        <f t="shared" si="207"/>
        <v>2.89</v>
      </c>
      <c r="BK317" s="132">
        <f t="shared" si="207"/>
        <v>3.8923000000000001</v>
      </c>
      <c r="BL317" s="132">
        <f t="shared" si="184"/>
        <v>0.53080000000000005</v>
      </c>
      <c r="BM317" s="132">
        <f t="shared" si="195"/>
        <v>1.9031</v>
      </c>
      <c r="BN317" s="132">
        <f t="shared" si="185"/>
        <v>1.0176800000000001</v>
      </c>
      <c r="BO317" s="132"/>
      <c r="BP317" s="132">
        <f t="shared" si="196"/>
        <v>4.5969000000000007</v>
      </c>
      <c r="BQ317" s="132">
        <f t="shared" si="197"/>
        <v>11.859900000000001</v>
      </c>
      <c r="BR317" s="132">
        <f t="shared" si="198"/>
        <v>0.39179999999999998</v>
      </c>
      <c r="BS317" s="132">
        <f t="shared" si="186"/>
        <v>0.20246000000000003</v>
      </c>
      <c r="BT317" s="132">
        <f t="shared" si="187"/>
        <v>1.5957000000000001</v>
      </c>
      <c r="BU317" s="132"/>
      <c r="BV317" s="132">
        <f t="shared" si="199"/>
        <v>0.1676</v>
      </c>
      <c r="BW317" s="133">
        <f t="shared" si="208"/>
        <v>2.1211000000000002</v>
      </c>
      <c r="BX317" s="133">
        <f t="shared" si="208"/>
        <v>1.9734</v>
      </c>
      <c r="BY317" s="133">
        <f t="shared" si="188"/>
        <v>0.51350000000000007</v>
      </c>
      <c r="BZ317" s="133">
        <f t="shared" si="189"/>
        <v>0.44740000000000002</v>
      </c>
      <c r="CA317" s="133">
        <f t="shared" si="190"/>
        <v>1.83E-2</v>
      </c>
      <c r="CB317" s="133">
        <f t="shared" si="191"/>
        <v>10.388999999999999</v>
      </c>
      <c r="CC317" s="133"/>
      <c r="CD317" s="133">
        <f t="shared" si="192"/>
        <v>2.1597</v>
      </c>
    </row>
    <row r="318" spans="1:82" ht="15.75" x14ac:dyDescent="0.25">
      <c r="A318" s="125">
        <v>43416</v>
      </c>
      <c r="B318" s="138">
        <v>16232</v>
      </c>
      <c r="C318" s="138">
        <v>55749</v>
      </c>
      <c r="D318" s="138">
        <v>76079</v>
      </c>
      <c r="E318" s="138">
        <v>18942</v>
      </c>
      <c r="F318" s="138">
        <v>47446</v>
      </c>
      <c r="G318" s="138">
        <v>1383</v>
      </c>
      <c r="H318" s="138">
        <v>18791</v>
      </c>
      <c r="I318" s="138">
        <v>17810</v>
      </c>
      <c r="J318" s="138">
        <v>116380</v>
      </c>
      <c r="K318" s="138">
        <v>90305</v>
      </c>
      <c r="L318" s="146">
        <v>4474</v>
      </c>
      <c r="M318" s="138">
        <v>17810</v>
      </c>
      <c r="N318" s="138">
        <v>184</v>
      </c>
      <c r="O318" s="138">
        <v>18650</v>
      </c>
      <c r="P318" s="138">
        <v>19161</v>
      </c>
      <c r="Q318" s="138">
        <v>4846</v>
      </c>
      <c r="R318" s="138">
        <v>15888</v>
      </c>
      <c r="S318" s="138">
        <v>51014</v>
      </c>
      <c r="T318" s="138">
        <v>11865</v>
      </c>
      <c r="U318" s="138">
        <v>4836</v>
      </c>
      <c r="V318" s="138">
        <v>30891</v>
      </c>
      <c r="W318" s="138">
        <v>31681</v>
      </c>
      <c r="X318" s="138">
        <v>19607</v>
      </c>
      <c r="Y318" s="138">
        <v>31663</v>
      </c>
      <c r="Z318" s="138">
        <v>15409</v>
      </c>
      <c r="AA318" s="138">
        <v>51833</v>
      </c>
      <c r="AB318" s="138">
        <v>1166</v>
      </c>
      <c r="AC318" s="138">
        <v>409</v>
      </c>
      <c r="AD318" s="138">
        <v>12402</v>
      </c>
      <c r="AE318" s="138">
        <v>29300</v>
      </c>
      <c r="AF318" s="138">
        <v>6794</v>
      </c>
      <c r="AG318" s="146">
        <v>50</v>
      </c>
      <c r="AH318" s="138">
        <v>109720</v>
      </c>
      <c r="AI318" s="138">
        <v>76050</v>
      </c>
      <c r="AJ318" s="138">
        <v>392240</v>
      </c>
      <c r="AK318" s="128">
        <f t="shared" si="201"/>
        <v>0.17810000000000001</v>
      </c>
      <c r="AL318" s="129">
        <f t="shared" si="202"/>
        <v>1.6232</v>
      </c>
      <c r="AM318" s="129">
        <f t="shared" si="210"/>
        <v>2.7874500000000002</v>
      </c>
      <c r="AN318" s="129">
        <f t="shared" si="210"/>
        <v>3.8039500000000004</v>
      </c>
      <c r="AO318" s="129">
        <f t="shared" si="204"/>
        <v>11.638</v>
      </c>
      <c r="AP318" s="129">
        <f t="shared" si="205"/>
        <v>4.51525</v>
      </c>
      <c r="AQ318" s="129">
        <f t="shared" si="211"/>
        <v>1.0972000000000002</v>
      </c>
      <c r="AR318" s="129">
        <f t="shared" si="212"/>
        <v>7.6049999999999993E-2</v>
      </c>
      <c r="AT318" s="131">
        <f t="shared" si="193"/>
        <v>43416</v>
      </c>
      <c r="AU318" s="132">
        <f t="shared" si="172"/>
        <v>0.29300000000000004</v>
      </c>
      <c r="AV318" s="132">
        <f t="shared" si="173"/>
        <v>0.51833000000000007</v>
      </c>
      <c r="AW318" s="132">
        <f t="shared" si="174"/>
        <v>0.51014000000000004</v>
      </c>
      <c r="AX318" s="132">
        <f t="shared" si="175"/>
        <v>4.0900000000000008E-3</v>
      </c>
      <c r="AY318" s="132">
        <f t="shared" si="176"/>
        <v>1.166E-2</v>
      </c>
      <c r="AZ318" s="132">
        <f t="shared" si="177"/>
        <v>0.30891000000000002</v>
      </c>
      <c r="BA318" s="132">
        <f t="shared" si="178"/>
        <v>0.31663000000000002</v>
      </c>
      <c r="BB318" s="132">
        <f t="shared" si="179"/>
        <v>0.63362000000000007</v>
      </c>
      <c r="BC318" s="132">
        <f t="shared" si="180"/>
        <v>0.15409</v>
      </c>
      <c r="BD318" s="132">
        <f t="shared" si="181"/>
        <v>0.19607000000000002</v>
      </c>
      <c r="BE318" s="132">
        <f t="shared" si="182"/>
        <v>6.794E-2</v>
      </c>
      <c r="BF318" s="132">
        <f t="shared" si="183"/>
        <v>0.12402000000000001</v>
      </c>
      <c r="BG318" s="132">
        <f t="shared" si="194"/>
        <v>4.9999999999999996E-5</v>
      </c>
      <c r="BH318" s="132"/>
      <c r="BI318" s="132">
        <f t="shared" si="207"/>
        <v>1.6232</v>
      </c>
      <c r="BJ318" s="132">
        <f t="shared" si="207"/>
        <v>2.7874500000000002</v>
      </c>
      <c r="BK318" s="132">
        <f t="shared" si="207"/>
        <v>3.8039500000000004</v>
      </c>
      <c r="BL318" s="132">
        <f t="shared" si="184"/>
        <v>0.48360000000000003</v>
      </c>
      <c r="BM318" s="132">
        <f t="shared" si="195"/>
        <v>1.8942000000000001</v>
      </c>
      <c r="BN318" s="132">
        <f t="shared" si="185"/>
        <v>0.9489200000000001</v>
      </c>
      <c r="BO318" s="132"/>
      <c r="BP318" s="132">
        <f t="shared" si="196"/>
        <v>4.51525</v>
      </c>
      <c r="BQ318" s="132">
        <f t="shared" si="197"/>
        <v>11.638</v>
      </c>
      <c r="BR318" s="132">
        <f t="shared" si="198"/>
        <v>0.39223999999999998</v>
      </c>
      <c r="BS318" s="132">
        <f t="shared" si="186"/>
        <v>0.11865000000000001</v>
      </c>
      <c r="BT318" s="132">
        <f t="shared" si="187"/>
        <v>1.5888</v>
      </c>
      <c r="BU318" s="132"/>
      <c r="BV318" s="132">
        <f t="shared" si="199"/>
        <v>0.13830000000000001</v>
      </c>
      <c r="BW318" s="133">
        <f t="shared" si="208"/>
        <v>1.8791</v>
      </c>
      <c r="BX318" s="133">
        <f t="shared" si="208"/>
        <v>1.7810000000000001</v>
      </c>
      <c r="BY318" s="133">
        <f t="shared" si="188"/>
        <v>0.48460000000000003</v>
      </c>
      <c r="BZ318" s="133">
        <f t="shared" si="189"/>
        <v>0.44740000000000002</v>
      </c>
      <c r="CA318" s="133">
        <f t="shared" si="190"/>
        <v>1.84E-2</v>
      </c>
      <c r="CB318" s="133">
        <f t="shared" si="191"/>
        <v>9.3250000000000011</v>
      </c>
      <c r="CC318" s="133"/>
      <c r="CD318" s="133">
        <f t="shared" si="192"/>
        <v>1.9161000000000001</v>
      </c>
    </row>
    <row r="319" spans="1:82" ht="15.75" x14ac:dyDescent="0.25">
      <c r="A319" s="125">
        <v>43417</v>
      </c>
      <c r="B319" s="138">
        <v>18258</v>
      </c>
      <c r="C319" s="138">
        <v>62294</v>
      </c>
      <c r="D319" s="138">
        <v>83918</v>
      </c>
      <c r="E319" s="138">
        <v>28058</v>
      </c>
      <c r="F319" s="138">
        <v>57063</v>
      </c>
      <c r="G319" s="138">
        <v>1800</v>
      </c>
      <c r="H319" s="138">
        <v>24231</v>
      </c>
      <c r="I319" s="138">
        <v>21787</v>
      </c>
      <c r="J319" s="138">
        <v>140806</v>
      </c>
      <c r="K319" s="138">
        <v>116536</v>
      </c>
      <c r="L319" s="146">
        <v>4474</v>
      </c>
      <c r="M319" s="138">
        <v>19945</v>
      </c>
      <c r="N319" s="138">
        <v>252</v>
      </c>
      <c r="O319" s="138">
        <v>19531</v>
      </c>
      <c r="P319" s="138">
        <v>22087</v>
      </c>
      <c r="Q319" s="138">
        <v>5734</v>
      </c>
      <c r="R319" s="138">
        <v>22332</v>
      </c>
      <c r="S319" s="138">
        <v>67749</v>
      </c>
      <c r="T319" s="138">
        <v>20690</v>
      </c>
      <c r="U319" s="138">
        <v>10901</v>
      </c>
      <c r="V319" s="138">
        <v>35694</v>
      </c>
      <c r="W319" s="138">
        <v>42834</v>
      </c>
      <c r="X319" s="138">
        <v>25196</v>
      </c>
      <c r="Y319" s="138">
        <v>37403</v>
      </c>
      <c r="Z319" s="138">
        <v>19888</v>
      </c>
      <c r="AA319" s="138">
        <v>60643</v>
      </c>
      <c r="AB319" s="138">
        <v>2216</v>
      </c>
      <c r="AC319" s="138">
        <v>489</v>
      </c>
      <c r="AD319" s="138">
        <v>12409</v>
      </c>
      <c r="AE319" s="138">
        <v>36319</v>
      </c>
      <c r="AF319" s="138">
        <v>16072</v>
      </c>
      <c r="AG319" s="138">
        <v>110</v>
      </c>
      <c r="AH319" s="138">
        <v>87390</v>
      </c>
      <c r="AI319" s="138">
        <v>73910</v>
      </c>
      <c r="AJ319" s="138">
        <v>375820</v>
      </c>
      <c r="AK319" s="128">
        <f t="shared" si="201"/>
        <v>0.19945000000000002</v>
      </c>
      <c r="AL319" s="129">
        <f t="shared" si="202"/>
        <v>1.8258000000000001</v>
      </c>
      <c r="AM319" s="129">
        <f t="shared" si="210"/>
        <v>3.1147</v>
      </c>
      <c r="AN319" s="129">
        <f t="shared" si="210"/>
        <v>4.1959</v>
      </c>
      <c r="AO319" s="129">
        <f t="shared" si="204"/>
        <v>14.0806</v>
      </c>
      <c r="AP319" s="129">
        <f t="shared" si="205"/>
        <v>5.8268000000000004</v>
      </c>
      <c r="AQ319" s="129">
        <f t="shared" si="211"/>
        <v>0.87390000000000012</v>
      </c>
      <c r="AR319" s="129">
        <f t="shared" si="212"/>
        <v>7.3910000000000003E-2</v>
      </c>
      <c r="AT319" s="131">
        <f t="shared" si="193"/>
        <v>43417</v>
      </c>
      <c r="AU319" s="132">
        <f t="shared" si="172"/>
        <v>0.36319000000000001</v>
      </c>
      <c r="AV319" s="132">
        <f t="shared" si="173"/>
        <v>0.60643000000000002</v>
      </c>
      <c r="AW319" s="132">
        <f t="shared" si="174"/>
        <v>0.67749000000000004</v>
      </c>
      <c r="AX319" s="132">
        <f t="shared" si="175"/>
        <v>4.8900000000000002E-3</v>
      </c>
      <c r="AY319" s="132">
        <f t="shared" si="176"/>
        <v>2.2160000000000003E-2</v>
      </c>
      <c r="AZ319" s="132">
        <f t="shared" si="177"/>
        <v>0.35694000000000004</v>
      </c>
      <c r="BA319" s="132">
        <f t="shared" si="178"/>
        <v>0.37403000000000003</v>
      </c>
      <c r="BB319" s="132">
        <f t="shared" si="179"/>
        <v>0.85668000000000011</v>
      </c>
      <c r="BC319" s="132">
        <f t="shared" si="180"/>
        <v>0.19888000000000003</v>
      </c>
      <c r="BD319" s="132">
        <f t="shared" si="181"/>
        <v>0.25196000000000002</v>
      </c>
      <c r="BE319" s="132">
        <f t="shared" si="182"/>
        <v>0.16072</v>
      </c>
      <c r="BF319" s="132">
        <f t="shared" si="183"/>
        <v>0.12409000000000001</v>
      </c>
      <c r="BG319" s="132">
        <f t="shared" si="194"/>
        <v>1.0999999999999999E-4</v>
      </c>
      <c r="BH319" s="132"/>
      <c r="BI319" s="132">
        <f t="shared" si="207"/>
        <v>1.8258000000000001</v>
      </c>
      <c r="BJ319" s="132">
        <f t="shared" si="207"/>
        <v>3.1147</v>
      </c>
      <c r="BK319" s="132">
        <f t="shared" si="207"/>
        <v>4.1959</v>
      </c>
      <c r="BL319" s="132">
        <f t="shared" si="184"/>
        <v>1.0901000000000001</v>
      </c>
      <c r="BM319" s="132">
        <f t="shared" si="195"/>
        <v>2.8058000000000001</v>
      </c>
      <c r="BN319" s="132">
        <f t="shared" si="185"/>
        <v>1.1412600000000002</v>
      </c>
      <c r="BO319" s="132"/>
      <c r="BP319" s="132">
        <f t="shared" si="196"/>
        <v>5.8268000000000004</v>
      </c>
      <c r="BQ319" s="132">
        <f t="shared" si="197"/>
        <v>14.0806</v>
      </c>
      <c r="BR319" s="132">
        <f t="shared" si="198"/>
        <v>0.37581999999999999</v>
      </c>
      <c r="BS319" s="132">
        <f t="shared" si="186"/>
        <v>0.20690000000000003</v>
      </c>
      <c r="BT319" s="132">
        <f t="shared" si="187"/>
        <v>2.2332000000000001</v>
      </c>
      <c r="BU319" s="132"/>
      <c r="BV319" s="132">
        <f t="shared" si="199"/>
        <v>0.18000000000000002</v>
      </c>
      <c r="BW319" s="133">
        <f t="shared" si="208"/>
        <v>2.4231000000000003</v>
      </c>
      <c r="BX319" s="133">
        <f t="shared" si="208"/>
        <v>2.1787000000000001</v>
      </c>
      <c r="BY319" s="133">
        <f t="shared" si="188"/>
        <v>0.57340000000000002</v>
      </c>
      <c r="BZ319" s="133">
        <f t="shared" si="189"/>
        <v>0.44740000000000002</v>
      </c>
      <c r="CA319" s="133">
        <f t="shared" si="190"/>
        <v>2.52E-2</v>
      </c>
      <c r="CB319" s="133">
        <f t="shared" si="191"/>
        <v>9.7654999999999994</v>
      </c>
      <c r="CC319" s="133"/>
      <c r="CD319" s="133">
        <f t="shared" si="192"/>
        <v>2.2086999999999999</v>
      </c>
    </row>
    <row r="320" spans="1:82" ht="15.75" x14ac:dyDescent="0.25">
      <c r="A320" s="125">
        <v>43418</v>
      </c>
      <c r="B320" s="138">
        <v>17021</v>
      </c>
      <c r="C320" s="138">
        <v>59142</v>
      </c>
      <c r="D320" s="138">
        <v>80257</v>
      </c>
      <c r="E320" s="138">
        <v>24839</v>
      </c>
      <c r="F320" s="138">
        <v>50050</v>
      </c>
      <c r="G320" s="138">
        <v>1342</v>
      </c>
      <c r="H320" s="138">
        <v>19771</v>
      </c>
      <c r="I320" s="138">
        <v>18141</v>
      </c>
      <c r="J320" s="138">
        <v>126956</v>
      </c>
      <c r="K320" s="138">
        <v>103998</v>
      </c>
      <c r="L320" s="146">
        <v>4474</v>
      </c>
      <c r="M320" s="138">
        <v>20884</v>
      </c>
      <c r="N320" s="138">
        <v>181</v>
      </c>
      <c r="O320" s="138">
        <v>18090</v>
      </c>
      <c r="P320" s="138">
        <v>19341</v>
      </c>
      <c r="Q320" s="138">
        <v>4861</v>
      </c>
      <c r="R320" s="138">
        <v>18883</v>
      </c>
      <c r="S320" s="138">
        <v>83222</v>
      </c>
      <c r="T320" s="138">
        <v>11725</v>
      </c>
      <c r="U320" s="138">
        <v>8859</v>
      </c>
      <c r="V320" s="138">
        <v>32450</v>
      </c>
      <c r="W320" s="138">
        <v>34620</v>
      </c>
      <c r="X320" s="138">
        <v>19457</v>
      </c>
      <c r="Y320" s="138">
        <v>29425</v>
      </c>
      <c r="Z320" s="138">
        <v>15441</v>
      </c>
      <c r="AA320" s="138">
        <v>58677</v>
      </c>
      <c r="AB320" s="138">
        <v>1188</v>
      </c>
      <c r="AC320" s="138">
        <v>416</v>
      </c>
      <c r="AD320" s="138">
        <v>5097</v>
      </c>
      <c r="AE320" s="138">
        <v>29273</v>
      </c>
      <c r="AF320" s="138">
        <v>10511</v>
      </c>
      <c r="AG320" s="138">
        <v>1110</v>
      </c>
      <c r="AH320" s="138">
        <v>18760</v>
      </c>
      <c r="AI320" s="138">
        <v>20260</v>
      </c>
      <c r="AJ320" s="138">
        <v>393080</v>
      </c>
      <c r="AK320" s="128">
        <f t="shared" si="201"/>
        <v>0.20884000000000003</v>
      </c>
      <c r="AL320" s="129">
        <f t="shared" si="202"/>
        <v>1.7021000000000002</v>
      </c>
      <c r="AM320" s="129">
        <f t="shared" si="210"/>
        <v>2.9571000000000001</v>
      </c>
      <c r="AN320" s="129">
        <f t="shared" si="210"/>
        <v>4.0128500000000003</v>
      </c>
      <c r="AO320" s="129">
        <f t="shared" si="204"/>
        <v>12.695600000000001</v>
      </c>
      <c r="AP320" s="129">
        <f t="shared" si="205"/>
        <v>5.1999000000000004</v>
      </c>
      <c r="AQ320" s="129">
        <f t="shared" si="211"/>
        <v>0.18760000000000002</v>
      </c>
      <c r="AR320" s="129">
        <f t="shared" si="212"/>
        <v>2.026E-2</v>
      </c>
      <c r="AT320" s="131">
        <f t="shared" si="193"/>
        <v>43418</v>
      </c>
      <c r="AU320" s="132">
        <f t="shared" si="172"/>
        <v>0.29273000000000005</v>
      </c>
      <c r="AV320" s="132">
        <f t="shared" si="173"/>
        <v>0.58677000000000001</v>
      </c>
      <c r="AW320" s="132">
        <f t="shared" si="174"/>
        <v>0.83222000000000007</v>
      </c>
      <c r="AX320" s="132">
        <f t="shared" si="175"/>
        <v>4.1600000000000005E-3</v>
      </c>
      <c r="AY320" s="132">
        <f t="shared" si="176"/>
        <v>1.1880000000000002E-2</v>
      </c>
      <c r="AZ320" s="132">
        <f t="shared" si="177"/>
        <v>0.32450000000000001</v>
      </c>
      <c r="BA320" s="132">
        <f t="shared" si="178"/>
        <v>0.29425000000000001</v>
      </c>
      <c r="BB320" s="132">
        <f t="shared" si="179"/>
        <v>0.69240000000000002</v>
      </c>
      <c r="BC320" s="132">
        <f t="shared" si="180"/>
        <v>0.15441000000000002</v>
      </c>
      <c r="BD320" s="132">
        <f t="shared" si="181"/>
        <v>0.19457000000000002</v>
      </c>
      <c r="BE320" s="132">
        <f t="shared" si="182"/>
        <v>0.10511000000000001</v>
      </c>
      <c r="BF320" s="132">
        <f t="shared" si="183"/>
        <v>5.0970000000000001E-2</v>
      </c>
      <c r="BG320" s="132">
        <f t="shared" si="194"/>
        <v>1.1099999999999999E-3</v>
      </c>
      <c r="BH320" s="132"/>
      <c r="BI320" s="132">
        <f t="shared" si="207"/>
        <v>1.7021000000000002</v>
      </c>
      <c r="BJ320" s="132">
        <f t="shared" si="207"/>
        <v>2.9571000000000001</v>
      </c>
      <c r="BK320" s="132">
        <f t="shared" si="207"/>
        <v>4.0128500000000003</v>
      </c>
      <c r="BL320" s="132">
        <f t="shared" si="184"/>
        <v>0.88590000000000002</v>
      </c>
      <c r="BM320" s="132">
        <f t="shared" si="195"/>
        <v>2.4839000000000002</v>
      </c>
      <c r="BN320" s="132">
        <f t="shared" si="185"/>
        <v>1.0010000000000001</v>
      </c>
      <c r="BO320" s="132"/>
      <c r="BP320" s="132">
        <f t="shared" si="196"/>
        <v>5.1999000000000004</v>
      </c>
      <c r="BQ320" s="132">
        <f t="shared" si="197"/>
        <v>12.695600000000001</v>
      </c>
      <c r="BR320" s="132">
        <f t="shared" si="198"/>
        <v>0.39307999999999998</v>
      </c>
      <c r="BS320" s="132">
        <f t="shared" si="186"/>
        <v>0.11725000000000001</v>
      </c>
      <c r="BT320" s="132">
        <f t="shared" si="187"/>
        <v>1.8883000000000001</v>
      </c>
      <c r="BU320" s="132"/>
      <c r="BV320" s="132">
        <f t="shared" si="199"/>
        <v>0.13420000000000001</v>
      </c>
      <c r="BW320" s="133">
        <f t="shared" si="208"/>
        <v>1.9771000000000001</v>
      </c>
      <c r="BX320" s="133">
        <f t="shared" si="208"/>
        <v>1.8141</v>
      </c>
      <c r="BY320" s="133">
        <f t="shared" si="188"/>
        <v>0.48610000000000003</v>
      </c>
      <c r="BZ320" s="133">
        <f t="shared" si="189"/>
        <v>0.44740000000000002</v>
      </c>
      <c r="CA320" s="133">
        <f t="shared" si="190"/>
        <v>1.8100000000000002E-2</v>
      </c>
      <c r="CB320" s="133">
        <f t="shared" si="191"/>
        <v>9.0449999999999999</v>
      </c>
      <c r="CC320" s="133"/>
      <c r="CD320" s="133">
        <f t="shared" si="192"/>
        <v>1.9341000000000002</v>
      </c>
    </row>
    <row r="321" spans="1:82" ht="15.75" x14ac:dyDescent="0.25">
      <c r="A321" s="125">
        <v>43419</v>
      </c>
      <c r="B321" s="138">
        <v>19423</v>
      </c>
      <c r="C321" s="138">
        <v>65768</v>
      </c>
      <c r="D321" s="138">
        <v>88045</v>
      </c>
      <c r="E321" s="138">
        <v>27420</v>
      </c>
      <c r="F321" s="138">
        <v>55322</v>
      </c>
      <c r="G321" s="138">
        <v>2112</v>
      </c>
      <c r="H321" s="138">
        <v>24393</v>
      </c>
      <c r="I321" s="138">
        <v>22686</v>
      </c>
      <c r="J321" s="138">
        <v>131628</v>
      </c>
      <c r="K321" s="138">
        <v>112852</v>
      </c>
      <c r="L321" s="146">
        <v>4474</v>
      </c>
      <c r="M321" s="138">
        <v>23047</v>
      </c>
      <c r="N321" s="138">
        <v>257</v>
      </c>
      <c r="O321" s="138">
        <v>19584</v>
      </c>
      <c r="P321" s="138">
        <v>23312</v>
      </c>
      <c r="Q321" s="138">
        <v>5949</v>
      </c>
      <c r="R321" s="138">
        <v>20943</v>
      </c>
      <c r="S321" s="138">
        <v>86630</v>
      </c>
      <c r="T321" s="138">
        <v>21445</v>
      </c>
      <c r="U321" s="138">
        <v>9294</v>
      </c>
      <c r="V321" s="138">
        <v>36530</v>
      </c>
      <c r="W321" s="138">
        <v>40931</v>
      </c>
      <c r="X321" s="138">
        <v>28262</v>
      </c>
      <c r="Y321" s="138">
        <v>29778</v>
      </c>
      <c r="Z321" s="138">
        <v>20734</v>
      </c>
      <c r="AA321" s="138">
        <v>66574</v>
      </c>
      <c r="AB321" s="138">
        <v>1772</v>
      </c>
      <c r="AC321" s="138">
        <v>552</v>
      </c>
      <c r="AD321" s="138">
        <v>6317</v>
      </c>
      <c r="AE321" s="138">
        <v>36294</v>
      </c>
      <c r="AF321" s="138">
        <v>16818</v>
      </c>
      <c r="AG321" s="146">
        <v>0</v>
      </c>
      <c r="AH321" s="138">
        <v>43520</v>
      </c>
      <c r="AI321" s="138">
        <v>28450</v>
      </c>
      <c r="AJ321" s="138">
        <v>387140</v>
      </c>
      <c r="AK321" s="128">
        <f t="shared" si="201"/>
        <v>0.23047000000000001</v>
      </c>
      <c r="AL321" s="129">
        <f t="shared" si="202"/>
        <v>1.9423000000000001</v>
      </c>
      <c r="AM321" s="129">
        <f t="shared" si="210"/>
        <v>3.2884000000000002</v>
      </c>
      <c r="AN321" s="129">
        <f t="shared" si="210"/>
        <v>4.4022500000000004</v>
      </c>
      <c r="AO321" s="129">
        <f t="shared" si="204"/>
        <v>13.162800000000001</v>
      </c>
      <c r="AP321" s="129">
        <f t="shared" si="205"/>
        <v>5.6425999999999998</v>
      </c>
      <c r="AQ321" s="129">
        <f t="shared" si="211"/>
        <v>0.43520000000000003</v>
      </c>
      <c r="AR321" s="129">
        <f t="shared" si="212"/>
        <v>2.845E-2</v>
      </c>
      <c r="AT321" s="131">
        <f t="shared" si="193"/>
        <v>43419</v>
      </c>
      <c r="AU321" s="132">
        <f t="shared" si="172"/>
        <v>0.36294000000000004</v>
      </c>
      <c r="AV321" s="132">
        <f t="shared" si="173"/>
        <v>0.66574000000000011</v>
      </c>
      <c r="AW321" s="132">
        <f t="shared" si="174"/>
        <v>0.86630000000000007</v>
      </c>
      <c r="AX321" s="132">
        <f t="shared" si="175"/>
        <v>5.5200000000000006E-3</v>
      </c>
      <c r="AY321" s="132">
        <f t="shared" si="176"/>
        <v>1.7720000000000003E-2</v>
      </c>
      <c r="AZ321" s="132">
        <f t="shared" si="177"/>
        <v>0.36530000000000001</v>
      </c>
      <c r="BA321" s="132">
        <f t="shared" si="178"/>
        <v>0.29778000000000004</v>
      </c>
      <c r="BB321" s="132">
        <f t="shared" si="179"/>
        <v>0.81862000000000001</v>
      </c>
      <c r="BC321" s="132">
        <f t="shared" si="180"/>
        <v>0.20734000000000002</v>
      </c>
      <c r="BD321" s="132">
        <f t="shared" si="181"/>
        <v>0.28262000000000004</v>
      </c>
      <c r="BE321" s="132">
        <f t="shared" si="182"/>
        <v>0.16818000000000002</v>
      </c>
      <c r="BF321" s="132">
        <f t="shared" si="183"/>
        <v>6.3170000000000004E-2</v>
      </c>
      <c r="BG321" s="132">
        <f t="shared" si="194"/>
        <v>0</v>
      </c>
      <c r="BH321" s="132"/>
      <c r="BI321" s="132">
        <f t="shared" si="207"/>
        <v>1.9423000000000001</v>
      </c>
      <c r="BJ321" s="132">
        <f t="shared" si="207"/>
        <v>3.2884000000000002</v>
      </c>
      <c r="BK321" s="132">
        <f t="shared" si="207"/>
        <v>4.4022500000000004</v>
      </c>
      <c r="BL321" s="132">
        <f t="shared" si="184"/>
        <v>0.9294</v>
      </c>
      <c r="BM321" s="132">
        <f t="shared" si="195"/>
        <v>2.742</v>
      </c>
      <c r="BN321" s="132">
        <f t="shared" si="185"/>
        <v>1.1064400000000001</v>
      </c>
      <c r="BO321" s="132"/>
      <c r="BP321" s="132">
        <f t="shared" si="196"/>
        <v>5.6425999999999998</v>
      </c>
      <c r="BQ321" s="132">
        <f t="shared" si="197"/>
        <v>13.162800000000001</v>
      </c>
      <c r="BR321" s="132">
        <f t="shared" si="198"/>
        <v>0.38713999999999998</v>
      </c>
      <c r="BS321" s="132">
        <f t="shared" si="186"/>
        <v>0.21445000000000003</v>
      </c>
      <c r="BT321" s="132">
        <f t="shared" si="187"/>
        <v>2.0943000000000001</v>
      </c>
      <c r="BU321" s="132"/>
      <c r="BV321" s="132">
        <f t="shared" si="199"/>
        <v>0.2112</v>
      </c>
      <c r="BW321" s="133">
        <f t="shared" si="208"/>
        <v>2.4393000000000002</v>
      </c>
      <c r="BX321" s="133">
        <f t="shared" si="208"/>
        <v>2.2686000000000002</v>
      </c>
      <c r="BY321" s="133">
        <f t="shared" si="188"/>
        <v>0.59489999999999998</v>
      </c>
      <c r="BZ321" s="133">
        <f t="shared" si="189"/>
        <v>0.44740000000000002</v>
      </c>
      <c r="CA321" s="133">
        <f t="shared" si="190"/>
        <v>2.5700000000000001E-2</v>
      </c>
      <c r="CB321" s="133">
        <f t="shared" si="191"/>
        <v>9.7919999999999998</v>
      </c>
      <c r="CC321" s="133"/>
      <c r="CD321" s="133">
        <f t="shared" si="192"/>
        <v>2.3311999999999999</v>
      </c>
    </row>
    <row r="322" spans="1:82" ht="15.75" x14ac:dyDescent="0.25">
      <c r="A322" s="125">
        <v>43420</v>
      </c>
      <c r="B322" s="138">
        <v>21776</v>
      </c>
      <c r="C322" s="138">
        <v>75665</v>
      </c>
      <c r="D322" s="138">
        <v>99585</v>
      </c>
      <c r="E322" s="138">
        <v>32292</v>
      </c>
      <c r="F322" s="138">
        <v>54469</v>
      </c>
      <c r="G322" s="138">
        <v>2444</v>
      </c>
      <c r="H322" s="138">
        <v>31468</v>
      </c>
      <c r="I322" s="138">
        <v>29161</v>
      </c>
      <c r="J322" s="138">
        <v>157462</v>
      </c>
      <c r="K322" s="138">
        <v>125376</v>
      </c>
      <c r="L322" s="146">
        <v>4474</v>
      </c>
      <c r="M322" s="138">
        <v>21178</v>
      </c>
      <c r="N322" s="138">
        <v>234</v>
      </c>
      <c r="O322" s="138">
        <v>24642</v>
      </c>
      <c r="P322" s="138">
        <v>28884</v>
      </c>
      <c r="Q322" s="138">
        <v>6763</v>
      </c>
      <c r="R322" s="138">
        <v>26467</v>
      </c>
      <c r="S322" s="138">
        <v>87825</v>
      </c>
      <c r="T322" s="138">
        <v>13614</v>
      </c>
      <c r="U322" s="138">
        <v>13767</v>
      </c>
      <c r="V322" s="138">
        <v>40900</v>
      </c>
      <c r="W322" s="138">
        <v>39101</v>
      </c>
      <c r="X322" s="138">
        <v>33817</v>
      </c>
      <c r="Y322" s="138">
        <v>31644</v>
      </c>
      <c r="Z322" s="138">
        <v>15136</v>
      </c>
      <c r="AA322" s="138">
        <v>74715</v>
      </c>
      <c r="AB322" s="138">
        <v>1875</v>
      </c>
      <c r="AC322" s="138">
        <v>540</v>
      </c>
      <c r="AD322" s="138">
        <v>11737</v>
      </c>
      <c r="AE322" s="138">
        <v>41637</v>
      </c>
      <c r="AF322" s="138">
        <v>14734</v>
      </c>
      <c r="AG322" s="138">
        <v>11050</v>
      </c>
      <c r="AH322" s="138">
        <v>73350</v>
      </c>
      <c r="AI322" s="138">
        <v>64590</v>
      </c>
      <c r="AJ322" s="138">
        <v>323180</v>
      </c>
      <c r="AK322" s="128">
        <f t="shared" si="201"/>
        <v>0.21178000000000002</v>
      </c>
      <c r="AL322" s="129">
        <f t="shared" si="202"/>
        <v>2.1776</v>
      </c>
      <c r="AM322" s="129">
        <f t="shared" si="210"/>
        <v>3.7832500000000002</v>
      </c>
      <c r="AN322" s="129">
        <f t="shared" si="210"/>
        <v>4.9792500000000004</v>
      </c>
      <c r="AO322" s="129">
        <f t="shared" si="204"/>
        <v>15.7462</v>
      </c>
      <c r="AP322" s="129">
        <f t="shared" si="205"/>
        <v>6.2688000000000006</v>
      </c>
      <c r="AQ322" s="129">
        <f t="shared" si="211"/>
        <v>0.73350000000000004</v>
      </c>
      <c r="AR322" s="129">
        <f t="shared" si="212"/>
        <v>6.4589999999999995E-2</v>
      </c>
      <c r="AT322" s="131">
        <f t="shared" si="193"/>
        <v>43420</v>
      </c>
      <c r="AU322" s="132">
        <f t="shared" si="172"/>
        <v>0.41637000000000002</v>
      </c>
      <c r="AV322" s="132">
        <f t="shared" si="173"/>
        <v>0.74715000000000009</v>
      </c>
      <c r="AW322" s="132">
        <f t="shared" si="174"/>
        <v>0.87825000000000009</v>
      </c>
      <c r="AX322" s="132">
        <f t="shared" si="175"/>
        <v>5.4000000000000003E-3</v>
      </c>
      <c r="AY322" s="132">
        <f t="shared" si="176"/>
        <v>1.8750000000000003E-2</v>
      </c>
      <c r="AZ322" s="132">
        <f t="shared" si="177"/>
        <v>0.40900000000000003</v>
      </c>
      <c r="BA322" s="132">
        <f t="shared" si="178"/>
        <v>0.31644</v>
      </c>
      <c r="BB322" s="132">
        <f t="shared" si="179"/>
        <v>0.78202000000000005</v>
      </c>
      <c r="BC322" s="132">
        <f t="shared" si="180"/>
        <v>0.15136000000000002</v>
      </c>
      <c r="BD322" s="132">
        <f t="shared" si="181"/>
        <v>0.33817000000000003</v>
      </c>
      <c r="BE322" s="132">
        <f t="shared" si="182"/>
        <v>0.14734</v>
      </c>
      <c r="BF322" s="132">
        <f t="shared" si="183"/>
        <v>0.11737000000000002</v>
      </c>
      <c r="BG322" s="132">
        <f t="shared" si="194"/>
        <v>1.1049999999999999E-2</v>
      </c>
      <c r="BH322" s="132"/>
      <c r="BI322" s="132">
        <f t="shared" si="207"/>
        <v>2.1776</v>
      </c>
      <c r="BJ322" s="132">
        <f t="shared" si="207"/>
        <v>3.7832500000000002</v>
      </c>
      <c r="BK322" s="132">
        <f t="shared" si="207"/>
        <v>4.9792500000000004</v>
      </c>
      <c r="BL322" s="132">
        <f t="shared" si="184"/>
        <v>1.3767</v>
      </c>
      <c r="BM322" s="132">
        <f t="shared" si="195"/>
        <v>3.2292000000000001</v>
      </c>
      <c r="BN322" s="132">
        <f t="shared" si="185"/>
        <v>1.08938</v>
      </c>
      <c r="BO322" s="132"/>
      <c r="BP322" s="132">
        <f t="shared" si="196"/>
        <v>6.2688000000000006</v>
      </c>
      <c r="BQ322" s="132">
        <f t="shared" si="197"/>
        <v>15.7462</v>
      </c>
      <c r="BR322" s="132">
        <f t="shared" si="198"/>
        <v>0.32317999999999997</v>
      </c>
      <c r="BS322" s="132">
        <f t="shared" si="186"/>
        <v>0.13614000000000001</v>
      </c>
      <c r="BT322" s="132">
        <f t="shared" si="187"/>
        <v>2.6467000000000001</v>
      </c>
      <c r="BU322" s="132"/>
      <c r="BV322" s="132">
        <f t="shared" si="199"/>
        <v>0.24440000000000001</v>
      </c>
      <c r="BW322" s="133">
        <f t="shared" si="208"/>
        <v>3.1468000000000003</v>
      </c>
      <c r="BX322" s="133">
        <f t="shared" si="208"/>
        <v>2.9161000000000001</v>
      </c>
      <c r="BY322" s="133">
        <f t="shared" si="188"/>
        <v>0.67630000000000001</v>
      </c>
      <c r="BZ322" s="133">
        <f t="shared" si="189"/>
        <v>0.44740000000000002</v>
      </c>
      <c r="CA322" s="133">
        <f t="shared" si="190"/>
        <v>2.3400000000000001E-2</v>
      </c>
      <c r="CB322" s="133">
        <f t="shared" si="191"/>
        <v>12.321</v>
      </c>
      <c r="CC322" s="133"/>
      <c r="CD322" s="133">
        <f t="shared" si="192"/>
        <v>2.8884000000000003</v>
      </c>
    </row>
    <row r="323" spans="1:82" ht="15.75" x14ac:dyDescent="0.25">
      <c r="A323" s="125">
        <v>43421</v>
      </c>
      <c r="B323" s="138">
        <v>19597</v>
      </c>
      <c r="C323" s="138">
        <v>67515</v>
      </c>
      <c r="D323" s="138">
        <v>90833</v>
      </c>
      <c r="E323" s="138">
        <v>26727</v>
      </c>
      <c r="F323" s="138">
        <v>53432</v>
      </c>
      <c r="G323" s="138">
        <v>1837</v>
      </c>
      <c r="H323" s="138">
        <v>23931</v>
      </c>
      <c r="I323" s="138">
        <v>22531</v>
      </c>
      <c r="J323" s="138">
        <v>137346</v>
      </c>
      <c r="K323" s="138">
        <v>111927</v>
      </c>
      <c r="L323" s="146">
        <v>4474</v>
      </c>
      <c r="M323" s="138">
        <v>24317</v>
      </c>
      <c r="N323" s="138">
        <v>84</v>
      </c>
      <c r="O323" s="138">
        <v>22231</v>
      </c>
      <c r="P323" s="138">
        <v>23634</v>
      </c>
      <c r="Q323" s="138">
        <v>5307</v>
      </c>
      <c r="R323" s="138">
        <v>20926</v>
      </c>
      <c r="S323" s="138">
        <v>82729</v>
      </c>
      <c r="T323" s="138">
        <v>22369</v>
      </c>
      <c r="U323" s="138">
        <v>9648</v>
      </c>
      <c r="V323" s="138">
        <v>38447</v>
      </c>
      <c r="W323" s="138">
        <v>33600</v>
      </c>
      <c r="X323" s="138">
        <v>22084</v>
      </c>
      <c r="Y323" s="138">
        <v>29297</v>
      </c>
      <c r="Z323" s="138">
        <v>15122</v>
      </c>
      <c r="AA323" s="138">
        <v>68135</v>
      </c>
      <c r="AB323" s="138">
        <v>1170</v>
      </c>
      <c r="AC323" s="138">
        <v>436</v>
      </c>
      <c r="AD323" s="138">
        <v>6869</v>
      </c>
      <c r="AE323" s="138">
        <v>33601</v>
      </c>
      <c r="AF323" s="138">
        <v>8579</v>
      </c>
      <c r="AG323" s="138">
        <v>11010</v>
      </c>
      <c r="AH323" s="138">
        <v>45830</v>
      </c>
      <c r="AI323" s="138">
        <v>32080</v>
      </c>
      <c r="AJ323" s="138">
        <v>386920</v>
      </c>
      <c r="AK323" s="128">
        <f t="shared" si="201"/>
        <v>0.24317000000000003</v>
      </c>
      <c r="AL323" s="129">
        <f t="shared" si="202"/>
        <v>1.9597</v>
      </c>
      <c r="AM323" s="129">
        <f t="shared" si="210"/>
        <v>3.37575</v>
      </c>
      <c r="AN323" s="129">
        <f t="shared" si="210"/>
        <v>4.5416500000000006</v>
      </c>
      <c r="AO323" s="129">
        <f t="shared" si="204"/>
        <v>13.7346</v>
      </c>
      <c r="AP323" s="129">
        <f t="shared" si="205"/>
        <v>5.5963500000000002</v>
      </c>
      <c r="AQ323" s="129">
        <f t="shared" si="211"/>
        <v>0.45830000000000004</v>
      </c>
      <c r="AR323" s="129">
        <f t="shared" si="212"/>
        <v>3.2079999999999997E-2</v>
      </c>
      <c r="AT323" s="131">
        <f t="shared" si="193"/>
        <v>43421</v>
      </c>
      <c r="AU323" s="132">
        <f t="shared" ref="AU323:AU386" si="213">(AE323)*0.00001</f>
        <v>0.33601000000000003</v>
      </c>
      <c r="AV323" s="132">
        <f t="shared" ref="AV323:AV386" si="214">(AA323)*0.00001</f>
        <v>0.68135000000000001</v>
      </c>
      <c r="AW323" s="132">
        <f t="shared" ref="AW323:AW386" si="215">(S323)*0.00001</f>
        <v>0.82729000000000008</v>
      </c>
      <c r="AX323" s="132">
        <f t="shared" ref="AX323:AX386" si="216">(AC323)*0.00001</f>
        <v>4.3600000000000002E-3</v>
      </c>
      <c r="AY323" s="132">
        <f t="shared" ref="AY323:AY386" si="217">(AB323)*0.00001</f>
        <v>1.17E-2</v>
      </c>
      <c r="AZ323" s="132">
        <f t="shared" ref="AZ323:AZ386" si="218">(V323)*0.00001</f>
        <v>0.38447000000000003</v>
      </c>
      <c r="BA323" s="132">
        <f t="shared" ref="BA323:BA386" si="219">(Y323)*0.00001</f>
        <v>0.29297000000000001</v>
      </c>
      <c r="BB323" s="132">
        <f t="shared" ref="BB323:BB386" si="220">(W323)*0.00002</f>
        <v>0.67200000000000004</v>
      </c>
      <c r="BC323" s="132">
        <f t="shared" ref="BC323:BC386" si="221">(Z323)*0.00001</f>
        <v>0.15122000000000002</v>
      </c>
      <c r="BD323" s="132">
        <f t="shared" ref="BD323:BD386" si="222">(X323)*0.00001</f>
        <v>0.22084000000000001</v>
      </c>
      <c r="BE323" s="132">
        <f t="shared" ref="BE323:BE386" si="223">(AF323)*0.00001</f>
        <v>8.5790000000000005E-2</v>
      </c>
      <c r="BF323" s="132">
        <f t="shared" ref="BF323:BF386" si="224">(AD323)*0.00001</f>
        <v>6.8690000000000001E-2</v>
      </c>
      <c r="BG323" s="132">
        <f t="shared" si="194"/>
        <v>1.1009999999999999E-2</v>
      </c>
      <c r="BH323" s="132"/>
      <c r="BI323" s="132">
        <f t="shared" si="207"/>
        <v>1.9597</v>
      </c>
      <c r="BJ323" s="132">
        <f t="shared" si="207"/>
        <v>3.37575</v>
      </c>
      <c r="BK323" s="132">
        <f t="shared" si="207"/>
        <v>4.5416500000000006</v>
      </c>
      <c r="BL323" s="132">
        <f t="shared" ref="BL323:BL386" si="225">(U323)*0.0001</f>
        <v>0.96479999999999999</v>
      </c>
      <c r="BM323" s="132">
        <f t="shared" si="195"/>
        <v>2.6727000000000003</v>
      </c>
      <c r="BN323" s="132">
        <f t="shared" ref="BN323:BN386" si="226">(F323)*0.00002</f>
        <v>1.06864</v>
      </c>
      <c r="BO323" s="132"/>
      <c r="BP323" s="132">
        <f t="shared" si="196"/>
        <v>5.5963500000000002</v>
      </c>
      <c r="BQ323" s="132">
        <f t="shared" si="197"/>
        <v>13.7346</v>
      </c>
      <c r="BR323" s="132">
        <f t="shared" si="198"/>
        <v>0.38691999999999999</v>
      </c>
      <c r="BS323" s="132">
        <f t="shared" ref="BS323:BS386" si="227">(T323)*0.00001</f>
        <v>0.22369000000000003</v>
      </c>
      <c r="BT323" s="132">
        <f t="shared" ref="BT323:BT386" si="228">(R323)*0.0001</f>
        <v>2.0926</v>
      </c>
      <c r="BU323" s="132"/>
      <c r="BV323" s="132">
        <f t="shared" si="199"/>
        <v>0.1837</v>
      </c>
      <c r="BW323" s="133">
        <f t="shared" si="208"/>
        <v>2.3931</v>
      </c>
      <c r="BX323" s="133">
        <f t="shared" si="208"/>
        <v>2.2531000000000003</v>
      </c>
      <c r="BY323" s="133">
        <f t="shared" ref="BY323:BY386" si="229">(Q323)*0.0001</f>
        <v>0.53070000000000006</v>
      </c>
      <c r="BZ323" s="133">
        <f t="shared" ref="BZ323:BZ386" si="230">(L323)*0.0001</f>
        <v>0.44740000000000002</v>
      </c>
      <c r="CA323" s="133">
        <f t="shared" ref="CA323:CA386" si="231">(N323)*0.0001</f>
        <v>8.4000000000000012E-3</v>
      </c>
      <c r="CB323" s="133">
        <f t="shared" ref="CB323:CB386" si="232">(O323)*0.0005</f>
        <v>11.115500000000001</v>
      </c>
      <c r="CC323" s="133"/>
      <c r="CD323" s="133">
        <f t="shared" ref="CD323:CD386" si="233">(P323)*0.0001</f>
        <v>2.3633999999999999</v>
      </c>
    </row>
    <row r="324" spans="1:82" ht="15.75" x14ac:dyDescent="0.25">
      <c r="A324" s="125">
        <v>43422</v>
      </c>
      <c r="B324" s="138">
        <v>19097</v>
      </c>
      <c r="C324" s="138">
        <v>65620</v>
      </c>
      <c r="D324" s="138">
        <v>89051</v>
      </c>
      <c r="E324" s="138">
        <v>25131</v>
      </c>
      <c r="F324" s="138">
        <v>56157</v>
      </c>
      <c r="G324" s="138">
        <v>1591</v>
      </c>
      <c r="H324" s="138">
        <v>20714</v>
      </c>
      <c r="I324" s="138">
        <v>19995</v>
      </c>
      <c r="J324" s="138">
        <v>134071</v>
      </c>
      <c r="K324" s="138">
        <v>108916</v>
      </c>
      <c r="L324" s="146">
        <v>4474</v>
      </c>
      <c r="M324" s="138">
        <v>22881</v>
      </c>
      <c r="N324" s="138">
        <v>14</v>
      </c>
      <c r="O324" s="138">
        <v>20834</v>
      </c>
      <c r="P324" s="138">
        <v>21760</v>
      </c>
      <c r="Q324" s="138">
        <v>4995</v>
      </c>
      <c r="R324" s="138">
        <v>19657</v>
      </c>
      <c r="S324" s="138">
        <v>83334</v>
      </c>
      <c r="T324" s="138">
        <v>12837</v>
      </c>
      <c r="U324" s="138">
        <v>8131</v>
      </c>
      <c r="V324" s="138">
        <v>37940</v>
      </c>
      <c r="W324" s="138">
        <v>33448</v>
      </c>
      <c r="X324" s="138">
        <v>19935</v>
      </c>
      <c r="Y324" s="138">
        <v>31445</v>
      </c>
      <c r="Z324" s="138">
        <v>15197</v>
      </c>
      <c r="AA324" s="138">
        <v>66645</v>
      </c>
      <c r="AB324" s="138">
        <v>1128</v>
      </c>
      <c r="AC324" s="138">
        <v>519</v>
      </c>
      <c r="AD324" s="138">
        <v>5071</v>
      </c>
      <c r="AE324" s="138">
        <v>34558</v>
      </c>
      <c r="AF324" s="138">
        <v>8244</v>
      </c>
      <c r="AG324" s="138">
        <v>8620</v>
      </c>
      <c r="AH324" s="138">
        <v>30970</v>
      </c>
      <c r="AI324" s="138">
        <v>22360</v>
      </c>
      <c r="AJ324" s="138">
        <v>383520</v>
      </c>
      <c r="AK324" s="128">
        <f t="shared" si="201"/>
        <v>0.22881000000000001</v>
      </c>
      <c r="AL324" s="129">
        <f t="shared" si="202"/>
        <v>1.9097000000000002</v>
      </c>
      <c r="AM324" s="129">
        <f t="shared" ref="AM324:AN335" si="234">(C324)*0.00005</f>
        <v>3.2810000000000001</v>
      </c>
      <c r="AN324" s="129">
        <f t="shared" si="234"/>
        <v>4.4525500000000005</v>
      </c>
      <c r="AO324" s="129">
        <f t="shared" si="204"/>
        <v>13.4071</v>
      </c>
      <c r="AP324" s="129">
        <f t="shared" si="205"/>
        <v>5.4458000000000002</v>
      </c>
      <c r="AQ324" s="129">
        <f t="shared" si="211"/>
        <v>0.30970000000000003</v>
      </c>
      <c r="AR324" s="129">
        <f t="shared" si="212"/>
        <v>2.2359999999999998E-2</v>
      </c>
      <c r="AT324" s="131">
        <f t="shared" ref="AT324:AT387" si="235">A324</f>
        <v>43422</v>
      </c>
      <c r="AU324" s="132">
        <f t="shared" si="213"/>
        <v>0.34558000000000005</v>
      </c>
      <c r="AV324" s="132">
        <f t="shared" si="214"/>
        <v>0.6664500000000001</v>
      </c>
      <c r="AW324" s="132">
        <f t="shared" si="215"/>
        <v>0.83334000000000008</v>
      </c>
      <c r="AX324" s="132">
        <f t="shared" si="216"/>
        <v>5.1900000000000002E-3</v>
      </c>
      <c r="AY324" s="132">
        <f t="shared" si="217"/>
        <v>1.128E-2</v>
      </c>
      <c r="AZ324" s="132">
        <f t="shared" si="218"/>
        <v>0.37940000000000002</v>
      </c>
      <c r="BA324" s="132">
        <f t="shared" si="219"/>
        <v>0.31445000000000001</v>
      </c>
      <c r="BB324" s="132">
        <f t="shared" si="220"/>
        <v>0.66896000000000011</v>
      </c>
      <c r="BC324" s="132">
        <f t="shared" si="221"/>
        <v>0.15197000000000002</v>
      </c>
      <c r="BD324" s="132">
        <f t="shared" si="222"/>
        <v>0.19935000000000003</v>
      </c>
      <c r="BE324" s="132">
        <f t="shared" si="223"/>
        <v>8.2440000000000013E-2</v>
      </c>
      <c r="BF324" s="132">
        <f t="shared" si="224"/>
        <v>5.0710000000000005E-2</v>
      </c>
      <c r="BG324" s="132">
        <f t="shared" ref="BG324:BG387" si="236">(AG324)*0.000001</f>
        <v>8.6199999999999992E-3</v>
      </c>
      <c r="BH324" s="132"/>
      <c r="BI324" s="132">
        <f t="shared" si="207"/>
        <v>1.9097000000000002</v>
      </c>
      <c r="BJ324" s="132">
        <f t="shared" si="207"/>
        <v>3.2810000000000001</v>
      </c>
      <c r="BK324" s="132">
        <f t="shared" si="207"/>
        <v>4.4525500000000005</v>
      </c>
      <c r="BL324" s="132">
        <f t="shared" si="225"/>
        <v>0.81310000000000004</v>
      </c>
      <c r="BM324" s="132">
        <f t="shared" ref="BM324:BM387" si="237">((E324)*0.0001)</f>
        <v>2.5131000000000001</v>
      </c>
      <c r="BN324" s="132">
        <f t="shared" si="226"/>
        <v>1.12314</v>
      </c>
      <c r="BO324" s="132"/>
      <c r="BP324" s="132">
        <f t="shared" ref="BP324:BP387" si="238">(AP324)</f>
        <v>5.4458000000000002</v>
      </c>
      <c r="BQ324" s="132">
        <f t="shared" ref="BQ324:BQ387" si="239">(AO324)</f>
        <v>13.4071</v>
      </c>
      <c r="BR324" s="132">
        <f t="shared" ref="BR324:BR387" si="240">(AJ324)*0.000001</f>
        <v>0.38351999999999997</v>
      </c>
      <c r="BS324" s="132">
        <f t="shared" si="227"/>
        <v>0.12837000000000001</v>
      </c>
      <c r="BT324" s="132">
        <f t="shared" si="228"/>
        <v>1.9657</v>
      </c>
      <c r="BU324" s="132"/>
      <c r="BV324" s="132">
        <f t="shared" ref="BV324:BV387" si="241">((G324)*0.0001)</f>
        <v>0.15910000000000002</v>
      </c>
      <c r="BW324" s="133">
        <f t="shared" si="208"/>
        <v>2.0714000000000001</v>
      </c>
      <c r="BX324" s="133">
        <f t="shared" si="208"/>
        <v>1.9995000000000001</v>
      </c>
      <c r="BY324" s="133">
        <f t="shared" si="229"/>
        <v>0.4995</v>
      </c>
      <c r="BZ324" s="133">
        <f t="shared" si="230"/>
        <v>0.44740000000000002</v>
      </c>
      <c r="CA324" s="133">
        <f t="shared" si="231"/>
        <v>1.4E-3</v>
      </c>
      <c r="CB324" s="133">
        <f t="shared" si="232"/>
        <v>10.417</v>
      </c>
      <c r="CC324" s="133"/>
      <c r="CD324" s="133">
        <f t="shared" si="233"/>
        <v>2.1760000000000002</v>
      </c>
    </row>
    <row r="325" spans="1:82" ht="15.75" x14ac:dyDescent="0.25">
      <c r="A325" s="125">
        <v>43423</v>
      </c>
      <c r="B325" s="138">
        <v>18247</v>
      </c>
      <c r="C325" s="138">
        <v>62880</v>
      </c>
      <c r="D325" s="138">
        <v>85693</v>
      </c>
      <c r="E325" s="138">
        <v>24037</v>
      </c>
      <c r="F325" s="138">
        <v>50823</v>
      </c>
      <c r="G325" s="138">
        <v>1487</v>
      </c>
      <c r="H325" s="138">
        <v>18801</v>
      </c>
      <c r="I325" s="138">
        <v>18122</v>
      </c>
      <c r="J325" s="138">
        <v>128114</v>
      </c>
      <c r="K325" s="138">
        <v>103447</v>
      </c>
      <c r="L325" s="146">
        <v>4474</v>
      </c>
      <c r="M325" s="138">
        <v>20246</v>
      </c>
      <c r="N325" s="138">
        <v>309</v>
      </c>
      <c r="O325" s="138">
        <v>17518</v>
      </c>
      <c r="P325" s="138">
        <v>18562</v>
      </c>
      <c r="Q325" s="138">
        <v>4563</v>
      </c>
      <c r="R325" s="138">
        <v>18805</v>
      </c>
      <c r="S325" s="138">
        <v>84864</v>
      </c>
      <c r="T325" s="138">
        <v>20991</v>
      </c>
      <c r="U325" s="138">
        <v>7097</v>
      </c>
      <c r="V325" s="138">
        <v>34509</v>
      </c>
      <c r="W325" s="138">
        <v>32859</v>
      </c>
      <c r="X325" s="138">
        <v>18672</v>
      </c>
      <c r="Y325" s="138">
        <v>19337</v>
      </c>
      <c r="Z325" s="138">
        <v>13617</v>
      </c>
      <c r="AA325" s="138">
        <v>60703</v>
      </c>
      <c r="AB325" s="138">
        <v>1159</v>
      </c>
      <c r="AC325" s="138">
        <v>370</v>
      </c>
      <c r="AD325" s="138">
        <v>9571</v>
      </c>
      <c r="AE325" s="138">
        <v>31848</v>
      </c>
      <c r="AF325" s="138">
        <v>10997</v>
      </c>
      <c r="AG325" s="138">
        <v>3770</v>
      </c>
      <c r="AH325" s="138">
        <v>63410</v>
      </c>
      <c r="AI325" s="138">
        <v>52960</v>
      </c>
      <c r="AJ325" s="138">
        <v>374800</v>
      </c>
      <c r="AK325" s="128">
        <f t="shared" si="201"/>
        <v>0.20246000000000003</v>
      </c>
      <c r="AL325" s="129">
        <f t="shared" si="202"/>
        <v>1.8247</v>
      </c>
      <c r="AM325" s="129">
        <f t="shared" si="234"/>
        <v>3.1440000000000001</v>
      </c>
      <c r="AN325" s="129">
        <f t="shared" si="234"/>
        <v>4.2846500000000001</v>
      </c>
      <c r="AO325" s="129">
        <f t="shared" si="204"/>
        <v>12.811400000000001</v>
      </c>
      <c r="AP325" s="129">
        <f t="shared" si="205"/>
        <v>5.1723500000000007</v>
      </c>
      <c r="AQ325" s="129">
        <f t="shared" si="211"/>
        <v>0.6341</v>
      </c>
      <c r="AR325" s="129">
        <f t="shared" si="212"/>
        <v>5.296E-2</v>
      </c>
      <c r="AT325" s="131">
        <f t="shared" si="235"/>
        <v>43423</v>
      </c>
      <c r="AU325" s="132">
        <f t="shared" si="213"/>
        <v>0.31848000000000004</v>
      </c>
      <c r="AV325" s="132">
        <f t="shared" si="214"/>
        <v>0.60703000000000007</v>
      </c>
      <c r="AW325" s="132">
        <f t="shared" si="215"/>
        <v>0.84864000000000006</v>
      </c>
      <c r="AX325" s="132">
        <f t="shared" si="216"/>
        <v>3.7000000000000002E-3</v>
      </c>
      <c r="AY325" s="132">
        <f t="shared" si="217"/>
        <v>1.1590000000000001E-2</v>
      </c>
      <c r="AZ325" s="132">
        <f t="shared" si="218"/>
        <v>0.34509000000000001</v>
      </c>
      <c r="BA325" s="132">
        <f t="shared" si="219"/>
        <v>0.19337000000000001</v>
      </c>
      <c r="BB325" s="132">
        <f t="shared" si="220"/>
        <v>0.6571800000000001</v>
      </c>
      <c r="BC325" s="132">
        <f t="shared" si="221"/>
        <v>0.13617000000000001</v>
      </c>
      <c r="BD325" s="132">
        <f t="shared" si="222"/>
        <v>0.18672000000000002</v>
      </c>
      <c r="BE325" s="132">
        <f t="shared" si="223"/>
        <v>0.10997000000000001</v>
      </c>
      <c r="BF325" s="132">
        <f t="shared" si="224"/>
        <v>9.5710000000000003E-2</v>
      </c>
      <c r="BG325" s="132">
        <f t="shared" si="236"/>
        <v>3.7699999999999999E-3</v>
      </c>
      <c r="BH325" s="132"/>
      <c r="BI325" s="132">
        <f t="shared" si="207"/>
        <v>1.8247</v>
      </c>
      <c r="BJ325" s="132">
        <f t="shared" si="207"/>
        <v>3.1440000000000001</v>
      </c>
      <c r="BK325" s="132">
        <f t="shared" si="207"/>
        <v>4.2846500000000001</v>
      </c>
      <c r="BL325" s="132">
        <f t="shared" si="225"/>
        <v>0.7097</v>
      </c>
      <c r="BM325" s="132">
        <f t="shared" si="237"/>
        <v>2.4037000000000002</v>
      </c>
      <c r="BN325" s="132">
        <f t="shared" si="226"/>
        <v>1.0164600000000001</v>
      </c>
      <c r="BO325" s="132"/>
      <c r="BP325" s="132">
        <f t="shared" si="238"/>
        <v>5.1723500000000007</v>
      </c>
      <c r="BQ325" s="132">
        <f t="shared" si="239"/>
        <v>12.811400000000001</v>
      </c>
      <c r="BR325" s="132">
        <f t="shared" si="240"/>
        <v>0.37479999999999997</v>
      </c>
      <c r="BS325" s="132">
        <f t="shared" si="227"/>
        <v>0.20991000000000001</v>
      </c>
      <c r="BT325" s="132">
        <f t="shared" si="228"/>
        <v>1.8805000000000001</v>
      </c>
      <c r="BU325" s="132"/>
      <c r="BV325" s="132">
        <f t="shared" si="241"/>
        <v>0.1487</v>
      </c>
      <c r="BW325" s="133">
        <f t="shared" si="208"/>
        <v>1.8801000000000001</v>
      </c>
      <c r="BX325" s="133">
        <f t="shared" si="208"/>
        <v>1.8122</v>
      </c>
      <c r="BY325" s="133">
        <f t="shared" si="229"/>
        <v>0.45630000000000004</v>
      </c>
      <c r="BZ325" s="133">
        <f t="shared" si="230"/>
        <v>0.44740000000000002</v>
      </c>
      <c r="CA325" s="133">
        <f t="shared" si="231"/>
        <v>3.09E-2</v>
      </c>
      <c r="CB325" s="133">
        <f t="shared" si="232"/>
        <v>8.7590000000000003</v>
      </c>
      <c r="CC325" s="133"/>
      <c r="CD325" s="133">
        <f t="shared" si="233"/>
        <v>1.8562000000000001</v>
      </c>
    </row>
    <row r="326" spans="1:82" ht="15.75" x14ac:dyDescent="0.25">
      <c r="A326" s="125">
        <v>43424</v>
      </c>
      <c r="B326" s="138">
        <v>17902</v>
      </c>
      <c r="C326" s="138">
        <v>61911</v>
      </c>
      <c r="D326" s="138">
        <v>84844</v>
      </c>
      <c r="E326" s="138">
        <v>23470</v>
      </c>
      <c r="F326" s="138">
        <v>50049</v>
      </c>
      <c r="G326" s="138">
        <v>1390</v>
      </c>
      <c r="H326" s="138">
        <v>18070</v>
      </c>
      <c r="I326" s="138">
        <v>17160</v>
      </c>
      <c r="J326" s="138">
        <v>127030</v>
      </c>
      <c r="K326" s="138">
        <v>101499</v>
      </c>
      <c r="L326" s="146">
        <v>4474</v>
      </c>
      <c r="M326" s="138">
        <v>19351</v>
      </c>
      <c r="N326" s="138">
        <v>220</v>
      </c>
      <c r="O326" s="138">
        <v>16974</v>
      </c>
      <c r="P326" s="138">
        <v>18237</v>
      </c>
      <c r="Q326" s="138">
        <v>4511</v>
      </c>
      <c r="R326" s="138">
        <v>17296</v>
      </c>
      <c r="S326" s="138">
        <v>77783</v>
      </c>
      <c r="T326" s="138">
        <v>11505</v>
      </c>
      <c r="U326" s="138">
        <v>6398</v>
      </c>
      <c r="V326" s="138">
        <v>32909</v>
      </c>
      <c r="W326" s="138">
        <v>33336</v>
      </c>
      <c r="X326" s="138">
        <v>17787</v>
      </c>
      <c r="Y326" s="138">
        <v>24850</v>
      </c>
      <c r="Z326" s="138">
        <v>14570</v>
      </c>
      <c r="AA326" s="138">
        <v>59936</v>
      </c>
      <c r="AB326" s="138">
        <v>963</v>
      </c>
      <c r="AC326" s="138">
        <v>402</v>
      </c>
      <c r="AD326" s="138">
        <v>5008</v>
      </c>
      <c r="AE326" s="138">
        <v>32270</v>
      </c>
      <c r="AF326" s="138">
        <v>10605</v>
      </c>
      <c r="AG326" s="138">
        <v>10490</v>
      </c>
      <c r="AH326" s="138">
        <v>32750</v>
      </c>
      <c r="AI326" s="138">
        <v>18860</v>
      </c>
      <c r="AJ326" s="138">
        <v>372040</v>
      </c>
      <c r="AK326" s="128">
        <f t="shared" si="201"/>
        <v>0.19351000000000002</v>
      </c>
      <c r="AL326" s="129">
        <f t="shared" si="202"/>
        <v>1.7902</v>
      </c>
      <c r="AM326" s="129">
        <f t="shared" si="234"/>
        <v>3.0955500000000002</v>
      </c>
      <c r="AN326" s="129">
        <f t="shared" si="234"/>
        <v>4.2422000000000004</v>
      </c>
      <c r="AO326" s="129">
        <f t="shared" si="204"/>
        <v>12.703000000000001</v>
      </c>
      <c r="AP326" s="137">
        <f t="shared" si="205"/>
        <v>5.0749500000000003</v>
      </c>
      <c r="AQ326" s="129">
        <f t="shared" si="211"/>
        <v>0.32750000000000001</v>
      </c>
      <c r="AR326" s="129">
        <f t="shared" si="212"/>
        <v>1.8859999999999998E-2</v>
      </c>
      <c r="AT326" s="131">
        <f t="shared" si="235"/>
        <v>43424</v>
      </c>
      <c r="AU326" s="132">
        <f t="shared" si="213"/>
        <v>0.32270000000000004</v>
      </c>
      <c r="AV326" s="132">
        <f t="shared" si="214"/>
        <v>0.59936</v>
      </c>
      <c r="AW326" s="132">
        <f t="shared" si="215"/>
        <v>0.77783000000000002</v>
      </c>
      <c r="AX326" s="132">
        <f t="shared" si="216"/>
        <v>4.0200000000000001E-3</v>
      </c>
      <c r="AY326" s="132">
        <f t="shared" si="217"/>
        <v>9.6300000000000014E-3</v>
      </c>
      <c r="AZ326" s="132">
        <f t="shared" si="218"/>
        <v>0.32909000000000005</v>
      </c>
      <c r="BA326" s="132">
        <f t="shared" si="219"/>
        <v>0.24850000000000003</v>
      </c>
      <c r="BB326" s="132">
        <f t="shared" si="220"/>
        <v>0.66672000000000009</v>
      </c>
      <c r="BC326" s="132">
        <f t="shared" si="221"/>
        <v>0.14570000000000002</v>
      </c>
      <c r="BD326" s="132">
        <f t="shared" si="222"/>
        <v>0.17787000000000003</v>
      </c>
      <c r="BE326" s="132">
        <f t="shared" si="223"/>
        <v>0.10605000000000001</v>
      </c>
      <c r="BF326" s="132">
        <f t="shared" si="224"/>
        <v>5.0080000000000006E-2</v>
      </c>
      <c r="BG326" s="132">
        <f t="shared" si="236"/>
        <v>1.0489999999999999E-2</v>
      </c>
      <c r="BH326" s="132"/>
      <c r="BI326" s="132">
        <f t="shared" si="207"/>
        <v>1.7902</v>
      </c>
      <c r="BJ326" s="132">
        <f t="shared" si="207"/>
        <v>3.0955500000000002</v>
      </c>
      <c r="BK326" s="132">
        <f t="shared" si="207"/>
        <v>4.2422000000000004</v>
      </c>
      <c r="BL326" s="132">
        <f t="shared" si="225"/>
        <v>0.63980000000000004</v>
      </c>
      <c r="BM326" s="132">
        <f t="shared" si="237"/>
        <v>2.347</v>
      </c>
      <c r="BN326" s="132">
        <f t="shared" si="226"/>
        <v>1.00098</v>
      </c>
      <c r="BO326" s="132"/>
      <c r="BP326" s="132">
        <f t="shared" si="238"/>
        <v>5.0749500000000003</v>
      </c>
      <c r="BQ326" s="132">
        <f t="shared" si="239"/>
        <v>12.703000000000001</v>
      </c>
      <c r="BR326" s="132">
        <f t="shared" si="240"/>
        <v>0.37203999999999998</v>
      </c>
      <c r="BS326" s="132">
        <f t="shared" si="227"/>
        <v>0.11505000000000001</v>
      </c>
      <c r="BT326" s="132">
        <f t="shared" si="228"/>
        <v>1.7296</v>
      </c>
      <c r="BU326" s="132"/>
      <c r="BV326" s="132">
        <f t="shared" si="241"/>
        <v>0.13900000000000001</v>
      </c>
      <c r="BW326" s="133">
        <f t="shared" si="208"/>
        <v>1.8070000000000002</v>
      </c>
      <c r="BX326" s="133">
        <f t="shared" si="208"/>
        <v>1.7160000000000002</v>
      </c>
      <c r="BY326" s="133">
        <f t="shared" si="229"/>
        <v>0.4511</v>
      </c>
      <c r="BZ326" s="133">
        <f t="shared" si="230"/>
        <v>0.44740000000000002</v>
      </c>
      <c r="CA326" s="133">
        <f t="shared" si="231"/>
        <v>2.2000000000000002E-2</v>
      </c>
      <c r="CB326" s="133">
        <f t="shared" si="232"/>
        <v>8.4870000000000001</v>
      </c>
      <c r="CC326" s="133"/>
      <c r="CD326" s="133">
        <f t="shared" si="233"/>
        <v>1.8237000000000001</v>
      </c>
    </row>
    <row r="327" spans="1:82" ht="15.75" x14ac:dyDescent="0.25">
      <c r="A327" s="125">
        <v>43425</v>
      </c>
      <c r="B327" s="145">
        <v>17902</v>
      </c>
      <c r="C327" s="138">
        <v>62181</v>
      </c>
      <c r="D327" s="138">
        <v>85287</v>
      </c>
      <c r="E327" s="138">
        <v>22523</v>
      </c>
      <c r="F327" s="138">
        <v>50885</v>
      </c>
      <c r="G327" s="138">
        <v>1344</v>
      </c>
      <c r="H327" s="138">
        <v>16314</v>
      </c>
      <c r="I327" s="138">
        <v>16151</v>
      </c>
      <c r="J327" s="138">
        <v>126531</v>
      </c>
      <c r="K327" s="138">
        <v>99240</v>
      </c>
      <c r="L327" s="146">
        <v>4474</v>
      </c>
      <c r="M327" s="138">
        <v>19500</v>
      </c>
      <c r="N327" s="138">
        <v>173</v>
      </c>
      <c r="O327" s="138">
        <v>16879</v>
      </c>
      <c r="P327" s="138">
        <v>18131</v>
      </c>
      <c r="Q327" s="138">
        <v>4474</v>
      </c>
      <c r="R327" s="138">
        <v>17079</v>
      </c>
      <c r="S327" s="138">
        <v>69494</v>
      </c>
      <c r="T327" s="138">
        <v>20726</v>
      </c>
      <c r="U327" s="138">
        <v>5918</v>
      </c>
      <c r="V327" s="138">
        <v>33279</v>
      </c>
      <c r="W327" s="138">
        <v>33708</v>
      </c>
      <c r="X327" s="138">
        <v>17119</v>
      </c>
      <c r="Y327" s="138">
        <v>23152</v>
      </c>
      <c r="Z327" s="138">
        <v>14772</v>
      </c>
      <c r="AA327" s="138">
        <v>59121</v>
      </c>
      <c r="AB327" s="138">
        <v>957</v>
      </c>
      <c r="AC327" s="138">
        <v>436</v>
      </c>
      <c r="AD327" s="138">
        <v>4958</v>
      </c>
      <c r="AE327" s="138">
        <v>32690</v>
      </c>
      <c r="AF327" s="138">
        <v>9407</v>
      </c>
      <c r="AG327" s="138">
        <v>0</v>
      </c>
      <c r="AH327" s="138">
        <v>30460</v>
      </c>
      <c r="AI327" s="138">
        <v>20720</v>
      </c>
      <c r="AJ327" s="138">
        <v>365900</v>
      </c>
      <c r="AK327" s="128">
        <f t="shared" si="201"/>
        <v>0.19500000000000001</v>
      </c>
      <c r="AL327" s="129">
        <f t="shared" si="202"/>
        <v>1.7902</v>
      </c>
      <c r="AM327" s="129">
        <f t="shared" si="234"/>
        <v>3.1090500000000003</v>
      </c>
      <c r="AN327" s="129">
        <f t="shared" si="234"/>
        <v>4.2643500000000003</v>
      </c>
      <c r="AO327" s="129">
        <f t="shared" si="204"/>
        <v>12.6531</v>
      </c>
      <c r="AP327" s="129">
        <f t="shared" si="205"/>
        <v>4.9620000000000006</v>
      </c>
      <c r="AQ327" s="129">
        <f t="shared" si="211"/>
        <v>0.30460000000000004</v>
      </c>
      <c r="AR327" s="129">
        <f t="shared" si="212"/>
        <v>2.0719999999999999E-2</v>
      </c>
      <c r="AT327" s="131">
        <f t="shared" si="235"/>
        <v>43425</v>
      </c>
      <c r="AU327" s="132">
        <f t="shared" si="213"/>
        <v>0.32690000000000002</v>
      </c>
      <c r="AV327" s="132">
        <f t="shared" si="214"/>
        <v>0.59121000000000001</v>
      </c>
      <c r="AW327" s="132">
        <f t="shared" si="215"/>
        <v>0.69494</v>
      </c>
      <c r="AX327" s="132">
        <f t="shared" si="216"/>
        <v>4.3600000000000002E-3</v>
      </c>
      <c r="AY327" s="132">
        <f t="shared" si="217"/>
        <v>9.5700000000000004E-3</v>
      </c>
      <c r="AZ327" s="132">
        <f t="shared" si="218"/>
        <v>0.33279000000000003</v>
      </c>
      <c r="BA327" s="132">
        <f t="shared" si="219"/>
        <v>0.23152000000000003</v>
      </c>
      <c r="BB327" s="132">
        <f t="shared" si="220"/>
        <v>0.67416000000000009</v>
      </c>
      <c r="BC327" s="132">
        <f t="shared" si="221"/>
        <v>0.14772000000000002</v>
      </c>
      <c r="BD327" s="132">
        <f t="shared" si="222"/>
        <v>0.17119000000000001</v>
      </c>
      <c r="BE327" s="132">
        <f t="shared" si="223"/>
        <v>9.4070000000000001E-2</v>
      </c>
      <c r="BF327" s="132">
        <f t="shared" si="224"/>
        <v>4.9580000000000006E-2</v>
      </c>
      <c r="BG327" s="132">
        <f t="shared" si="236"/>
        <v>0</v>
      </c>
      <c r="BH327" s="132"/>
      <c r="BI327" s="132">
        <f t="shared" si="207"/>
        <v>1.7902</v>
      </c>
      <c r="BJ327" s="132">
        <f t="shared" si="207"/>
        <v>3.1090500000000003</v>
      </c>
      <c r="BK327" s="132">
        <f t="shared" si="207"/>
        <v>4.2643500000000003</v>
      </c>
      <c r="BL327" s="132">
        <f t="shared" si="225"/>
        <v>0.59179999999999999</v>
      </c>
      <c r="BM327" s="132">
        <f t="shared" si="237"/>
        <v>2.2523</v>
      </c>
      <c r="BN327" s="132">
        <f t="shared" si="226"/>
        <v>1.0177</v>
      </c>
      <c r="BO327" s="132"/>
      <c r="BP327" s="132">
        <f t="shared" si="238"/>
        <v>4.9620000000000006</v>
      </c>
      <c r="BQ327" s="132">
        <f t="shared" si="239"/>
        <v>12.6531</v>
      </c>
      <c r="BR327" s="132">
        <f t="shared" si="240"/>
        <v>0.3659</v>
      </c>
      <c r="BS327" s="132">
        <f t="shared" si="227"/>
        <v>0.20726000000000003</v>
      </c>
      <c r="BT327" s="132">
        <f t="shared" si="228"/>
        <v>1.7079</v>
      </c>
      <c r="BU327" s="132"/>
      <c r="BV327" s="132">
        <f t="shared" si="241"/>
        <v>0.13440000000000002</v>
      </c>
      <c r="BW327" s="133">
        <f t="shared" si="208"/>
        <v>1.6314000000000002</v>
      </c>
      <c r="BX327" s="133">
        <f t="shared" si="208"/>
        <v>1.6151</v>
      </c>
      <c r="BY327" s="133">
        <f t="shared" si="229"/>
        <v>0.44740000000000002</v>
      </c>
      <c r="BZ327" s="133">
        <f t="shared" si="230"/>
        <v>0.44740000000000002</v>
      </c>
      <c r="CA327" s="133">
        <f t="shared" si="231"/>
        <v>1.7299999999999999E-2</v>
      </c>
      <c r="CB327" s="133">
        <f t="shared" si="232"/>
        <v>8.4395000000000007</v>
      </c>
      <c r="CC327" s="133"/>
      <c r="CD327" s="133">
        <f t="shared" si="233"/>
        <v>1.8131000000000002</v>
      </c>
    </row>
    <row r="328" spans="1:82" ht="15.75" x14ac:dyDescent="0.25">
      <c r="A328" s="125">
        <v>43426</v>
      </c>
      <c r="B328" s="138">
        <v>17523</v>
      </c>
      <c r="C328" s="138">
        <v>62729</v>
      </c>
      <c r="D328" s="138">
        <v>86188</v>
      </c>
      <c r="E328" s="138">
        <v>20883</v>
      </c>
      <c r="F328" s="138">
        <v>54988</v>
      </c>
      <c r="G328" s="138">
        <v>1335</v>
      </c>
      <c r="H328" s="138">
        <v>16087</v>
      </c>
      <c r="I328" s="138">
        <v>15439</v>
      </c>
      <c r="J328" s="138">
        <v>126639</v>
      </c>
      <c r="K328" s="138">
        <v>98039</v>
      </c>
      <c r="L328" s="146">
        <v>4474</v>
      </c>
      <c r="M328" s="138">
        <v>19882</v>
      </c>
      <c r="N328" s="138">
        <v>111</v>
      </c>
      <c r="O328" s="138">
        <v>17785</v>
      </c>
      <c r="P328" s="138">
        <v>17793</v>
      </c>
      <c r="Q328" s="138">
        <v>4446</v>
      </c>
      <c r="R328" s="138">
        <v>17054</v>
      </c>
      <c r="S328" s="138">
        <v>54561</v>
      </c>
      <c r="T328" s="138">
        <v>10619</v>
      </c>
      <c r="U328" s="138">
        <v>5483</v>
      </c>
      <c r="V328" s="138">
        <v>35946</v>
      </c>
      <c r="W328" s="138">
        <v>34116</v>
      </c>
      <c r="X328" s="138">
        <v>17086</v>
      </c>
      <c r="Y328" s="138">
        <v>16574</v>
      </c>
      <c r="Z328" s="138">
        <v>14028</v>
      </c>
      <c r="AA328" s="138">
        <v>65023</v>
      </c>
      <c r="AB328" s="138">
        <v>1078</v>
      </c>
      <c r="AC328" s="138">
        <v>490</v>
      </c>
      <c r="AD328" s="138">
        <v>4686</v>
      </c>
      <c r="AE328" s="138">
        <v>36228</v>
      </c>
      <c r="AF328" s="138">
        <v>7111</v>
      </c>
      <c r="AG328" s="138">
        <v>11010</v>
      </c>
      <c r="AH328" s="138">
        <v>28230</v>
      </c>
      <c r="AI328" s="138">
        <v>22340</v>
      </c>
      <c r="AJ328" s="138">
        <v>382840</v>
      </c>
      <c r="AK328" s="128">
        <f t="shared" si="201"/>
        <v>0.19882000000000002</v>
      </c>
      <c r="AL328" s="129">
        <f t="shared" si="202"/>
        <v>1.7523000000000002</v>
      </c>
      <c r="AM328" s="129">
        <f t="shared" si="234"/>
        <v>3.13645</v>
      </c>
      <c r="AN328" s="129">
        <f t="shared" si="234"/>
        <v>4.3094000000000001</v>
      </c>
      <c r="AO328" s="129">
        <f t="shared" si="204"/>
        <v>12.6639</v>
      </c>
      <c r="AP328" s="129">
        <f t="shared" si="205"/>
        <v>4.9019500000000003</v>
      </c>
      <c r="AQ328" s="129">
        <f t="shared" si="211"/>
        <v>0.2823</v>
      </c>
      <c r="AR328" s="129">
        <f t="shared" si="212"/>
        <v>2.2339999999999999E-2</v>
      </c>
      <c r="AT328" s="131">
        <f t="shared" si="235"/>
        <v>43426</v>
      </c>
      <c r="AU328" s="132">
        <f t="shared" si="213"/>
        <v>0.36228000000000005</v>
      </c>
      <c r="AV328" s="132">
        <f t="shared" si="214"/>
        <v>0.65023000000000009</v>
      </c>
      <c r="AW328" s="132">
        <f t="shared" si="215"/>
        <v>0.54561000000000004</v>
      </c>
      <c r="AX328" s="132">
        <f t="shared" si="216"/>
        <v>4.9000000000000007E-3</v>
      </c>
      <c r="AY328" s="132">
        <f t="shared" si="217"/>
        <v>1.0780000000000001E-2</v>
      </c>
      <c r="AZ328" s="132">
        <f t="shared" si="218"/>
        <v>0.35946</v>
      </c>
      <c r="BA328" s="132">
        <f t="shared" si="219"/>
        <v>0.16574000000000003</v>
      </c>
      <c r="BB328" s="132">
        <f t="shared" si="220"/>
        <v>0.68232000000000004</v>
      </c>
      <c r="BC328" s="132">
        <f t="shared" si="221"/>
        <v>0.14028000000000002</v>
      </c>
      <c r="BD328" s="132">
        <f t="shared" si="222"/>
        <v>0.17086000000000001</v>
      </c>
      <c r="BE328" s="132">
        <f t="shared" si="223"/>
        <v>7.1110000000000007E-2</v>
      </c>
      <c r="BF328" s="132">
        <f t="shared" si="224"/>
        <v>4.6860000000000006E-2</v>
      </c>
      <c r="BG328" s="132">
        <f t="shared" si="236"/>
        <v>1.1009999999999999E-2</v>
      </c>
      <c r="BH328" s="132"/>
      <c r="BI328" s="132">
        <f t="shared" si="207"/>
        <v>1.7523000000000002</v>
      </c>
      <c r="BJ328" s="132">
        <f t="shared" si="207"/>
        <v>3.13645</v>
      </c>
      <c r="BK328" s="132">
        <f t="shared" si="207"/>
        <v>4.3094000000000001</v>
      </c>
      <c r="BL328" s="132">
        <f t="shared" si="225"/>
        <v>0.54830000000000001</v>
      </c>
      <c r="BM328" s="132">
        <f t="shared" si="237"/>
        <v>2.0883000000000003</v>
      </c>
      <c r="BN328" s="132">
        <f t="shared" si="226"/>
        <v>1.0997600000000001</v>
      </c>
      <c r="BO328" s="132"/>
      <c r="BP328" s="132">
        <f t="shared" si="238"/>
        <v>4.9019500000000003</v>
      </c>
      <c r="BQ328" s="132">
        <f t="shared" si="239"/>
        <v>12.6639</v>
      </c>
      <c r="BR328" s="132">
        <f t="shared" si="240"/>
        <v>0.38283999999999996</v>
      </c>
      <c r="BS328" s="132">
        <f t="shared" si="227"/>
        <v>0.10619000000000001</v>
      </c>
      <c r="BT328" s="132">
        <f t="shared" si="228"/>
        <v>1.7054</v>
      </c>
      <c r="BU328" s="132"/>
      <c r="BV328" s="132">
        <f t="shared" si="241"/>
        <v>0.13350000000000001</v>
      </c>
      <c r="BW328" s="133">
        <f t="shared" si="208"/>
        <v>1.6087</v>
      </c>
      <c r="BX328" s="133">
        <f t="shared" si="208"/>
        <v>1.5439000000000001</v>
      </c>
      <c r="BY328" s="133">
        <f t="shared" si="229"/>
        <v>0.4446</v>
      </c>
      <c r="BZ328" s="133">
        <f t="shared" si="230"/>
        <v>0.44740000000000002</v>
      </c>
      <c r="CA328" s="133">
        <f t="shared" si="231"/>
        <v>1.11E-2</v>
      </c>
      <c r="CB328" s="133">
        <f t="shared" si="232"/>
        <v>8.8925000000000001</v>
      </c>
      <c r="CC328" s="133"/>
      <c r="CD328" s="133">
        <f t="shared" si="233"/>
        <v>1.7793000000000001</v>
      </c>
    </row>
    <row r="329" spans="1:82" ht="15.75" x14ac:dyDescent="0.25">
      <c r="A329" s="125">
        <v>43427</v>
      </c>
      <c r="B329" s="138">
        <v>16735</v>
      </c>
      <c r="C329" s="138">
        <v>57960</v>
      </c>
      <c r="D329" s="138">
        <v>80722</v>
      </c>
      <c r="E329" s="138">
        <v>19722</v>
      </c>
      <c r="F329" s="138">
        <v>50362</v>
      </c>
      <c r="G329" s="138">
        <v>1375</v>
      </c>
      <c r="H329" s="138">
        <v>15545</v>
      </c>
      <c r="I329" s="138">
        <v>14665</v>
      </c>
      <c r="J329" s="138">
        <v>118731</v>
      </c>
      <c r="K329" s="138">
        <v>91662</v>
      </c>
      <c r="L329" s="146">
        <v>4474</v>
      </c>
      <c r="M329" s="138">
        <v>22506</v>
      </c>
      <c r="N329" s="138">
        <v>90</v>
      </c>
      <c r="O329" s="138">
        <v>17909</v>
      </c>
      <c r="P329" s="138">
        <v>16999</v>
      </c>
      <c r="Q329" s="138">
        <v>4286</v>
      </c>
      <c r="R329" s="138">
        <v>16273</v>
      </c>
      <c r="S329" s="138">
        <v>52772</v>
      </c>
      <c r="T329" s="138">
        <v>22659</v>
      </c>
      <c r="U329" s="138">
        <v>4960</v>
      </c>
      <c r="V329" s="138">
        <v>31128</v>
      </c>
      <c r="W329" s="138">
        <v>33164</v>
      </c>
      <c r="X329" s="138">
        <v>16899</v>
      </c>
      <c r="Y329" s="138">
        <v>29643</v>
      </c>
      <c r="Z329" s="138">
        <v>15633</v>
      </c>
      <c r="AA329" s="138">
        <v>56323</v>
      </c>
      <c r="AB329" s="138">
        <v>986</v>
      </c>
      <c r="AC329" s="138">
        <v>525</v>
      </c>
      <c r="AD329" s="138">
        <v>4599</v>
      </c>
      <c r="AE329" s="138">
        <v>30437</v>
      </c>
      <c r="AF329" s="138">
        <v>7541</v>
      </c>
      <c r="AG329" s="138">
        <v>11010</v>
      </c>
      <c r="AH329" s="138">
        <v>28100</v>
      </c>
      <c r="AI329" s="138">
        <v>21230</v>
      </c>
      <c r="AJ329" s="138">
        <v>354540</v>
      </c>
      <c r="AK329" s="128">
        <f t="shared" si="201"/>
        <v>0.22506000000000001</v>
      </c>
      <c r="AL329" s="129">
        <f t="shared" si="202"/>
        <v>1.6735</v>
      </c>
      <c r="AM329" s="129">
        <f t="shared" si="234"/>
        <v>2.8980000000000001</v>
      </c>
      <c r="AN329" s="129">
        <f t="shared" si="234"/>
        <v>4.0361000000000002</v>
      </c>
      <c r="AO329" s="129">
        <f t="shared" si="204"/>
        <v>11.873100000000001</v>
      </c>
      <c r="AP329" s="129">
        <f t="shared" si="205"/>
        <v>4.5831</v>
      </c>
      <c r="AQ329" s="129">
        <f t="shared" si="211"/>
        <v>0.28100000000000003</v>
      </c>
      <c r="AR329" s="129">
        <f t="shared" si="212"/>
        <v>2.1229999999999999E-2</v>
      </c>
      <c r="AT329" s="131">
        <f t="shared" si="235"/>
        <v>43427</v>
      </c>
      <c r="AU329" s="132">
        <f t="shared" si="213"/>
        <v>0.30437000000000003</v>
      </c>
      <c r="AV329" s="132">
        <f t="shared" si="214"/>
        <v>0.56323000000000001</v>
      </c>
      <c r="AW329" s="132">
        <f t="shared" si="215"/>
        <v>0.52772000000000008</v>
      </c>
      <c r="AX329" s="132">
        <f t="shared" si="216"/>
        <v>5.2500000000000003E-3</v>
      </c>
      <c r="AY329" s="132">
        <f t="shared" si="217"/>
        <v>9.8600000000000007E-3</v>
      </c>
      <c r="AZ329" s="132">
        <f t="shared" si="218"/>
        <v>0.31128</v>
      </c>
      <c r="BA329" s="132">
        <f t="shared" si="219"/>
        <v>0.29643000000000003</v>
      </c>
      <c r="BB329" s="132">
        <f t="shared" si="220"/>
        <v>0.66328000000000009</v>
      </c>
      <c r="BC329" s="132">
        <f t="shared" si="221"/>
        <v>0.15633000000000002</v>
      </c>
      <c r="BD329" s="132">
        <f t="shared" si="222"/>
        <v>0.16899</v>
      </c>
      <c r="BE329" s="132">
        <f t="shared" si="223"/>
        <v>7.5410000000000005E-2</v>
      </c>
      <c r="BF329" s="132">
        <f t="shared" si="224"/>
        <v>4.5990000000000003E-2</v>
      </c>
      <c r="BG329" s="132">
        <f t="shared" si="236"/>
        <v>1.1009999999999999E-2</v>
      </c>
      <c r="BH329" s="132"/>
      <c r="BI329" s="132">
        <f t="shared" si="207"/>
        <v>1.6735</v>
      </c>
      <c r="BJ329" s="132">
        <f t="shared" si="207"/>
        <v>2.8980000000000001</v>
      </c>
      <c r="BK329" s="132">
        <f t="shared" si="207"/>
        <v>4.0361000000000002</v>
      </c>
      <c r="BL329" s="132">
        <f t="shared" si="225"/>
        <v>0.496</v>
      </c>
      <c r="BM329" s="132">
        <f t="shared" si="237"/>
        <v>1.9722000000000002</v>
      </c>
      <c r="BN329" s="132">
        <f t="shared" si="226"/>
        <v>1.0072400000000001</v>
      </c>
      <c r="BO329" s="132"/>
      <c r="BP329" s="132">
        <f t="shared" si="238"/>
        <v>4.5831</v>
      </c>
      <c r="BQ329" s="132">
        <f t="shared" si="239"/>
        <v>11.873100000000001</v>
      </c>
      <c r="BR329" s="132">
        <f t="shared" si="240"/>
        <v>0.35453999999999997</v>
      </c>
      <c r="BS329" s="132">
        <f t="shared" si="227"/>
        <v>0.22659000000000001</v>
      </c>
      <c r="BT329" s="132">
        <f t="shared" si="228"/>
        <v>1.6273</v>
      </c>
      <c r="BU329" s="132"/>
      <c r="BV329" s="132">
        <f t="shared" si="241"/>
        <v>0.13750000000000001</v>
      </c>
      <c r="BW329" s="133">
        <f t="shared" si="208"/>
        <v>1.5545</v>
      </c>
      <c r="BX329" s="133">
        <f t="shared" si="208"/>
        <v>1.4665000000000001</v>
      </c>
      <c r="BY329" s="133">
        <f t="shared" si="229"/>
        <v>0.42860000000000004</v>
      </c>
      <c r="BZ329" s="133">
        <f t="shared" si="230"/>
        <v>0.44740000000000002</v>
      </c>
      <c r="CA329" s="133">
        <f t="shared" si="231"/>
        <v>9.0000000000000011E-3</v>
      </c>
      <c r="CB329" s="133">
        <f t="shared" si="232"/>
        <v>8.9544999999999995</v>
      </c>
      <c r="CC329" s="133"/>
      <c r="CD329" s="133">
        <f t="shared" si="233"/>
        <v>1.6999000000000002</v>
      </c>
    </row>
    <row r="330" spans="1:82" ht="15.75" x14ac:dyDescent="0.25">
      <c r="A330" s="125">
        <v>43428</v>
      </c>
      <c r="B330" s="138">
        <v>18788</v>
      </c>
      <c r="C330" s="138">
        <v>61513</v>
      </c>
      <c r="D330" s="138">
        <v>84955</v>
      </c>
      <c r="E330" s="138">
        <v>21357</v>
      </c>
      <c r="F330" s="138">
        <v>55275</v>
      </c>
      <c r="G330" s="138">
        <v>2181</v>
      </c>
      <c r="H330" s="138">
        <v>18940</v>
      </c>
      <c r="I330" s="138">
        <v>17592</v>
      </c>
      <c r="J330" s="138">
        <v>124623</v>
      </c>
      <c r="K330" s="138">
        <v>97632</v>
      </c>
      <c r="L330" s="146">
        <v>4474</v>
      </c>
      <c r="M330" s="138">
        <v>23143</v>
      </c>
      <c r="N330" s="138">
        <v>116</v>
      </c>
      <c r="O330" s="138">
        <v>19146</v>
      </c>
      <c r="P330" s="138">
        <v>18482</v>
      </c>
      <c r="Q330" s="138">
        <v>4851</v>
      </c>
      <c r="R330" s="138">
        <v>17101</v>
      </c>
      <c r="S330" s="138">
        <v>58060</v>
      </c>
      <c r="T330" s="138">
        <v>15933</v>
      </c>
      <c r="U330" s="138">
        <v>5604</v>
      </c>
      <c r="V330" s="138">
        <v>33878</v>
      </c>
      <c r="W330" s="138">
        <v>35503</v>
      </c>
      <c r="X330" s="138">
        <v>22775</v>
      </c>
      <c r="Y330" s="138">
        <v>24070</v>
      </c>
      <c r="Z330" s="138">
        <v>19226</v>
      </c>
      <c r="AA330" s="138">
        <v>60785</v>
      </c>
      <c r="AB330" s="138">
        <v>1144</v>
      </c>
      <c r="AC330" s="138">
        <v>709</v>
      </c>
      <c r="AD330" s="138">
        <v>5069</v>
      </c>
      <c r="AE330" s="138">
        <v>35950</v>
      </c>
      <c r="AF330" s="138">
        <v>11147</v>
      </c>
      <c r="AG330" s="138">
        <v>11010</v>
      </c>
      <c r="AH330" s="138">
        <v>31980</v>
      </c>
      <c r="AI330" s="138">
        <v>20960</v>
      </c>
      <c r="AJ330" s="138">
        <v>363880</v>
      </c>
      <c r="AK330" s="128">
        <f t="shared" si="201"/>
        <v>0.23143000000000002</v>
      </c>
      <c r="AL330" s="129">
        <f t="shared" si="202"/>
        <v>1.8788</v>
      </c>
      <c r="AM330" s="129">
        <f t="shared" si="234"/>
        <v>3.07565</v>
      </c>
      <c r="AN330" s="129">
        <f t="shared" si="234"/>
        <v>4.2477499999999999</v>
      </c>
      <c r="AO330" s="129">
        <f t="shared" si="204"/>
        <v>12.462300000000001</v>
      </c>
      <c r="AP330" s="129">
        <f t="shared" si="205"/>
        <v>4.8816000000000006</v>
      </c>
      <c r="AQ330" s="129">
        <f t="shared" si="211"/>
        <v>0.31980000000000003</v>
      </c>
      <c r="AR330" s="129">
        <f t="shared" si="212"/>
        <v>2.0959999999999999E-2</v>
      </c>
      <c r="AT330" s="131">
        <f t="shared" si="235"/>
        <v>43428</v>
      </c>
      <c r="AU330" s="132">
        <f t="shared" si="213"/>
        <v>0.35950000000000004</v>
      </c>
      <c r="AV330" s="132">
        <f t="shared" si="214"/>
        <v>0.60785</v>
      </c>
      <c r="AW330" s="132">
        <f t="shared" si="215"/>
        <v>0.5806</v>
      </c>
      <c r="AX330" s="132">
        <f t="shared" si="216"/>
        <v>7.0900000000000008E-3</v>
      </c>
      <c r="AY330" s="132">
        <f t="shared" si="217"/>
        <v>1.1440000000000001E-2</v>
      </c>
      <c r="AZ330" s="132">
        <f t="shared" si="218"/>
        <v>0.33878000000000003</v>
      </c>
      <c r="BA330" s="132">
        <f t="shared" si="219"/>
        <v>0.24070000000000003</v>
      </c>
      <c r="BB330" s="132">
        <f t="shared" si="220"/>
        <v>0.71006000000000002</v>
      </c>
      <c r="BC330" s="132">
        <f t="shared" si="221"/>
        <v>0.19226000000000001</v>
      </c>
      <c r="BD330" s="132">
        <f t="shared" si="222"/>
        <v>0.22775000000000001</v>
      </c>
      <c r="BE330" s="132">
        <f t="shared" si="223"/>
        <v>0.11147000000000001</v>
      </c>
      <c r="BF330" s="132">
        <f t="shared" si="224"/>
        <v>5.0690000000000006E-2</v>
      </c>
      <c r="BG330" s="132">
        <f t="shared" si="236"/>
        <v>1.1009999999999999E-2</v>
      </c>
      <c r="BH330" s="132"/>
      <c r="BI330" s="132">
        <f t="shared" si="207"/>
        <v>1.8788</v>
      </c>
      <c r="BJ330" s="132">
        <f t="shared" si="207"/>
        <v>3.07565</v>
      </c>
      <c r="BK330" s="132">
        <f t="shared" si="207"/>
        <v>4.2477499999999999</v>
      </c>
      <c r="BL330" s="132">
        <f t="shared" si="225"/>
        <v>0.56040000000000001</v>
      </c>
      <c r="BM330" s="132">
        <f t="shared" si="237"/>
        <v>2.1356999999999999</v>
      </c>
      <c r="BN330" s="132">
        <f t="shared" si="226"/>
        <v>1.1055000000000001</v>
      </c>
      <c r="BO330" s="132"/>
      <c r="BP330" s="132">
        <f t="shared" si="238"/>
        <v>4.8816000000000006</v>
      </c>
      <c r="BQ330" s="132">
        <f t="shared" si="239"/>
        <v>12.462300000000001</v>
      </c>
      <c r="BR330" s="132">
        <f t="shared" si="240"/>
        <v>0.36387999999999998</v>
      </c>
      <c r="BS330" s="132">
        <f t="shared" si="227"/>
        <v>0.15933</v>
      </c>
      <c r="BT330" s="132">
        <f t="shared" si="228"/>
        <v>1.7101000000000002</v>
      </c>
      <c r="BU330" s="132"/>
      <c r="BV330" s="132">
        <f t="shared" si="241"/>
        <v>0.21810000000000002</v>
      </c>
      <c r="BW330" s="133">
        <f t="shared" si="208"/>
        <v>1.8940000000000001</v>
      </c>
      <c r="BX330" s="133">
        <f t="shared" si="208"/>
        <v>1.7592000000000001</v>
      </c>
      <c r="BY330" s="133">
        <f t="shared" si="229"/>
        <v>0.48510000000000003</v>
      </c>
      <c r="BZ330" s="133">
        <f t="shared" si="230"/>
        <v>0.44740000000000002</v>
      </c>
      <c r="CA330" s="133">
        <f t="shared" si="231"/>
        <v>1.1600000000000001E-2</v>
      </c>
      <c r="CB330" s="133">
        <f t="shared" si="232"/>
        <v>9.5730000000000004</v>
      </c>
      <c r="CC330" s="133"/>
      <c r="CD330" s="133">
        <f t="shared" si="233"/>
        <v>1.8482000000000001</v>
      </c>
    </row>
    <row r="331" spans="1:82" ht="15.75" x14ac:dyDescent="0.25">
      <c r="A331" s="125">
        <v>43429</v>
      </c>
      <c r="B331" s="138">
        <v>23687</v>
      </c>
      <c r="C331" s="138">
        <v>81199</v>
      </c>
      <c r="D331" s="138">
        <v>107614</v>
      </c>
      <c r="E331" s="138">
        <v>36779</v>
      </c>
      <c r="F331" s="138">
        <v>59625</v>
      </c>
      <c r="G331" s="138">
        <v>2535</v>
      </c>
      <c r="H331" s="138">
        <v>27983</v>
      </c>
      <c r="I331" s="138">
        <v>27836</v>
      </c>
      <c r="J331" s="138">
        <v>162178</v>
      </c>
      <c r="K331" s="138">
        <v>137811</v>
      </c>
      <c r="L331" s="146">
        <v>4474</v>
      </c>
      <c r="M331" s="138">
        <v>23856</v>
      </c>
      <c r="N331" s="138">
        <v>95</v>
      </c>
      <c r="O331" s="138">
        <v>23578</v>
      </c>
      <c r="P331" s="138">
        <v>23207</v>
      </c>
      <c r="Q331" s="138">
        <v>6042</v>
      </c>
      <c r="R331" s="138">
        <v>31645</v>
      </c>
      <c r="S331" s="138">
        <v>76950</v>
      </c>
      <c r="T331" s="138">
        <v>24887</v>
      </c>
      <c r="U331" s="138">
        <v>14432</v>
      </c>
      <c r="V331" s="138">
        <v>47153</v>
      </c>
      <c r="W331" s="138">
        <v>51063</v>
      </c>
      <c r="X331" s="138">
        <v>36908</v>
      </c>
      <c r="Y331" s="138">
        <v>23185</v>
      </c>
      <c r="Z331" s="138">
        <v>16497</v>
      </c>
      <c r="AA331" s="138">
        <v>79677</v>
      </c>
      <c r="AB331" s="138">
        <v>1663</v>
      </c>
      <c r="AC331" s="138">
        <v>502</v>
      </c>
      <c r="AD331" s="138">
        <v>7856</v>
      </c>
      <c r="AE331" s="138">
        <v>50358</v>
      </c>
      <c r="AF331" s="138">
        <v>18181</v>
      </c>
      <c r="AG331" s="138">
        <v>11010</v>
      </c>
      <c r="AH331" s="138">
        <v>38160</v>
      </c>
      <c r="AI331" s="138">
        <v>42750</v>
      </c>
      <c r="AJ331" s="138">
        <v>368340</v>
      </c>
      <c r="AK331" s="128">
        <f t="shared" si="201"/>
        <v>0.23856000000000002</v>
      </c>
      <c r="AL331" s="129">
        <f t="shared" si="202"/>
        <v>2.3687</v>
      </c>
      <c r="AM331" s="129">
        <f t="shared" si="234"/>
        <v>4.0599500000000006</v>
      </c>
      <c r="AN331" s="129">
        <f t="shared" si="234"/>
        <v>5.3807</v>
      </c>
      <c r="AO331" s="129">
        <f t="shared" si="204"/>
        <v>16.2178</v>
      </c>
      <c r="AP331" s="129">
        <f t="shared" si="205"/>
        <v>6.8905500000000002</v>
      </c>
      <c r="AQ331" s="129">
        <f t="shared" si="211"/>
        <v>0.38160000000000005</v>
      </c>
      <c r="AR331" s="129">
        <f t="shared" si="212"/>
        <v>4.2749999999999996E-2</v>
      </c>
      <c r="AT331" s="131">
        <f t="shared" si="235"/>
        <v>43429</v>
      </c>
      <c r="AU331" s="132">
        <f t="shared" si="213"/>
        <v>0.50358000000000003</v>
      </c>
      <c r="AV331" s="132">
        <f t="shared" si="214"/>
        <v>0.79677000000000009</v>
      </c>
      <c r="AW331" s="132">
        <f t="shared" si="215"/>
        <v>0.76950000000000007</v>
      </c>
      <c r="AX331" s="132">
        <f t="shared" si="216"/>
        <v>5.0200000000000002E-3</v>
      </c>
      <c r="AY331" s="132">
        <f t="shared" si="217"/>
        <v>1.6630000000000002E-2</v>
      </c>
      <c r="AZ331" s="132">
        <f t="shared" si="218"/>
        <v>0.47153000000000006</v>
      </c>
      <c r="BA331" s="132">
        <f t="shared" si="219"/>
        <v>0.23185000000000003</v>
      </c>
      <c r="BB331" s="132">
        <f t="shared" si="220"/>
        <v>1.0212600000000001</v>
      </c>
      <c r="BC331" s="132">
        <f t="shared" si="221"/>
        <v>0.16497000000000001</v>
      </c>
      <c r="BD331" s="132">
        <f t="shared" si="222"/>
        <v>0.36908000000000002</v>
      </c>
      <c r="BE331" s="132">
        <f t="shared" si="223"/>
        <v>0.18181000000000003</v>
      </c>
      <c r="BF331" s="132">
        <f t="shared" si="224"/>
        <v>7.8560000000000005E-2</v>
      </c>
      <c r="BG331" s="132">
        <f t="shared" si="236"/>
        <v>1.1009999999999999E-2</v>
      </c>
      <c r="BH331" s="132"/>
      <c r="BI331" s="132">
        <f t="shared" si="207"/>
        <v>2.3687</v>
      </c>
      <c r="BJ331" s="132">
        <f t="shared" si="207"/>
        <v>4.0599500000000006</v>
      </c>
      <c r="BK331" s="132">
        <f t="shared" si="207"/>
        <v>5.3807</v>
      </c>
      <c r="BL331" s="132">
        <f t="shared" si="225"/>
        <v>1.4432</v>
      </c>
      <c r="BM331" s="132">
        <f t="shared" si="237"/>
        <v>3.6779000000000002</v>
      </c>
      <c r="BN331" s="132">
        <f t="shared" si="226"/>
        <v>1.1925000000000001</v>
      </c>
      <c r="BO331" s="132"/>
      <c r="BP331" s="132">
        <f t="shared" si="238"/>
        <v>6.8905500000000002</v>
      </c>
      <c r="BQ331" s="132">
        <f t="shared" si="239"/>
        <v>16.2178</v>
      </c>
      <c r="BR331" s="132">
        <f t="shared" si="240"/>
        <v>0.36834</v>
      </c>
      <c r="BS331" s="132">
        <f t="shared" si="227"/>
        <v>0.24887000000000001</v>
      </c>
      <c r="BT331" s="132">
        <f t="shared" si="228"/>
        <v>3.1645000000000003</v>
      </c>
      <c r="BU331" s="132"/>
      <c r="BV331" s="132">
        <f t="shared" si="241"/>
        <v>0.2535</v>
      </c>
      <c r="BW331" s="133">
        <f t="shared" si="208"/>
        <v>2.7983000000000002</v>
      </c>
      <c r="BX331" s="133">
        <f t="shared" si="208"/>
        <v>2.7836000000000003</v>
      </c>
      <c r="BY331" s="133">
        <f t="shared" si="229"/>
        <v>0.60420000000000007</v>
      </c>
      <c r="BZ331" s="133">
        <f t="shared" si="230"/>
        <v>0.44740000000000002</v>
      </c>
      <c r="CA331" s="133">
        <f t="shared" si="231"/>
        <v>9.4999999999999998E-3</v>
      </c>
      <c r="CB331" s="133">
        <f t="shared" si="232"/>
        <v>11.789</v>
      </c>
      <c r="CC331" s="133"/>
      <c r="CD331" s="133">
        <f t="shared" si="233"/>
        <v>2.3207</v>
      </c>
    </row>
    <row r="332" spans="1:82" ht="15.75" x14ac:dyDescent="0.25">
      <c r="A332" s="125">
        <v>43430</v>
      </c>
      <c r="B332" s="138">
        <v>23001</v>
      </c>
      <c r="C332" s="138">
        <v>77366</v>
      </c>
      <c r="D332" s="138">
        <v>103298</v>
      </c>
      <c r="E332" s="138">
        <v>35557</v>
      </c>
      <c r="F332" s="138">
        <v>54943</v>
      </c>
      <c r="G332" s="138">
        <v>2496</v>
      </c>
      <c r="H332" s="138">
        <v>24546</v>
      </c>
      <c r="I332" s="138">
        <v>25000</v>
      </c>
      <c r="J332" s="138">
        <v>151524</v>
      </c>
      <c r="K332" s="138">
        <v>129697</v>
      </c>
      <c r="L332" s="146">
        <v>4474</v>
      </c>
      <c r="M332" s="138">
        <v>24255</v>
      </c>
      <c r="N332" s="138">
        <v>181</v>
      </c>
      <c r="O332" s="138">
        <v>20423</v>
      </c>
      <c r="P332" s="138">
        <v>22385</v>
      </c>
      <c r="Q332" s="138">
        <v>6056</v>
      </c>
      <c r="R332" s="138">
        <v>26651</v>
      </c>
      <c r="S332" s="138">
        <v>89777</v>
      </c>
      <c r="T332" s="138">
        <v>14436</v>
      </c>
      <c r="U332" s="138">
        <v>13712</v>
      </c>
      <c r="V332" s="138">
        <v>44238</v>
      </c>
      <c r="W332" s="138">
        <v>42672</v>
      </c>
      <c r="X332" s="138">
        <v>37978</v>
      </c>
      <c r="Y332" s="138">
        <v>27511</v>
      </c>
      <c r="Z332" s="138">
        <v>14857</v>
      </c>
      <c r="AA332" s="138">
        <v>76986</v>
      </c>
      <c r="AB332" s="138">
        <v>1633</v>
      </c>
      <c r="AC332" s="138">
        <v>399</v>
      </c>
      <c r="AD332" s="138">
        <v>6868</v>
      </c>
      <c r="AE332" s="138">
        <v>43102</v>
      </c>
      <c r="AF332" s="138">
        <v>15707</v>
      </c>
      <c r="AG332" s="138">
        <v>18960</v>
      </c>
      <c r="AH332" s="138">
        <v>38710</v>
      </c>
      <c r="AI332" s="138">
        <v>31220</v>
      </c>
      <c r="AJ332" s="138">
        <v>276200</v>
      </c>
      <c r="AK332" s="128">
        <f t="shared" si="201"/>
        <v>0.24255000000000002</v>
      </c>
      <c r="AL332" s="129">
        <f t="shared" si="202"/>
        <v>2.3001</v>
      </c>
      <c r="AM332" s="129">
        <f t="shared" si="234"/>
        <v>3.8683000000000001</v>
      </c>
      <c r="AN332" s="129">
        <f t="shared" si="234"/>
        <v>5.1649000000000003</v>
      </c>
      <c r="AO332" s="129">
        <f t="shared" si="204"/>
        <v>15.1524</v>
      </c>
      <c r="AP332" s="129">
        <f t="shared" si="205"/>
        <v>6.4848500000000007</v>
      </c>
      <c r="AQ332" s="129">
        <f t="shared" si="211"/>
        <v>0.38710000000000006</v>
      </c>
      <c r="AR332" s="129">
        <f t="shared" si="212"/>
        <v>3.1219999999999998E-2</v>
      </c>
      <c r="AT332" s="131">
        <f t="shared" si="235"/>
        <v>43430</v>
      </c>
      <c r="AU332" s="132">
        <f t="shared" si="213"/>
        <v>0.43102000000000001</v>
      </c>
      <c r="AV332" s="132">
        <f t="shared" si="214"/>
        <v>0.7698600000000001</v>
      </c>
      <c r="AW332" s="132">
        <f t="shared" si="215"/>
        <v>0.89777000000000007</v>
      </c>
      <c r="AX332" s="132">
        <f t="shared" si="216"/>
        <v>3.9900000000000005E-3</v>
      </c>
      <c r="AY332" s="132">
        <f t="shared" si="217"/>
        <v>1.6330000000000001E-2</v>
      </c>
      <c r="AZ332" s="132">
        <f t="shared" si="218"/>
        <v>0.44238000000000005</v>
      </c>
      <c r="BA332" s="132">
        <f t="shared" si="219"/>
        <v>0.27511000000000002</v>
      </c>
      <c r="BB332" s="132">
        <f t="shared" si="220"/>
        <v>0.85344000000000009</v>
      </c>
      <c r="BC332" s="132">
        <f t="shared" si="221"/>
        <v>0.14857000000000001</v>
      </c>
      <c r="BD332" s="132">
        <f t="shared" si="222"/>
        <v>0.37978000000000001</v>
      </c>
      <c r="BE332" s="132">
        <f t="shared" si="223"/>
        <v>0.15707000000000002</v>
      </c>
      <c r="BF332" s="132">
        <f t="shared" si="224"/>
        <v>6.8680000000000005E-2</v>
      </c>
      <c r="BG332" s="132">
        <f t="shared" si="236"/>
        <v>1.8959999999999998E-2</v>
      </c>
      <c r="BH332" s="132"/>
      <c r="BI332" s="132">
        <f t="shared" si="207"/>
        <v>2.3001</v>
      </c>
      <c r="BJ332" s="132">
        <f t="shared" si="207"/>
        <v>3.8683000000000001</v>
      </c>
      <c r="BK332" s="132">
        <f t="shared" si="207"/>
        <v>5.1649000000000003</v>
      </c>
      <c r="BL332" s="132">
        <f t="shared" si="225"/>
        <v>1.3712</v>
      </c>
      <c r="BM332" s="132">
        <f t="shared" si="237"/>
        <v>3.5557000000000003</v>
      </c>
      <c r="BN332" s="132">
        <f t="shared" si="226"/>
        <v>1.0988600000000002</v>
      </c>
      <c r="BO332" s="132"/>
      <c r="BP332" s="132">
        <f t="shared" si="238"/>
        <v>6.4848500000000007</v>
      </c>
      <c r="BQ332" s="132">
        <f t="shared" si="239"/>
        <v>15.1524</v>
      </c>
      <c r="BR332" s="132">
        <f t="shared" si="240"/>
        <v>0.2762</v>
      </c>
      <c r="BS332" s="132">
        <f t="shared" si="227"/>
        <v>0.14436000000000002</v>
      </c>
      <c r="BT332" s="132">
        <f t="shared" si="228"/>
        <v>2.6651000000000002</v>
      </c>
      <c r="BU332" s="132"/>
      <c r="BV332" s="132">
        <f t="shared" si="241"/>
        <v>0.24960000000000002</v>
      </c>
      <c r="BW332" s="133">
        <f t="shared" si="208"/>
        <v>2.4546000000000001</v>
      </c>
      <c r="BX332" s="133">
        <f t="shared" si="208"/>
        <v>2.5</v>
      </c>
      <c r="BY332" s="133">
        <f t="shared" si="229"/>
        <v>0.60560000000000003</v>
      </c>
      <c r="BZ332" s="133">
        <f t="shared" si="230"/>
        <v>0.44740000000000002</v>
      </c>
      <c r="CA332" s="133">
        <f t="shared" si="231"/>
        <v>1.8100000000000002E-2</v>
      </c>
      <c r="CB332" s="133">
        <f t="shared" si="232"/>
        <v>10.211500000000001</v>
      </c>
      <c r="CC332" s="133"/>
      <c r="CD332" s="133">
        <f t="shared" si="233"/>
        <v>2.2385000000000002</v>
      </c>
    </row>
    <row r="333" spans="1:82" ht="15.75" x14ac:dyDescent="0.25">
      <c r="A333" s="125">
        <v>43431</v>
      </c>
      <c r="B333" s="138">
        <v>21735</v>
      </c>
      <c r="C333" s="138">
        <v>75689</v>
      </c>
      <c r="D333" s="138">
        <v>102724</v>
      </c>
      <c r="E333" s="138">
        <v>35844</v>
      </c>
      <c r="F333" s="138">
        <v>53382</v>
      </c>
      <c r="G333" s="138">
        <v>2152</v>
      </c>
      <c r="H333" s="138">
        <v>23457</v>
      </c>
      <c r="I333" s="138">
        <v>21962</v>
      </c>
      <c r="J333" s="138">
        <v>156843</v>
      </c>
      <c r="K333" s="138">
        <v>129968</v>
      </c>
      <c r="L333" s="146">
        <v>4474</v>
      </c>
      <c r="M333" s="138">
        <v>23162</v>
      </c>
      <c r="N333" s="138">
        <v>189</v>
      </c>
      <c r="O333" s="138">
        <v>18972</v>
      </c>
      <c r="P333" s="138">
        <v>22105</v>
      </c>
      <c r="Q333" s="138">
        <v>5584</v>
      </c>
      <c r="R333" s="138">
        <v>26182</v>
      </c>
      <c r="S333" s="138">
        <v>91304</v>
      </c>
      <c r="T333" s="138">
        <v>22107</v>
      </c>
      <c r="U333" s="138">
        <v>13728</v>
      </c>
      <c r="V333" s="138">
        <v>44290</v>
      </c>
      <c r="W333" s="138">
        <v>38533</v>
      </c>
      <c r="X333" s="138">
        <v>24954</v>
      </c>
      <c r="Y333" s="138">
        <v>18795</v>
      </c>
      <c r="Z333" s="138">
        <v>13193</v>
      </c>
      <c r="AA333" s="138">
        <v>74773</v>
      </c>
      <c r="AB333" s="138">
        <v>1394</v>
      </c>
      <c r="AC333" s="138">
        <v>380</v>
      </c>
      <c r="AD333" s="138">
        <v>5384</v>
      </c>
      <c r="AE333" s="138">
        <v>41581</v>
      </c>
      <c r="AF333" s="138">
        <v>13407</v>
      </c>
      <c r="AG333" s="138">
        <v>11010</v>
      </c>
      <c r="AH333" s="138">
        <v>38560</v>
      </c>
      <c r="AI333" s="138">
        <v>23660</v>
      </c>
      <c r="AJ333" s="138">
        <v>358380</v>
      </c>
      <c r="AK333" s="128">
        <f t="shared" si="201"/>
        <v>0.23162000000000002</v>
      </c>
      <c r="AL333" s="129">
        <f t="shared" si="202"/>
        <v>2.1735000000000002</v>
      </c>
      <c r="AM333" s="129">
        <f t="shared" si="234"/>
        <v>3.7844500000000001</v>
      </c>
      <c r="AN333" s="129">
        <f t="shared" si="234"/>
        <v>5.1362000000000005</v>
      </c>
      <c r="AO333" s="129">
        <f t="shared" si="204"/>
        <v>15.6843</v>
      </c>
      <c r="AP333" s="129">
        <f t="shared" si="205"/>
        <v>6.4984000000000002</v>
      </c>
      <c r="AQ333" s="129">
        <f t="shared" si="211"/>
        <v>0.38560000000000005</v>
      </c>
      <c r="AR333" s="129">
        <f t="shared" si="212"/>
        <v>2.366E-2</v>
      </c>
      <c r="AT333" s="131">
        <f t="shared" si="235"/>
        <v>43431</v>
      </c>
      <c r="AU333" s="132">
        <f t="shared" si="213"/>
        <v>0.41581000000000001</v>
      </c>
      <c r="AV333" s="132">
        <f t="shared" si="214"/>
        <v>0.74773000000000001</v>
      </c>
      <c r="AW333" s="132">
        <f t="shared" si="215"/>
        <v>0.91304000000000007</v>
      </c>
      <c r="AX333" s="132">
        <f t="shared" si="216"/>
        <v>3.8000000000000004E-3</v>
      </c>
      <c r="AY333" s="132">
        <f t="shared" si="217"/>
        <v>1.3940000000000001E-2</v>
      </c>
      <c r="AZ333" s="132">
        <f t="shared" si="218"/>
        <v>0.44290000000000002</v>
      </c>
      <c r="BA333" s="132">
        <f t="shared" si="219"/>
        <v>0.18795000000000001</v>
      </c>
      <c r="BB333" s="132">
        <f t="shared" si="220"/>
        <v>0.77066000000000001</v>
      </c>
      <c r="BC333" s="132">
        <f t="shared" si="221"/>
        <v>0.13193000000000002</v>
      </c>
      <c r="BD333" s="132">
        <f t="shared" si="222"/>
        <v>0.24954000000000001</v>
      </c>
      <c r="BE333" s="132">
        <f t="shared" si="223"/>
        <v>0.13407000000000002</v>
      </c>
      <c r="BF333" s="132">
        <f t="shared" si="224"/>
        <v>5.3840000000000006E-2</v>
      </c>
      <c r="BG333" s="132">
        <f t="shared" si="236"/>
        <v>1.1009999999999999E-2</v>
      </c>
      <c r="BH333" s="132"/>
      <c r="BI333" s="132">
        <f t="shared" si="207"/>
        <v>2.1735000000000002</v>
      </c>
      <c r="BJ333" s="132">
        <f t="shared" si="207"/>
        <v>3.7844500000000001</v>
      </c>
      <c r="BK333" s="132">
        <f t="shared" si="207"/>
        <v>5.1362000000000005</v>
      </c>
      <c r="BL333" s="132">
        <f t="shared" si="225"/>
        <v>1.3728</v>
      </c>
      <c r="BM333" s="132">
        <f t="shared" si="237"/>
        <v>3.5844</v>
      </c>
      <c r="BN333" s="132">
        <f t="shared" si="226"/>
        <v>1.0676400000000001</v>
      </c>
      <c r="BO333" s="132"/>
      <c r="BP333" s="132">
        <f t="shared" si="238"/>
        <v>6.4984000000000002</v>
      </c>
      <c r="BQ333" s="132">
        <f t="shared" si="239"/>
        <v>15.6843</v>
      </c>
      <c r="BR333" s="132">
        <f t="shared" si="240"/>
        <v>0.35837999999999998</v>
      </c>
      <c r="BS333" s="132">
        <f t="shared" si="227"/>
        <v>0.22107000000000002</v>
      </c>
      <c r="BT333" s="132">
        <f t="shared" si="228"/>
        <v>2.6182000000000003</v>
      </c>
      <c r="BU333" s="132"/>
      <c r="BV333" s="132">
        <f t="shared" si="241"/>
        <v>0.2152</v>
      </c>
      <c r="BW333" s="133">
        <f t="shared" si="208"/>
        <v>2.3456999999999999</v>
      </c>
      <c r="BX333" s="133">
        <f t="shared" si="208"/>
        <v>2.1962000000000002</v>
      </c>
      <c r="BY333" s="133">
        <f t="shared" si="229"/>
        <v>0.55840000000000001</v>
      </c>
      <c r="BZ333" s="133">
        <f t="shared" si="230"/>
        <v>0.44740000000000002</v>
      </c>
      <c r="CA333" s="133">
        <f t="shared" si="231"/>
        <v>1.89E-2</v>
      </c>
      <c r="CB333" s="133">
        <f t="shared" si="232"/>
        <v>9.4860000000000007</v>
      </c>
      <c r="CC333" s="133"/>
      <c r="CD333" s="133">
        <f t="shared" si="233"/>
        <v>2.2105000000000001</v>
      </c>
    </row>
    <row r="334" spans="1:82" ht="15.75" x14ac:dyDescent="0.25">
      <c r="A334" s="125">
        <v>43432</v>
      </c>
      <c r="B334" s="138">
        <v>20823</v>
      </c>
      <c r="C334" s="138">
        <v>70716</v>
      </c>
      <c r="D334" s="138">
        <v>96917</v>
      </c>
      <c r="E334" s="138">
        <v>30014</v>
      </c>
      <c r="F334" s="138">
        <v>52057</v>
      </c>
      <c r="G334" s="138">
        <v>1618</v>
      </c>
      <c r="H334" s="138">
        <v>19668</v>
      </c>
      <c r="I334" s="138">
        <v>18419</v>
      </c>
      <c r="J334" s="138">
        <v>143461</v>
      </c>
      <c r="K334" s="138">
        <v>118214</v>
      </c>
      <c r="L334" s="146">
        <v>4474</v>
      </c>
      <c r="M334" s="138">
        <v>21278</v>
      </c>
      <c r="N334" s="138">
        <v>170</v>
      </c>
      <c r="O334" s="138">
        <v>17384</v>
      </c>
      <c r="P334" s="138">
        <v>19488</v>
      </c>
      <c r="Q334" s="138">
        <v>4931</v>
      </c>
      <c r="R334" s="138">
        <v>21954</v>
      </c>
      <c r="S334" s="138">
        <v>91906</v>
      </c>
      <c r="T334" s="138">
        <v>12648</v>
      </c>
      <c r="U334" s="138">
        <v>10092</v>
      </c>
      <c r="V334" s="138">
        <v>39625</v>
      </c>
      <c r="W334" s="138">
        <v>37905</v>
      </c>
      <c r="X334" s="138">
        <v>20271</v>
      </c>
      <c r="Y334" s="138">
        <v>16768</v>
      </c>
      <c r="Z334" s="138">
        <v>13949</v>
      </c>
      <c r="AA334" s="138">
        <v>69232</v>
      </c>
      <c r="AB334" s="138">
        <v>1174</v>
      </c>
      <c r="AC334" s="138">
        <v>299</v>
      </c>
      <c r="AD334" s="138">
        <v>12972</v>
      </c>
      <c r="AE334" s="138">
        <v>38938</v>
      </c>
      <c r="AF334" s="138">
        <v>12220</v>
      </c>
      <c r="AG334" s="138">
        <v>10280</v>
      </c>
      <c r="AH334" s="138">
        <v>105760</v>
      </c>
      <c r="AI334" s="138">
        <v>69740</v>
      </c>
      <c r="AJ334" s="138">
        <v>360760</v>
      </c>
      <c r="AK334" s="128">
        <f t="shared" si="201"/>
        <v>0.21278000000000002</v>
      </c>
      <c r="AL334" s="129">
        <f t="shared" si="202"/>
        <v>2.0823</v>
      </c>
      <c r="AM334" s="129">
        <f t="shared" si="234"/>
        <v>3.5358000000000001</v>
      </c>
      <c r="AN334" s="129">
        <f t="shared" si="234"/>
        <v>4.8458500000000004</v>
      </c>
      <c r="AO334" s="129">
        <f t="shared" si="204"/>
        <v>14.3461</v>
      </c>
      <c r="AP334" s="129">
        <f t="shared" si="205"/>
        <v>5.9107000000000003</v>
      </c>
      <c r="AQ334" s="129">
        <f t="shared" si="211"/>
        <v>1.0576000000000001</v>
      </c>
      <c r="AR334" s="129">
        <f t="shared" si="212"/>
        <v>6.9739999999999996E-2</v>
      </c>
      <c r="AT334" s="131">
        <f t="shared" si="235"/>
        <v>43432</v>
      </c>
      <c r="AU334" s="132">
        <f t="shared" si="213"/>
        <v>0.38938000000000006</v>
      </c>
      <c r="AV334" s="132">
        <f t="shared" si="214"/>
        <v>0.69232000000000005</v>
      </c>
      <c r="AW334" s="132">
        <f t="shared" si="215"/>
        <v>0.9190600000000001</v>
      </c>
      <c r="AX334" s="132">
        <f t="shared" si="216"/>
        <v>2.99E-3</v>
      </c>
      <c r="AY334" s="132">
        <f t="shared" si="217"/>
        <v>1.174E-2</v>
      </c>
      <c r="AZ334" s="132">
        <f t="shared" si="218"/>
        <v>0.39625000000000005</v>
      </c>
      <c r="BA334" s="132">
        <f t="shared" si="219"/>
        <v>0.16768000000000002</v>
      </c>
      <c r="BB334" s="132">
        <f t="shared" si="220"/>
        <v>0.75810000000000011</v>
      </c>
      <c r="BC334" s="132">
        <f t="shared" si="221"/>
        <v>0.13949</v>
      </c>
      <c r="BD334" s="132">
        <f t="shared" si="222"/>
        <v>0.20271000000000003</v>
      </c>
      <c r="BE334" s="132">
        <f t="shared" si="223"/>
        <v>0.1222</v>
      </c>
      <c r="BF334" s="132">
        <f t="shared" si="224"/>
        <v>0.12972</v>
      </c>
      <c r="BG334" s="132">
        <f t="shared" si="236"/>
        <v>1.0279999999999999E-2</v>
      </c>
      <c r="BH334" s="132"/>
      <c r="BI334" s="132">
        <f t="shared" si="207"/>
        <v>2.0823</v>
      </c>
      <c r="BJ334" s="132">
        <f t="shared" si="207"/>
        <v>3.5358000000000001</v>
      </c>
      <c r="BK334" s="132">
        <f t="shared" si="207"/>
        <v>4.8458500000000004</v>
      </c>
      <c r="BL334" s="132">
        <f t="shared" si="225"/>
        <v>1.0092000000000001</v>
      </c>
      <c r="BM334" s="132">
        <f t="shared" si="237"/>
        <v>3.0014000000000003</v>
      </c>
      <c r="BN334" s="132">
        <f t="shared" si="226"/>
        <v>1.0411400000000002</v>
      </c>
      <c r="BO334" s="132"/>
      <c r="BP334" s="132">
        <f t="shared" si="238"/>
        <v>5.9107000000000003</v>
      </c>
      <c r="BQ334" s="132">
        <f t="shared" si="239"/>
        <v>14.3461</v>
      </c>
      <c r="BR334" s="132">
        <f t="shared" si="240"/>
        <v>0.36075999999999997</v>
      </c>
      <c r="BS334" s="132">
        <f t="shared" si="227"/>
        <v>0.12648000000000001</v>
      </c>
      <c r="BT334" s="132">
        <f t="shared" si="228"/>
        <v>2.1954000000000002</v>
      </c>
      <c r="BU334" s="132"/>
      <c r="BV334" s="132">
        <f t="shared" si="241"/>
        <v>0.1618</v>
      </c>
      <c r="BW334" s="133">
        <f t="shared" si="208"/>
        <v>1.9668000000000001</v>
      </c>
      <c r="BX334" s="133">
        <f t="shared" si="208"/>
        <v>1.8419000000000001</v>
      </c>
      <c r="BY334" s="133">
        <f t="shared" si="229"/>
        <v>0.49310000000000004</v>
      </c>
      <c r="BZ334" s="133">
        <f t="shared" si="230"/>
        <v>0.44740000000000002</v>
      </c>
      <c r="CA334" s="133">
        <f t="shared" si="231"/>
        <v>1.7000000000000001E-2</v>
      </c>
      <c r="CB334" s="133">
        <f t="shared" si="232"/>
        <v>8.6920000000000002</v>
      </c>
      <c r="CC334" s="133"/>
      <c r="CD334" s="133">
        <f t="shared" si="233"/>
        <v>1.9488000000000001</v>
      </c>
    </row>
    <row r="335" spans="1:82" ht="15.75" x14ac:dyDescent="0.25">
      <c r="A335" s="125">
        <v>43433</v>
      </c>
      <c r="B335" s="138">
        <v>19322</v>
      </c>
      <c r="C335" s="138">
        <v>66458</v>
      </c>
      <c r="D335" s="138">
        <v>91650</v>
      </c>
      <c r="E335" s="138">
        <v>27838</v>
      </c>
      <c r="F335" s="138">
        <v>49747</v>
      </c>
      <c r="G335" s="138">
        <v>1421</v>
      </c>
      <c r="H335" s="138">
        <v>17348</v>
      </c>
      <c r="I335" s="138">
        <v>16604</v>
      </c>
      <c r="J335" s="138">
        <v>135756</v>
      </c>
      <c r="K335" s="138">
        <v>112794</v>
      </c>
      <c r="L335" s="146">
        <v>4474</v>
      </c>
      <c r="M335" s="138">
        <v>18463</v>
      </c>
      <c r="N335" s="138">
        <v>1378</v>
      </c>
      <c r="O335" s="138">
        <v>16484</v>
      </c>
      <c r="P335" s="138">
        <v>17865</v>
      </c>
      <c r="Q335" s="138">
        <v>4658</v>
      </c>
      <c r="R335" s="138">
        <v>19989</v>
      </c>
      <c r="S335" s="138">
        <v>89772</v>
      </c>
      <c r="T335" s="138">
        <v>21680</v>
      </c>
      <c r="U335" s="138">
        <v>8376</v>
      </c>
      <c r="V335" s="138">
        <v>36425</v>
      </c>
      <c r="W335" s="138">
        <v>36788</v>
      </c>
      <c r="X335" s="138">
        <v>18497</v>
      </c>
      <c r="Y335" s="138">
        <v>17133</v>
      </c>
      <c r="Z335" s="138">
        <v>14410</v>
      </c>
      <c r="AA335" s="138">
        <v>66272</v>
      </c>
      <c r="AB335" s="138">
        <v>956</v>
      </c>
      <c r="AC335" s="138">
        <v>368</v>
      </c>
      <c r="AD335" s="138">
        <v>16035</v>
      </c>
      <c r="AE335" s="138">
        <v>37086</v>
      </c>
      <c r="AF335" s="138">
        <v>11499</v>
      </c>
      <c r="AG335" s="138">
        <v>11010</v>
      </c>
      <c r="AH335" s="138">
        <v>135060</v>
      </c>
      <c r="AI335" s="138">
        <v>97770</v>
      </c>
      <c r="AJ335" s="138">
        <v>400280</v>
      </c>
      <c r="AK335" s="128">
        <f t="shared" si="201"/>
        <v>0.18463000000000002</v>
      </c>
      <c r="AL335" s="129">
        <f t="shared" si="202"/>
        <v>1.9322000000000001</v>
      </c>
      <c r="AM335" s="129">
        <f t="shared" si="234"/>
        <v>3.3229000000000002</v>
      </c>
      <c r="AN335" s="129">
        <f t="shared" si="234"/>
        <v>4.5825000000000005</v>
      </c>
      <c r="AO335" s="129">
        <f t="shared" si="204"/>
        <v>13.575600000000001</v>
      </c>
      <c r="AP335" s="129">
        <f t="shared" si="205"/>
        <v>5.6397000000000004</v>
      </c>
      <c r="AQ335" s="129">
        <f t="shared" si="211"/>
        <v>1.3506</v>
      </c>
      <c r="AR335" s="129">
        <f t="shared" si="212"/>
        <v>9.7769999999999996E-2</v>
      </c>
      <c r="AT335" s="131">
        <f t="shared" si="235"/>
        <v>43433</v>
      </c>
      <c r="AU335" s="132">
        <f t="shared" si="213"/>
        <v>0.37086000000000002</v>
      </c>
      <c r="AV335" s="132">
        <f t="shared" si="214"/>
        <v>0.66272000000000009</v>
      </c>
      <c r="AW335" s="132">
        <f t="shared" si="215"/>
        <v>0.89772000000000007</v>
      </c>
      <c r="AX335" s="132">
        <f t="shared" si="216"/>
        <v>3.6800000000000001E-3</v>
      </c>
      <c r="AY335" s="132">
        <f t="shared" si="217"/>
        <v>9.5600000000000008E-3</v>
      </c>
      <c r="AZ335" s="132">
        <f t="shared" si="218"/>
        <v>0.36425000000000002</v>
      </c>
      <c r="BA335" s="132">
        <f t="shared" si="219"/>
        <v>0.17133000000000001</v>
      </c>
      <c r="BB335" s="132">
        <f t="shared" si="220"/>
        <v>0.73576000000000008</v>
      </c>
      <c r="BC335" s="132">
        <f t="shared" si="221"/>
        <v>0.14410000000000001</v>
      </c>
      <c r="BD335" s="132">
        <f t="shared" si="222"/>
        <v>0.18497000000000002</v>
      </c>
      <c r="BE335" s="132">
        <f t="shared" si="223"/>
        <v>0.11499000000000001</v>
      </c>
      <c r="BF335" s="132">
        <f t="shared" si="224"/>
        <v>0.16035000000000002</v>
      </c>
      <c r="BG335" s="132">
        <f t="shared" si="236"/>
        <v>1.1009999999999999E-2</v>
      </c>
      <c r="BH335" s="132"/>
      <c r="BI335" s="132">
        <f t="shared" si="207"/>
        <v>1.9322000000000001</v>
      </c>
      <c r="BJ335" s="132">
        <f t="shared" si="207"/>
        <v>3.3229000000000002</v>
      </c>
      <c r="BK335" s="132">
        <f t="shared" si="207"/>
        <v>4.5825000000000005</v>
      </c>
      <c r="BL335" s="132">
        <f t="shared" si="225"/>
        <v>0.83760000000000001</v>
      </c>
      <c r="BM335" s="132">
        <f t="shared" si="237"/>
        <v>2.7838000000000003</v>
      </c>
      <c r="BN335" s="132">
        <f t="shared" si="226"/>
        <v>0.99494000000000005</v>
      </c>
      <c r="BO335" s="132"/>
      <c r="BP335" s="132">
        <f t="shared" si="238"/>
        <v>5.6397000000000004</v>
      </c>
      <c r="BQ335" s="132">
        <f t="shared" si="239"/>
        <v>13.575600000000001</v>
      </c>
      <c r="BR335" s="132">
        <f t="shared" si="240"/>
        <v>0.40027999999999997</v>
      </c>
      <c r="BS335" s="132">
        <f t="shared" si="227"/>
        <v>0.21680000000000002</v>
      </c>
      <c r="BT335" s="132">
        <f t="shared" si="228"/>
        <v>1.9989000000000001</v>
      </c>
      <c r="BU335" s="132"/>
      <c r="BV335" s="132">
        <f t="shared" si="241"/>
        <v>0.1421</v>
      </c>
      <c r="BW335" s="133">
        <f t="shared" si="208"/>
        <v>1.7348000000000001</v>
      </c>
      <c r="BX335" s="133">
        <f t="shared" si="208"/>
        <v>1.6604000000000001</v>
      </c>
      <c r="BY335" s="133">
        <f t="shared" si="229"/>
        <v>0.46580000000000005</v>
      </c>
      <c r="BZ335" s="133">
        <f t="shared" si="230"/>
        <v>0.44740000000000002</v>
      </c>
      <c r="CA335" s="133">
        <f t="shared" si="231"/>
        <v>0.13780000000000001</v>
      </c>
      <c r="CB335" s="133">
        <f t="shared" si="232"/>
        <v>8.2420000000000009</v>
      </c>
      <c r="CC335" s="133"/>
      <c r="CD335" s="133">
        <f t="shared" si="233"/>
        <v>1.7865</v>
      </c>
    </row>
    <row r="336" spans="1:82" ht="15.75" x14ac:dyDescent="0.25">
      <c r="A336" s="125">
        <v>43434</v>
      </c>
      <c r="B336" s="138">
        <v>18523</v>
      </c>
      <c r="C336" s="138">
        <v>63795</v>
      </c>
      <c r="D336" s="138">
        <v>88965</v>
      </c>
      <c r="E336" s="138">
        <v>26301</v>
      </c>
      <c r="F336" s="138">
        <v>47379</v>
      </c>
      <c r="G336" s="138">
        <v>1396</v>
      </c>
      <c r="H336" s="138">
        <v>16239</v>
      </c>
      <c r="I336" s="138">
        <v>15501</v>
      </c>
      <c r="J336" s="138">
        <v>131770</v>
      </c>
      <c r="K336" s="138">
        <v>108413</v>
      </c>
      <c r="L336" s="146">
        <v>4474</v>
      </c>
      <c r="M336" s="138">
        <v>17313</v>
      </c>
      <c r="N336" s="138">
        <v>806</v>
      </c>
      <c r="O336" s="138">
        <v>17148</v>
      </c>
      <c r="P336" s="138">
        <v>17229</v>
      </c>
      <c r="Q336" s="138">
        <v>4575</v>
      </c>
      <c r="R336" s="138">
        <v>19706</v>
      </c>
      <c r="S336" s="138">
        <v>89574</v>
      </c>
      <c r="T336" s="138">
        <v>12594</v>
      </c>
      <c r="U336" s="138">
        <v>7397</v>
      </c>
      <c r="V336" s="138">
        <v>34633</v>
      </c>
      <c r="W336" s="138">
        <v>36330</v>
      </c>
      <c r="X336" s="138">
        <v>17737</v>
      </c>
      <c r="Y336" s="138">
        <v>25423</v>
      </c>
      <c r="Z336" s="138">
        <v>14233</v>
      </c>
      <c r="AA336" s="138">
        <v>61223</v>
      </c>
      <c r="AB336" s="138">
        <v>1033</v>
      </c>
      <c r="AC336" s="138">
        <v>336</v>
      </c>
      <c r="AD336" s="138">
        <v>16049</v>
      </c>
      <c r="AE336" s="138">
        <v>34428</v>
      </c>
      <c r="AF336" s="138">
        <v>10332</v>
      </c>
      <c r="AG336" s="138">
        <v>640</v>
      </c>
      <c r="AH336" s="146">
        <v>124020</v>
      </c>
      <c r="AI336" s="146">
        <v>98390</v>
      </c>
      <c r="AJ336" s="138">
        <v>389220</v>
      </c>
      <c r="AK336" s="128">
        <f>(M336)*0.00001</f>
        <v>0.17313000000000001</v>
      </c>
      <c r="AL336" s="129">
        <f>(B336)*0.0001</f>
        <v>1.8523000000000001</v>
      </c>
      <c r="AM336" s="129">
        <f>(C336)*0.00005</f>
        <v>3.1897500000000001</v>
      </c>
      <c r="AN336" s="129">
        <f>(D336)*0.00005</f>
        <v>4.4482499999999998</v>
      </c>
      <c r="AO336" s="129">
        <f>(J336)*0.0001</f>
        <v>13.177000000000001</v>
      </c>
      <c r="AP336" s="129">
        <f>(K336)*0.00005</f>
        <v>5.4206500000000002</v>
      </c>
      <c r="AQ336" s="129">
        <f>(AH336)*0.00001</f>
        <v>1.2402000000000002</v>
      </c>
      <c r="AR336" s="129">
        <f t="shared" si="212"/>
        <v>9.8389999999999991E-2</v>
      </c>
      <c r="AT336" s="131">
        <f t="shared" si="235"/>
        <v>43434</v>
      </c>
      <c r="AU336" s="132">
        <f t="shared" si="213"/>
        <v>0.34428000000000003</v>
      </c>
      <c r="AV336" s="132">
        <f t="shared" si="214"/>
        <v>0.61223000000000005</v>
      </c>
      <c r="AW336" s="132">
        <f t="shared" si="215"/>
        <v>0.89574000000000009</v>
      </c>
      <c r="AX336" s="132">
        <f t="shared" si="216"/>
        <v>3.3600000000000001E-3</v>
      </c>
      <c r="AY336" s="132">
        <f t="shared" si="217"/>
        <v>1.0330000000000001E-2</v>
      </c>
      <c r="AZ336" s="132">
        <f t="shared" si="218"/>
        <v>0.34633000000000003</v>
      </c>
      <c r="BA336" s="132">
        <f t="shared" si="219"/>
        <v>0.25423000000000001</v>
      </c>
      <c r="BB336" s="132">
        <f t="shared" si="220"/>
        <v>0.72660000000000002</v>
      </c>
      <c r="BC336" s="132">
        <f t="shared" si="221"/>
        <v>0.14233000000000001</v>
      </c>
      <c r="BD336" s="132">
        <f t="shared" si="222"/>
        <v>0.17737000000000003</v>
      </c>
      <c r="BE336" s="132">
        <f t="shared" si="223"/>
        <v>0.10332000000000001</v>
      </c>
      <c r="BF336" s="132">
        <f t="shared" si="224"/>
        <v>0.16049000000000002</v>
      </c>
      <c r="BG336" s="132">
        <f t="shared" si="236"/>
        <v>6.3999999999999994E-4</v>
      </c>
      <c r="BH336" s="132"/>
      <c r="BI336" s="132">
        <f t="shared" si="207"/>
        <v>1.8523000000000001</v>
      </c>
      <c r="BJ336" s="132">
        <f t="shared" si="207"/>
        <v>3.1897500000000001</v>
      </c>
      <c r="BK336" s="132">
        <f t="shared" si="207"/>
        <v>4.4482499999999998</v>
      </c>
      <c r="BL336" s="132">
        <f t="shared" si="225"/>
        <v>0.73970000000000002</v>
      </c>
      <c r="BM336" s="132">
        <f t="shared" si="237"/>
        <v>2.6301000000000001</v>
      </c>
      <c r="BN336" s="132">
        <f t="shared" si="226"/>
        <v>0.94758000000000009</v>
      </c>
      <c r="BO336" s="132"/>
      <c r="BP336" s="132">
        <f t="shared" si="238"/>
        <v>5.4206500000000002</v>
      </c>
      <c r="BQ336" s="132">
        <f t="shared" si="239"/>
        <v>13.177000000000001</v>
      </c>
      <c r="BR336" s="132">
        <f t="shared" si="240"/>
        <v>0.38921999999999995</v>
      </c>
      <c r="BS336" s="132">
        <f t="shared" si="227"/>
        <v>0.12594000000000002</v>
      </c>
      <c r="BT336" s="132">
        <f t="shared" si="228"/>
        <v>1.9706000000000001</v>
      </c>
      <c r="BU336" s="132"/>
      <c r="BV336" s="132">
        <f t="shared" si="241"/>
        <v>0.1396</v>
      </c>
      <c r="BW336" s="133">
        <f t="shared" si="208"/>
        <v>1.6239000000000001</v>
      </c>
      <c r="BX336" s="133">
        <f t="shared" si="208"/>
        <v>1.5501</v>
      </c>
      <c r="BY336" s="133">
        <f t="shared" si="229"/>
        <v>0.45750000000000002</v>
      </c>
      <c r="BZ336" s="133">
        <f t="shared" si="230"/>
        <v>0.44740000000000002</v>
      </c>
      <c r="CA336" s="133">
        <f t="shared" si="231"/>
        <v>8.0600000000000005E-2</v>
      </c>
      <c r="CB336" s="133">
        <f t="shared" si="232"/>
        <v>8.5739999999999998</v>
      </c>
      <c r="CC336" s="133"/>
      <c r="CD336" s="133">
        <f t="shared" si="233"/>
        <v>1.7229000000000001</v>
      </c>
    </row>
    <row r="337" spans="1:82" ht="15.75" x14ac:dyDescent="0.25">
      <c r="A337" s="125">
        <v>43435</v>
      </c>
      <c r="B337" s="138">
        <v>18601</v>
      </c>
      <c r="C337" s="138">
        <v>63312</v>
      </c>
      <c r="D337" s="138">
        <v>89178</v>
      </c>
      <c r="E337" s="138">
        <v>24068</v>
      </c>
      <c r="F337" s="138">
        <v>52268</v>
      </c>
      <c r="G337" s="138">
        <v>1517</v>
      </c>
      <c r="H337" s="138">
        <v>16312</v>
      </c>
      <c r="I337" s="138">
        <v>15356</v>
      </c>
      <c r="J337" s="138">
        <v>130325</v>
      </c>
      <c r="K337" s="138">
        <v>103630</v>
      </c>
      <c r="L337" s="146">
        <v>4474</v>
      </c>
      <c r="M337" s="138">
        <v>19661</v>
      </c>
      <c r="N337" s="138">
        <v>647</v>
      </c>
      <c r="O337" s="138">
        <v>19013</v>
      </c>
      <c r="P337" s="138">
        <v>17414</v>
      </c>
      <c r="Q337" s="138">
        <v>4559</v>
      </c>
      <c r="R337" s="138">
        <v>18401</v>
      </c>
      <c r="S337" s="138">
        <v>86405</v>
      </c>
      <c r="T337" s="138">
        <v>23014</v>
      </c>
      <c r="U337" s="138">
        <v>6444</v>
      </c>
      <c r="V337" s="138">
        <v>34526</v>
      </c>
      <c r="W337" s="138">
        <v>36030</v>
      </c>
      <c r="X337" s="138">
        <v>18033</v>
      </c>
      <c r="Y337" s="138">
        <v>27935</v>
      </c>
      <c r="Z337" s="138">
        <v>15502</v>
      </c>
      <c r="AA337" s="138">
        <v>62058</v>
      </c>
      <c r="AB337" s="138">
        <v>943</v>
      </c>
      <c r="AC337" s="138">
        <v>389</v>
      </c>
      <c r="AD337" s="138">
        <v>14727</v>
      </c>
      <c r="AE337" s="138">
        <v>35563</v>
      </c>
      <c r="AF337" s="138">
        <v>8191</v>
      </c>
      <c r="AG337" s="138">
        <v>10310</v>
      </c>
      <c r="AH337" s="146">
        <v>94130</v>
      </c>
      <c r="AI337" s="146">
        <v>84740</v>
      </c>
      <c r="AJ337" s="138">
        <v>307620</v>
      </c>
      <c r="AK337" s="128">
        <f t="shared" ref="AK337:AK400" si="242">(M337)*0.00001</f>
        <v>0.19661000000000001</v>
      </c>
      <c r="AL337" s="129">
        <f t="shared" ref="AL337:AL400" si="243">(B337)*0.0001</f>
        <v>1.8601000000000001</v>
      </c>
      <c r="AM337" s="129">
        <f t="shared" ref="AM337:AN352" si="244">(C337)*0.00005</f>
        <v>3.1656</v>
      </c>
      <c r="AN337" s="129">
        <f t="shared" si="244"/>
        <v>4.4588999999999999</v>
      </c>
      <c r="AO337" s="129">
        <f t="shared" ref="AO337:AO400" si="245">(J337)*0.0001</f>
        <v>13.032500000000001</v>
      </c>
      <c r="AP337" s="129">
        <f t="shared" ref="AP337:AP400" si="246">(K337)*0.00005</f>
        <v>5.1815000000000007</v>
      </c>
      <c r="AQ337" s="129">
        <f>(AH337)*0.00001</f>
        <v>0.94130000000000003</v>
      </c>
      <c r="AR337" s="129">
        <f>(AI337)*0.00001</f>
        <v>0.84740000000000004</v>
      </c>
      <c r="AT337" s="131">
        <f t="shared" si="235"/>
        <v>43435</v>
      </c>
      <c r="AU337" s="132">
        <f t="shared" si="213"/>
        <v>0.35563</v>
      </c>
      <c r="AV337" s="132">
        <f t="shared" si="214"/>
        <v>0.62058000000000002</v>
      </c>
      <c r="AW337" s="132">
        <f t="shared" si="215"/>
        <v>0.8640500000000001</v>
      </c>
      <c r="AX337" s="132">
        <f t="shared" si="216"/>
        <v>3.8900000000000002E-3</v>
      </c>
      <c r="AY337" s="132">
        <f t="shared" si="217"/>
        <v>9.4300000000000009E-3</v>
      </c>
      <c r="AZ337" s="132">
        <f t="shared" si="218"/>
        <v>0.34526000000000001</v>
      </c>
      <c r="BA337" s="132">
        <f t="shared" si="219"/>
        <v>0.27935000000000004</v>
      </c>
      <c r="BB337" s="132">
        <f t="shared" si="220"/>
        <v>0.72060000000000002</v>
      </c>
      <c r="BC337" s="132">
        <f t="shared" si="221"/>
        <v>0.15502000000000002</v>
      </c>
      <c r="BD337" s="132">
        <f t="shared" si="222"/>
        <v>0.18033000000000002</v>
      </c>
      <c r="BE337" s="132">
        <f t="shared" si="223"/>
        <v>8.1910000000000011E-2</v>
      </c>
      <c r="BF337" s="132">
        <f t="shared" si="224"/>
        <v>0.14727000000000001</v>
      </c>
      <c r="BG337" s="132">
        <f t="shared" si="236"/>
        <v>1.031E-2</v>
      </c>
      <c r="BH337" s="132"/>
      <c r="BI337" s="132">
        <f t="shared" si="207"/>
        <v>1.8601000000000001</v>
      </c>
      <c r="BJ337" s="132">
        <f t="shared" si="207"/>
        <v>3.1656</v>
      </c>
      <c r="BK337" s="132">
        <f t="shared" si="207"/>
        <v>4.4588999999999999</v>
      </c>
      <c r="BL337" s="132">
        <f t="shared" si="225"/>
        <v>0.64440000000000008</v>
      </c>
      <c r="BM337" s="132">
        <f t="shared" si="237"/>
        <v>2.4068000000000001</v>
      </c>
      <c r="BN337" s="132">
        <f t="shared" si="226"/>
        <v>1.0453600000000001</v>
      </c>
      <c r="BO337" s="132"/>
      <c r="BP337" s="132">
        <f t="shared" si="238"/>
        <v>5.1815000000000007</v>
      </c>
      <c r="BQ337" s="132">
        <f t="shared" si="239"/>
        <v>13.032500000000001</v>
      </c>
      <c r="BR337" s="132">
        <f t="shared" si="240"/>
        <v>0.30762</v>
      </c>
      <c r="BS337" s="132">
        <f t="shared" si="227"/>
        <v>0.23014000000000001</v>
      </c>
      <c r="BT337" s="132">
        <f t="shared" si="228"/>
        <v>1.8401000000000001</v>
      </c>
      <c r="BU337" s="132"/>
      <c r="BV337" s="132">
        <f t="shared" si="241"/>
        <v>0.1517</v>
      </c>
      <c r="BW337" s="133">
        <f t="shared" si="208"/>
        <v>1.6312</v>
      </c>
      <c r="BX337" s="133">
        <f t="shared" si="208"/>
        <v>1.5356000000000001</v>
      </c>
      <c r="BY337" s="133">
        <f t="shared" si="229"/>
        <v>0.45590000000000003</v>
      </c>
      <c r="BZ337" s="133">
        <f t="shared" si="230"/>
        <v>0.44740000000000002</v>
      </c>
      <c r="CA337" s="133">
        <f t="shared" si="231"/>
        <v>6.4700000000000008E-2</v>
      </c>
      <c r="CB337" s="133">
        <f t="shared" si="232"/>
        <v>9.5065000000000008</v>
      </c>
      <c r="CC337" s="133"/>
      <c r="CD337" s="133">
        <f t="shared" si="233"/>
        <v>1.7414000000000001</v>
      </c>
    </row>
    <row r="338" spans="1:82" ht="15.75" x14ac:dyDescent="0.25">
      <c r="A338" s="125">
        <v>43436</v>
      </c>
      <c r="B338" s="138">
        <v>20210</v>
      </c>
      <c r="C338" s="138">
        <v>68196</v>
      </c>
      <c r="D338" s="138">
        <v>94481</v>
      </c>
      <c r="E338" s="138">
        <v>27036</v>
      </c>
      <c r="F338" s="138">
        <v>55705</v>
      </c>
      <c r="G338" s="138">
        <v>1851</v>
      </c>
      <c r="H338" s="138">
        <v>19709</v>
      </c>
      <c r="I338" s="138">
        <v>18661</v>
      </c>
      <c r="J338" s="138">
        <v>140971</v>
      </c>
      <c r="K338" s="138">
        <v>114041</v>
      </c>
      <c r="L338" s="146">
        <v>4474</v>
      </c>
      <c r="M338" s="138">
        <v>23169</v>
      </c>
      <c r="N338" s="138">
        <v>129</v>
      </c>
      <c r="O338" s="138">
        <v>20045</v>
      </c>
      <c r="P338" s="138">
        <v>19532</v>
      </c>
      <c r="Q338" s="138">
        <v>5197</v>
      </c>
      <c r="R338" s="138">
        <v>20805</v>
      </c>
      <c r="S338" s="138">
        <v>88488</v>
      </c>
      <c r="T338" s="138">
        <v>14259</v>
      </c>
      <c r="U338" s="138">
        <v>7495</v>
      </c>
      <c r="V338" s="138">
        <v>38788</v>
      </c>
      <c r="W338" s="138">
        <v>37747</v>
      </c>
      <c r="X338" s="138">
        <v>22346</v>
      </c>
      <c r="Y338" s="138">
        <v>34210</v>
      </c>
      <c r="Z338" s="138">
        <v>15696</v>
      </c>
      <c r="AA338" s="138">
        <v>66916</v>
      </c>
      <c r="AB338" s="138">
        <v>1312</v>
      </c>
      <c r="AC338" s="138">
        <v>560</v>
      </c>
      <c r="AD338" s="138">
        <v>13467</v>
      </c>
      <c r="AE338" s="138">
        <v>40016</v>
      </c>
      <c r="AF338" s="138">
        <v>9351</v>
      </c>
      <c r="AG338" s="138">
        <v>11010</v>
      </c>
      <c r="AH338" s="146">
        <v>104020</v>
      </c>
      <c r="AI338" s="146">
        <v>77780</v>
      </c>
      <c r="AJ338" s="138">
        <v>400740</v>
      </c>
      <c r="AK338" s="128">
        <f t="shared" si="242"/>
        <v>0.23169000000000001</v>
      </c>
      <c r="AL338" s="129">
        <f t="shared" si="243"/>
        <v>2.0209999999999999</v>
      </c>
      <c r="AM338" s="129">
        <f t="shared" si="244"/>
        <v>3.4098000000000002</v>
      </c>
      <c r="AN338" s="129">
        <f t="shared" si="244"/>
        <v>4.7240500000000001</v>
      </c>
      <c r="AO338" s="129">
        <f t="shared" si="245"/>
        <v>14.097100000000001</v>
      </c>
      <c r="AP338" s="129">
        <f t="shared" si="246"/>
        <v>5.7020499999999998</v>
      </c>
      <c r="AQ338" s="129">
        <f t="shared" ref="AQ338:AR367" si="247">(AH338)*0.00001</f>
        <v>1.0402</v>
      </c>
      <c r="AR338" s="129">
        <f t="shared" si="247"/>
        <v>0.77780000000000005</v>
      </c>
      <c r="AT338" s="131">
        <f t="shared" si="235"/>
        <v>43436</v>
      </c>
      <c r="AU338" s="132">
        <f t="shared" si="213"/>
        <v>0.40016000000000002</v>
      </c>
      <c r="AV338" s="132">
        <f t="shared" si="214"/>
        <v>0.66916000000000009</v>
      </c>
      <c r="AW338" s="132">
        <f t="shared" si="215"/>
        <v>0.88488000000000011</v>
      </c>
      <c r="AX338" s="132">
        <f t="shared" si="216"/>
        <v>5.6000000000000008E-3</v>
      </c>
      <c r="AY338" s="132">
        <f t="shared" si="217"/>
        <v>1.3120000000000001E-2</v>
      </c>
      <c r="AZ338" s="132">
        <f t="shared" si="218"/>
        <v>0.38788000000000006</v>
      </c>
      <c r="BA338" s="132">
        <f t="shared" si="219"/>
        <v>0.34210000000000002</v>
      </c>
      <c r="BB338" s="132">
        <f t="shared" si="220"/>
        <v>0.75494000000000006</v>
      </c>
      <c r="BC338" s="132">
        <f t="shared" si="221"/>
        <v>0.15696000000000002</v>
      </c>
      <c r="BD338" s="132">
        <f t="shared" si="222"/>
        <v>0.22346000000000002</v>
      </c>
      <c r="BE338" s="132">
        <f t="shared" si="223"/>
        <v>9.351000000000001E-2</v>
      </c>
      <c r="BF338" s="132">
        <f t="shared" si="224"/>
        <v>0.13467000000000001</v>
      </c>
      <c r="BG338" s="132">
        <f t="shared" si="236"/>
        <v>1.1009999999999999E-2</v>
      </c>
      <c r="BH338" s="132"/>
      <c r="BI338" s="132">
        <f t="shared" si="207"/>
        <v>2.0209999999999999</v>
      </c>
      <c r="BJ338" s="132">
        <f t="shared" si="207"/>
        <v>3.4098000000000002</v>
      </c>
      <c r="BK338" s="132">
        <f t="shared" si="207"/>
        <v>4.7240500000000001</v>
      </c>
      <c r="BL338" s="132">
        <f t="shared" si="225"/>
        <v>0.74950000000000006</v>
      </c>
      <c r="BM338" s="132">
        <f t="shared" si="237"/>
        <v>2.7036000000000002</v>
      </c>
      <c r="BN338" s="132">
        <f t="shared" si="226"/>
        <v>1.1141000000000001</v>
      </c>
      <c r="BO338" s="132"/>
      <c r="BP338" s="132">
        <f t="shared" si="238"/>
        <v>5.7020499999999998</v>
      </c>
      <c r="BQ338" s="132">
        <f t="shared" si="239"/>
        <v>14.097100000000001</v>
      </c>
      <c r="BR338" s="132">
        <f t="shared" si="240"/>
        <v>0.40073999999999999</v>
      </c>
      <c r="BS338" s="132">
        <f t="shared" si="227"/>
        <v>0.14259000000000002</v>
      </c>
      <c r="BT338" s="132">
        <f t="shared" si="228"/>
        <v>2.0805000000000002</v>
      </c>
      <c r="BU338" s="132"/>
      <c r="BV338" s="132">
        <f t="shared" si="241"/>
        <v>0.18510000000000001</v>
      </c>
      <c r="BW338" s="133">
        <f t="shared" si="208"/>
        <v>1.9709000000000001</v>
      </c>
      <c r="BX338" s="133">
        <f t="shared" si="208"/>
        <v>1.8661000000000001</v>
      </c>
      <c r="BY338" s="133">
        <f t="shared" si="229"/>
        <v>0.51970000000000005</v>
      </c>
      <c r="BZ338" s="133">
        <f t="shared" si="230"/>
        <v>0.44740000000000002</v>
      </c>
      <c r="CA338" s="133">
        <f t="shared" si="231"/>
        <v>1.29E-2</v>
      </c>
      <c r="CB338" s="133">
        <f t="shared" si="232"/>
        <v>10.022500000000001</v>
      </c>
      <c r="CC338" s="133"/>
      <c r="CD338" s="133">
        <f t="shared" si="233"/>
        <v>1.9532</v>
      </c>
    </row>
    <row r="339" spans="1:82" ht="15.75" x14ac:dyDescent="0.25">
      <c r="A339" s="125">
        <v>43437</v>
      </c>
      <c r="B339" s="138">
        <v>18855</v>
      </c>
      <c r="C339" s="138">
        <v>64523</v>
      </c>
      <c r="D339" s="138">
        <v>89993</v>
      </c>
      <c r="E339" s="138">
        <v>25636</v>
      </c>
      <c r="F339" s="138">
        <v>49445</v>
      </c>
      <c r="G339" s="138">
        <v>1600</v>
      </c>
      <c r="H339" s="138">
        <v>17192</v>
      </c>
      <c r="I339" s="138">
        <v>16507</v>
      </c>
      <c r="J339" s="138">
        <v>133164</v>
      </c>
      <c r="K339" s="138">
        <v>107644</v>
      </c>
      <c r="L339" s="146">
        <v>4474</v>
      </c>
      <c r="M339" s="138">
        <v>18331</v>
      </c>
      <c r="N339" s="138">
        <v>200</v>
      </c>
      <c r="O339" s="138">
        <v>17615</v>
      </c>
      <c r="P339" s="138">
        <v>17838</v>
      </c>
      <c r="Q339" s="138">
        <v>4736</v>
      </c>
      <c r="R339" s="138">
        <v>18643</v>
      </c>
      <c r="S339" s="138">
        <v>75183</v>
      </c>
      <c r="T339" s="138">
        <v>20432</v>
      </c>
      <c r="U339" s="138">
        <v>6935</v>
      </c>
      <c r="V339" s="138">
        <v>34326</v>
      </c>
      <c r="W339" s="138">
        <v>36676</v>
      </c>
      <c r="X339" s="138">
        <v>19305</v>
      </c>
      <c r="Y339" s="138">
        <v>19633</v>
      </c>
      <c r="Z339" s="138">
        <v>13770</v>
      </c>
      <c r="AA339" s="138">
        <v>62326</v>
      </c>
      <c r="AB339" s="138">
        <v>1138</v>
      </c>
      <c r="AC339" s="138">
        <v>510</v>
      </c>
      <c r="AD339" s="138">
        <v>11904</v>
      </c>
      <c r="AE339" s="138">
        <v>35947</v>
      </c>
      <c r="AF339" s="138">
        <v>10240</v>
      </c>
      <c r="AG339" s="138">
        <v>11010</v>
      </c>
      <c r="AH339" s="138">
        <v>86980</v>
      </c>
      <c r="AI339" s="138">
        <v>68730</v>
      </c>
      <c r="AJ339" s="138">
        <v>396740</v>
      </c>
      <c r="AK339" s="128">
        <f t="shared" si="242"/>
        <v>0.18331000000000003</v>
      </c>
      <c r="AL339" s="129">
        <f t="shared" si="243"/>
        <v>1.8855000000000002</v>
      </c>
      <c r="AM339" s="129">
        <f t="shared" si="244"/>
        <v>3.2261500000000001</v>
      </c>
      <c r="AN339" s="129">
        <f t="shared" si="244"/>
        <v>4.4996499999999999</v>
      </c>
      <c r="AO339" s="129">
        <f t="shared" si="245"/>
        <v>13.3164</v>
      </c>
      <c r="AP339" s="129">
        <f t="shared" si="246"/>
        <v>5.3822000000000001</v>
      </c>
      <c r="AQ339" s="129">
        <f t="shared" si="247"/>
        <v>0.86980000000000002</v>
      </c>
      <c r="AR339" s="129">
        <f t="shared" si="247"/>
        <v>0.68730000000000002</v>
      </c>
      <c r="AT339" s="131">
        <f t="shared" si="235"/>
        <v>43437</v>
      </c>
      <c r="AU339" s="132">
        <f t="shared" si="213"/>
        <v>0.35947000000000001</v>
      </c>
      <c r="AV339" s="132">
        <f t="shared" si="214"/>
        <v>0.62326000000000004</v>
      </c>
      <c r="AW339" s="132">
        <f t="shared" si="215"/>
        <v>0.75183000000000011</v>
      </c>
      <c r="AX339" s="132">
        <f t="shared" si="216"/>
        <v>5.1000000000000004E-3</v>
      </c>
      <c r="AY339" s="132">
        <f t="shared" si="217"/>
        <v>1.1380000000000001E-2</v>
      </c>
      <c r="AZ339" s="132">
        <f t="shared" si="218"/>
        <v>0.34326000000000001</v>
      </c>
      <c r="BA339" s="132">
        <f t="shared" si="219"/>
        <v>0.19633</v>
      </c>
      <c r="BB339" s="132">
        <f t="shared" si="220"/>
        <v>0.73352000000000006</v>
      </c>
      <c r="BC339" s="132">
        <f t="shared" si="221"/>
        <v>0.13770000000000002</v>
      </c>
      <c r="BD339" s="132">
        <f t="shared" si="222"/>
        <v>0.19305000000000003</v>
      </c>
      <c r="BE339" s="132">
        <f t="shared" si="223"/>
        <v>0.1024</v>
      </c>
      <c r="BF339" s="132">
        <f t="shared" si="224"/>
        <v>0.11904000000000001</v>
      </c>
      <c r="BG339" s="132">
        <f t="shared" si="236"/>
        <v>1.1009999999999999E-2</v>
      </c>
      <c r="BH339" s="132"/>
      <c r="BI339" s="132">
        <f t="shared" si="207"/>
        <v>1.8855000000000002</v>
      </c>
      <c r="BJ339" s="132">
        <f t="shared" si="207"/>
        <v>3.2261500000000001</v>
      </c>
      <c r="BK339" s="132">
        <f t="shared" si="207"/>
        <v>4.4996499999999999</v>
      </c>
      <c r="BL339" s="132">
        <f t="shared" si="225"/>
        <v>0.69350000000000001</v>
      </c>
      <c r="BM339" s="132">
        <f t="shared" si="237"/>
        <v>2.5636000000000001</v>
      </c>
      <c r="BN339" s="132">
        <f t="shared" si="226"/>
        <v>0.98890000000000011</v>
      </c>
      <c r="BO339" s="132"/>
      <c r="BP339" s="132">
        <f t="shared" si="238"/>
        <v>5.3822000000000001</v>
      </c>
      <c r="BQ339" s="132">
        <f t="shared" si="239"/>
        <v>13.3164</v>
      </c>
      <c r="BR339" s="132">
        <f t="shared" si="240"/>
        <v>0.39673999999999998</v>
      </c>
      <c r="BS339" s="132">
        <f t="shared" si="227"/>
        <v>0.20432000000000003</v>
      </c>
      <c r="BT339" s="132">
        <f t="shared" si="228"/>
        <v>1.8643000000000001</v>
      </c>
      <c r="BU339" s="132"/>
      <c r="BV339" s="132">
        <f t="shared" si="241"/>
        <v>0.16</v>
      </c>
      <c r="BW339" s="133">
        <f t="shared" si="208"/>
        <v>1.7192000000000001</v>
      </c>
      <c r="BX339" s="133">
        <f t="shared" si="208"/>
        <v>1.6507000000000001</v>
      </c>
      <c r="BY339" s="133">
        <f t="shared" si="229"/>
        <v>0.47360000000000002</v>
      </c>
      <c r="BZ339" s="133">
        <f t="shared" si="230"/>
        <v>0.44740000000000002</v>
      </c>
      <c r="CA339" s="133">
        <f t="shared" si="231"/>
        <v>0.02</v>
      </c>
      <c r="CB339" s="133">
        <f t="shared" si="232"/>
        <v>8.807500000000001</v>
      </c>
      <c r="CC339" s="133"/>
      <c r="CD339" s="133">
        <f t="shared" si="233"/>
        <v>1.7838000000000001</v>
      </c>
    </row>
    <row r="340" spans="1:82" ht="15.75" x14ac:dyDescent="0.25">
      <c r="A340" s="125">
        <v>43438</v>
      </c>
      <c r="B340" s="140">
        <v>18025</v>
      </c>
      <c r="C340" s="140">
        <v>61759</v>
      </c>
      <c r="D340" s="140">
        <v>86587</v>
      </c>
      <c r="E340" s="140">
        <v>24075</v>
      </c>
      <c r="F340" s="140">
        <v>48004</v>
      </c>
      <c r="G340" s="140">
        <v>1380</v>
      </c>
      <c r="H340" s="140">
        <v>15247</v>
      </c>
      <c r="I340" s="140">
        <v>14835</v>
      </c>
      <c r="J340" s="140">
        <v>127580</v>
      </c>
      <c r="K340" s="140">
        <v>102145</v>
      </c>
      <c r="L340" s="146">
        <v>4474</v>
      </c>
      <c r="M340" s="140">
        <v>16954</v>
      </c>
      <c r="N340" s="140">
        <v>219</v>
      </c>
      <c r="O340" s="140">
        <v>16536</v>
      </c>
      <c r="P340" s="140">
        <v>16427</v>
      </c>
      <c r="Q340" s="140">
        <v>4442</v>
      </c>
      <c r="R340" s="140">
        <v>18186</v>
      </c>
      <c r="S340" s="140">
        <v>77105</v>
      </c>
      <c r="T340" s="140">
        <v>11420</v>
      </c>
      <c r="U340" s="140">
        <v>6002</v>
      </c>
      <c r="V340" s="140">
        <v>33387</v>
      </c>
      <c r="W340" s="140">
        <v>36640</v>
      </c>
      <c r="X340" s="140">
        <v>17456</v>
      </c>
      <c r="Y340" s="140">
        <v>20023</v>
      </c>
      <c r="Z340" s="140">
        <v>13879</v>
      </c>
      <c r="AA340" s="140">
        <v>60119</v>
      </c>
      <c r="AB340" s="140">
        <v>954</v>
      </c>
      <c r="AC340" s="140">
        <v>491</v>
      </c>
      <c r="AD340" s="140">
        <v>7858</v>
      </c>
      <c r="AE340" s="140">
        <v>33718</v>
      </c>
      <c r="AF340" s="140">
        <v>10806</v>
      </c>
      <c r="AG340" s="140">
        <v>7220</v>
      </c>
      <c r="AH340" s="140">
        <v>58120</v>
      </c>
      <c r="AI340" s="140">
        <v>35280</v>
      </c>
      <c r="AJ340" s="140">
        <v>397120</v>
      </c>
      <c r="AK340" s="128">
        <f t="shared" si="242"/>
        <v>0.16954000000000002</v>
      </c>
      <c r="AL340" s="129">
        <f t="shared" si="243"/>
        <v>1.8025</v>
      </c>
      <c r="AM340" s="129">
        <f t="shared" si="244"/>
        <v>3.0879500000000002</v>
      </c>
      <c r="AN340" s="129">
        <f t="shared" si="244"/>
        <v>4.3293499999999998</v>
      </c>
      <c r="AO340" s="129">
        <f t="shared" si="245"/>
        <v>12.758000000000001</v>
      </c>
      <c r="AP340" s="129">
        <f t="shared" si="246"/>
        <v>5.1072500000000005</v>
      </c>
      <c r="AQ340" s="129">
        <f t="shared" si="247"/>
        <v>0.58120000000000005</v>
      </c>
      <c r="AR340" s="129">
        <f t="shared" si="247"/>
        <v>0.3528</v>
      </c>
      <c r="AT340" s="131">
        <f t="shared" si="235"/>
        <v>43438</v>
      </c>
      <c r="AU340" s="132">
        <f t="shared" si="213"/>
        <v>0.33718000000000004</v>
      </c>
      <c r="AV340" s="132">
        <f t="shared" si="214"/>
        <v>0.60119</v>
      </c>
      <c r="AW340" s="132">
        <f t="shared" si="215"/>
        <v>0.77105000000000001</v>
      </c>
      <c r="AX340" s="132">
        <f t="shared" si="216"/>
        <v>4.9100000000000003E-3</v>
      </c>
      <c r="AY340" s="132">
        <f t="shared" si="217"/>
        <v>9.5400000000000016E-3</v>
      </c>
      <c r="AZ340" s="132">
        <f t="shared" si="218"/>
        <v>0.33387</v>
      </c>
      <c r="BA340" s="132">
        <f t="shared" si="219"/>
        <v>0.20023000000000002</v>
      </c>
      <c r="BB340" s="132">
        <f t="shared" si="220"/>
        <v>0.73280000000000001</v>
      </c>
      <c r="BC340" s="132">
        <f t="shared" si="221"/>
        <v>0.13879000000000002</v>
      </c>
      <c r="BD340" s="132">
        <f t="shared" si="222"/>
        <v>0.17456000000000002</v>
      </c>
      <c r="BE340" s="132">
        <f t="shared" si="223"/>
        <v>0.10806</v>
      </c>
      <c r="BF340" s="132">
        <f t="shared" si="224"/>
        <v>7.8580000000000011E-2</v>
      </c>
      <c r="BG340" s="132">
        <f t="shared" si="236"/>
        <v>7.2199999999999999E-3</v>
      </c>
      <c r="BH340" s="132"/>
      <c r="BI340" s="132">
        <f t="shared" si="207"/>
        <v>1.8025</v>
      </c>
      <c r="BJ340" s="132">
        <f t="shared" si="207"/>
        <v>3.0879500000000002</v>
      </c>
      <c r="BK340" s="132">
        <f t="shared" si="207"/>
        <v>4.3293499999999998</v>
      </c>
      <c r="BL340" s="132">
        <f t="shared" si="225"/>
        <v>0.60020000000000007</v>
      </c>
      <c r="BM340" s="132">
        <f t="shared" si="237"/>
        <v>2.4075000000000002</v>
      </c>
      <c r="BN340" s="132">
        <f t="shared" si="226"/>
        <v>0.96008000000000004</v>
      </c>
      <c r="BO340" s="132"/>
      <c r="BP340" s="132">
        <f t="shared" si="238"/>
        <v>5.1072500000000005</v>
      </c>
      <c r="BQ340" s="132">
        <f t="shared" si="239"/>
        <v>12.758000000000001</v>
      </c>
      <c r="BR340" s="132">
        <f t="shared" si="240"/>
        <v>0.39711999999999997</v>
      </c>
      <c r="BS340" s="132">
        <f t="shared" si="227"/>
        <v>0.11420000000000001</v>
      </c>
      <c r="BT340" s="132">
        <f t="shared" si="228"/>
        <v>1.8186</v>
      </c>
      <c r="BU340" s="132"/>
      <c r="BV340" s="132">
        <f t="shared" si="241"/>
        <v>0.13800000000000001</v>
      </c>
      <c r="BW340" s="133">
        <f t="shared" si="208"/>
        <v>1.5247000000000002</v>
      </c>
      <c r="BX340" s="133">
        <f t="shared" si="208"/>
        <v>1.4835</v>
      </c>
      <c r="BY340" s="133">
        <f t="shared" si="229"/>
        <v>0.44420000000000004</v>
      </c>
      <c r="BZ340" s="133">
        <f t="shared" si="230"/>
        <v>0.44740000000000002</v>
      </c>
      <c r="CA340" s="133">
        <f t="shared" si="231"/>
        <v>2.1899999999999999E-2</v>
      </c>
      <c r="CB340" s="133">
        <f t="shared" si="232"/>
        <v>8.2680000000000007</v>
      </c>
      <c r="CC340" s="133"/>
      <c r="CD340" s="133">
        <f t="shared" si="233"/>
        <v>1.6427</v>
      </c>
    </row>
    <row r="341" spans="1:82" ht="15.75" x14ac:dyDescent="0.25">
      <c r="A341" s="125">
        <v>43439</v>
      </c>
      <c r="B341" s="140">
        <v>17644</v>
      </c>
      <c r="C341" s="140">
        <v>61198</v>
      </c>
      <c r="D341" s="140">
        <v>86293</v>
      </c>
      <c r="E341" s="140">
        <v>23821</v>
      </c>
      <c r="F341" s="140">
        <v>48078</v>
      </c>
      <c r="G341" s="140">
        <v>1386</v>
      </c>
      <c r="H341" s="140">
        <v>14852</v>
      </c>
      <c r="I341" s="140">
        <v>15225</v>
      </c>
      <c r="J341" s="140">
        <v>126426</v>
      </c>
      <c r="K341" s="140">
        <v>100914</v>
      </c>
      <c r="L341" s="146">
        <v>4474</v>
      </c>
      <c r="M341" s="140">
        <v>16836</v>
      </c>
      <c r="N341" s="140">
        <v>291</v>
      </c>
      <c r="O341" s="140">
        <v>17028</v>
      </c>
      <c r="P341" s="140">
        <v>16233</v>
      </c>
      <c r="Q341" s="140">
        <v>4583</v>
      </c>
      <c r="R341" s="140">
        <v>17168</v>
      </c>
      <c r="S341" s="140">
        <v>88068</v>
      </c>
      <c r="T341" s="140">
        <v>20698</v>
      </c>
      <c r="U341" s="140">
        <v>5672</v>
      </c>
      <c r="V341" s="140">
        <v>32293</v>
      </c>
      <c r="W341" s="140">
        <v>36127</v>
      </c>
      <c r="X341" s="140">
        <v>18227</v>
      </c>
      <c r="Y341" s="140">
        <v>17809</v>
      </c>
      <c r="Z341" s="140">
        <v>13296</v>
      </c>
      <c r="AA341" s="140">
        <v>59918</v>
      </c>
      <c r="AB341" s="140">
        <v>886</v>
      </c>
      <c r="AC341" s="140">
        <v>439</v>
      </c>
      <c r="AD341" s="140">
        <v>6796</v>
      </c>
      <c r="AE341" s="140">
        <v>33016</v>
      </c>
      <c r="AF341" s="140">
        <v>8461</v>
      </c>
      <c r="AG341" s="140">
        <v>10340</v>
      </c>
      <c r="AH341" s="142">
        <v>42460</v>
      </c>
      <c r="AI341" s="142">
        <v>34060</v>
      </c>
      <c r="AJ341" s="140">
        <v>383860</v>
      </c>
      <c r="AK341" s="128">
        <f t="shared" si="242"/>
        <v>0.16836000000000001</v>
      </c>
      <c r="AL341" s="129">
        <f t="shared" si="243"/>
        <v>1.7644000000000002</v>
      </c>
      <c r="AM341" s="129">
        <f t="shared" si="244"/>
        <v>3.0599000000000003</v>
      </c>
      <c r="AN341" s="129">
        <f t="shared" si="244"/>
        <v>4.3146500000000003</v>
      </c>
      <c r="AO341" s="129">
        <f t="shared" si="245"/>
        <v>12.6426</v>
      </c>
      <c r="AP341" s="129">
        <f t="shared" si="246"/>
        <v>5.0457000000000001</v>
      </c>
      <c r="AQ341" s="129">
        <f t="shared" si="247"/>
        <v>0.42460000000000003</v>
      </c>
      <c r="AR341" s="129">
        <f t="shared" si="247"/>
        <v>0.34060000000000001</v>
      </c>
      <c r="AT341" s="131">
        <f t="shared" si="235"/>
        <v>43439</v>
      </c>
      <c r="AU341" s="132">
        <f t="shared" si="213"/>
        <v>0.33016000000000001</v>
      </c>
      <c r="AV341" s="132">
        <f t="shared" si="214"/>
        <v>0.59918000000000005</v>
      </c>
      <c r="AW341" s="132">
        <f t="shared" si="215"/>
        <v>0.88068000000000002</v>
      </c>
      <c r="AX341" s="132">
        <f t="shared" si="216"/>
        <v>4.3900000000000007E-3</v>
      </c>
      <c r="AY341" s="132">
        <f t="shared" si="217"/>
        <v>8.8600000000000016E-3</v>
      </c>
      <c r="AZ341" s="132">
        <f t="shared" si="218"/>
        <v>0.32293000000000005</v>
      </c>
      <c r="BA341" s="132">
        <f t="shared" si="219"/>
        <v>0.17809000000000003</v>
      </c>
      <c r="BB341" s="132">
        <f t="shared" si="220"/>
        <v>0.72254000000000007</v>
      </c>
      <c r="BC341" s="132">
        <f t="shared" si="221"/>
        <v>0.13296000000000002</v>
      </c>
      <c r="BD341" s="132">
        <f t="shared" si="222"/>
        <v>0.18227000000000002</v>
      </c>
      <c r="BE341" s="132">
        <f t="shared" si="223"/>
        <v>8.4610000000000005E-2</v>
      </c>
      <c r="BF341" s="132">
        <f t="shared" si="224"/>
        <v>6.7960000000000007E-2</v>
      </c>
      <c r="BG341" s="132">
        <f t="shared" si="236"/>
        <v>1.034E-2</v>
      </c>
      <c r="BH341" s="132"/>
      <c r="BI341" s="132">
        <f t="shared" si="207"/>
        <v>1.7644000000000002</v>
      </c>
      <c r="BJ341" s="132">
        <f t="shared" si="207"/>
        <v>3.0599000000000003</v>
      </c>
      <c r="BK341" s="132">
        <f t="shared" si="207"/>
        <v>4.3146500000000003</v>
      </c>
      <c r="BL341" s="132">
        <f t="shared" si="225"/>
        <v>0.56720000000000004</v>
      </c>
      <c r="BM341" s="132">
        <f t="shared" si="237"/>
        <v>2.3821000000000003</v>
      </c>
      <c r="BN341" s="132">
        <f t="shared" si="226"/>
        <v>0.96156000000000008</v>
      </c>
      <c r="BO341" s="132"/>
      <c r="BP341" s="132">
        <f t="shared" si="238"/>
        <v>5.0457000000000001</v>
      </c>
      <c r="BQ341" s="132">
        <f t="shared" si="239"/>
        <v>12.6426</v>
      </c>
      <c r="BR341" s="132">
        <f t="shared" si="240"/>
        <v>0.38385999999999998</v>
      </c>
      <c r="BS341" s="132">
        <f t="shared" si="227"/>
        <v>0.20698000000000003</v>
      </c>
      <c r="BT341" s="132">
        <f t="shared" si="228"/>
        <v>1.7168000000000001</v>
      </c>
      <c r="BU341" s="132"/>
      <c r="BV341" s="132">
        <f t="shared" si="241"/>
        <v>0.1386</v>
      </c>
      <c r="BW341" s="133">
        <f t="shared" si="208"/>
        <v>1.4852000000000001</v>
      </c>
      <c r="BX341" s="133">
        <f t="shared" si="208"/>
        <v>1.5225</v>
      </c>
      <c r="BY341" s="133">
        <f t="shared" si="229"/>
        <v>0.45830000000000004</v>
      </c>
      <c r="BZ341" s="133">
        <f t="shared" si="230"/>
        <v>0.44740000000000002</v>
      </c>
      <c r="CA341" s="133">
        <f t="shared" si="231"/>
        <v>2.9100000000000001E-2</v>
      </c>
      <c r="CB341" s="133">
        <f t="shared" si="232"/>
        <v>8.5139999999999993</v>
      </c>
      <c r="CC341" s="133"/>
      <c r="CD341" s="133">
        <f t="shared" si="233"/>
        <v>1.6233000000000002</v>
      </c>
    </row>
    <row r="342" spans="1:82" ht="15.75" x14ac:dyDescent="0.25">
      <c r="A342" s="125">
        <v>43440</v>
      </c>
      <c r="B342" s="140">
        <v>17568</v>
      </c>
      <c r="C342" s="140">
        <v>60704</v>
      </c>
      <c r="D342" s="140">
        <v>85664</v>
      </c>
      <c r="E342" s="140">
        <v>23339</v>
      </c>
      <c r="F342" s="140">
        <v>46407</v>
      </c>
      <c r="G342" s="140">
        <v>1372</v>
      </c>
      <c r="H342" s="140">
        <v>15169</v>
      </c>
      <c r="I342" s="140">
        <v>15414</v>
      </c>
      <c r="J342" s="140">
        <v>125770</v>
      </c>
      <c r="K342" s="140">
        <v>99950</v>
      </c>
      <c r="L342" s="146">
        <v>4474</v>
      </c>
      <c r="M342" s="140">
        <v>16604</v>
      </c>
      <c r="N342" s="140">
        <v>244</v>
      </c>
      <c r="O342" s="140">
        <v>16573</v>
      </c>
      <c r="P342" s="140">
        <v>16990</v>
      </c>
      <c r="Q342" s="140">
        <v>4473</v>
      </c>
      <c r="R342" s="140">
        <v>16723</v>
      </c>
      <c r="S342" s="140">
        <v>67553</v>
      </c>
      <c r="T342" s="140">
        <v>11476</v>
      </c>
      <c r="U342" s="140">
        <v>5411</v>
      </c>
      <c r="V342" s="140">
        <v>30635</v>
      </c>
      <c r="W342" s="140">
        <v>36197</v>
      </c>
      <c r="X342" s="140">
        <v>17331</v>
      </c>
      <c r="Y342" s="140">
        <v>17899</v>
      </c>
      <c r="Z342" s="140">
        <v>14419</v>
      </c>
      <c r="AA342" s="140">
        <v>58727</v>
      </c>
      <c r="AB342" s="140">
        <v>998</v>
      </c>
      <c r="AC342" s="140">
        <v>569</v>
      </c>
      <c r="AD342" s="140">
        <v>11527</v>
      </c>
      <c r="AE342" s="140">
        <v>31456</v>
      </c>
      <c r="AF342" s="140">
        <v>10724</v>
      </c>
      <c r="AG342" s="140">
        <v>11010</v>
      </c>
      <c r="AH342" s="140">
        <v>108840</v>
      </c>
      <c r="AI342" s="140">
        <v>68770</v>
      </c>
      <c r="AJ342" s="140">
        <v>384080</v>
      </c>
      <c r="AK342" s="128">
        <f t="shared" si="242"/>
        <v>0.16604000000000002</v>
      </c>
      <c r="AL342" s="129">
        <f t="shared" si="243"/>
        <v>1.7568000000000001</v>
      </c>
      <c r="AM342" s="129">
        <f t="shared" si="244"/>
        <v>3.0352000000000001</v>
      </c>
      <c r="AN342" s="129">
        <f t="shared" si="244"/>
        <v>4.2831999999999999</v>
      </c>
      <c r="AO342" s="129">
        <f t="shared" si="245"/>
        <v>12.577</v>
      </c>
      <c r="AP342" s="129">
        <f t="shared" si="246"/>
        <v>4.9975000000000005</v>
      </c>
      <c r="AQ342" s="129">
        <f t="shared" si="247"/>
        <v>1.0884</v>
      </c>
      <c r="AR342" s="129">
        <f t="shared" si="247"/>
        <v>0.68770000000000009</v>
      </c>
      <c r="AT342" s="131">
        <f t="shared" si="235"/>
        <v>43440</v>
      </c>
      <c r="AU342" s="132">
        <f t="shared" si="213"/>
        <v>0.31456000000000001</v>
      </c>
      <c r="AV342" s="132">
        <f t="shared" si="214"/>
        <v>0.58727000000000007</v>
      </c>
      <c r="AW342" s="132">
        <f t="shared" si="215"/>
        <v>0.67553000000000007</v>
      </c>
      <c r="AX342" s="132">
        <f t="shared" si="216"/>
        <v>5.6900000000000006E-3</v>
      </c>
      <c r="AY342" s="132">
        <f t="shared" si="217"/>
        <v>9.980000000000001E-3</v>
      </c>
      <c r="AZ342" s="132">
        <f t="shared" si="218"/>
        <v>0.30635000000000001</v>
      </c>
      <c r="BA342" s="132">
        <f t="shared" si="219"/>
        <v>0.17899000000000001</v>
      </c>
      <c r="BB342" s="132">
        <f t="shared" si="220"/>
        <v>0.72394000000000003</v>
      </c>
      <c r="BC342" s="132">
        <f t="shared" si="221"/>
        <v>0.14419000000000001</v>
      </c>
      <c r="BD342" s="132">
        <f t="shared" si="222"/>
        <v>0.17331000000000002</v>
      </c>
      <c r="BE342" s="132">
        <f t="shared" si="223"/>
        <v>0.10724</v>
      </c>
      <c r="BF342" s="132">
        <f t="shared" si="224"/>
        <v>0.11527000000000001</v>
      </c>
      <c r="BG342" s="132">
        <f t="shared" si="236"/>
        <v>1.1009999999999999E-2</v>
      </c>
      <c r="BH342" s="132"/>
      <c r="BI342" s="132">
        <f t="shared" si="207"/>
        <v>1.7568000000000001</v>
      </c>
      <c r="BJ342" s="132">
        <f t="shared" si="207"/>
        <v>3.0352000000000001</v>
      </c>
      <c r="BK342" s="132">
        <f t="shared" si="207"/>
        <v>4.2831999999999999</v>
      </c>
      <c r="BL342" s="132">
        <f t="shared" si="225"/>
        <v>0.54110000000000003</v>
      </c>
      <c r="BM342" s="132">
        <f t="shared" si="237"/>
        <v>2.3339000000000003</v>
      </c>
      <c r="BN342" s="132">
        <f t="shared" si="226"/>
        <v>0.92814000000000008</v>
      </c>
      <c r="BO342" s="132"/>
      <c r="BP342" s="132">
        <f t="shared" si="238"/>
        <v>4.9975000000000005</v>
      </c>
      <c r="BQ342" s="132">
        <f t="shared" si="239"/>
        <v>12.577</v>
      </c>
      <c r="BR342" s="132">
        <f t="shared" si="240"/>
        <v>0.38407999999999998</v>
      </c>
      <c r="BS342" s="132">
        <f t="shared" si="227"/>
        <v>0.11476000000000001</v>
      </c>
      <c r="BT342" s="132">
        <f t="shared" si="228"/>
        <v>1.6723000000000001</v>
      </c>
      <c r="BU342" s="132"/>
      <c r="BV342" s="132">
        <f t="shared" si="241"/>
        <v>0.13720000000000002</v>
      </c>
      <c r="BW342" s="133">
        <f t="shared" si="208"/>
        <v>1.5169000000000001</v>
      </c>
      <c r="BX342" s="133">
        <f t="shared" si="208"/>
        <v>1.5414000000000001</v>
      </c>
      <c r="BY342" s="133">
        <f t="shared" si="229"/>
        <v>0.44730000000000003</v>
      </c>
      <c r="BZ342" s="133">
        <f t="shared" si="230"/>
        <v>0.44740000000000002</v>
      </c>
      <c r="CA342" s="133">
        <f t="shared" si="231"/>
        <v>2.4400000000000002E-2</v>
      </c>
      <c r="CB342" s="133">
        <f t="shared" si="232"/>
        <v>8.2865000000000002</v>
      </c>
      <c r="CC342" s="133"/>
      <c r="CD342" s="133">
        <f t="shared" si="233"/>
        <v>1.6990000000000001</v>
      </c>
    </row>
    <row r="343" spans="1:82" ht="15.75" x14ac:dyDescent="0.25">
      <c r="A343" s="125">
        <v>43441</v>
      </c>
      <c r="B343" s="140">
        <v>17349</v>
      </c>
      <c r="C343" s="140">
        <v>59611</v>
      </c>
      <c r="D343" s="140">
        <v>80331</v>
      </c>
      <c r="E343" s="140">
        <v>23010</v>
      </c>
      <c r="F343" s="140">
        <v>46620</v>
      </c>
      <c r="G343" s="140">
        <v>1247</v>
      </c>
      <c r="H343" s="140">
        <v>13462</v>
      </c>
      <c r="I343" s="140">
        <v>14148</v>
      </c>
      <c r="J343" s="140">
        <v>123776</v>
      </c>
      <c r="K343" s="140">
        <v>100485</v>
      </c>
      <c r="L343" s="146">
        <v>4474</v>
      </c>
      <c r="M343" s="140">
        <v>17001</v>
      </c>
      <c r="N343" s="140">
        <v>220</v>
      </c>
      <c r="O343" s="140">
        <v>15841</v>
      </c>
      <c r="P343" s="140">
        <v>17007</v>
      </c>
      <c r="Q343" s="140">
        <v>4337</v>
      </c>
      <c r="R343" s="140">
        <v>16987</v>
      </c>
      <c r="S343" s="140">
        <v>60886</v>
      </c>
      <c r="T343" s="140">
        <v>20636</v>
      </c>
      <c r="U343" s="140">
        <v>5070</v>
      </c>
      <c r="V343" s="140">
        <v>29557</v>
      </c>
      <c r="W343" s="140">
        <v>35591</v>
      </c>
      <c r="X343" s="140">
        <v>16983</v>
      </c>
      <c r="Y343" s="140">
        <v>25060</v>
      </c>
      <c r="Z343" s="140">
        <v>15147</v>
      </c>
      <c r="AA343" s="140">
        <v>56964</v>
      </c>
      <c r="AB343" s="140">
        <v>1085</v>
      </c>
      <c r="AC343" s="140">
        <v>558</v>
      </c>
      <c r="AD343" s="140">
        <v>15470</v>
      </c>
      <c r="AE343" s="140">
        <v>31218</v>
      </c>
      <c r="AF343" s="140">
        <v>10169</v>
      </c>
      <c r="AG343" s="140">
        <v>0</v>
      </c>
      <c r="AH343" s="140">
        <v>108340</v>
      </c>
      <c r="AI343" s="140">
        <v>101380</v>
      </c>
      <c r="AJ343" s="140">
        <v>409740</v>
      </c>
      <c r="AK343" s="128">
        <f t="shared" si="242"/>
        <v>0.17001000000000002</v>
      </c>
      <c r="AL343" s="129">
        <f t="shared" si="243"/>
        <v>1.7349000000000001</v>
      </c>
      <c r="AM343" s="129">
        <f t="shared" si="244"/>
        <v>2.98055</v>
      </c>
      <c r="AN343" s="129">
        <f t="shared" si="244"/>
        <v>4.0165500000000005</v>
      </c>
      <c r="AO343" s="129">
        <f t="shared" si="245"/>
        <v>12.377600000000001</v>
      </c>
      <c r="AP343" s="129">
        <f t="shared" si="246"/>
        <v>5.0242500000000003</v>
      </c>
      <c r="AQ343" s="129">
        <f t="shared" si="247"/>
        <v>1.0834000000000001</v>
      </c>
      <c r="AR343" s="129">
        <f t="shared" si="247"/>
        <v>1.0138</v>
      </c>
      <c r="AT343" s="131">
        <f t="shared" si="235"/>
        <v>43441</v>
      </c>
      <c r="AU343" s="132">
        <f t="shared" si="213"/>
        <v>0.31218000000000001</v>
      </c>
      <c r="AV343" s="132">
        <f t="shared" si="214"/>
        <v>0.56964000000000004</v>
      </c>
      <c r="AW343" s="132">
        <f t="shared" si="215"/>
        <v>0.60886000000000007</v>
      </c>
      <c r="AX343" s="132">
        <f t="shared" si="216"/>
        <v>5.5800000000000008E-3</v>
      </c>
      <c r="AY343" s="132">
        <f t="shared" si="217"/>
        <v>1.085E-2</v>
      </c>
      <c r="AZ343" s="132">
        <f t="shared" si="218"/>
        <v>0.29557</v>
      </c>
      <c r="BA343" s="132">
        <f t="shared" si="219"/>
        <v>0.25060000000000004</v>
      </c>
      <c r="BB343" s="132">
        <f t="shared" si="220"/>
        <v>0.71182000000000001</v>
      </c>
      <c r="BC343" s="132">
        <f t="shared" si="221"/>
        <v>0.15147000000000002</v>
      </c>
      <c r="BD343" s="132">
        <f t="shared" si="222"/>
        <v>0.16983000000000001</v>
      </c>
      <c r="BE343" s="132">
        <f t="shared" si="223"/>
        <v>0.10169</v>
      </c>
      <c r="BF343" s="132">
        <f t="shared" si="224"/>
        <v>0.1547</v>
      </c>
      <c r="BG343" s="132">
        <f t="shared" si="236"/>
        <v>0</v>
      </c>
      <c r="BH343" s="132"/>
      <c r="BI343" s="132">
        <f t="shared" si="207"/>
        <v>1.7349000000000001</v>
      </c>
      <c r="BJ343" s="132">
        <f t="shared" si="207"/>
        <v>2.98055</v>
      </c>
      <c r="BK343" s="132">
        <f t="shared" si="207"/>
        <v>4.0165500000000005</v>
      </c>
      <c r="BL343" s="132">
        <f t="shared" si="225"/>
        <v>0.50700000000000001</v>
      </c>
      <c r="BM343" s="132">
        <f t="shared" si="237"/>
        <v>2.3010000000000002</v>
      </c>
      <c r="BN343" s="132">
        <f t="shared" si="226"/>
        <v>0.93240000000000012</v>
      </c>
      <c r="BO343" s="132"/>
      <c r="BP343" s="132">
        <f t="shared" si="238"/>
        <v>5.0242500000000003</v>
      </c>
      <c r="BQ343" s="132">
        <f t="shared" si="239"/>
        <v>12.377600000000001</v>
      </c>
      <c r="BR343" s="132">
        <f t="shared" si="240"/>
        <v>0.40973999999999999</v>
      </c>
      <c r="BS343" s="132">
        <f t="shared" si="227"/>
        <v>0.20636000000000002</v>
      </c>
      <c r="BT343" s="132">
        <f t="shared" si="228"/>
        <v>1.6987000000000001</v>
      </c>
      <c r="BU343" s="132"/>
      <c r="BV343" s="132">
        <f t="shared" si="241"/>
        <v>0.12470000000000001</v>
      </c>
      <c r="BW343" s="133">
        <f t="shared" si="208"/>
        <v>1.3462000000000001</v>
      </c>
      <c r="BX343" s="133">
        <f t="shared" si="208"/>
        <v>1.4148000000000001</v>
      </c>
      <c r="BY343" s="133">
        <f t="shared" si="229"/>
        <v>0.43370000000000003</v>
      </c>
      <c r="BZ343" s="133">
        <f t="shared" si="230"/>
        <v>0.44740000000000002</v>
      </c>
      <c r="CA343" s="133">
        <f t="shared" si="231"/>
        <v>2.2000000000000002E-2</v>
      </c>
      <c r="CB343" s="133">
        <f t="shared" si="232"/>
        <v>7.9205000000000005</v>
      </c>
      <c r="CC343" s="133"/>
      <c r="CD343" s="133">
        <f t="shared" si="233"/>
        <v>1.7007000000000001</v>
      </c>
    </row>
    <row r="344" spans="1:82" ht="15.75" x14ac:dyDescent="0.25">
      <c r="A344" s="125">
        <v>43442</v>
      </c>
      <c r="B344" s="140">
        <v>17503</v>
      </c>
      <c r="C344" s="140">
        <v>60031</v>
      </c>
      <c r="D344" s="140">
        <v>84684</v>
      </c>
      <c r="E344" s="140">
        <v>22027</v>
      </c>
      <c r="F344" s="140">
        <v>50130</v>
      </c>
      <c r="G344" s="140">
        <v>1230</v>
      </c>
      <c r="H344" s="140">
        <v>12554</v>
      </c>
      <c r="I344" s="140">
        <v>13733</v>
      </c>
      <c r="J344" s="140">
        <v>125020</v>
      </c>
      <c r="K344" s="140">
        <v>98221</v>
      </c>
      <c r="L344" s="146">
        <v>4474</v>
      </c>
      <c r="M344" s="140">
        <v>18049</v>
      </c>
      <c r="N344" s="140">
        <v>119</v>
      </c>
      <c r="O344" s="140">
        <v>17419</v>
      </c>
      <c r="P344" s="140">
        <v>16716</v>
      </c>
      <c r="Q344" s="140">
        <v>4228</v>
      </c>
      <c r="R344" s="140">
        <v>15579</v>
      </c>
      <c r="S344" s="140">
        <v>58477</v>
      </c>
      <c r="T344" s="140">
        <v>12336</v>
      </c>
      <c r="U344" s="140">
        <v>4857</v>
      </c>
      <c r="V344" s="140">
        <v>31263</v>
      </c>
      <c r="W344" s="140">
        <v>35516</v>
      </c>
      <c r="X344" s="140">
        <v>17644</v>
      </c>
      <c r="Y344" s="140">
        <v>25967</v>
      </c>
      <c r="Z344" s="140">
        <v>16291</v>
      </c>
      <c r="AA344" s="140">
        <v>59450</v>
      </c>
      <c r="AB344" s="140">
        <v>1008</v>
      </c>
      <c r="AC344" s="140">
        <v>631</v>
      </c>
      <c r="AD344" s="140">
        <v>7459</v>
      </c>
      <c r="AE344" s="140">
        <v>31334</v>
      </c>
      <c r="AF344" s="140">
        <v>8512</v>
      </c>
      <c r="AG344" s="140">
        <v>10420</v>
      </c>
      <c r="AH344" s="140">
        <v>55770</v>
      </c>
      <c r="AI344" s="140">
        <v>43150</v>
      </c>
      <c r="AJ344" s="140">
        <v>413080</v>
      </c>
      <c r="AK344" s="128">
        <f t="shared" si="242"/>
        <v>0.18049000000000001</v>
      </c>
      <c r="AL344" s="129">
        <f t="shared" si="243"/>
        <v>1.7503000000000002</v>
      </c>
      <c r="AM344" s="129">
        <f t="shared" si="244"/>
        <v>3.0015499999999999</v>
      </c>
      <c r="AN344" s="129">
        <f t="shared" si="244"/>
        <v>4.2342000000000004</v>
      </c>
      <c r="AO344" s="129">
        <f t="shared" si="245"/>
        <v>12.502000000000001</v>
      </c>
      <c r="AP344" s="129">
        <f t="shared" si="246"/>
        <v>4.9110500000000004</v>
      </c>
      <c r="AQ344" s="129">
        <f t="shared" si="247"/>
        <v>0.55770000000000008</v>
      </c>
      <c r="AR344" s="129">
        <f t="shared" si="247"/>
        <v>0.43150000000000005</v>
      </c>
      <c r="AT344" s="131">
        <f t="shared" si="235"/>
        <v>43442</v>
      </c>
      <c r="AU344" s="132">
        <f t="shared" si="213"/>
        <v>0.31334000000000001</v>
      </c>
      <c r="AV344" s="132">
        <f t="shared" si="214"/>
        <v>0.59450000000000003</v>
      </c>
      <c r="AW344" s="132">
        <f t="shared" si="215"/>
        <v>0.58477000000000001</v>
      </c>
      <c r="AX344" s="132">
        <f t="shared" si="216"/>
        <v>6.3100000000000005E-3</v>
      </c>
      <c r="AY344" s="132">
        <f t="shared" si="217"/>
        <v>1.008E-2</v>
      </c>
      <c r="AZ344" s="132">
        <f t="shared" si="218"/>
        <v>0.31263000000000002</v>
      </c>
      <c r="BA344" s="132">
        <f t="shared" si="219"/>
        <v>0.25967000000000001</v>
      </c>
      <c r="BB344" s="132">
        <f t="shared" si="220"/>
        <v>0.71032000000000006</v>
      </c>
      <c r="BC344" s="132">
        <f t="shared" si="221"/>
        <v>0.16291000000000003</v>
      </c>
      <c r="BD344" s="132">
        <f t="shared" si="222"/>
        <v>0.17644000000000001</v>
      </c>
      <c r="BE344" s="132">
        <f t="shared" si="223"/>
        <v>8.5120000000000001E-2</v>
      </c>
      <c r="BF344" s="132">
        <f t="shared" si="224"/>
        <v>7.4590000000000004E-2</v>
      </c>
      <c r="BG344" s="132">
        <f t="shared" si="236"/>
        <v>1.0419999999999999E-2</v>
      </c>
      <c r="BH344" s="132"/>
      <c r="BI344" s="132">
        <f t="shared" si="207"/>
        <v>1.7503000000000002</v>
      </c>
      <c r="BJ344" s="132">
        <f t="shared" si="207"/>
        <v>3.0015499999999999</v>
      </c>
      <c r="BK344" s="132">
        <f t="shared" si="207"/>
        <v>4.2342000000000004</v>
      </c>
      <c r="BL344" s="132">
        <f t="shared" si="225"/>
        <v>0.48570000000000002</v>
      </c>
      <c r="BM344" s="132">
        <f t="shared" si="237"/>
        <v>2.2027000000000001</v>
      </c>
      <c r="BN344" s="132">
        <f t="shared" si="226"/>
        <v>1.0026000000000002</v>
      </c>
      <c r="BO344" s="132"/>
      <c r="BP344" s="132">
        <f t="shared" si="238"/>
        <v>4.9110500000000004</v>
      </c>
      <c r="BQ344" s="132">
        <f t="shared" si="239"/>
        <v>12.502000000000001</v>
      </c>
      <c r="BR344" s="132">
        <f t="shared" si="240"/>
        <v>0.41308</v>
      </c>
      <c r="BS344" s="132">
        <f t="shared" si="227"/>
        <v>0.12336000000000001</v>
      </c>
      <c r="BT344" s="132">
        <f t="shared" si="228"/>
        <v>1.5579000000000001</v>
      </c>
      <c r="BU344" s="132"/>
      <c r="BV344" s="132">
        <f t="shared" si="241"/>
        <v>0.12300000000000001</v>
      </c>
      <c r="BW344" s="133">
        <f t="shared" si="208"/>
        <v>1.2554000000000001</v>
      </c>
      <c r="BX344" s="133">
        <f t="shared" si="208"/>
        <v>1.3733</v>
      </c>
      <c r="BY344" s="133">
        <f t="shared" si="229"/>
        <v>0.42280000000000001</v>
      </c>
      <c r="BZ344" s="133">
        <f t="shared" si="230"/>
        <v>0.44740000000000002</v>
      </c>
      <c r="CA344" s="133">
        <f t="shared" si="231"/>
        <v>1.1900000000000001E-2</v>
      </c>
      <c r="CB344" s="133">
        <f t="shared" si="232"/>
        <v>8.7095000000000002</v>
      </c>
      <c r="CC344" s="133"/>
      <c r="CD344" s="133">
        <f t="shared" si="233"/>
        <v>1.6716</v>
      </c>
    </row>
    <row r="345" spans="1:82" ht="15.75" x14ac:dyDescent="0.25">
      <c r="A345" s="125">
        <v>43443</v>
      </c>
      <c r="B345" s="140">
        <v>17650</v>
      </c>
      <c r="C345" s="140">
        <v>60432</v>
      </c>
      <c r="D345" s="140">
        <v>84742</v>
      </c>
      <c r="E345" s="140">
        <v>21788</v>
      </c>
      <c r="F345" s="140">
        <v>51977</v>
      </c>
      <c r="G345" s="140">
        <v>1124</v>
      </c>
      <c r="H345" s="140">
        <v>12247</v>
      </c>
      <c r="I345" s="140">
        <v>13807</v>
      </c>
      <c r="J345" s="140">
        <v>125178</v>
      </c>
      <c r="K345" s="140">
        <v>98070</v>
      </c>
      <c r="L345" s="146">
        <v>4474</v>
      </c>
      <c r="M345" s="140">
        <v>21367</v>
      </c>
      <c r="N345" s="140">
        <v>120</v>
      </c>
      <c r="O345" s="140">
        <v>17115</v>
      </c>
      <c r="P345" s="140">
        <v>16213</v>
      </c>
      <c r="Q345" s="140">
        <v>4207</v>
      </c>
      <c r="R345" s="140">
        <v>15705</v>
      </c>
      <c r="S345" s="140">
        <v>58200</v>
      </c>
      <c r="T345" s="140">
        <v>21778</v>
      </c>
      <c r="U345" s="140">
        <v>4711</v>
      </c>
      <c r="V345" s="140">
        <v>32439</v>
      </c>
      <c r="W345" s="140">
        <v>34996</v>
      </c>
      <c r="X345" s="140">
        <v>17824</v>
      </c>
      <c r="Y345" s="140">
        <v>23489</v>
      </c>
      <c r="Z345" s="140">
        <v>15109</v>
      </c>
      <c r="AA345" s="140">
        <v>73255</v>
      </c>
      <c r="AB345" s="140">
        <v>1072</v>
      </c>
      <c r="AC345" s="140">
        <v>524</v>
      </c>
      <c r="AD345" s="140">
        <v>8082</v>
      </c>
      <c r="AE345" s="140">
        <v>33596</v>
      </c>
      <c r="AF345" s="140">
        <v>8349</v>
      </c>
      <c r="AG345" s="140">
        <v>10610</v>
      </c>
      <c r="AH345" s="140">
        <v>58550</v>
      </c>
      <c r="AI345" s="140">
        <v>45790</v>
      </c>
      <c r="AJ345" s="140">
        <v>407000</v>
      </c>
      <c r="AK345" s="128">
        <f t="shared" si="242"/>
        <v>0.21367000000000003</v>
      </c>
      <c r="AL345" s="129">
        <f t="shared" si="243"/>
        <v>1.7650000000000001</v>
      </c>
      <c r="AM345" s="129">
        <f t="shared" si="244"/>
        <v>3.0216000000000003</v>
      </c>
      <c r="AN345" s="129">
        <f t="shared" si="244"/>
        <v>4.2370999999999999</v>
      </c>
      <c r="AO345" s="129">
        <f t="shared" si="245"/>
        <v>12.517800000000001</v>
      </c>
      <c r="AP345" s="129">
        <f t="shared" si="246"/>
        <v>4.9035000000000002</v>
      </c>
      <c r="AQ345" s="129">
        <f t="shared" si="247"/>
        <v>0.58550000000000002</v>
      </c>
      <c r="AR345" s="129">
        <f t="shared" si="247"/>
        <v>0.45790000000000003</v>
      </c>
      <c r="AT345" s="131">
        <f t="shared" si="235"/>
        <v>43443</v>
      </c>
      <c r="AU345" s="132">
        <f t="shared" si="213"/>
        <v>0.33596000000000004</v>
      </c>
      <c r="AV345" s="132">
        <f t="shared" si="214"/>
        <v>0.73255000000000003</v>
      </c>
      <c r="AW345" s="132">
        <f t="shared" si="215"/>
        <v>0.58200000000000007</v>
      </c>
      <c r="AX345" s="132">
        <f t="shared" si="216"/>
        <v>5.2400000000000007E-3</v>
      </c>
      <c r="AY345" s="132">
        <f t="shared" si="217"/>
        <v>1.072E-2</v>
      </c>
      <c r="AZ345" s="132">
        <f t="shared" si="218"/>
        <v>0.32439000000000001</v>
      </c>
      <c r="BA345" s="132">
        <f t="shared" si="219"/>
        <v>0.23489000000000002</v>
      </c>
      <c r="BB345" s="132">
        <f t="shared" si="220"/>
        <v>0.6999200000000001</v>
      </c>
      <c r="BC345" s="132">
        <f t="shared" si="221"/>
        <v>0.15109</v>
      </c>
      <c r="BD345" s="132">
        <f t="shared" si="222"/>
        <v>0.17824000000000001</v>
      </c>
      <c r="BE345" s="132">
        <f t="shared" si="223"/>
        <v>8.3490000000000009E-2</v>
      </c>
      <c r="BF345" s="132">
        <f t="shared" si="224"/>
        <v>8.0820000000000003E-2</v>
      </c>
      <c r="BG345" s="132">
        <f t="shared" si="236"/>
        <v>1.061E-2</v>
      </c>
      <c r="BH345" s="132"/>
      <c r="BI345" s="132">
        <f t="shared" si="207"/>
        <v>1.7650000000000001</v>
      </c>
      <c r="BJ345" s="132">
        <f t="shared" si="207"/>
        <v>3.0216000000000003</v>
      </c>
      <c r="BK345" s="132">
        <f t="shared" si="207"/>
        <v>4.2370999999999999</v>
      </c>
      <c r="BL345" s="132">
        <f t="shared" si="225"/>
        <v>0.47110000000000002</v>
      </c>
      <c r="BM345" s="132">
        <f t="shared" si="237"/>
        <v>2.1788000000000003</v>
      </c>
      <c r="BN345" s="132">
        <f t="shared" si="226"/>
        <v>1.0395400000000001</v>
      </c>
      <c r="BO345" s="132"/>
      <c r="BP345" s="132">
        <f t="shared" si="238"/>
        <v>4.9035000000000002</v>
      </c>
      <c r="BQ345" s="132">
        <f t="shared" si="239"/>
        <v>12.517800000000001</v>
      </c>
      <c r="BR345" s="132">
        <f t="shared" si="240"/>
        <v>0.40699999999999997</v>
      </c>
      <c r="BS345" s="132">
        <f t="shared" si="227"/>
        <v>0.21778000000000003</v>
      </c>
      <c r="BT345" s="132">
        <f t="shared" si="228"/>
        <v>1.5705</v>
      </c>
      <c r="BU345" s="132"/>
      <c r="BV345" s="132">
        <f t="shared" si="241"/>
        <v>0.1124</v>
      </c>
      <c r="BW345" s="133">
        <f t="shared" si="208"/>
        <v>1.2247000000000001</v>
      </c>
      <c r="BX345" s="133">
        <f t="shared" si="208"/>
        <v>1.3807</v>
      </c>
      <c r="BY345" s="133">
        <f t="shared" si="229"/>
        <v>0.42070000000000002</v>
      </c>
      <c r="BZ345" s="133">
        <f t="shared" si="230"/>
        <v>0.44740000000000002</v>
      </c>
      <c r="CA345" s="133">
        <f t="shared" si="231"/>
        <v>1.2E-2</v>
      </c>
      <c r="CB345" s="133">
        <f t="shared" si="232"/>
        <v>8.557500000000001</v>
      </c>
      <c r="CC345" s="133"/>
      <c r="CD345" s="133">
        <f t="shared" si="233"/>
        <v>1.6213000000000002</v>
      </c>
    </row>
    <row r="346" spans="1:82" ht="15.75" x14ac:dyDescent="0.25">
      <c r="A346" s="125">
        <v>43444</v>
      </c>
      <c r="B346" s="140">
        <v>17110</v>
      </c>
      <c r="C346" s="140">
        <v>59484</v>
      </c>
      <c r="D346" s="140">
        <v>84264</v>
      </c>
      <c r="E346" s="140">
        <v>22024</v>
      </c>
      <c r="F346" s="140">
        <v>47358</v>
      </c>
      <c r="G346" s="140">
        <v>1112</v>
      </c>
      <c r="H346" s="140">
        <v>11701</v>
      </c>
      <c r="I346" s="140">
        <v>13047</v>
      </c>
      <c r="J346" s="140">
        <v>123200</v>
      </c>
      <c r="K346" s="140">
        <v>95535</v>
      </c>
      <c r="L346" s="146">
        <v>4474</v>
      </c>
      <c r="M346" s="140">
        <v>17306</v>
      </c>
      <c r="N346" s="140">
        <v>194</v>
      </c>
      <c r="O346" s="140">
        <v>15585</v>
      </c>
      <c r="P346" s="140">
        <v>15376</v>
      </c>
      <c r="Q346" s="140">
        <v>4144</v>
      </c>
      <c r="R346" s="140">
        <v>15914</v>
      </c>
      <c r="S346" s="140">
        <v>60057</v>
      </c>
      <c r="T346" s="140">
        <v>10870</v>
      </c>
      <c r="U346" s="140">
        <v>4622</v>
      </c>
      <c r="V346" s="140">
        <v>29632</v>
      </c>
      <c r="W346" s="140">
        <v>36207</v>
      </c>
      <c r="X346" s="140">
        <v>17302</v>
      </c>
      <c r="Y346" s="140">
        <v>24350</v>
      </c>
      <c r="Z346" s="140">
        <v>14530</v>
      </c>
      <c r="AA346" s="140">
        <v>60390</v>
      </c>
      <c r="AB346" s="140">
        <v>915</v>
      </c>
      <c r="AC346" s="140">
        <v>350</v>
      </c>
      <c r="AD346" s="140">
        <v>6692</v>
      </c>
      <c r="AE346" s="140">
        <v>31259</v>
      </c>
      <c r="AF346" s="140">
        <v>10379</v>
      </c>
      <c r="AG346" s="140">
        <v>10650</v>
      </c>
      <c r="AH346" s="140">
        <v>50180</v>
      </c>
      <c r="AI346" s="140">
        <v>33290</v>
      </c>
      <c r="AJ346" s="140">
        <v>385540</v>
      </c>
      <c r="AK346" s="128">
        <f t="shared" si="242"/>
        <v>0.17306000000000002</v>
      </c>
      <c r="AL346" s="129">
        <f t="shared" si="243"/>
        <v>1.7110000000000001</v>
      </c>
      <c r="AM346" s="129">
        <f t="shared" si="244"/>
        <v>2.9742000000000002</v>
      </c>
      <c r="AN346" s="129">
        <f t="shared" si="244"/>
        <v>4.2132000000000005</v>
      </c>
      <c r="AO346" s="129">
        <f t="shared" si="245"/>
        <v>12.32</v>
      </c>
      <c r="AP346" s="129">
        <f t="shared" si="246"/>
        <v>4.7767499999999998</v>
      </c>
      <c r="AQ346" s="129">
        <f t="shared" si="247"/>
        <v>0.50180000000000002</v>
      </c>
      <c r="AR346" s="129">
        <f t="shared" si="247"/>
        <v>0.33290000000000003</v>
      </c>
      <c r="AT346" s="131">
        <f t="shared" si="235"/>
        <v>43444</v>
      </c>
      <c r="AU346" s="132">
        <f t="shared" si="213"/>
        <v>0.31259000000000003</v>
      </c>
      <c r="AV346" s="132">
        <f t="shared" si="214"/>
        <v>0.6039000000000001</v>
      </c>
      <c r="AW346" s="132">
        <f t="shared" si="215"/>
        <v>0.60057000000000005</v>
      </c>
      <c r="AX346" s="132">
        <f t="shared" si="216"/>
        <v>3.5000000000000001E-3</v>
      </c>
      <c r="AY346" s="132">
        <f t="shared" si="217"/>
        <v>9.1500000000000001E-3</v>
      </c>
      <c r="AZ346" s="132">
        <f t="shared" si="218"/>
        <v>0.29632000000000003</v>
      </c>
      <c r="BA346" s="132">
        <f t="shared" si="219"/>
        <v>0.24350000000000002</v>
      </c>
      <c r="BB346" s="132">
        <f t="shared" si="220"/>
        <v>0.72414000000000001</v>
      </c>
      <c r="BC346" s="132">
        <f t="shared" si="221"/>
        <v>0.14530000000000001</v>
      </c>
      <c r="BD346" s="132">
        <f t="shared" si="222"/>
        <v>0.17302000000000001</v>
      </c>
      <c r="BE346" s="132">
        <f t="shared" si="223"/>
        <v>0.10379000000000001</v>
      </c>
      <c r="BF346" s="132">
        <f t="shared" si="224"/>
        <v>6.6920000000000007E-2</v>
      </c>
      <c r="BG346" s="132">
        <f t="shared" si="236"/>
        <v>1.065E-2</v>
      </c>
      <c r="BH346" s="132"/>
      <c r="BI346" s="132">
        <f t="shared" si="207"/>
        <v>1.7110000000000001</v>
      </c>
      <c r="BJ346" s="132">
        <f t="shared" si="207"/>
        <v>2.9742000000000002</v>
      </c>
      <c r="BK346" s="132">
        <f t="shared" si="207"/>
        <v>4.2132000000000005</v>
      </c>
      <c r="BL346" s="132">
        <f t="shared" si="225"/>
        <v>0.4622</v>
      </c>
      <c r="BM346" s="132">
        <f t="shared" si="237"/>
        <v>2.2023999999999999</v>
      </c>
      <c r="BN346" s="132">
        <f t="shared" si="226"/>
        <v>0.94716000000000011</v>
      </c>
      <c r="BO346" s="132"/>
      <c r="BP346" s="132">
        <f t="shared" si="238"/>
        <v>4.7767499999999998</v>
      </c>
      <c r="BQ346" s="132">
        <f t="shared" si="239"/>
        <v>12.32</v>
      </c>
      <c r="BR346" s="132">
        <f t="shared" si="240"/>
        <v>0.38553999999999999</v>
      </c>
      <c r="BS346" s="132">
        <f t="shared" si="227"/>
        <v>0.1087</v>
      </c>
      <c r="BT346" s="132">
        <f t="shared" si="228"/>
        <v>1.5914000000000001</v>
      </c>
      <c r="BU346" s="132"/>
      <c r="BV346" s="132">
        <f t="shared" si="241"/>
        <v>0.11120000000000001</v>
      </c>
      <c r="BW346" s="133">
        <f t="shared" si="208"/>
        <v>1.1701000000000001</v>
      </c>
      <c r="BX346" s="133">
        <f t="shared" si="208"/>
        <v>1.3047</v>
      </c>
      <c r="BY346" s="133">
        <f t="shared" si="229"/>
        <v>0.41440000000000005</v>
      </c>
      <c r="BZ346" s="133">
        <f t="shared" si="230"/>
        <v>0.44740000000000002</v>
      </c>
      <c r="CA346" s="133">
        <f t="shared" si="231"/>
        <v>1.9400000000000001E-2</v>
      </c>
      <c r="CB346" s="133">
        <f t="shared" si="232"/>
        <v>7.7925000000000004</v>
      </c>
      <c r="CC346" s="133"/>
      <c r="CD346" s="133">
        <f t="shared" si="233"/>
        <v>1.5376000000000001</v>
      </c>
    </row>
    <row r="347" spans="1:82" ht="15.75" x14ac:dyDescent="0.25">
      <c r="A347" s="125">
        <v>43445</v>
      </c>
      <c r="B347" s="140">
        <v>16736</v>
      </c>
      <c r="C347" s="140">
        <v>58006</v>
      </c>
      <c r="D347" s="140">
        <v>82634</v>
      </c>
      <c r="E347" s="140">
        <v>21937</v>
      </c>
      <c r="F347" s="140">
        <v>46316</v>
      </c>
      <c r="G347" s="140">
        <v>1275</v>
      </c>
      <c r="H347" s="140">
        <v>11686</v>
      </c>
      <c r="I347" s="140">
        <v>12390</v>
      </c>
      <c r="J347" s="140">
        <v>121633</v>
      </c>
      <c r="K347" s="140">
        <v>95581</v>
      </c>
      <c r="L347" s="146">
        <v>4474</v>
      </c>
      <c r="M347" s="140">
        <v>16472</v>
      </c>
      <c r="N347" s="140">
        <v>169</v>
      </c>
      <c r="O347" s="140">
        <v>14908</v>
      </c>
      <c r="P347" s="140">
        <v>14991</v>
      </c>
      <c r="Q347" s="140">
        <v>4050</v>
      </c>
      <c r="R347" s="140">
        <v>16114</v>
      </c>
      <c r="S347" s="140">
        <v>59783</v>
      </c>
      <c r="T347" s="140">
        <v>20030</v>
      </c>
      <c r="U347" s="140">
        <v>4225</v>
      </c>
      <c r="V347" s="140">
        <v>29107</v>
      </c>
      <c r="W347" s="140">
        <v>35941</v>
      </c>
      <c r="X347" s="140">
        <v>16716</v>
      </c>
      <c r="Y347" s="140">
        <v>27382</v>
      </c>
      <c r="Z347" s="140">
        <v>14853</v>
      </c>
      <c r="AA347" s="140">
        <v>57369</v>
      </c>
      <c r="AB347" s="140">
        <v>885</v>
      </c>
      <c r="AC347" s="140">
        <v>384</v>
      </c>
      <c r="AD347" s="140">
        <v>8339</v>
      </c>
      <c r="AE347" s="140">
        <v>30736</v>
      </c>
      <c r="AF347" s="140">
        <v>10718</v>
      </c>
      <c r="AG347" s="140">
        <v>10850</v>
      </c>
      <c r="AH347" s="140">
        <v>55650</v>
      </c>
      <c r="AI347" s="140">
        <v>45890</v>
      </c>
      <c r="AJ347" s="140">
        <v>403080</v>
      </c>
      <c r="AK347" s="128">
        <f t="shared" si="242"/>
        <v>0.16472000000000001</v>
      </c>
      <c r="AL347" s="129">
        <f t="shared" si="243"/>
        <v>1.6736</v>
      </c>
      <c r="AM347" s="129">
        <f t="shared" si="244"/>
        <v>2.9003000000000001</v>
      </c>
      <c r="AN347" s="129">
        <f t="shared" si="244"/>
        <v>4.1317000000000004</v>
      </c>
      <c r="AO347" s="129">
        <f t="shared" si="245"/>
        <v>12.163300000000001</v>
      </c>
      <c r="AP347" s="129">
        <f t="shared" si="246"/>
        <v>4.7790499999999998</v>
      </c>
      <c r="AQ347" s="129">
        <f t="shared" si="247"/>
        <v>0.55649999999999999</v>
      </c>
      <c r="AR347" s="129">
        <f t="shared" si="247"/>
        <v>0.45890000000000003</v>
      </c>
      <c r="AT347" s="131">
        <f t="shared" si="235"/>
        <v>43445</v>
      </c>
      <c r="AU347" s="132">
        <f t="shared" si="213"/>
        <v>0.30736000000000002</v>
      </c>
      <c r="AV347" s="132">
        <f t="shared" si="214"/>
        <v>0.57369000000000003</v>
      </c>
      <c r="AW347" s="132">
        <f t="shared" si="215"/>
        <v>0.59783000000000008</v>
      </c>
      <c r="AX347" s="132">
        <f t="shared" si="216"/>
        <v>3.8400000000000005E-3</v>
      </c>
      <c r="AY347" s="132">
        <f t="shared" si="217"/>
        <v>8.8500000000000002E-3</v>
      </c>
      <c r="AZ347" s="132">
        <f t="shared" si="218"/>
        <v>0.29107000000000005</v>
      </c>
      <c r="BA347" s="132">
        <f t="shared" si="219"/>
        <v>0.27382000000000001</v>
      </c>
      <c r="BB347" s="132">
        <f t="shared" si="220"/>
        <v>0.71882000000000001</v>
      </c>
      <c r="BC347" s="132">
        <f t="shared" si="221"/>
        <v>0.14853000000000002</v>
      </c>
      <c r="BD347" s="132">
        <f t="shared" si="222"/>
        <v>0.16716</v>
      </c>
      <c r="BE347" s="132">
        <f t="shared" si="223"/>
        <v>0.10718000000000001</v>
      </c>
      <c r="BF347" s="132">
        <f t="shared" si="224"/>
        <v>8.3390000000000006E-2</v>
      </c>
      <c r="BG347" s="132">
        <f t="shared" si="236"/>
        <v>1.085E-2</v>
      </c>
      <c r="BH347" s="132"/>
      <c r="BI347" s="132">
        <f t="shared" si="207"/>
        <v>1.6736</v>
      </c>
      <c r="BJ347" s="132">
        <f t="shared" si="207"/>
        <v>2.9003000000000001</v>
      </c>
      <c r="BK347" s="132">
        <f t="shared" si="207"/>
        <v>4.1317000000000004</v>
      </c>
      <c r="BL347" s="132">
        <f t="shared" si="225"/>
        <v>0.42250000000000004</v>
      </c>
      <c r="BM347" s="132">
        <f t="shared" si="237"/>
        <v>2.1937000000000002</v>
      </c>
      <c r="BN347" s="132">
        <f t="shared" si="226"/>
        <v>0.92632000000000003</v>
      </c>
      <c r="BO347" s="132"/>
      <c r="BP347" s="132">
        <f t="shared" si="238"/>
        <v>4.7790499999999998</v>
      </c>
      <c r="BQ347" s="132">
        <f t="shared" si="239"/>
        <v>12.163300000000001</v>
      </c>
      <c r="BR347" s="132">
        <f t="shared" si="240"/>
        <v>0.40307999999999999</v>
      </c>
      <c r="BS347" s="132">
        <f t="shared" si="227"/>
        <v>0.20030000000000001</v>
      </c>
      <c r="BT347" s="132">
        <f t="shared" si="228"/>
        <v>1.6114000000000002</v>
      </c>
      <c r="BU347" s="132"/>
      <c r="BV347" s="132">
        <f t="shared" si="241"/>
        <v>0.1275</v>
      </c>
      <c r="BW347" s="133">
        <f t="shared" si="208"/>
        <v>1.1686000000000001</v>
      </c>
      <c r="BX347" s="133">
        <f t="shared" si="208"/>
        <v>1.2390000000000001</v>
      </c>
      <c r="BY347" s="133">
        <f t="shared" si="229"/>
        <v>0.40500000000000003</v>
      </c>
      <c r="BZ347" s="133">
        <f t="shared" si="230"/>
        <v>0.44740000000000002</v>
      </c>
      <c r="CA347" s="133">
        <f t="shared" si="231"/>
        <v>1.6900000000000002E-2</v>
      </c>
      <c r="CB347" s="133">
        <f t="shared" si="232"/>
        <v>7.4539999999999997</v>
      </c>
      <c r="CC347" s="133"/>
      <c r="CD347" s="133">
        <f t="shared" si="233"/>
        <v>1.4991000000000001</v>
      </c>
    </row>
    <row r="348" spans="1:82" ht="15.75" x14ac:dyDescent="0.25">
      <c r="A348" s="125">
        <v>43446</v>
      </c>
      <c r="B348" s="140">
        <v>16494</v>
      </c>
      <c r="C348" s="140">
        <v>57374</v>
      </c>
      <c r="D348" s="140">
        <v>81518</v>
      </c>
      <c r="E348" s="140">
        <v>21518</v>
      </c>
      <c r="F348" s="140">
        <v>45420</v>
      </c>
      <c r="G348" s="140">
        <v>1050</v>
      </c>
      <c r="H348" s="140">
        <v>10963</v>
      </c>
      <c r="I348" s="140">
        <v>12597</v>
      </c>
      <c r="J348" s="140">
        <v>118982</v>
      </c>
      <c r="K348" s="140">
        <v>93223</v>
      </c>
      <c r="L348" s="146">
        <v>4474</v>
      </c>
      <c r="M348" s="140">
        <v>16125</v>
      </c>
      <c r="N348" s="140">
        <v>147</v>
      </c>
      <c r="O348" s="140">
        <v>14148</v>
      </c>
      <c r="P348" s="140">
        <v>14467</v>
      </c>
      <c r="Q348" s="140">
        <v>3933</v>
      </c>
      <c r="R348" s="140">
        <v>15144</v>
      </c>
      <c r="S348" s="140">
        <v>58586</v>
      </c>
      <c r="T348" s="140">
        <v>10737</v>
      </c>
      <c r="U348" s="140">
        <v>4376</v>
      </c>
      <c r="V348" s="140">
        <v>28585</v>
      </c>
      <c r="W348" s="140">
        <v>35396</v>
      </c>
      <c r="X348" s="140">
        <v>15621</v>
      </c>
      <c r="Y348" s="140">
        <v>38860</v>
      </c>
      <c r="Z348" s="140">
        <v>14231</v>
      </c>
      <c r="AA348" s="140">
        <v>55844</v>
      </c>
      <c r="AB348" s="140">
        <v>884</v>
      </c>
      <c r="AC348" s="140">
        <v>511</v>
      </c>
      <c r="AD348" s="140">
        <v>5524</v>
      </c>
      <c r="AE348" s="140">
        <v>30319</v>
      </c>
      <c r="AF348" s="140">
        <v>10198</v>
      </c>
      <c r="AG348" s="140">
        <v>0</v>
      </c>
      <c r="AH348" s="140">
        <v>44770</v>
      </c>
      <c r="AI348" s="140">
        <v>24670</v>
      </c>
      <c r="AJ348" s="140">
        <v>397760</v>
      </c>
      <c r="AK348" s="128">
        <f t="shared" si="242"/>
        <v>0.16125</v>
      </c>
      <c r="AL348" s="129">
        <f t="shared" si="243"/>
        <v>1.6494</v>
      </c>
      <c r="AM348" s="129">
        <f t="shared" si="244"/>
        <v>2.8687</v>
      </c>
      <c r="AN348" s="129">
        <f t="shared" si="244"/>
        <v>4.0758999999999999</v>
      </c>
      <c r="AO348" s="129">
        <f t="shared" si="245"/>
        <v>11.898200000000001</v>
      </c>
      <c r="AP348" s="129">
        <f t="shared" si="246"/>
        <v>4.6611500000000001</v>
      </c>
      <c r="AQ348" s="129">
        <f t="shared" si="247"/>
        <v>0.44770000000000004</v>
      </c>
      <c r="AR348" s="129">
        <f t="shared" si="247"/>
        <v>0.24670000000000003</v>
      </c>
      <c r="AT348" s="131">
        <f t="shared" si="235"/>
        <v>43446</v>
      </c>
      <c r="AU348" s="132">
        <f t="shared" si="213"/>
        <v>0.30319000000000002</v>
      </c>
      <c r="AV348" s="132">
        <f t="shared" si="214"/>
        <v>0.55844000000000005</v>
      </c>
      <c r="AW348" s="132">
        <f t="shared" si="215"/>
        <v>0.58586000000000005</v>
      </c>
      <c r="AX348" s="132">
        <f t="shared" si="216"/>
        <v>5.1100000000000008E-3</v>
      </c>
      <c r="AY348" s="132">
        <f t="shared" si="217"/>
        <v>8.8400000000000006E-3</v>
      </c>
      <c r="AZ348" s="132">
        <f t="shared" si="218"/>
        <v>0.28585000000000005</v>
      </c>
      <c r="BA348" s="132">
        <f t="shared" si="219"/>
        <v>0.38860000000000006</v>
      </c>
      <c r="BB348" s="132">
        <f t="shared" si="220"/>
        <v>0.7079200000000001</v>
      </c>
      <c r="BC348" s="132">
        <f t="shared" si="221"/>
        <v>0.14231000000000002</v>
      </c>
      <c r="BD348" s="132">
        <f t="shared" si="222"/>
        <v>0.15621000000000002</v>
      </c>
      <c r="BE348" s="132">
        <f t="shared" si="223"/>
        <v>0.10198000000000002</v>
      </c>
      <c r="BF348" s="132">
        <f t="shared" si="224"/>
        <v>5.5240000000000004E-2</v>
      </c>
      <c r="BG348" s="132">
        <f t="shared" si="236"/>
        <v>0</v>
      </c>
      <c r="BH348" s="132"/>
      <c r="BI348" s="132">
        <f t="shared" si="207"/>
        <v>1.6494</v>
      </c>
      <c r="BJ348" s="132">
        <f t="shared" si="207"/>
        <v>2.8687</v>
      </c>
      <c r="BK348" s="132">
        <f t="shared" si="207"/>
        <v>4.0758999999999999</v>
      </c>
      <c r="BL348" s="132">
        <f t="shared" si="225"/>
        <v>0.43760000000000004</v>
      </c>
      <c r="BM348" s="132">
        <f t="shared" si="237"/>
        <v>2.1518000000000002</v>
      </c>
      <c r="BN348" s="132">
        <f t="shared" si="226"/>
        <v>0.9084000000000001</v>
      </c>
      <c r="BO348" s="132"/>
      <c r="BP348" s="132">
        <f t="shared" si="238"/>
        <v>4.6611500000000001</v>
      </c>
      <c r="BQ348" s="132">
        <f t="shared" si="239"/>
        <v>11.898200000000001</v>
      </c>
      <c r="BR348" s="132">
        <f t="shared" si="240"/>
        <v>0.39776</v>
      </c>
      <c r="BS348" s="132">
        <f t="shared" si="227"/>
        <v>0.10737000000000001</v>
      </c>
      <c r="BT348" s="132">
        <f t="shared" si="228"/>
        <v>1.5144</v>
      </c>
      <c r="BU348" s="132"/>
      <c r="BV348" s="132">
        <f t="shared" si="241"/>
        <v>0.10500000000000001</v>
      </c>
      <c r="BW348" s="133">
        <f t="shared" si="208"/>
        <v>1.0963000000000001</v>
      </c>
      <c r="BX348" s="133">
        <f t="shared" si="208"/>
        <v>1.2597</v>
      </c>
      <c r="BY348" s="133">
        <f t="shared" si="229"/>
        <v>0.39330000000000004</v>
      </c>
      <c r="BZ348" s="133">
        <f t="shared" si="230"/>
        <v>0.44740000000000002</v>
      </c>
      <c r="CA348" s="133">
        <f t="shared" si="231"/>
        <v>1.4700000000000001E-2</v>
      </c>
      <c r="CB348" s="133">
        <f t="shared" si="232"/>
        <v>7.0739999999999998</v>
      </c>
      <c r="CC348" s="133"/>
      <c r="CD348" s="133">
        <f t="shared" si="233"/>
        <v>1.4467000000000001</v>
      </c>
    </row>
    <row r="349" spans="1:82" ht="15.75" x14ac:dyDescent="0.25">
      <c r="A349" s="125">
        <v>43447</v>
      </c>
      <c r="B349" s="140">
        <v>16062</v>
      </c>
      <c r="C349" s="140">
        <v>56106</v>
      </c>
      <c r="D349" s="140">
        <v>80512</v>
      </c>
      <c r="E349" s="140">
        <v>20906</v>
      </c>
      <c r="F349" s="140">
        <v>44874</v>
      </c>
      <c r="G349" s="140">
        <v>1065</v>
      </c>
      <c r="H349" s="140">
        <v>11149</v>
      </c>
      <c r="I349" s="140">
        <v>12234</v>
      </c>
      <c r="J349" s="140">
        <v>117444</v>
      </c>
      <c r="K349" s="140">
        <v>92763</v>
      </c>
      <c r="L349" s="146">
        <v>4474</v>
      </c>
      <c r="M349" s="140">
        <v>15737</v>
      </c>
      <c r="N349" s="140">
        <v>169</v>
      </c>
      <c r="O349" s="140">
        <v>14133</v>
      </c>
      <c r="P349" s="140">
        <v>14206</v>
      </c>
      <c r="Q349" s="140">
        <v>3957</v>
      </c>
      <c r="R349" s="140">
        <v>15013</v>
      </c>
      <c r="S349" s="140">
        <v>57345</v>
      </c>
      <c r="T349" s="140">
        <v>17487</v>
      </c>
      <c r="U349" s="140">
        <v>4253</v>
      </c>
      <c r="V349" s="140">
        <v>28234</v>
      </c>
      <c r="W349" s="140">
        <v>35466</v>
      </c>
      <c r="X349" s="140">
        <v>15275</v>
      </c>
      <c r="Y349" s="140">
        <v>23319</v>
      </c>
      <c r="Z349" s="140">
        <v>14104</v>
      </c>
      <c r="AA349" s="140">
        <v>55772</v>
      </c>
      <c r="AB349" s="140">
        <v>970</v>
      </c>
      <c r="AC349" s="140">
        <v>673</v>
      </c>
      <c r="AD349" s="140">
        <v>11315</v>
      </c>
      <c r="AE349" s="140">
        <v>29940</v>
      </c>
      <c r="AF349" s="140">
        <v>10763</v>
      </c>
      <c r="AG349" s="140">
        <v>11010</v>
      </c>
      <c r="AH349" s="140">
        <v>71920</v>
      </c>
      <c r="AI349" s="140">
        <v>66750</v>
      </c>
      <c r="AJ349" s="140">
        <v>393200</v>
      </c>
      <c r="AK349" s="128">
        <f t="shared" si="242"/>
        <v>0.15737000000000001</v>
      </c>
      <c r="AL349" s="129">
        <f t="shared" si="243"/>
        <v>1.6062000000000001</v>
      </c>
      <c r="AM349" s="129">
        <f t="shared" si="244"/>
        <v>2.8053000000000003</v>
      </c>
      <c r="AN349" s="129">
        <f t="shared" si="244"/>
        <v>4.0255999999999998</v>
      </c>
      <c r="AO349" s="129">
        <f t="shared" si="245"/>
        <v>11.744400000000001</v>
      </c>
      <c r="AP349" s="129">
        <f t="shared" si="246"/>
        <v>4.6381500000000004</v>
      </c>
      <c r="AQ349" s="129">
        <f t="shared" si="247"/>
        <v>0.71920000000000006</v>
      </c>
      <c r="AR349" s="129">
        <f t="shared" si="247"/>
        <v>0.66750000000000009</v>
      </c>
      <c r="AT349" s="131">
        <f t="shared" si="235"/>
        <v>43447</v>
      </c>
      <c r="AU349" s="132">
        <f t="shared" si="213"/>
        <v>0.2994</v>
      </c>
      <c r="AV349" s="132">
        <f t="shared" si="214"/>
        <v>0.55771999999999999</v>
      </c>
      <c r="AW349" s="132">
        <f t="shared" si="215"/>
        <v>0.57345000000000002</v>
      </c>
      <c r="AX349" s="132">
        <f t="shared" si="216"/>
        <v>6.7300000000000007E-3</v>
      </c>
      <c r="AY349" s="132">
        <f t="shared" si="217"/>
        <v>9.7000000000000003E-3</v>
      </c>
      <c r="AZ349" s="132">
        <f t="shared" si="218"/>
        <v>0.28234000000000004</v>
      </c>
      <c r="BA349" s="132">
        <f t="shared" si="219"/>
        <v>0.23319000000000001</v>
      </c>
      <c r="BB349" s="132">
        <f t="shared" si="220"/>
        <v>0.70932000000000006</v>
      </c>
      <c r="BC349" s="132">
        <f t="shared" si="221"/>
        <v>0.14104</v>
      </c>
      <c r="BD349" s="132">
        <f t="shared" si="222"/>
        <v>0.15275000000000002</v>
      </c>
      <c r="BE349" s="132">
        <f t="shared" si="223"/>
        <v>0.10763</v>
      </c>
      <c r="BF349" s="132">
        <f t="shared" si="224"/>
        <v>0.11315000000000001</v>
      </c>
      <c r="BG349" s="132">
        <f t="shared" si="236"/>
        <v>1.1009999999999999E-2</v>
      </c>
      <c r="BH349" s="132"/>
      <c r="BI349" s="132">
        <f t="shared" si="207"/>
        <v>1.6062000000000001</v>
      </c>
      <c r="BJ349" s="132">
        <f t="shared" si="207"/>
        <v>2.8053000000000003</v>
      </c>
      <c r="BK349" s="132">
        <f t="shared" si="207"/>
        <v>4.0255999999999998</v>
      </c>
      <c r="BL349" s="132">
        <f t="shared" si="225"/>
        <v>0.42530000000000001</v>
      </c>
      <c r="BM349" s="132">
        <f t="shared" si="237"/>
        <v>2.0906000000000002</v>
      </c>
      <c r="BN349" s="132">
        <f t="shared" si="226"/>
        <v>0.89748000000000006</v>
      </c>
      <c r="BO349" s="132"/>
      <c r="BP349" s="132">
        <f t="shared" si="238"/>
        <v>4.6381500000000004</v>
      </c>
      <c r="BQ349" s="132">
        <f t="shared" si="239"/>
        <v>11.744400000000001</v>
      </c>
      <c r="BR349" s="132">
        <f t="shared" si="240"/>
        <v>0.39319999999999999</v>
      </c>
      <c r="BS349" s="132">
        <f t="shared" si="227"/>
        <v>0.17487000000000003</v>
      </c>
      <c r="BT349" s="132">
        <f t="shared" si="228"/>
        <v>1.5013000000000001</v>
      </c>
      <c r="BU349" s="132"/>
      <c r="BV349" s="132">
        <f t="shared" si="241"/>
        <v>0.10650000000000001</v>
      </c>
      <c r="BW349" s="133">
        <f t="shared" si="208"/>
        <v>1.1149</v>
      </c>
      <c r="BX349" s="133">
        <f t="shared" si="208"/>
        <v>1.2234</v>
      </c>
      <c r="BY349" s="133">
        <f t="shared" si="229"/>
        <v>0.3957</v>
      </c>
      <c r="BZ349" s="133">
        <f t="shared" si="230"/>
        <v>0.44740000000000002</v>
      </c>
      <c r="CA349" s="133">
        <f t="shared" si="231"/>
        <v>1.6900000000000002E-2</v>
      </c>
      <c r="CB349" s="133">
        <f t="shared" si="232"/>
        <v>7.0665000000000004</v>
      </c>
      <c r="CC349" s="133"/>
      <c r="CD349" s="133">
        <f t="shared" si="233"/>
        <v>1.4206000000000001</v>
      </c>
    </row>
    <row r="350" spans="1:82" ht="15.75" x14ac:dyDescent="0.25">
      <c r="A350" s="125">
        <v>43448</v>
      </c>
      <c r="B350" s="140">
        <v>15990</v>
      </c>
      <c r="C350" s="140">
        <v>56050</v>
      </c>
      <c r="D350" s="140">
        <v>79635</v>
      </c>
      <c r="E350" s="140">
        <v>20107</v>
      </c>
      <c r="F350" s="140">
        <v>45202</v>
      </c>
      <c r="G350" s="140">
        <v>1058</v>
      </c>
      <c r="H350" s="140">
        <v>11614</v>
      </c>
      <c r="I350" s="140">
        <v>11989</v>
      </c>
      <c r="J350" s="140">
        <v>115595</v>
      </c>
      <c r="K350" s="140">
        <v>90481</v>
      </c>
      <c r="L350" s="146">
        <v>4474</v>
      </c>
      <c r="M350" s="140">
        <v>14081</v>
      </c>
      <c r="N350" s="140">
        <v>196</v>
      </c>
      <c r="O350" s="140">
        <v>14751</v>
      </c>
      <c r="P350" s="140">
        <v>14409</v>
      </c>
      <c r="Q350" s="140">
        <v>3896</v>
      </c>
      <c r="R350" s="140">
        <v>15636</v>
      </c>
      <c r="S350" s="140">
        <v>56397</v>
      </c>
      <c r="T350" s="140">
        <v>9753</v>
      </c>
      <c r="U350" s="140">
        <v>4047</v>
      </c>
      <c r="V350" s="140">
        <v>27745</v>
      </c>
      <c r="W350" s="140">
        <v>35290</v>
      </c>
      <c r="X350" s="140">
        <v>15118</v>
      </c>
      <c r="Y350" s="140">
        <v>19555</v>
      </c>
      <c r="Z350" s="140">
        <v>13583</v>
      </c>
      <c r="AA350" s="140">
        <v>54450</v>
      </c>
      <c r="AB350" s="140">
        <v>796</v>
      </c>
      <c r="AC350" s="140">
        <v>663</v>
      </c>
      <c r="AD350" s="140">
        <v>7026</v>
      </c>
      <c r="AE350" s="140">
        <v>29725</v>
      </c>
      <c r="AF350" s="140">
        <v>9464</v>
      </c>
      <c r="AG350" s="140">
        <v>3730</v>
      </c>
      <c r="AH350" s="140">
        <v>49340</v>
      </c>
      <c r="AI350" s="140">
        <v>35170</v>
      </c>
      <c r="AJ350" s="140">
        <v>393760</v>
      </c>
      <c r="AK350" s="128">
        <f t="shared" si="242"/>
        <v>0.14081000000000002</v>
      </c>
      <c r="AL350" s="129">
        <f t="shared" si="243"/>
        <v>1.599</v>
      </c>
      <c r="AM350" s="129">
        <f t="shared" si="244"/>
        <v>2.8025000000000002</v>
      </c>
      <c r="AN350" s="129">
        <f t="shared" si="244"/>
        <v>3.9817500000000003</v>
      </c>
      <c r="AO350" s="129">
        <f t="shared" si="245"/>
        <v>11.5595</v>
      </c>
      <c r="AP350" s="129">
        <f t="shared" si="246"/>
        <v>4.5240499999999999</v>
      </c>
      <c r="AQ350" s="129">
        <f t="shared" si="247"/>
        <v>0.49340000000000006</v>
      </c>
      <c r="AR350" s="129">
        <f t="shared" si="247"/>
        <v>0.35170000000000001</v>
      </c>
      <c r="AT350" s="131">
        <f t="shared" si="235"/>
        <v>43448</v>
      </c>
      <c r="AU350" s="132">
        <f t="shared" si="213"/>
        <v>0.29725000000000001</v>
      </c>
      <c r="AV350" s="132">
        <f t="shared" si="214"/>
        <v>0.5445000000000001</v>
      </c>
      <c r="AW350" s="132">
        <f t="shared" si="215"/>
        <v>0.56397000000000008</v>
      </c>
      <c r="AX350" s="132">
        <f t="shared" si="216"/>
        <v>6.6300000000000005E-3</v>
      </c>
      <c r="AY350" s="132">
        <f t="shared" si="217"/>
        <v>7.9600000000000001E-3</v>
      </c>
      <c r="AZ350" s="132">
        <f t="shared" si="218"/>
        <v>0.27745000000000003</v>
      </c>
      <c r="BA350" s="132">
        <f t="shared" si="219"/>
        <v>0.19555000000000003</v>
      </c>
      <c r="BB350" s="132">
        <f t="shared" si="220"/>
        <v>0.70580000000000009</v>
      </c>
      <c r="BC350" s="132">
        <f t="shared" si="221"/>
        <v>0.13583000000000001</v>
      </c>
      <c r="BD350" s="132">
        <f t="shared" si="222"/>
        <v>0.15118000000000001</v>
      </c>
      <c r="BE350" s="132">
        <f t="shared" si="223"/>
        <v>9.4640000000000002E-2</v>
      </c>
      <c r="BF350" s="132">
        <f t="shared" si="224"/>
        <v>7.0260000000000003E-2</v>
      </c>
      <c r="BG350" s="132">
        <f t="shared" si="236"/>
        <v>3.7299999999999998E-3</v>
      </c>
      <c r="BH350" s="132"/>
      <c r="BI350" s="132">
        <f t="shared" si="207"/>
        <v>1.599</v>
      </c>
      <c r="BJ350" s="132">
        <f t="shared" si="207"/>
        <v>2.8025000000000002</v>
      </c>
      <c r="BK350" s="132">
        <f t="shared" si="207"/>
        <v>3.9817500000000003</v>
      </c>
      <c r="BL350" s="132">
        <f t="shared" si="225"/>
        <v>0.4047</v>
      </c>
      <c r="BM350" s="132">
        <f t="shared" si="237"/>
        <v>2.0106999999999999</v>
      </c>
      <c r="BN350" s="132">
        <f t="shared" si="226"/>
        <v>0.90404000000000007</v>
      </c>
      <c r="BO350" s="132"/>
      <c r="BP350" s="132">
        <f t="shared" si="238"/>
        <v>4.5240499999999999</v>
      </c>
      <c r="BQ350" s="132">
        <f t="shared" si="239"/>
        <v>11.5595</v>
      </c>
      <c r="BR350" s="132">
        <f t="shared" si="240"/>
        <v>0.39376</v>
      </c>
      <c r="BS350" s="132">
        <f t="shared" si="227"/>
        <v>9.7530000000000006E-2</v>
      </c>
      <c r="BT350" s="132">
        <f t="shared" si="228"/>
        <v>1.5636000000000001</v>
      </c>
      <c r="BU350" s="132"/>
      <c r="BV350" s="132">
        <f t="shared" si="241"/>
        <v>0.10580000000000001</v>
      </c>
      <c r="BW350" s="133">
        <f t="shared" si="208"/>
        <v>1.1614</v>
      </c>
      <c r="BX350" s="133">
        <f t="shared" si="208"/>
        <v>1.1989000000000001</v>
      </c>
      <c r="BY350" s="133">
        <f t="shared" si="229"/>
        <v>0.3896</v>
      </c>
      <c r="BZ350" s="133">
        <f t="shared" si="230"/>
        <v>0.44740000000000002</v>
      </c>
      <c r="CA350" s="133">
        <f t="shared" si="231"/>
        <v>1.9599999999999999E-2</v>
      </c>
      <c r="CB350" s="133">
        <f t="shared" si="232"/>
        <v>7.3754999999999997</v>
      </c>
      <c r="CC350" s="133"/>
      <c r="CD350" s="133">
        <f t="shared" si="233"/>
        <v>1.4409000000000001</v>
      </c>
    </row>
    <row r="351" spans="1:82" ht="15.75" x14ac:dyDescent="0.25">
      <c r="A351" s="125">
        <v>43449</v>
      </c>
      <c r="B351" s="140">
        <v>16904</v>
      </c>
      <c r="C351" s="140">
        <v>58419</v>
      </c>
      <c r="D351" s="140">
        <v>81675</v>
      </c>
      <c r="E351" s="140">
        <v>21648</v>
      </c>
      <c r="F351" s="140">
        <v>48138</v>
      </c>
      <c r="G351" s="140">
        <v>1347</v>
      </c>
      <c r="H351" s="140">
        <v>13877</v>
      </c>
      <c r="I351" s="140">
        <v>14413</v>
      </c>
      <c r="J351" s="140">
        <v>120074</v>
      </c>
      <c r="K351" s="140">
        <v>96392</v>
      </c>
      <c r="L351" s="146">
        <v>4474</v>
      </c>
      <c r="M351" s="140">
        <v>15529</v>
      </c>
      <c r="N351" s="140">
        <v>95</v>
      </c>
      <c r="O351" s="140">
        <v>16898</v>
      </c>
      <c r="P351" s="140">
        <v>15772</v>
      </c>
      <c r="Q351" s="140">
        <v>4419</v>
      </c>
      <c r="R351" s="140">
        <v>16277</v>
      </c>
      <c r="S351" s="140">
        <v>57020</v>
      </c>
      <c r="T351" s="140">
        <v>20533</v>
      </c>
      <c r="U351" s="140">
        <v>4748</v>
      </c>
      <c r="V351" s="140">
        <v>30227</v>
      </c>
      <c r="W351" s="140">
        <v>36074</v>
      </c>
      <c r="X351" s="140">
        <v>17441</v>
      </c>
      <c r="Y351" s="140">
        <v>46306</v>
      </c>
      <c r="Z351" s="140">
        <v>14016</v>
      </c>
      <c r="AA351" s="140">
        <v>59552</v>
      </c>
      <c r="AB351" s="140">
        <v>1060</v>
      </c>
      <c r="AC351" s="140">
        <v>778</v>
      </c>
      <c r="AD351" s="140">
        <v>7761</v>
      </c>
      <c r="AE351" s="140">
        <v>33022</v>
      </c>
      <c r="AF351" s="140">
        <v>8456</v>
      </c>
      <c r="AG351" s="140">
        <v>11010</v>
      </c>
      <c r="AH351" s="142">
        <v>56650</v>
      </c>
      <c r="AI351" s="142">
        <v>41420</v>
      </c>
      <c r="AJ351" s="140">
        <v>395580</v>
      </c>
      <c r="AK351" s="128">
        <f t="shared" si="242"/>
        <v>0.15529000000000001</v>
      </c>
      <c r="AL351" s="129">
        <f t="shared" si="243"/>
        <v>1.6904000000000001</v>
      </c>
      <c r="AM351" s="129">
        <f t="shared" si="244"/>
        <v>2.9209499999999999</v>
      </c>
      <c r="AN351" s="129">
        <f t="shared" si="244"/>
        <v>4.0837500000000002</v>
      </c>
      <c r="AO351" s="129">
        <f t="shared" si="245"/>
        <v>12.007400000000001</v>
      </c>
      <c r="AP351" s="129">
        <f t="shared" si="246"/>
        <v>4.8196000000000003</v>
      </c>
      <c r="AQ351" s="129">
        <f t="shared" si="247"/>
        <v>0.5665</v>
      </c>
      <c r="AR351" s="129">
        <f t="shared" si="247"/>
        <v>0.41420000000000001</v>
      </c>
      <c r="AT351" s="131">
        <f t="shared" si="235"/>
        <v>43449</v>
      </c>
      <c r="AU351" s="132">
        <f t="shared" si="213"/>
        <v>0.33022000000000001</v>
      </c>
      <c r="AV351" s="132">
        <f t="shared" si="214"/>
        <v>0.59552000000000005</v>
      </c>
      <c r="AW351" s="132">
        <f t="shared" si="215"/>
        <v>0.57020000000000004</v>
      </c>
      <c r="AX351" s="132">
        <f t="shared" si="216"/>
        <v>7.7800000000000005E-3</v>
      </c>
      <c r="AY351" s="132">
        <f t="shared" si="217"/>
        <v>1.06E-2</v>
      </c>
      <c r="AZ351" s="132">
        <f t="shared" si="218"/>
        <v>0.30227000000000004</v>
      </c>
      <c r="BA351" s="132">
        <f t="shared" si="219"/>
        <v>0.46306000000000003</v>
      </c>
      <c r="BB351" s="132">
        <f t="shared" si="220"/>
        <v>0.72148000000000001</v>
      </c>
      <c r="BC351" s="132">
        <f t="shared" si="221"/>
        <v>0.14016000000000001</v>
      </c>
      <c r="BD351" s="132">
        <f t="shared" si="222"/>
        <v>0.17441000000000001</v>
      </c>
      <c r="BE351" s="132">
        <f t="shared" si="223"/>
        <v>8.456000000000001E-2</v>
      </c>
      <c r="BF351" s="132">
        <f t="shared" si="224"/>
        <v>7.7610000000000012E-2</v>
      </c>
      <c r="BG351" s="132">
        <f t="shared" si="236"/>
        <v>1.1009999999999999E-2</v>
      </c>
      <c r="BH351" s="132"/>
      <c r="BI351" s="132">
        <f t="shared" si="207"/>
        <v>1.6904000000000001</v>
      </c>
      <c r="BJ351" s="132">
        <f t="shared" si="207"/>
        <v>2.9209499999999999</v>
      </c>
      <c r="BK351" s="132">
        <f t="shared" si="207"/>
        <v>4.0837500000000002</v>
      </c>
      <c r="BL351" s="132">
        <f t="shared" si="225"/>
        <v>0.4748</v>
      </c>
      <c r="BM351" s="132">
        <f t="shared" si="237"/>
        <v>2.1648000000000001</v>
      </c>
      <c r="BN351" s="132">
        <f t="shared" si="226"/>
        <v>0.96276000000000006</v>
      </c>
      <c r="BO351" s="132"/>
      <c r="BP351" s="132">
        <f t="shared" si="238"/>
        <v>4.8196000000000003</v>
      </c>
      <c r="BQ351" s="132">
        <f t="shared" si="239"/>
        <v>12.007400000000001</v>
      </c>
      <c r="BR351" s="132">
        <f t="shared" si="240"/>
        <v>0.39557999999999999</v>
      </c>
      <c r="BS351" s="132">
        <f t="shared" si="227"/>
        <v>0.20533000000000001</v>
      </c>
      <c r="BT351" s="132">
        <f t="shared" si="228"/>
        <v>1.6277000000000001</v>
      </c>
      <c r="BU351" s="132"/>
      <c r="BV351" s="132">
        <f t="shared" si="241"/>
        <v>0.13470000000000001</v>
      </c>
      <c r="BW351" s="133">
        <f t="shared" si="208"/>
        <v>1.3877000000000002</v>
      </c>
      <c r="BX351" s="133">
        <f t="shared" si="208"/>
        <v>1.4413</v>
      </c>
      <c r="BY351" s="133">
        <f t="shared" si="229"/>
        <v>0.44190000000000002</v>
      </c>
      <c r="BZ351" s="133">
        <f t="shared" si="230"/>
        <v>0.44740000000000002</v>
      </c>
      <c r="CA351" s="133">
        <f t="shared" si="231"/>
        <v>9.4999999999999998E-3</v>
      </c>
      <c r="CB351" s="133">
        <f t="shared" si="232"/>
        <v>8.4489999999999998</v>
      </c>
      <c r="CC351" s="133"/>
      <c r="CD351" s="133">
        <f t="shared" si="233"/>
        <v>1.5772000000000002</v>
      </c>
    </row>
    <row r="352" spans="1:82" ht="15.75" x14ac:dyDescent="0.25">
      <c r="A352" s="125">
        <v>43450</v>
      </c>
      <c r="B352" s="140">
        <v>21487</v>
      </c>
      <c r="C352" s="140">
        <v>71570</v>
      </c>
      <c r="D352" s="140">
        <v>97001</v>
      </c>
      <c r="E352" s="140">
        <v>30147</v>
      </c>
      <c r="F352" s="140">
        <v>59479</v>
      </c>
      <c r="G352" s="140">
        <v>2734</v>
      </c>
      <c r="H352" s="140">
        <v>23888</v>
      </c>
      <c r="I352" s="140">
        <v>24252</v>
      </c>
      <c r="J352" s="140">
        <v>153411</v>
      </c>
      <c r="K352" s="140">
        <v>123346</v>
      </c>
      <c r="L352" s="146">
        <v>4474</v>
      </c>
      <c r="M352" s="140">
        <v>21374</v>
      </c>
      <c r="N352" s="140">
        <v>145</v>
      </c>
      <c r="O352" s="140">
        <v>22398</v>
      </c>
      <c r="P352" s="140">
        <v>27754</v>
      </c>
      <c r="Q352" s="140">
        <v>6481</v>
      </c>
      <c r="R352" s="140">
        <v>23319</v>
      </c>
      <c r="S352" s="140">
        <v>67058</v>
      </c>
      <c r="T352" s="140">
        <v>12878</v>
      </c>
      <c r="U352" s="140">
        <v>8307</v>
      </c>
      <c r="V352" s="140">
        <v>40725</v>
      </c>
      <c r="W352" s="140">
        <v>45485</v>
      </c>
      <c r="X352" s="140">
        <v>35283</v>
      </c>
      <c r="Y352" s="140">
        <v>44741</v>
      </c>
      <c r="Z352" s="140">
        <v>17731</v>
      </c>
      <c r="AA352" s="140">
        <v>71535</v>
      </c>
      <c r="AB352" s="140">
        <v>1825</v>
      </c>
      <c r="AC352" s="140">
        <v>994</v>
      </c>
      <c r="AD352" s="140">
        <v>13342</v>
      </c>
      <c r="AE352" s="140">
        <v>40513</v>
      </c>
      <c r="AF352" s="140">
        <v>15488</v>
      </c>
      <c r="AG352" s="140">
        <v>11010</v>
      </c>
      <c r="AH352" s="140">
        <v>97720</v>
      </c>
      <c r="AI352" s="140">
        <v>78140</v>
      </c>
      <c r="AJ352" s="140">
        <v>391200</v>
      </c>
      <c r="AK352" s="128">
        <f t="shared" si="242"/>
        <v>0.21374000000000001</v>
      </c>
      <c r="AL352" s="129">
        <f t="shared" si="243"/>
        <v>2.1487000000000003</v>
      </c>
      <c r="AM352" s="129">
        <f t="shared" si="244"/>
        <v>3.5785</v>
      </c>
      <c r="AN352" s="129">
        <f t="shared" si="244"/>
        <v>4.8500500000000004</v>
      </c>
      <c r="AO352" s="129">
        <f t="shared" si="245"/>
        <v>15.341100000000001</v>
      </c>
      <c r="AP352" s="129">
        <f t="shared" si="246"/>
        <v>6.1673</v>
      </c>
      <c r="AQ352" s="129">
        <f t="shared" si="247"/>
        <v>0.97720000000000007</v>
      </c>
      <c r="AR352" s="129">
        <f t="shared" si="247"/>
        <v>0.78140000000000009</v>
      </c>
      <c r="AT352" s="131">
        <f t="shared" si="235"/>
        <v>43450</v>
      </c>
      <c r="AU352" s="132">
        <f t="shared" si="213"/>
        <v>0.40513000000000005</v>
      </c>
      <c r="AV352" s="132">
        <f t="shared" si="214"/>
        <v>0.71535000000000004</v>
      </c>
      <c r="AW352" s="132">
        <f t="shared" si="215"/>
        <v>0.67058000000000006</v>
      </c>
      <c r="AX352" s="132">
        <f t="shared" si="216"/>
        <v>9.9400000000000009E-3</v>
      </c>
      <c r="AY352" s="132">
        <f t="shared" si="217"/>
        <v>1.8250000000000002E-2</v>
      </c>
      <c r="AZ352" s="132">
        <f t="shared" si="218"/>
        <v>0.40725000000000006</v>
      </c>
      <c r="BA352" s="132">
        <f t="shared" si="219"/>
        <v>0.44741000000000003</v>
      </c>
      <c r="BB352" s="132">
        <f t="shared" si="220"/>
        <v>0.90970000000000006</v>
      </c>
      <c r="BC352" s="132">
        <f t="shared" si="221"/>
        <v>0.17731000000000002</v>
      </c>
      <c r="BD352" s="132">
        <f t="shared" si="222"/>
        <v>0.35283000000000003</v>
      </c>
      <c r="BE352" s="132">
        <f t="shared" si="223"/>
        <v>0.15488000000000002</v>
      </c>
      <c r="BF352" s="132">
        <f t="shared" si="224"/>
        <v>0.13342000000000001</v>
      </c>
      <c r="BG352" s="132">
        <f t="shared" si="236"/>
        <v>1.1009999999999999E-2</v>
      </c>
      <c r="BH352" s="132"/>
      <c r="BI352" s="132">
        <f t="shared" si="207"/>
        <v>2.1487000000000003</v>
      </c>
      <c r="BJ352" s="132">
        <f t="shared" si="207"/>
        <v>3.5785</v>
      </c>
      <c r="BK352" s="132">
        <f t="shared" si="207"/>
        <v>4.8500500000000004</v>
      </c>
      <c r="BL352" s="132">
        <f t="shared" si="225"/>
        <v>0.83069999999999999</v>
      </c>
      <c r="BM352" s="132">
        <f t="shared" si="237"/>
        <v>3.0146999999999999</v>
      </c>
      <c r="BN352" s="132">
        <f t="shared" si="226"/>
        <v>1.1895800000000001</v>
      </c>
      <c r="BO352" s="132"/>
      <c r="BP352" s="132">
        <f t="shared" si="238"/>
        <v>6.1673</v>
      </c>
      <c r="BQ352" s="132">
        <f t="shared" si="239"/>
        <v>15.341100000000001</v>
      </c>
      <c r="BR352" s="132">
        <f t="shared" si="240"/>
        <v>0.39119999999999999</v>
      </c>
      <c r="BS352" s="132">
        <f t="shared" si="227"/>
        <v>0.12878000000000001</v>
      </c>
      <c r="BT352" s="132">
        <f t="shared" si="228"/>
        <v>2.3319000000000001</v>
      </c>
      <c r="BU352" s="132"/>
      <c r="BV352" s="132">
        <f t="shared" si="241"/>
        <v>0.27340000000000003</v>
      </c>
      <c r="BW352" s="133">
        <f t="shared" si="208"/>
        <v>2.3888000000000003</v>
      </c>
      <c r="BX352" s="133">
        <f t="shared" si="208"/>
        <v>2.4252000000000002</v>
      </c>
      <c r="BY352" s="133">
        <f t="shared" si="229"/>
        <v>0.64810000000000001</v>
      </c>
      <c r="BZ352" s="133">
        <f t="shared" si="230"/>
        <v>0.44740000000000002</v>
      </c>
      <c r="CA352" s="133">
        <f t="shared" si="231"/>
        <v>1.4500000000000001E-2</v>
      </c>
      <c r="CB352" s="133">
        <f t="shared" si="232"/>
        <v>11.199</v>
      </c>
      <c r="CC352" s="133"/>
      <c r="CD352" s="133">
        <f t="shared" si="233"/>
        <v>2.7754000000000003</v>
      </c>
    </row>
    <row r="353" spans="1:82" ht="15.75" x14ac:dyDescent="0.25">
      <c r="A353" s="125">
        <v>43451</v>
      </c>
      <c r="B353" s="140">
        <v>20092</v>
      </c>
      <c r="C353" s="140">
        <v>69222</v>
      </c>
      <c r="D353" s="140">
        <v>93760</v>
      </c>
      <c r="E353" s="140">
        <v>28983</v>
      </c>
      <c r="F353" s="140">
        <v>50166</v>
      </c>
      <c r="G353" s="140">
        <v>2037</v>
      </c>
      <c r="H353" s="140">
        <v>21474</v>
      </c>
      <c r="I353" s="140">
        <v>21265</v>
      </c>
      <c r="J353" s="140">
        <v>140768</v>
      </c>
      <c r="K353" s="140">
        <v>115744</v>
      </c>
      <c r="L353" s="146">
        <v>4474</v>
      </c>
      <c r="M353" s="140">
        <v>22066</v>
      </c>
      <c r="N353" s="140">
        <v>194</v>
      </c>
      <c r="O353" s="140">
        <v>20316</v>
      </c>
      <c r="P353" s="140">
        <v>24341</v>
      </c>
      <c r="Q353" s="140">
        <v>5726</v>
      </c>
      <c r="R353" s="140">
        <v>21492</v>
      </c>
      <c r="S353" s="140">
        <v>66628</v>
      </c>
      <c r="T353" s="140">
        <v>19730</v>
      </c>
      <c r="U353" s="140">
        <v>8801</v>
      </c>
      <c r="V353" s="140">
        <v>37294</v>
      </c>
      <c r="W353" s="140">
        <v>38973</v>
      </c>
      <c r="X353" s="140">
        <v>23626</v>
      </c>
      <c r="Y353" s="140">
        <v>31694</v>
      </c>
      <c r="Z353" s="140">
        <v>13304</v>
      </c>
      <c r="AA353" s="140">
        <v>67900</v>
      </c>
      <c r="AB353" s="140">
        <v>1479</v>
      </c>
      <c r="AC353" s="140">
        <v>773</v>
      </c>
      <c r="AD353" s="140">
        <v>7997</v>
      </c>
      <c r="AE353" s="140">
        <v>35264</v>
      </c>
      <c r="AF353" s="140">
        <v>11594</v>
      </c>
      <c r="AG353" s="140">
        <v>17440</v>
      </c>
      <c r="AH353" s="140">
        <v>60840</v>
      </c>
      <c r="AI353" s="140">
        <v>38480</v>
      </c>
      <c r="AJ353" s="140">
        <v>391060</v>
      </c>
      <c r="AK353" s="128">
        <f t="shared" si="242"/>
        <v>0.22066000000000002</v>
      </c>
      <c r="AL353" s="129">
        <f t="shared" si="243"/>
        <v>2.0091999999999999</v>
      </c>
      <c r="AM353" s="129">
        <f t="shared" ref="AM353:AN368" si="248">(C353)*0.00005</f>
        <v>3.4611000000000001</v>
      </c>
      <c r="AN353" s="129">
        <f t="shared" si="248"/>
        <v>4.6880000000000006</v>
      </c>
      <c r="AO353" s="129">
        <f t="shared" si="245"/>
        <v>14.0768</v>
      </c>
      <c r="AP353" s="129">
        <f t="shared" si="246"/>
        <v>5.7872000000000003</v>
      </c>
      <c r="AQ353" s="129">
        <f t="shared" si="247"/>
        <v>0.60840000000000005</v>
      </c>
      <c r="AR353" s="129">
        <f t="shared" si="247"/>
        <v>0.38480000000000003</v>
      </c>
      <c r="AT353" s="131">
        <f t="shared" si="235"/>
        <v>43451</v>
      </c>
      <c r="AU353" s="132">
        <f t="shared" si="213"/>
        <v>0.35264000000000001</v>
      </c>
      <c r="AV353" s="132">
        <f t="shared" si="214"/>
        <v>0.67900000000000005</v>
      </c>
      <c r="AW353" s="132">
        <f t="shared" si="215"/>
        <v>0.66628000000000009</v>
      </c>
      <c r="AX353" s="132">
        <f t="shared" si="216"/>
        <v>7.7300000000000008E-3</v>
      </c>
      <c r="AY353" s="132">
        <f t="shared" si="217"/>
        <v>1.4790000000000001E-2</v>
      </c>
      <c r="AZ353" s="132">
        <f t="shared" si="218"/>
        <v>0.37294000000000005</v>
      </c>
      <c r="BA353" s="132">
        <f t="shared" si="219"/>
        <v>0.31694</v>
      </c>
      <c r="BB353" s="132">
        <f t="shared" si="220"/>
        <v>0.77946000000000004</v>
      </c>
      <c r="BC353" s="132">
        <f t="shared" si="221"/>
        <v>0.13304000000000002</v>
      </c>
      <c r="BD353" s="132">
        <f t="shared" si="222"/>
        <v>0.23626000000000003</v>
      </c>
      <c r="BE353" s="132">
        <f t="shared" si="223"/>
        <v>0.11594000000000002</v>
      </c>
      <c r="BF353" s="132">
        <f t="shared" si="224"/>
        <v>7.9970000000000013E-2</v>
      </c>
      <c r="BG353" s="132">
        <f t="shared" si="236"/>
        <v>1.7440000000000001E-2</v>
      </c>
      <c r="BH353" s="132"/>
      <c r="BI353" s="132">
        <f t="shared" si="207"/>
        <v>2.0091999999999999</v>
      </c>
      <c r="BJ353" s="132">
        <f t="shared" si="207"/>
        <v>3.4611000000000001</v>
      </c>
      <c r="BK353" s="132">
        <f t="shared" si="207"/>
        <v>4.6880000000000006</v>
      </c>
      <c r="BL353" s="132">
        <f t="shared" si="225"/>
        <v>0.88009999999999999</v>
      </c>
      <c r="BM353" s="132">
        <f t="shared" si="237"/>
        <v>2.8983000000000003</v>
      </c>
      <c r="BN353" s="132">
        <f t="shared" si="226"/>
        <v>1.00332</v>
      </c>
      <c r="BO353" s="132"/>
      <c r="BP353" s="132">
        <f t="shared" si="238"/>
        <v>5.7872000000000003</v>
      </c>
      <c r="BQ353" s="132">
        <f t="shared" si="239"/>
        <v>14.0768</v>
      </c>
      <c r="BR353" s="132">
        <f t="shared" si="240"/>
        <v>0.39105999999999996</v>
      </c>
      <c r="BS353" s="132">
        <f t="shared" si="227"/>
        <v>0.1973</v>
      </c>
      <c r="BT353" s="132">
        <f t="shared" si="228"/>
        <v>2.1492</v>
      </c>
      <c r="BU353" s="132"/>
      <c r="BV353" s="132">
        <f t="shared" si="241"/>
        <v>0.20370000000000002</v>
      </c>
      <c r="BW353" s="133">
        <f t="shared" si="208"/>
        <v>2.1474000000000002</v>
      </c>
      <c r="BX353" s="133">
        <f t="shared" si="208"/>
        <v>2.1265000000000001</v>
      </c>
      <c r="BY353" s="133">
        <f t="shared" si="229"/>
        <v>0.5726</v>
      </c>
      <c r="BZ353" s="133">
        <f t="shared" si="230"/>
        <v>0.44740000000000002</v>
      </c>
      <c r="CA353" s="133">
        <f t="shared" si="231"/>
        <v>1.9400000000000001E-2</v>
      </c>
      <c r="CB353" s="133">
        <f t="shared" si="232"/>
        <v>10.157999999999999</v>
      </c>
      <c r="CC353" s="133"/>
      <c r="CD353" s="133">
        <f t="shared" si="233"/>
        <v>2.4340999999999999</v>
      </c>
    </row>
    <row r="354" spans="1:82" ht="15.75" x14ac:dyDescent="0.25">
      <c r="A354" s="125">
        <v>43452</v>
      </c>
      <c r="B354" s="140">
        <v>18906</v>
      </c>
      <c r="C354" s="140">
        <v>65422</v>
      </c>
      <c r="D354" s="140">
        <v>90515</v>
      </c>
      <c r="E354" s="140">
        <v>26232</v>
      </c>
      <c r="F354" s="140">
        <v>51583</v>
      </c>
      <c r="G354" s="140">
        <v>1472</v>
      </c>
      <c r="H354" s="140">
        <v>17741</v>
      </c>
      <c r="I354" s="140">
        <v>17649</v>
      </c>
      <c r="J354" s="140">
        <v>132893</v>
      </c>
      <c r="K354" s="140">
        <v>109950</v>
      </c>
      <c r="L354" s="146">
        <v>4474</v>
      </c>
      <c r="M354" s="140">
        <v>19867</v>
      </c>
      <c r="N354" s="140">
        <v>169</v>
      </c>
      <c r="O354" s="140">
        <v>17549</v>
      </c>
      <c r="P354" s="140">
        <v>20823</v>
      </c>
      <c r="Q354" s="140">
        <v>5052</v>
      </c>
      <c r="R354" s="140">
        <v>19079</v>
      </c>
      <c r="S354" s="140">
        <v>63271</v>
      </c>
      <c r="T354" s="140">
        <v>10805</v>
      </c>
      <c r="U354" s="140">
        <v>7058</v>
      </c>
      <c r="V354" s="140">
        <v>34560</v>
      </c>
      <c r="W354" s="140">
        <v>37538</v>
      </c>
      <c r="X354" s="140">
        <v>19379</v>
      </c>
      <c r="Y354" s="140">
        <v>21739</v>
      </c>
      <c r="Z354" s="140">
        <v>13249</v>
      </c>
      <c r="AA354" s="140">
        <v>64954</v>
      </c>
      <c r="AB354" s="140">
        <v>1059</v>
      </c>
      <c r="AC354" s="140">
        <v>643</v>
      </c>
      <c r="AD354" s="140">
        <v>10671</v>
      </c>
      <c r="AE354" s="140">
        <v>33069</v>
      </c>
      <c r="AF354" s="140">
        <v>11600</v>
      </c>
      <c r="AG354" s="140">
        <v>9610</v>
      </c>
      <c r="AH354" s="140">
        <v>62140</v>
      </c>
      <c r="AI354" s="140">
        <v>58010</v>
      </c>
      <c r="AJ354" s="140">
        <v>392720</v>
      </c>
      <c r="AK354" s="128">
        <f t="shared" si="242"/>
        <v>0.19867000000000001</v>
      </c>
      <c r="AL354" s="129">
        <f t="shared" si="243"/>
        <v>1.8906000000000001</v>
      </c>
      <c r="AM354" s="129">
        <f t="shared" si="248"/>
        <v>3.2711000000000001</v>
      </c>
      <c r="AN354" s="129">
        <f t="shared" si="248"/>
        <v>4.5257500000000004</v>
      </c>
      <c r="AO354" s="129">
        <f t="shared" si="245"/>
        <v>13.289300000000001</v>
      </c>
      <c r="AP354" s="129">
        <f t="shared" si="246"/>
        <v>5.4975000000000005</v>
      </c>
      <c r="AQ354" s="129">
        <f t="shared" si="247"/>
        <v>0.62140000000000006</v>
      </c>
      <c r="AR354" s="129">
        <f t="shared" si="247"/>
        <v>0.58010000000000006</v>
      </c>
      <c r="AT354" s="131">
        <f t="shared" si="235"/>
        <v>43452</v>
      </c>
      <c r="AU354" s="132">
        <f t="shared" si="213"/>
        <v>0.33069000000000004</v>
      </c>
      <c r="AV354" s="132">
        <f t="shared" si="214"/>
        <v>0.64954000000000001</v>
      </c>
      <c r="AW354" s="132">
        <f t="shared" si="215"/>
        <v>0.63271000000000011</v>
      </c>
      <c r="AX354" s="132">
        <f t="shared" si="216"/>
        <v>6.4300000000000008E-3</v>
      </c>
      <c r="AY354" s="132">
        <f t="shared" si="217"/>
        <v>1.059E-2</v>
      </c>
      <c r="AZ354" s="132">
        <f t="shared" si="218"/>
        <v>0.34560000000000002</v>
      </c>
      <c r="BA354" s="132">
        <f t="shared" si="219"/>
        <v>0.21739000000000003</v>
      </c>
      <c r="BB354" s="132">
        <f t="shared" si="220"/>
        <v>0.75076000000000009</v>
      </c>
      <c r="BC354" s="132">
        <f t="shared" si="221"/>
        <v>0.13249000000000002</v>
      </c>
      <c r="BD354" s="132">
        <f t="shared" si="222"/>
        <v>0.19379000000000002</v>
      </c>
      <c r="BE354" s="132">
        <f t="shared" si="223"/>
        <v>0.11600000000000001</v>
      </c>
      <c r="BF354" s="132">
        <f t="shared" si="224"/>
        <v>0.10671000000000001</v>
      </c>
      <c r="BG354" s="132">
        <f t="shared" si="236"/>
        <v>9.6099999999999988E-3</v>
      </c>
      <c r="BH354" s="132"/>
      <c r="BI354" s="132">
        <f t="shared" ref="BI354:BK417" si="249">(AL354)</f>
        <v>1.8906000000000001</v>
      </c>
      <c r="BJ354" s="132">
        <f t="shared" si="249"/>
        <v>3.2711000000000001</v>
      </c>
      <c r="BK354" s="132">
        <f t="shared" si="249"/>
        <v>4.5257500000000004</v>
      </c>
      <c r="BL354" s="132">
        <f t="shared" si="225"/>
        <v>0.70579999999999998</v>
      </c>
      <c r="BM354" s="132">
        <f t="shared" si="237"/>
        <v>2.6232000000000002</v>
      </c>
      <c r="BN354" s="132">
        <f t="shared" si="226"/>
        <v>1.03166</v>
      </c>
      <c r="BO354" s="132"/>
      <c r="BP354" s="132">
        <f t="shared" si="238"/>
        <v>5.4975000000000005</v>
      </c>
      <c r="BQ354" s="132">
        <f t="shared" si="239"/>
        <v>13.289300000000001</v>
      </c>
      <c r="BR354" s="132">
        <f t="shared" si="240"/>
        <v>0.39271999999999996</v>
      </c>
      <c r="BS354" s="132">
        <f t="shared" si="227"/>
        <v>0.10805000000000001</v>
      </c>
      <c r="BT354" s="132">
        <f t="shared" si="228"/>
        <v>1.9079000000000002</v>
      </c>
      <c r="BU354" s="132"/>
      <c r="BV354" s="132">
        <f t="shared" si="241"/>
        <v>0.1472</v>
      </c>
      <c r="BW354" s="133">
        <f t="shared" si="208"/>
        <v>1.7741</v>
      </c>
      <c r="BX354" s="133">
        <f t="shared" si="208"/>
        <v>1.7649000000000001</v>
      </c>
      <c r="BY354" s="133">
        <f t="shared" si="229"/>
        <v>0.50519999999999998</v>
      </c>
      <c r="BZ354" s="133">
        <f t="shared" si="230"/>
        <v>0.44740000000000002</v>
      </c>
      <c r="CA354" s="133">
        <f t="shared" si="231"/>
        <v>1.6900000000000002E-2</v>
      </c>
      <c r="CB354" s="133">
        <f t="shared" si="232"/>
        <v>8.7744999999999997</v>
      </c>
      <c r="CC354" s="133"/>
      <c r="CD354" s="133">
        <f t="shared" si="233"/>
        <v>2.0823</v>
      </c>
    </row>
    <row r="355" spans="1:82" ht="15.75" x14ac:dyDescent="0.25">
      <c r="A355" s="125">
        <v>43453</v>
      </c>
      <c r="B355" s="140">
        <v>17889</v>
      </c>
      <c r="C355" s="140">
        <v>62413</v>
      </c>
      <c r="D355" s="140">
        <v>87694</v>
      </c>
      <c r="E355" s="140">
        <v>24646</v>
      </c>
      <c r="F355" s="140">
        <v>46903</v>
      </c>
      <c r="G355" s="140">
        <v>1281</v>
      </c>
      <c r="H355" s="140">
        <v>15749</v>
      </c>
      <c r="I355" s="140">
        <v>16032</v>
      </c>
      <c r="J355" s="140">
        <v>127144</v>
      </c>
      <c r="K355" s="140">
        <v>103173</v>
      </c>
      <c r="L355" s="146">
        <v>4474</v>
      </c>
      <c r="M355" s="140">
        <v>13317</v>
      </c>
      <c r="N355" s="140">
        <v>171</v>
      </c>
      <c r="O355" s="140">
        <v>16387</v>
      </c>
      <c r="P355" s="140">
        <v>19149</v>
      </c>
      <c r="Q355" s="140">
        <v>4748</v>
      </c>
      <c r="R355" s="140">
        <v>17405</v>
      </c>
      <c r="S355" s="140">
        <v>63105</v>
      </c>
      <c r="T355" s="140">
        <v>22690</v>
      </c>
      <c r="U355" s="140">
        <v>6145</v>
      </c>
      <c r="V355" s="140">
        <v>32301</v>
      </c>
      <c r="W355" s="140">
        <v>37164</v>
      </c>
      <c r="X355" s="140">
        <v>17971</v>
      </c>
      <c r="Y355" s="140">
        <v>25707</v>
      </c>
      <c r="Z355" s="140">
        <v>14682</v>
      </c>
      <c r="AA355" s="140">
        <v>62179</v>
      </c>
      <c r="AB355" s="140">
        <v>975</v>
      </c>
      <c r="AC355" s="140">
        <v>464</v>
      </c>
      <c r="AD355" s="140">
        <v>10372</v>
      </c>
      <c r="AE355" s="140">
        <v>31267</v>
      </c>
      <c r="AF355" s="140">
        <v>10925</v>
      </c>
      <c r="AG355" s="140">
        <v>10610</v>
      </c>
      <c r="AH355" s="140">
        <v>84510</v>
      </c>
      <c r="AI355" s="140">
        <v>58720</v>
      </c>
      <c r="AJ355" s="140">
        <v>366800</v>
      </c>
      <c r="AK355" s="128">
        <f t="shared" si="242"/>
        <v>0.13317000000000001</v>
      </c>
      <c r="AL355" s="129">
        <f t="shared" si="243"/>
        <v>1.7889000000000002</v>
      </c>
      <c r="AM355" s="129">
        <f t="shared" si="248"/>
        <v>3.1206500000000004</v>
      </c>
      <c r="AN355" s="129">
        <f t="shared" si="248"/>
        <v>4.3847000000000005</v>
      </c>
      <c r="AO355" s="129">
        <f t="shared" si="245"/>
        <v>12.714400000000001</v>
      </c>
      <c r="AP355" s="129">
        <f t="shared" si="246"/>
        <v>5.1586500000000006</v>
      </c>
      <c r="AQ355" s="129">
        <f t="shared" si="247"/>
        <v>0.84510000000000007</v>
      </c>
      <c r="AR355" s="129">
        <f t="shared" si="247"/>
        <v>0.58720000000000006</v>
      </c>
      <c r="AT355" s="131">
        <f t="shared" si="235"/>
        <v>43453</v>
      </c>
      <c r="AU355" s="132">
        <f t="shared" si="213"/>
        <v>0.31267</v>
      </c>
      <c r="AV355" s="132">
        <f t="shared" si="214"/>
        <v>0.62179000000000006</v>
      </c>
      <c r="AW355" s="132">
        <f t="shared" si="215"/>
        <v>0.63105</v>
      </c>
      <c r="AX355" s="132">
        <f t="shared" si="216"/>
        <v>4.64E-3</v>
      </c>
      <c r="AY355" s="132">
        <f t="shared" si="217"/>
        <v>9.75E-3</v>
      </c>
      <c r="AZ355" s="132">
        <f t="shared" si="218"/>
        <v>0.32301000000000002</v>
      </c>
      <c r="BA355" s="132">
        <f t="shared" si="219"/>
        <v>0.25707000000000002</v>
      </c>
      <c r="BB355" s="132">
        <f t="shared" si="220"/>
        <v>0.74328000000000005</v>
      </c>
      <c r="BC355" s="132">
        <f t="shared" si="221"/>
        <v>0.14682000000000001</v>
      </c>
      <c r="BD355" s="132">
        <f t="shared" si="222"/>
        <v>0.17971000000000001</v>
      </c>
      <c r="BE355" s="132">
        <f t="shared" si="223"/>
        <v>0.10925000000000001</v>
      </c>
      <c r="BF355" s="132">
        <f t="shared" si="224"/>
        <v>0.10372000000000001</v>
      </c>
      <c r="BG355" s="132">
        <f t="shared" si="236"/>
        <v>1.061E-2</v>
      </c>
      <c r="BH355" s="132"/>
      <c r="BI355" s="132">
        <f t="shared" si="249"/>
        <v>1.7889000000000002</v>
      </c>
      <c r="BJ355" s="132">
        <f t="shared" si="249"/>
        <v>3.1206500000000004</v>
      </c>
      <c r="BK355" s="132">
        <f t="shared" si="249"/>
        <v>4.3847000000000005</v>
      </c>
      <c r="BL355" s="132">
        <f t="shared" si="225"/>
        <v>0.61450000000000005</v>
      </c>
      <c r="BM355" s="132">
        <f t="shared" si="237"/>
        <v>2.4645999999999999</v>
      </c>
      <c r="BN355" s="132">
        <f t="shared" si="226"/>
        <v>0.93806000000000012</v>
      </c>
      <c r="BO355" s="132"/>
      <c r="BP355" s="132">
        <f t="shared" si="238"/>
        <v>5.1586500000000006</v>
      </c>
      <c r="BQ355" s="132">
        <f t="shared" si="239"/>
        <v>12.714400000000001</v>
      </c>
      <c r="BR355" s="132">
        <f t="shared" si="240"/>
        <v>0.36679999999999996</v>
      </c>
      <c r="BS355" s="132">
        <f t="shared" si="227"/>
        <v>0.22690000000000002</v>
      </c>
      <c r="BT355" s="132">
        <f t="shared" si="228"/>
        <v>1.7405000000000002</v>
      </c>
      <c r="BU355" s="132"/>
      <c r="BV355" s="132">
        <f t="shared" si="241"/>
        <v>0.12810000000000002</v>
      </c>
      <c r="BW355" s="133">
        <f t="shared" ref="BW355:BX418" si="250">(H355)*0.0001</f>
        <v>1.5749</v>
      </c>
      <c r="BX355" s="133">
        <f t="shared" si="250"/>
        <v>1.6032000000000002</v>
      </c>
      <c r="BY355" s="133">
        <f t="shared" si="229"/>
        <v>0.4748</v>
      </c>
      <c r="BZ355" s="133">
        <f t="shared" si="230"/>
        <v>0.44740000000000002</v>
      </c>
      <c r="CA355" s="133">
        <f t="shared" si="231"/>
        <v>1.7100000000000001E-2</v>
      </c>
      <c r="CB355" s="133">
        <f t="shared" si="232"/>
        <v>8.1935000000000002</v>
      </c>
      <c r="CC355" s="133"/>
      <c r="CD355" s="133">
        <f t="shared" si="233"/>
        <v>1.9149</v>
      </c>
    </row>
    <row r="356" spans="1:82" ht="15.75" x14ac:dyDescent="0.25">
      <c r="A356" s="125">
        <v>43454</v>
      </c>
      <c r="B356" s="140">
        <v>17991</v>
      </c>
      <c r="C356" s="140">
        <v>62005</v>
      </c>
      <c r="D356" s="140">
        <v>87108</v>
      </c>
      <c r="E356" s="140">
        <v>23625</v>
      </c>
      <c r="F356" s="140">
        <v>48166</v>
      </c>
      <c r="G356" s="140">
        <v>1351</v>
      </c>
      <c r="H356" s="140">
        <v>15076</v>
      </c>
      <c r="I356" s="140">
        <v>16160</v>
      </c>
      <c r="J356" s="140">
        <v>125804</v>
      </c>
      <c r="K356" s="140">
        <v>101186</v>
      </c>
      <c r="L356" s="146">
        <v>4474</v>
      </c>
      <c r="M356" s="140">
        <v>12036</v>
      </c>
      <c r="N356" s="142">
        <v>171</v>
      </c>
      <c r="O356" s="140">
        <v>16248</v>
      </c>
      <c r="P356" s="140">
        <v>18322</v>
      </c>
      <c r="Q356" s="140">
        <v>4871</v>
      </c>
      <c r="R356" s="140">
        <v>16958</v>
      </c>
      <c r="S356" s="140">
        <v>63204</v>
      </c>
      <c r="T356" s="140">
        <v>12842</v>
      </c>
      <c r="U356" s="140">
        <v>5837</v>
      </c>
      <c r="V356" s="140">
        <v>32204</v>
      </c>
      <c r="W356" s="140">
        <v>37663</v>
      </c>
      <c r="X356" s="140">
        <v>18801</v>
      </c>
      <c r="Y356" s="140">
        <v>38281</v>
      </c>
      <c r="Z356" s="140">
        <v>15283</v>
      </c>
      <c r="AA356" s="140">
        <v>62505</v>
      </c>
      <c r="AB356" s="140">
        <v>971</v>
      </c>
      <c r="AC356" s="140">
        <v>374</v>
      </c>
      <c r="AD356" s="140">
        <v>10579</v>
      </c>
      <c r="AE356" s="140">
        <v>32199</v>
      </c>
      <c r="AF356" s="140">
        <v>10793</v>
      </c>
      <c r="AG356" s="140">
        <v>9880</v>
      </c>
      <c r="AH356" s="140">
        <v>83990</v>
      </c>
      <c r="AI356" s="140">
        <v>58150</v>
      </c>
      <c r="AJ356" s="140">
        <v>378120</v>
      </c>
      <c r="AK356" s="128">
        <f t="shared" si="242"/>
        <v>0.12036000000000001</v>
      </c>
      <c r="AL356" s="129">
        <f t="shared" si="243"/>
        <v>1.7991000000000001</v>
      </c>
      <c r="AM356" s="129">
        <f t="shared" si="248"/>
        <v>3.10025</v>
      </c>
      <c r="AN356" s="129">
        <f t="shared" si="248"/>
        <v>4.3554000000000004</v>
      </c>
      <c r="AO356" s="129">
        <f t="shared" si="245"/>
        <v>12.580400000000001</v>
      </c>
      <c r="AP356" s="137">
        <f t="shared" si="246"/>
        <v>5.0593000000000004</v>
      </c>
      <c r="AQ356" s="129">
        <f t="shared" si="247"/>
        <v>0.83990000000000009</v>
      </c>
      <c r="AR356" s="129">
        <f t="shared" si="247"/>
        <v>0.58150000000000002</v>
      </c>
      <c r="AT356" s="131">
        <f t="shared" si="235"/>
        <v>43454</v>
      </c>
      <c r="AU356" s="132">
        <f t="shared" si="213"/>
        <v>0.32199000000000005</v>
      </c>
      <c r="AV356" s="132">
        <f t="shared" si="214"/>
        <v>0.62505000000000011</v>
      </c>
      <c r="AW356" s="132">
        <f t="shared" si="215"/>
        <v>0.63204000000000005</v>
      </c>
      <c r="AX356" s="132">
        <f t="shared" si="216"/>
        <v>3.7400000000000003E-3</v>
      </c>
      <c r="AY356" s="132">
        <f t="shared" si="217"/>
        <v>9.7100000000000016E-3</v>
      </c>
      <c r="AZ356" s="132">
        <f t="shared" si="218"/>
        <v>0.32204000000000005</v>
      </c>
      <c r="BA356" s="132">
        <f t="shared" si="219"/>
        <v>0.38281000000000004</v>
      </c>
      <c r="BB356" s="132">
        <f t="shared" si="220"/>
        <v>0.75326000000000004</v>
      </c>
      <c r="BC356" s="132">
        <f t="shared" si="221"/>
        <v>0.15283000000000002</v>
      </c>
      <c r="BD356" s="132">
        <f t="shared" si="222"/>
        <v>0.18801000000000001</v>
      </c>
      <c r="BE356" s="132">
        <f t="shared" si="223"/>
        <v>0.10793000000000001</v>
      </c>
      <c r="BF356" s="132">
        <f t="shared" si="224"/>
        <v>0.10579000000000001</v>
      </c>
      <c r="BG356" s="132">
        <f t="shared" si="236"/>
        <v>9.8799999999999999E-3</v>
      </c>
      <c r="BH356" s="132"/>
      <c r="BI356" s="132">
        <f t="shared" si="249"/>
        <v>1.7991000000000001</v>
      </c>
      <c r="BJ356" s="132">
        <f t="shared" si="249"/>
        <v>3.10025</v>
      </c>
      <c r="BK356" s="132">
        <f t="shared" si="249"/>
        <v>4.3554000000000004</v>
      </c>
      <c r="BL356" s="132">
        <f t="shared" si="225"/>
        <v>0.5837</v>
      </c>
      <c r="BM356" s="132">
        <f t="shared" si="237"/>
        <v>2.3625000000000003</v>
      </c>
      <c r="BN356" s="132">
        <f t="shared" si="226"/>
        <v>0.96332000000000007</v>
      </c>
      <c r="BO356" s="132"/>
      <c r="BP356" s="132">
        <f t="shared" si="238"/>
        <v>5.0593000000000004</v>
      </c>
      <c r="BQ356" s="132">
        <f t="shared" si="239"/>
        <v>12.580400000000001</v>
      </c>
      <c r="BR356" s="132">
        <f t="shared" si="240"/>
        <v>0.37811999999999996</v>
      </c>
      <c r="BS356" s="132">
        <f t="shared" si="227"/>
        <v>0.12842000000000001</v>
      </c>
      <c r="BT356" s="132">
        <f t="shared" si="228"/>
        <v>1.6958</v>
      </c>
      <c r="BU356" s="132"/>
      <c r="BV356" s="132">
        <f t="shared" si="241"/>
        <v>0.1351</v>
      </c>
      <c r="BW356" s="133">
        <f t="shared" si="250"/>
        <v>1.5076000000000001</v>
      </c>
      <c r="BX356" s="133">
        <f t="shared" si="250"/>
        <v>1.6160000000000001</v>
      </c>
      <c r="BY356" s="133">
        <f t="shared" si="229"/>
        <v>0.48710000000000003</v>
      </c>
      <c r="BZ356" s="133">
        <f t="shared" si="230"/>
        <v>0.44740000000000002</v>
      </c>
      <c r="CA356" s="133">
        <f t="shared" si="231"/>
        <v>1.7100000000000001E-2</v>
      </c>
      <c r="CB356" s="133">
        <f t="shared" si="232"/>
        <v>8.1240000000000006</v>
      </c>
      <c r="CC356" s="133"/>
      <c r="CD356" s="133">
        <f t="shared" si="233"/>
        <v>1.8322000000000001</v>
      </c>
    </row>
    <row r="357" spans="1:82" ht="15.75" x14ac:dyDescent="0.25">
      <c r="A357" s="125">
        <v>43455</v>
      </c>
      <c r="B357" s="140">
        <v>22940</v>
      </c>
      <c r="C357" s="140">
        <v>77563</v>
      </c>
      <c r="D357" s="140">
        <v>106063</v>
      </c>
      <c r="E357" s="140">
        <v>34775</v>
      </c>
      <c r="F357" s="140">
        <v>57626</v>
      </c>
      <c r="G357" s="140">
        <v>2721</v>
      </c>
      <c r="H357" s="140">
        <v>27084</v>
      </c>
      <c r="I357" s="140">
        <v>26970</v>
      </c>
      <c r="J357" s="140">
        <v>163204</v>
      </c>
      <c r="K357" s="140">
        <v>133901</v>
      </c>
      <c r="L357" s="146">
        <v>4474</v>
      </c>
      <c r="M357" s="140">
        <v>11022</v>
      </c>
      <c r="N357" s="140">
        <v>218</v>
      </c>
      <c r="O357" s="140">
        <v>23484</v>
      </c>
      <c r="P357" s="140">
        <v>29895</v>
      </c>
      <c r="Q357" s="140">
        <v>6948</v>
      </c>
      <c r="R357" s="140">
        <v>27906</v>
      </c>
      <c r="S357" s="140">
        <v>74402</v>
      </c>
      <c r="T357" s="140">
        <v>24920</v>
      </c>
      <c r="U357" s="140">
        <v>11861</v>
      </c>
      <c r="V357" s="140">
        <v>42214</v>
      </c>
      <c r="W357" s="140">
        <v>47350</v>
      </c>
      <c r="X357" s="140">
        <v>36992</v>
      </c>
      <c r="Y357" s="140">
        <v>23474</v>
      </c>
      <c r="Z357" s="140">
        <v>17868</v>
      </c>
      <c r="AA357" s="140">
        <v>73604</v>
      </c>
      <c r="AB357" s="140">
        <v>2066</v>
      </c>
      <c r="AC357" s="140">
        <v>793</v>
      </c>
      <c r="AD357" s="140">
        <v>15669</v>
      </c>
      <c r="AE357" s="140">
        <v>41214</v>
      </c>
      <c r="AF357" s="140">
        <v>16996</v>
      </c>
      <c r="AG357" s="140">
        <v>11830</v>
      </c>
      <c r="AH357" s="140">
        <v>112340</v>
      </c>
      <c r="AI357" s="140">
        <v>93920</v>
      </c>
      <c r="AJ357" s="140">
        <v>398780</v>
      </c>
      <c r="AK357" s="128">
        <f t="shared" si="242"/>
        <v>0.11022000000000001</v>
      </c>
      <c r="AL357" s="129">
        <f t="shared" si="243"/>
        <v>2.294</v>
      </c>
      <c r="AM357" s="129">
        <f t="shared" si="248"/>
        <v>3.8781500000000002</v>
      </c>
      <c r="AN357" s="129">
        <f t="shared" si="248"/>
        <v>5.3031500000000005</v>
      </c>
      <c r="AO357" s="129">
        <f t="shared" si="245"/>
        <v>16.320399999999999</v>
      </c>
      <c r="AP357" s="129">
        <f t="shared" si="246"/>
        <v>6.6950500000000002</v>
      </c>
      <c r="AQ357" s="129">
        <f t="shared" si="247"/>
        <v>1.1234000000000002</v>
      </c>
      <c r="AR357" s="129">
        <f t="shared" si="247"/>
        <v>0.93920000000000003</v>
      </c>
      <c r="AT357" s="131">
        <f t="shared" si="235"/>
        <v>43455</v>
      </c>
      <c r="AU357" s="132">
        <f t="shared" si="213"/>
        <v>0.41214000000000001</v>
      </c>
      <c r="AV357" s="132">
        <f t="shared" si="214"/>
        <v>0.73604000000000003</v>
      </c>
      <c r="AW357" s="132">
        <f t="shared" si="215"/>
        <v>0.74402000000000001</v>
      </c>
      <c r="AX357" s="132">
        <f t="shared" si="216"/>
        <v>7.9300000000000013E-3</v>
      </c>
      <c r="AY357" s="132">
        <f t="shared" si="217"/>
        <v>2.0660000000000001E-2</v>
      </c>
      <c r="AZ357" s="132">
        <f t="shared" si="218"/>
        <v>0.42214000000000002</v>
      </c>
      <c r="BA357" s="132">
        <f t="shared" si="219"/>
        <v>0.23474000000000003</v>
      </c>
      <c r="BB357" s="132">
        <f t="shared" si="220"/>
        <v>0.94700000000000006</v>
      </c>
      <c r="BC357" s="132">
        <f t="shared" si="221"/>
        <v>0.17868000000000001</v>
      </c>
      <c r="BD357" s="132">
        <f t="shared" si="222"/>
        <v>0.36992000000000003</v>
      </c>
      <c r="BE357" s="132">
        <f t="shared" si="223"/>
        <v>0.16996000000000003</v>
      </c>
      <c r="BF357" s="132">
        <f t="shared" si="224"/>
        <v>0.15669000000000002</v>
      </c>
      <c r="BG357" s="132">
        <f t="shared" si="236"/>
        <v>1.183E-2</v>
      </c>
      <c r="BH357" s="132"/>
      <c r="BI357" s="132">
        <f t="shared" si="249"/>
        <v>2.294</v>
      </c>
      <c r="BJ357" s="132">
        <f t="shared" si="249"/>
        <v>3.8781500000000002</v>
      </c>
      <c r="BK357" s="132">
        <f t="shared" si="249"/>
        <v>5.3031500000000005</v>
      </c>
      <c r="BL357" s="132">
        <f t="shared" si="225"/>
        <v>1.1861000000000002</v>
      </c>
      <c r="BM357" s="132">
        <f t="shared" si="237"/>
        <v>3.4775</v>
      </c>
      <c r="BN357" s="132">
        <f t="shared" si="226"/>
        <v>1.15252</v>
      </c>
      <c r="BO357" s="132"/>
      <c r="BP357" s="132">
        <f t="shared" si="238"/>
        <v>6.6950500000000002</v>
      </c>
      <c r="BQ357" s="132">
        <f t="shared" si="239"/>
        <v>16.320399999999999</v>
      </c>
      <c r="BR357" s="132">
        <f t="shared" si="240"/>
        <v>0.39877999999999997</v>
      </c>
      <c r="BS357" s="132">
        <f t="shared" si="227"/>
        <v>0.24920000000000003</v>
      </c>
      <c r="BT357" s="132">
        <f t="shared" si="228"/>
        <v>2.7906</v>
      </c>
      <c r="BU357" s="132"/>
      <c r="BV357" s="132">
        <f t="shared" si="241"/>
        <v>0.27210000000000001</v>
      </c>
      <c r="BW357" s="133">
        <f t="shared" si="250"/>
        <v>2.7084000000000001</v>
      </c>
      <c r="BX357" s="133">
        <f t="shared" si="250"/>
        <v>2.6970000000000001</v>
      </c>
      <c r="BY357" s="133">
        <f t="shared" si="229"/>
        <v>0.69480000000000008</v>
      </c>
      <c r="BZ357" s="133">
        <f t="shared" si="230"/>
        <v>0.44740000000000002</v>
      </c>
      <c r="CA357" s="133">
        <f t="shared" si="231"/>
        <v>2.18E-2</v>
      </c>
      <c r="CB357" s="133">
        <f t="shared" si="232"/>
        <v>11.742000000000001</v>
      </c>
      <c r="CC357" s="133"/>
      <c r="CD357" s="133">
        <f t="shared" si="233"/>
        <v>2.9895</v>
      </c>
    </row>
    <row r="358" spans="1:82" ht="15.75" x14ac:dyDescent="0.25">
      <c r="A358" s="125">
        <v>43456</v>
      </c>
      <c r="B358" s="140">
        <v>21590</v>
      </c>
      <c r="C358" s="140">
        <v>74513</v>
      </c>
      <c r="D358" s="140">
        <v>102695</v>
      </c>
      <c r="E358" s="140">
        <v>30779</v>
      </c>
      <c r="F358" s="140">
        <v>56632</v>
      </c>
      <c r="G358" s="140">
        <v>1970</v>
      </c>
      <c r="H358" s="140">
        <v>21353</v>
      </c>
      <c r="I358" s="140">
        <v>21595</v>
      </c>
      <c r="J358" s="140">
        <v>148792</v>
      </c>
      <c r="K358" s="140">
        <v>123508</v>
      </c>
      <c r="L358" s="146">
        <v>4474</v>
      </c>
      <c r="M358" s="140">
        <v>22894</v>
      </c>
      <c r="N358" s="140">
        <v>122</v>
      </c>
      <c r="O358" s="140">
        <v>21078</v>
      </c>
      <c r="P358" s="140">
        <v>24844</v>
      </c>
      <c r="Q358" s="140">
        <v>5606</v>
      </c>
      <c r="R358" s="140">
        <v>22460</v>
      </c>
      <c r="S358" s="140">
        <v>68239</v>
      </c>
      <c r="T358" s="140">
        <v>14884</v>
      </c>
      <c r="U358" s="140">
        <v>10088</v>
      </c>
      <c r="V358" s="140">
        <v>41503</v>
      </c>
      <c r="W358" s="140">
        <v>40299</v>
      </c>
      <c r="X358" s="140">
        <v>23197</v>
      </c>
      <c r="Y358" s="140">
        <v>30073</v>
      </c>
      <c r="Z358" s="140">
        <v>14450</v>
      </c>
      <c r="AA358" s="140">
        <v>71291</v>
      </c>
      <c r="AB358" s="140">
        <v>1211</v>
      </c>
      <c r="AC358" s="140">
        <v>694</v>
      </c>
      <c r="AD358" s="140">
        <v>5866</v>
      </c>
      <c r="AE358" s="140">
        <v>38394</v>
      </c>
      <c r="AF358" s="140">
        <v>8848</v>
      </c>
      <c r="AG358" s="140">
        <v>11010</v>
      </c>
      <c r="AH358" s="140">
        <v>28610</v>
      </c>
      <c r="AI358" s="140">
        <v>26460</v>
      </c>
      <c r="AJ358" s="140">
        <v>388600</v>
      </c>
      <c r="AK358" s="128">
        <f t="shared" si="242"/>
        <v>0.22894000000000003</v>
      </c>
      <c r="AL358" s="129">
        <f t="shared" si="243"/>
        <v>2.1590000000000003</v>
      </c>
      <c r="AM358" s="129">
        <f t="shared" si="248"/>
        <v>3.7256500000000004</v>
      </c>
      <c r="AN358" s="129">
        <f t="shared" si="248"/>
        <v>5.1347500000000004</v>
      </c>
      <c r="AO358" s="129">
        <f t="shared" si="245"/>
        <v>14.879200000000001</v>
      </c>
      <c r="AP358" s="129">
        <f t="shared" si="246"/>
        <v>6.1754000000000007</v>
      </c>
      <c r="AQ358" s="129">
        <f t="shared" si="247"/>
        <v>0.28610000000000002</v>
      </c>
      <c r="AR358" s="129">
        <f t="shared" si="247"/>
        <v>0.2646</v>
      </c>
      <c r="AT358" s="131">
        <f t="shared" si="235"/>
        <v>43456</v>
      </c>
      <c r="AU358" s="132">
        <f t="shared" si="213"/>
        <v>0.38394000000000006</v>
      </c>
      <c r="AV358" s="132">
        <f t="shared" si="214"/>
        <v>0.71291000000000004</v>
      </c>
      <c r="AW358" s="132">
        <f t="shared" si="215"/>
        <v>0.68239000000000005</v>
      </c>
      <c r="AX358" s="132">
        <f t="shared" si="216"/>
        <v>6.9400000000000009E-3</v>
      </c>
      <c r="AY358" s="132">
        <f t="shared" si="217"/>
        <v>1.2110000000000001E-2</v>
      </c>
      <c r="AZ358" s="132">
        <f t="shared" si="218"/>
        <v>0.41503000000000001</v>
      </c>
      <c r="BA358" s="132">
        <f t="shared" si="219"/>
        <v>0.30073</v>
      </c>
      <c r="BB358" s="132">
        <f t="shared" si="220"/>
        <v>0.80598000000000003</v>
      </c>
      <c r="BC358" s="132">
        <f t="shared" si="221"/>
        <v>0.14450000000000002</v>
      </c>
      <c r="BD358" s="132">
        <f t="shared" si="222"/>
        <v>0.23197000000000001</v>
      </c>
      <c r="BE358" s="132">
        <f t="shared" si="223"/>
        <v>8.8480000000000003E-2</v>
      </c>
      <c r="BF358" s="132">
        <f t="shared" si="224"/>
        <v>5.8660000000000004E-2</v>
      </c>
      <c r="BG358" s="132">
        <f t="shared" si="236"/>
        <v>1.1009999999999999E-2</v>
      </c>
      <c r="BH358" s="132"/>
      <c r="BI358" s="132">
        <f t="shared" si="249"/>
        <v>2.1590000000000003</v>
      </c>
      <c r="BJ358" s="132">
        <f t="shared" si="249"/>
        <v>3.7256500000000004</v>
      </c>
      <c r="BK358" s="132">
        <f t="shared" si="249"/>
        <v>5.1347500000000004</v>
      </c>
      <c r="BL358" s="132">
        <f t="shared" si="225"/>
        <v>1.0088000000000001</v>
      </c>
      <c r="BM358" s="132">
        <f t="shared" si="237"/>
        <v>3.0779000000000001</v>
      </c>
      <c r="BN358" s="132">
        <f t="shared" si="226"/>
        <v>1.1326400000000001</v>
      </c>
      <c r="BO358" s="132"/>
      <c r="BP358" s="132">
        <f t="shared" si="238"/>
        <v>6.1754000000000007</v>
      </c>
      <c r="BQ358" s="132">
        <f t="shared" si="239"/>
        <v>14.879200000000001</v>
      </c>
      <c r="BR358" s="132">
        <f t="shared" si="240"/>
        <v>0.3886</v>
      </c>
      <c r="BS358" s="132">
        <f t="shared" si="227"/>
        <v>0.14884</v>
      </c>
      <c r="BT358" s="132">
        <f t="shared" si="228"/>
        <v>2.246</v>
      </c>
      <c r="BU358" s="132"/>
      <c r="BV358" s="132">
        <f t="shared" si="241"/>
        <v>0.19700000000000001</v>
      </c>
      <c r="BW358" s="133">
        <f t="shared" si="250"/>
        <v>2.1353</v>
      </c>
      <c r="BX358" s="133">
        <f t="shared" si="250"/>
        <v>2.1595</v>
      </c>
      <c r="BY358" s="133">
        <f t="shared" si="229"/>
        <v>0.56059999999999999</v>
      </c>
      <c r="BZ358" s="133">
        <f t="shared" si="230"/>
        <v>0.44740000000000002</v>
      </c>
      <c r="CA358" s="133">
        <f t="shared" si="231"/>
        <v>1.2200000000000001E-2</v>
      </c>
      <c r="CB358" s="133">
        <f t="shared" si="232"/>
        <v>10.539</v>
      </c>
      <c r="CC358" s="133"/>
      <c r="CD358" s="133">
        <f t="shared" si="233"/>
        <v>2.4843999999999999</v>
      </c>
    </row>
    <row r="359" spans="1:82" ht="15.75" x14ac:dyDescent="0.25">
      <c r="A359" s="125">
        <v>43457</v>
      </c>
      <c r="B359" s="140">
        <v>20159</v>
      </c>
      <c r="C359" s="140">
        <v>69380</v>
      </c>
      <c r="D359" s="140">
        <v>96861</v>
      </c>
      <c r="E359" s="140">
        <v>27380</v>
      </c>
      <c r="F359" s="140">
        <v>56041</v>
      </c>
      <c r="G359" s="140">
        <v>1620</v>
      </c>
      <c r="H359" s="140">
        <v>18111</v>
      </c>
      <c r="I359" s="140">
        <v>18329</v>
      </c>
      <c r="J359" s="140">
        <v>138899</v>
      </c>
      <c r="K359" s="140">
        <v>114247</v>
      </c>
      <c r="L359" s="146">
        <v>4474</v>
      </c>
      <c r="M359" s="140">
        <v>14861</v>
      </c>
      <c r="N359" s="140">
        <v>95</v>
      </c>
      <c r="O359" s="140">
        <v>19821</v>
      </c>
      <c r="P359" s="140">
        <v>21723</v>
      </c>
      <c r="Q359" s="140">
        <v>5099</v>
      </c>
      <c r="R359" s="140">
        <v>19805</v>
      </c>
      <c r="S359" s="140">
        <v>64957</v>
      </c>
      <c r="T359" s="140">
        <v>23126</v>
      </c>
      <c r="U359" s="140">
        <v>7971</v>
      </c>
      <c r="V359" s="140">
        <v>38984</v>
      </c>
      <c r="W359" s="140">
        <v>38076</v>
      </c>
      <c r="X359" s="140">
        <v>19432</v>
      </c>
      <c r="Y359" s="140">
        <v>34602</v>
      </c>
      <c r="Z359" s="140">
        <v>14322</v>
      </c>
      <c r="AA359" s="140">
        <v>69171</v>
      </c>
      <c r="AB359" s="140">
        <v>1172</v>
      </c>
      <c r="AC359" s="140">
        <v>721</v>
      </c>
      <c r="AD359" s="140">
        <v>4966</v>
      </c>
      <c r="AE359" s="140">
        <v>36557</v>
      </c>
      <c r="AF359" s="140">
        <v>8549</v>
      </c>
      <c r="AG359" s="140">
        <v>11010</v>
      </c>
      <c r="AH359" s="140">
        <v>27370</v>
      </c>
      <c r="AI359" s="140">
        <v>21280</v>
      </c>
      <c r="AJ359" s="140">
        <v>389760</v>
      </c>
      <c r="AK359" s="128">
        <f t="shared" si="242"/>
        <v>0.14861000000000002</v>
      </c>
      <c r="AL359" s="129">
        <f t="shared" si="243"/>
        <v>2.0159000000000002</v>
      </c>
      <c r="AM359" s="129">
        <f t="shared" si="248"/>
        <v>3.4690000000000003</v>
      </c>
      <c r="AN359" s="129">
        <f t="shared" si="248"/>
        <v>4.8430499999999999</v>
      </c>
      <c r="AO359" s="129">
        <f t="shared" si="245"/>
        <v>13.889900000000001</v>
      </c>
      <c r="AP359" s="129">
        <f t="shared" si="246"/>
        <v>5.7123500000000007</v>
      </c>
      <c r="AQ359" s="129">
        <f t="shared" si="247"/>
        <v>0.2737</v>
      </c>
      <c r="AR359" s="129">
        <f t="shared" si="247"/>
        <v>0.21280000000000002</v>
      </c>
      <c r="AT359" s="131">
        <f t="shared" si="235"/>
        <v>43457</v>
      </c>
      <c r="AU359" s="132">
        <f t="shared" si="213"/>
        <v>0.36557000000000001</v>
      </c>
      <c r="AV359" s="132">
        <f t="shared" si="214"/>
        <v>0.69171000000000005</v>
      </c>
      <c r="AW359" s="132">
        <f t="shared" si="215"/>
        <v>0.64957000000000009</v>
      </c>
      <c r="AX359" s="132">
        <f t="shared" si="216"/>
        <v>7.2100000000000003E-3</v>
      </c>
      <c r="AY359" s="132">
        <f t="shared" si="217"/>
        <v>1.1720000000000001E-2</v>
      </c>
      <c r="AZ359" s="132">
        <f t="shared" si="218"/>
        <v>0.38984000000000002</v>
      </c>
      <c r="BA359" s="132">
        <f t="shared" si="219"/>
        <v>0.34602000000000005</v>
      </c>
      <c r="BB359" s="132">
        <f t="shared" si="220"/>
        <v>0.76152000000000009</v>
      </c>
      <c r="BC359" s="132">
        <f t="shared" si="221"/>
        <v>0.14322000000000001</v>
      </c>
      <c r="BD359" s="132">
        <f t="shared" si="222"/>
        <v>0.19432000000000002</v>
      </c>
      <c r="BE359" s="132">
        <f t="shared" si="223"/>
        <v>8.549000000000001E-2</v>
      </c>
      <c r="BF359" s="132">
        <f t="shared" si="224"/>
        <v>4.9660000000000003E-2</v>
      </c>
      <c r="BG359" s="132">
        <f t="shared" si="236"/>
        <v>1.1009999999999999E-2</v>
      </c>
      <c r="BH359" s="132"/>
      <c r="BI359" s="132">
        <f t="shared" si="249"/>
        <v>2.0159000000000002</v>
      </c>
      <c r="BJ359" s="132">
        <f t="shared" si="249"/>
        <v>3.4690000000000003</v>
      </c>
      <c r="BK359" s="132">
        <f t="shared" si="249"/>
        <v>4.8430499999999999</v>
      </c>
      <c r="BL359" s="132">
        <f t="shared" si="225"/>
        <v>0.79710000000000003</v>
      </c>
      <c r="BM359" s="132">
        <f t="shared" si="237"/>
        <v>2.738</v>
      </c>
      <c r="BN359" s="132">
        <f t="shared" si="226"/>
        <v>1.1208200000000001</v>
      </c>
      <c r="BO359" s="132"/>
      <c r="BP359" s="132">
        <f t="shared" si="238"/>
        <v>5.7123500000000007</v>
      </c>
      <c r="BQ359" s="132">
        <f t="shared" si="239"/>
        <v>13.889900000000001</v>
      </c>
      <c r="BR359" s="132">
        <f t="shared" si="240"/>
        <v>0.38976</v>
      </c>
      <c r="BS359" s="132">
        <f t="shared" si="227"/>
        <v>0.23126000000000002</v>
      </c>
      <c r="BT359" s="132">
        <f t="shared" si="228"/>
        <v>1.9805000000000001</v>
      </c>
      <c r="BU359" s="132"/>
      <c r="BV359" s="132">
        <f t="shared" si="241"/>
        <v>0.16200000000000001</v>
      </c>
      <c r="BW359" s="133">
        <f t="shared" si="250"/>
        <v>1.8111000000000002</v>
      </c>
      <c r="BX359" s="133">
        <f t="shared" si="250"/>
        <v>1.8329000000000002</v>
      </c>
      <c r="BY359" s="133">
        <f t="shared" si="229"/>
        <v>0.50990000000000002</v>
      </c>
      <c r="BZ359" s="133">
        <f t="shared" si="230"/>
        <v>0.44740000000000002</v>
      </c>
      <c r="CA359" s="133">
        <f t="shared" si="231"/>
        <v>9.4999999999999998E-3</v>
      </c>
      <c r="CB359" s="133">
        <f t="shared" si="232"/>
        <v>9.9105000000000008</v>
      </c>
      <c r="CC359" s="133"/>
      <c r="CD359" s="133">
        <f t="shared" si="233"/>
        <v>2.1722999999999999</v>
      </c>
    </row>
    <row r="360" spans="1:82" ht="15.75" x14ac:dyDescent="0.25">
      <c r="A360" s="125">
        <v>43458</v>
      </c>
      <c r="B360" s="140">
        <v>19632</v>
      </c>
      <c r="C360" s="140">
        <v>69349</v>
      </c>
      <c r="D360" s="140">
        <v>96901</v>
      </c>
      <c r="E360" s="140">
        <v>25781</v>
      </c>
      <c r="F360" s="140">
        <v>53213</v>
      </c>
      <c r="G360" s="140">
        <v>1534</v>
      </c>
      <c r="H360" s="140">
        <v>16793</v>
      </c>
      <c r="I360" s="140">
        <v>17735</v>
      </c>
      <c r="J360" s="140">
        <v>136774</v>
      </c>
      <c r="K360" s="140">
        <v>109777</v>
      </c>
      <c r="L360" s="146">
        <v>4474</v>
      </c>
      <c r="M360" s="140">
        <v>12827</v>
      </c>
      <c r="N360" s="142">
        <v>95</v>
      </c>
      <c r="O360" s="140">
        <v>19236</v>
      </c>
      <c r="P360" s="140">
        <v>20345</v>
      </c>
      <c r="Q360" s="140">
        <v>4884</v>
      </c>
      <c r="R360" s="140">
        <v>18867</v>
      </c>
      <c r="S360" s="140">
        <v>65908</v>
      </c>
      <c r="T360" s="140">
        <v>14649</v>
      </c>
      <c r="U360" s="140">
        <v>7054</v>
      </c>
      <c r="V360" s="140">
        <v>38227</v>
      </c>
      <c r="W360" s="140">
        <v>39922</v>
      </c>
      <c r="X360" s="140">
        <v>19092</v>
      </c>
      <c r="Y360" s="140">
        <v>31927</v>
      </c>
      <c r="Z360" s="140">
        <v>13918</v>
      </c>
      <c r="AA360" s="140">
        <v>70491</v>
      </c>
      <c r="AB360" s="140">
        <v>1104</v>
      </c>
      <c r="AC360" s="140">
        <v>652</v>
      </c>
      <c r="AD360" s="140">
        <v>5227</v>
      </c>
      <c r="AE360" s="140">
        <v>37634</v>
      </c>
      <c r="AF360" s="140">
        <v>8132</v>
      </c>
      <c r="AG360" s="140">
        <v>10810</v>
      </c>
      <c r="AH360" s="140">
        <v>32780</v>
      </c>
      <c r="AI360" s="140">
        <v>21840</v>
      </c>
      <c r="AJ360" s="140">
        <v>394080</v>
      </c>
      <c r="AK360" s="128">
        <f t="shared" si="242"/>
        <v>0.12827000000000002</v>
      </c>
      <c r="AL360" s="129">
        <f t="shared" si="243"/>
        <v>1.9632000000000001</v>
      </c>
      <c r="AM360" s="129">
        <f t="shared" si="248"/>
        <v>3.4674500000000004</v>
      </c>
      <c r="AN360" s="129">
        <f t="shared" si="248"/>
        <v>4.8450500000000005</v>
      </c>
      <c r="AO360" s="129">
        <f t="shared" si="245"/>
        <v>13.6774</v>
      </c>
      <c r="AP360" s="129">
        <f t="shared" si="246"/>
        <v>5.4888500000000002</v>
      </c>
      <c r="AQ360" s="129">
        <f t="shared" si="247"/>
        <v>0.32780000000000004</v>
      </c>
      <c r="AR360" s="129">
        <f t="shared" si="247"/>
        <v>0.21840000000000001</v>
      </c>
      <c r="AT360" s="131">
        <f t="shared" si="235"/>
        <v>43458</v>
      </c>
      <c r="AU360" s="132">
        <f t="shared" si="213"/>
        <v>0.37634000000000001</v>
      </c>
      <c r="AV360" s="132">
        <f t="shared" si="214"/>
        <v>0.70491000000000004</v>
      </c>
      <c r="AW360" s="132">
        <f t="shared" si="215"/>
        <v>0.65908</v>
      </c>
      <c r="AX360" s="132">
        <f t="shared" si="216"/>
        <v>6.5200000000000006E-3</v>
      </c>
      <c r="AY360" s="132">
        <f t="shared" si="217"/>
        <v>1.1040000000000001E-2</v>
      </c>
      <c r="AZ360" s="132">
        <f t="shared" si="218"/>
        <v>0.38227000000000005</v>
      </c>
      <c r="BA360" s="132">
        <f t="shared" si="219"/>
        <v>0.31927000000000005</v>
      </c>
      <c r="BB360" s="132">
        <f t="shared" si="220"/>
        <v>0.79844000000000004</v>
      </c>
      <c r="BC360" s="132">
        <f t="shared" si="221"/>
        <v>0.13918</v>
      </c>
      <c r="BD360" s="132">
        <f t="shared" si="222"/>
        <v>0.19092000000000001</v>
      </c>
      <c r="BE360" s="132">
        <f t="shared" si="223"/>
        <v>8.1320000000000003E-2</v>
      </c>
      <c r="BF360" s="132">
        <f t="shared" si="224"/>
        <v>5.2270000000000004E-2</v>
      </c>
      <c r="BG360" s="132">
        <f t="shared" si="236"/>
        <v>1.081E-2</v>
      </c>
      <c r="BH360" s="132"/>
      <c r="BI360" s="132">
        <f t="shared" si="249"/>
        <v>1.9632000000000001</v>
      </c>
      <c r="BJ360" s="132">
        <f t="shared" si="249"/>
        <v>3.4674500000000004</v>
      </c>
      <c r="BK360" s="132">
        <f t="shared" si="249"/>
        <v>4.8450500000000005</v>
      </c>
      <c r="BL360" s="132">
        <f t="shared" si="225"/>
        <v>0.70540000000000003</v>
      </c>
      <c r="BM360" s="132">
        <f t="shared" si="237"/>
        <v>2.5781000000000001</v>
      </c>
      <c r="BN360" s="132">
        <f t="shared" si="226"/>
        <v>1.06426</v>
      </c>
      <c r="BO360" s="132"/>
      <c r="BP360" s="132">
        <f t="shared" si="238"/>
        <v>5.4888500000000002</v>
      </c>
      <c r="BQ360" s="132">
        <f t="shared" si="239"/>
        <v>13.6774</v>
      </c>
      <c r="BR360" s="132">
        <f t="shared" si="240"/>
        <v>0.39407999999999999</v>
      </c>
      <c r="BS360" s="132">
        <f t="shared" si="227"/>
        <v>0.14649000000000001</v>
      </c>
      <c r="BT360" s="132">
        <f t="shared" si="228"/>
        <v>1.8867</v>
      </c>
      <c r="BU360" s="132"/>
      <c r="BV360" s="132">
        <f t="shared" si="241"/>
        <v>0.15340000000000001</v>
      </c>
      <c r="BW360" s="133">
        <f t="shared" si="250"/>
        <v>1.6793</v>
      </c>
      <c r="BX360" s="133">
        <f t="shared" si="250"/>
        <v>1.7735000000000001</v>
      </c>
      <c r="BY360" s="133">
        <f t="shared" si="229"/>
        <v>0.4884</v>
      </c>
      <c r="BZ360" s="133">
        <f t="shared" si="230"/>
        <v>0.44740000000000002</v>
      </c>
      <c r="CA360" s="133">
        <f t="shared" si="231"/>
        <v>9.4999999999999998E-3</v>
      </c>
      <c r="CB360" s="133">
        <f t="shared" si="232"/>
        <v>9.6180000000000003</v>
      </c>
      <c r="CC360" s="133"/>
      <c r="CD360" s="133">
        <f t="shared" si="233"/>
        <v>2.0345</v>
      </c>
    </row>
    <row r="361" spans="1:82" ht="15.75" x14ac:dyDescent="0.25">
      <c r="A361" s="125">
        <v>43459</v>
      </c>
      <c r="B361" s="140">
        <v>17599</v>
      </c>
      <c r="C361" s="140">
        <v>63213</v>
      </c>
      <c r="D361" s="140">
        <v>89144</v>
      </c>
      <c r="E361" s="140">
        <v>23577</v>
      </c>
      <c r="F361" s="140">
        <v>50234</v>
      </c>
      <c r="G361" s="140">
        <v>1344</v>
      </c>
      <c r="H361" s="140">
        <v>14854</v>
      </c>
      <c r="I361" s="140">
        <v>15658</v>
      </c>
      <c r="J361" s="140">
        <v>126055</v>
      </c>
      <c r="K361" s="140">
        <v>102876</v>
      </c>
      <c r="L361" s="146">
        <v>4474</v>
      </c>
      <c r="M361" s="140">
        <v>7070</v>
      </c>
      <c r="N361" s="140">
        <v>73</v>
      </c>
      <c r="O361" s="140">
        <v>18048</v>
      </c>
      <c r="P361" s="140">
        <v>18528</v>
      </c>
      <c r="Q361" s="140">
        <v>4704</v>
      </c>
      <c r="R361" s="140">
        <v>17708</v>
      </c>
      <c r="S361" s="140">
        <v>60548</v>
      </c>
      <c r="T361" s="140">
        <v>26878</v>
      </c>
      <c r="U361" s="140">
        <v>6100</v>
      </c>
      <c r="V361" s="140">
        <v>36865</v>
      </c>
      <c r="W361" s="140">
        <v>36181</v>
      </c>
      <c r="X361" s="140">
        <v>17962</v>
      </c>
      <c r="Y361" s="140">
        <v>37976</v>
      </c>
      <c r="Z361" s="140">
        <v>11072</v>
      </c>
      <c r="AA361" s="140">
        <v>65658</v>
      </c>
      <c r="AB361" s="140">
        <v>1026</v>
      </c>
      <c r="AC361" s="140">
        <v>562</v>
      </c>
      <c r="AD361" s="140">
        <v>6434</v>
      </c>
      <c r="AE361" s="140">
        <v>35449</v>
      </c>
      <c r="AF361" s="140">
        <v>7771</v>
      </c>
      <c r="AG361" s="140">
        <v>10270</v>
      </c>
      <c r="AH361" s="140">
        <v>30850</v>
      </c>
      <c r="AI361" s="140">
        <v>31910</v>
      </c>
      <c r="AJ361" s="140">
        <v>385600</v>
      </c>
      <c r="AK361" s="128">
        <f t="shared" si="242"/>
        <v>7.0699999999999999E-2</v>
      </c>
      <c r="AL361" s="129">
        <f t="shared" si="243"/>
        <v>1.7599</v>
      </c>
      <c r="AM361" s="129">
        <f t="shared" si="248"/>
        <v>3.16065</v>
      </c>
      <c r="AN361" s="129">
        <f t="shared" si="248"/>
        <v>4.4572000000000003</v>
      </c>
      <c r="AO361" s="129">
        <f t="shared" si="245"/>
        <v>12.605500000000001</v>
      </c>
      <c r="AP361" s="129">
        <f t="shared" si="246"/>
        <v>5.1438000000000006</v>
      </c>
      <c r="AQ361" s="129">
        <f t="shared" si="247"/>
        <v>0.30850000000000005</v>
      </c>
      <c r="AR361" s="129">
        <f t="shared" si="247"/>
        <v>0.31910000000000005</v>
      </c>
      <c r="AT361" s="131">
        <f t="shared" si="235"/>
        <v>43459</v>
      </c>
      <c r="AU361" s="132">
        <f t="shared" si="213"/>
        <v>0.35449000000000003</v>
      </c>
      <c r="AV361" s="132">
        <f t="shared" si="214"/>
        <v>0.65658000000000005</v>
      </c>
      <c r="AW361" s="132">
        <f t="shared" si="215"/>
        <v>0.60548000000000002</v>
      </c>
      <c r="AX361" s="132">
        <f t="shared" si="216"/>
        <v>5.6200000000000009E-3</v>
      </c>
      <c r="AY361" s="132">
        <f t="shared" si="217"/>
        <v>1.026E-2</v>
      </c>
      <c r="AZ361" s="132">
        <f t="shared" si="218"/>
        <v>0.36865000000000003</v>
      </c>
      <c r="BA361" s="132">
        <f t="shared" si="219"/>
        <v>0.37976000000000004</v>
      </c>
      <c r="BB361" s="132">
        <f t="shared" si="220"/>
        <v>0.72362000000000004</v>
      </c>
      <c r="BC361" s="132">
        <f t="shared" si="221"/>
        <v>0.11072000000000001</v>
      </c>
      <c r="BD361" s="132">
        <f t="shared" si="222"/>
        <v>0.17962</v>
      </c>
      <c r="BE361" s="132">
        <f t="shared" si="223"/>
        <v>7.7710000000000001E-2</v>
      </c>
      <c r="BF361" s="132">
        <f t="shared" si="224"/>
        <v>6.4340000000000008E-2</v>
      </c>
      <c r="BG361" s="132">
        <f t="shared" si="236"/>
        <v>1.027E-2</v>
      </c>
      <c r="BH361" s="132"/>
      <c r="BI361" s="132">
        <f t="shared" si="249"/>
        <v>1.7599</v>
      </c>
      <c r="BJ361" s="132">
        <f t="shared" si="249"/>
        <v>3.16065</v>
      </c>
      <c r="BK361" s="132">
        <f t="shared" si="249"/>
        <v>4.4572000000000003</v>
      </c>
      <c r="BL361" s="132">
        <f t="shared" si="225"/>
        <v>0.61</v>
      </c>
      <c r="BM361" s="132">
        <f t="shared" si="237"/>
        <v>2.3576999999999999</v>
      </c>
      <c r="BN361" s="132">
        <f t="shared" si="226"/>
        <v>1.00468</v>
      </c>
      <c r="BO361" s="132"/>
      <c r="BP361" s="132">
        <f t="shared" si="238"/>
        <v>5.1438000000000006</v>
      </c>
      <c r="BQ361" s="132">
        <f t="shared" si="239"/>
        <v>12.605500000000001</v>
      </c>
      <c r="BR361" s="132">
        <f t="shared" si="240"/>
        <v>0.3856</v>
      </c>
      <c r="BS361" s="132">
        <f t="shared" si="227"/>
        <v>0.26878000000000002</v>
      </c>
      <c r="BT361" s="132">
        <f t="shared" si="228"/>
        <v>1.7708000000000002</v>
      </c>
      <c r="BU361" s="132"/>
      <c r="BV361" s="132">
        <f t="shared" si="241"/>
        <v>0.13440000000000002</v>
      </c>
      <c r="BW361" s="133">
        <f t="shared" si="250"/>
        <v>1.4854000000000001</v>
      </c>
      <c r="BX361" s="133">
        <f t="shared" si="250"/>
        <v>1.5658000000000001</v>
      </c>
      <c r="BY361" s="133">
        <f t="shared" si="229"/>
        <v>0.47040000000000004</v>
      </c>
      <c r="BZ361" s="133">
        <f t="shared" si="230"/>
        <v>0.44740000000000002</v>
      </c>
      <c r="CA361" s="133">
        <f t="shared" si="231"/>
        <v>7.3000000000000001E-3</v>
      </c>
      <c r="CB361" s="133">
        <f t="shared" si="232"/>
        <v>9.0240000000000009</v>
      </c>
      <c r="CC361" s="133"/>
      <c r="CD361" s="133">
        <f t="shared" si="233"/>
        <v>1.8528</v>
      </c>
    </row>
    <row r="362" spans="1:82" ht="15.75" x14ac:dyDescent="0.25">
      <c r="A362" s="125">
        <v>43460</v>
      </c>
      <c r="B362" s="140">
        <v>18058</v>
      </c>
      <c r="C362" s="140">
        <v>63216</v>
      </c>
      <c r="D362" s="140">
        <v>89506</v>
      </c>
      <c r="E362" s="140">
        <v>23177</v>
      </c>
      <c r="F362" s="140">
        <v>50664</v>
      </c>
      <c r="G362" s="140">
        <v>1277</v>
      </c>
      <c r="H362" s="140">
        <v>14138</v>
      </c>
      <c r="I362" s="140">
        <v>14826</v>
      </c>
      <c r="J362" s="140">
        <v>126386</v>
      </c>
      <c r="K362" s="140">
        <v>101267</v>
      </c>
      <c r="L362" s="146">
        <v>4474</v>
      </c>
      <c r="M362" s="140">
        <v>7737</v>
      </c>
      <c r="N362" s="140">
        <v>117</v>
      </c>
      <c r="O362" s="140">
        <v>17375</v>
      </c>
      <c r="P362" s="140">
        <v>17600</v>
      </c>
      <c r="Q362" s="140">
        <v>4489</v>
      </c>
      <c r="R362" s="140">
        <v>16703</v>
      </c>
      <c r="S362" s="140">
        <v>62528</v>
      </c>
      <c r="T362" s="140">
        <v>19480</v>
      </c>
      <c r="U362" s="140">
        <v>5633</v>
      </c>
      <c r="V362" s="140">
        <v>35260</v>
      </c>
      <c r="W362" s="140">
        <v>37252</v>
      </c>
      <c r="X362" s="140">
        <v>17633</v>
      </c>
      <c r="Y362" s="140">
        <v>35428</v>
      </c>
      <c r="Z362" s="140">
        <v>14117</v>
      </c>
      <c r="AA362" s="140">
        <v>63067</v>
      </c>
      <c r="AB362" s="142">
        <v>898</v>
      </c>
      <c r="AC362" s="140">
        <v>620</v>
      </c>
      <c r="AD362" s="140">
        <v>5166</v>
      </c>
      <c r="AE362" s="140">
        <v>33629</v>
      </c>
      <c r="AF362" s="140">
        <v>8738</v>
      </c>
      <c r="AG362" s="140">
        <v>10340</v>
      </c>
      <c r="AH362" s="140">
        <v>28800</v>
      </c>
      <c r="AI362" s="140">
        <v>21980</v>
      </c>
      <c r="AJ362" s="140">
        <v>378440</v>
      </c>
      <c r="AK362" s="128">
        <f t="shared" si="242"/>
        <v>7.7370000000000008E-2</v>
      </c>
      <c r="AL362" s="129">
        <f t="shared" si="243"/>
        <v>1.8058000000000001</v>
      </c>
      <c r="AM362" s="129">
        <f t="shared" si="248"/>
        <v>3.1608000000000001</v>
      </c>
      <c r="AN362" s="129">
        <f t="shared" si="248"/>
        <v>4.4752999999999998</v>
      </c>
      <c r="AO362" s="129">
        <f t="shared" si="245"/>
        <v>12.6386</v>
      </c>
      <c r="AP362" s="129">
        <f t="shared" si="246"/>
        <v>5.0633500000000007</v>
      </c>
      <c r="AQ362" s="129">
        <f t="shared" si="247"/>
        <v>0.28800000000000003</v>
      </c>
      <c r="AR362" s="129">
        <f t="shared" si="247"/>
        <v>0.21980000000000002</v>
      </c>
      <c r="AT362" s="131">
        <f t="shared" si="235"/>
        <v>43460</v>
      </c>
      <c r="AU362" s="132">
        <f t="shared" si="213"/>
        <v>0.33629000000000003</v>
      </c>
      <c r="AV362" s="132">
        <f t="shared" si="214"/>
        <v>0.63067000000000006</v>
      </c>
      <c r="AW362" s="132">
        <f t="shared" si="215"/>
        <v>0.62528000000000006</v>
      </c>
      <c r="AX362" s="132">
        <f t="shared" si="216"/>
        <v>6.2000000000000006E-3</v>
      </c>
      <c r="AY362" s="132">
        <f t="shared" si="217"/>
        <v>8.9800000000000001E-3</v>
      </c>
      <c r="AZ362" s="132">
        <f t="shared" si="218"/>
        <v>0.35260000000000002</v>
      </c>
      <c r="BA362" s="132">
        <f t="shared" si="219"/>
        <v>0.35428000000000004</v>
      </c>
      <c r="BB362" s="132">
        <f t="shared" si="220"/>
        <v>0.74504000000000004</v>
      </c>
      <c r="BC362" s="132">
        <f t="shared" si="221"/>
        <v>0.14117000000000002</v>
      </c>
      <c r="BD362" s="132">
        <f t="shared" si="222"/>
        <v>0.17633000000000001</v>
      </c>
      <c r="BE362" s="132">
        <f t="shared" si="223"/>
        <v>8.7380000000000013E-2</v>
      </c>
      <c r="BF362" s="132">
        <f t="shared" si="224"/>
        <v>5.1660000000000005E-2</v>
      </c>
      <c r="BG362" s="132">
        <f t="shared" si="236"/>
        <v>1.034E-2</v>
      </c>
      <c r="BH362" s="132"/>
      <c r="BI362" s="132">
        <f t="shared" si="249"/>
        <v>1.8058000000000001</v>
      </c>
      <c r="BJ362" s="132">
        <f t="shared" si="249"/>
        <v>3.1608000000000001</v>
      </c>
      <c r="BK362" s="132">
        <f t="shared" si="249"/>
        <v>4.4752999999999998</v>
      </c>
      <c r="BL362" s="132">
        <f t="shared" si="225"/>
        <v>0.56330000000000002</v>
      </c>
      <c r="BM362" s="132">
        <f t="shared" si="237"/>
        <v>2.3177000000000003</v>
      </c>
      <c r="BN362" s="132">
        <f t="shared" si="226"/>
        <v>1.0132800000000002</v>
      </c>
      <c r="BO362" s="132"/>
      <c r="BP362" s="132">
        <f t="shared" si="238"/>
        <v>5.0633500000000007</v>
      </c>
      <c r="BQ362" s="132">
        <f t="shared" si="239"/>
        <v>12.6386</v>
      </c>
      <c r="BR362" s="132">
        <f t="shared" si="240"/>
        <v>0.37844</v>
      </c>
      <c r="BS362" s="132">
        <f t="shared" si="227"/>
        <v>0.19480000000000003</v>
      </c>
      <c r="BT362" s="132">
        <f t="shared" si="228"/>
        <v>1.6703000000000001</v>
      </c>
      <c r="BU362" s="132"/>
      <c r="BV362" s="132">
        <f t="shared" si="241"/>
        <v>0.12770000000000001</v>
      </c>
      <c r="BW362" s="133">
        <f t="shared" si="250"/>
        <v>1.4138000000000002</v>
      </c>
      <c r="BX362" s="133">
        <f t="shared" si="250"/>
        <v>1.4826000000000001</v>
      </c>
      <c r="BY362" s="133">
        <f t="shared" si="229"/>
        <v>0.44890000000000002</v>
      </c>
      <c r="BZ362" s="133">
        <f t="shared" si="230"/>
        <v>0.44740000000000002</v>
      </c>
      <c r="CA362" s="133">
        <f t="shared" si="231"/>
        <v>1.17E-2</v>
      </c>
      <c r="CB362" s="133">
        <f t="shared" si="232"/>
        <v>8.6875</v>
      </c>
      <c r="CC362" s="133"/>
      <c r="CD362" s="133">
        <f t="shared" si="233"/>
        <v>1.76</v>
      </c>
    </row>
    <row r="363" spans="1:82" ht="15.75" x14ac:dyDescent="0.25">
      <c r="A363" s="125">
        <v>43461</v>
      </c>
      <c r="B363" s="140">
        <v>17925</v>
      </c>
      <c r="C363" s="140">
        <v>61696</v>
      </c>
      <c r="D363" s="140">
        <v>87549</v>
      </c>
      <c r="E363" s="140">
        <v>22645</v>
      </c>
      <c r="F363" s="140">
        <v>51421</v>
      </c>
      <c r="G363" s="140">
        <v>1238</v>
      </c>
      <c r="H363" s="140">
        <v>13598</v>
      </c>
      <c r="I363" s="140">
        <v>14333</v>
      </c>
      <c r="J363" s="140">
        <v>125491</v>
      </c>
      <c r="K363" s="140">
        <v>100863</v>
      </c>
      <c r="L363" s="146">
        <v>4474</v>
      </c>
      <c r="M363" s="140">
        <v>8375</v>
      </c>
      <c r="N363" s="140">
        <v>96</v>
      </c>
      <c r="O363" s="140">
        <v>17693</v>
      </c>
      <c r="P363" s="140">
        <v>17172</v>
      </c>
      <c r="Q363" s="140">
        <v>4398</v>
      </c>
      <c r="R363" s="140">
        <v>16376</v>
      </c>
      <c r="S363" s="140">
        <v>63322</v>
      </c>
      <c r="T363" s="140">
        <v>29414</v>
      </c>
      <c r="U363" s="140">
        <v>5340</v>
      </c>
      <c r="V363" s="140">
        <v>33109</v>
      </c>
      <c r="W363" s="140">
        <v>37411</v>
      </c>
      <c r="X363" s="140">
        <v>18091</v>
      </c>
      <c r="Y363" s="140">
        <v>38067</v>
      </c>
      <c r="Z363" s="140">
        <v>13797</v>
      </c>
      <c r="AA363" s="140">
        <v>59959</v>
      </c>
      <c r="AB363" s="140">
        <v>842</v>
      </c>
      <c r="AC363" s="140">
        <v>698</v>
      </c>
      <c r="AD363" s="140">
        <v>10177</v>
      </c>
      <c r="AE363" s="140">
        <v>33379</v>
      </c>
      <c r="AF363" s="140">
        <v>9174</v>
      </c>
      <c r="AG363" s="140">
        <v>0</v>
      </c>
      <c r="AH363" s="140">
        <v>88530</v>
      </c>
      <c r="AI363" s="140">
        <v>57750</v>
      </c>
      <c r="AJ363" s="140">
        <v>382720</v>
      </c>
      <c r="AK363" s="128">
        <f t="shared" si="242"/>
        <v>8.3750000000000005E-2</v>
      </c>
      <c r="AL363" s="129">
        <f t="shared" si="243"/>
        <v>1.7925</v>
      </c>
      <c r="AM363" s="129">
        <f t="shared" si="248"/>
        <v>3.0848</v>
      </c>
      <c r="AN363" s="129">
        <f t="shared" si="248"/>
        <v>4.3774500000000005</v>
      </c>
      <c r="AO363" s="129">
        <f t="shared" si="245"/>
        <v>12.549100000000001</v>
      </c>
      <c r="AP363" s="129">
        <f t="shared" si="246"/>
        <v>5.0431499999999998</v>
      </c>
      <c r="AQ363" s="129">
        <f t="shared" si="247"/>
        <v>0.88530000000000009</v>
      </c>
      <c r="AR363" s="129">
        <f t="shared" si="247"/>
        <v>0.57750000000000001</v>
      </c>
      <c r="AT363" s="131">
        <f t="shared" si="235"/>
        <v>43461</v>
      </c>
      <c r="AU363" s="132">
        <f t="shared" si="213"/>
        <v>0.33379000000000003</v>
      </c>
      <c r="AV363" s="132">
        <f t="shared" si="214"/>
        <v>0.59959000000000007</v>
      </c>
      <c r="AW363" s="132">
        <f t="shared" si="215"/>
        <v>0.63322000000000001</v>
      </c>
      <c r="AX363" s="132">
        <f t="shared" si="216"/>
        <v>6.980000000000001E-3</v>
      </c>
      <c r="AY363" s="132">
        <f t="shared" si="217"/>
        <v>8.4200000000000004E-3</v>
      </c>
      <c r="AZ363" s="132">
        <f t="shared" si="218"/>
        <v>0.33109000000000005</v>
      </c>
      <c r="BA363" s="132">
        <f t="shared" si="219"/>
        <v>0.38067000000000001</v>
      </c>
      <c r="BB363" s="132">
        <f t="shared" si="220"/>
        <v>0.74822000000000011</v>
      </c>
      <c r="BC363" s="132">
        <f t="shared" si="221"/>
        <v>0.13797000000000001</v>
      </c>
      <c r="BD363" s="132">
        <f t="shared" si="222"/>
        <v>0.18091000000000002</v>
      </c>
      <c r="BE363" s="132">
        <f t="shared" si="223"/>
        <v>9.1740000000000002E-2</v>
      </c>
      <c r="BF363" s="132">
        <f t="shared" si="224"/>
        <v>0.10177000000000001</v>
      </c>
      <c r="BG363" s="132">
        <f t="shared" si="236"/>
        <v>0</v>
      </c>
      <c r="BH363" s="132"/>
      <c r="BI363" s="132">
        <f t="shared" si="249"/>
        <v>1.7925</v>
      </c>
      <c r="BJ363" s="132">
        <f t="shared" si="249"/>
        <v>3.0848</v>
      </c>
      <c r="BK363" s="132">
        <f t="shared" si="249"/>
        <v>4.3774500000000005</v>
      </c>
      <c r="BL363" s="132">
        <f t="shared" si="225"/>
        <v>0.53400000000000003</v>
      </c>
      <c r="BM363" s="132">
        <f t="shared" si="237"/>
        <v>2.2645</v>
      </c>
      <c r="BN363" s="132">
        <f t="shared" si="226"/>
        <v>1.0284200000000001</v>
      </c>
      <c r="BO363" s="132"/>
      <c r="BP363" s="132">
        <f t="shared" si="238"/>
        <v>5.0431499999999998</v>
      </c>
      <c r="BQ363" s="132">
        <f t="shared" si="239"/>
        <v>12.549100000000001</v>
      </c>
      <c r="BR363" s="132">
        <f t="shared" si="240"/>
        <v>0.38272</v>
      </c>
      <c r="BS363" s="132">
        <f t="shared" si="227"/>
        <v>0.29414000000000001</v>
      </c>
      <c r="BT363" s="132">
        <f t="shared" si="228"/>
        <v>1.6376000000000002</v>
      </c>
      <c r="BU363" s="132"/>
      <c r="BV363" s="132">
        <f t="shared" si="241"/>
        <v>0.12380000000000001</v>
      </c>
      <c r="BW363" s="133">
        <f t="shared" si="250"/>
        <v>1.3598000000000001</v>
      </c>
      <c r="BX363" s="133">
        <f t="shared" si="250"/>
        <v>1.4333</v>
      </c>
      <c r="BY363" s="133">
        <f t="shared" si="229"/>
        <v>0.43980000000000002</v>
      </c>
      <c r="BZ363" s="133">
        <f t="shared" si="230"/>
        <v>0.44740000000000002</v>
      </c>
      <c r="CA363" s="133">
        <f t="shared" si="231"/>
        <v>9.6000000000000009E-3</v>
      </c>
      <c r="CB363" s="133">
        <f t="shared" si="232"/>
        <v>8.8465000000000007</v>
      </c>
      <c r="CC363" s="133"/>
      <c r="CD363" s="133">
        <f t="shared" si="233"/>
        <v>1.7172000000000001</v>
      </c>
    </row>
    <row r="364" spans="1:82" ht="15.75" x14ac:dyDescent="0.25">
      <c r="A364" s="125">
        <v>43462</v>
      </c>
      <c r="B364" s="140">
        <v>20863</v>
      </c>
      <c r="C364" s="140">
        <v>70855</v>
      </c>
      <c r="D364" s="140">
        <v>98818</v>
      </c>
      <c r="E364" s="140">
        <v>30018</v>
      </c>
      <c r="F364" s="140">
        <v>58286</v>
      </c>
      <c r="G364" s="140">
        <v>1960</v>
      </c>
      <c r="H364" s="140">
        <v>18994</v>
      </c>
      <c r="I364" s="140">
        <v>19364</v>
      </c>
      <c r="J364" s="140">
        <v>150367</v>
      </c>
      <c r="K364" s="140">
        <v>123467</v>
      </c>
      <c r="L364" s="146">
        <v>4474</v>
      </c>
      <c r="M364" s="140">
        <v>3494</v>
      </c>
      <c r="N364" s="140">
        <v>144</v>
      </c>
      <c r="O364" s="140">
        <v>19906</v>
      </c>
      <c r="P364" s="140">
        <v>21638</v>
      </c>
      <c r="Q364" s="140">
        <v>5416</v>
      </c>
      <c r="R364" s="140">
        <v>22997</v>
      </c>
      <c r="S364" s="140">
        <v>77672</v>
      </c>
      <c r="T364" s="140">
        <v>22686</v>
      </c>
      <c r="U364" s="140">
        <v>9049</v>
      </c>
      <c r="V364" s="140">
        <v>38097</v>
      </c>
      <c r="W364" s="140">
        <v>46950</v>
      </c>
      <c r="X364" s="140">
        <v>29461</v>
      </c>
      <c r="Y364" s="140">
        <v>47139</v>
      </c>
      <c r="Z364" s="140">
        <v>17516</v>
      </c>
      <c r="AA364" s="140">
        <v>68833</v>
      </c>
      <c r="AB364" s="140">
        <v>1625</v>
      </c>
      <c r="AC364" s="140">
        <v>839</v>
      </c>
      <c r="AD364" s="140">
        <v>15484</v>
      </c>
      <c r="AE364" s="140">
        <v>39925</v>
      </c>
      <c r="AF364" s="140">
        <v>17061</v>
      </c>
      <c r="AG364" s="140">
        <v>11010</v>
      </c>
      <c r="AH364" s="140">
        <v>127400</v>
      </c>
      <c r="AI364" s="140">
        <v>98550</v>
      </c>
      <c r="AJ364" s="140">
        <v>389840</v>
      </c>
      <c r="AK364" s="128">
        <f t="shared" si="242"/>
        <v>3.4940000000000006E-2</v>
      </c>
      <c r="AL364" s="129">
        <f t="shared" si="243"/>
        <v>2.0863</v>
      </c>
      <c r="AM364" s="129">
        <f t="shared" si="248"/>
        <v>3.5427500000000003</v>
      </c>
      <c r="AN364" s="129">
        <f t="shared" si="248"/>
        <v>4.9409000000000001</v>
      </c>
      <c r="AO364" s="129">
        <f t="shared" si="245"/>
        <v>15.036700000000002</v>
      </c>
      <c r="AP364" s="129">
        <f t="shared" si="246"/>
        <v>6.1733500000000001</v>
      </c>
      <c r="AQ364" s="129">
        <f t="shared" si="247"/>
        <v>1.274</v>
      </c>
      <c r="AR364" s="129">
        <f t="shared" si="247"/>
        <v>0.98550000000000004</v>
      </c>
      <c r="AT364" s="131">
        <f t="shared" si="235"/>
        <v>43462</v>
      </c>
      <c r="AU364" s="132">
        <f t="shared" si="213"/>
        <v>0.39925000000000005</v>
      </c>
      <c r="AV364" s="132">
        <f t="shared" si="214"/>
        <v>0.68833000000000011</v>
      </c>
      <c r="AW364" s="132">
        <f t="shared" si="215"/>
        <v>0.77672000000000008</v>
      </c>
      <c r="AX364" s="132">
        <f t="shared" si="216"/>
        <v>8.3899999999999999E-3</v>
      </c>
      <c r="AY364" s="132">
        <f t="shared" si="217"/>
        <v>1.6250000000000001E-2</v>
      </c>
      <c r="AZ364" s="132">
        <f t="shared" si="218"/>
        <v>0.38097000000000003</v>
      </c>
      <c r="BA364" s="132">
        <f t="shared" si="219"/>
        <v>0.47139000000000003</v>
      </c>
      <c r="BB364" s="132">
        <f t="shared" si="220"/>
        <v>0.93900000000000006</v>
      </c>
      <c r="BC364" s="132">
        <f t="shared" si="221"/>
        <v>0.17516000000000001</v>
      </c>
      <c r="BD364" s="132">
        <f t="shared" si="222"/>
        <v>0.29461000000000004</v>
      </c>
      <c r="BE364" s="132">
        <f t="shared" si="223"/>
        <v>0.17061000000000001</v>
      </c>
      <c r="BF364" s="132">
        <f t="shared" si="224"/>
        <v>0.15484000000000001</v>
      </c>
      <c r="BG364" s="132">
        <f t="shared" si="236"/>
        <v>1.1009999999999999E-2</v>
      </c>
      <c r="BH364" s="132"/>
      <c r="BI364" s="132">
        <f t="shared" si="249"/>
        <v>2.0863</v>
      </c>
      <c r="BJ364" s="132">
        <f t="shared" si="249"/>
        <v>3.5427500000000003</v>
      </c>
      <c r="BK364" s="132">
        <f t="shared" si="249"/>
        <v>4.9409000000000001</v>
      </c>
      <c r="BL364" s="132">
        <f t="shared" si="225"/>
        <v>0.90490000000000004</v>
      </c>
      <c r="BM364" s="132">
        <f t="shared" si="237"/>
        <v>3.0018000000000002</v>
      </c>
      <c r="BN364" s="132">
        <f t="shared" si="226"/>
        <v>1.1657200000000001</v>
      </c>
      <c r="BO364" s="132"/>
      <c r="BP364" s="132">
        <f t="shared" si="238"/>
        <v>6.1733500000000001</v>
      </c>
      <c r="BQ364" s="132">
        <f t="shared" si="239"/>
        <v>15.036700000000002</v>
      </c>
      <c r="BR364" s="132">
        <f t="shared" si="240"/>
        <v>0.38983999999999996</v>
      </c>
      <c r="BS364" s="132">
        <f t="shared" si="227"/>
        <v>0.22686000000000001</v>
      </c>
      <c r="BT364" s="132">
        <f t="shared" si="228"/>
        <v>2.2997000000000001</v>
      </c>
      <c r="BU364" s="132"/>
      <c r="BV364" s="132">
        <f t="shared" si="241"/>
        <v>0.19600000000000001</v>
      </c>
      <c r="BW364" s="133">
        <f t="shared" si="250"/>
        <v>1.8994000000000002</v>
      </c>
      <c r="BX364" s="133">
        <f t="shared" si="250"/>
        <v>1.9364000000000001</v>
      </c>
      <c r="BY364" s="133">
        <f t="shared" si="229"/>
        <v>0.54160000000000008</v>
      </c>
      <c r="BZ364" s="133">
        <f t="shared" si="230"/>
        <v>0.44740000000000002</v>
      </c>
      <c r="CA364" s="133">
        <f t="shared" si="231"/>
        <v>1.4400000000000001E-2</v>
      </c>
      <c r="CB364" s="133">
        <f t="shared" si="232"/>
        <v>9.9529999999999994</v>
      </c>
      <c r="CC364" s="133"/>
      <c r="CD364" s="133">
        <f t="shared" si="233"/>
        <v>2.1638000000000002</v>
      </c>
    </row>
    <row r="365" spans="1:82" ht="15.75" x14ac:dyDescent="0.25">
      <c r="A365" s="125">
        <v>43463</v>
      </c>
      <c r="B365" s="140">
        <v>21617</v>
      </c>
      <c r="C365" s="140">
        <v>73603</v>
      </c>
      <c r="D365" s="140">
        <v>102449</v>
      </c>
      <c r="E365" s="140">
        <v>33211</v>
      </c>
      <c r="F365" s="140">
        <v>57258</v>
      </c>
      <c r="G365" s="140">
        <v>1716</v>
      </c>
      <c r="H365" s="140">
        <v>20228</v>
      </c>
      <c r="I365" s="140">
        <v>19897</v>
      </c>
      <c r="J365" s="140">
        <v>153198</v>
      </c>
      <c r="K365" s="140">
        <v>131247</v>
      </c>
      <c r="L365" s="146">
        <v>4474</v>
      </c>
      <c r="M365" s="140">
        <v>9559</v>
      </c>
      <c r="N365" s="140">
        <v>121</v>
      </c>
      <c r="O365" s="140">
        <v>20884</v>
      </c>
      <c r="P365" s="140">
        <v>23323</v>
      </c>
      <c r="Q365" s="140">
        <v>5428</v>
      </c>
      <c r="R365" s="140">
        <v>24512</v>
      </c>
      <c r="S365" s="140">
        <v>108636</v>
      </c>
      <c r="T365" s="140">
        <v>31330</v>
      </c>
      <c r="U365" s="140">
        <v>12000</v>
      </c>
      <c r="V365" s="140">
        <v>39867</v>
      </c>
      <c r="W365" s="140">
        <v>42667</v>
      </c>
      <c r="X365" s="140">
        <v>23414</v>
      </c>
      <c r="Y365" s="140">
        <v>48674</v>
      </c>
      <c r="Z365" s="140">
        <v>14853</v>
      </c>
      <c r="AA365" s="140">
        <v>71537</v>
      </c>
      <c r="AB365" s="140">
        <v>1197</v>
      </c>
      <c r="AC365" s="140">
        <v>831</v>
      </c>
      <c r="AD365" s="140">
        <v>15538</v>
      </c>
      <c r="AE365" s="140">
        <v>39450</v>
      </c>
      <c r="AF365" s="140">
        <v>10480</v>
      </c>
      <c r="AG365" s="140">
        <v>11010</v>
      </c>
      <c r="AH365" s="140">
        <v>123160</v>
      </c>
      <c r="AI365" s="140">
        <v>100360</v>
      </c>
      <c r="AJ365" s="140">
        <v>365000</v>
      </c>
      <c r="AK365" s="128">
        <f t="shared" si="242"/>
        <v>9.5590000000000008E-2</v>
      </c>
      <c r="AL365" s="129">
        <f t="shared" si="243"/>
        <v>2.1617000000000002</v>
      </c>
      <c r="AM365" s="129">
        <f t="shared" si="248"/>
        <v>3.6801500000000003</v>
      </c>
      <c r="AN365" s="129">
        <f t="shared" si="248"/>
        <v>5.1224500000000006</v>
      </c>
      <c r="AO365" s="129">
        <f t="shared" si="245"/>
        <v>15.319800000000001</v>
      </c>
      <c r="AP365" s="129">
        <f t="shared" si="246"/>
        <v>6.5623500000000003</v>
      </c>
      <c r="AQ365" s="129">
        <f t="shared" si="247"/>
        <v>1.2316</v>
      </c>
      <c r="AR365" s="129">
        <f t="shared" si="247"/>
        <v>1.0036</v>
      </c>
      <c r="AT365" s="131">
        <f t="shared" si="235"/>
        <v>43463</v>
      </c>
      <c r="AU365" s="132">
        <f t="shared" si="213"/>
        <v>0.39450000000000002</v>
      </c>
      <c r="AV365" s="132">
        <f t="shared" si="214"/>
        <v>0.71537000000000006</v>
      </c>
      <c r="AW365" s="132">
        <f t="shared" si="215"/>
        <v>1.08636</v>
      </c>
      <c r="AX365" s="132">
        <f t="shared" si="216"/>
        <v>8.3100000000000014E-3</v>
      </c>
      <c r="AY365" s="132">
        <f t="shared" si="217"/>
        <v>1.1970000000000001E-2</v>
      </c>
      <c r="AZ365" s="132">
        <f t="shared" si="218"/>
        <v>0.39867000000000002</v>
      </c>
      <c r="BA365" s="132">
        <f t="shared" si="219"/>
        <v>0.48674000000000006</v>
      </c>
      <c r="BB365" s="132">
        <f t="shared" si="220"/>
        <v>0.8533400000000001</v>
      </c>
      <c r="BC365" s="132">
        <f t="shared" si="221"/>
        <v>0.14853000000000002</v>
      </c>
      <c r="BD365" s="132">
        <f t="shared" si="222"/>
        <v>0.23414000000000001</v>
      </c>
      <c r="BE365" s="132">
        <f t="shared" si="223"/>
        <v>0.1048</v>
      </c>
      <c r="BF365" s="132">
        <f t="shared" si="224"/>
        <v>0.15538000000000002</v>
      </c>
      <c r="BG365" s="132">
        <f t="shared" si="236"/>
        <v>1.1009999999999999E-2</v>
      </c>
      <c r="BH365" s="132"/>
      <c r="BI365" s="132">
        <f t="shared" si="249"/>
        <v>2.1617000000000002</v>
      </c>
      <c r="BJ365" s="132">
        <f t="shared" si="249"/>
        <v>3.6801500000000003</v>
      </c>
      <c r="BK365" s="132">
        <f t="shared" si="249"/>
        <v>5.1224500000000006</v>
      </c>
      <c r="BL365" s="132">
        <f t="shared" si="225"/>
        <v>1.2</v>
      </c>
      <c r="BM365" s="132">
        <f t="shared" si="237"/>
        <v>3.3210999999999999</v>
      </c>
      <c r="BN365" s="132">
        <f t="shared" si="226"/>
        <v>1.1451600000000002</v>
      </c>
      <c r="BO365" s="132"/>
      <c r="BP365" s="132">
        <f t="shared" si="238"/>
        <v>6.5623500000000003</v>
      </c>
      <c r="BQ365" s="132">
        <f t="shared" si="239"/>
        <v>15.319800000000001</v>
      </c>
      <c r="BR365" s="132">
        <f t="shared" si="240"/>
        <v>0.36499999999999999</v>
      </c>
      <c r="BS365" s="132">
        <f t="shared" si="227"/>
        <v>0.31330000000000002</v>
      </c>
      <c r="BT365" s="132">
        <f t="shared" si="228"/>
        <v>2.4512</v>
      </c>
      <c r="BU365" s="132"/>
      <c r="BV365" s="132">
        <f t="shared" si="241"/>
        <v>0.1716</v>
      </c>
      <c r="BW365" s="133">
        <f t="shared" si="250"/>
        <v>2.0228000000000002</v>
      </c>
      <c r="BX365" s="133">
        <f t="shared" si="250"/>
        <v>1.9897</v>
      </c>
      <c r="BY365" s="133">
        <f t="shared" si="229"/>
        <v>0.54280000000000006</v>
      </c>
      <c r="BZ365" s="133">
        <f t="shared" si="230"/>
        <v>0.44740000000000002</v>
      </c>
      <c r="CA365" s="133">
        <f t="shared" si="231"/>
        <v>1.2100000000000001E-2</v>
      </c>
      <c r="CB365" s="133">
        <f t="shared" si="232"/>
        <v>10.442</v>
      </c>
      <c r="CC365" s="133"/>
      <c r="CD365" s="133">
        <f t="shared" si="233"/>
        <v>2.3323</v>
      </c>
    </row>
    <row r="366" spans="1:82" ht="15.75" x14ac:dyDescent="0.25">
      <c r="A366" s="125">
        <v>43464</v>
      </c>
      <c r="B366" s="140">
        <v>20248</v>
      </c>
      <c r="C366" s="140">
        <v>69595</v>
      </c>
      <c r="D366" s="140">
        <v>97715</v>
      </c>
      <c r="E366" s="140">
        <v>29084</v>
      </c>
      <c r="F366" s="140">
        <v>56087</v>
      </c>
      <c r="G366" s="140">
        <v>1633</v>
      </c>
      <c r="H366" s="140">
        <v>17502</v>
      </c>
      <c r="I366" s="140">
        <v>17457</v>
      </c>
      <c r="J366" s="140">
        <v>143312</v>
      </c>
      <c r="K366" s="140">
        <v>120511</v>
      </c>
      <c r="L366" s="146">
        <v>4474</v>
      </c>
      <c r="M366" s="140">
        <v>8784</v>
      </c>
      <c r="N366" s="140">
        <v>96</v>
      </c>
      <c r="O366" s="140">
        <v>19731</v>
      </c>
      <c r="P366" s="140">
        <v>21117</v>
      </c>
      <c r="Q366" s="140">
        <v>4950</v>
      </c>
      <c r="R366" s="140">
        <v>20272</v>
      </c>
      <c r="S366" s="140">
        <v>108055</v>
      </c>
      <c r="T366" s="140">
        <v>35874</v>
      </c>
      <c r="U366" s="140">
        <v>8731</v>
      </c>
      <c r="V366" s="140">
        <v>38536</v>
      </c>
      <c r="W366" s="140">
        <v>40992</v>
      </c>
      <c r="X366" s="140">
        <v>19712</v>
      </c>
      <c r="Y366" s="140">
        <v>50052</v>
      </c>
      <c r="Z366" s="140">
        <v>14265</v>
      </c>
      <c r="AA366" s="140">
        <v>69875</v>
      </c>
      <c r="AB366" s="140">
        <v>1143</v>
      </c>
      <c r="AC366" s="140">
        <v>815</v>
      </c>
      <c r="AD366" s="140">
        <v>15393</v>
      </c>
      <c r="AE366" s="140">
        <v>37618</v>
      </c>
      <c r="AF366" s="140">
        <v>9610</v>
      </c>
      <c r="AG366" s="140">
        <v>10760</v>
      </c>
      <c r="AH366" s="140">
        <v>144360</v>
      </c>
      <c r="AI366" s="140">
        <v>100480</v>
      </c>
      <c r="AJ366" s="140">
        <v>376180</v>
      </c>
      <c r="AK366" s="128">
        <f>(M366)*0.00001</f>
        <v>8.7840000000000001E-2</v>
      </c>
      <c r="AL366" s="129">
        <f>(B366)*0.0001</f>
        <v>2.0247999999999999</v>
      </c>
      <c r="AM366" s="129">
        <f>(C366)*0.00005</f>
        <v>3.4797500000000001</v>
      </c>
      <c r="AN366" s="129">
        <f>(D366)*0.00005</f>
        <v>4.8857499999999998</v>
      </c>
      <c r="AO366" s="129">
        <f>(J366)*0.0001</f>
        <v>14.331200000000001</v>
      </c>
      <c r="AP366" s="129">
        <f>(K366)*0.00005</f>
        <v>6.02555</v>
      </c>
      <c r="AQ366" s="129">
        <f>(AH366)*0.00001</f>
        <v>1.4436000000000002</v>
      </c>
      <c r="AR366" s="129">
        <f>(AI366)*0.00001</f>
        <v>1.0048000000000001</v>
      </c>
      <c r="AT366" s="131">
        <f t="shared" si="235"/>
        <v>43464</v>
      </c>
      <c r="AU366" s="132">
        <f t="shared" si="213"/>
        <v>0.37618000000000001</v>
      </c>
      <c r="AV366" s="132">
        <f t="shared" si="214"/>
        <v>0.69875000000000009</v>
      </c>
      <c r="AW366" s="132">
        <f t="shared" si="215"/>
        <v>1.0805500000000001</v>
      </c>
      <c r="AX366" s="132">
        <f t="shared" si="216"/>
        <v>8.150000000000001E-3</v>
      </c>
      <c r="AY366" s="132">
        <f t="shared" si="217"/>
        <v>1.1430000000000001E-2</v>
      </c>
      <c r="AZ366" s="132">
        <f t="shared" si="218"/>
        <v>0.38536000000000004</v>
      </c>
      <c r="BA366" s="132">
        <f t="shared" si="219"/>
        <v>0.50052000000000008</v>
      </c>
      <c r="BB366" s="132">
        <f t="shared" si="220"/>
        <v>0.81984000000000001</v>
      </c>
      <c r="BC366" s="132">
        <f t="shared" si="221"/>
        <v>0.14265</v>
      </c>
      <c r="BD366" s="132">
        <f t="shared" si="222"/>
        <v>0.19712000000000002</v>
      </c>
      <c r="BE366" s="132">
        <f t="shared" si="223"/>
        <v>9.6100000000000005E-2</v>
      </c>
      <c r="BF366" s="132">
        <f t="shared" si="224"/>
        <v>0.15393000000000001</v>
      </c>
      <c r="BG366" s="132">
        <f t="shared" si="236"/>
        <v>1.0759999999999999E-2</v>
      </c>
      <c r="BH366" s="132"/>
      <c r="BI366" s="132">
        <f t="shared" si="249"/>
        <v>2.0247999999999999</v>
      </c>
      <c r="BJ366" s="132">
        <f t="shared" si="249"/>
        <v>3.4797500000000001</v>
      </c>
      <c r="BK366" s="132">
        <f t="shared" si="249"/>
        <v>4.8857499999999998</v>
      </c>
      <c r="BL366" s="132">
        <f t="shared" si="225"/>
        <v>0.87309999999999999</v>
      </c>
      <c r="BM366" s="132">
        <f t="shared" si="237"/>
        <v>2.9084000000000003</v>
      </c>
      <c r="BN366" s="132">
        <f t="shared" si="226"/>
        <v>1.1217400000000002</v>
      </c>
      <c r="BO366" s="132"/>
      <c r="BP366" s="132">
        <f t="shared" si="238"/>
        <v>6.02555</v>
      </c>
      <c r="BQ366" s="132">
        <f t="shared" si="239"/>
        <v>14.331200000000001</v>
      </c>
      <c r="BR366" s="132">
        <f t="shared" si="240"/>
        <v>0.37617999999999996</v>
      </c>
      <c r="BS366" s="132">
        <f t="shared" si="227"/>
        <v>0.35874</v>
      </c>
      <c r="BT366" s="132">
        <f t="shared" si="228"/>
        <v>2.0272000000000001</v>
      </c>
      <c r="BU366" s="132"/>
      <c r="BV366" s="132">
        <f t="shared" si="241"/>
        <v>0.1633</v>
      </c>
      <c r="BW366" s="133">
        <f t="shared" si="250"/>
        <v>1.7502</v>
      </c>
      <c r="BX366" s="133">
        <f t="shared" si="250"/>
        <v>1.7457</v>
      </c>
      <c r="BY366" s="133">
        <f t="shared" si="229"/>
        <v>0.49500000000000005</v>
      </c>
      <c r="BZ366" s="133">
        <f t="shared" si="230"/>
        <v>0.44740000000000002</v>
      </c>
      <c r="CA366" s="133">
        <f t="shared" si="231"/>
        <v>9.6000000000000009E-3</v>
      </c>
      <c r="CB366" s="133">
        <f t="shared" si="232"/>
        <v>9.8655000000000008</v>
      </c>
      <c r="CC366" s="133"/>
      <c r="CD366" s="133">
        <f t="shared" si="233"/>
        <v>2.1116999999999999</v>
      </c>
    </row>
    <row r="367" spans="1:82" ht="15.75" x14ac:dyDescent="0.25">
      <c r="A367" s="125">
        <v>43465</v>
      </c>
      <c r="B367" s="140">
        <v>20840</v>
      </c>
      <c r="C367" s="140">
        <v>71466</v>
      </c>
      <c r="D367" s="140">
        <v>100415</v>
      </c>
      <c r="E367" s="140">
        <v>28399</v>
      </c>
      <c r="F367" s="140">
        <v>56716</v>
      </c>
      <c r="G367" s="140">
        <v>1881</v>
      </c>
      <c r="H367" s="140">
        <v>18149</v>
      </c>
      <c r="I367" s="140">
        <v>18266</v>
      </c>
      <c r="J367" s="140">
        <v>146130</v>
      </c>
      <c r="K367" s="140">
        <v>119273</v>
      </c>
      <c r="L367" s="146">
        <v>4474</v>
      </c>
      <c r="M367" s="140">
        <v>10267</v>
      </c>
      <c r="N367" s="140">
        <v>98</v>
      </c>
      <c r="O367" s="140">
        <v>19966</v>
      </c>
      <c r="P367" s="140">
        <v>21806</v>
      </c>
      <c r="Q367" s="140">
        <v>5071</v>
      </c>
      <c r="R367" s="140">
        <v>19784</v>
      </c>
      <c r="S367" s="140">
        <v>99418</v>
      </c>
      <c r="T367" s="140">
        <v>54333</v>
      </c>
      <c r="U367" s="140">
        <v>7871</v>
      </c>
      <c r="V367" s="140">
        <v>39570</v>
      </c>
      <c r="W367" s="140">
        <v>42346</v>
      </c>
      <c r="X367" s="140">
        <v>22371</v>
      </c>
      <c r="Y367" s="140">
        <v>40928</v>
      </c>
      <c r="Z367" s="140">
        <v>16455</v>
      </c>
      <c r="AA367" s="140">
        <v>70968</v>
      </c>
      <c r="AB367" s="140">
        <v>1465</v>
      </c>
      <c r="AC367" s="140">
        <v>800</v>
      </c>
      <c r="AD367" s="140">
        <v>15489</v>
      </c>
      <c r="AE367" s="140">
        <v>39495</v>
      </c>
      <c r="AF367" s="140">
        <v>10958</v>
      </c>
      <c r="AG367" s="140">
        <v>10540</v>
      </c>
      <c r="AH367" s="140">
        <v>125850</v>
      </c>
      <c r="AI367" s="140">
        <v>99410</v>
      </c>
      <c r="AJ367" s="140">
        <v>386760</v>
      </c>
      <c r="AK367" s="128">
        <f t="shared" si="242"/>
        <v>0.10267000000000001</v>
      </c>
      <c r="AL367" s="129">
        <f t="shared" si="243"/>
        <v>2.0840000000000001</v>
      </c>
      <c r="AM367" s="129">
        <f t="shared" si="248"/>
        <v>3.5733000000000001</v>
      </c>
      <c r="AN367" s="129">
        <f t="shared" si="248"/>
        <v>5.0207500000000005</v>
      </c>
      <c r="AO367" s="129">
        <f t="shared" si="245"/>
        <v>14.613000000000001</v>
      </c>
      <c r="AP367" s="129">
        <f t="shared" si="246"/>
        <v>5.9636500000000003</v>
      </c>
      <c r="AQ367" s="129">
        <f t="shared" si="247"/>
        <v>1.2585000000000002</v>
      </c>
      <c r="AR367" s="129">
        <f t="shared" si="247"/>
        <v>0.99410000000000009</v>
      </c>
      <c r="AT367" s="131">
        <f t="shared" si="235"/>
        <v>43465</v>
      </c>
      <c r="AU367" s="132">
        <f t="shared" si="213"/>
        <v>0.39495000000000002</v>
      </c>
      <c r="AV367" s="132">
        <f t="shared" si="214"/>
        <v>0.70968000000000009</v>
      </c>
      <c r="AW367" s="132">
        <f t="shared" si="215"/>
        <v>0.99418000000000006</v>
      </c>
      <c r="AX367" s="132">
        <f t="shared" si="216"/>
        <v>8.0000000000000002E-3</v>
      </c>
      <c r="AY367" s="132">
        <f t="shared" si="217"/>
        <v>1.4650000000000002E-2</v>
      </c>
      <c r="AZ367" s="132">
        <f t="shared" si="218"/>
        <v>0.39570000000000005</v>
      </c>
      <c r="BA367" s="132">
        <f t="shared" si="219"/>
        <v>0.40928000000000003</v>
      </c>
      <c r="BB367" s="132">
        <f t="shared" si="220"/>
        <v>0.84692000000000012</v>
      </c>
      <c r="BC367" s="132">
        <f t="shared" si="221"/>
        <v>0.16455</v>
      </c>
      <c r="BD367" s="132">
        <f t="shared" si="222"/>
        <v>0.22371000000000002</v>
      </c>
      <c r="BE367" s="132">
        <f t="shared" si="223"/>
        <v>0.10958000000000001</v>
      </c>
      <c r="BF367" s="132">
        <f t="shared" si="224"/>
        <v>0.15489</v>
      </c>
      <c r="BG367" s="132">
        <f t="shared" si="236"/>
        <v>1.0539999999999999E-2</v>
      </c>
      <c r="BH367" s="132"/>
      <c r="BI367" s="132">
        <f t="shared" si="249"/>
        <v>2.0840000000000001</v>
      </c>
      <c r="BJ367" s="132">
        <f t="shared" si="249"/>
        <v>3.5733000000000001</v>
      </c>
      <c r="BK367" s="132">
        <f t="shared" si="249"/>
        <v>5.0207500000000005</v>
      </c>
      <c r="BL367" s="132">
        <f t="shared" si="225"/>
        <v>0.78710000000000002</v>
      </c>
      <c r="BM367" s="132">
        <f t="shared" si="237"/>
        <v>2.8399000000000001</v>
      </c>
      <c r="BN367" s="132">
        <f t="shared" si="226"/>
        <v>1.13432</v>
      </c>
      <c r="BO367" s="132"/>
      <c r="BP367" s="132">
        <f t="shared" si="238"/>
        <v>5.9636500000000003</v>
      </c>
      <c r="BQ367" s="132">
        <f t="shared" si="239"/>
        <v>14.613000000000001</v>
      </c>
      <c r="BR367" s="132">
        <f t="shared" si="240"/>
        <v>0.38675999999999999</v>
      </c>
      <c r="BS367" s="132">
        <f t="shared" si="227"/>
        <v>0.54333000000000009</v>
      </c>
      <c r="BT367" s="132">
        <f t="shared" si="228"/>
        <v>1.9784000000000002</v>
      </c>
      <c r="BU367" s="132"/>
      <c r="BV367" s="132">
        <f t="shared" si="241"/>
        <v>0.18810000000000002</v>
      </c>
      <c r="BW367" s="133">
        <f t="shared" si="250"/>
        <v>1.8149000000000002</v>
      </c>
      <c r="BX367" s="133">
        <f t="shared" si="250"/>
        <v>1.8266</v>
      </c>
      <c r="BY367" s="133">
        <f t="shared" si="229"/>
        <v>0.5071</v>
      </c>
      <c r="BZ367" s="133">
        <f t="shared" si="230"/>
        <v>0.44740000000000002</v>
      </c>
      <c r="CA367" s="133">
        <f t="shared" si="231"/>
        <v>9.7999999999999997E-3</v>
      </c>
      <c r="CB367" s="133">
        <f t="shared" si="232"/>
        <v>9.9830000000000005</v>
      </c>
      <c r="CC367" s="133"/>
      <c r="CD367" s="133">
        <f t="shared" si="233"/>
        <v>2.1806000000000001</v>
      </c>
    </row>
    <row r="368" spans="1:82" ht="15.75" x14ac:dyDescent="0.25">
      <c r="A368" s="125">
        <v>43466</v>
      </c>
      <c r="B368" s="138">
        <v>22234</v>
      </c>
      <c r="C368" s="138">
        <v>76108</v>
      </c>
      <c r="D368" s="138">
        <v>105827</v>
      </c>
      <c r="E368" s="138">
        <v>31829</v>
      </c>
      <c r="F368" s="138">
        <v>56469</v>
      </c>
      <c r="G368" s="138">
        <v>1904</v>
      </c>
      <c r="H368" s="138">
        <v>22854</v>
      </c>
      <c r="I368" s="138">
        <v>21347</v>
      </c>
      <c r="J368" s="138">
        <v>153662</v>
      </c>
      <c r="K368" s="138">
        <v>128425</v>
      </c>
      <c r="L368" s="146">
        <v>4559</v>
      </c>
      <c r="M368" s="138">
        <v>2953</v>
      </c>
      <c r="N368" s="138">
        <v>95</v>
      </c>
      <c r="O368" s="138">
        <v>21485</v>
      </c>
      <c r="P368" s="138">
        <v>25331</v>
      </c>
      <c r="Q368" s="138">
        <v>5771</v>
      </c>
      <c r="R368" s="138">
        <v>23782</v>
      </c>
      <c r="S368" s="138">
        <v>76907</v>
      </c>
      <c r="T368" s="138">
        <v>41309</v>
      </c>
      <c r="U368" s="138">
        <v>10264</v>
      </c>
      <c r="V368" s="138">
        <v>42793</v>
      </c>
      <c r="W368" s="138">
        <v>40947</v>
      </c>
      <c r="X368" s="138">
        <v>26230</v>
      </c>
      <c r="Y368" s="146">
        <v>17826</v>
      </c>
      <c r="Z368" s="138">
        <v>14613</v>
      </c>
      <c r="AA368" s="138">
        <v>75935</v>
      </c>
      <c r="AB368" s="138">
        <v>1614</v>
      </c>
      <c r="AC368" s="138">
        <v>797</v>
      </c>
      <c r="AD368" s="138">
        <v>15448</v>
      </c>
      <c r="AE368" s="138">
        <v>41810</v>
      </c>
      <c r="AF368" s="138">
        <v>10598</v>
      </c>
      <c r="AG368" s="138">
        <v>11010</v>
      </c>
      <c r="AH368" s="138">
        <v>126020</v>
      </c>
      <c r="AI368" s="138">
        <v>98170</v>
      </c>
      <c r="AJ368" s="138">
        <v>384640</v>
      </c>
      <c r="AK368" s="128">
        <f t="shared" si="242"/>
        <v>2.9530000000000001E-2</v>
      </c>
      <c r="AL368" s="129">
        <f t="shared" si="243"/>
        <v>2.2234000000000003</v>
      </c>
      <c r="AM368" s="129">
        <f t="shared" si="248"/>
        <v>3.8054000000000001</v>
      </c>
      <c r="AN368" s="129">
        <f t="shared" si="248"/>
        <v>5.2913500000000004</v>
      </c>
      <c r="AO368" s="129">
        <f t="shared" si="245"/>
        <v>15.366200000000001</v>
      </c>
      <c r="AP368" s="129">
        <f t="shared" si="246"/>
        <v>6.4212500000000006</v>
      </c>
      <c r="AQ368" s="129">
        <f>(AH368)*0.00001</f>
        <v>1.2602000000000002</v>
      </c>
      <c r="AR368" s="129">
        <f>(AI368)*0.00001</f>
        <v>0.98170000000000013</v>
      </c>
      <c r="AT368" s="131">
        <f t="shared" si="235"/>
        <v>43466</v>
      </c>
      <c r="AU368" s="132">
        <f t="shared" si="213"/>
        <v>0.41810000000000003</v>
      </c>
      <c r="AV368" s="132">
        <f t="shared" si="214"/>
        <v>0.75935000000000008</v>
      </c>
      <c r="AW368" s="132">
        <f t="shared" si="215"/>
        <v>0.76907000000000003</v>
      </c>
      <c r="AX368" s="132">
        <f t="shared" si="216"/>
        <v>7.9700000000000014E-3</v>
      </c>
      <c r="AY368" s="132">
        <f t="shared" si="217"/>
        <v>1.6140000000000002E-2</v>
      </c>
      <c r="AZ368" s="132">
        <f t="shared" si="218"/>
        <v>0.42793000000000003</v>
      </c>
      <c r="BA368" s="132">
        <f t="shared" si="219"/>
        <v>0.17826</v>
      </c>
      <c r="BB368" s="132">
        <f t="shared" si="220"/>
        <v>0.81894000000000011</v>
      </c>
      <c r="BC368" s="132">
        <f t="shared" si="221"/>
        <v>0.14613000000000001</v>
      </c>
      <c r="BD368" s="132">
        <f t="shared" si="222"/>
        <v>0.26230000000000003</v>
      </c>
      <c r="BE368" s="132">
        <f t="shared" si="223"/>
        <v>0.10598</v>
      </c>
      <c r="BF368" s="132">
        <f t="shared" si="224"/>
        <v>0.15448000000000001</v>
      </c>
      <c r="BG368" s="132">
        <f t="shared" si="236"/>
        <v>1.1009999999999999E-2</v>
      </c>
      <c r="BH368" s="132"/>
      <c r="BI368" s="132">
        <f t="shared" si="249"/>
        <v>2.2234000000000003</v>
      </c>
      <c r="BJ368" s="132">
        <f t="shared" si="249"/>
        <v>3.8054000000000001</v>
      </c>
      <c r="BK368" s="132">
        <f t="shared" si="249"/>
        <v>5.2913500000000004</v>
      </c>
      <c r="BL368" s="132">
        <f t="shared" si="225"/>
        <v>1.0264</v>
      </c>
      <c r="BM368" s="132">
        <f t="shared" si="237"/>
        <v>3.1829000000000001</v>
      </c>
      <c r="BN368" s="132">
        <f t="shared" si="226"/>
        <v>1.1293800000000001</v>
      </c>
      <c r="BO368" s="132"/>
      <c r="BP368" s="132">
        <f t="shared" si="238"/>
        <v>6.4212500000000006</v>
      </c>
      <c r="BQ368" s="132">
        <f t="shared" si="239"/>
        <v>15.366200000000001</v>
      </c>
      <c r="BR368" s="132">
        <f t="shared" si="240"/>
        <v>0.38463999999999998</v>
      </c>
      <c r="BS368" s="132">
        <f t="shared" si="227"/>
        <v>0.41309000000000001</v>
      </c>
      <c r="BT368" s="132">
        <f t="shared" si="228"/>
        <v>2.3782000000000001</v>
      </c>
      <c r="BU368" s="132"/>
      <c r="BV368" s="132">
        <f t="shared" si="241"/>
        <v>0.19040000000000001</v>
      </c>
      <c r="BW368" s="133">
        <f t="shared" si="250"/>
        <v>2.2854000000000001</v>
      </c>
      <c r="BX368" s="133">
        <f t="shared" si="250"/>
        <v>2.1347</v>
      </c>
      <c r="BY368" s="133">
        <f t="shared" si="229"/>
        <v>0.57710000000000006</v>
      </c>
      <c r="BZ368" s="133">
        <f t="shared" si="230"/>
        <v>0.45590000000000003</v>
      </c>
      <c r="CA368" s="133">
        <f t="shared" si="231"/>
        <v>9.4999999999999998E-3</v>
      </c>
      <c r="CB368" s="133">
        <f t="shared" si="232"/>
        <v>10.7425</v>
      </c>
      <c r="CC368" s="133"/>
      <c r="CD368" s="133">
        <f t="shared" si="233"/>
        <v>2.5331000000000001</v>
      </c>
    </row>
    <row r="369" spans="1:82" ht="15.75" x14ac:dyDescent="0.25">
      <c r="A369" s="125">
        <v>43467</v>
      </c>
      <c r="B369" s="138">
        <v>19939</v>
      </c>
      <c r="C369" s="138">
        <v>69390</v>
      </c>
      <c r="D369" s="138">
        <v>98790</v>
      </c>
      <c r="E369" s="138">
        <v>28663</v>
      </c>
      <c r="F369" s="138">
        <v>51527</v>
      </c>
      <c r="G369" s="138">
        <v>1415</v>
      </c>
      <c r="H369" s="138">
        <v>17909</v>
      </c>
      <c r="I369" s="138">
        <v>17695</v>
      </c>
      <c r="J369" s="138">
        <v>140979</v>
      </c>
      <c r="K369" s="138">
        <v>115541</v>
      </c>
      <c r="L369" s="146">
        <v>4559</v>
      </c>
      <c r="M369" s="138">
        <v>20711</v>
      </c>
      <c r="N369" s="138">
        <v>149</v>
      </c>
      <c r="O369" s="138">
        <v>17602</v>
      </c>
      <c r="P369" s="138">
        <v>20497</v>
      </c>
      <c r="Q369" s="138">
        <v>4962</v>
      </c>
      <c r="R369" s="138">
        <v>19228</v>
      </c>
      <c r="S369" s="138">
        <v>74143</v>
      </c>
      <c r="T369" s="138">
        <v>53350</v>
      </c>
      <c r="U369" s="138">
        <v>8205</v>
      </c>
      <c r="V369" s="138">
        <v>37491</v>
      </c>
      <c r="W369" s="138">
        <v>38742</v>
      </c>
      <c r="X369" s="138">
        <v>19376</v>
      </c>
      <c r="Y369" s="146">
        <v>17826</v>
      </c>
      <c r="Z369" s="138">
        <v>13582</v>
      </c>
      <c r="AA369" s="138">
        <v>69521</v>
      </c>
      <c r="AB369" s="138">
        <v>1282</v>
      </c>
      <c r="AC369" s="138">
        <v>602</v>
      </c>
      <c r="AD369" s="138">
        <v>15371</v>
      </c>
      <c r="AE369" s="138">
        <v>37481</v>
      </c>
      <c r="AF369" s="138">
        <v>10586</v>
      </c>
      <c r="AG369" s="138">
        <v>9450</v>
      </c>
      <c r="AH369" s="138">
        <v>127300</v>
      </c>
      <c r="AI369" s="138">
        <v>97550</v>
      </c>
      <c r="AJ369" s="138">
        <v>285440</v>
      </c>
      <c r="AK369" s="128">
        <f t="shared" si="242"/>
        <v>0.20711000000000002</v>
      </c>
      <c r="AL369" s="129">
        <f t="shared" si="243"/>
        <v>1.9939</v>
      </c>
      <c r="AM369" s="129">
        <f t="shared" ref="AM369:AN384" si="251">(C369)*0.00005</f>
        <v>3.4695</v>
      </c>
      <c r="AN369" s="129">
        <f t="shared" si="251"/>
        <v>4.9395000000000007</v>
      </c>
      <c r="AO369" s="129">
        <f t="shared" si="245"/>
        <v>14.097900000000001</v>
      </c>
      <c r="AP369" s="129">
        <f t="shared" si="246"/>
        <v>5.77705</v>
      </c>
      <c r="AQ369" s="129">
        <f t="shared" ref="AQ369:AR398" si="252">(AH369)*0.00001</f>
        <v>1.2730000000000001</v>
      </c>
      <c r="AR369" s="129">
        <f t="shared" si="252"/>
        <v>0.97550000000000003</v>
      </c>
      <c r="AT369" s="131">
        <f t="shared" si="235"/>
        <v>43467</v>
      </c>
      <c r="AU369" s="132">
        <f t="shared" si="213"/>
        <v>0.37481000000000003</v>
      </c>
      <c r="AV369" s="132">
        <f t="shared" si="214"/>
        <v>0.69521000000000011</v>
      </c>
      <c r="AW369" s="132">
        <f t="shared" si="215"/>
        <v>0.74143000000000003</v>
      </c>
      <c r="AX369" s="132">
        <f t="shared" si="216"/>
        <v>6.0200000000000002E-3</v>
      </c>
      <c r="AY369" s="132">
        <f t="shared" si="217"/>
        <v>1.2820000000000002E-2</v>
      </c>
      <c r="AZ369" s="132">
        <f t="shared" si="218"/>
        <v>0.37491000000000002</v>
      </c>
      <c r="BA369" s="132">
        <f t="shared" si="219"/>
        <v>0.17826</v>
      </c>
      <c r="BB369" s="132">
        <f t="shared" si="220"/>
        <v>0.77484000000000008</v>
      </c>
      <c r="BC369" s="132">
        <f t="shared" si="221"/>
        <v>0.13582000000000002</v>
      </c>
      <c r="BD369" s="132">
        <f t="shared" si="222"/>
        <v>0.19376000000000002</v>
      </c>
      <c r="BE369" s="132">
        <f t="shared" si="223"/>
        <v>0.10586000000000001</v>
      </c>
      <c r="BF369" s="132">
        <f t="shared" si="224"/>
        <v>0.15371000000000001</v>
      </c>
      <c r="BG369" s="132">
        <f t="shared" si="236"/>
        <v>9.4500000000000001E-3</v>
      </c>
      <c r="BH369" s="132"/>
      <c r="BI369" s="132">
        <f t="shared" si="249"/>
        <v>1.9939</v>
      </c>
      <c r="BJ369" s="132">
        <f t="shared" si="249"/>
        <v>3.4695</v>
      </c>
      <c r="BK369" s="132">
        <f t="shared" si="249"/>
        <v>4.9395000000000007</v>
      </c>
      <c r="BL369" s="132">
        <f t="shared" si="225"/>
        <v>0.82050000000000001</v>
      </c>
      <c r="BM369" s="132">
        <f t="shared" si="237"/>
        <v>2.8663000000000003</v>
      </c>
      <c r="BN369" s="132">
        <f t="shared" si="226"/>
        <v>1.03054</v>
      </c>
      <c r="BO369" s="132"/>
      <c r="BP369" s="132">
        <f t="shared" si="238"/>
        <v>5.77705</v>
      </c>
      <c r="BQ369" s="132">
        <f t="shared" si="239"/>
        <v>14.097900000000001</v>
      </c>
      <c r="BR369" s="132">
        <f t="shared" si="240"/>
        <v>0.28543999999999997</v>
      </c>
      <c r="BS369" s="132">
        <f t="shared" si="227"/>
        <v>0.53350000000000009</v>
      </c>
      <c r="BT369" s="132">
        <f t="shared" si="228"/>
        <v>1.9228000000000001</v>
      </c>
      <c r="BU369" s="132"/>
      <c r="BV369" s="132">
        <f t="shared" si="241"/>
        <v>0.14150000000000001</v>
      </c>
      <c r="BW369" s="133">
        <f t="shared" si="250"/>
        <v>1.7909000000000002</v>
      </c>
      <c r="BX369" s="133">
        <f t="shared" si="250"/>
        <v>1.7695000000000001</v>
      </c>
      <c r="BY369" s="133">
        <f t="shared" si="229"/>
        <v>0.49620000000000003</v>
      </c>
      <c r="BZ369" s="133">
        <f t="shared" si="230"/>
        <v>0.45590000000000003</v>
      </c>
      <c r="CA369" s="133">
        <f t="shared" si="231"/>
        <v>1.49E-2</v>
      </c>
      <c r="CB369" s="133">
        <f t="shared" si="232"/>
        <v>8.8010000000000002</v>
      </c>
      <c r="CC369" s="133"/>
      <c r="CD369" s="133">
        <f t="shared" si="233"/>
        <v>2.0497000000000001</v>
      </c>
    </row>
    <row r="370" spans="1:82" ht="15.75" x14ac:dyDescent="0.25">
      <c r="A370" s="125">
        <v>43468</v>
      </c>
      <c r="B370" s="138">
        <v>20535</v>
      </c>
      <c r="C370" s="138">
        <v>70019</v>
      </c>
      <c r="D370" s="138">
        <v>99678</v>
      </c>
      <c r="E370" s="138">
        <v>27392</v>
      </c>
      <c r="F370" s="138">
        <v>51686</v>
      </c>
      <c r="G370" s="138">
        <v>1555</v>
      </c>
      <c r="H370" s="138">
        <v>17706</v>
      </c>
      <c r="I370" s="138">
        <v>17935</v>
      </c>
      <c r="J370" s="138">
        <v>141725</v>
      </c>
      <c r="K370" s="138">
        <v>115522</v>
      </c>
      <c r="L370" s="146">
        <v>4559</v>
      </c>
      <c r="M370" s="138">
        <v>21624</v>
      </c>
      <c r="N370" s="138">
        <v>194</v>
      </c>
      <c r="O370" s="138">
        <v>17385</v>
      </c>
      <c r="P370" s="138">
        <v>20340</v>
      </c>
      <c r="Q370" s="138">
        <v>5075</v>
      </c>
      <c r="R370" s="138">
        <v>18672</v>
      </c>
      <c r="S370" s="138">
        <v>75100</v>
      </c>
      <c r="T370" s="138">
        <v>39730</v>
      </c>
      <c r="U370" s="138">
        <v>7242</v>
      </c>
      <c r="V370" s="138">
        <v>37010</v>
      </c>
      <c r="W370" s="138">
        <v>39619</v>
      </c>
      <c r="X370" s="138">
        <v>19335</v>
      </c>
      <c r="Y370" s="146">
        <v>17826</v>
      </c>
      <c r="Z370" s="138">
        <v>13487</v>
      </c>
      <c r="AA370" s="138">
        <v>68873</v>
      </c>
      <c r="AB370" s="138">
        <v>1285</v>
      </c>
      <c r="AC370" s="138">
        <v>580</v>
      </c>
      <c r="AD370" s="138">
        <v>15275</v>
      </c>
      <c r="AE370" s="138">
        <v>37374</v>
      </c>
      <c r="AF370" s="138">
        <v>10675</v>
      </c>
      <c r="AG370" s="138">
        <v>11470</v>
      </c>
      <c r="AH370" s="138">
        <v>112940</v>
      </c>
      <c r="AI370" s="138">
        <v>97840</v>
      </c>
      <c r="AJ370" s="138">
        <v>383320</v>
      </c>
      <c r="AK370" s="128">
        <f t="shared" si="242"/>
        <v>0.21624000000000002</v>
      </c>
      <c r="AL370" s="129">
        <f t="shared" si="243"/>
        <v>2.0535000000000001</v>
      </c>
      <c r="AM370" s="129">
        <f t="shared" si="251"/>
        <v>3.50095</v>
      </c>
      <c r="AN370" s="129">
        <f t="shared" si="251"/>
        <v>4.9839000000000002</v>
      </c>
      <c r="AO370" s="129">
        <f t="shared" si="245"/>
        <v>14.172500000000001</v>
      </c>
      <c r="AP370" s="129">
        <f t="shared" si="246"/>
        <v>5.7761000000000005</v>
      </c>
      <c r="AQ370" s="129">
        <f t="shared" si="252"/>
        <v>1.1294000000000002</v>
      </c>
      <c r="AR370" s="129">
        <f t="shared" si="252"/>
        <v>0.97840000000000005</v>
      </c>
      <c r="AT370" s="131">
        <f t="shared" si="235"/>
        <v>43468</v>
      </c>
      <c r="AU370" s="132">
        <f t="shared" si="213"/>
        <v>0.37374000000000002</v>
      </c>
      <c r="AV370" s="132">
        <f t="shared" si="214"/>
        <v>0.68873000000000006</v>
      </c>
      <c r="AW370" s="132">
        <f t="shared" si="215"/>
        <v>0.75100000000000011</v>
      </c>
      <c r="AX370" s="132">
        <f t="shared" si="216"/>
        <v>5.8000000000000005E-3</v>
      </c>
      <c r="AY370" s="132">
        <f t="shared" si="217"/>
        <v>1.285E-2</v>
      </c>
      <c r="AZ370" s="132">
        <f t="shared" si="218"/>
        <v>0.37010000000000004</v>
      </c>
      <c r="BA370" s="132">
        <f t="shared" si="219"/>
        <v>0.17826</v>
      </c>
      <c r="BB370" s="132">
        <f t="shared" si="220"/>
        <v>0.79238000000000008</v>
      </c>
      <c r="BC370" s="132">
        <f t="shared" si="221"/>
        <v>0.13487000000000002</v>
      </c>
      <c r="BD370" s="132">
        <f t="shared" si="222"/>
        <v>0.19335000000000002</v>
      </c>
      <c r="BE370" s="132">
        <f t="shared" si="223"/>
        <v>0.10675000000000001</v>
      </c>
      <c r="BF370" s="132">
        <f t="shared" si="224"/>
        <v>0.15275000000000002</v>
      </c>
      <c r="BG370" s="132">
        <f t="shared" si="236"/>
        <v>1.1469999999999999E-2</v>
      </c>
      <c r="BH370" s="132"/>
      <c r="BI370" s="132">
        <f t="shared" si="249"/>
        <v>2.0535000000000001</v>
      </c>
      <c r="BJ370" s="132">
        <f t="shared" si="249"/>
        <v>3.50095</v>
      </c>
      <c r="BK370" s="132">
        <f t="shared" si="249"/>
        <v>4.9839000000000002</v>
      </c>
      <c r="BL370" s="132">
        <f t="shared" si="225"/>
        <v>0.72420000000000007</v>
      </c>
      <c r="BM370" s="132">
        <f t="shared" si="237"/>
        <v>2.7392000000000003</v>
      </c>
      <c r="BN370" s="132">
        <f t="shared" si="226"/>
        <v>1.0337200000000002</v>
      </c>
      <c r="BO370" s="132"/>
      <c r="BP370" s="132">
        <f t="shared" si="238"/>
        <v>5.7761000000000005</v>
      </c>
      <c r="BQ370" s="132">
        <f t="shared" si="239"/>
        <v>14.172500000000001</v>
      </c>
      <c r="BR370" s="132">
        <f t="shared" si="240"/>
        <v>0.38331999999999999</v>
      </c>
      <c r="BS370" s="132">
        <f t="shared" si="227"/>
        <v>0.39730000000000004</v>
      </c>
      <c r="BT370" s="132">
        <f t="shared" si="228"/>
        <v>1.8672000000000002</v>
      </c>
      <c r="BU370" s="132"/>
      <c r="BV370" s="132">
        <f t="shared" si="241"/>
        <v>0.1555</v>
      </c>
      <c r="BW370" s="133">
        <f t="shared" si="250"/>
        <v>1.7706000000000002</v>
      </c>
      <c r="BX370" s="133">
        <f t="shared" si="250"/>
        <v>1.7935000000000001</v>
      </c>
      <c r="BY370" s="133">
        <f t="shared" si="229"/>
        <v>0.50750000000000006</v>
      </c>
      <c r="BZ370" s="133">
        <f t="shared" si="230"/>
        <v>0.45590000000000003</v>
      </c>
      <c r="CA370" s="133">
        <f t="shared" si="231"/>
        <v>1.9400000000000001E-2</v>
      </c>
      <c r="CB370" s="133">
        <f t="shared" si="232"/>
        <v>8.6925000000000008</v>
      </c>
      <c r="CC370" s="133"/>
      <c r="CD370" s="133">
        <f t="shared" si="233"/>
        <v>2.0340000000000003</v>
      </c>
    </row>
    <row r="371" spans="1:82" ht="15.75" x14ac:dyDescent="0.25">
      <c r="A371" s="125">
        <v>43469</v>
      </c>
      <c r="B371" s="138">
        <v>19277</v>
      </c>
      <c r="C371" s="138">
        <v>67042</v>
      </c>
      <c r="D371" s="138">
        <v>95837</v>
      </c>
      <c r="E371" s="138">
        <v>25855</v>
      </c>
      <c r="F371" s="138">
        <v>50112</v>
      </c>
      <c r="G371" s="138">
        <v>1374</v>
      </c>
      <c r="H371" s="138">
        <v>15568</v>
      </c>
      <c r="I371" s="138">
        <v>16380</v>
      </c>
      <c r="J371" s="138">
        <v>136729</v>
      </c>
      <c r="K371" s="138">
        <v>111647</v>
      </c>
      <c r="L371" s="146">
        <v>4559</v>
      </c>
      <c r="M371" s="138">
        <v>20783</v>
      </c>
      <c r="N371" s="138">
        <v>292</v>
      </c>
      <c r="O371" s="138">
        <v>17127</v>
      </c>
      <c r="P371" s="138">
        <v>18276</v>
      </c>
      <c r="Q371" s="138">
        <v>4774</v>
      </c>
      <c r="R371" s="138">
        <v>18511</v>
      </c>
      <c r="S371" s="138">
        <v>70951</v>
      </c>
      <c r="T371" s="138">
        <v>54126</v>
      </c>
      <c r="U371" s="138">
        <v>6349</v>
      </c>
      <c r="V371" s="138">
        <v>34086</v>
      </c>
      <c r="W371" s="138">
        <v>39675</v>
      </c>
      <c r="X371" s="138">
        <v>18048</v>
      </c>
      <c r="Y371" s="146">
        <v>17826</v>
      </c>
      <c r="Z371" s="138">
        <v>13067</v>
      </c>
      <c r="AA371" s="138">
        <v>66985</v>
      </c>
      <c r="AB371" s="138">
        <v>1157</v>
      </c>
      <c r="AC371" s="138">
        <v>562</v>
      </c>
      <c r="AD371" s="138">
        <v>14222</v>
      </c>
      <c r="AE371" s="138">
        <v>35011</v>
      </c>
      <c r="AF371" s="138">
        <v>10240</v>
      </c>
      <c r="AG371" s="138">
        <v>11010</v>
      </c>
      <c r="AH371" s="138">
        <v>105080</v>
      </c>
      <c r="AI371" s="138">
        <v>87850</v>
      </c>
      <c r="AJ371" s="138">
        <v>386140</v>
      </c>
      <c r="AK371" s="128">
        <f t="shared" si="242"/>
        <v>0.20783000000000001</v>
      </c>
      <c r="AL371" s="129">
        <f t="shared" si="243"/>
        <v>1.9277000000000002</v>
      </c>
      <c r="AM371" s="129">
        <f t="shared" si="251"/>
        <v>3.3521000000000001</v>
      </c>
      <c r="AN371" s="129">
        <f t="shared" si="251"/>
        <v>4.7918500000000002</v>
      </c>
      <c r="AO371" s="129">
        <f t="shared" si="245"/>
        <v>13.6729</v>
      </c>
      <c r="AP371" s="129">
        <f t="shared" si="246"/>
        <v>5.5823499999999999</v>
      </c>
      <c r="AQ371" s="129">
        <f t="shared" si="252"/>
        <v>1.0508000000000002</v>
      </c>
      <c r="AR371" s="129">
        <f t="shared" si="252"/>
        <v>0.87850000000000006</v>
      </c>
      <c r="AT371" s="131">
        <f t="shared" si="235"/>
        <v>43469</v>
      </c>
      <c r="AU371" s="132">
        <f t="shared" si="213"/>
        <v>0.35011000000000003</v>
      </c>
      <c r="AV371" s="132">
        <f t="shared" si="214"/>
        <v>0.66985000000000006</v>
      </c>
      <c r="AW371" s="132">
        <f t="shared" si="215"/>
        <v>0.70951000000000009</v>
      </c>
      <c r="AX371" s="132">
        <f t="shared" si="216"/>
        <v>5.6200000000000009E-3</v>
      </c>
      <c r="AY371" s="132">
        <f t="shared" si="217"/>
        <v>1.157E-2</v>
      </c>
      <c r="AZ371" s="132">
        <f t="shared" si="218"/>
        <v>0.34086000000000005</v>
      </c>
      <c r="BA371" s="132">
        <f t="shared" si="219"/>
        <v>0.17826</v>
      </c>
      <c r="BB371" s="132">
        <f t="shared" si="220"/>
        <v>0.79350000000000009</v>
      </c>
      <c r="BC371" s="132">
        <f t="shared" si="221"/>
        <v>0.13067000000000001</v>
      </c>
      <c r="BD371" s="132">
        <f t="shared" si="222"/>
        <v>0.18048</v>
      </c>
      <c r="BE371" s="132">
        <f t="shared" si="223"/>
        <v>0.1024</v>
      </c>
      <c r="BF371" s="132">
        <f t="shared" si="224"/>
        <v>0.14222000000000001</v>
      </c>
      <c r="BG371" s="132">
        <f t="shared" si="236"/>
        <v>1.1009999999999999E-2</v>
      </c>
      <c r="BH371" s="132"/>
      <c r="BI371" s="132">
        <f t="shared" si="249"/>
        <v>1.9277000000000002</v>
      </c>
      <c r="BJ371" s="132">
        <f t="shared" si="249"/>
        <v>3.3521000000000001</v>
      </c>
      <c r="BK371" s="132">
        <f t="shared" si="249"/>
        <v>4.7918500000000002</v>
      </c>
      <c r="BL371" s="132">
        <f t="shared" si="225"/>
        <v>0.63490000000000002</v>
      </c>
      <c r="BM371" s="132">
        <f t="shared" si="237"/>
        <v>2.5855000000000001</v>
      </c>
      <c r="BN371" s="132">
        <f t="shared" si="226"/>
        <v>1.00224</v>
      </c>
      <c r="BO371" s="132"/>
      <c r="BP371" s="132">
        <f t="shared" si="238"/>
        <v>5.5823499999999999</v>
      </c>
      <c r="BQ371" s="132">
        <f t="shared" si="239"/>
        <v>13.6729</v>
      </c>
      <c r="BR371" s="132">
        <f t="shared" si="240"/>
        <v>0.38613999999999998</v>
      </c>
      <c r="BS371" s="132">
        <f t="shared" si="227"/>
        <v>0.54126000000000007</v>
      </c>
      <c r="BT371" s="132">
        <f t="shared" si="228"/>
        <v>1.8511000000000002</v>
      </c>
      <c r="BU371" s="132"/>
      <c r="BV371" s="132">
        <f t="shared" si="241"/>
        <v>0.13739999999999999</v>
      </c>
      <c r="BW371" s="133">
        <f t="shared" si="250"/>
        <v>1.5568000000000002</v>
      </c>
      <c r="BX371" s="133">
        <f t="shared" si="250"/>
        <v>1.6380000000000001</v>
      </c>
      <c r="BY371" s="133">
        <f t="shared" si="229"/>
        <v>0.47740000000000005</v>
      </c>
      <c r="BZ371" s="133">
        <f t="shared" si="230"/>
        <v>0.45590000000000003</v>
      </c>
      <c r="CA371" s="133">
        <f t="shared" si="231"/>
        <v>2.92E-2</v>
      </c>
      <c r="CB371" s="133">
        <f t="shared" si="232"/>
        <v>8.5634999999999994</v>
      </c>
      <c r="CC371" s="133"/>
      <c r="CD371" s="133">
        <f t="shared" si="233"/>
        <v>1.8276000000000001</v>
      </c>
    </row>
    <row r="372" spans="1:82" ht="15.75" x14ac:dyDescent="0.25">
      <c r="A372" s="125">
        <v>43470</v>
      </c>
      <c r="B372" s="138">
        <v>19791</v>
      </c>
      <c r="C372" s="138">
        <v>68265</v>
      </c>
      <c r="D372" s="138">
        <v>96894</v>
      </c>
      <c r="E372" s="138">
        <v>27119</v>
      </c>
      <c r="F372" s="138">
        <v>53478</v>
      </c>
      <c r="G372" s="138">
        <v>1449</v>
      </c>
      <c r="H372" s="138">
        <v>15721</v>
      </c>
      <c r="I372" s="138">
        <v>16793</v>
      </c>
      <c r="J372" s="138">
        <v>140186</v>
      </c>
      <c r="K372" s="138">
        <v>116211</v>
      </c>
      <c r="L372" s="146">
        <v>4559</v>
      </c>
      <c r="M372" s="138">
        <v>17932</v>
      </c>
      <c r="N372" s="138">
        <v>265</v>
      </c>
      <c r="O372" s="138">
        <v>19253</v>
      </c>
      <c r="P372" s="138">
        <v>18369</v>
      </c>
      <c r="Q372" s="138">
        <v>4829</v>
      </c>
      <c r="R372" s="138">
        <v>19422</v>
      </c>
      <c r="S372" s="138">
        <v>73209</v>
      </c>
      <c r="T372" s="138">
        <v>42587</v>
      </c>
      <c r="U372" s="138">
        <v>7066</v>
      </c>
      <c r="V372" s="138">
        <v>37234</v>
      </c>
      <c r="W372" s="138">
        <v>39857</v>
      </c>
      <c r="X372" s="138">
        <v>19729</v>
      </c>
      <c r="Y372" s="146">
        <v>17826</v>
      </c>
      <c r="Z372" s="138">
        <v>13245</v>
      </c>
      <c r="AA372" s="138">
        <v>69317</v>
      </c>
      <c r="AB372" s="138">
        <v>1051</v>
      </c>
      <c r="AC372" s="138">
        <v>760</v>
      </c>
      <c r="AD372" s="138">
        <v>15092</v>
      </c>
      <c r="AE372" s="138">
        <v>37049</v>
      </c>
      <c r="AF372" s="138">
        <v>9058</v>
      </c>
      <c r="AG372" s="138">
        <v>11010</v>
      </c>
      <c r="AH372" s="138">
        <v>129380</v>
      </c>
      <c r="AI372" s="138">
        <v>94620</v>
      </c>
      <c r="AJ372" s="138">
        <v>391520</v>
      </c>
      <c r="AK372" s="128">
        <f t="shared" si="242"/>
        <v>0.17932000000000001</v>
      </c>
      <c r="AL372" s="129">
        <f t="shared" si="243"/>
        <v>1.9791000000000001</v>
      </c>
      <c r="AM372" s="129">
        <f t="shared" si="251"/>
        <v>3.4132500000000001</v>
      </c>
      <c r="AN372" s="129">
        <f t="shared" si="251"/>
        <v>4.8447000000000005</v>
      </c>
      <c r="AO372" s="129">
        <f t="shared" si="245"/>
        <v>14.018600000000001</v>
      </c>
      <c r="AP372" s="129">
        <f t="shared" si="246"/>
        <v>5.8105500000000001</v>
      </c>
      <c r="AQ372" s="129">
        <f t="shared" si="252"/>
        <v>1.2938000000000001</v>
      </c>
      <c r="AR372" s="129">
        <f t="shared" si="252"/>
        <v>0.94620000000000004</v>
      </c>
      <c r="AT372" s="131">
        <f t="shared" si="235"/>
        <v>43470</v>
      </c>
      <c r="AU372" s="132">
        <f t="shared" si="213"/>
        <v>0.37049000000000004</v>
      </c>
      <c r="AV372" s="132">
        <f t="shared" si="214"/>
        <v>0.69317000000000006</v>
      </c>
      <c r="AW372" s="132">
        <f t="shared" si="215"/>
        <v>0.73209000000000002</v>
      </c>
      <c r="AX372" s="132">
        <f t="shared" si="216"/>
        <v>7.6000000000000009E-3</v>
      </c>
      <c r="AY372" s="132">
        <f t="shared" si="217"/>
        <v>1.051E-2</v>
      </c>
      <c r="AZ372" s="132">
        <f t="shared" si="218"/>
        <v>0.37234</v>
      </c>
      <c r="BA372" s="132">
        <f t="shared" si="219"/>
        <v>0.17826</v>
      </c>
      <c r="BB372" s="132">
        <f t="shared" si="220"/>
        <v>0.79714000000000007</v>
      </c>
      <c r="BC372" s="132">
        <f t="shared" si="221"/>
        <v>0.13245000000000001</v>
      </c>
      <c r="BD372" s="132">
        <f t="shared" si="222"/>
        <v>0.19729000000000002</v>
      </c>
      <c r="BE372" s="132">
        <f t="shared" si="223"/>
        <v>9.0580000000000008E-2</v>
      </c>
      <c r="BF372" s="132">
        <f t="shared" si="224"/>
        <v>0.15092</v>
      </c>
      <c r="BG372" s="132">
        <f t="shared" si="236"/>
        <v>1.1009999999999999E-2</v>
      </c>
      <c r="BH372" s="132"/>
      <c r="BI372" s="132">
        <f t="shared" si="249"/>
        <v>1.9791000000000001</v>
      </c>
      <c r="BJ372" s="132">
        <f t="shared" si="249"/>
        <v>3.4132500000000001</v>
      </c>
      <c r="BK372" s="132">
        <f t="shared" si="249"/>
        <v>4.8447000000000005</v>
      </c>
      <c r="BL372" s="132">
        <f t="shared" si="225"/>
        <v>0.70660000000000001</v>
      </c>
      <c r="BM372" s="132">
        <f t="shared" si="237"/>
        <v>2.7119</v>
      </c>
      <c r="BN372" s="132">
        <f t="shared" si="226"/>
        <v>1.0695600000000001</v>
      </c>
      <c r="BO372" s="132"/>
      <c r="BP372" s="132">
        <f t="shared" si="238"/>
        <v>5.8105500000000001</v>
      </c>
      <c r="BQ372" s="132">
        <f t="shared" si="239"/>
        <v>14.018600000000001</v>
      </c>
      <c r="BR372" s="132">
        <f t="shared" si="240"/>
        <v>0.39151999999999998</v>
      </c>
      <c r="BS372" s="132">
        <f t="shared" si="227"/>
        <v>0.42587000000000003</v>
      </c>
      <c r="BT372" s="132">
        <f t="shared" si="228"/>
        <v>1.9422000000000001</v>
      </c>
      <c r="BU372" s="132"/>
      <c r="BV372" s="132">
        <f t="shared" si="241"/>
        <v>0.1449</v>
      </c>
      <c r="BW372" s="133">
        <f t="shared" si="250"/>
        <v>1.5721000000000001</v>
      </c>
      <c r="BX372" s="133">
        <f t="shared" si="250"/>
        <v>1.6793</v>
      </c>
      <c r="BY372" s="133">
        <f t="shared" si="229"/>
        <v>0.4829</v>
      </c>
      <c r="BZ372" s="133">
        <f t="shared" si="230"/>
        <v>0.45590000000000003</v>
      </c>
      <c r="CA372" s="133">
        <f t="shared" si="231"/>
        <v>2.6500000000000003E-2</v>
      </c>
      <c r="CB372" s="133">
        <f t="shared" si="232"/>
        <v>9.6265000000000001</v>
      </c>
      <c r="CC372" s="133"/>
      <c r="CD372" s="133">
        <f t="shared" si="233"/>
        <v>1.8369</v>
      </c>
    </row>
    <row r="373" spans="1:82" ht="15.75" x14ac:dyDescent="0.25">
      <c r="A373" s="125">
        <v>43471</v>
      </c>
      <c r="B373" s="138">
        <v>19453</v>
      </c>
      <c r="C373" s="138">
        <v>66966</v>
      </c>
      <c r="D373" s="138">
        <v>94898</v>
      </c>
      <c r="E373" s="138">
        <v>25990</v>
      </c>
      <c r="F373" s="138">
        <v>54285</v>
      </c>
      <c r="G373" s="138">
        <v>1369</v>
      </c>
      <c r="H373" s="138">
        <v>14243</v>
      </c>
      <c r="I373" s="138">
        <v>15443</v>
      </c>
      <c r="J373" s="138">
        <v>137001</v>
      </c>
      <c r="K373" s="138">
        <v>113280</v>
      </c>
      <c r="L373" s="146">
        <v>4559</v>
      </c>
      <c r="M373" s="138">
        <v>7763</v>
      </c>
      <c r="N373" s="138">
        <v>288</v>
      </c>
      <c r="O373" s="138">
        <v>18190</v>
      </c>
      <c r="P373" s="138">
        <v>17370</v>
      </c>
      <c r="Q373" s="138">
        <v>4617</v>
      </c>
      <c r="R373" s="138">
        <v>18237</v>
      </c>
      <c r="S373" s="138">
        <v>70413</v>
      </c>
      <c r="T373" s="138">
        <v>54146</v>
      </c>
      <c r="U373" s="138">
        <v>6346</v>
      </c>
      <c r="V373" s="138">
        <v>37156</v>
      </c>
      <c r="W373" s="138">
        <v>38517</v>
      </c>
      <c r="X373" s="138">
        <v>18815</v>
      </c>
      <c r="Y373" s="146">
        <v>17826</v>
      </c>
      <c r="Z373" s="138">
        <v>13465</v>
      </c>
      <c r="AA373" s="138">
        <v>68302</v>
      </c>
      <c r="AB373" s="138">
        <v>1379</v>
      </c>
      <c r="AC373" s="138">
        <v>781</v>
      </c>
      <c r="AD373" s="138">
        <v>13165</v>
      </c>
      <c r="AE373" s="138">
        <v>36462</v>
      </c>
      <c r="AF373" s="138">
        <v>8625</v>
      </c>
      <c r="AG373" s="138">
        <v>9120</v>
      </c>
      <c r="AH373" s="138">
        <v>86900</v>
      </c>
      <c r="AI373" s="138">
        <v>82760</v>
      </c>
      <c r="AJ373" s="138">
        <v>381460</v>
      </c>
      <c r="AK373" s="128">
        <f t="shared" si="242"/>
        <v>7.7630000000000005E-2</v>
      </c>
      <c r="AL373" s="129">
        <f t="shared" si="243"/>
        <v>1.9453</v>
      </c>
      <c r="AM373" s="129">
        <f t="shared" si="251"/>
        <v>3.3483000000000001</v>
      </c>
      <c r="AN373" s="129">
        <f t="shared" si="251"/>
        <v>4.7449000000000003</v>
      </c>
      <c r="AO373" s="129">
        <f t="shared" si="245"/>
        <v>13.700100000000001</v>
      </c>
      <c r="AP373" s="129">
        <f t="shared" si="246"/>
        <v>5.6640000000000006</v>
      </c>
      <c r="AQ373" s="129">
        <f t="shared" si="252"/>
        <v>0.86900000000000011</v>
      </c>
      <c r="AR373" s="129">
        <f t="shared" si="252"/>
        <v>0.82760000000000011</v>
      </c>
      <c r="AT373" s="131">
        <f t="shared" si="235"/>
        <v>43471</v>
      </c>
      <c r="AU373" s="132">
        <f t="shared" si="213"/>
        <v>0.36462000000000006</v>
      </c>
      <c r="AV373" s="132">
        <f t="shared" si="214"/>
        <v>0.68302000000000007</v>
      </c>
      <c r="AW373" s="132">
        <f t="shared" si="215"/>
        <v>0.70413000000000003</v>
      </c>
      <c r="AX373" s="132">
        <f t="shared" si="216"/>
        <v>7.810000000000001E-3</v>
      </c>
      <c r="AY373" s="132">
        <f t="shared" si="217"/>
        <v>1.3790000000000002E-2</v>
      </c>
      <c r="AZ373" s="132">
        <f t="shared" si="218"/>
        <v>0.37156000000000006</v>
      </c>
      <c r="BA373" s="132">
        <f t="shared" si="219"/>
        <v>0.17826</v>
      </c>
      <c r="BB373" s="132">
        <f t="shared" si="220"/>
        <v>0.77034000000000002</v>
      </c>
      <c r="BC373" s="132">
        <f t="shared" si="221"/>
        <v>0.13465000000000002</v>
      </c>
      <c r="BD373" s="132">
        <f t="shared" si="222"/>
        <v>0.18815000000000001</v>
      </c>
      <c r="BE373" s="132">
        <f t="shared" si="223"/>
        <v>8.6250000000000007E-2</v>
      </c>
      <c r="BF373" s="132">
        <f t="shared" si="224"/>
        <v>0.13165000000000002</v>
      </c>
      <c r="BG373" s="132">
        <f t="shared" si="236"/>
        <v>9.1199999999999996E-3</v>
      </c>
      <c r="BH373" s="132"/>
      <c r="BI373" s="132">
        <f t="shared" si="249"/>
        <v>1.9453</v>
      </c>
      <c r="BJ373" s="132">
        <f t="shared" si="249"/>
        <v>3.3483000000000001</v>
      </c>
      <c r="BK373" s="132">
        <f t="shared" si="249"/>
        <v>4.7449000000000003</v>
      </c>
      <c r="BL373" s="132">
        <f t="shared" si="225"/>
        <v>0.63460000000000005</v>
      </c>
      <c r="BM373" s="132">
        <f t="shared" si="237"/>
        <v>2.5990000000000002</v>
      </c>
      <c r="BN373" s="132">
        <f t="shared" si="226"/>
        <v>1.0857000000000001</v>
      </c>
      <c r="BO373" s="132"/>
      <c r="BP373" s="132">
        <f t="shared" si="238"/>
        <v>5.6640000000000006</v>
      </c>
      <c r="BQ373" s="132">
        <f t="shared" si="239"/>
        <v>13.700100000000001</v>
      </c>
      <c r="BR373" s="132">
        <f t="shared" si="240"/>
        <v>0.38145999999999997</v>
      </c>
      <c r="BS373" s="132">
        <f t="shared" si="227"/>
        <v>0.54146000000000005</v>
      </c>
      <c r="BT373" s="132">
        <f t="shared" si="228"/>
        <v>1.8237000000000001</v>
      </c>
      <c r="BU373" s="132"/>
      <c r="BV373" s="132">
        <f t="shared" si="241"/>
        <v>0.13689999999999999</v>
      </c>
      <c r="BW373" s="133">
        <f t="shared" si="250"/>
        <v>1.4243000000000001</v>
      </c>
      <c r="BX373" s="133">
        <f t="shared" si="250"/>
        <v>1.5443</v>
      </c>
      <c r="BY373" s="133">
        <f t="shared" si="229"/>
        <v>0.4617</v>
      </c>
      <c r="BZ373" s="133">
        <f t="shared" si="230"/>
        <v>0.45590000000000003</v>
      </c>
      <c r="CA373" s="133">
        <f t="shared" si="231"/>
        <v>2.8800000000000003E-2</v>
      </c>
      <c r="CB373" s="133">
        <f t="shared" si="232"/>
        <v>9.0950000000000006</v>
      </c>
      <c r="CC373" s="133"/>
      <c r="CD373" s="133">
        <f t="shared" si="233"/>
        <v>1.7370000000000001</v>
      </c>
    </row>
    <row r="374" spans="1:82" ht="15.75" x14ac:dyDescent="0.25">
      <c r="A374" s="125">
        <v>43472</v>
      </c>
      <c r="B374" s="138">
        <v>18475</v>
      </c>
      <c r="C374" s="138">
        <v>64019</v>
      </c>
      <c r="D374" s="138">
        <v>91450</v>
      </c>
      <c r="E374" s="138">
        <v>24619</v>
      </c>
      <c r="F374" s="138">
        <v>50291</v>
      </c>
      <c r="G374" s="138">
        <v>1216</v>
      </c>
      <c r="H374" s="138">
        <v>13138</v>
      </c>
      <c r="I374" s="138">
        <v>13957</v>
      </c>
      <c r="J374" s="138">
        <v>131309</v>
      </c>
      <c r="K374" s="138">
        <v>108153</v>
      </c>
      <c r="L374" s="146">
        <v>4559</v>
      </c>
      <c r="M374" s="138">
        <v>6776</v>
      </c>
      <c r="N374" s="138">
        <v>339</v>
      </c>
      <c r="O374" s="146">
        <v>15514</v>
      </c>
      <c r="P374" s="146">
        <v>15953</v>
      </c>
      <c r="Q374" s="146">
        <v>4342</v>
      </c>
      <c r="R374" s="138">
        <v>16839</v>
      </c>
      <c r="S374" s="138">
        <v>68519</v>
      </c>
      <c r="T374" s="138">
        <v>38472</v>
      </c>
      <c r="U374" s="138">
        <v>5751</v>
      </c>
      <c r="V374" s="138">
        <v>32633</v>
      </c>
      <c r="W374" s="138">
        <v>38150</v>
      </c>
      <c r="X374" s="138">
        <v>16687</v>
      </c>
      <c r="Y374" s="146">
        <v>17826</v>
      </c>
      <c r="Z374" s="138">
        <v>13401</v>
      </c>
      <c r="AA374" s="138">
        <v>63228</v>
      </c>
      <c r="AB374" s="138">
        <v>894</v>
      </c>
      <c r="AC374" s="138">
        <v>547</v>
      </c>
      <c r="AD374" s="138">
        <v>12505</v>
      </c>
      <c r="AE374" s="138">
        <v>33136</v>
      </c>
      <c r="AF374" s="138">
        <v>9727</v>
      </c>
      <c r="AG374" s="138">
        <v>11010</v>
      </c>
      <c r="AH374" s="138">
        <v>96620</v>
      </c>
      <c r="AI374" s="138">
        <v>70820</v>
      </c>
      <c r="AJ374" s="147">
        <v>389440</v>
      </c>
      <c r="AK374" s="128">
        <f t="shared" si="242"/>
        <v>6.7760000000000001E-2</v>
      </c>
      <c r="AL374" s="129">
        <f t="shared" si="243"/>
        <v>1.8475000000000001</v>
      </c>
      <c r="AM374" s="129">
        <f t="shared" si="251"/>
        <v>3.2009500000000002</v>
      </c>
      <c r="AN374" s="129">
        <f t="shared" si="251"/>
        <v>4.5724999999999998</v>
      </c>
      <c r="AO374" s="129">
        <f t="shared" si="245"/>
        <v>13.1309</v>
      </c>
      <c r="AP374" s="129">
        <f t="shared" si="246"/>
        <v>5.4076500000000003</v>
      </c>
      <c r="AQ374" s="129">
        <f t="shared" si="252"/>
        <v>0.96620000000000006</v>
      </c>
      <c r="AR374" s="129">
        <f t="shared" si="252"/>
        <v>0.70820000000000005</v>
      </c>
      <c r="AT374" s="131">
        <f t="shared" si="235"/>
        <v>43472</v>
      </c>
      <c r="AU374" s="132">
        <f t="shared" si="213"/>
        <v>0.33136000000000004</v>
      </c>
      <c r="AV374" s="132">
        <f t="shared" si="214"/>
        <v>0.63228000000000006</v>
      </c>
      <c r="AW374" s="132">
        <f t="shared" si="215"/>
        <v>0.68519000000000008</v>
      </c>
      <c r="AX374" s="132">
        <f t="shared" si="216"/>
        <v>5.47E-3</v>
      </c>
      <c r="AY374" s="132">
        <f t="shared" si="217"/>
        <v>8.94E-3</v>
      </c>
      <c r="AZ374" s="132">
        <f t="shared" si="218"/>
        <v>0.32633000000000001</v>
      </c>
      <c r="BA374" s="132">
        <f t="shared" si="219"/>
        <v>0.17826</v>
      </c>
      <c r="BB374" s="132">
        <f t="shared" si="220"/>
        <v>0.76300000000000001</v>
      </c>
      <c r="BC374" s="132">
        <f t="shared" si="221"/>
        <v>0.13401000000000002</v>
      </c>
      <c r="BD374" s="132">
        <f t="shared" si="222"/>
        <v>0.16687000000000002</v>
      </c>
      <c r="BE374" s="132">
        <f t="shared" si="223"/>
        <v>9.7270000000000009E-2</v>
      </c>
      <c r="BF374" s="132">
        <f t="shared" si="224"/>
        <v>0.12505000000000002</v>
      </c>
      <c r="BG374" s="132">
        <f t="shared" si="236"/>
        <v>1.1009999999999999E-2</v>
      </c>
      <c r="BH374" s="132"/>
      <c r="BI374" s="132">
        <f t="shared" si="249"/>
        <v>1.8475000000000001</v>
      </c>
      <c r="BJ374" s="132">
        <f t="shared" si="249"/>
        <v>3.2009500000000002</v>
      </c>
      <c r="BK374" s="132">
        <f t="shared" si="249"/>
        <v>4.5724999999999998</v>
      </c>
      <c r="BL374" s="132">
        <f t="shared" si="225"/>
        <v>0.57510000000000006</v>
      </c>
      <c r="BM374" s="132">
        <f t="shared" si="237"/>
        <v>2.4619</v>
      </c>
      <c r="BN374" s="132">
        <f t="shared" si="226"/>
        <v>1.0058200000000002</v>
      </c>
      <c r="BO374" s="132"/>
      <c r="BP374" s="132">
        <f t="shared" si="238"/>
        <v>5.4076500000000003</v>
      </c>
      <c r="BQ374" s="132">
        <f t="shared" si="239"/>
        <v>13.1309</v>
      </c>
      <c r="BR374" s="132">
        <f t="shared" si="240"/>
        <v>0.38944000000000001</v>
      </c>
      <c r="BS374" s="132">
        <f t="shared" si="227"/>
        <v>0.38472000000000001</v>
      </c>
      <c r="BT374" s="132">
        <f t="shared" si="228"/>
        <v>1.6839000000000002</v>
      </c>
      <c r="BU374" s="132"/>
      <c r="BV374" s="132">
        <f t="shared" si="241"/>
        <v>0.1216</v>
      </c>
      <c r="BW374" s="133">
        <f t="shared" si="250"/>
        <v>1.3138000000000001</v>
      </c>
      <c r="BX374" s="133">
        <f t="shared" si="250"/>
        <v>1.3957000000000002</v>
      </c>
      <c r="BY374" s="133">
        <f t="shared" si="229"/>
        <v>0.43420000000000003</v>
      </c>
      <c r="BZ374" s="133">
        <f t="shared" si="230"/>
        <v>0.45590000000000003</v>
      </c>
      <c r="CA374" s="133">
        <f t="shared" si="231"/>
        <v>3.39E-2</v>
      </c>
      <c r="CB374" s="133">
        <f t="shared" si="232"/>
        <v>7.7570000000000006</v>
      </c>
      <c r="CC374" s="133"/>
      <c r="CD374" s="133">
        <f t="shared" si="233"/>
        <v>1.5953000000000002</v>
      </c>
    </row>
    <row r="375" spans="1:82" ht="15.75" x14ac:dyDescent="0.25">
      <c r="A375" s="125">
        <v>43473</v>
      </c>
      <c r="B375" s="138">
        <v>18481</v>
      </c>
      <c r="C375" s="138">
        <v>64034</v>
      </c>
      <c r="D375" s="138">
        <v>90143</v>
      </c>
      <c r="E375" s="138">
        <v>24367</v>
      </c>
      <c r="F375" s="138">
        <v>49685</v>
      </c>
      <c r="G375" s="138">
        <v>1267</v>
      </c>
      <c r="H375" s="138">
        <v>14011</v>
      </c>
      <c r="I375" s="138">
        <v>14505</v>
      </c>
      <c r="J375" s="138">
        <v>130511</v>
      </c>
      <c r="K375" s="138">
        <v>106839</v>
      </c>
      <c r="L375" s="146">
        <v>4559</v>
      </c>
      <c r="M375" s="138">
        <v>6051</v>
      </c>
      <c r="N375" s="138">
        <v>292</v>
      </c>
      <c r="O375" s="146">
        <v>15439</v>
      </c>
      <c r="P375" s="146">
        <v>16209</v>
      </c>
      <c r="Q375" s="146">
        <v>4517</v>
      </c>
      <c r="R375" s="138">
        <v>17483</v>
      </c>
      <c r="S375" s="138">
        <v>70378</v>
      </c>
      <c r="T375" s="138">
        <v>31127</v>
      </c>
      <c r="U375" s="138">
        <v>5621</v>
      </c>
      <c r="V375" s="138">
        <v>33291</v>
      </c>
      <c r="W375" s="138">
        <v>38402</v>
      </c>
      <c r="X375" s="138">
        <v>17258</v>
      </c>
      <c r="Y375" s="146">
        <v>17826</v>
      </c>
      <c r="Z375" s="138">
        <v>12984</v>
      </c>
      <c r="AA375" s="138">
        <v>64799</v>
      </c>
      <c r="AB375" s="138">
        <v>918</v>
      </c>
      <c r="AC375" s="138">
        <v>655</v>
      </c>
      <c r="AD375" s="138">
        <v>13974</v>
      </c>
      <c r="AE375" s="138">
        <v>33606</v>
      </c>
      <c r="AF375" s="138">
        <v>9998</v>
      </c>
      <c r="AG375" s="138">
        <v>11010</v>
      </c>
      <c r="AH375" s="138">
        <v>108910</v>
      </c>
      <c r="AI375" s="138">
        <v>86060</v>
      </c>
      <c r="AJ375" s="147">
        <v>385480</v>
      </c>
      <c r="AK375" s="128">
        <f t="shared" si="242"/>
        <v>6.0510000000000008E-2</v>
      </c>
      <c r="AL375" s="129">
        <f t="shared" si="243"/>
        <v>1.8481000000000001</v>
      </c>
      <c r="AM375" s="129">
        <f t="shared" si="251"/>
        <v>3.2017000000000002</v>
      </c>
      <c r="AN375" s="129">
        <f t="shared" si="251"/>
        <v>4.5071500000000002</v>
      </c>
      <c r="AO375" s="129">
        <f t="shared" si="245"/>
        <v>13.0511</v>
      </c>
      <c r="AP375" s="129">
        <f t="shared" si="246"/>
        <v>5.3419500000000006</v>
      </c>
      <c r="AQ375" s="129">
        <f t="shared" si="252"/>
        <v>1.0891000000000002</v>
      </c>
      <c r="AR375" s="129">
        <f t="shared" si="252"/>
        <v>0.86060000000000003</v>
      </c>
      <c r="AT375" s="131">
        <f t="shared" si="235"/>
        <v>43473</v>
      </c>
      <c r="AU375" s="132">
        <f t="shared" si="213"/>
        <v>0.33606000000000003</v>
      </c>
      <c r="AV375" s="132">
        <f t="shared" si="214"/>
        <v>0.64799000000000007</v>
      </c>
      <c r="AW375" s="132">
        <f t="shared" si="215"/>
        <v>0.70378000000000007</v>
      </c>
      <c r="AX375" s="132">
        <f t="shared" si="216"/>
        <v>6.5500000000000003E-3</v>
      </c>
      <c r="AY375" s="132">
        <f t="shared" si="217"/>
        <v>9.1800000000000007E-3</v>
      </c>
      <c r="AZ375" s="132">
        <f t="shared" si="218"/>
        <v>0.33291000000000004</v>
      </c>
      <c r="BA375" s="132">
        <f t="shared" si="219"/>
        <v>0.17826</v>
      </c>
      <c r="BB375" s="132">
        <f t="shared" si="220"/>
        <v>0.76804000000000006</v>
      </c>
      <c r="BC375" s="132">
        <f t="shared" si="221"/>
        <v>0.12984000000000001</v>
      </c>
      <c r="BD375" s="132">
        <f t="shared" si="222"/>
        <v>0.17258000000000001</v>
      </c>
      <c r="BE375" s="132">
        <f t="shared" si="223"/>
        <v>9.9980000000000013E-2</v>
      </c>
      <c r="BF375" s="132">
        <f t="shared" si="224"/>
        <v>0.13974</v>
      </c>
      <c r="BG375" s="132">
        <f t="shared" si="236"/>
        <v>1.1009999999999999E-2</v>
      </c>
      <c r="BH375" s="132"/>
      <c r="BI375" s="132">
        <f t="shared" si="249"/>
        <v>1.8481000000000001</v>
      </c>
      <c r="BJ375" s="132">
        <f t="shared" si="249"/>
        <v>3.2017000000000002</v>
      </c>
      <c r="BK375" s="132">
        <f t="shared" si="249"/>
        <v>4.5071500000000002</v>
      </c>
      <c r="BL375" s="132">
        <f t="shared" si="225"/>
        <v>0.56210000000000004</v>
      </c>
      <c r="BM375" s="132">
        <f t="shared" si="237"/>
        <v>2.4367000000000001</v>
      </c>
      <c r="BN375" s="132">
        <f t="shared" si="226"/>
        <v>0.99370000000000003</v>
      </c>
      <c r="BO375" s="132"/>
      <c r="BP375" s="132">
        <f t="shared" si="238"/>
        <v>5.3419500000000006</v>
      </c>
      <c r="BQ375" s="132">
        <f t="shared" si="239"/>
        <v>13.0511</v>
      </c>
      <c r="BR375" s="132">
        <f t="shared" si="240"/>
        <v>0.38547999999999999</v>
      </c>
      <c r="BS375" s="132">
        <f t="shared" si="227"/>
        <v>0.31127000000000005</v>
      </c>
      <c r="BT375" s="132">
        <f t="shared" si="228"/>
        <v>1.7483000000000002</v>
      </c>
      <c r="BU375" s="132"/>
      <c r="BV375" s="132">
        <f t="shared" si="241"/>
        <v>0.12670000000000001</v>
      </c>
      <c r="BW375" s="133">
        <f t="shared" si="250"/>
        <v>1.4011</v>
      </c>
      <c r="BX375" s="133">
        <f t="shared" si="250"/>
        <v>1.4505000000000001</v>
      </c>
      <c r="BY375" s="133">
        <f t="shared" si="229"/>
        <v>0.45170000000000005</v>
      </c>
      <c r="BZ375" s="133">
        <f t="shared" si="230"/>
        <v>0.45590000000000003</v>
      </c>
      <c r="CA375" s="133">
        <f t="shared" si="231"/>
        <v>2.92E-2</v>
      </c>
      <c r="CB375" s="133">
        <f t="shared" si="232"/>
        <v>7.7195</v>
      </c>
      <c r="CC375" s="133"/>
      <c r="CD375" s="133">
        <f t="shared" si="233"/>
        <v>1.6209</v>
      </c>
    </row>
    <row r="376" spans="1:82" ht="15.75" x14ac:dyDescent="0.25">
      <c r="A376" s="125">
        <v>43474</v>
      </c>
      <c r="B376" s="138">
        <v>18176</v>
      </c>
      <c r="C376" s="138">
        <v>63124</v>
      </c>
      <c r="D376" s="138">
        <v>90044</v>
      </c>
      <c r="E376" s="138">
        <v>24192</v>
      </c>
      <c r="F376" s="138">
        <v>48581</v>
      </c>
      <c r="G376" s="138">
        <v>1182</v>
      </c>
      <c r="H376" s="138">
        <v>13123</v>
      </c>
      <c r="I376" s="138">
        <v>13964</v>
      </c>
      <c r="J376" s="138">
        <v>129813</v>
      </c>
      <c r="K376" s="138">
        <v>105856</v>
      </c>
      <c r="L376" s="146">
        <v>4559</v>
      </c>
      <c r="M376" s="138">
        <v>5043</v>
      </c>
      <c r="N376" s="138">
        <v>190</v>
      </c>
      <c r="O376" s="146">
        <v>14887</v>
      </c>
      <c r="P376" s="146">
        <v>15718</v>
      </c>
      <c r="Q376" s="146">
        <v>4345</v>
      </c>
      <c r="R376" s="138">
        <v>16372</v>
      </c>
      <c r="S376" s="138">
        <v>69579</v>
      </c>
      <c r="T376" s="138">
        <v>11521</v>
      </c>
      <c r="U376" s="138">
        <v>5336</v>
      </c>
      <c r="V376" s="138">
        <v>32960</v>
      </c>
      <c r="W376" s="138">
        <v>38603</v>
      </c>
      <c r="X376" s="138">
        <v>17090</v>
      </c>
      <c r="Y376" s="146">
        <v>17826</v>
      </c>
      <c r="Z376" s="138">
        <v>13368</v>
      </c>
      <c r="AA376" s="138">
        <v>61340</v>
      </c>
      <c r="AB376" s="138">
        <v>1050</v>
      </c>
      <c r="AC376" s="138">
        <v>482</v>
      </c>
      <c r="AD376" s="138">
        <v>13890</v>
      </c>
      <c r="AE376" s="138">
        <v>33192</v>
      </c>
      <c r="AF376" s="138">
        <v>9991</v>
      </c>
      <c r="AG376" s="138">
        <v>4020</v>
      </c>
      <c r="AH376" s="138">
        <v>105200</v>
      </c>
      <c r="AI376" s="138">
        <v>84260</v>
      </c>
      <c r="AJ376" s="147">
        <v>374660</v>
      </c>
      <c r="AK376" s="128">
        <f t="shared" si="242"/>
        <v>5.0430000000000003E-2</v>
      </c>
      <c r="AL376" s="129">
        <f t="shared" si="243"/>
        <v>1.8176000000000001</v>
      </c>
      <c r="AM376" s="129">
        <f t="shared" si="251"/>
        <v>3.1562000000000001</v>
      </c>
      <c r="AN376" s="129">
        <f t="shared" si="251"/>
        <v>4.5022000000000002</v>
      </c>
      <c r="AO376" s="129">
        <f t="shared" si="245"/>
        <v>12.981300000000001</v>
      </c>
      <c r="AP376" s="129">
        <f t="shared" si="246"/>
        <v>5.2928000000000006</v>
      </c>
      <c r="AQ376" s="129">
        <f t="shared" si="252"/>
        <v>1.052</v>
      </c>
      <c r="AR376" s="129">
        <f t="shared" si="252"/>
        <v>0.84260000000000002</v>
      </c>
      <c r="AT376" s="131">
        <f t="shared" si="235"/>
        <v>43474</v>
      </c>
      <c r="AU376" s="132">
        <f t="shared" si="213"/>
        <v>0.33192000000000005</v>
      </c>
      <c r="AV376" s="132">
        <f t="shared" si="214"/>
        <v>0.61340000000000006</v>
      </c>
      <c r="AW376" s="132">
        <f t="shared" si="215"/>
        <v>0.69579000000000002</v>
      </c>
      <c r="AX376" s="132">
        <f t="shared" si="216"/>
        <v>4.8200000000000005E-3</v>
      </c>
      <c r="AY376" s="132">
        <f t="shared" si="217"/>
        <v>1.0500000000000001E-2</v>
      </c>
      <c r="AZ376" s="132">
        <f t="shared" si="218"/>
        <v>0.3296</v>
      </c>
      <c r="BA376" s="132">
        <f t="shared" si="219"/>
        <v>0.17826</v>
      </c>
      <c r="BB376" s="132">
        <f t="shared" si="220"/>
        <v>0.77206000000000008</v>
      </c>
      <c r="BC376" s="132">
        <f t="shared" si="221"/>
        <v>0.13368000000000002</v>
      </c>
      <c r="BD376" s="132">
        <f t="shared" si="222"/>
        <v>0.17090000000000002</v>
      </c>
      <c r="BE376" s="132">
        <f t="shared" si="223"/>
        <v>9.9910000000000013E-2</v>
      </c>
      <c r="BF376" s="132">
        <f t="shared" si="224"/>
        <v>0.13890000000000002</v>
      </c>
      <c r="BG376" s="132">
        <f t="shared" si="236"/>
        <v>4.0200000000000001E-3</v>
      </c>
      <c r="BH376" s="132"/>
      <c r="BI376" s="132">
        <f t="shared" si="249"/>
        <v>1.8176000000000001</v>
      </c>
      <c r="BJ376" s="132">
        <f t="shared" si="249"/>
        <v>3.1562000000000001</v>
      </c>
      <c r="BK376" s="132">
        <f t="shared" si="249"/>
        <v>4.5022000000000002</v>
      </c>
      <c r="BL376" s="132">
        <f t="shared" si="225"/>
        <v>0.53360000000000007</v>
      </c>
      <c r="BM376" s="132">
        <f t="shared" si="237"/>
        <v>2.4192</v>
      </c>
      <c r="BN376" s="132">
        <f t="shared" si="226"/>
        <v>0.97162000000000004</v>
      </c>
      <c r="BO376" s="132"/>
      <c r="BP376" s="132">
        <f t="shared" si="238"/>
        <v>5.2928000000000006</v>
      </c>
      <c r="BQ376" s="132">
        <f t="shared" si="239"/>
        <v>12.981300000000001</v>
      </c>
      <c r="BR376" s="132">
        <f t="shared" si="240"/>
        <v>0.37465999999999999</v>
      </c>
      <c r="BS376" s="132">
        <f t="shared" si="227"/>
        <v>0.11521000000000001</v>
      </c>
      <c r="BT376" s="132">
        <f t="shared" si="228"/>
        <v>1.6372</v>
      </c>
      <c r="BU376" s="132"/>
      <c r="BV376" s="132">
        <f t="shared" si="241"/>
        <v>0.1182</v>
      </c>
      <c r="BW376" s="133">
        <f t="shared" si="250"/>
        <v>1.3123</v>
      </c>
      <c r="BX376" s="133">
        <f t="shared" si="250"/>
        <v>1.3964000000000001</v>
      </c>
      <c r="BY376" s="133">
        <f t="shared" si="229"/>
        <v>0.4345</v>
      </c>
      <c r="BZ376" s="133">
        <f t="shared" si="230"/>
        <v>0.45590000000000003</v>
      </c>
      <c r="CA376" s="133">
        <f t="shared" si="231"/>
        <v>1.9E-2</v>
      </c>
      <c r="CB376" s="133">
        <f t="shared" si="232"/>
        <v>7.4435000000000002</v>
      </c>
      <c r="CC376" s="133"/>
      <c r="CD376" s="133">
        <f t="shared" si="233"/>
        <v>1.5718000000000001</v>
      </c>
    </row>
    <row r="377" spans="1:82" ht="15.75" x14ac:dyDescent="0.25">
      <c r="A377" s="125">
        <v>43475</v>
      </c>
      <c r="B377" s="138">
        <v>17308</v>
      </c>
      <c r="C377" s="138">
        <v>60848</v>
      </c>
      <c r="D377" s="138">
        <v>87158</v>
      </c>
      <c r="E377" s="138">
        <v>23471</v>
      </c>
      <c r="F377" s="138">
        <v>47962</v>
      </c>
      <c r="G377" s="138">
        <v>1031</v>
      </c>
      <c r="H377" s="138">
        <v>11866</v>
      </c>
      <c r="I377" s="138">
        <v>12897</v>
      </c>
      <c r="J377" s="138">
        <v>126173</v>
      </c>
      <c r="K377" s="138">
        <v>103087</v>
      </c>
      <c r="L377" s="146">
        <v>4559</v>
      </c>
      <c r="M377" s="138">
        <v>6954</v>
      </c>
      <c r="N377" s="138">
        <v>374</v>
      </c>
      <c r="O377" s="146">
        <v>14121</v>
      </c>
      <c r="P377" s="146">
        <v>14803</v>
      </c>
      <c r="Q377" s="146">
        <v>4127</v>
      </c>
      <c r="R377" s="138">
        <v>16114</v>
      </c>
      <c r="S377" s="138">
        <v>67180</v>
      </c>
      <c r="T377" s="138">
        <v>20235</v>
      </c>
      <c r="U377" s="138">
        <v>5013</v>
      </c>
      <c r="V377" s="138">
        <v>30954</v>
      </c>
      <c r="W377" s="138">
        <v>37995</v>
      </c>
      <c r="X377" s="138">
        <v>16100</v>
      </c>
      <c r="Y377" s="146">
        <v>17826</v>
      </c>
      <c r="Z377" s="138">
        <v>13437</v>
      </c>
      <c r="AA377" s="138">
        <v>61704</v>
      </c>
      <c r="AB377" s="138">
        <v>1036</v>
      </c>
      <c r="AC377" s="138">
        <v>337</v>
      </c>
      <c r="AD377" s="138">
        <v>10643</v>
      </c>
      <c r="AE377" s="138">
        <v>32176</v>
      </c>
      <c r="AF377" s="138">
        <v>10083</v>
      </c>
      <c r="AG377" s="138">
        <v>10700</v>
      </c>
      <c r="AH377" s="138">
        <v>81470</v>
      </c>
      <c r="AI377" s="138">
        <v>61960</v>
      </c>
      <c r="AJ377" s="147">
        <v>381400</v>
      </c>
      <c r="AK377" s="128">
        <f t="shared" si="242"/>
        <v>6.9540000000000005E-2</v>
      </c>
      <c r="AL377" s="129">
        <f t="shared" si="243"/>
        <v>1.7308000000000001</v>
      </c>
      <c r="AM377" s="129">
        <f t="shared" si="251"/>
        <v>3.0424000000000002</v>
      </c>
      <c r="AN377" s="129">
        <f t="shared" si="251"/>
        <v>4.3578999999999999</v>
      </c>
      <c r="AO377" s="129">
        <f t="shared" si="245"/>
        <v>12.6173</v>
      </c>
      <c r="AP377" s="129">
        <f t="shared" si="246"/>
        <v>5.15435</v>
      </c>
      <c r="AQ377" s="129">
        <f t="shared" si="252"/>
        <v>0.81470000000000009</v>
      </c>
      <c r="AR377" s="129">
        <f t="shared" si="252"/>
        <v>0.61960000000000004</v>
      </c>
      <c r="AT377" s="131">
        <f t="shared" si="235"/>
        <v>43475</v>
      </c>
      <c r="AU377" s="132">
        <f t="shared" si="213"/>
        <v>0.32176000000000005</v>
      </c>
      <c r="AV377" s="132">
        <f t="shared" si="214"/>
        <v>0.61704000000000003</v>
      </c>
      <c r="AW377" s="132">
        <f t="shared" si="215"/>
        <v>0.67180000000000006</v>
      </c>
      <c r="AX377" s="132">
        <f t="shared" si="216"/>
        <v>3.3700000000000002E-3</v>
      </c>
      <c r="AY377" s="132">
        <f t="shared" si="217"/>
        <v>1.0360000000000001E-2</v>
      </c>
      <c r="AZ377" s="132">
        <f t="shared" si="218"/>
        <v>0.30954000000000004</v>
      </c>
      <c r="BA377" s="132">
        <f t="shared" si="219"/>
        <v>0.17826</v>
      </c>
      <c r="BB377" s="132">
        <f t="shared" si="220"/>
        <v>0.75990000000000002</v>
      </c>
      <c r="BC377" s="132">
        <f t="shared" si="221"/>
        <v>0.13437000000000002</v>
      </c>
      <c r="BD377" s="132">
        <f t="shared" si="222"/>
        <v>0.161</v>
      </c>
      <c r="BE377" s="132">
        <f t="shared" si="223"/>
        <v>0.10083</v>
      </c>
      <c r="BF377" s="132">
        <f t="shared" si="224"/>
        <v>0.10643000000000001</v>
      </c>
      <c r="BG377" s="132">
        <f t="shared" si="236"/>
        <v>1.0699999999999999E-2</v>
      </c>
      <c r="BH377" s="132"/>
      <c r="BI377" s="132">
        <f t="shared" si="249"/>
        <v>1.7308000000000001</v>
      </c>
      <c r="BJ377" s="132">
        <f t="shared" si="249"/>
        <v>3.0424000000000002</v>
      </c>
      <c r="BK377" s="132">
        <f t="shared" si="249"/>
        <v>4.3578999999999999</v>
      </c>
      <c r="BL377" s="132">
        <f t="shared" si="225"/>
        <v>0.50130000000000008</v>
      </c>
      <c r="BM377" s="132">
        <f t="shared" si="237"/>
        <v>2.3471000000000002</v>
      </c>
      <c r="BN377" s="132">
        <f t="shared" si="226"/>
        <v>0.95924000000000009</v>
      </c>
      <c r="BO377" s="132"/>
      <c r="BP377" s="132">
        <f t="shared" si="238"/>
        <v>5.15435</v>
      </c>
      <c r="BQ377" s="132">
        <f t="shared" si="239"/>
        <v>12.6173</v>
      </c>
      <c r="BR377" s="132">
        <f t="shared" si="240"/>
        <v>0.38139999999999996</v>
      </c>
      <c r="BS377" s="132">
        <f t="shared" si="227"/>
        <v>0.20235000000000003</v>
      </c>
      <c r="BT377" s="132">
        <f t="shared" si="228"/>
        <v>1.6114000000000002</v>
      </c>
      <c r="BU377" s="132"/>
      <c r="BV377" s="132">
        <f t="shared" si="241"/>
        <v>0.10310000000000001</v>
      </c>
      <c r="BW377" s="133">
        <f t="shared" si="250"/>
        <v>1.1866000000000001</v>
      </c>
      <c r="BX377" s="133">
        <f t="shared" si="250"/>
        <v>1.2897000000000001</v>
      </c>
      <c r="BY377" s="133">
        <f t="shared" si="229"/>
        <v>0.41270000000000001</v>
      </c>
      <c r="BZ377" s="133">
        <f t="shared" si="230"/>
        <v>0.45590000000000003</v>
      </c>
      <c r="CA377" s="133">
        <f t="shared" si="231"/>
        <v>3.7400000000000003E-2</v>
      </c>
      <c r="CB377" s="133">
        <f t="shared" si="232"/>
        <v>7.0605000000000002</v>
      </c>
      <c r="CC377" s="133"/>
      <c r="CD377" s="133">
        <f t="shared" si="233"/>
        <v>1.4803000000000002</v>
      </c>
    </row>
    <row r="378" spans="1:82" ht="15.75" x14ac:dyDescent="0.25">
      <c r="A378" s="125">
        <v>43476</v>
      </c>
      <c r="B378" s="138">
        <v>16631</v>
      </c>
      <c r="C378" s="138">
        <v>59007</v>
      </c>
      <c r="D378" s="138">
        <v>84424</v>
      </c>
      <c r="E378" s="138">
        <v>22576</v>
      </c>
      <c r="F378" s="138">
        <v>47865</v>
      </c>
      <c r="G378" s="138">
        <v>1032</v>
      </c>
      <c r="H378" s="138">
        <v>11425</v>
      </c>
      <c r="I378" s="138">
        <v>12526</v>
      </c>
      <c r="J378" s="138">
        <v>123300</v>
      </c>
      <c r="K378" s="138">
        <v>99194</v>
      </c>
      <c r="L378" s="146">
        <v>4559</v>
      </c>
      <c r="M378" s="138">
        <v>7295</v>
      </c>
      <c r="N378" s="138">
        <v>202</v>
      </c>
      <c r="O378" s="138">
        <v>14662</v>
      </c>
      <c r="P378" s="138">
        <v>14793</v>
      </c>
      <c r="Q378" s="138">
        <v>4068</v>
      </c>
      <c r="R378" s="138">
        <v>15747</v>
      </c>
      <c r="S378" s="138">
        <v>63574</v>
      </c>
      <c r="T378" s="138">
        <v>11496</v>
      </c>
      <c r="U378" s="138">
        <v>4692</v>
      </c>
      <c r="V378" s="138">
        <v>29243</v>
      </c>
      <c r="W378" s="138">
        <v>37895</v>
      </c>
      <c r="X378" s="138">
        <v>15629</v>
      </c>
      <c r="Y378" s="146">
        <v>17826</v>
      </c>
      <c r="Z378" s="138">
        <v>13444</v>
      </c>
      <c r="AA378" s="138">
        <v>60380</v>
      </c>
      <c r="AB378" s="138">
        <v>1286</v>
      </c>
      <c r="AC378" s="138">
        <v>320</v>
      </c>
      <c r="AD378" s="138">
        <v>10811</v>
      </c>
      <c r="AE378" s="138">
        <v>29804</v>
      </c>
      <c r="AF378" s="138">
        <v>9254</v>
      </c>
      <c r="AG378" s="138">
        <v>10330</v>
      </c>
      <c r="AH378" s="138">
        <v>75940</v>
      </c>
      <c r="AI378" s="138">
        <v>60720</v>
      </c>
      <c r="AJ378" s="138">
        <v>377160</v>
      </c>
      <c r="AK378" s="128">
        <f t="shared" si="242"/>
        <v>7.2950000000000001E-2</v>
      </c>
      <c r="AL378" s="129">
        <f t="shared" si="243"/>
        <v>1.6631</v>
      </c>
      <c r="AM378" s="129">
        <f t="shared" si="251"/>
        <v>2.9503500000000003</v>
      </c>
      <c r="AN378" s="129">
        <f t="shared" si="251"/>
        <v>4.2212000000000005</v>
      </c>
      <c r="AO378" s="129">
        <f t="shared" si="245"/>
        <v>12.33</v>
      </c>
      <c r="AP378" s="129">
        <f t="shared" si="246"/>
        <v>4.9597000000000007</v>
      </c>
      <c r="AQ378" s="129">
        <f t="shared" si="252"/>
        <v>0.75940000000000007</v>
      </c>
      <c r="AR378" s="129">
        <f t="shared" si="252"/>
        <v>0.60720000000000007</v>
      </c>
      <c r="AT378" s="131">
        <f t="shared" si="235"/>
        <v>43476</v>
      </c>
      <c r="AU378" s="132">
        <f t="shared" si="213"/>
        <v>0.29804000000000003</v>
      </c>
      <c r="AV378" s="132">
        <f t="shared" si="214"/>
        <v>0.6038</v>
      </c>
      <c r="AW378" s="132">
        <f t="shared" si="215"/>
        <v>0.63574000000000008</v>
      </c>
      <c r="AX378" s="132">
        <f t="shared" si="216"/>
        <v>3.2000000000000002E-3</v>
      </c>
      <c r="AY378" s="132">
        <f t="shared" si="217"/>
        <v>1.2860000000000002E-2</v>
      </c>
      <c r="AZ378" s="132">
        <f t="shared" si="218"/>
        <v>0.29243000000000002</v>
      </c>
      <c r="BA378" s="132">
        <f t="shared" si="219"/>
        <v>0.17826</v>
      </c>
      <c r="BB378" s="132">
        <f t="shared" si="220"/>
        <v>0.75790000000000002</v>
      </c>
      <c r="BC378" s="132">
        <f t="shared" si="221"/>
        <v>0.13444</v>
      </c>
      <c r="BD378" s="132">
        <f t="shared" si="222"/>
        <v>0.15629000000000001</v>
      </c>
      <c r="BE378" s="132">
        <f t="shared" si="223"/>
        <v>9.2540000000000011E-2</v>
      </c>
      <c r="BF378" s="132">
        <f t="shared" si="224"/>
        <v>0.10811000000000001</v>
      </c>
      <c r="BG378" s="132">
        <f t="shared" si="236"/>
        <v>1.0329999999999999E-2</v>
      </c>
      <c r="BH378" s="132"/>
      <c r="BI378" s="132">
        <f t="shared" si="249"/>
        <v>1.6631</v>
      </c>
      <c r="BJ378" s="132">
        <f t="shared" si="249"/>
        <v>2.9503500000000003</v>
      </c>
      <c r="BK378" s="132">
        <f t="shared" si="249"/>
        <v>4.2212000000000005</v>
      </c>
      <c r="BL378" s="132">
        <f t="shared" si="225"/>
        <v>0.46920000000000001</v>
      </c>
      <c r="BM378" s="132">
        <f t="shared" si="237"/>
        <v>2.2576000000000001</v>
      </c>
      <c r="BN378" s="132">
        <f t="shared" si="226"/>
        <v>0.95730000000000004</v>
      </c>
      <c r="BO378" s="132"/>
      <c r="BP378" s="132">
        <f t="shared" si="238"/>
        <v>4.9597000000000007</v>
      </c>
      <c r="BQ378" s="132">
        <f t="shared" si="239"/>
        <v>12.33</v>
      </c>
      <c r="BR378" s="132">
        <f t="shared" si="240"/>
        <v>0.37716</v>
      </c>
      <c r="BS378" s="132">
        <f t="shared" si="227"/>
        <v>0.11496000000000001</v>
      </c>
      <c r="BT378" s="132">
        <f t="shared" si="228"/>
        <v>1.5747</v>
      </c>
      <c r="BU378" s="132"/>
      <c r="BV378" s="132">
        <f t="shared" si="241"/>
        <v>0.1032</v>
      </c>
      <c r="BW378" s="133">
        <f t="shared" si="250"/>
        <v>1.1425000000000001</v>
      </c>
      <c r="BX378" s="133">
        <f t="shared" si="250"/>
        <v>1.2526000000000002</v>
      </c>
      <c r="BY378" s="133">
        <f t="shared" si="229"/>
        <v>0.40679999999999999</v>
      </c>
      <c r="BZ378" s="133">
        <f t="shared" si="230"/>
        <v>0.45590000000000003</v>
      </c>
      <c r="CA378" s="133">
        <f t="shared" si="231"/>
        <v>2.0200000000000003E-2</v>
      </c>
      <c r="CB378" s="133">
        <f t="shared" si="232"/>
        <v>7.3310000000000004</v>
      </c>
      <c r="CC378" s="133"/>
      <c r="CD378" s="133">
        <f t="shared" si="233"/>
        <v>1.4793000000000001</v>
      </c>
    </row>
    <row r="379" spans="1:82" ht="15.75" x14ac:dyDescent="0.25">
      <c r="A379" s="125">
        <v>43477</v>
      </c>
      <c r="B379" s="138">
        <v>17232</v>
      </c>
      <c r="C379" s="138">
        <v>59297</v>
      </c>
      <c r="D379" s="138">
        <v>85437</v>
      </c>
      <c r="E379" s="138">
        <v>22013</v>
      </c>
      <c r="F379" s="138">
        <v>50289</v>
      </c>
      <c r="G379" s="138">
        <v>1109</v>
      </c>
      <c r="H379" s="138">
        <v>11507</v>
      </c>
      <c r="I379" s="138">
        <v>12635</v>
      </c>
      <c r="J379" s="138">
        <v>123601</v>
      </c>
      <c r="K379" s="138">
        <v>99225</v>
      </c>
      <c r="L379" s="146">
        <v>4559</v>
      </c>
      <c r="M379" s="138">
        <v>7165</v>
      </c>
      <c r="N379" s="138">
        <v>270</v>
      </c>
      <c r="O379" s="138">
        <v>16991</v>
      </c>
      <c r="P379" s="138">
        <v>14710</v>
      </c>
      <c r="Q379" s="138">
        <v>3975</v>
      </c>
      <c r="R379" s="138">
        <v>15743</v>
      </c>
      <c r="S379" s="138">
        <v>60835</v>
      </c>
      <c r="T379" s="138">
        <v>22158</v>
      </c>
      <c r="U379" s="138">
        <v>4556</v>
      </c>
      <c r="V379" s="138">
        <v>30402</v>
      </c>
      <c r="W379" s="138">
        <v>37389</v>
      </c>
      <c r="X379" s="138">
        <v>16458</v>
      </c>
      <c r="Y379" s="146">
        <v>17826</v>
      </c>
      <c r="Z379" s="138">
        <v>14690</v>
      </c>
      <c r="AA379" s="138">
        <v>58483</v>
      </c>
      <c r="AB379" s="138">
        <v>795</v>
      </c>
      <c r="AC379" s="138">
        <v>408</v>
      </c>
      <c r="AD379" s="138">
        <v>9586</v>
      </c>
      <c r="AE379" s="138">
        <v>30888</v>
      </c>
      <c r="AF379" s="138">
        <v>8142</v>
      </c>
      <c r="AG379" s="138">
        <v>0</v>
      </c>
      <c r="AH379" s="138">
        <v>74230</v>
      </c>
      <c r="AI379" s="138">
        <v>55260</v>
      </c>
      <c r="AJ379" s="138">
        <v>380280</v>
      </c>
      <c r="AK379" s="128">
        <f t="shared" si="242"/>
        <v>7.1650000000000005E-2</v>
      </c>
      <c r="AL379" s="129">
        <f t="shared" si="243"/>
        <v>1.7232000000000001</v>
      </c>
      <c r="AM379" s="129">
        <f t="shared" si="251"/>
        <v>2.9648500000000002</v>
      </c>
      <c r="AN379" s="129">
        <f t="shared" si="251"/>
        <v>4.2718500000000006</v>
      </c>
      <c r="AO379" s="129">
        <f t="shared" si="245"/>
        <v>12.360100000000001</v>
      </c>
      <c r="AP379" s="129">
        <f t="shared" si="246"/>
        <v>4.9612500000000006</v>
      </c>
      <c r="AQ379" s="129">
        <f t="shared" si="252"/>
        <v>0.74230000000000007</v>
      </c>
      <c r="AR379" s="129">
        <f t="shared" si="252"/>
        <v>0.55260000000000009</v>
      </c>
      <c r="AT379" s="131">
        <f t="shared" si="235"/>
        <v>43477</v>
      </c>
      <c r="AU379" s="132">
        <f t="shared" si="213"/>
        <v>0.30888000000000004</v>
      </c>
      <c r="AV379" s="132">
        <f t="shared" si="214"/>
        <v>0.58483000000000007</v>
      </c>
      <c r="AW379" s="132">
        <f t="shared" si="215"/>
        <v>0.60835000000000006</v>
      </c>
      <c r="AX379" s="132">
        <f t="shared" si="216"/>
        <v>4.0800000000000003E-3</v>
      </c>
      <c r="AY379" s="132">
        <f t="shared" si="217"/>
        <v>7.9500000000000005E-3</v>
      </c>
      <c r="AZ379" s="132">
        <f t="shared" si="218"/>
        <v>0.30402000000000001</v>
      </c>
      <c r="BA379" s="132">
        <f t="shared" si="219"/>
        <v>0.17826</v>
      </c>
      <c r="BB379" s="132">
        <f t="shared" si="220"/>
        <v>0.74778000000000011</v>
      </c>
      <c r="BC379" s="132">
        <f t="shared" si="221"/>
        <v>0.1469</v>
      </c>
      <c r="BD379" s="132">
        <f t="shared" si="222"/>
        <v>0.16458</v>
      </c>
      <c r="BE379" s="132">
        <f t="shared" si="223"/>
        <v>8.1420000000000006E-2</v>
      </c>
      <c r="BF379" s="132">
        <f t="shared" si="224"/>
        <v>9.5860000000000015E-2</v>
      </c>
      <c r="BG379" s="132">
        <f t="shared" si="236"/>
        <v>0</v>
      </c>
      <c r="BH379" s="132"/>
      <c r="BI379" s="132">
        <f t="shared" si="249"/>
        <v>1.7232000000000001</v>
      </c>
      <c r="BJ379" s="132">
        <f t="shared" si="249"/>
        <v>2.9648500000000002</v>
      </c>
      <c r="BK379" s="132">
        <f t="shared" si="249"/>
        <v>4.2718500000000006</v>
      </c>
      <c r="BL379" s="132">
        <f t="shared" si="225"/>
        <v>0.4556</v>
      </c>
      <c r="BM379" s="132">
        <f t="shared" si="237"/>
        <v>2.2013000000000003</v>
      </c>
      <c r="BN379" s="132">
        <f t="shared" si="226"/>
        <v>1.0057800000000001</v>
      </c>
      <c r="BO379" s="132"/>
      <c r="BP379" s="132">
        <f t="shared" si="238"/>
        <v>4.9612500000000006</v>
      </c>
      <c r="BQ379" s="132">
        <f t="shared" si="239"/>
        <v>12.360100000000001</v>
      </c>
      <c r="BR379" s="132">
        <f t="shared" si="240"/>
        <v>0.38028000000000001</v>
      </c>
      <c r="BS379" s="132">
        <f t="shared" si="227"/>
        <v>0.22158000000000003</v>
      </c>
      <c r="BT379" s="132">
        <f t="shared" si="228"/>
        <v>1.5743</v>
      </c>
      <c r="BU379" s="132"/>
      <c r="BV379" s="132">
        <f t="shared" si="241"/>
        <v>0.1109</v>
      </c>
      <c r="BW379" s="133">
        <f t="shared" si="250"/>
        <v>1.1507000000000001</v>
      </c>
      <c r="BX379" s="133">
        <f t="shared" si="250"/>
        <v>1.2635000000000001</v>
      </c>
      <c r="BY379" s="133">
        <f t="shared" si="229"/>
        <v>0.39750000000000002</v>
      </c>
      <c r="BZ379" s="133">
        <f t="shared" si="230"/>
        <v>0.45590000000000003</v>
      </c>
      <c r="CA379" s="133">
        <f t="shared" si="231"/>
        <v>2.7E-2</v>
      </c>
      <c r="CB379" s="133">
        <f t="shared" si="232"/>
        <v>8.4954999999999998</v>
      </c>
      <c r="CC379" s="133"/>
      <c r="CD379" s="133">
        <f t="shared" si="233"/>
        <v>1.4710000000000001</v>
      </c>
    </row>
    <row r="380" spans="1:82" ht="15.75" x14ac:dyDescent="0.25">
      <c r="A380" s="125">
        <v>43478</v>
      </c>
      <c r="B380" s="138">
        <v>17176</v>
      </c>
      <c r="C380" s="138">
        <v>59833</v>
      </c>
      <c r="D380" s="138">
        <v>85719</v>
      </c>
      <c r="E380" s="138">
        <v>22281</v>
      </c>
      <c r="F380" s="138">
        <v>50503</v>
      </c>
      <c r="G380" s="138">
        <v>1139</v>
      </c>
      <c r="H380" s="138">
        <v>11475</v>
      </c>
      <c r="I380" s="138">
        <v>12796</v>
      </c>
      <c r="J380" s="138">
        <v>124718</v>
      </c>
      <c r="K380" s="138">
        <v>100919</v>
      </c>
      <c r="L380" s="146">
        <v>4559</v>
      </c>
      <c r="M380" s="138">
        <v>7442</v>
      </c>
      <c r="N380" s="138">
        <v>243</v>
      </c>
      <c r="O380" s="138">
        <v>16478</v>
      </c>
      <c r="P380" s="138">
        <v>14743</v>
      </c>
      <c r="Q380" s="138">
        <v>4139</v>
      </c>
      <c r="R380" s="138">
        <v>15727</v>
      </c>
      <c r="S380" s="138">
        <v>61769</v>
      </c>
      <c r="T380" s="138">
        <v>12175</v>
      </c>
      <c r="U380" s="138">
        <v>4539</v>
      </c>
      <c r="V380" s="138">
        <v>32773</v>
      </c>
      <c r="W380" s="138">
        <v>37324</v>
      </c>
      <c r="X380" s="138">
        <v>16890</v>
      </c>
      <c r="Y380" s="146">
        <v>17826</v>
      </c>
      <c r="Z380" s="138">
        <v>14595</v>
      </c>
      <c r="AA380" s="138">
        <v>62095</v>
      </c>
      <c r="AB380" s="138">
        <v>930</v>
      </c>
      <c r="AC380" s="138">
        <v>356</v>
      </c>
      <c r="AD380" s="138">
        <v>9737</v>
      </c>
      <c r="AE380" s="138">
        <v>33711</v>
      </c>
      <c r="AF380" s="138">
        <v>8352</v>
      </c>
      <c r="AG380" s="138">
        <v>10690</v>
      </c>
      <c r="AH380" s="138">
        <v>73340</v>
      </c>
      <c r="AI380" s="138">
        <v>55700</v>
      </c>
      <c r="AJ380" s="138">
        <v>378240</v>
      </c>
      <c r="AK380" s="128">
        <f t="shared" si="242"/>
        <v>7.442E-2</v>
      </c>
      <c r="AL380" s="129">
        <f t="shared" si="243"/>
        <v>1.7176</v>
      </c>
      <c r="AM380" s="129">
        <f t="shared" si="251"/>
        <v>2.9916500000000004</v>
      </c>
      <c r="AN380" s="129">
        <f t="shared" si="251"/>
        <v>4.2859500000000006</v>
      </c>
      <c r="AO380" s="129">
        <f t="shared" si="245"/>
        <v>12.4718</v>
      </c>
      <c r="AP380" s="129">
        <f t="shared" si="246"/>
        <v>5.0459500000000004</v>
      </c>
      <c r="AQ380" s="129">
        <f t="shared" si="252"/>
        <v>0.73340000000000005</v>
      </c>
      <c r="AR380" s="129">
        <f t="shared" si="252"/>
        <v>0.55700000000000005</v>
      </c>
      <c r="AT380" s="131">
        <f t="shared" si="235"/>
        <v>43478</v>
      </c>
      <c r="AU380" s="132">
        <f t="shared" si="213"/>
        <v>0.33711000000000002</v>
      </c>
      <c r="AV380" s="132">
        <f t="shared" si="214"/>
        <v>0.62095</v>
      </c>
      <c r="AW380" s="132">
        <f t="shared" si="215"/>
        <v>0.61769000000000007</v>
      </c>
      <c r="AX380" s="132">
        <f t="shared" si="216"/>
        <v>3.5600000000000002E-3</v>
      </c>
      <c r="AY380" s="132">
        <f t="shared" si="217"/>
        <v>9.300000000000001E-3</v>
      </c>
      <c r="AZ380" s="132">
        <f t="shared" si="218"/>
        <v>0.32773000000000002</v>
      </c>
      <c r="BA380" s="132">
        <f t="shared" si="219"/>
        <v>0.17826</v>
      </c>
      <c r="BB380" s="132">
        <f t="shared" si="220"/>
        <v>0.74648000000000003</v>
      </c>
      <c r="BC380" s="132">
        <f t="shared" si="221"/>
        <v>0.14595000000000002</v>
      </c>
      <c r="BD380" s="132">
        <f t="shared" si="222"/>
        <v>0.16890000000000002</v>
      </c>
      <c r="BE380" s="132">
        <f t="shared" si="223"/>
        <v>8.3520000000000011E-2</v>
      </c>
      <c r="BF380" s="132">
        <f t="shared" si="224"/>
        <v>9.7370000000000012E-2</v>
      </c>
      <c r="BG380" s="132">
        <f t="shared" si="236"/>
        <v>1.069E-2</v>
      </c>
      <c r="BH380" s="132"/>
      <c r="BI380" s="132">
        <f t="shared" si="249"/>
        <v>1.7176</v>
      </c>
      <c r="BJ380" s="132">
        <f t="shared" si="249"/>
        <v>2.9916500000000004</v>
      </c>
      <c r="BK380" s="132">
        <f t="shared" si="249"/>
        <v>4.2859500000000006</v>
      </c>
      <c r="BL380" s="132">
        <f t="shared" si="225"/>
        <v>0.45390000000000003</v>
      </c>
      <c r="BM380" s="132">
        <f t="shared" si="237"/>
        <v>2.2281</v>
      </c>
      <c r="BN380" s="132">
        <f t="shared" si="226"/>
        <v>1.0100600000000002</v>
      </c>
      <c r="BO380" s="132"/>
      <c r="BP380" s="132">
        <f t="shared" si="238"/>
        <v>5.0459500000000004</v>
      </c>
      <c r="BQ380" s="132">
        <f t="shared" si="239"/>
        <v>12.4718</v>
      </c>
      <c r="BR380" s="132">
        <f t="shared" si="240"/>
        <v>0.37823999999999997</v>
      </c>
      <c r="BS380" s="132">
        <f t="shared" si="227"/>
        <v>0.12175000000000001</v>
      </c>
      <c r="BT380" s="132">
        <f t="shared" si="228"/>
        <v>1.5727</v>
      </c>
      <c r="BU380" s="132"/>
      <c r="BV380" s="132">
        <f t="shared" si="241"/>
        <v>0.1139</v>
      </c>
      <c r="BW380" s="133">
        <f t="shared" si="250"/>
        <v>1.1475</v>
      </c>
      <c r="BX380" s="133">
        <f t="shared" si="250"/>
        <v>1.2796000000000001</v>
      </c>
      <c r="BY380" s="133">
        <f t="shared" si="229"/>
        <v>0.41390000000000005</v>
      </c>
      <c r="BZ380" s="133">
        <f t="shared" si="230"/>
        <v>0.45590000000000003</v>
      </c>
      <c r="CA380" s="133">
        <f t="shared" si="231"/>
        <v>2.4300000000000002E-2</v>
      </c>
      <c r="CB380" s="133">
        <f t="shared" si="232"/>
        <v>8.2390000000000008</v>
      </c>
      <c r="CC380" s="133"/>
      <c r="CD380" s="133">
        <f t="shared" si="233"/>
        <v>1.4743000000000002</v>
      </c>
    </row>
    <row r="381" spans="1:82" ht="15.75" x14ac:dyDescent="0.25">
      <c r="A381" s="125">
        <v>43479</v>
      </c>
      <c r="B381" s="138">
        <v>16992</v>
      </c>
      <c r="C381" s="138">
        <v>59387</v>
      </c>
      <c r="D381" s="138">
        <v>85269</v>
      </c>
      <c r="E381" s="138">
        <v>23490</v>
      </c>
      <c r="F381" s="138">
        <v>47749</v>
      </c>
      <c r="G381" s="138">
        <v>1114</v>
      </c>
      <c r="H381" s="138">
        <v>11896</v>
      </c>
      <c r="I381" s="138">
        <v>13253</v>
      </c>
      <c r="J381" s="138">
        <v>125121</v>
      </c>
      <c r="K381" s="138">
        <v>101645</v>
      </c>
      <c r="L381" s="146">
        <v>4559</v>
      </c>
      <c r="M381" s="138">
        <v>6694</v>
      </c>
      <c r="N381" s="138">
        <v>294</v>
      </c>
      <c r="O381" s="138">
        <v>15392</v>
      </c>
      <c r="P381" s="138">
        <v>14852</v>
      </c>
      <c r="Q381" s="138">
        <v>4373</v>
      </c>
      <c r="R381" s="138">
        <v>15270</v>
      </c>
      <c r="S381" s="138">
        <v>63973</v>
      </c>
      <c r="T381" s="138">
        <v>20487</v>
      </c>
      <c r="U381" s="138">
        <v>4501</v>
      </c>
      <c r="V381" s="138">
        <v>30507</v>
      </c>
      <c r="W381" s="138">
        <v>37805</v>
      </c>
      <c r="X381" s="138">
        <v>16177</v>
      </c>
      <c r="Y381" s="146">
        <v>17826</v>
      </c>
      <c r="Z381" s="138">
        <v>14221</v>
      </c>
      <c r="AA381" s="138">
        <v>59294</v>
      </c>
      <c r="AB381" s="138">
        <v>802</v>
      </c>
      <c r="AC381" s="138">
        <v>302</v>
      </c>
      <c r="AD381" s="138">
        <v>12153</v>
      </c>
      <c r="AE381" s="138">
        <v>31267</v>
      </c>
      <c r="AF381" s="138">
        <v>11388</v>
      </c>
      <c r="AG381" s="138">
        <v>11010</v>
      </c>
      <c r="AH381" s="138">
        <v>96220</v>
      </c>
      <c r="AI381" s="138">
        <v>71270</v>
      </c>
      <c r="AJ381" s="138">
        <v>379120</v>
      </c>
      <c r="AK381" s="128">
        <f t="shared" si="242"/>
        <v>6.694E-2</v>
      </c>
      <c r="AL381" s="129">
        <f t="shared" si="243"/>
        <v>1.6992</v>
      </c>
      <c r="AM381" s="129">
        <f t="shared" si="251"/>
        <v>2.9693499999999999</v>
      </c>
      <c r="AN381" s="129">
        <f t="shared" si="251"/>
        <v>4.2634500000000006</v>
      </c>
      <c r="AO381" s="129">
        <f t="shared" si="245"/>
        <v>12.5121</v>
      </c>
      <c r="AP381" s="129">
        <f t="shared" si="246"/>
        <v>5.0822500000000002</v>
      </c>
      <c r="AQ381" s="129">
        <f t="shared" si="252"/>
        <v>0.96220000000000006</v>
      </c>
      <c r="AR381" s="129">
        <f t="shared" si="252"/>
        <v>0.71270000000000011</v>
      </c>
      <c r="AT381" s="131">
        <f t="shared" si="235"/>
        <v>43479</v>
      </c>
      <c r="AU381" s="132">
        <f t="shared" si="213"/>
        <v>0.31267</v>
      </c>
      <c r="AV381" s="132">
        <f t="shared" si="214"/>
        <v>0.59294000000000002</v>
      </c>
      <c r="AW381" s="132">
        <f t="shared" si="215"/>
        <v>0.63973000000000002</v>
      </c>
      <c r="AX381" s="132">
        <f t="shared" si="216"/>
        <v>3.0200000000000001E-3</v>
      </c>
      <c r="AY381" s="132">
        <f t="shared" si="217"/>
        <v>8.0200000000000011E-3</v>
      </c>
      <c r="AZ381" s="132">
        <f t="shared" si="218"/>
        <v>0.30507000000000001</v>
      </c>
      <c r="BA381" s="132">
        <f t="shared" si="219"/>
        <v>0.17826</v>
      </c>
      <c r="BB381" s="132">
        <f t="shared" si="220"/>
        <v>0.75610000000000011</v>
      </c>
      <c r="BC381" s="132">
        <f t="shared" si="221"/>
        <v>0.14221</v>
      </c>
      <c r="BD381" s="132">
        <f t="shared" si="222"/>
        <v>0.16177000000000002</v>
      </c>
      <c r="BE381" s="132">
        <f t="shared" si="223"/>
        <v>0.11388000000000001</v>
      </c>
      <c r="BF381" s="132">
        <f t="shared" si="224"/>
        <v>0.12153000000000001</v>
      </c>
      <c r="BG381" s="132">
        <f t="shared" si="236"/>
        <v>1.1009999999999999E-2</v>
      </c>
      <c r="BH381" s="132"/>
      <c r="BI381" s="132">
        <f t="shared" si="249"/>
        <v>1.6992</v>
      </c>
      <c r="BJ381" s="132">
        <f t="shared" si="249"/>
        <v>2.9693499999999999</v>
      </c>
      <c r="BK381" s="132">
        <f t="shared" si="249"/>
        <v>4.2634500000000006</v>
      </c>
      <c r="BL381" s="132">
        <f t="shared" si="225"/>
        <v>0.4501</v>
      </c>
      <c r="BM381" s="132">
        <f t="shared" si="237"/>
        <v>2.3490000000000002</v>
      </c>
      <c r="BN381" s="132">
        <f t="shared" si="226"/>
        <v>0.95498000000000005</v>
      </c>
      <c r="BO381" s="132"/>
      <c r="BP381" s="132">
        <f t="shared" si="238"/>
        <v>5.0822500000000002</v>
      </c>
      <c r="BQ381" s="132">
        <f t="shared" si="239"/>
        <v>12.5121</v>
      </c>
      <c r="BR381" s="132">
        <f t="shared" si="240"/>
        <v>0.37911999999999996</v>
      </c>
      <c r="BS381" s="132">
        <f t="shared" si="227"/>
        <v>0.20487000000000002</v>
      </c>
      <c r="BT381" s="132">
        <f t="shared" si="228"/>
        <v>1.5270000000000001</v>
      </c>
      <c r="BU381" s="132"/>
      <c r="BV381" s="132">
        <f t="shared" si="241"/>
        <v>0.1114</v>
      </c>
      <c r="BW381" s="133">
        <f t="shared" si="250"/>
        <v>1.1896</v>
      </c>
      <c r="BX381" s="133">
        <f t="shared" si="250"/>
        <v>1.3253000000000001</v>
      </c>
      <c r="BY381" s="133">
        <f t="shared" si="229"/>
        <v>0.43730000000000002</v>
      </c>
      <c r="BZ381" s="133">
        <f t="shared" si="230"/>
        <v>0.45590000000000003</v>
      </c>
      <c r="CA381" s="133">
        <f t="shared" si="231"/>
        <v>2.9400000000000003E-2</v>
      </c>
      <c r="CB381" s="133">
        <f t="shared" si="232"/>
        <v>7.6959999999999997</v>
      </c>
      <c r="CC381" s="133"/>
      <c r="CD381" s="133">
        <f t="shared" si="233"/>
        <v>1.4852000000000001</v>
      </c>
    </row>
    <row r="382" spans="1:82" ht="15.75" x14ac:dyDescent="0.25">
      <c r="A382" s="125">
        <v>43480</v>
      </c>
      <c r="B382" s="138">
        <v>17437</v>
      </c>
      <c r="C382" s="138">
        <v>60198</v>
      </c>
      <c r="D382" s="138">
        <v>86156</v>
      </c>
      <c r="E382" s="138">
        <v>23773</v>
      </c>
      <c r="F382" s="138">
        <v>47007</v>
      </c>
      <c r="G382" s="138">
        <v>1105</v>
      </c>
      <c r="H382" s="138">
        <v>11415</v>
      </c>
      <c r="I382" s="138">
        <v>12734</v>
      </c>
      <c r="J382" s="138">
        <v>124875</v>
      </c>
      <c r="K382" s="138">
        <v>100619</v>
      </c>
      <c r="L382" s="146">
        <v>4559</v>
      </c>
      <c r="M382" s="138">
        <v>6900</v>
      </c>
      <c r="N382" s="138">
        <v>189</v>
      </c>
      <c r="O382" s="138">
        <v>14519</v>
      </c>
      <c r="P382" s="138">
        <v>14129</v>
      </c>
      <c r="Q382" s="138">
        <v>4169</v>
      </c>
      <c r="R382" s="138">
        <v>15761</v>
      </c>
      <c r="S382" s="138">
        <v>64335</v>
      </c>
      <c r="T382" s="138">
        <v>12138</v>
      </c>
      <c r="U382" s="138">
        <v>4286</v>
      </c>
      <c r="V382" s="138">
        <v>30197</v>
      </c>
      <c r="W382" s="138">
        <v>37465</v>
      </c>
      <c r="X382" s="138">
        <v>16232</v>
      </c>
      <c r="Y382" s="146">
        <v>17826</v>
      </c>
      <c r="Z382" s="138">
        <v>14741</v>
      </c>
      <c r="AA382" s="138">
        <v>60727</v>
      </c>
      <c r="AB382" s="138">
        <v>772</v>
      </c>
      <c r="AC382" s="138">
        <v>266</v>
      </c>
      <c r="AD382" s="138">
        <v>10684</v>
      </c>
      <c r="AE382" s="138">
        <v>31145</v>
      </c>
      <c r="AF382" s="138">
        <v>15409</v>
      </c>
      <c r="AG382" s="138">
        <v>19910</v>
      </c>
      <c r="AH382" s="138">
        <v>70960</v>
      </c>
      <c r="AI382" s="138">
        <v>58380</v>
      </c>
      <c r="AJ382" s="138">
        <v>372940</v>
      </c>
      <c r="AK382" s="128">
        <f t="shared" si="242"/>
        <v>6.9000000000000006E-2</v>
      </c>
      <c r="AL382" s="129">
        <f t="shared" si="243"/>
        <v>1.7437</v>
      </c>
      <c r="AM382" s="129">
        <f t="shared" si="251"/>
        <v>3.0099</v>
      </c>
      <c r="AN382" s="129">
        <f t="shared" si="251"/>
        <v>4.3078000000000003</v>
      </c>
      <c r="AO382" s="129">
        <f t="shared" si="245"/>
        <v>12.487500000000001</v>
      </c>
      <c r="AP382" s="129">
        <f t="shared" si="246"/>
        <v>5.0309499999999998</v>
      </c>
      <c r="AQ382" s="129">
        <f t="shared" si="252"/>
        <v>0.70960000000000001</v>
      </c>
      <c r="AR382" s="129">
        <f t="shared" si="252"/>
        <v>0.5838000000000001</v>
      </c>
      <c r="AT382" s="131">
        <f t="shared" si="235"/>
        <v>43480</v>
      </c>
      <c r="AU382" s="132">
        <f t="shared" si="213"/>
        <v>0.31145</v>
      </c>
      <c r="AV382" s="132">
        <f t="shared" si="214"/>
        <v>0.60727000000000009</v>
      </c>
      <c r="AW382" s="132">
        <f t="shared" si="215"/>
        <v>0.64335000000000009</v>
      </c>
      <c r="AX382" s="132">
        <f t="shared" si="216"/>
        <v>2.66E-3</v>
      </c>
      <c r="AY382" s="132">
        <f t="shared" si="217"/>
        <v>7.7200000000000003E-3</v>
      </c>
      <c r="AZ382" s="132">
        <f t="shared" si="218"/>
        <v>0.30197000000000002</v>
      </c>
      <c r="BA382" s="132">
        <f t="shared" si="219"/>
        <v>0.17826</v>
      </c>
      <c r="BB382" s="132">
        <f t="shared" si="220"/>
        <v>0.74930000000000008</v>
      </c>
      <c r="BC382" s="132">
        <f t="shared" si="221"/>
        <v>0.14741000000000001</v>
      </c>
      <c r="BD382" s="132">
        <f t="shared" si="222"/>
        <v>0.16232000000000002</v>
      </c>
      <c r="BE382" s="132">
        <f t="shared" si="223"/>
        <v>0.15409</v>
      </c>
      <c r="BF382" s="132">
        <f t="shared" si="224"/>
        <v>0.10684</v>
      </c>
      <c r="BG382" s="132">
        <f t="shared" si="236"/>
        <v>1.9910000000000001E-2</v>
      </c>
      <c r="BH382" s="132"/>
      <c r="BI382" s="132">
        <f t="shared" si="249"/>
        <v>1.7437</v>
      </c>
      <c r="BJ382" s="132">
        <f t="shared" si="249"/>
        <v>3.0099</v>
      </c>
      <c r="BK382" s="132">
        <f t="shared" si="249"/>
        <v>4.3078000000000003</v>
      </c>
      <c r="BL382" s="132">
        <f t="shared" si="225"/>
        <v>0.42860000000000004</v>
      </c>
      <c r="BM382" s="132">
        <f t="shared" si="237"/>
        <v>2.3773</v>
      </c>
      <c r="BN382" s="132">
        <f t="shared" si="226"/>
        <v>0.94014000000000009</v>
      </c>
      <c r="BO382" s="132"/>
      <c r="BP382" s="132">
        <f t="shared" si="238"/>
        <v>5.0309499999999998</v>
      </c>
      <c r="BQ382" s="132">
        <f t="shared" si="239"/>
        <v>12.487500000000001</v>
      </c>
      <c r="BR382" s="132">
        <f t="shared" si="240"/>
        <v>0.37293999999999999</v>
      </c>
      <c r="BS382" s="132">
        <f t="shared" si="227"/>
        <v>0.12138000000000002</v>
      </c>
      <c r="BT382" s="132">
        <f t="shared" si="228"/>
        <v>1.5761000000000001</v>
      </c>
      <c r="BU382" s="132"/>
      <c r="BV382" s="132">
        <f t="shared" si="241"/>
        <v>0.1105</v>
      </c>
      <c r="BW382" s="133">
        <f t="shared" si="250"/>
        <v>1.1415</v>
      </c>
      <c r="BX382" s="133">
        <f t="shared" si="250"/>
        <v>1.2734000000000001</v>
      </c>
      <c r="BY382" s="133">
        <f t="shared" si="229"/>
        <v>0.41689999999999999</v>
      </c>
      <c r="BZ382" s="133">
        <f t="shared" si="230"/>
        <v>0.45590000000000003</v>
      </c>
      <c r="CA382" s="133">
        <f t="shared" si="231"/>
        <v>1.89E-2</v>
      </c>
      <c r="CB382" s="133">
        <f t="shared" si="232"/>
        <v>7.2595000000000001</v>
      </c>
      <c r="CC382" s="133"/>
      <c r="CD382" s="133">
        <f t="shared" si="233"/>
        <v>1.4129</v>
      </c>
    </row>
    <row r="383" spans="1:82" ht="15.75" x14ac:dyDescent="0.25">
      <c r="A383" s="125">
        <v>43481</v>
      </c>
      <c r="B383" s="138">
        <v>16877</v>
      </c>
      <c r="C383" s="138">
        <v>58621</v>
      </c>
      <c r="D383" s="138">
        <v>84421</v>
      </c>
      <c r="E383" s="138">
        <v>22297</v>
      </c>
      <c r="F383" s="138">
        <v>46436</v>
      </c>
      <c r="G383" s="138">
        <v>1120</v>
      </c>
      <c r="H383" s="138">
        <v>11180</v>
      </c>
      <c r="I383" s="138">
        <v>12440</v>
      </c>
      <c r="J383" s="138">
        <v>123255</v>
      </c>
      <c r="K383" s="138">
        <v>97460</v>
      </c>
      <c r="L383" s="146">
        <v>4559</v>
      </c>
      <c r="M383" s="138">
        <v>7237</v>
      </c>
      <c r="N383" s="138">
        <v>280</v>
      </c>
      <c r="O383" s="138">
        <v>14023</v>
      </c>
      <c r="P383" s="138">
        <v>14023</v>
      </c>
      <c r="Q383" s="138">
        <v>4083</v>
      </c>
      <c r="R383" s="138">
        <v>15289</v>
      </c>
      <c r="S383" s="138">
        <v>62727</v>
      </c>
      <c r="T383" s="138">
        <v>11369</v>
      </c>
      <c r="U383" s="138">
        <v>4234</v>
      </c>
      <c r="V383" s="138">
        <v>29028</v>
      </c>
      <c r="W383" s="138">
        <v>37934</v>
      </c>
      <c r="X383" s="138">
        <v>15904</v>
      </c>
      <c r="Y383" s="146">
        <v>17826</v>
      </c>
      <c r="Z383" s="138">
        <v>14061</v>
      </c>
      <c r="AA383" s="138">
        <v>55810</v>
      </c>
      <c r="AB383" s="138">
        <v>790</v>
      </c>
      <c r="AC383" s="138">
        <v>285</v>
      </c>
      <c r="AD383" s="138">
        <v>9690</v>
      </c>
      <c r="AE383" s="138">
        <v>31135</v>
      </c>
      <c r="AF383" s="138">
        <v>11236</v>
      </c>
      <c r="AG383" s="138">
        <v>0</v>
      </c>
      <c r="AH383" s="138">
        <v>69380</v>
      </c>
      <c r="AI383" s="138">
        <v>55340</v>
      </c>
      <c r="AJ383" s="138">
        <v>378060</v>
      </c>
      <c r="AK383" s="128">
        <f t="shared" si="242"/>
        <v>7.2370000000000004E-2</v>
      </c>
      <c r="AL383" s="129">
        <f t="shared" si="243"/>
        <v>1.6877</v>
      </c>
      <c r="AM383" s="129">
        <f t="shared" si="251"/>
        <v>2.9310499999999999</v>
      </c>
      <c r="AN383" s="129">
        <f t="shared" si="251"/>
        <v>4.22105</v>
      </c>
      <c r="AO383" s="129">
        <f t="shared" si="245"/>
        <v>12.3255</v>
      </c>
      <c r="AP383" s="129">
        <f t="shared" si="246"/>
        <v>4.8730000000000002</v>
      </c>
      <c r="AQ383" s="129">
        <f t="shared" si="252"/>
        <v>0.69380000000000008</v>
      </c>
      <c r="AR383" s="129">
        <f t="shared" si="252"/>
        <v>0.5534</v>
      </c>
      <c r="AT383" s="131">
        <f t="shared" si="235"/>
        <v>43481</v>
      </c>
      <c r="AU383" s="132">
        <f t="shared" si="213"/>
        <v>0.31135000000000002</v>
      </c>
      <c r="AV383" s="132">
        <f t="shared" si="214"/>
        <v>0.55810000000000004</v>
      </c>
      <c r="AW383" s="132">
        <f t="shared" si="215"/>
        <v>0.62727000000000011</v>
      </c>
      <c r="AX383" s="132">
        <f t="shared" si="216"/>
        <v>2.8500000000000001E-3</v>
      </c>
      <c r="AY383" s="132">
        <f t="shared" si="217"/>
        <v>7.9000000000000008E-3</v>
      </c>
      <c r="AZ383" s="132">
        <f t="shared" si="218"/>
        <v>0.29028000000000004</v>
      </c>
      <c r="BA383" s="132">
        <f t="shared" si="219"/>
        <v>0.17826</v>
      </c>
      <c r="BB383" s="132">
        <f t="shared" si="220"/>
        <v>0.75868000000000002</v>
      </c>
      <c r="BC383" s="132">
        <f t="shared" si="221"/>
        <v>0.14061000000000001</v>
      </c>
      <c r="BD383" s="132">
        <f t="shared" si="222"/>
        <v>0.15904000000000001</v>
      </c>
      <c r="BE383" s="132">
        <f t="shared" si="223"/>
        <v>0.11236000000000002</v>
      </c>
      <c r="BF383" s="132">
        <f t="shared" si="224"/>
        <v>9.6900000000000014E-2</v>
      </c>
      <c r="BG383" s="132">
        <f t="shared" si="236"/>
        <v>0</v>
      </c>
      <c r="BH383" s="132"/>
      <c r="BI383" s="132">
        <f t="shared" si="249"/>
        <v>1.6877</v>
      </c>
      <c r="BJ383" s="132">
        <f t="shared" si="249"/>
        <v>2.9310499999999999</v>
      </c>
      <c r="BK383" s="132">
        <f t="shared" si="249"/>
        <v>4.22105</v>
      </c>
      <c r="BL383" s="132">
        <f t="shared" si="225"/>
        <v>0.4234</v>
      </c>
      <c r="BM383" s="132">
        <f t="shared" si="237"/>
        <v>2.2297000000000002</v>
      </c>
      <c r="BN383" s="132">
        <f t="shared" si="226"/>
        <v>0.9287200000000001</v>
      </c>
      <c r="BO383" s="132"/>
      <c r="BP383" s="132">
        <f t="shared" si="238"/>
        <v>4.8730000000000002</v>
      </c>
      <c r="BQ383" s="132">
        <f t="shared" si="239"/>
        <v>12.3255</v>
      </c>
      <c r="BR383" s="132">
        <f t="shared" si="240"/>
        <v>0.37806000000000001</v>
      </c>
      <c r="BS383" s="132">
        <f t="shared" si="227"/>
        <v>0.11369000000000001</v>
      </c>
      <c r="BT383" s="132">
        <f t="shared" si="228"/>
        <v>1.5289000000000001</v>
      </c>
      <c r="BU383" s="132"/>
      <c r="BV383" s="132">
        <f t="shared" si="241"/>
        <v>0.112</v>
      </c>
      <c r="BW383" s="133">
        <f t="shared" si="250"/>
        <v>1.1180000000000001</v>
      </c>
      <c r="BX383" s="133">
        <f t="shared" si="250"/>
        <v>1.244</v>
      </c>
      <c r="BY383" s="133">
        <f t="shared" si="229"/>
        <v>0.4083</v>
      </c>
      <c r="BZ383" s="133">
        <f t="shared" si="230"/>
        <v>0.45590000000000003</v>
      </c>
      <c r="CA383" s="133">
        <f t="shared" si="231"/>
        <v>2.8000000000000001E-2</v>
      </c>
      <c r="CB383" s="133">
        <f t="shared" si="232"/>
        <v>7.0114999999999998</v>
      </c>
      <c r="CC383" s="133"/>
      <c r="CD383" s="133">
        <f t="shared" si="233"/>
        <v>1.4023000000000001</v>
      </c>
    </row>
    <row r="384" spans="1:82" ht="15.75" x14ac:dyDescent="0.25">
      <c r="A384" s="125">
        <v>43482</v>
      </c>
      <c r="B384" s="138">
        <v>16513</v>
      </c>
      <c r="C384" s="138">
        <v>57870</v>
      </c>
      <c r="D384" s="138">
        <v>83348</v>
      </c>
      <c r="E384" s="138">
        <v>22144</v>
      </c>
      <c r="F384" s="138">
        <v>46268</v>
      </c>
      <c r="G384" s="138">
        <v>1028</v>
      </c>
      <c r="H384" s="138">
        <v>11009</v>
      </c>
      <c r="I384" s="138">
        <v>12041</v>
      </c>
      <c r="J384" s="138">
        <v>121979</v>
      </c>
      <c r="K384" s="138">
        <v>96353</v>
      </c>
      <c r="L384" s="146">
        <v>4559</v>
      </c>
      <c r="M384" s="138">
        <v>16117</v>
      </c>
      <c r="N384" s="138">
        <v>195</v>
      </c>
      <c r="O384" s="138">
        <v>14143</v>
      </c>
      <c r="P384" s="138">
        <v>14390</v>
      </c>
      <c r="Q384" s="138">
        <v>4025</v>
      </c>
      <c r="R384" s="138">
        <v>14692</v>
      </c>
      <c r="S384" s="138">
        <v>61058</v>
      </c>
      <c r="T384" s="138">
        <v>13025</v>
      </c>
      <c r="U384" s="138">
        <v>4088</v>
      </c>
      <c r="V384" s="138">
        <v>28675</v>
      </c>
      <c r="W384" s="138">
        <v>37261</v>
      </c>
      <c r="X384" s="138">
        <v>15151</v>
      </c>
      <c r="Y384" s="146">
        <v>17826</v>
      </c>
      <c r="Z384" s="138">
        <v>13612</v>
      </c>
      <c r="AA384" s="138">
        <v>57340</v>
      </c>
      <c r="AB384" s="138">
        <v>791</v>
      </c>
      <c r="AC384" s="138">
        <v>301</v>
      </c>
      <c r="AD384" s="138">
        <v>8558</v>
      </c>
      <c r="AE384" s="138">
        <v>30861</v>
      </c>
      <c r="AF384" s="138">
        <v>9575</v>
      </c>
      <c r="AG384" s="138">
        <v>11010</v>
      </c>
      <c r="AH384" s="138">
        <v>66090</v>
      </c>
      <c r="AI384" s="138">
        <v>45840</v>
      </c>
      <c r="AJ384" s="138">
        <v>376880</v>
      </c>
      <c r="AK384" s="128">
        <f t="shared" si="242"/>
        <v>0.16117000000000001</v>
      </c>
      <c r="AL384" s="129">
        <f t="shared" si="243"/>
        <v>1.6513</v>
      </c>
      <c r="AM384" s="129">
        <f t="shared" si="251"/>
        <v>2.8935</v>
      </c>
      <c r="AN384" s="129">
        <f t="shared" si="251"/>
        <v>4.1673999999999998</v>
      </c>
      <c r="AO384" s="129">
        <f t="shared" si="245"/>
        <v>12.197900000000001</v>
      </c>
      <c r="AP384" s="129">
        <f t="shared" si="246"/>
        <v>4.8176500000000004</v>
      </c>
      <c r="AQ384" s="129">
        <f t="shared" si="252"/>
        <v>0.66090000000000004</v>
      </c>
      <c r="AR384" s="129">
        <f t="shared" si="252"/>
        <v>0.45840000000000003</v>
      </c>
      <c r="AT384" s="131">
        <f t="shared" si="235"/>
        <v>43482</v>
      </c>
      <c r="AU384" s="132">
        <f t="shared" si="213"/>
        <v>0.30861000000000005</v>
      </c>
      <c r="AV384" s="132">
        <f t="shared" si="214"/>
        <v>0.57340000000000002</v>
      </c>
      <c r="AW384" s="132">
        <f t="shared" si="215"/>
        <v>0.61058000000000001</v>
      </c>
      <c r="AX384" s="132">
        <f t="shared" si="216"/>
        <v>3.0100000000000001E-3</v>
      </c>
      <c r="AY384" s="132">
        <f t="shared" si="217"/>
        <v>7.9100000000000004E-3</v>
      </c>
      <c r="AZ384" s="132">
        <f t="shared" si="218"/>
        <v>0.28675</v>
      </c>
      <c r="BA384" s="132">
        <f t="shared" si="219"/>
        <v>0.17826</v>
      </c>
      <c r="BB384" s="132">
        <f t="shared" si="220"/>
        <v>0.7452200000000001</v>
      </c>
      <c r="BC384" s="132">
        <f t="shared" si="221"/>
        <v>0.13612000000000002</v>
      </c>
      <c r="BD384" s="132">
        <f t="shared" si="222"/>
        <v>0.15151000000000001</v>
      </c>
      <c r="BE384" s="132">
        <f t="shared" si="223"/>
        <v>9.5750000000000002E-2</v>
      </c>
      <c r="BF384" s="132">
        <f t="shared" si="224"/>
        <v>8.5580000000000003E-2</v>
      </c>
      <c r="BG384" s="132">
        <f t="shared" si="236"/>
        <v>1.1009999999999999E-2</v>
      </c>
      <c r="BH384" s="132"/>
      <c r="BI384" s="132">
        <f t="shared" si="249"/>
        <v>1.6513</v>
      </c>
      <c r="BJ384" s="132">
        <f t="shared" si="249"/>
        <v>2.8935</v>
      </c>
      <c r="BK384" s="132">
        <f t="shared" si="249"/>
        <v>4.1673999999999998</v>
      </c>
      <c r="BL384" s="132">
        <f t="shared" si="225"/>
        <v>0.4088</v>
      </c>
      <c r="BM384" s="132">
        <f t="shared" si="237"/>
        <v>2.2143999999999999</v>
      </c>
      <c r="BN384" s="132">
        <f t="shared" si="226"/>
        <v>0.92536000000000007</v>
      </c>
      <c r="BO384" s="132"/>
      <c r="BP384" s="132">
        <f t="shared" si="238"/>
        <v>4.8176500000000004</v>
      </c>
      <c r="BQ384" s="132">
        <f t="shared" si="239"/>
        <v>12.197900000000001</v>
      </c>
      <c r="BR384" s="132">
        <f t="shared" si="240"/>
        <v>0.37687999999999999</v>
      </c>
      <c r="BS384" s="132">
        <f t="shared" si="227"/>
        <v>0.13025</v>
      </c>
      <c r="BT384" s="132">
        <f t="shared" si="228"/>
        <v>1.4692000000000001</v>
      </c>
      <c r="BU384" s="132"/>
      <c r="BV384" s="132">
        <f t="shared" si="241"/>
        <v>0.1028</v>
      </c>
      <c r="BW384" s="133">
        <f t="shared" si="250"/>
        <v>1.1009</v>
      </c>
      <c r="BX384" s="133">
        <f t="shared" si="250"/>
        <v>1.2040999999999999</v>
      </c>
      <c r="BY384" s="133">
        <f t="shared" si="229"/>
        <v>0.40250000000000002</v>
      </c>
      <c r="BZ384" s="133">
        <f t="shared" si="230"/>
        <v>0.45590000000000003</v>
      </c>
      <c r="CA384" s="133">
        <f t="shared" si="231"/>
        <v>1.95E-2</v>
      </c>
      <c r="CB384" s="133">
        <f t="shared" si="232"/>
        <v>7.0715000000000003</v>
      </c>
      <c r="CC384" s="133"/>
      <c r="CD384" s="133">
        <f t="shared" si="233"/>
        <v>1.4390000000000001</v>
      </c>
    </row>
    <row r="385" spans="1:82" ht="15.75" x14ac:dyDescent="0.25">
      <c r="A385" s="125">
        <v>43483</v>
      </c>
      <c r="B385" s="138">
        <v>16218</v>
      </c>
      <c r="C385" s="138">
        <v>57366</v>
      </c>
      <c r="D385" s="138">
        <v>82309</v>
      </c>
      <c r="E385" s="138">
        <v>21938</v>
      </c>
      <c r="F385" s="138">
        <v>45977</v>
      </c>
      <c r="G385" s="138">
        <v>1076</v>
      </c>
      <c r="H385" s="138">
        <v>11344</v>
      </c>
      <c r="I385" s="138">
        <v>12492</v>
      </c>
      <c r="J385" s="138">
        <v>121495</v>
      </c>
      <c r="K385" s="138">
        <v>96694</v>
      </c>
      <c r="L385" s="146">
        <v>4559</v>
      </c>
      <c r="M385" s="138">
        <v>18138</v>
      </c>
      <c r="N385" s="138">
        <v>230</v>
      </c>
      <c r="O385" s="138">
        <v>15091</v>
      </c>
      <c r="P385" s="138">
        <v>14112</v>
      </c>
      <c r="Q385" s="138">
        <v>4107</v>
      </c>
      <c r="R385" s="138">
        <v>14780</v>
      </c>
      <c r="S385" s="138">
        <v>58097</v>
      </c>
      <c r="T385" s="138">
        <v>11844</v>
      </c>
      <c r="U385" s="138">
        <v>4044</v>
      </c>
      <c r="V385" s="138">
        <v>27680</v>
      </c>
      <c r="W385" s="138">
        <v>37476</v>
      </c>
      <c r="X385" s="138">
        <v>15393</v>
      </c>
      <c r="Y385" s="146">
        <v>17826</v>
      </c>
      <c r="Z385" s="138">
        <v>13574</v>
      </c>
      <c r="AA385" s="138">
        <v>56884</v>
      </c>
      <c r="AB385" s="138">
        <v>767</v>
      </c>
      <c r="AC385" s="138">
        <v>337</v>
      </c>
      <c r="AD385" s="138">
        <v>9339</v>
      </c>
      <c r="AE385" s="138">
        <v>30129</v>
      </c>
      <c r="AF385" s="145">
        <v>9575</v>
      </c>
      <c r="AG385" s="138">
        <v>2080</v>
      </c>
      <c r="AH385" s="138">
        <v>66580</v>
      </c>
      <c r="AI385" s="138">
        <v>52560</v>
      </c>
      <c r="AJ385" s="138">
        <v>370460</v>
      </c>
      <c r="AK385" s="128">
        <f t="shared" si="242"/>
        <v>0.18138000000000001</v>
      </c>
      <c r="AL385" s="129">
        <f t="shared" si="243"/>
        <v>1.6218000000000001</v>
      </c>
      <c r="AM385" s="129">
        <f t="shared" ref="AM385:AN400" si="253">(C385)*0.00005</f>
        <v>2.8683000000000001</v>
      </c>
      <c r="AN385" s="129">
        <f t="shared" si="253"/>
        <v>4.1154500000000001</v>
      </c>
      <c r="AO385" s="129">
        <f t="shared" si="245"/>
        <v>12.1495</v>
      </c>
      <c r="AP385" s="129">
        <f t="shared" si="246"/>
        <v>4.8347000000000007</v>
      </c>
      <c r="AQ385" s="129">
        <f t="shared" si="252"/>
        <v>0.66580000000000006</v>
      </c>
      <c r="AR385" s="129">
        <f t="shared" si="252"/>
        <v>0.52560000000000007</v>
      </c>
      <c r="AT385" s="131">
        <f t="shared" si="235"/>
        <v>43483</v>
      </c>
      <c r="AU385" s="132">
        <f t="shared" si="213"/>
        <v>0.30129</v>
      </c>
      <c r="AV385" s="132">
        <f t="shared" si="214"/>
        <v>0.56884000000000001</v>
      </c>
      <c r="AW385" s="132">
        <f t="shared" si="215"/>
        <v>0.5809700000000001</v>
      </c>
      <c r="AX385" s="132">
        <f t="shared" si="216"/>
        <v>3.3700000000000002E-3</v>
      </c>
      <c r="AY385" s="132">
        <f t="shared" si="217"/>
        <v>7.6700000000000006E-3</v>
      </c>
      <c r="AZ385" s="132">
        <f t="shared" si="218"/>
        <v>0.27680000000000005</v>
      </c>
      <c r="BA385" s="132">
        <f t="shared" si="219"/>
        <v>0.17826</v>
      </c>
      <c r="BB385" s="132">
        <f t="shared" si="220"/>
        <v>0.74952000000000008</v>
      </c>
      <c r="BC385" s="132">
        <f t="shared" si="221"/>
        <v>0.13574</v>
      </c>
      <c r="BD385" s="132">
        <f t="shared" si="222"/>
        <v>0.15393000000000001</v>
      </c>
      <c r="BE385" s="132">
        <f t="shared" si="223"/>
        <v>9.5750000000000002E-2</v>
      </c>
      <c r="BF385" s="132">
        <f t="shared" si="224"/>
        <v>9.3390000000000001E-2</v>
      </c>
      <c r="BG385" s="132">
        <f t="shared" si="236"/>
        <v>2.0799999999999998E-3</v>
      </c>
      <c r="BH385" s="132"/>
      <c r="BI385" s="132">
        <f t="shared" si="249"/>
        <v>1.6218000000000001</v>
      </c>
      <c r="BJ385" s="132">
        <f t="shared" si="249"/>
        <v>2.8683000000000001</v>
      </c>
      <c r="BK385" s="132">
        <f t="shared" si="249"/>
        <v>4.1154500000000001</v>
      </c>
      <c r="BL385" s="132">
        <f t="shared" si="225"/>
        <v>0.40440000000000004</v>
      </c>
      <c r="BM385" s="132">
        <f t="shared" si="237"/>
        <v>2.1938</v>
      </c>
      <c r="BN385" s="132">
        <f t="shared" si="226"/>
        <v>0.91954000000000002</v>
      </c>
      <c r="BO385" s="132"/>
      <c r="BP385" s="132">
        <f t="shared" si="238"/>
        <v>4.8347000000000007</v>
      </c>
      <c r="BQ385" s="132">
        <f t="shared" si="239"/>
        <v>12.1495</v>
      </c>
      <c r="BR385" s="132">
        <f t="shared" si="240"/>
        <v>0.37045999999999996</v>
      </c>
      <c r="BS385" s="132">
        <f t="shared" si="227"/>
        <v>0.11844</v>
      </c>
      <c r="BT385" s="132">
        <f t="shared" si="228"/>
        <v>1.478</v>
      </c>
      <c r="BU385" s="132"/>
      <c r="BV385" s="132">
        <f t="shared" si="241"/>
        <v>0.1076</v>
      </c>
      <c r="BW385" s="133">
        <f t="shared" si="250"/>
        <v>1.1344000000000001</v>
      </c>
      <c r="BX385" s="133">
        <f t="shared" si="250"/>
        <v>1.2492000000000001</v>
      </c>
      <c r="BY385" s="133">
        <f t="shared" si="229"/>
        <v>0.41070000000000001</v>
      </c>
      <c r="BZ385" s="133">
        <f t="shared" si="230"/>
        <v>0.45590000000000003</v>
      </c>
      <c r="CA385" s="133">
        <f t="shared" si="231"/>
        <v>2.3E-2</v>
      </c>
      <c r="CB385" s="133">
        <f t="shared" si="232"/>
        <v>7.5455000000000005</v>
      </c>
      <c r="CC385" s="133"/>
      <c r="CD385" s="133">
        <f t="shared" si="233"/>
        <v>1.4112</v>
      </c>
    </row>
    <row r="386" spans="1:82" ht="15.75" x14ac:dyDescent="0.25">
      <c r="A386" s="125">
        <v>43484</v>
      </c>
      <c r="B386" s="138">
        <v>16666</v>
      </c>
      <c r="C386" s="138">
        <v>58033</v>
      </c>
      <c r="D386" s="138">
        <v>83004</v>
      </c>
      <c r="E386" s="138">
        <v>21164</v>
      </c>
      <c r="F386" s="138">
        <v>49507</v>
      </c>
      <c r="G386" s="138">
        <v>1111</v>
      </c>
      <c r="H386" s="138">
        <v>11407</v>
      </c>
      <c r="I386" s="138">
        <v>12618</v>
      </c>
      <c r="J386" s="138">
        <v>122540</v>
      </c>
      <c r="K386" s="138">
        <v>96678</v>
      </c>
      <c r="L386" s="146">
        <v>4559</v>
      </c>
      <c r="M386" s="138">
        <v>19775</v>
      </c>
      <c r="N386" s="138">
        <v>148</v>
      </c>
      <c r="O386" s="138">
        <v>17680</v>
      </c>
      <c r="P386" s="138">
        <v>14424</v>
      </c>
      <c r="Q386" s="138">
        <v>4167</v>
      </c>
      <c r="R386" s="138">
        <v>15456</v>
      </c>
      <c r="S386" s="138">
        <v>56845</v>
      </c>
      <c r="T386" s="138">
        <v>13426</v>
      </c>
      <c r="U386" s="138">
        <v>4050</v>
      </c>
      <c r="V386" s="138">
        <v>29630</v>
      </c>
      <c r="W386" s="138">
        <v>37461</v>
      </c>
      <c r="X386" s="138">
        <v>15265</v>
      </c>
      <c r="Y386" s="146">
        <v>17826</v>
      </c>
      <c r="Z386" s="138">
        <v>15337</v>
      </c>
      <c r="AA386" s="138">
        <v>57472</v>
      </c>
      <c r="AB386" s="138">
        <v>824</v>
      </c>
      <c r="AC386" s="138">
        <v>498</v>
      </c>
      <c r="AD386" s="138">
        <v>8782</v>
      </c>
      <c r="AE386" s="138">
        <v>31682</v>
      </c>
      <c r="AF386" s="138">
        <v>8495</v>
      </c>
      <c r="AG386" s="138">
        <v>11010</v>
      </c>
      <c r="AH386" s="138">
        <v>65420</v>
      </c>
      <c r="AI386" s="138">
        <v>47580</v>
      </c>
      <c r="AJ386" s="138">
        <v>393320</v>
      </c>
      <c r="AK386" s="128">
        <f t="shared" si="242"/>
        <v>0.19775000000000001</v>
      </c>
      <c r="AL386" s="129">
        <f t="shared" si="243"/>
        <v>1.6666000000000001</v>
      </c>
      <c r="AM386" s="129">
        <f t="shared" si="253"/>
        <v>2.9016500000000001</v>
      </c>
      <c r="AN386" s="129">
        <f t="shared" si="253"/>
        <v>4.1501999999999999</v>
      </c>
      <c r="AO386" s="129">
        <f t="shared" si="245"/>
        <v>12.254000000000001</v>
      </c>
      <c r="AP386" s="129">
        <f t="shared" si="246"/>
        <v>4.8338999999999999</v>
      </c>
      <c r="AQ386" s="129">
        <f t="shared" si="252"/>
        <v>0.6542</v>
      </c>
      <c r="AR386" s="129">
        <f t="shared" si="252"/>
        <v>0.47580000000000006</v>
      </c>
      <c r="AT386" s="131">
        <f t="shared" si="235"/>
        <v>43484</v>
      </c>
      <c r="AU386" s="132">
        <f t="shared" si="213"/>
        <v>0.31682000000000005</v>
      </c>
      <c r="AV386" s="132">
        <f t="shared" si="214"/>
        <v>0.57472000000000001</v>
      </c>
      <c r="AW386" s="132">
        <f t="shared" si="215"/>
        <v>0.56845000000000001</v>
      </c>
      <c r="AX386" s="132">
        <f t="shared" si="216"/>
        <v>4.9800000000000001E-3</v>
      </c>
      <c r="AY386" s="132">
        <f t="shared" si="217"/>
        <v>8.2400000000000008E-3</v>
      </c>
      <c r="AZ386" s="132">
        <f t="shared" si="218"/>
        <v>0.29630000000000001</v>
      </c>
      <c r="BA386" s="132">
        <f t="shared" si="219"/>
        <v>0.17826</v>
      </c>
      <c r="BB386" s="132">
        <f t="shared" si="220"/>
        <v>0.74922000000000011</v>
      </c>
      <c r="BC386" s="132">
        <f t="shared" si="221"/>
        <v>0.15337000000000001</v>
      </c>
      <c r="BD386" s="132">
        <f t="shared" si="222"/>
        <v>0.15265000000000001</v>
      </c>
      <c r="BE386" s="132">
        <f t="shared" si="223"/>
        <v>8.4950000000000012E-2</v>
      </c>
      <c r="BF386" s="132">
        <f t="shared" si="224"/>
        <v>8.7820000000000009E-2</v>
      </c>
      <c r="BG386" s="132">
        <f t="shared" si="236"/>
        <v>1.1009999999999999E-2</v>
      </c>
      <c r="BH386" s="132"/>
      <c r="BI386" s="132">
        <f t="shared" si="249"/>
        <v>1.6666000000000001</v>
      </c>
      <c r="BJ386" s="132">
        <f t="shared" si="249"/>
        <v>2.9016500000000001</v>
      </c>
      <c r="BK386" s="132">
        <f t="shared" si="249"/>
        <v>4.1501999999999999</v>
      </c>
      <c r="BL386" s="132">
        <f t="shared" si="225"/>
        <v>0.40500000000000003</v>
      </c>
      <c r="BM386" s="132">
        <f t="shared" si="237"/>
        <v>2.1164000000000001</v>
      </c>
      <c r="BN386" s="132">
        <f t="shared" si="226"/>
        <v>0.99014000000000013</v>
      </c>
      <c r="BO386" s="132"/>
      <c r="BP386" s="132">
        <f t="shared" si="238"/>
        <v>4.8338999999999999</v>
      </c>
      <c r="BQ386" s="132">
        <f t="shared" si="239"/>
        <v>12.254000000000001</v>
      </c>
      <c r="BR386" s="132">
        <f t="shared" si="240"/>
        <v>0.39332</v>
      </c>
      <c r="BS386" s="132">
        <f t="shared" si="227"/>
        <v>0.13426000000000002</v>
      </c>
      <c r="BT386" s="132">
        <f t="shared" si="228"/>
        <v>1.5456000000000001</v>
      </c>
      <c r="BU386" s="132"/>
      <c r="BV386" s="132">
        <f t="shared" si="241"/>
        <v>0.1111</v>
      </c>
      <c r="BW386" s="133">
        <f t="shared" si="250"/>
        <v>1.1407</v>
      </c>
      <c r="BX386" s="133">
        <f t="shared" si="250"/>
        <v>1.2618</v>
      </c>
      <c r="BY386" s="133">
        <f t="shared" si="229"/>
        <v>0.41670000000000001</v>
      </c>
      <c r="BZ386" s="133">
        <f t="shared" si="230"/>
        <v>0.45590000000000003</v>
      </c>
      <c r="CA386" s="133">
        <f t="shared" si="231"/>
        <v>1.4800000000000001E-2</v>
      </c>
      <c r="CB386" s="133">
        <f t="shared" si="232"/>
        <v>8.84</v>
      </c>
      <c r="CC386" s="133"/>
      <c r="CD386" s="133">
        <f t="shared" si="233"/>
        <v>1.4424000000000001</v>
      </c>
    </row>
    <row r="387" spans="1:82" ht="15.75" x14ac:dyDescent="0.25">
      <c r="A387" s="125">
        <v>43485</v>
      </c>
      <c r="B387" s="138">
        <v>19231</v>
      </c>
      <c r="C387" s="138">
        <v>66272</v>
      </c>
      <c r="D387" s="138">
        <v>92575</v>
      </c>
      <c r="E387" s="138">
        <v>24157</v>
      </c>
      <c r="F387" s="138">
        <v>54471</v>
      </c>
      <c r="G387" s="138">
        <v>2883</v>
      </c>
      <c r="H387" s="138">
        <v>20374</v>
      </c>
      <c r="I387" s="138">
        <v>23388</v>
      </c>
      <c r="J387" s="138">
        <v>140792</v>
      </c>
      <c r="K387" s="138">
        <v>109151</v>
      </c>
      <c r="L387" s="146">
        <v>4559</v>
      </c>
      <c r="M387" s="138">
        <v>20655</v>
      </c>
      <c r="N387" s="138">
        <v>184</v>
      </c>
      <c r="O387" s="138">
        <v>23409</v>
      </c>
      <c r="P387" s="138">
        <v>23144</v>
      </c>
      <c r="Q387" s="138">
        <v>5925</v>
      </c>
      <c r="R387" s="138">
        <v>17783</v>
      </c>
      <c r="S387" s="138">
        <v>61886</v>
      </c>
      <c r="T387" s="138">
        <v>13459</v>
      </c>
      <c r="U387" s="138">
        <v>5365</v>
      </c>
      <c r="V387" s="138">
        <v>35690</v>
      </c>
      <c r="W387" s="138">
        <v>41639</v>
      </c>
      <c r="X387" s="138">
        <v>34496</v>
      </c>
      <c r="Y387" s="146">
        <v>17826</v>
      </c>
      <c r="Z387" s="138">
        <v>16584</v>
      </c>
      <c r="AA387" s="138">
        <v>67298</v>
      </c>
      <c r="AB387" s="138">
        <v>1566</v>
      </c>
      <c r="AC387" s="138">
        <v>793</v>
      </c>
      <c r="AD387" s="138">
        <v>11053</v>
      </c>
      <c r="AE387" s="138">
        <v>34942</v>
      </c>
      <c r="AF387" s="138">
        <v>11063</v>
      </c>
      <c r="AG387" s="138">
        <v>11010</v>
      </c>
      <c r="AH387" s="138">
        <v>78900</v>
      </c>
      <c r="AI387" s="138">
        <v>64910</v>
      </c>
      <c r="AJ387" s="138">
        <v>391040</v>
      </c>
      <c r="AK387" s="128">
        <f t="shared" si="242"/>
        <v>0.20655000000000001</v>
      </c>
      <c r="AL387" s="129">
        <f t="shared" si="243"/>
        <v>1.9231</v>
      </c>
      <c r="AM387" s="129">
        <f t="shared" si="253"/>
        <v>3.3136000000000001</v>
      </c>
      <c r="AN387" s="129">
        <f t="shared" si="253"/>
        <v>4.6287500000000001</v>
      </c>
      <c r="AO387" s="129">
        <f t="shared" si="245"/>
        <v>14.0792</v>
      </c>
      <c r="AP387" s="137">
        <f t="shared" si="246"/>
        <v>5.4575500000000003</v>
      </c>
      <c r="AQ387" s="129">
        <f t="shared" si="252"/>
        <v>0.78900000000000003</v>
      </c>
      <c r="AR387" s="129">
        <f t="shared" si="252"/>
        <v>0.64910000000000001</v>
      </c>
      <c r="AT387" s="131">
        <f t="shared" si="235"/>
        <v>43485</v>
      </c>
      <c r="AU387" s="132">
        <f t="shared" ref="AU387:AU450" si="254">(AE387)*0.00001</f>
        <v>0.34942000000000001</v>
      </c>
      <c r="AV387" s="132">
        <f t="shared" ref="AV387:AV450" si="255">(AA387)*0.00001</f>
        <v>0.67298000000000002</v>
      </c>
      <c r="AW387" s="132">
        <f t="shared" ref="AW387:AW450" si="256">(S387)*0.00001</f>
        <v>0.61886000000000008</v>
      </c>
      <c r="AX387" s="132">
        <f t="shared" ref="AX387:AX450" si="257">(AC387)*0.00001</f>
        <v>7.9300000000000013E-3</v>
      </c>
      <c r="AY387" s="132">
        <f t="shared" ref="AY387:AY450" si="258">(AB387)*0.00001</f>
        <v>1.566E-2</v>
      </c>
      <c r="AZ387" s="132">
        <f t="shared" ref="AZ387:AZ450" si="259">(V387)*0.00001</f>
        <v>0.35690000000000005</v>
      </c>
      <c r="BA387" s="132">
        <f t="shared" ref="BA387:BA450" si="260">(Y387)*0.00001</f>
        <v>0.17826</v>
      </c>
      <c r="BB387" s="132">
        <f t="shared" ref="BB387:BB450" si="261">(W387)*0.00002</f>
        <v>0.83278000000000008</v>
      </c>
      <c r="BC387" s="132">
        <f t="shared" ref="BC387:BC450" si="262">(Z387)*0.00001</f>
        <v>0.16584000000000002</v>
      </c>
      <c r="BD387" s="132">
        <f t="shared" ref="BD387:BD450" si="263">(X387)*0.00001</f>
        <v>0.34496000000000004</v>
      </c>
      <c r="BE387" s="132">
        <f t="shared" ref="BE387:BE450" si="264">(AF387)*0.00001</f>
        <v>0.11063000000000001</v>
      </c>
      <c r="BF387" s="132">
        <f t="shared" ref="BF387:BF450" si="265">(AD387)*0.00001</f>
        <v>0.11053</v>
      </c>
      <c r="BG387" s="132">
        <f t="shared" si="236"/>
        <v>1.1009999999999999E-2</v>
      </c>
      <c r="BH387" s="132"/>
      <c r="BI387" s="132">
        <f t="shared" si="249"/>
        <v>1.9231</v>
      </c>
      <c r="BJ387" s="132">
        <f t="shared" si="249"/>
        <v>3.3136000000000001</v>
      </c>
      <c r="BK387" s="132">
        <f t="shared" si="249"/>
        <v>4.6287500000000001</v>
      </c>
      <c r="BL387" s="132">
        <f t="shared" ref="BL387:BL450" si="266">(U387)*0.0001</f>
        <v>0.53649999999999998</v>
      </c>
      <c r="BM387" s="132">
        <f t="shared" si="237"/>
        <v>2.4157000000000002</v>
      </c>
      <c r="BN387" s="132">
        <f t="shared" ref="BN387:BN450" si="267">(F387)*0.00002</f>
        <v>1.0894200000000001</v>
      </c>
      <c r="BO387" s="132"/>
      <c r="BP387" s="132">
        <f t="shared" si="238"/>
        <v>5.4575500000000003</v>
      </c>
      <c r="BQ387" s="132">
        <f t="shared" si="239"/>
        <v>14.0792</v>
      </c>
      <c r="BR387" s="132">
        <f t="shared" si="240"/>
        <v>0.39104</v>
      </c>
      <c r="BS387" s="132">
        <f t="shared" ref="BS387:BS450" si="268">(T387)*0.00001</f>
        <v>0.13459000000000002</v>
      </c>
      <c r="BT387" s="132">
        <f t="shared" ref="BT387:BT450" si="269">(R387)*0.0001</f>
        <v>1.7783</v>
      </c>
      <c r="BU387" s="132"/>
      <c r="BV387" s="132">
        <f t="shared" si="241"/>
        <v>0.2883</v>
      </c>
      <c r="BW387" s="133">
        <f t="shared" si="250"/>
        <v>2.0373999999999999</v>
      </c>
      <c r="BX387" s="133">
        <f t="shared" si="250"/>
        <v>2.3388</v>
      </c>
      <c r="BY387" s="133">
        <f t="shared" ref="BY387:BY450" si="270">(Q387)*0.0001</f>
        <v>0.59250000000000003</v>
      </c>
      <c r="BZ387" s="133">
        <f t="shared" ref="BZ387:BZ450" si="271">(L387)*0.0001</f>
        <v>0.45590000000000003</v>
      </c>
      <c r="CA387" s="133">
        <f t="shared" ref="CA387:CA450" si="272">(N387)*0.0001</f>
        <v>1.84E-2</v>
      </c>
      <c r="CB387" s="133">
        <f t="shared" ref="CB387:CB450" si="273">(O387)*0.0005</f>
        <v>11.704499999999999</v>
      </c>
      <c r="CC387" s="133"/>
      <c r="CD387" s="133">
        <f t="shared" ref="CD387:CD450" si="274">(P387)*0.0001</f>
        <v>2.3144</v>
      </c>
    </row>
    <row r="388" spans="1:82" ht="15.75" x14ac:dyDescent="0.25">
      <c r="A388" s="125">
        <v>43486</v>
      </c>
      <c r="B388" s="138">
        <v>18360</v>
      </c>
      <c r="C388" s="138">
        <v>64158</v>
      </c>
      <c r="D388" s="138">
        <v>91165</v>
      </c>
      <c r="E388" s="138">
        <v>23311</v>
      </c>
      <c r="F388" s="138">
        <v>52691</v>
      </c>
      <c r="G388" s="138">
        <v>1312</v>
      </c>
      <c r="H388" s="138">
        <v>15481</v>
      </c>
      <c r="I388" s="138">
        <v>16030</v>
      </c>
      <c r="J388" s="138">
        <v>133286</v>
      </c>
      <c r="K388" s="138">
        <v>104407</v>
      </c>
      <c r="L388" s="146">
        <v>4559</v>
      </c>
      <c r="M388" s="138">
        <v>22920</v>
      </c>
      <c r="N388" s="138">
        <v>172</v>
      </c>
      <c r="O388" s="138">
        <v>17952</v>
      </c>
      <c r="P388" s="138">
        <v>18884</v>
      </c>
      <c r="Q388" s="138">
        <v>5012</v>
      </c>
      <c r="R388" s="138">
        <v>16228</v>
      </c>
      <c r="S388" s="138">
        <v>61736</v>
      </c>
      <c r="T388" s="138">
        <v>11493</v>
      </c>
      <c r="U388" s="138">
        <v>4899</v>
      </c>
      <c r="V388" s="138">
        <v>35406</v>
      </c>
      <c r="W388" s="138">
        <v>41027</v>
      </c>
      <c r="X388" s="138">
        <v>20667</v>
      </c>
      <c r="Y388" s="146">
        <v>17826</v>
      </c>
      <c r="Z388" s="138">
        <v>14509</v>
      </c>
      <c r="AA388" s="138">
        <v>65098</v>
      </c>
      <c r="AB388" s="138">
        <v>1088</v>
      </c>
      <c r="AC388" s="138">
        <v>427</v>
      </c>
      <c r="AD388" s="138">
        <v>9715</v>
      </c>
      <c r="AE388" s="138">
        <v>32809</v>
      </c>
      <c r="AF388" s="138">
        <v>7791</v>
      </c>
      <c r="AG388" s="138">
        <v>11010</v>
      </c>
      <c r="AH388" s="138">
        <v>38350</v>
      </c>
      <c r="AI388" s="138">
        <v>56110</v>
      </c>
      <c r="AJ388" s="138">
        <v>387520</v>
      </c>
      <c r="AK388" s="128">
        <f t="shared" si="242"/>
        <v>0.22920000000000001</v>
      </c>
      <c r="AL388" s="129">
        <f t="shared" si="243"/>
        <v>1.8360000000000001</v>
      </c>
      <c r="AM388" s="129">
        <f t="shared" si="253"/>
        <v>3.2079</v>
      </c>
      <c r="AN388" s="129">
        <f t="shared" si="253"/>
        <v>4.5582500000000001</v>
      </c>
      <c r="AO388" s="129">
        <f t="shared" si="245"/>
        <v>13.3286</v>
      </c>
      <c r="AP388" s="129">
        <f t="shared" si="246"/>
        <v>5.2203499999999998</v>
      </c>
      <c r="AQ388" s="129">
        <f t="shared" si="252"/>
        <v>0.38350000000000001</v>
      </c>
      <c r="AR388" s="129">
        <f t="shared" si="252"/>
        <v>0.56110000000000004</v>
      </c>
      <c r="AT388" s="131">
        <f t="shared" ref="AT388:AT451" si="275">A388</f>
        <v>43486</v>
      </c>
      <c r="AU388" s="132">
        <f t="shared" si="254"/>
        <v>0.32809000000000005</v>
      </c>
      <c r="AV388" s="132">
        <f t="shared" si="255"/>
        <v>0.65098</v>
      </c>
      <c r="AW388" s="132">
        <f t="shared" si="256"/>
        <v>0.61736000000000002</v>
      </c>
      <c r="AX388" s="132">
        <f t="shared" si="257"/>
        <v>4.2700000000000004E-3</v>
      </c>
      <c r="AY388" s="132">
        <f t="shared" si="258"/>
        <v>1.0880000000000001E-2</v>
      </c>
      <c r="AZ388" s="132">
        <f t="shared" si="259"/>
        <v>0.35406000000000004</v>
      </c>
      <c r="BA388" s="132">
        <f t="shared" si="260"/>
        <v>0.17826</v>
      </c>
      <c r="BB388" s="132">
        <f t="shared" si="261"/>
        <v>0.82054000000000005</v>
      </c>
      <c r="BC388" s="132">
        <f t="shared" si="262"/>
        <v>0.14509000000000002</v>
      </c>
      <c r="BD388" s="132">
        <f t="shared" si="263"/>
        <v>0.20667000000000002</v>
      </c>
      <c r="BE388" s="132">
        <f t="shared" si="264"/>
        <v>7.7910000000000007E-2</v>
      </c>
      <c r="BF388" s="132">
        <f t="shared" si="265"/>
        <v>9.7150000000000014E-2</v>
      </c>
      <c r="BG388" s="132">
        <f t="shared" ref="BG388:BG451" si="276">(AG388)*0.000001</f>
        <v>1.1009999999999999E-2</v>
      </c>
      <c r="BH388" s="132"/>
      <c r="BI388" s="132">
        <f t="shared" si="249"/>
        <v>1.8360000000000001</v>
      </c>
      <c r="BJ388" s="132">
        <f t="shared" si="249"/>
        <v>3.2079</v>
      </c>
      <c r="BK388" s="132">
        <f t="shared" si="249"/>
        <v>4.5582500000000001</v>
      </c>
      <c r="BL388" s="132">
        <f t="shared" si="266"/>
        <v>0.4899</v>
      </c>
      <c r="BM388" s="132">
        <f t="shared" ref="BM388:BM451" si="277">((E388)*0.0001)</f>
        <v>2.3311000000000002</v>
      </c>
      <c r="BN388" s="132">
        <f t="shared" si="267"/>
        <v>1.05382</v>
      </c>
      <c r="BO388" s="132"/>
      <c r="BP388" s="132">
        <f t="shared" ref="BP388:BP451" si="278">(AP388)</f>
        <v>5.2203499999999998</v>
      </c>
      <c r="BQ388" s="132">
        <f t="shared" ref="BQ388:BQ451" si="279">(AO388)</f>
        <v>13.3286</v>
      </c>
      <c r="BR388" s="132">
        <f t="shared" ref="BR388:BR451" si="280">(AJ388)*0.000001</f>
        <v>0.38751999999999998</v>
      </c>
      <c r="BS388" s="132">
        <f t="shared" si="268"/>
        <v>0.11493</v>
      </c>
      <c r="BT388" s="132">
        <f t="shared" si="269"/>
        <v>1.6228</v>
      </c>
      <c r="BU388" s="132"/>
      <c r="BV388" s="132">
        <f t="shared" ref="BV388:BV451" si="281">((G388)*0.0001)</f>
        <v>0.13120000000000001</v>
      </c>
      <c r="BW388" s="133">
        <f t="shared" si="250"/>
        <v>1.5481</v>
      </c>
      <c r="BX388" s="133">
        <f t="shared" si="250"/>
        <v>1.603</v>
      </c>
      <c r="BY388" s="133">
        <f t="shared" si="270"/>
        <v>0.50119999999999998</v>
      </c>
      <c r="BZ388" s="133">
        <f t="shared" si="271"/>
        <v>0.45590000000000003</v>
      </c>
      <c r="CA388" s="133">
        <f t="shared" si="272"/>
        <v>1.72E-2</v>
      </c>
      <c r="CB388" s="133">
        <f t="shared" si="273"/>
        <v>8.9760000000000009</v>
      </c>
      <c r="CC388" s="133"/>
      <c r="CD388" s="133">
        <f t="shared" si="274"/>
        <v>1.8884000000000001</v>
      </c>
    </row>
    <row r="389" spans="1:82" ht="15.75" x14ac:dyDescent="0.25">
      <c r="A389" s="125">
        <v>43487</v>
      </c>
      <c r="B389" s="138">
        <v>16902</v>
      </c>
      <c r="C389" s="138">
        <v>59568</v>
      </c>
      <c r="D389" s="138">
        <v>85425</v>
      </c>
      <c r="E389" s="138">
        <v>22683</v>
      </c>
      <c r="F389" s="138">
        <v>48689</v>
      </c>
      <c r="G389" s="138">
        <v>1146</v>
      </c>
      <c r="H389" s="138">
        <v>13371</v>
      </c>
      <c r="I389" s="138">
        <v>14327</v>
      </c>
      <c r="J389" s="138">
        <v>125920</v>
      </c>
      <c r="K389" s="138">
        <v>99194</v>
      </c>
      <c r="L389" s="146">
        <v>4559</v>
      </c>
      <c r="M389" s="138">
        <v>17964</v>
      </c>
      <c r="N389" s="138">
        <v>280</v>
      </c>
      <c r="O389" s="138">
        <v>15413</v>
      </c>
      <c r="P389" s="138">
        <v>16365</v>
      </c>
      <c r="Q389" s="138">
        <v>4548</v>
      </c>
      <c r="R389" s="138">
        <v>16139</v>
      </c>
      <c r="S389" s="138">
        <v>62506</v>
      </c>
      <c r="T389" s="138">
        <v>10098</v>
      </c>
      <c r="U389" s="138">
        <v>4527</v>
      </c>
      <c r="V389" s="138">
        <v>30616</v>
      </c>
      <c r="W389" s="138">
        <v>39086</v>
      </c>
      <c r="X389" s="138">
        <v>17923</v>
      </c>
      <c r="Y389" s="146">
        <v>17826</v>
      </c>
      <c r="Z389" s="138">
        <v>14107</v>
      </c>
      <c r="AA389" s="138">
        <v>60195</v>
      </c>
      <c r="AB389" s="138">
        <v>1012</v>
      </c>
      <c r="AC389" s="146">
        <v>353</v>
      </c>
      <c r="AD389" s="138">
        <v>5483</v>
      </c>
      <c r="AE389" s="138">
        <v>30200</v>
      </c>
      <c r="AF389" s="138">
        <v>9429</v>
      </c>
      <c r="AG389" s="138">
        <v>11010</v>
      </c>
      <c r="AH389" s="138">
        <v>40150</v>
      </c>
      <c r="AI389" s="138">
        <v>24880</v>
      </c>
      <c r="AJ389" s="138">
        <v>381540</v>
      </c>
      <c r="AK389" s="128">
        <f t="shared" si="242"/>
        <v>0.17964000000000002</v>
      </c>
      <c r="AL389" s="129">
        <f t="shared" si="243"/>
        <v>1.6902000000000001</v>
      </c>
      <c r="AM389" s="129">
        <f t="shared" si="253"/>
        <v>2.9784000000000002</v>
      </c>
      <c r="AN389" s="129">
        <f t="shared" si="253"/>
        <v>4.2712500000000002</v>
      </c>
      <c r="AO389" s="129">
        <f t="shared" si="245"/>
        <v>12.592000000000001</v>
      </c>
      <c r="AP389" s="129">
        <f t="shared" si="246"/>
        <v>4.9597000000000007</v>
      </c>
      <c r="AQ389" s="129">
        <f t="shared" si="252"/>
        <v>0.40150000000000002</v>
      </c>
      <c r="AR389" s="129">
        <f t="shared" si="252"/>
        <v>0.24880000000000002</v>
      </c>
      <c r="AT389" s="131">
        <f t="shared" si="275"/>
        <v>43487</v>
      </c>
      <c r="AU389" s="132">
        <f t="shared" si="254"/>
        <v>0.30200000000000005</v>
      </c>
      <c r="AV389" s="132">
        <f t="shared" si="255"/>
        <v>0.6019500000000001</v>
      </c>
      <c r="AW389" s="132">
        <f t="shared" si="256"/>
        <v>0.62506000000000006</v>
      </c>
      <c r="AX389" s="132">
        <f t="shared" si="257"/>
        <v>3.5300000000000002E-3</v>
      </c>
      <c r="AY389" s="132">
        <f t="shared" si="258"/>
        <v>1.0120000000000001E-2</v>
      </c>
      <c r="AZ389" s="132">
        <f t="shared" si="259"/>
        <v>0.30616000000000004</v>
      </c>
      <c r="BA389" s="132">
        <f t="shared" si="260"/>
        <v>0.17826</v>
      </c>
      <c r="BB389" s="132">
        <f t="shared" si="261"/>
        <v>0.78172000000000008</v>
      </c>
      <c r="BC389" s="132">
        <f t="shared" si="262"/>
        <v>0.14107</v>
      </c>
      <c r="BD389" s="132">
        <f t="shared" si="263"/>
        <v>0.17923000000000003</v>
      </c>
      <c r="BE389" s="132">
        <f t="shared" si="264"/>
        <v>9.4290000000000013E-2</v>
      </c>
      <c r="BF389" s="132">
        <f t="shared" si="265"/>
        <v>5.4830000000000004E-2</v>
      </c>
      <c r="BG389" s="132">
        <f t="shared" si="276"/>
        <v>1.1009999999999999E-2</v>
      </c>
      <c r="BH389" s="132"/>
      <c r="BI389" s="132">
        <f t="shared" si="249"/>
        <v>1.6902000000000001</v>
      </c>
      <c r="BJ389" s="132">
        <f t="shared" si="249"/>
        <v>2.9784000000000002</v>
      </c>
      <c r="BK389" s="132">
        <f t="shared" si="249"/>
        <v>4.2712500000000002</v>
      </c>
      <c r="BL389" s="132">
        <f t="shared" si="266"/>
        <v>0.45270000000000005</v>
      </c>
      <c r="BM389" s="132">
        <f t="shared" si="277"/>
        <v>2.2683</v>
      </c>
      <c r="BN389" s="132">
        <f t="shared" si="267"/>
        <v>0.97378000000000009</v>
      </c>
      <c r="BO389" s="132"/>
      <c r="BP389" s="132">
        <f t="shared" si="278"/>
        <v>4.9597000000000007</v>
      </c>
      <c r="BQ389" s="132">
        <f t="shared" si="279"/>
        <v>12.592000000000001</v>
      </c>
      <c r="BR389" s="132">
        <f t="shared" si="280"/>
        <v>0.38153999999999999</v>
      </c>
      <c r="BS389" s="132">
        <f t="shared" si="268"/>
        <v>0.10098000000000001</v>
      </c>
      <c r="BT389" s="132">
        <f t="shared" si="269"/>
        <v>1.6139000000000001</v>
      </c>
      <c r="BU389" s="132"/>
      <c r="BV389" s="132">
        <f t="shared" si="281"/>
        <v>0.11460000000000001</v>
      </c>
      <c r="BW389" s="133">
        <f t="shared" si="250"/>
        <v>1.3371</v>
      </c>
      <c r="BX389" s="133">
        <f t="shared" si="250"/>
        <v>1.4327000000000001</v>
      </c>
      <c r="BY389" s="133">
        <f t="shared" si="270"/>
        <v>0.45480000000000004</v>
      </c>
      <c r="BZ389" s="133">
        <f t="shared" si="271"/>
        <v>0.45590000000000003</v>
      </c>
      <c r="CA389" s="133">
        <f t="shared" si="272"/>
        <v>2.8000000000000001E-2</v>
      </c>
      <c r="CB389" s="133">
        <f t="shared" si="273"/>
        <v>7.7065000000000001</v>
      </c>
      <c r="CC389" s="133"/>
      <c r="CD389" s="133">
        <f t="shared" si="274"/>
        <v>1.6365000000000001</v>
      </c>
    </row>
    <row r="390" spans="1:82" ht="15.75" x14ac:dyDescent="0.25">
      <c r="A390" s="125">
        <v>43488</v>
      </c>
      <c r="B390" s="138">
        <v>16568</v>
      </c>
      <c r="C390" s="138">
        <v>58607</v>
      </c>
      <c r="D390" s="138">
        <v>84414</v>
      </c>
      <c r="E390" s="138">
        <v>22295</v>
      </c>
      <c r="F390" s="138">
        <v>46424</v>
      </c>
      <c r="G390" s="138">
        <v>1197</v>
      </c>
      <c r="H390" s="138">
        <v>13212</v>
      </c>
      <c r="I390" s="138">
        <v>14717</v>
      </c>
      <c r="J390" s="138">
        <v>124793</v>
      </c>
      <c r="K390" s="138">
        <v>98311</v>
      </c>
      <c r="L390" s="146">
        <v>4559</v>
      </c>
      <c r="M390" s="138">
        <v>19561</v>
      </c>
      <c r="N390" s="138">
        <v>243</v>
      </c>
      <c r="O390" s="138">
        <v>15232</v>
      </c>
      <c r="P390" s="138">
        <v>15935</v>
      </c>
      <c r="Q390" s="138">
        <v>4620</v>
      </c>
      <c r="R390" s="138">
        <v>15081</v>
      </c>
      <c r="S390" s="138">
        <v>61598</v>
      </c>
      <c r="T390" s="138">
        <v>10809</v>
      </c>
      <c r="U390" s="138">
        <v>4392</v>
      </c>
      <c r="V390" s="138">
        <v>29502</v>
      </c>
      <c r="W390" s="138">
        <v>39307</v>
      </c>
      <c r="X390" s="138">
        <v>16967</v>
      </c>
      <c r="Y390" s="146">
        <v>17826</v>
      </c>
      <c r="Z390" s="138">
        <v>13924</v>
      </c>
      <c r="AA390" s="138">
        <v>59656</v>
      </c>
      <c r="AB390" s="138">
        <v>1027</v>
      </c>
      <c r="AC390" s="138">
        <v>479</v>
      </c>
      <c r="AD390" s="138">
        <v>7776</v>
      </c>
      <c r="AE390" s="138">
        <v>30709</v>
      </c>
      <c r="AF390" s="138">
        <v>9530</v>
      </c>
      <c r="AG390" s="138">
        <v>7700</v>
      </c>
      <c r="AH390" s="138">
        <v>76640</v>
      </c>
      <c r="AI390" s="138">
        <v>37040</v>
      </c>
      <c r="AJ390" s="138">
        <v>380720</v>
      </c>
      <c r="AK390" s="128">
        <f t="shared" si="242"/>
        <v>0.19561000000000001</v>
      </c>
      <c r="AL390" s="129">
        <f t="shared" si="243"/>
        <v>1.6568000000000001</v>
      </c>
      <c r="AM390" s="129">
        <f t="shared" si="253"/>
        <v>2.9303500000000002</v>
      </c>
      <c r="AN390" s="129">
        <f t="shared" si="253"/>
        <v>4.2206999999999999</v>
      </c>
      <c r="AO390" s="129">
        <f t="shared" si="245"/>
        <v>12.4793</v>
      </c>
      <c r="AP390" s="129">
        <f t="shared" si="246"/>
        <v>4.9155500000000005</v>
      </c>
      <c r="AQ390" s="129">
        <f t="shared" si="252"/>
        <v>0.76640000000000008</v>
      </c>
      <c r="AR390" s="129">
        <f t="shared" si="252"/>
        <v>0.37040000000000001</v>
      </c>
      <c r="AT390" s="131">
        <f t="shared" si="275"/>
        <v>43488</v>
      </c>
      <c r="AU390" s="132">
        <f t="shared" si="254"/>
        <v>0.30709000000000003</v>
      </c>
      <c r="AV390" s="132">
        <f t="shared" si="255"/>
        <v>0.59656000000000009</v>
      </c>
      <c r="AW390" s="132">
        <f t="shared" si="256"/>
        <v>0.61598000000000008</v>
      </c>
      <c r="AX390" s="132">
        <f t="shared" si="257"/>
        <v>4.79E-3</v>
      </c>
      <c r="AY390" s="132">
        <f t="shared" si="258"/>
        <v>1.0270000000000001E-2</v>
      </c>
      <c r="AZ390" s="132">
        <f t="shared" si="259"/>
        <v>0.29502</v>
      </c>
      <c r="BA390" s="132">
        <f t="shared" si="260"/>
        <v>0.17826</v>
      </c>
      <c r="BB390" s="132">
        <f t="shared" si="261"/>
        <v>0.78614000000000006</v>
      </c>
      <c r="BC390" s="132">
        <f t="shared" si="262"/>
        <v>0.13924</v>
      </c>
      <c r="BD390" s="132">
        <f t="shared" si="263"/>
        <v>0.16967000000000002</v>
      </c>
      <c r="BE390" s="132">
        <f t="shared" si="264"/>
        <v>9.530000000000001E-2</v>
      </c>
      <c r="BF390" s="132">
        <f t="shared" si="265"/>
        <v>7.776000000000001E-2</v>
      </c>
      <c r="BG390" s="132">
        <f t="shared" si="276"/>
        <v>7.6999999999999994E-3</v>
      </c>
      <c r="BH390" s="132"/>
      <c r="BI390" s="132">
        <f t="shared" si="249"/>
        <v>1.6568000000000001</v>
      </c>
      <c r="BJ390" s="132">
        <f t="shared" si="249"/>
        <v>2.9303500000000002</v>
      </c>
      <c r="BK390" s="132">
        <f t="shared" si="249"/>
        <v>4.2206999999999999</v>
      </c>
      <c r="BL390" s="132">
        <f t="shared" si="266"/>
        <v>0.43920000000000003</v>
      </c>
      <c r="BM390" s="132">
        <f t="shared" si="277"/>
        <v>2.2295000000000003</v>
      </c>
      <c r="BN390" s="132">
        <f t="shared" si="267"/>
        <v>0.92848000000000008</v>
      </c>
      <c r="BO390" s="132"/>
      <c r="BP390" s="132">
        <f t="shared" si="278"/>
        <v>4.9155500000000005</v>
      </c>
      <c r="BQ390" s="132">
        <f t="shared" si="279"/>
        <v>12.4793</v>
      </c>
      <c r="BR390" s="132">
        <f t="shared" si="280"/>
        <v>0.38072</v>
      </c>
      <c r="BS390" s="132">
        <f t="shared" si="268"/>
        <v>0.10809000000000001</v>
      </c>
      <c r="BT390" s="132">
        <f t="shared" si="269"/>
        <v>1.5081</v>
      </c>
      <c r="BU390" s="132"/>
      <c r="BV390" s="132">
        <f t="shared" si="281"/>
        <v>0.1197</v>
      </c>
      <c r="BW390" s="133">
        <f t="shared" si="250"/>
        <v>1.3212000000000002</v>
      </c>
      <c r="BX390" s="133">
        <f t="shared" si="250"/>
        <v>1.4717</v>
      </c>
      <c r="BY390" s="133">
        <f t="shared" si="270"/>
        <v>0.46200000000000002</v>
      </c>
      <c r="BZ390" s="133">
        <f t="shared" si="271"/>
        <v>0.45590000000000003</v>
      </c>
      <c r="CA390" s="133">
        <f t="shared" si="272"/>
        <v>2.4300000000000002E-2</v>
      </c>
      <c r="CB390" s="133">
        <f t="shared" si="273"/>
        <v>7.6160000000000005</v>
      </c>
      <c r="CC390" s="133"/>
      <c r="CD390" s="133">
        <f t="shared" si="274"/>
        <v>1.5935000000000001</v>
      </c>
    </row>
    <row r="391" spans="1:82" ht="15.75" x14ac:dyDescent="0.25">
      <c r="A391" s="125">
        <v>43489</v>
      </c>
      <c r="B391" s="138">
        <v>20099</v>
      </c>
      <c r="C391" s="138">
        <v>69061</v>
      </c>
      <c r="D391" s="138">
        <v>96677</v>
      </c>
      <c r="E391" s="138">
        <v>29654</v>
      </c>
      <c r="F391" s="138">
        <v>56499</v>
      </c>
      <c r="G391" s="138">
        <v>2245</v>
      </c>
      <c r="H391" s="138">
        <v>21660</v>
      </c>
      <c r="I391" s="138">
        <v>21847</v>
      </c>
      <c r="J391" s="138">
        <v>151107</v>
      </c>
      <c r="K391" s="138">
        <v>123269</v>
      </c>
      <c r="L391" s="146">
        <v>4559</v>
      </c>
      <c r="M391" s="138">
        <v>13081</v>
      </c>
      <c r="N391" s="138">
        <v>324</v>
      </c>
      <c r="O391" s="138">
        <v>18057</v>
      </c>
      <c r="P391" s="138">
        <v>21618</v>
      </c>
      <c r="Q391" s="138">
        <v>5782</v>
      </c>
      <c r="R391" s="138">
        <v>20637</v>
      </c>
      <c r="S391" s="138">
        <v>75142</v>
      </c>
      <c r="T391" s="138">
        <v>13768</v>
      </c>
      <c r="U391" s="138">
        <v>8576</v>
      </c>
      <c r="V391" s="138">
        <v>36408</v>
      </c>
      <c r="W391" s="138">
        <v>48756</v>
      </c>
      <c r="X391" s="138">
        <v>28476</v>
      </c>
      <c r="Y391" s="146">
        <v>17826</v>
      </c>
      <c r="Z391" s="138">
        <v>16281</v>
      </c>
      <c r="AA391" s="138">
        <v>69803</v>
      </c>
      <c r="AB391" s="138">
        <v>1867</v>
      </c>
      <c r="AC391" s="138">
        <v>632</v>
      </c>
      <c r="AD391" s="138">
        <v>15617</v>
      </c>
      <c r="AE391" s="138">
        <v>36468</v>
      </c>
      <c r="AF391" s="138">
        <v>17647</v>
      </c>
      <c r="AG391" s="138">
        <v>19910</v>
      </c>
      <c r="AH391" s="138">
        <v>143490</v>
      </c>
      <c r="AI391" s="138">
        <v>97480</v>
      </c>
      <c r="AJ391" s="138">
        <v>378500</v>
      </c>
      <c r="AK391" s="128">
        <f t="shared" si="242"/>
        <v>0.13081000000000001</v>
      </c>
      <c r="AL391" s="129">
        <f t="shared" si="243"/>
        <v>2.0099</v>
      </c>
      <c r="AM391" s="129">
        <f t="shared" si="253"/>
        <v>3.4530500000000002</v>
      </c>
      <c r="AN391" s="129">
        <f t="shared" si="253"/>
        <v>4.83385</v>
      </c>
      <c r="AO391" s="129">
        <f t="shared" si="245"/>
        <v>15.110700000000001</v>
      </c>
      <c r="AP391" s="129">
        <f t="shared" si="246"/>
        <v>6.1634500000000001</v>
      </c>
      <c r="AQ391" s="129">
        <f t="shared" si="252"/>
        <v>1.4349000000000001</v>
      </c>
      <c r="AR391" s="129">
        <f t="shared" si="252"/>
        <v>0.97480000000000011</v>
      </c>
      <c r="AT391" s="131">
        <f t="shared" si="275"/>
        <v>43489</v>
      </c>
      <c r="AU391" s="132">
        <f t="shared" si="254"/>
        <v>0.36468</v>
      </c>
      <c r="AV391" s="132">
        <f t="shared" si="255"/>
        <v>0.69803000000000004</v>
      </c>
      <c r="AW391" s="132">
        <f t="shared" si="256"/>
        <v>0.75142000000000009</v>
      </c>
      <c r="AX391" s="132">
        <f t="shared" si="257"/>
        <v>6.3200000000000001E-3</v>
      </c>
      <c r="AY391" s="132">
        <f t="shared" si="258"/>
        <v>1.8670000000000003E-2</v>
      </c>
      <c r="AZ391" s="132">
        <f t="shared" si="259"/>
        <v>0.36408000000000001</v>
      </c>
      <c r="BA391" s="132">
        <f t="shared" si="260"/>
        <v>0.17826</v>
      </c>
      <c r="BB391" s="132">
        <f t="shared" si="261"/>
        <v>0.9751200000000001</v>
      </c>
      <c r="BC391" s="132">
        <f t="shared" si="262"/>
        <v>0.16281000000000001</v>
      </c>
      <c r="BD391" s="132">
        <f t="shared" si="263"/>
        <v>0.28476000000000001</v>
      </c>
      <c r="BE391" s="132">
        <f t="shared" si="264"/>
        <v>0.17647000000000002</v>
      </c>
      <c r="BF391" s="132">
        <f t="shared" si="265"/>
        <v>0.15617</v>
      </c>
      <c r="BG391" s="132">
        <f t="shared" si="276"/>
        <v>1.9910000000000001E-2</v>
      </c>
      <c r="BH391" s="132"/>
      <c r="BI391" s="132">
        <f t="shared" si="249"/>
        <v>2.0099</v>
      </c>
      <c r="BJ391" s="132">
        <f t="shared" si="249"/>
        <v>3.4530500000000002</v>
      </c>
      <c r="BK391" s="132">
        <f t="shared" si="249"/>
        <v>4.83385</v>
      </c>
      <c r="BL391" s="132">
        <f t="shared" si="266"/>
        <v>0.85760000000000003</v>
      </c>
      <c r="BM391" s="132">
        <f t="shared" si="277"/>
        <v>2.9654000000000003</v>
      </c>
      <c r="BN391" s="132">
        <f t="shared" si="267"/>
        <v>1.12998</v>
      </c>
      <c r="BO391" s="132"/>
      <c r="BP391" s="132">
        <f t="shared" si="278"/>
        <v>6.1634500000000001</v>
      </c>
      <c r="BQ391" s="132">
        <f t="shared" si="279"/>
        <v>15.110700000000001</v>
      </c>
      <c r="BR391" s="132">
        <f t="shared" si="280"/>
        <v>0.3785</v>
      </c>
      <c r="BS391" s="132">
        <f t="shared" si="268"/>
        <v>0.13768000000000002</v>
      </c>
      <c r="BT391" s="132">
        <f t="shared" si="269"/>
        <v>2.0637000000000003</v>
      </c>
      <c r="BU391" s="132"/>
      <c r="BV391" s="132">
        <f t="shared" si="281"/>
        <v>0.22450000000000001</v>
      </c>
      <c r="BW391" s="133">
        <f t="shared" si="250"/>
        <v>2.1659999999999999</v>
      </c>
      <c r="BX391" s="133">
        <f t="shared" si="250"/>
        <v>2.1847000000000003</v>
      </c>
      <c r="BY391" s="133">
        <f t="shared" si="270"/>
        <v>0.57820000000000005</v>
      </c>
      <c r="BZ391" s="133">
        <f t="shared" si="271"/>
        <v>0.45590000000000003</v>
      </c>
      <c r="CA391" s="133">
        <f t="shared" si="272"/>
        <v>3.2399999999999998E-2</v>
      </c>
      <c r="CB391" s="133">
        <f t="shared" si="273"/>
        <v>9.0284999999999993</v>
      </c>
      <c r="CC391" s="133"/>
      <c r="CD391" s="133">
        <f t="shared" si="274"/>
        <v>2.1617999999999999</v>
      </c>
    </row>
    <row r="392" spans="1:82" ht="15.75" x14ac:dyDescent="0.25">
      <c r="A392" s="125">
        <v>43490</v>
      </c>
      <c r="B392" s="138">
        <v>19136</v>
      </c>
      <c r="C392" s="138">
        <v>66767</v>
      </c>
      <c r="D392" s="138">
        <v>94430</v>
      </c>
      <c r="E392" s="138">
        <v>28980</v>
      </c>
      <c r="F392" s="138">
        <v>51608</v>
      </c>
      <c r="G392" s="138">
        <v>1522</v>
      </c>
      <c r="H392" s="138">
        <v>19494</v>
      </c>
      <c r="I392" s="138">
        <v>19572</v>
      </c>
      <c r="J392" s="138">
        <v>142924</v>
      </c>
      <c r="K392" s="138">
        <v>119614</v>
      </c>
      <c r="L392" s="146">
        <v>4559</v>
      </c>
      <c r="M392" s="138">
        <v>18932</v>
      </c>
      <c r="N392" s="138">
        <v>254</v>
      </c>
      <c r="O392" s="138">
        <v>18481</v>
      </c>
      <c r="P392" s="138">
        <v>20292</v>
      </c>
      <c r="Q392" s="138">
        <v>5448</v>
      </c>
      <c r="R392" s="138">
        <v>19299</v>
      </c>
      <c r="S392" s="138">
        <v>74613</v>
      </c>
      <c r="T392" s="138">
        <v>13127</v>
      </c>
      <c r="U392" s="138">
        <v>8712</v>
      </c>
      <c r="V392" s="138">
        <v>35828</v>
      </c>
      <c r="W392" s="138">
        <v>41781</v>
      </c>
      <c r="X392" s="138">
        <v>20978</v>
      </c>
      <c r="Y392" s="146">
        <v>17826</v>
      </c>
      <c r="Z392" s="138">
        <v>14439</v>
      </c>
      <c r="AA392" s="138">
        <v>66990</v>
      </c>
      <c r="AB392" s="138">
        <v>1273</v>
      </c>
      <c r="AC392" s="138">
        <v>447</v>
      </c>
      <c r="AD392" s="138">
        <v>15338</v>
      </c>
      <c r="AE392" s="138">
        <v>33438</v>
      </c>
      <c r="AF392" s="138">
        <v>10615</v>
      </c>
      <c r="AG392" s="138">
        <v>9100</v>
      </c>
      <c r="AH392" s="138">
        <v>100680</v>
      </c>
      <c r="AI392" s="138">
        <v>95900</v>
      </c>
      <c r="AJ392" s="138">
        <v>383060</v>
      </c>
      <c r="AK392" s="128">
        <f t="shared" si="242"/>
        <v>0.18932000000000002</v>
      </c>
      <c r="AL392" s="129">
        <f t="shared" si="243"/>
        <v>1.9136000000000002</v>
      </c>
      <c r="AM392" s="129">
        <f t="shared" si="253"/>
        <v>3.3383500000000002</v>
      </c>
      <c r="AN392" s="129">
        <f t="shared" si="253"/>
        <v>4.7214999999999998</v>
      </c>
      <c r="AO392" s="129">
        <f t="shared" si="245"/>
        <v>14.292400000000001</v>
      </c>
      <c r="AP392" s="129">
        <f t="shared" si="246"/>
        <v>5.9807000000000006</v>
      </c>
      <c r="AQ392" s="129">
        <f t="shared" si="252"/>
        <v>1.0068000000000001</v>
      </c>
      <c r="AR392" s="129">
        <f t="shared" si="252"/>
        <v>0.95900000000000007</v>
      </c>
      <c r="AT392" s="131">
        <f t="shared" si="275"/>
        <v>43490</v>
      </c>
      <c r="AU392" s="132">
        <f t="shared" si="254"/>
        <v>0.33438000000000001</v>
      </c>
      <c r="AV392" s="132">
        <f t="shared" si="255"/>
        <v>0.66990000000000005</v>
      </c>
      <c r="AW392" s="132">
        <f t="shared" si="256"/>
        <v>0.74613000000000007</v>
      </c>
      <c r="AX392" s="132">
        <f t="shared" si="257"/>
        <v>4.47E-3</v>
      </c>
      <c r="AY392" s="132">
        <f t="shared" si="258"/>
        <v>1.2730000000000002E-2</v>
      </c>
      <c r="AZ392" s="132">
        <f t="shared" si="259"/>
        <v>0.35828000000000004</v>
      </c>
      <c r="BA392" s="132">
        <f t="shared" si="260"/>
        <v>0.17826</v>
      </c>
      <c r="BB392" s="132">
        <f t="shared" si="261"/>
        <v>0.83562000000000003</v>
      </c>
      <c r="BC392" s="132">
        <f t="shared" si="262"/>
        <v>0.14439000000000002</v>
      </c>
      <c r="BD392" s="132">
        <f t="shared" si="263"/>
        <v>0.20978000000000002</v>
      </c>
      <c r="BE392" s="132">
        <f t="shared" si="264"/>
        <v>0.10615000000000001</v>
      </c>
      <c r="BF392" s="132">
        <f t="shared" si="265"/>
        <v>0.15338000000000002</v>
      </c>
      <c r="BG392" s="132">
        <f t="shared" si="276"/>
        <v>9.1000000000000004E-3</v>
      </c>
      <c r="BH392" s="132"/>
      <c r="BI392" s="132">
        <f t="shared" si="249"/>
        <v>1.9136000000000002</v>
      </c>
      <c r="BJ392" s="132">
        <f t="shared" si="249"/>
        <v>3.3383500000000002</v>
      </c>
      <c r="BK392" s="132">
        <f t="shared" si="249"/>
        <v>4.7214999999999998</v>
      </c>
      <c r="BL392" s="132">
        <f t="shared" si="266"/>
        <v>0.87120000000000009</v>
      </c>
      <c r="BM392" s="132">
        <f t="shared" si="277"/>
        <v>2.8980000000000001</v>
      </c>
      <c r="BN392" s="132">
        <f t="shared" si="267"/>
        <v>1.0321600000000002</v>
      </c>
      <c r="BO392" s="132"/>
      <c r="BP392" s="132">
        <f t="shared" si="278"/>
        <v>5.9807000000000006</v>
      </c>
      <c r="BQ392" s="132">
        <f t="shared" si="279"/>
        <v>14.292400000000001</v>
      </c>
      <c r="BR392" s="132">
        <f t="shared" si="280"/>
        <v>0.38305999999999996</v>
      </c>
      <c r="BS392" s="132">
        <f t="shared" si="268"/>
        <v>0.13127</v>
      </c>
      <c r="BT392" s="132">
        <f t="shared" si="269"/>
        <v>1.9299000000000002</v>
      </c>
      <c r="BU392" s="132"/>
      <c r="BV392" s="132">
        <f t="shared" si="281"/>
        <v>0.1522</v>
      </c>
      <c r="BW392" s="133">
        <f t="shared" si="250"/>
        <v>1.9494</v>
      </c>
      <c r="BX392" s="133">
        <f t="shared" si="250"/>
        <v>1.9572000000000001</v>
      </c>
      <c r="BY392" s="133">
        <f t="shared" si="270"/>
        <v>0.54480000000000006</v>
      </c>
      <c r="BZ392" s="133">
        <f t="shared" si="271"/>
        <v>0.45590000000000003</v>
      </c>
      <c r="CA392" s="133">
        <f t="shared" si="272"/>
        <v>2.5400000000000002E-2</v>
      </c>
      <c r="CB392" s="133">
        <f t="shared" si="273"/>
        <v>9.2405000000000008</v>
      </c>
      <c r="CC392" s="133"/>
      <c r="CD392" s="133">
        <f t="shared" si="274"/>
        <v>2.0291999999999999</v>
      </c>
    </row>
    <row r="393" spans="1:82" ht="15.75" x14ac:dyDescent="0.25">
      <c r="A393" s="125">
        <v>43491</v>
      </c>
      <c r="B393" s="138">
        <v>18802</v>
      </c>
      <c r="C393" s="138">
        <v>65190</v>
      </c>
      <c r="D393" s="138">
        <v>92617</v>
      </c>
      <c r="E393" s="138">
        <v>26237</v>
      </c>
      <c r="F393" s="138">
        <v>52942</v>
      </c>
      <c r="G393" s="138">
        <v>1468</v>
      </c>
      <c r="H393" s="138">
        <v>17234</v>
      </c>
      <c r="I393" s="138">
        <v>17727</v>
      </c>
      <c r="J393" s="138">
        <v>136587</v>
      </c>
      <c r="K393" s="138">
        <v>111961</v>
      </c>
      <c r="L393" s="146">
        <v>4559</v>
      </c>
      <c r="M393" s="138">
        <v>23138</v>
      </c>
      <c r="N393" s="138">
        <v>181</v>
      </c>
      <c r="O393" s="138">
        <v>19448</v>
      </c>
      <c r="P393" s="138">
        <v>19036</v>
      </c>
      <c r="Q393" s="138">
        <v>5040</v>
      </c>
      <c r="R393" s="138">
        <v>17836</v>
      </c>
      <c r="S393" s="138">
        <v>69715</v>
      </c>
      <c r="T393" s="138">
        <v>14520</v>
      </c>
      <c r="U393" s="138">
        <v>7066</v>
      </c>
      <c r="V393" s="138">
        <v>35438</v>
      </c>
      <c r="W393" s="138">
        <v>40651</v>
      </c>
      <c r="X393" s="138">
        <v>19287</v>
      </c>
      <c r="Y393" s="146">
        <v>17826</v>
      </c>
      <c r="Z393" s="138">
        <v>14852</v>
      </c>
      <c r="AA393" s="138">
        <v>67381</v>
      </c>
      <c r="AB393" s="138">
        <v>1106</v>
      </c>
      <c r="AC393" s="138">
        <v>575</v>
      </c>
      <c r="AD393" s="138">
        <v>7939</v>
      </c>
      <c r="AE393" s="138">
        <v>34674</v>
      </c>
      <c r="AF393" s="138">
        <v>9494</v>
      </c>
      <c r="AG393" s="138">
        <v>10600</v>
      </c>
      <c r="AH393" s="138">
        <v>47070</v>
      </c>
      <c r="AI393" s="138">
        <v>42970</v>
      </c>
      <c r="AJ393" s="138">
        <v>379300</v>
      </c>
      <c r="AK393" s="128">
        <f t="shared" si="242"/>
        <v>0.23138000000000003</v>
      </c>
      <c r="AL393" s="129">
        <f t="shared" si="243"/>
        <v>1.8802000000000001</v>
      </c>
      <c r="AM393" s="129">
        <f t="shared" si="253"/>
        <v>3.2595000000000001</v>
      </c>
      <c r="AN393" s="129">
        <f t="shared" si="253"/>
        <v>4.6308500000000006</v>
      </c>
      <c r="AO393" s="129">
        <f t="shared" si="245"/>
        <v>13.658700000000001</v>
      </c>
      <c r="AP393" s="129">
        <f t="shared" si="246"/>
        <v>5.5980500000000006</v>
      </c>
      <c r="AQ393" s="129">
        <f t="shared" si="252"/>
        <v>0.47070000000000006</v>
      </c>
      <c r="AR393" s="129">
        <f t="shared" si="252"/>
        <v>0.42970000000000003</v>
      </c>
      <c r="AT393" s="131">
        <f t="shared" si="275"/>
        <v>43491</v>
      </c>
      <c r="AU393" s="132">
        <f t="shared" si="254"/>
        <v>0.34674000000000005</v>
      </c>
      <c r="AV393" s="132">
        <f t="shared" si="255"/>
        <v>0.67381000000000002</v>
      </c>
      <c r="AW393" s="132">
        <f t="shared" si="256"/>
        <v>0.69715000000000005</v>
      </c>
      <c r="AX393" s="132">
        <f t="shared" si="257"/>
        <v>5.7500000000000008E-3</v>
      </c>
      <c r="AY393" s="132">
        <f t="shared" si="258"/>
        <v>1.106E-2</v>
      </c>
      <c r="AZ393" s="132">
        <f t="shared" si="259"/>
        <v>0.35438000000000003</v>
      </c>
      <c r="BA393" s="132">
        <f t="shared" si="260"/>
        <v>0.17826</v>
      </c>
      <c r="BB393" s="132">
        <f t="shared" si="261"/>
        <v>0.81302000000000008</v>
      </c>
      <c r="BC393" s="132">
        <f t="shared" si="262"/>
        <v>0.14852000000000001</v>
      </c>
      <c r="BD393" s="132">
        <f t="shared" si="263"/>
        <v>0.19287000000000001</v>
      </c>
      <c r="BE393" s="132">
        <f t="shared" si="264"/>
        <v>9.494000000000001E-2</v>
      </c>
      <c r="BF393" s="132">
        <f t="shared" si="265"/>
        <v>7.9390000000000002E-2</v>
      </c>
      <c r="BG393" s="132">
        <f t="shared" si="276"/>
        <v>1.06E-2</v>
      </c>
      <c r="BH393" s="132"/>
      <c r="BI393" s="132">
        <f t="shared" si="249"/>
        <v>1.8802000000000001</v>
      </c>
      <c r="BJ393" s="132">
        <f t="shared" si="249"/>
        <v>3.2595000000000001</v>
      </c>
      <c r="BK393" s="132">
        <f t="shared" si="249"/>
        <v>4.6308500000000006</v>
      </c>
      <c r="BL393" s="132">
        <f t="shared" si="266"/>
        <v>0.70660000000000001</v>
      </c>
      <c r="BM393" s="132">
        <f t="shared" si="277"/>
        <v>2.6236999999999999</v>
      </c>
      <c r="BN393" s="132">
        <f t="shared" si="267"/>
        <v>1.05884</v>
      </c>
      <c r="BO393" s="132"/>
      <c r="BP393" s="132">
        <f t="shared" si="278"/>
        <v>5.5980500000000006</v>
      </c>
      <c r="BQ393" s="132">
        <f t="shared" si="279"/>
        <v>13.658700000000001</v>
      </c>
      <c r="BR393" s="132">
        <f t="shared" si="280"/>
        <v>0.37929999999999997</v>
      </c>
      <c r="BS393" s="132">
        <f t="shared" si="268"/>
        <v>0.14520000000000002</v>
      </c>
      <c r="BT393" s="132">
        <f t="shared" si="269"/>
        <v>1.7836000000000001</v>
      </c>
      <c r="BU393" s="132"/>
      <c r="BV393" s="132">
        <f t="shared" si="281"/>
        <v>0.14680000000000001</v>
      </c>
      <c r="BW393" s="133">
        <f t="shared" si="250"/>
        <v>1.7234</v>
      </c>
      <c r="BX393" s="133">
        <f t="shared" si="250"/>
        <v>1.7727000000000002</v>
      </c>
      <c r="BY393" s="133">
        <f t="shared" si="270"/>
        <v>0.504</v>
      </c>
      <c r="BZ393" s="133">
        <f t="shared" si="271"/>
        <v>0.45590000000000003</v>
      </c>
      <c r="CA393" s="133">
        <f t="shared" si="272"/>
        <v>1.8100000000000002E-2</v>
      </c>
      <c r="CB393" s="133">
        <f t="shared" si="273"/>
        <v>9.7240000000000002</v>
      </c>
      <c r="CC393" s="133"/>
      <c r="CD393" s="133">
        <f t="shared" si="274"/>
        <v>1.9036000000000002</v>
      </c>
    </row>
    <row r="394" spans="1:82" ht="15.75" x14ac:dyDescent="0.25">
      <c r="A394" s="125">
        <v>43492</v>
      </c>
      <c r="B394" s="138">
        <v>18936</v>
      </c>
      <c r="C394" s="138">
        <v>65438</v>
      </c>
      <c r="D394" s="138">
        <v>92630</v>
      </c>
      <c r="E394" s="138">
        <v>25513</v>
      </c>
      <c r="F394" s="138">
        <v>54451</v>
      </c>
      <c r="G394" s="138">
        <v>1430</v>
      </c>
      <c r="H394" s="138">
        <v>15903</v>
      </c>
      <c r="I394" s="138">
        <v>16480</v>
      </c>
      <c r="J394" s="138">
        <v>135686</v>
      </c>
      <c r="K394" s="138">
        <v>111158</v>
      </c>
      <c r="L394" s="146">
        <v>4559</v>
      </c>
      <c r="M394" s="138">
        <v>21371</v>
      </c>
      <c r="N394" s="138">
        <v>228</v>
      </c>
      <c r="O394" s="138">
        <v>18876</v>
      </c>
      <c r="P394" s="138">
        <v>18497</v>
      </c>
      <c r="Q394" s="138">
        <v>4877</v>
      </c>
      <c r="R394" s="138">
        <v>17590</v>
      </c>
      <c r="S394" s="138">
        <v>70339</v>
      </c>
      <c r="T394" s="138">
        <v>13890</v>
      </c>
      <c r="U394" s="138">
        <v>6411</v>
      </c>
      <c r="V394" s="138">
        <v>36957</v>
      </c>
      <c r="W394" s="138">
        <v>40256</v>
      </c>
      <c r="X394" s="138">
        <v>15391</v>
      </c>
      <c r="Y394" s="146">
        <v>17826</v>
      </c>
      <c r="Z394" s="138">
        <v>14594</v>
      </c>
      <c r="AA394" s="138">
        <v>68138</v>
      </c>
      <c r="AB394" s="138">
        <v>1085</v>
      </c>
      <c r="AC394" s="138">
        <v>539</v>
      </c>
      <c r="AD394" s="138">
        <v>7350</v>
      </c>
      <c r="AE394" s="138">
        <v>36153</v>
      </c>
      <c r="AF394" s="138">
        <v>9203</v>
      </c>
      <c r="AG394" s="138">
        <v>9920</v>
      </c>
      <c r="AH394" s="138">
        <v>50340</v>
      </c>
      <c r="AI394" s="138">
        <v>37670</v>
      </c>
      <c r="AJ394" s="138">
        <v>380060</v>
      </c>
      <c r="AK394" s="128">
        <f t="shared" si="242"/>
        <v>0.21371000000000001</v>
      </c>
      <c r="AL394" s="129">
        <f t="shared" si="243"/>
        <v>1.8936000000000002</v>
      </c>
      <c r="AM394" s="129">
        <f t="shared" si="253"/>
        <v>3.2719</v>
      </c>
      <c r="AN394" s="129">
        <f t="shared" si="253"/>
        <v>4.6315</v>
      </c>
      <c r="AO394" s="129">
        <f t="shared" si="245"/>
        <v>13.5686</v>
      </c>
      <c r="AP394" s="129">
        <f t="shared" si="246"/>
        <v>5.5579000000000001</v>
      </c>
      <c r="AQ394" s="129">
        <f t="shared" si="252"/>
        <v>0.50340000000000007</v>
      </c>
      <c r="AR394" s="129">
        <f t="shared" si="252"/>
        <v>0.37670000000000003</v>
      </c>
      <c r="AT394" s="131">
        <f t="shared" si="275"/>
        <v>43492</v>
      </c>
      <c r="AU394" s="132">
        <f t="shared" si="254"/>
        <v>0.36153000000000002</v>
      </c>
      <c r="AV394" s="132">
        <f t="shared" si="255"/>
        <v>0.6813800000000001</v>
      </c>
      <c r="AW394" s="132">
        <f t="shared" si="256"/>
        <v>0.70339000000000007</v>
      </c>
      <c r="AX394" s="132">
        <f t="shared" si="257"/>
        <v>5.3900000000000007E-3</v>
      </c>
      <c r="AY394" s="132">
        <f t="shared" si="258"/>
        <v>1.085E-2</v>
      </c>
      <c r="AZ394" s="132">
        <f t="shared" si="259"/>
        <v>0.36957000000000001</v>
      </c>
      <c r="BA394" s="132">
        <f t="shared" si="260"/>
        <v>0.17826</v>
      </c>
      <c r="BB394" s="132">
        <f t="shared" si="261"/>
        <v>0.80512000000000006</v>
      </c>
      <c r="BC394" s="132">
        <f t="shared" si="262"/>
        <v>0.14594000000000001</v>
      </c>
      <c r="BD394" s="132">
        <f t="shared" si="263"/>
        <v>0.15391000000000002</v>
      </c>
      <c r="BE394" s="132">
        <f t="shared" si="264"/>
        <v>9.2030000000000001E-2</v>
      </c>
      <c r="BF394" s="132">
        <f t="shared" si="265"/>
        <v>7.350000000000001E-2</v>
      </c>
      <c r="BG394" s="132">
        <f t="shared" si="276"/>
        <v>9.92E-3</v>
      </c>
      <c r="BH394" s="132"/>
      <c r="BI394" s="132">
        <f t="shared" si="249"/>
        <v>1.8936000000000002</v>
      </c>
      <c r="BJ394" s="132">
        <f t="shared" si="249"/>
        <v>3.2719</v>
      </c>
      <c r="BK394" s="132">
        <f t="shared" si="249"/>
        <v>4.6315</v>
      </c>
      <c r="BL394" s="132">
        <f t="shared" si="266"/>
        <v>0.6411</v>
      </c>
      <c r="BM394" s="132">
        <f t="shared" si="277"/>
        <v>2.5512999999999999</v>
      </c>
      <c r="BN394" s="132">
        <f t="shared" si="267"/>
        <v>1.0890200000000001</v>
      </c>
      <c r="BO394" s="132"/>
      <c r="BP394" s="132">
        <f t="shared" si="278"/>
        <v>5.5579000000000001</v>
      </c>
      <c r="BQ394" s="132">
        <f t="shared" si="279"/>
        <v>13.5686</v>
      </c>
      <c r="BR394" s="132">
        <f t="shared" si="280"/>
        <v>0.38006000000000001</v>
      </c>
      <c r="BS394" s="132">
        <f t="shared" si="268"/>
        <v>0.13890000000000002</v>
      </c>
      <c r="BT394" s="132">
        <f t="shared" si="269"/>
        <v>1.7590000000000001</v>
      </c>
      <c r="BU394" s="132"/>
      <c r="BV394" s="132">
        <f t="shared" si="281"/>
        <v>0.14300000000000002</v>
      </c>
      <c r="BW394" s="133">
        <f t="shared" si="250"/>
        <v>1.5903</v>
      </c>
      <c r="BX394" s="133">
        <f t="shared" si="250"/>
        <v>1.6480000000000001</v>
      </c>
      <c r="BY394" s="133">
        <f t="shared" si="270"/>
        <v>0.48770000000000002</v>
      </c>
      <c r="BZ394" s="133">
        <f t="shared" si="271"/>
        <v>0.45590000000000003</v>
      </c>
      <c r="CA394" s="133">
        <f t="shared" si="272"/>
        <v>2.2800000000000001E-2</v>
      </c>
      <c r="CB394" s="133">
        <f t="shared" si="273"/>
        <v>9.4380000000000006</v>
      </c>
      <c r="CC394" s="133"/>
      <c r="CD394" s="133">
        <f t="shared" si="274"/>
        <v>1.8497000000000001</v>
      </c>
    </row>
    <row r="395" spans="1:82" ht="15.75" x14ac:dyDescent="0.25">
      <c r="A395" s="125">
        <v>43493</v>
      </c>
      <c r="B395" s="138">
        <v>17869</v>
      </c>
      <c r="C395" s="138">
        <v>61990</v>
      </c>
      <c r="D395" s="138">
        <v>88998</v>
      </c>
      <c r="E395" s="138">
        <v>24532</v>
      </c>
      <c r="F395" s="138">
        <v>49360</v>
      </c>
      <c r="G395" s="138">
        <v>1213</v>
      </c>
      <c r="H395" s="138">
        <v>14269</v>
      </c>
      <c r="I395" s="138">
        <v>15271</v>
      </c>
      <c r="J395" s="138">
        <v>129457</v>
      </c>
      <c r="K395" s="138">
        <v>105255</v>
      </c>
      <c r="L395" s="146">
        <v>4559</v>
      </c>
      <c r="M395" s="138">
        <v>19111</v>
      </c>
      <c r="N395" s="138">
        <v>250</v>
      </c>
      <c r="O395" s="138">
        <v>16650</v>
      </c>
      <c r="P395" s="138">
        <v>17075</v>
      </c>
      <c r="Q395" s="138">
        <v>4653</v>
      </c>
      <c r="R395" s="138">
        <v>16456</v>
      </c>
      <c r="S395" s="138">
        <v>68382</v>
      </c>
      <c r="T395" s="138">
        <v>11970</v>
      </c>
      <c r="U395" s="138">
        <v>5819</v>
      </c>
      <c r="V395" s="138">
        <v>32946</v>
      </c>
      <c r="W395" s="138">
        <v>39981</v>
      </c>
      <c r="X395" s="138">
        <v>15562</v>
      </c>
      <c r="Y395" s="146">
        <v>17826</v>
      </c>
      <c r="Z395" s="138">
        <v>13362</v>
      </c>
      <c r="AA395" s="138">
        <v>61245</v>
      </c>
      <c r="AB395" s="138">
        <v>977</v>
      </c>
      <c r="AC395" s="138">
        <v>481</v>
      </c>
      <c r="AD395" s="138">
        <v>6231</v>
      </c>
      <c r="AE395" s="138">
        <v>33211</v>
      </c>
      <c r="AF395" s="138">
        <v>10492</v>
      </c>
      <c r="AG395" s="138">
        <v>0</v>
      </c>
      <c r="AH395" s="138">
        <v>32850</v>
      </c>
      <c r="AI395" s="138">
        <v>28510</v>
      </c>
      <c r="AJ395" s="138">
        <v>368640</v>
      </c>
      <c r="AK395" s="128">
        <f t="shared" si="242"/>
        <v>0.19111</v>
      </c>
      <c r="AL395" s="129">
        <f t="shared" si="243"/>
        <v>1.7869000000000002</v>
      </c>
      <c r="AM395" s="129">
        <f t="shared" si="253"/>
        <v>3.0995000000000004</v>
      </c>
      <c r="AN395" s="129">
        <f t="shared" si="253"/>
        <v>4.4499000000000004</v>
      </c>
      <c r="AO395" s="129">
        <f t="shared" si="245"/>
        <v>12.9457</v>
      </c>
      <c r="AP395" s="129">
        <f t="shared" si="246"/>
        <v>5.2627500000000005</v>
      </c>
      <c r="AQ395" s="129">
        <f t="shared" si="252"/>
        <v>0.32850000000000001</v>
      </c>
      <c r="AR395" s="129">
        <f t="shared" si="252"/>
        <v>0.28510000000000002</v>
      </c>
      <c r="AT395" s="131">
        <f t="shared" si="275"/>
        <v>43493</v>
      </c>
      <c r="AU395" s="132">
        <f t="shared" si="254"/>
        <v>0.33211000000000002</v>
      </c>
      <c r="AV395" s="132">
        <f t="shared" si="255"/>
        <v>0.61245000000000005</v>
      </c>
      <c r="AW395" s="132">
        <f t="shared" si="256"/>
        <v>0.68382000000000009</v>
      </c>
      <c r="AX395" s="132">
        <f t="shared" si="257"/>
        <v>4.81E-3</v>
      </c>
      <c r="AY395" s="132">
        <f t="shared" si="258"/>
        <v>9.7700000000000009E-3</v>
      </c>
      <c r="AZ395" s="132">
        <f t="shared" si="259"/>
        <v>0.32946000000000003</v>
      </c>
      <c r="BA395" s="132">
        <f t="shared" si="260"/>
        <v>0.17826</v>
      </c>
      <c r="BB395" s="132">
        <f t="shared" si="261"/>
        <v>0.79962000000000011</v>
      </c>
      <c r="BC395" s="132">
        <f t="shared" si="262"/>
        <v>0.13362000000000002</v>
      </c>
      <c r="BD395" s="132">
        <f t="shared" si="263"/>
        <v>0.15562000000000001</v>
      </c>
      <c r="BE395" s="132">
        <f t="shared" si="264"/>
        <v>0.10492000000000001</v>
      </c>
      <c r="BF395" s="132">
        <f t="shared" si="265"/>
        <v>6.2310000000000004E-2</v>
      </c>
      <c r="BG395" s="132">
        <f t="shared" si="276"/>
        <v>0</v>
      </c>
      <c r="BH395" s="132"/>
      <c r="BI395" s="132">
        <f t="shared" si="249"/>
        <v>1.7869000000000002</v>
      </c>
      <c r="BJ395" s="132">
        <f t="shared" si="249"/>
        <v>3.0995000000000004</v>
      </c>
      <c r="BK395" s="132">
        <f t="shared" si="249"/>
        <v>4.4499000000000004</v>
      </c>
      <c r="BL395" s="132">
        <f t="shared" si="266"/>
        <v>0.58189999999999997</v>
      </c>
      <c r="BM395" s="132">
        <f t="shared" si="277"/>
        <v>2.4532000000000003</v>
      </c>
      <c r="BN395" s="132">
        <f t="shared" si="267"/>
        <v>0.98720000000000008</v>
      </c>
      <c r="BO395" s="132"/>
      <c r="BP395" s="132">
        <f t="shared" si="278"/>
        <v>5.2627500000000005</v>
      </c>
      <c r="BQ395" s="132">
        <f t="shared" si="279"/>
        <v>12.9457</v>
      </c>
      <c r="BR395" s="132">
        <f t="shared" si="280"/>
        <v>0.36863999999999997</v>
      </c>
      <c r="BS395" s="132">
        <f t="shared" si="268"/>
        <v>0.11970000000000001</v>
      </c>
      <c r="BT395" s="132">
        <f t="shared" si="269"/>
        <v>1.6456000000000002</v>
      </c>
      <c r="BU395" s="132"/>
      <c r="BV395" s="132">
        <f t="shared" si="281"/>
        <v>0.12130000000000001</v>
      </c>
      <c r="BW395" s="133">
        <f t="shared" si="250"/>
        <v>1.4269000000000001</v>
      </c>
      <c r="BX395" s="133">
        <f t="shared" si="250"/>
        <v>1.5271000000000001</v>
      </c>
      <c r="BY395" s="133">
        <f t="shared" si="270"/>
        <v>0.46530000000000005</v>
      </c>
      <c r="BZ395" s="133">
        <f t="shared" si="271"/>
        <v>0.45590000000000003</v>
      </c>
      <c r="CA395" s="133">
        <f t="shared" si="272"/>
        <v>2.5000000000000001E-2</v>
      </c>
      <c r="CB395" s="133">
        <f t="shared" si="273"/>
        <v>8.3249999999999993</v>
      </c>
      <c r="CC395" s="133"/>
      <c r="CD395" s="133">
        <f t="shared" si="274"/>
        <v>1.7075</v>
      </c>
    </row>
    <row r="396" spans="1:82" ht="15.75" x14ac:dyDescent="0.25">
      <c r="A396" s="125">
        <v>43494</v>
      </c>
      <c r="B396" s="138">
        <v>17857</v>
      </c>
      <c r="C396" s="138">
        <v>61961</v>
      </c>
      <c r="D396" s="138">
        <v>88689</v>
      </c>
      <c r="E396" s="138">
        <v>24354</v>
      </c>
      <c r="F396" s="138">
        <v>49903</v>
      </c>
      <c r="G396" s="138">
        <v>1205</v>
      </c>
      <c r="H396" s="138">
        <v>13720</v>
      </c>
      <c r="I396" s="138">
        <v>15176</v>
      </c>
      <c r="J396" s="138">
        <v>129248</v>
      </c>
      <c r="K396" s="138">
        <v>104471</v>
      </c>
      <c r="L396" s="146">
        <v>4559</v>
      </c>
      <c r="M396" s="138">
        <v>17740</v>
      </c>
      <c r="N396" s="138">
        <v>246</v>
      </c>
      <c r="O396" s="138">
        <v>16359</v>
      </c>
      <c r="P396" s="138">
        <v>16754</v>
      </c>
      <c r="Q396" s="138">
        <v>4633</v>
      </c>
      <c r="R396" s="138">
        <v>16478</v>
      </c>
      <c r="S396" s="138">
        <v>69333</v>
      </c>
      <c r="T396" s="138">
        <v>12128</v>
      </c>
      <c r="U396" s="138">
        <v>5496</v>
      </c>
      <c r="V396" s="138">
        <v>32440</v>
      </c>
      <c r="W396" s="138">
        <v>39514</v>
      </c>
      <c r="X396" s="138">
        <v>17703</v>
      </c>
      <c r="Y396" s="146">
        <v>17826</v>
      </c>
      <c r="Z396" s="138">
        <v>13348</v>
      </c>
      <c r="AA396" s="138">
        <v>65911</v>
      </c>
      <c r="AB396" s="138">
        <v>1044</v>
      </c>
      <c r="AC396" s="138">
        <v>484</v>
      </c>
      <c r="AD396" s="138">
        <v>3128</v>
      </c>
      <c r="AE396" s="138">
        <v>33728</v>
      </c>
      <c r="AF396" s="138">
        <v>11202</v>
      </c>
      <c r="AG396" s="138">
        <v>10760</v>
      </c>
      <c r="AH396" s="138">
        <v>4950</v>
      </c>
      <c r="AI396" s="138">
        <v>5300</v>
      </c>
      <c r="AJ396" s="138">
        <v>379020</v>
      </c>
      <c r="AK396" s="128">
        <f t="shared" si="242"/>
        <v>0.1774</v>
      </c>
      <c r="AL396" s="129">
        <f t="shared" si="243"/>
        <v>1.7857000000000001</v>
      </c>
      <c r="AM396" s="129">
        <f t="shared" si="253"/>
        <v>3.0980500000000002</v>
      </c>
      <c r="AN396" s="129">
        <f t="shared" si="253"/>
        <v>4.43445</v>
      </c>
      <c r="AO396" s="129">
        <f t="shared" si="245"/>
        <v>12.924800000000001</v>
      </c>
      <c r="AP396" s="129">
        <f t="shared" si="246"/>
        <v>5.2235500000000004</v>
      </c>
      <c r="AQ396" s="129">
        <f t="shared" si="252"/>
        <v>4.9500000000000002E-2</v>
      </c>
      <c r="AR396" s="129">
        <f t="shared" si="252"/>
        <v>5.3000000000000005E-2</v>
      </c>
      <c r="AT396" s="131">
        <f t="shared" si="275"/>
        <v>43494</v>
      </c>
      <c r="AU396" s="132">
        <f t="shared" si="254"/>
        <v>0.33728000000000002</v>
      </c>
      <c r="AV396" s="132">
        <f t="shared" si="255"/>
        <v>0.65911000000000008</v>
      </c>
      <c r="AW396" s="132">
        <f t="shared" si="256"/>
        <v>0.69333</v>
      </c>
      <c r="AX396" s="132">
        <f t="shared" si="257"/>
        <v>4.8400000000000006E-3</v>
      </c>
      <c r="AY396" s="132">
        <f t="shared" si="258"/>
        <v>1.0440000000000001E-2</v>
      </c>
      <c r="AZ396" s="132">
        <f t="shared" si="259"/>
        <v>0.32440000000000002</v>
      </c>
      <c r="BA396" s="132">
        <f t="shared" si="260"/>
        <v>0.17826</v>
      </c>
      <c r="BB396" s="132">
        <f t="shared" si="261"/>
        <v>0.79028000000000009</v>
      </c>
      <c r="BC396" s="132">
        <f t="shared" si="262"/>
        <v>0.13348000000000002</v>
      </c>
      <c r="BD396" s="132">
        <f t="shared" si="263"/>
        <v>0.17703000000000002</v>
      </c>
      <c r="BE396" s="132">
        <f t="shared" si="264"/>
        <v>0.11202000000000001</v>
      </c>
      <c r="BF396" s="132">
        <f t="shared" si="265"/>
        <v>3.1280000000000002E-2</v>
      </c>
      <c r="BG396" s="132">
        <f t="shared" si="276"/>
        <v>1.0759999999999999E-2</v>
      </c>
      <c r="BH396" s="132"/>
      <c r="BI396" s="132">
        <f t="shared" si="249"/>
        <v>1.7857000000000001</v>
      </c>
      <c r="BJ396" s="132">
        <f t="shared" si="249"/>
        <v>3.0980500000000002</v>
      </c>
      <c r="BK396" s="132">
        <f t="shared" si="249"/>
        <v>4.43445</v>
      </c>
      <c r="BL396" s="132">
        <f t="shared" si="266"/>
        <v>0.54959999999999998</v>
      </c>
      <c r="BM396" s="132">
        <f t="shared" si="277"/>
        <v>2.4354</v>
      </c>
      <c r="BN396" s="132">
        <f t="shared" si="267"/>
        <v>0.99806000000000006</v>
      </c>
      <c r="BO396" s="132"/>
      <c r="BP396" s="132">
        <f t="shared" si="278"/>
        <v>5.2235500000000004</v>
      </c>
      <c r="BQ396" s="132">
        <f t="shared" si="279"/>
        <v>12.924800000000001</v>
      </c>
      <c r="BR396" s="132">
        <f t="shared" si="280"/>
        <v>0.37901999999999997</v>
      </c>
      <c r="BS396" s="132">
        <f t="shared" si="268"/>
        <v>0.12128000000000001</v>
      </c>
      <c r="BT396" s="132">
        <f t="shared" si="269"/>
        <v>1.6478000000000002</v>
      </c>
      <c r="BU396" s="132"/>
      <c r="BV396" s="132">
        <f t="shared" si="281"/>
        <v>0.12050000000000001</v>
      </c>
      <c r="BW396" s="133">
        <f t="shared" si="250"/>
        <v>1.3720000000000001</v>
      </c>
      <c r="BX396" s="133">
        <f t="shared" si="250"/>
        <v>1.5176000000000001</v>
      </c>
      <c r="BY396" s="133">
        <f t="shared" si="270"/>
        <v>0.46330000000000005</v>
      </c>
      <c r="BZ396" s="133">
        <f t="shared" si="271"/>
        <v>0.45590000000000003</v>
      </c>
      <c r="CA396" s="133">
        <f t="shared" si="272"/>
        <v>2.46E-2</v>
      </c>
      <c r="CB396" s="133">
        <f t="shared" si="273"/>
        <v>8.1795000000000009</v>
      </c>
      <c r="CC396" s="133"/>
      <c r="CD396" s="133">
        <f t="shared" si="274"/>
        <v>1.6754</v>
      </c>
    </row>
    <row r="397" spans="1:82" ht="15.75" x14ac:dyDescent="0.25">
      <c r="A397" s="125">
        <v>43495</v>
      </c>
      <c r="B397" s="138">
        <v>17993</v>
      </c>
      <c r="C397" s="138">
        <v>62462</v>
      </c>
      <c r="D397" s="138">
        <v>89702</v>
      </c>
      <c r="E397" s="138">
        <v>24986</v>
      </c>
      <c r="F397" s="138">
        <v>49212</v>
      </c>
      <c r="G397" s="138">
        <v>1224</v>
      </c>
      <c r="H397" s="138">
        <v>15113</v>
      </c>
      <c r="I397" s="138">
        <v>16469</v>
      </c>
      <c r="J397" s="138">
        <v>131441</v>
      </c>
      <c r="K397" s="138">
        <v>106188</v>
      </c>
      <c r="L397" s="146">
        <v>4559</v>
      </c>
      <c r="M397" s="138">
        <v>15346</v>
      </c>
      <c r="N397" s="138">
        <v>215</v>
      </c>
      <c r="O397" s="138">
        <v>16295</v>
      </c>
      <c r="P397" s="138">
        <v>17580</v>
      </c>
      <c r="Q397" s="138">
        <v>4845</v>
      </c>
      <c r="R397" s="138">
        <v>16880</v>
      </c>
      <c r="S397" s="138">
        <v>70184</v>
      </c>
      <c r="T397" s="138">
        <v>11646</v>
      </c>
      <c r="U397" s="138">
        <v>5788</v>
      </c>
      <c r="V397" s="138">
        <v>32763</v>
      </c>
      <c r="W397" s="138">
        <v>40595</v>
      </c>
      <c r="X397" s="138">
        <v>18801</v>
      </c>
      <c r="Y397" s="146">
        <v>17826</v>
      </c>
      <c r="Z397" s="138">
        <v>14401</v>
      </c>
      <c r="AA397" s="138">
        <v>63097</v>
      </c>
      <c r="AB397" s="138">
        <v>1271</v>
      </c>
      <c r="AC397" s="138">
        <v>411</v>
      </c>
      <c r="AD397" s="138">
        <v>2193</v>
      </c>
      <c r="AE397" s="138">
        <v>34809</v>
      </c>
      <c r="AF397" s="138">
        <v>11427</v>
      </c>
      <c r="AG397" s="138">
        <v>11010</v>
      </c>
      <c r="AH397" s="138">
        <v>5730</v>
      </c>
      <c r="AI397" s="138">
        <v>30</v>
      </c>
      <c r="AJ397" s="138">
        <v>378340</v>
      </c>
      <c r="AK397" s="128">
        <f>(M397)*0.00001</f>
        <v>0.15346000000000001</v>
      </c>
      <c r="AL397" s="129">
        <f>(B397)*0.0001</f>
        <v>1.7993000000000001</v>
      </c>
      <c r="AM397" s="129">
        <f>(C397)*0.00005</f>
        <v>3.1231</v>
      </c>
      <c r="AN397" s="129">
        <f>(D397)*0.00005</f>
        <v>4.4851000000000001</v>
      </c>
      <c r="AO397" s="129">
        <f>(J397)*0.0001</f>
        <v>13.1441</v>
      </c>
      <c r="AP397" s="129">
        <f>(K397)*0.00005</f>
        <v>5.3094000000000001</v>
      </c>
      <c r="AQ397" s="129">
        <f>(AH397)*0.00001</f>
        <v>5.7300000000000004E-2</v>
      </c>
      <c r="AR397" s="129">
        <f>(AI397)*0.00001</f>
        <v>3.0000000000000003E-4</v>
      </c>
      <c r="AT397" s="131">
        <f t="shared" si="275"/>
        <v>43495</v>
      </c>
      <c r="AU397" s="132">
        <f t="shared" si="254"/>
        <v>0.34809000000000001</v>
      </c>
      <c r="AV397" s="132">
        <f t="shared" si="255"/>
        <v>0.63097000000000003</v>
      </c>
      <c r="AW397" s="132">
        <f t="shared" si="256"/>
        <v>0.70184000000000002</v>
      </c>
      <c r="AX397" s="132">
        <f t="shared" si="257"/>
        <v>4.1099999999999999E-3</v>
      </c>
      <c r="AY397" s="132">
        <f t="shared" si="258"/>
        <v>1.2710000000000001E-2</v>
      </c>
      <c r="AZ397" s="132">
        <f t="shared" si="259"/>
        <v>0.32763000000000003</v>
      </c>
      <c r="BA397" s="132">
        <f t="shared" si="260"/>
        <v>0.17826</v>
      </c>
      <c r="BB397" s="132">
        <f t="shared" si="261"/>
        <v>0.81190000000000007</v>
      </c>
      <c r="BC397" s="132">
        <f t="shared" si="262"/>
        <v>0.14401</v>
      </c>
      <c r="BD397" s="132">
        <f t="shared" si="263"/>
        <v>0.18801000000000001</v>
      </c>
      <c r="BE397" s="132">
        <f t="shared" si="264"/>
        <v>0.11427000000000001</v>
      </c>
      <c r="BF397" s="132">
        <f t="shared" si="265"/>
        <v>2.1930000000000002E-2</v>
      </c>
      <c r="BG397" s="132">
        <f t="shared" si="276"/>
        <v>1.1009999999999999E-2</v>
      </c>
      <c r="BH397" s="132"/>
      <c r="BI397" s="132">
        <f t="shared" si="249"/>
        <v>1.7993000000000001</v>
      </c>
      <c r="BJ397" s="132">
        <f t="shared" si="249"/>
        <v>3.1231</v>
      </c>
      <c r="BK397" s="132">
        <f t="shared" si="249"/>
        <v>4.4851000000000001</v>
      </c>
      <c r="BL397" s="132">
        <f t="shared" si="266"/>
        <v>0.57879999999999998</v>
      </c>
      <c r="BM397" s="132">
        <f t="shared" si="277"/>
        <v>2.4986000000000002</v>
      </c>
      <c r="BN397" s="132">
        <f t="shared" si="267"/>
        <v>0.98424000000000011</v>
      </c>
      <c r="BO397" s="132"/>
      <c r="BP397" s="132">
        <f t="shared" si="278"/>
        <v>5.3094000000000001</v>
      </c>
      <c r="BQ397" s="132">
        <f t="shared" si="279"/>
        <v>13.1441</v>
      </c>
      <c r="BR397" s="132">
        <f t="shared" si="280"/>
        <v>0.37834000000000001</v>
      </c>
      <c r="BS397" s="132">
        <f t="shared" si="268"/>
        <v>0.11646000000000001</v>
      </c>
      <c r="BT397" s="132">
        <f t="shared" si="269"/>
        <v>1.6880000000000002</v>
      </c>
      <c r="BU397" s="132"/>
      <c r="BV397" s="132">
        <f t="shared" si="281"/>
        <v>0.12240000000000001</v>
      </c>
      <c r="BW397" s="133">
        <f t="shared" si="250"/>
        <v>1.5113000000000001</v>
      </c>
      <c r="BX397" s="133">
        <f t="shared" si="250"/>
        <v>1.6469</v>
      </c>
      <c r="BY397" s="133">
        <f t="shared" si="270"/>
        <v>0.48450000000000004</v>
      </c>
      <c r="BZ397" s="133">
        <f t="shared" si="271"/>
        <v>0.45590000000000003</v>
      </c>
      <c r="CA397" s="133">
        <f t="shared" si="272"/>
        <v>2.1500000000000002E-2</v>
      </c>
      <c r="CB397" s="133">
        <f t="shared" si="273"/>
        <v>8.1475000000000009</v>
      </c>
      <c r="CC397" s="133"/>
      <c r="CD397" s="133">
        <f t="shared" si="274"/>
        <v>1.758</v>
      </c>
    </row>
    <row r="398" spans="1:82" ht="15.75" x14ac:dyDescent="0.25">
      <c r="A398" s="125">
        <v>43496</v>
      </c>
      <c r="B398" s="138">
        <v>17755</v>
      </c>
      <c r="C398" s="138">
        <v>62376</v>
      </c>
      <c r="D398" s="138">
        <v>89499</v>
      </c>
      <c r="E398" s="138">
        <v>24164</v>
      </c>
      <c r="F398" s="138">
        <v>52188</v>
      </c>
      <c r="G398" s="138">
        <v>1131</v>
      </c>
      <c r="H398" s="138">
        <v>13648</v>
      </c>
      <c r="I398" s="138">
        <v>14855</v>
      </c>
      <c r="J398" s="138">
        <v>131221</v>
      </c>
      <c r="K398" s="138">
        <v>106258</v>
      </c>
      <c r="L398" s="146">
        <v>4559</v>
      </c>
      <c r="M398" s="138">
        <v>13232</v>
      </c>
      <c r="N398" s="138">
        <v>212</v>
      </c>
      <c r="O398" s="138">
        <v>15601</v>
      </c>
      <c r="P398" s="138">
        <v>16804</v>
      </c>
      <c r="Q398" s="138">
        <v>4493</v>
      </c>
      <c r="R398" s="138">
        <v>16398</v>
      </c>
      <c r="S398" s="138">
        <v>67793</v>
      </c>
      <c r="T398" s="138">
        <v>12019</v>
      </c>
      <c r="U398" s="138">
        <v>5212</v>
      </c>
      <c r="V398" s="138">
        <v>32797</v>
      </c>
      <c r="W398" s="138">
        <v>41429</v>
      </c>
      <c r="X398" s="138">
        <v>18700</v>
      </c>
      <c r="Y398" s="146">
        <v>17826</v>
      </c>
      <c r="Z398" s="138">
        <v>15195</v>
      </c>
      <c r="AA398" s="138">
        <v>64700</v>
      </c>
      <c r="AB398" s="138">
        <v>1209</v>
      </c>
      <c r="AC398" s="138">
        <v>396</v>
      </c>
      <c r="AD398" s="138">
        <v>7345</v>
      </c>
      <c r="AE398" s="138">
        <v>37168</v>
      </c>
      <c r="AF398" s="138">
        <v>11481</v>
      </c>
      <c r="AG398" s="138">
        <v>19910</v>
      </c>
      <c r="AH398" s="138">
        <v>63990</v>
      </c>
      <c r="AI398" s="138">
        <v>37560</v>
      </c>
      <c r="AJ398" s="138">
        <v>380060</v>
      </c>
      <c r="AK398" s="128">
        <f t="shared" si="242"/>
        <v>0.13232000000000002</v>
      </c>
      <c r="AL398" s="129">
        <f t="shared" si="243"/>
        <v>1.7755000000000001</v>
      </c>
      <c r="AM398" s="129">
        <f t="shared" si="253"/>
        <v>3.1188000000000002</v>
      </c>
      <c r="AN398" s="129">
        <f t="shared" si="253"/>
        <v>4.4749500000000006</v>
      </c>
      <c r="AO398" s="129">
        <f t="shared" si="245"/>
        <v>13.122100000000001</v>
      </c>
      <c r="AP398" s="129">
        <f t="shared" si="246"/>
        <v>5.3129</v>
      </c>
      <c r="AQ398" s="129">
        <f t="shared" si="252"/>
        <v>0.63990000000000002</v>
      </c>
      <c r="AR398" s="129">
        <f t="shared" si="252"/>
        <v>0.37560000000000004</v>
      </c>
      <c r="AT398" s="131">
        <f t="shared" si="275"/>
        <v>43496</v>
      </c>
      <c r="AU398" s="132">
        <f t="shared" si="254"/>
        <v>0.37168000000000001</v>
      </c>
      <c r="AV398" s="132">
        <f t="shared" si="255"/>
        <v>0.64700000000000002</v>
      </c>
      <c r="AW398" s="132">
        <f t="shared" si="256"/>
        <v>0.67793000000000003</v>
      </c>
      <c r="AX398" s="132">
        <f t="shared" si="257"/>
        <v>3.96E-3</v>
      </c>
      <c r="AY398" s="132">
        <f t="shared" si="258"/>
        <v>1.2090000000000002E-2</v>
      </c>
      <c r="AZ398" s="132">
        <f t="shared" si="259"/>
        <v>0.32797000000000004</v>
      </c>
      <c r="BA398" s="132">
        <f t="shared" si="260"/>
        <v>0.17826</v>
      </c>
      <c r="BB398" s="132">
        <f t="shared" si="261"/>
        <v>0.82858000000000009</v>
      </c>
      <c r="BC398" s="132">
        <f t="shared" si="262"/>
        <v>0.15195</v>
      </c>
      <c r="BD398" s="132">
        <f t="shared" si="263"/>
        <v>0.18700000000000003</v>
      </c>
      <c r="BE398" s="132">
        <f t="shared" si="264"/>
        <v>0.11481000000000001</v>
      </c>
      <c r="BF398" s="132">
        <f t="shared" si="265"/>
        <v>7.3450000000000001E-2</v>
      </c>
      <c r="BG398" s="132">
        <f t="shared" si="276"/>
        <v>1.9910000000000001E-2</v>
      </c>
      <c r="BH398" s="132"/>
      <c r="BI398" s="132">
        <f t="shared" si="249"/>
        <v>1.7755000000000001</v>
      </c>
      <c r="BJ398" s="132">
        <f t="shared" si="249"/>
        <v>3.1188000000000002</v>
      </c>
      <c r="BK398" s="132">
        <f t="shared" si="249"/>
        <v>4.4749500000000006</v>
      </c>
      <c r="BL398" s="132">
        <f t="shared" si="266"/>
        <v>0.5212</v>
      </c>
      <c r="BM398" s="132">
        <f t="shared" si="277"/>
        <v>2.4164000000000003</v>
      </c>
      <c r="BN398" s="132">
        <f t="shared" si="267"/>
        <v>1.04376</v>
      </c>
      <c r="BO398" s="132"/>
      <c r="BP398" s="132">
        <f t="shared" si="278"/>
        <v>5.3129</v>
      </c>
      <c r="BQ398" s="132">
        <f t="shared" si="279"/>
        <v>13.122100000000001</v>
      </c>
      <c r="BR398" s="132">
        <f t="shared" si="280"/>
        <v>0.38006000000000001</v>
      </c>
      <c r="BS398" s="132">
        <f t="shared" si="268"/>
        <v>0.12019000000000001</v>
      </c>
      <c r="BT398" s="132">
        <f t="shared" si="269"/>
        <v>1.6398000000000001</v>
      </c>
      <c r="BU398" s="132"/>
      <c r="BV398" s="132">
        <f t="shared" si="281"/>
        <v>0.11310000000000001</v>
      </c>
      <c r="BW398" s="133">
        <f t="shared" si="250"/>
        <v>1.3648</v>
      </c>
      <c r="BX398" s="133">
        <f t="shared" si="250"/>
        <v>1.4855</v>
      </c>
      <c r="BY398" s="133">
        <f t="shared" si="270"/>
        <v>0.44930000000000003</v>
      </c>
      <c r="BZ398" s="133">
        <f t="shared" si="271"/>
        <v>0.45590000000000003</v>
      </c>
      <c r="CA398" s="133">
        <f t="shared" si="272"/>
        <v>2.12E-2</v>
      </c>
      <c r="CB398" s="133">
        <f t="shared" si="273"/>
        <v>7.8005000000000004</v>
      </c>
      <c r="CC398" s="133"/>
      <c r="CD398" s="133">
        <f t="shared" si="274"/>
        <v>1.6804000000000001</v>
      </c>
    </row>
    <row r="399" spans="1:82" ht="15.75" x14ac:dyDescent="0.25">
      <c r="A399" s="125">
        <v>43497</v>
      </c>
      <c r="B399" s="138">
        <v>16765</v>
      </c>
      <c r="C399" s="138">
        <v>59862</v>
      </c>
      <c r="D399" s="138">
        <v>86166</v>
      </c>
      <c r="E399" s="138">
        <v>23306</v>
      </c>
      <c r="F399" s="138">
        <v>47343</v>
      </c>
      <c r="G399" s="138">
        <v>1167</v>
      </c>
      <c r="H399" s="138">
        <v>12715</v>
      </c>
      <c r="I399" s="138">
        <v>13985</v>
      </c>
      <c r="J399" s="138">
        <v>127048</v>
      </c>
      <c r="K399" s="138">
        <v>103097</v>
      </c>
      <c r="L399" s="146">
        <v>4557</v>
      </c>
      <c r="M399" s="138">
        <v>15117</v>
      </c>
      <c r="N399" s="138">
        <v>237</v>
      </c>
      <c r="O399" s="138">
        <v>15418</v>
      </c>
      <c r="P399" s="138">
        <v>15764</v>
      </c>
      <c r="Q399" s="138">
        <v>4316</v>
      </c>
      <c r="R399" s="138">
        <v>15471</v>
      </c>
      <c r="S399" s="138">
        <v>63022</v>
      </c>
      <c r="T399" s="138">
        <v>11432</v>
      </c>
      <c r="U399" s="138">
        <v>4833</v>
      </c>
      <c r="V399" s="138">
        <v>30093</v>
      </c>
      <c r="W399" s="138">
        <v>40636</v>
      </c>
      <c r="X399" s="138">
        <v>17975</v>
      </c>
      <c r="Y399" s="146">
        <v>18111</v>
      </c>
      <c r="Z399" s="138">
        <v>13850</v>
      </c>
      <c r="AA399" s="138">
        <v>61277</v>
      </c>
      <c r="AB399" s="138">
        <v>993</v>
      </c>
      <c r="AC399" s="138">
        <v>339</v>
      </c>
      <c r="AD399" s="138">
        <v>15114</v>
      </c>
      <c r="AE399" s="138">
        <v>40785</v>
      </c>
      <c r="AF399" s="138">
        <v>10632</v>
      </c>
      <c r="AG399" s="138">
        <v>11010</v>
      </c>
      <c r="AH399" s="138">
        <v>120020</v>
      </c>
      <c r="AI399" s="138">
        <v>102710</v>
      </c>
      <c r="AJ399" s="138">
        <v>361840</v>
      </c>
      <c r="AK399" s="128">
        <f t="shared" si="242"/>
        <v>0.15117</v>
      </c>
      <c r="AL399" s="129">
        <f t="shared" si="243"/>
        <v>1.6765000000000001</v>
      </c>
      <c r="AM399" s="129">
        <f t="shared" si="253"/>
        <v>2.9931000000000001</v>
      </c>
      <c r="AN399" s="129">
        <f t="shared" si="253"/>
        <v>4.3083</v>
      </c>
      <c r="AO399" s="129">
        <f t="shared" si="245"/>
        <v>12.704800000000001</v>
      </c>
      <c r="AP399" s="129">
        <f t="shared" si="246"/>
        <v>5.1548500000000006</v>
      </c>
      <c r="AQ399" s="129">
        <f>(AH399)*0.000001</f>
        <v>0.12001999999999999</v>
      </c>
      <c r="AR399" s="129">
        <f>(AI399)*0.000001</f>
        <v>0.10271</v>
      </c>
      <c r="AT399" s="131">
        <f t="shared" si="275"/>
        <v>43497</v>
      </c>
      <c r="AU399" s="132">
        <f t="shared" si="254"/>
        <v>0.40785000000000005</v>
      </c>
      <c r="AV399" s="132">
        <f t="shared" si="255"/>
        <v>0.61277000000000004</v>
      </c>
      <c r="AW399" s="132">
        <f t="shared" si="256"/>
        <v>0.63022</v>
      </c>
      <c r="AX399" s="132">
        <f t="shared" si="257"/>
        <v>3.3900000000000002E-3</v>
      </c>
      <c r="AY399" s="132">
        <f t="shared" si="258"/>
        <v>9.9300000000000013E-3</v>
      </c>
      <c r="AZ399" s="132">
        <f t="shared" si="259"/>
        <v>0.30093000000000003</v>
      </c>
      <c r="BA399" s="132">
        <f t="shared" si="260"/>
        <v>0.18111000000000002</v>
      </c>
      <c r="BB399" s="132">
        <f t="shared" si="261"/>
        <v>0.81272000000000011</v>
      </c>
      <c r="BC399" s="132">
        <f t="shared" si="262"/>
        <v>0.13850000000000001</v>
      </c>
      <c r="BD399" s="132">
        <f t="shared" si="263"/>
        <v>0.17975000000000002</v>
      </c>
      <c r="BE399" s="132">
        <f t="shared" si="264"/>
        <v>0.10632000000000001</v>
      </c>
      <c r="BF399" s="132">
        <f t="shared" si="265"/>
        <v>0.15114000000000002</v>
      </c>
      <c r="BG399" s="132">
        <f t="shared" si="276"/>
        <v>1.1009999999999999E-2</v>
      </c>
      <c r="BH399" s="132"/>
      <c r="BI399" s="132">
        <f t="shared" si="249"/>
        <v>1.6765000000000001</v>
      </c>
      <c r="BJ399" s="132">
        <f t="shared" si="249"/>
        <v>2.9931000000000001</v>
      </c>
      <c r="BK399" s="132">
        <f t="shared" si="249"/>
        <v>4.3083</v>
      </c>
      <c r="BL399" s="132">
        <f t="shared" si="266"/>
        <v>0.48330000000000001</v>
      </c>
      <c r="BM399" s="132">
        <f t="shared" si="277"/>
        <v>2.3306</v>
      </c>
      <c r="BN399" s="132">
        <f t="shared" si="267"/>
        <v>0.94686000000000003</v>
      </c>
      <c r="BO399" s="132"/>
      <c r="BP399" s="132">
        <f t="shared" si="278"/>
        <v>5.1548500000000006</v>
      </c>
      <c r="BQ399" s="132">
        <f t="shared" si="279"/>
        <v>12.704800000000001</v>
      </c>
      <c r="BR399" s="132">
        <f t="shared" si="280"/>
        <v>0.36183999999999999</v>
      </c>
      <c r="BS399" s="132">
        <f t="shared" si="268"/>
        <v>0.11432</v>
      </c>
      <c r="BT399" s="132">
        <f t="shared" si="269"/>
        <v>1.5471000000000001</v>
      </c>
      <c r="BU399" s="132"/>
      <c r="BV399" s="132">
        <f t="shared" si="281"/>
        <v>0.11670000000000001</v>
      </c>
      <c r="BW399" s="133">
        <f t="shared" si="250"/>
        <v>1.2715000000000001</v>
      </c>
      <c r="BX399" s="133">
        <f t="shared" si="250"/>
        <v>1.3985000000000001</v>
      </c>
      <c r="BY399" s="133">
        <f t="shared" si="270"/>
        <v>0.43160000000000004</v>
      </c>
      <c r="BZ399" s="133">
        <f t="shared" si="271"/>
        <v>0.45570000000000005</v>
      </c>
      <c r="CA399" s="133">
        <f t="shared" si="272"/>
        <v>2.3700000000000002E-2</v>
      </c>
      <c r="CB399" s="133">
        <f t="shared" si="273"/>
        <v>7.7090000000000005</v>
      </c>
      <c r="CC399" s="133"/>
      <c r="CD399" s="133">
        <f t="shared" si="274"/>
        <v>1.5764</v>
      </c>
    </row>
    <row r="400" spans="1:82" ht="15.75" x14ac:dyDescent="0.25">
      <c r="A400" s="125">
        <v>43498</v>
      </c>
      <c r="B400" s="138">
        <v>17655</v>
      </c>
      <c r="C400" s="138">
        <v>61128</v>
      </c>
      <c r="D400" s="138">
        <v>87608</v>
      </c>
      <c r="E400" s="138">
        <v>22856</v>
      </c>
      <c r="F400" s="138">
        <v>52153</v>
      </c>
      <c r="G400" s="138">
        <v>1210</v>
      </c>
      <c r="H400" s="138">
        <v>12535</v>
      </c>
      <c r="I400" s="138">
        <v>14038</v>
      </c>
      <c r="J400" s="138">
        <v>129260</v>
      </c>
      <c r="K400" s="138">
        <v>103713</v>
      </c>
      <c r="L400" s="146">
        <v>4557</v>
      </c>
      <c r="M400" s="138">
        <v>13883</v>
      </c>
      <c r="N400" s="138">
        <v>152</v>
      </c>
      <c r="O400" s="138">
        <v>17567</v>
      </c>
      <c r="P400" s="138">
        <v>15719</v>
      </c>
      <c r="Q400" s="138">
        <v>4274</v>
      </c>
      <c r="R400" s="138">
        <v>16415</v>
      </c>
      <c r="S400" s="138">
        <v>63087</v>
      </c>
      <c r="T400" s="138">
        <v>13262</v>
      </c>
      <c r="U400" s="138">
        <v>4712</v>
      </c>
      <c r="V400" s="138">
        <v>31648</v>
      </c>
      <c r="W400" s="138">
        <v>40769</v>
      </c>
      <c r="X400" s="138">
        <v>17725</v>
      </c>
      <c r="Y400" s="146">
        <v>18111</v>
      </c>
      <c r="Z400" s="138">
        <v>17793</v>
      </c>
      <c r="AA400" s="138">
        <v>63213</v>
      </c>
      <c r="AB400" s="138">
        <v>1045</v>
      </c>
      <c r="AC400" s="138">
        <v>415</v>
      </c>
      <c r="AD400" s="138">
        <v>7715</v>
      </c>
      <c r="AE400" s="138">
        <v>48434</v>
      </c>
      <c r="AF400" s="138">
        <v>8011</v>
      </c>
      <c r="AG400" s="138">
        <v>11010</v>
      </c>
      <c r="AH400" s="138">
        <v>61070</v>
      </c>
      <c r="AI400" s="138">
        <v>41800</v>
      </c>
      <c r="AJ400" s="138">
        <v>377020</v>
      </c>
      <c r="AK400" s="128">
        <f t="shared" si="242"/>
        <v>0.13883000000000001</v>
      </c>
      <c r="AL400" s="129">
        <f t="shared" si="243"/>
        <v>1.7655000000000001</v>
      </c>
      <c r="AM400" s="129">
        <f t="shared" si="253"/>
        <v>3.0564</v>
      </c>
      <c r="AN400" s="129">
        <f t="shared" si="253"/>
        <v>4.3803999999999998</v>
      </c>
      <c r="AO400" s="129">
        <f t="shared" si="245"/>
        <v>12.926</v>
      </c>
      <c r="AP400" s="129">
        <f t="shared" si="246"/>
        <v>5.1856499999999999</v>
      </c>
      <c r="AQ400" s="129">
        <f t="shared" ref="AQ400:AR426" si="282">(AH400)*0.000001</f>
        <v>6.1069999999999999E-2</v>
      </c>
      <c r="AR400" s="129">
        <f t="shared" si="282"/>
        <v>4.1799999999999997E-2</v>
      </c>
      <c r="AT400" s="131">
        <f t="shared" si="275"/>
        <v>43498</v>
      </c>
      <c r="AU400" s="132">
        <f t="shared" si="254"/>
        <v>0.48434000000000005</v>
      </c>
      <c r="AV400" s="132">
        <f t="shared" si="255"/>
        <v>0.63213000000000008</v>
      </c>
      <c r="AW400" s="132">
        <f t="shared" si="256"/>
        <v>0.63087000000000004</v>
      </c>
      <c r="AX400" s="132">
        <f t="shared" si="257"/>
        <v>4.15E-3</v>
      </c>
      <c r="AY400" s="132">
        <f t="shared" si="258"/>
        <v>1.0450000000000001E-2</v>
      </c>
      <c r="AZ400" s="132">
        <f t="shared" si="259"/>
        <v>0.31648000000000004</v>
      </c>
      <c r="BA400" s="132">
        <f t="shared" si="260"/>
        <v>0.18111000000000002</v>
      </c>
      <c r="BB400" s="132">
        <f t="shared" si="261"/>
        <v>0.8153800000000001</v>
      </c>
      <c r="BC400" s="132">
        <f t="shared" si="262"/>
        <v>0.17793</v>
      </c>
      <c r="BD400" s="132">
        <f t="shared" si="263"/>
        <v>0.17725000000000002</v>
      </c>
      <c r="BE400" s="132">
        <f t="shared" si="264"/>
        <v>8.0110000000000001E-2</v>
      </c>
      <c r="BF400" s="132">
        <f t="shared" si="265"/>
        <v>7.715000000000001E-2</v>
      </c>
      <c r="BG400" s="132">
        <f t="shared" si="276"/>
        <v>1.1009999999999999E-2</v>
      </c>
      <c r="BH400" s="132"/>
      <c r="BI400" s="132">
        <f t="shared" si="249"/>
        <v>1.7655000000000001</v>
      </c>
      <c r="BJ400" s="132">
        <f t="shared" si="249"/>
        <v>3.0564</v>
      </c>
      <c r="BK400" s="132">
        <f t="shared" si="249"/>
        <v>4.3803999999999998</v>
      </c>
      <c r="BL400" s="132">
        <f t="shared" si="266"/>
        <v>0.47120000000000001</v>
      </c>
      <c r="BM400" s="132">
        <f t="shared" si="277"/>
        <v>2.2856000000000001</v>
      </c>
      <c r="BN400" s="132">
        <f t="shared" si="267"/>
        <v>1.0430600000000001</v>
      </c>
      <c r="BO400" s="132"/>
      <c r="BP400" s="132">
        <f t="shared" si="278"/>
        <v>5.1856499999999999</v>
      </c>
      <c r="BQ400" s="132">
        <f t="shared" si="279"/>
        <v>12.926</v>
      </c>
      <c r="BR400" s="132">
        <f t="shared" si="280"/>
        <v>0.37701999999999997</v>
      </c>
      <c r="BS400" s="132">
        <f t="shared" si="268"/>
        <v>0.13262000000000002</v>
      </c>
      <c r="BT400" s="132">
        <f t="shared" si="269"/>
        <v>1.6415000000000002</v>
      </c>
      <c r="BU400" s="132"/>
      <c r="BV400" s="132">
        <f t="shared" si="281"/>
        <v>0.12100000000000001</v>
      </c>
      <c r="BW400" s="133">
        <f t="shared" si="250"/>
        <v>1.2535000000000001</v>
      </c>
      <c r="BX400" s="133">
        <f t="shared" si="250"/>
        <v>1.4038000000000002</v>
      </c>
      <c r="BY400" s="133">
        <f t="shared" si="270"/>
        <v>0.4274</v>
      </c>
      <c r="BZ400" s="133">
        <f t="shared" si="271"/>
        <v>0.45570000000000005</v>
      </c>
      <c r="CA400" s="133">
        <f t="shared" si="272"/>
        <v>1.52E-2</v>
      </c>
      <c r="CB400" s="133">
        <f t="shared" si="273"/>
        <v>8.7835000000000001</v>
      </c>
      <c r="CC400" s="133"/>
      <c r="CD400" s="133">
        <f t="shared" si="274"/>
        <v>1.5719000000000001</v>
      </c>
    </row>
    <row r="401" spans="1:82" ht="15.75" x14ac:dyDescent="0.25">
      <c r="A401" s="125">
        <v>43499</v>
      </c>
      <c r="B401" s="138">
        <v>17490</v>
      </c>
      <c r="C401" s="138">
        <v>60366</v>
      </c>
      <c r="D401" s="138">
        <v>86096</v>
      </c>
      <c r="E401" s="138">
        <v>22622</v>
      </c>
      <c r="F401" s="138">
        <v>52486</v>
      </c>
      <c r="G401" s="138">
        <v>1174</v>
      </c>
      <c r="H401" s="138">
        <v>12197</v>
      </c>
      <c r="I401" s="138">
        <v>13722</v>
      </c>
      <c r="J401" s="138">
        <v>128006</v>
      </c>
      <c r="K401" s="138">
        <v>103066</v>
      </c>
      <c r="L401" s="146">
        <v>4557</v>
      </c>
      <c r="M401" s="138">
        <v>10934</v>
      </c>
      <c r="N401" s="138">
        <v>164</v>
      </c>
      <c r="O401" s="138">
        <v>17375</v>
      </c>
      <c r="P401" s="138">
        <v>15152</v>
      </c>
      <c r="Q401" s="138">
        <v>4276</v>
      </c>
      <c r="R401" s="138">
        <v>16311</v>
      </c>
      <c r="S401" s="138">
        <v>65494</v>
      </c>
      <c r="T401" s="138">
        <v>12415</v>
      </c>
      <c r="U401" s="138">
        <v>4591</v>
      </c>
      <c r="V401" s="138">
        <v>32226</v>
      </c>
      <c r="W401" s="138">
        <v>38972</v>
      </c>
      <c r="X401" s="138">
        <v>16831</v>
      </c>
      <c r="Y401" s="146">
        <v>18111</v>
      </c>
      <c r="Z401" s="138">
        <v>17293</v>
      </c>
      <c r="AA401" s="138">
        <v>62371</v>
      </c>
      <c r="AB401" s="138">
        <v>939</v>
      </c>
      <c r="AC401" s="138">
        <v>396</v>
      </c>
      <c r="AD401" s="138">
        <v>7912</v>
      </c>
      <c r="AE401" s="138">
        <v>54313</v>
      </c>
      <c r="AF401" s="138">
        <v>7601</v>
      </c>
      <c r="AG401" s="138">
        <v>0</v>
      </c>
      <c r="AH401" s="138">
        <v>56160</v>
      </c>
      <c r="AI401" s="138">
        <v>42550</v>
      </c>
      <c r="AJ401" s="138">
        <v>376020</v>
      </c>
      <c r="AK401" s="128">
        <f t="shared" ref="AK401:AK464" si="283">(M401)*0.00001</f>
        <v>0.10934000000000001</v>
      </c>
      <c r="AL401" s="129">
        <f t="shared" ref="AL401:AL464" si="284">(B401)*0.0001</f>
        <v>1.7490000000000001</v>
      </c>
      <c r="AM401" s="129">
        <f t="shared" ref="AM401:AN416" si="285">(C401)*0.00005</f>
        <v>3.0183</v>
      </c>
      <c r="AN401" s="129">
        <f t="shared" si="285"/>
        <v>4.3048000000000002</v>
      </c>
      <c r="AO401" s="129">
        <f t="shared" ref="AO401:AO440" si="286">(J401)*0.0001</f>
        <v>12.800600000000001</v>
      </c>
      <c r="AP401" s="129">
        <f t="shared" ref="AP401:AP464" si="287">(K401)*0.00005</f>
        <v>5.1533000000000007</v>
      </c>
      <c r="AQ401" s="129">
        <f t="shared" si="282"/>
        <v>5.6159999999999995E-2</v>
      </c>
      <c r="AR401" s="129">
        <f t="shared" si="282"/>
        <v>4.2549999999999998E-2</v>
      </c>
      <c r="AT401" s="131">
        <f t="shared" si="275"/>
        <v>43499</v>
      </c>
      <c r="AU401" s="132">
        <f t="shared" si="254"/>
        <v>0.54313</v>
      </c>
      <c r="AV401" s="132">
        <f t="shared" si="255"/>
        <v>0.6237100000000001</v>
      </c>
      <c r="AW401" s="132">
        <f t="shared" si="256"/>
        <v>0.65494000000000008</v>
      </c>
      <c r="AX401" s="132">
        <f t="shared" si="257"/>
        <v>3.96E-3</v>
      </c>
      <c r="AY401" s="132">
        <f t="shared" si="258"/>
        <v>9.3900000000000008E-3</v>
      </c>
      <c r="AZ401" s="132">
        <f t="shared" si="259"/>
        <v>0.32226000000000005</v>
      </c>
      <c r="BA401" s="132">
        <f t="shared" si="260"/>
        <v>0.18111000000000002</v>
      </c>
      <c r="BB401" s="132">
        <f t="shared" si="261"/>
        <v>0.77944000000000002</v>
      </c>
      <c r="BC401" s="132">
        <f t="shared" si="262"/>
        <v>0.17293</v>
      </c>
      <c r="BD401" s="132">
        <f t="shared" si="263"/>
        <v>0.16831000000000002</v>
      </c>
      <c r="BE401" s="132">
        <f t="shared" si="264"/>
        <v>7.6010000000000008E-2</v>
      </c>
      <c r="BF401" s="132">
        <f t="shared" si="265"/>
        <v>7.912000000000001E-2</v>
      </c>
      <c r="BG401" s="132">
        <f t="shared" si="276"/>
        <v>0</v>
      </c>
      <c r="BH401" s="132"/>
      <c r="BI401" s="132">
        <f t="shared" si="249"/>
        <v>1.7490000000000001</v>
      </c>
      <c r="BJ401" s="132">
        <f t="shared" si="249"/>
        <v>3.0183</v>
      </c>
      <c r="BK401" s="132">
        <f t="shared" si="249"/>
        <v>4.3048000000000002</v>
      </c>
      <c r="BL401" s="132">
        <f t="shared" si="266"/>
        <v>0.45910000000000001</v>
      </c>
      <c r="BM401" s="132">
        <f t="shared" si="277"/>
        <v>2.2622</v>
      </c>
      <c r="BN401" s="132">
        <f t="shared" si="267"/>
        <v>1.04972</v>
      </c>
      <c r="BO401" s="132"/>
      <c r="BP401" s="132">
        <f t="shared" si="278"/>
        <v>5.1533000000000007</v>
      </c>
      <c r="BQ401" s="132">
        <f t="shared" si="279"/>
        <v>12.800600000000001</v>
      </c>
      <c r="BR401" s="132">
        <f t="shared" si="280"/>
        <v>0.37601999999999997</v>
      </c>
      <c r="BS401" s="132">
        <f t="shared" si="268"/>
        <v>0.12415000000000001</v>
      </c>
      <c r="BT401" s="132">
        <f t="shared" si="269"/>
        <v>1.6311</v>
      </c>
      <c r="BU401" s="132"/>
      <c r="BV401" s="132">
        <f t="shared" si="281"/>
        <v>0.1174</v>
      </c>
      <c r="BW401" s="133">
        <f t="shared" si="250"/>
        <v>1.2197</v>
      </c>
      <c r="BX401" s="133">
        <f t="shared" si="250"/>
        <v>1.3722000000000001</v>
      </c>
      <c r="BY401" s="133">
        <f t="shared" si="270"/>
        <v>0.42760000000000004</v>
      </c>
      <c r="BZ401" s="133">
        <f t="shared" si="271"/>
        <v>0.45570000000000005</v>
      </c>
      <c r="CA401" s="133">
        <f t="shared" si="272"/>
        <v>1.6400000000000001E-2</v>
      </c>
      <c r="CB401" s="133">
        <f t="shared" si="273"/>
        <v>8.6875</v>
      </c>
      <c r="CC401" s="133"/>
      <c r="CD401" s="133">
        <f t="shared" si="274"/>
        <v>1.5152000000000001</v>
      </c>
    </row>
    <row r="402" spans="1:82" ht="15.75" x14ac:dyDescent="0.25">
      <c r="A402" s="125">
        <v>43500</v>
      </c>
      <c r="B402" s="138">
        <v>16573</v>
      </c>
      <c r="C402" s="138">
        <v>57986</v>
      </c>
      <c r="D402" s="138">
        <v>83190</v>
      </c>
      <c r="E402" s="138">
        <v>22620</v>
      </c>
      <c r="F402" s="138">
        <v>48177</v>
      </c>
      <c r="G402" s="138">
        <v>1178</v>
      </c>
      <c r="H402" s="138">
        <v>11835</v>
      </c>
      <c r="I402" s="138">
        <v>13797</v>
      </c>
      <c r="J402" s="138">
        <v>123071</v>
      </c>
      <c r="K402" s="138">
        <v>99178</v>
      </c>
      <c r="L402" s="146">
        <v>4557</v>
      </c>
      <c r="M402" s="138">
        <v>9885</v>
      </c>
      <c r="N402" s="138">
        <v>223</v>
      </c>
      <c r="O402" s="138">
        <v>15932</v>
      </c>
      <c r="P402" s="138">
        <v>14374</v>
      </c>
      <c r="Q402" s="138">
        <v>4265</v>
      </c>
      <c r="R402" s="138">
        <v>16027</v>
      </c>
      <c r="S402" s="138">
        <v>67045</v>
      </c>
      <c r="T402" s="138">
        <v>11645</v>
      </c>
      <c r="U402" s="138">
        <v>4478</v>
      </c>
      <c r="V402" s="138">
        <v>29327</v>
      </c>
      <c r="W402" s="138">
        <v>39166</v>
      </c>
      <c r="X402" s="138">
        <v>15952</v>
      </c>
      <c r="Y402" s="146">
        <v>18111</v>
      </c>
      <c r="Z402" s="138">
        <v>15486</v>
      </c>
      <c r="AA402" s="138">
        <v>60569</v>
      </c>
      <c r="AB402" s="138">
        <v>908</v>
      </c>
      <c r="AC402" s="138">
        <v>421</v>
      </c>
      <c r="AD402" s="138">
        <v>8298</v>
      </c>
      <c r="AE402" s="138">
        <v>45757</v>
      </c>
      <c r="AF402" s="138">
        <v>10106</v>
      </c>
      <c r="AG402" s="138">
        <v>10700</v>
      </c>
      <c r="AH402" s="138">
        <v>49030</v>
      </c>
      <c r="AI402" s="138">
        <v>39530</v>
      </c>
      <c r="AJ402" s="138">
        <v>375960</v>
      </c>
      <c r="AK402" s="128">
        <f t="shared" si="283"/>
        <v>9.8850000000000007E-2</v>
      </c>
      <c r="AL402" s="129">
        <f t="shared" si="284"/>
        <v>1.6573</v>
      </c>
      <c r="AM402" s="129">
        <f t="shared" si="285"/>
        <v>2.8993000000000002</v>
      </c>
      <c r="AN402" s="129">
        <f t="shared" si="285"/>
        <v>4.1595000000000004</v>
      </c>
      <c r="AO402" s="129">
        <f t="shared" si="286"/>
        <v>12.3071</v>
      </c>
      <c r="AP402" s="129">
        <f t="shared" si="287"/>
        <v>4.9588999999999999</v>
      </c>
      <c r="AQ402" s="129">
        <f t="shared" si="282"/>
        <v>4.9029999999999997E-2</v>
      </c>
      <c r="AR402" s="129">
        <f t="shared" si="282"/>
        <v>3.9529999999999996E-2</v>
      </c>
      <c r="AT402" s="131">
        <f t="shared" si="275"/>
        <v>43500</v>
      </c>
      <c r="AU402" s="132">
        <f t="shared" si="254"/>
        <v>0.45757000000000003</v>
      </c>
      <c r="AV402" s="132">
        <f t="shared" si="255"/>
        <v>0.60569000000000006</v>
      </c>
      <c r="AW402" s="132">
        <f t="shared" si="256"/>
        <v>0.6704500000000001</v>
      </c>
      <c r="AX402" s="132">
        <f t="shared" si="257"/>
        <v>4.2100000000000002E-3</v>
      </c>
      <c r="AY402" s="132">
        <f t="shared" si="258"/>
        <v>9.0800000000000013E-3</v>
      </c>
      <c r="AZ402" s="132">
        <f t="shared" si="259"/>
        <v>0.29327000000000003</v>
      </c>
      <c r="BA402" s="132">
        <f t="shared" si="260"/>
        <v>0.18111000000000002</v>
      </c>
      <c r="BB402" s="132">
        <f t="shared" si="261"/>
        <v>0.78332000000000002</v>
      </c>
      <c r="BC402" s="132">
        <f t="shared" si="262"/>
        <v>0.15486000000000003</v>
      </c>
      <c r="BD402" s="132">
        <f t="shared" si="263"/>
        <v>0.15952000000000002</v>
      </c>
      <c r="BE402" s="132">
        <f t="shared" si="264"/>
        <v>0.10106000000000001</v>
      </c>
      <c r="BF402" s="132">
        <f t="shared" si="265"/>
        <v>8.2980000000000012E-2</v>
      </c>
      <c r="BG402" s="132">
        <f t="shared" si="276"/>
        <v>1.0699999999999999E-2</v>
      </c>
      <c r="BH402" s="132"/>
      <c r="BI402" s="132">
        <f t="shared" si="249"/>
        <v>1.6573</v>
      </c>
      <c r="BJ402" s="132">
        <f t="shared" si="249"/>
        <v>2.8993000000000002</v>
      </c>
      <c r="BK402" s="132">
        <f t="shared" si="249"/>
        <v>4.1595000000000004</v>
      </c>
      <c r="BL402" s="132">
        <f t="shared" si="266"/>
        <v>0.44780000000000003</v>
      </c>
      <c r="BM402" s="132">
        <f t="shared" si="277"/>
        <v>2.262</v>
      </c>
      <c r="BN402" s="132">
        <f t="shared" si="267"/>
        <v>0.96354000000000006</v>
      </c>
      <c r="BO402" s="132"/>
      <c r="BP402" s="132">
        <f t="shared" si="278"/>
        <v>4.9588999999999999</v>
      </c>
      <c r="BQ402" s="132">
        <f t="shared" si="279"/>
        <v>12.3071</v>
      </c>
      <c r="BR402" s="132">
        <f t="shared" si="280"/>
        <v>0.37595999999999996</v>
      </c>
      <c r="BS402" s="132">
        <f t="shared" si="268"/>
        <v>0.11645000000000001</v>
      </c>
      <c r="BT402" s="132">
        <f t="shared" si="269"/>
        <v>1.6027</v>
      </c>
      <c r="BU402" s="132"/>
      <c r="BV402" s="132">
        <f t="shared" si="281"/>
        <v>0.1178</v>
      </c>
      <c r="BW402" s="133">
        <f t="shared" si="250"/>
        <v>1.1835</v>
      </c>
      <c r="BX402" s="133">
        <f t="shared" si="250"/>
        <v>1.3797000000000001</v>
      </c>
      <c r="BY402" s="133">
        <f t="shared" si="270"/>
        <v>0.42650000000000005</v>
      </c>
      <c r="BZ402" s="133">
        <f t="shared" si="271"/>
        <v>0.45570000000000005</v>
      </c>
      <c r="CA402" s="133">
        <f t="shared" si="272"/>
        <v>2.23E-2</v>
      </c>
      <c r="CB402" s="133">
        <f t="shared" si="273"/>
        <v>7.9660000000000002</v>
      </c>
      <c r="CC402" s="133"/>
      <c r="CD402" s="133">
        <f t="shared" si="274"/>
        <v>1.4374</v>
      </c>
    </row>
    <row r="403" spans="1:82" ht="15.75" x14ac:dyDescent="0.25">
      <c r="A403" s="125">
        <v>43501</v>
      </c>
      <c r="B403" s="138">
        <v>16218</v>
      </c>
      <c r="C403" s="138">
        <v>56858</v>
      </c>
      <c r="D403" s="138">
        <v>81181</v>
      </c>
      <c r="E403" s="138">
        <v>22215</v>
      </c>
      <c r="F403" s="138">
        <v>46346</v>
      </c>
      <c r="G403" s="138">
        <v>1097</v>
      </c>
      <c r="H403" s="138">
        <v>11474</v>
      </c>
      <c r="I403" s="138">
        <v>13489</v>
      </c>
      <c r="J403" s="138">
        <v>120148</v>
      </c>
      <c r="K403" s="138">
        <v>96403</v>
      </c>
      <c r="L403" s="146">
        <v>4557</v>
      </c>
      <c r="M403" s="138">
        <v>10566</v>
      </c>
      <c r="N403" s="138">
        <v>212</v>
      </c>
      <c r="O403" s="138">
        <v>14735</v>
      </c>
      <c r="P403" s="138">
        <v>13962</v>
      </c>
      <c r="Q403" s="138">
        <v>4374</v>
      </c>
      <c r="R403" s="138">
        <v>16167</v>
      </c>
      <c r="S403" s="138">
        <v>55711</v>
      </c>
      <c r="T403" s="138">
        <v>10908</v>
      </c>
      <c r="U403" s="138">
        <v>4269</v>
      </c>
      <c r="V403" s="138">
        <v>28449</v>
      </c>
      <c r="W403" s="138">
        <v>38179</v>
      </c>
      <c r="X403" s="138">
        <v>15734</v>
      </c>
      <c r="Y403" s="146">
        <v>18111</v>
      </c>
      <c r="Z403" s="138">
        <v>15134</v>
      </c>
      <c r="AA403" s="138">
        <v>59018</v>
      </c>
      <c r="AB403" s="138">
        <v>951</v>
      </c>
      <c r="AC403" s="138">
        <v>287</v>
      </c>
      <c r="AD403" s="138">
        <v>11863</v>
      </c>
      <c r="AE403" s="138">
        <v>30742</v>
      </c>
      <c r="AF403" s="138">
        <v>10694</v>
      </c>
      <c r="AG403" s="138">
        <v>11010</v>
      </c>
      <c r="AH403" s="138">
        <v>95610</v>
      </c>
      <c r="AI403" s="138">
        <v>68410</v>
      </c>
      <c r="AJ403" s="138">
        <v>371560</v>
      </c>
      <c r="AK403" s="128">
        <f t="shared" si="283"/>
        <v>0.10566</v>
      </c>
      <c r="AL403" s="129">
        <f t="shared" si="284"/>
        <v>1.6218000000000001</v>
      </c>
      <c r="AM403" s="129">
        <f t="shared" si="285"/>
        <v>2.8429000000000002</v>
      </c>
      <c r="AN403" s="129">
        <f t="shared" si="285"/>
        <v>4.05905</v>
      </c>
      <c r="AO403" s="129">
        <f t="shared" si="286"/>
        <v>12.014800000000001</v>
      </c>
      <c r="AP403" s="129">
        <f t="shared" si="287"/>
        <v>4.8201499999999999</v>
      </c>
      <c r="AQ403" s="129">
        <f t="shared" si="282"/>
        <v>9.5610000000000001E-2</v>
      </c>
      <c r="AR403" s="129">
        <f t="shared" si="282"/>
        <v>6.8409999999999999E-2</v>
      </c>
      <c r="AT403" s="131">
        <f t="shared" si="275"/>
        <v>43501</v>
      </c>
      <c r="AU403" s="132">
        <f t="shared" si="254"/>
        <v>0.30742000000000003</v>
      </c>
      <c r="AV403" s="132">
        <f t="shared" si="255"/>
        <v>0.59018000000000004</v>
      </c>
      <c r="AW403" s="132">
        <f t="shared" si="256"/>
        <v>0.55710999999999999</v>
      </c>
      <c r="AX403" s="132">
        <f t="shared" si="257"/>
        <v>2.8700000000000002E-3</v>
      </c>
      <c r="AY403" s="132">
        <f t="shared" si="258"/>
        <v>9.5100000000000011E-3</v>
      </c>
      <c r="AZ403" s="132">
        <f t="shared" si="259"/>
        <v>0.28449000000000002</v>
      </c>
      <c r="BA403" s="132">
        <f t="shared" si="260"/>
        <v>0.18111000000000002</v>
      </c>
      <c r="BB403" s="132">
        <f t="shared" si="261"/>
        <v>0.76358000000000004</v>
      </c>
      <c r="BC403" s="132">
        <f t="shared" si="262"/>
        <v>0.15134</v>
      </c>
      <c r="BD403" s="132">
        <f t="shared" si="263"/>
        <v>0.15734000000000001</v>
      </c>
      <c r="BE403" s="132">
        <f t="shared" si="264"/>
        <v>0.10694000000000001</v>
      </c>
      <c r="BF403" s="132">
        <f t="shared" si="265"/>
        <v>0.11863000000000001</v>
      </c>
      <c r="BG403" s="132">
        <f t="shared" si="276"/>
        <v>1.1009999999999999E-2</v>
      </c>
      <c r="BH403" s="132"/>
      <c r="BI403" s="132">
        <f t="shared" si="249"/>
        <v>1.6218000000000001</v>
      </c>
      <c r="BJ403" s="132">
        <f t="shared" si="249"/>
        <v>2.8429000000000002</v>
      </c>
      <c r="BK403" s="132">
        <f t="shared" si="249"/>
        <v>4.05905</v>
      </c>
      <c r="BL403" s="132">
        <f t="shared" si="266"/>
        <v>0.4269</v>
      </c>
      <c r="BM403" s="132">
        <f t="shared" si="277"/>
        <v>2.2215000000000003</v>
      </c>
      <c r="BN403" s="132">
        <f t="shared" si="267"/>
        <v>0.92692000000000008</v>
      </c>
      <c r="BO403" s="132"/>
      <c r="BP403" s="132">
        <f t="shared" si="278"/>
        <v>4.8201499999999999</v>
      </c>
      <c r="BQ403" s="132">
        <f t="shared" si="279"/>
        <v>12.014800000000001</v>
      </c>
      <c r="BR403" s="132">
        <f t="shared" si="280"/>
        <v>0.37156</v>
      </c>
      <c r="BS403" s="132">
        <f t="shared" si="268"/>
        <v>0.10908000000000001</v>
      </c>
      <c r="BT403" s="132">
        <f t="shared" si="269"/>
        <v>1.6167</v>
      </c>
      <c r="BU403" s="132"/>
      <c r="BV403" s="132">
        <f t="shared" si="281"/>
        <v>0.10970000000000001</v>
      </c>
      <c r="BW403" s="133">
        <f t="shared" si="250"/>
        <v>1.1474</v>
      </c>
      <c r="BX403" s="133">
        <f t="shared" si="250"/>
        <v>1.3489</v>
      </c>
      <c r="BY403" s="133">
        <f t="shared" si="270"/>
        <v>0.43740000000000001</v>
      </c>
      <c r="BZ403" s="133">
        <f t="shared" si="271"/>
        <v>0.45570000000000005</v>
      </c>
      <c r="CA403" s="133">
        <f t="shared" si="272"/>
        <v>2.12E-2</v>
      </c>
      <c r="CB403" s="133">
        <f t="shared" si="273"/>
        <v>7.3674999999999997</v>
      </c>
      <c r="CC403" s="133"/>
      <c r="CD403" s="133">
        <f t="shared" si="274"/>
        <v>1.3962000000000001</v>
      </c>
    </row>
    <row r="404" spans="1:82" ht="15.75" x14ac:dyDescent="0.25">
      <c r="A404" s="125">
        <v>43502</v>
      </c>
      <c r="B404" s="138">
        <v>15988</v>
      </c>
      <c r="C404" s="138">
        <v>56069</v>
      </c>
      <c r="D404" s="138">
        <v>80492</v>
      </c>
      <c r="E404" s="138">
        <v>21685</v>
      </c>
      <c r="F404" s="138">
        <v>46285</v>
      </c>
      <c r="G404" s="138">
        <v>987</v>
      </c>
      <c r="H404" s="138">
        <v>11299</v>
      </c>
      <c r="I404" s="138">
        <v>12712</v>
      </c>
      <c r="J404" s="138">
        <v>119579</v>
      </c>
      <c r="K404" s="138">
        <v>96060</v>
      </c>
      <c r="L404" s="146">
        <v>4557</v>
      </c>
      <c r="M404" s="138">
        <v>15619</v>
      </c>
      <c r="N404" s="138">
        <v>193</v>
      </c>
      <c r="O404" s="138">
        <v>14471</v>
      </c>
      <c r="P404" s="138">
        <v>13798</v>
      </c>
      <c r="Q404" s="138">
        <v>4328</v>
      </c>
      <c r="R404" s="138">
        <v>15303</v>
      </c>
      <c r="S404" s="138">
        <v>60607</v>
      </c>
      <c r="T404" s="138">
        <v>11376</v>
      </c>
      <c r="U404" s="138">
        <v>4221</v>
      </c>
      <c r="V404" s="138">
        <v>28082</v>
      </c>
      <c r="W404" s="138">
        <v>38108</v>
      </c>
      <c r="X404" s="138">
        <v>14498</v>
      </c>
      <c r="Y404" s="146">
        <v>18111</v>
      </c>
      <c r="Z404" s="138">
        <v>15156</v>
      </c>
      <c r="AA404" s="138">
        <v>58248</v>
      </c>
      <c r="AB404" s="138">
        <v>927</v>
      </c>
      <c r="AC404" s="138">
        <v>254</v>
      </c>
      <c r="AD404" s="138">
        <v>15597</v>
      </c>
      <c r="AE404" s="138">
        <v>30429</v>
      </c>
      <c r="AF404" s="138">
        <v>10905</v>
      </c>
      <c r="AG404" s="138">
        <v>2180</v>
      </c>
      <c r="AH404" s="138">
        <v>154260</v>
      </c>
      <c r="AI404" s="138">
        <v>101950</v>
      </c>
      <c r="AJ404" s="138">
        <v>371420</v>
      </c>
      <c r="AK404" s="128">
        <f t="shared" si="283"/>
        <v>0.15619000000000002</v>
      </c>
      <c r="AL404" s="129">
        <f t="shared" si="284"/>
        <v>1.5988</v>
      </c>
      <c r="AM404" s="129">
        <f t="shared" si="285"/>
        <v>2.8034500000000002</v>
      </c>
      <c r="AN404" s="129">
        <f t="shared" si="285"/>
        <v>4.0246000000000004</v>
      </c>
      <c r="AO404" s="129">
        <f t="shared" si="286"/>
        <v>11.9579</v>
      </c>
      <c r="AP404" s="129">
        <f t="shared" si="287"/>
        <v>4.8029999999999999</v>
      </c>
      <c r="AQ404" s="129">
        <f t="shared" si="282"/>
        <v>0.15425999999999998</v>
      </c>
      <c r="AR404" s="129">
        <f t="shared" si="282"/>
        <v>0.10195</v>
      </c>
      <c r="AT404" s="131">
        <f t="shared" si="275"/>
        <v>43502</v>
      </c>
      <c r="AU404" s="132">
        <f t="shared" si="254"/>
        <v>0.30429</v>
      </c>
      <c r="AV404" s="132">
        <f t="shared" si="255"/>
        <v>0.58248</v>
      </c>
      <c r="AW404" s="132">
        <f t="shared" si="256"/>
        <v>0.60607</v>
      </c>
      <c r="AX404" s="132">
        <f t="shared" si="257"/>
        <v>2.5400000000000002E-3</v>
      </c>
      <c r="AY404" s="132">
        <f t="shared" si="258"/>
        <v>9.2700000000000005E-3</v>
      </c>
      <c r="AZ404" s="132">
        <f t="shared" si="259"/>
        <v>0.28082000000000001</v>
      </c>
      <c r="BA404" s="132">
        <f t="shared" si="260"/>
        <v>0.18111000000000002</v>
      </c>
      <c r="BB404" s="132">
        <f t="shared" si="261"/>
        <v>0.76216000000000006</v>
      </c>
      <c r="BC404" s="132">
        <f t="shared" si="262"/>
        <v>0.15156</v>
      </c>
      <c r="BD404" s="132">
        <f t="shared" si="263"/>
        <v>0.14498000000000003</v>
      </c>
      <c r="BE404" s="132">
        <f t="shared" si="264"/>
        <v>0.10905000000000001</v>
      </c>
      <c r="BF404" s="132">
        <f t="shared" si="265"/>
        <v>0.15597000000000003</v>
      </c>
      <c r="BG404" s="132">
        <f t="shared" si="276"/>
        <v>2.1800000000000001E-3</v>
      </c>
      <c r="BH404" s="132"/>
      <c r="BI404" s="132">
        <f t="shared" si="249"/>
        <v>1.5988</v>
      </c>
      <c r="BJ404" s="132">
        <f t="shared" si="249"/>
        <v>2.8034500000000002</v>
      </c>
      <c r="BK404" s="132">
        <f t="shared" si="249"/>
        <v>4.0246000000000004</v>
      </c>
      <c r="BL404" s="132">
        <f t="shared" si="266"/>
        <v>0.42210000000000003</v>
      </c>
      <c r="BM404" s="132">
        <f t="shared" si="277"/>
        <v>2.1685000000000003</v>
      </c>
      <c r="BN404" s="132">
        <f t="shared" si="267"/>
        <v>0.92570000000000008</v>
      </c>
      <c r="BO404" s="132"/>
      <c r="BP404" s="132">
        <f t="shared" si="278"/>
        <v>4.8029999999999999</v>
      </c>
      <c r="BQ404" s="132">
        <f t="shared" si="279"/>
        <v>11.9579</v>
      </c>
      <c r="BR404" s="132">
        <f t="shared" si="280"/>
        <v>0.37141999999999997</v>
      </c>
      <c r="BS404" s="132">
        <f t="shared" si="268"/>
        <v>0.11376000000000001</v>
      </c>
      <c r="BT404" s="132">
        <f t="shared" si="269"/>
        <v>1.5303</v>
      </c>
      <c r="BU404" s="132"/>
      <c r="BV404" s="132">
        <f t="shared" si="281"/>
        <v>9.870000000000001E-2</v>
      </c>
      <c r="BW404" s="133">
        <f t="shared" si="250"/>
        <v>1.1299000000000001</v>
      </c>
      <c r="BX404" s="133">
        <f t="shared" si="250"/>
        <v>1.2712000000000001</v>
      </c>
      <c r="BY404" s="133">
        <f t="shared" si="270"/>
        <v>0.43280000000000002</v>
      </c>
      <c r="BZ404" s="133">
        <f t="shared" si="271"/>
        <v>0.45570000000000005</v>
      </c>
      <c r="CA404" s="133">
        <f t="shared" si="272"/>
        <v>1.9300000000000001E-2</v>
      </c>
      <c r="CB404" s="133">
        <f t="shared" si="273"/>
        <v>7.2355</v>
      </c>
      <c r="CC404" s="133"/>
      <c r="CD404" s="133">
        <f t="shared" si="274"/>
        <v>1.3798000000000001</v>
      </c>
    </row>
    <row r="405" spans="1:82" ht="15.75" x14ac:dyDescent="0.25">
      <c r="A405" s="125">
        <v>43503</v>
      </c>
      <c r="B405" s="138">
        <v>15714</v>
      </c>
      <c r="C405" s="138">
        <v>55769</v>
      </c>
      <c r="D405" s="146">
        <v>87850</v>
      </c>
      <c r="E405" s="138">
        <v>21502</v>
      </c>
      <c r="F405" s="138">
        <v>47051</v>
      </c>
      <c r="G405" s="138">
        <v>980</v>
      </c>
      <c r="H405" s="138">
        <v>11906</v>
      </c>
      <c r="I405" s="138">
        <v>15150</v>
      </c>
      <c r="J405" s="138">
        <v>119029</v>
      </c>
      <c r="K405" s="138">
        <v>95691</v>
      </c>
      <c r="L405" s="146">
        <v>4557</v>
      </c>
      <c r="M405" s="138">
        <v>19373</v>
      </c>
      <c r="N405" s="138">
        <v>185</v>
      </c>
      <c r="O405" s="138">
        <v>14857</v>
      </c>
      <c r="P405" s="138">
        <v>14084</v>
      </c>
      <c r="Q405" s="138">
        <v>4454</v>
      </c>
      <c r="R405" s="138">
        <v>15845</v>
      </c>
      <c r="S405" s="138">
        <v>62686</v>
      </c>
      <c r="T405" s="138">
        <v>11995</v>
      </c>
      <c r="U405" s="138">
        <v>4355</v>
      </c>
      <c r="V405" s="138">
        <v>27868</v>
      </c>
      <c r="W405" s="138">
        <v>38641</v>
      </c>
      <c r="X405" s="138">
        <v>14874</v>
      </c>
      <c r="Y405" s="146">
        <v>18111</v>
      </c>
      <c r="Z405" s="138">
        <v>13417</v>
      </c>
      <c r="AA405" s="138">
        <v>58065</v>
      </c>
      <c r="AB405" s="138">
        <v>948</v>
      </c>
      <c r="AC405" s="138">
        <v>284</v>
      </c>
      <c r="AD405" s="138">
        <v>15552</v>
      </c>
      <c r="AE405" s="138">
        <v>31193</v>
      </c>
      <c r="AF405" s="138">
        <v>11229</v>
      </c>
      <c r="AG405" s="138">
        <v>10600</v>
      </c>
      <c r="AH405" s="138">
        <v>229780</v>
      </c>
      <c r="AI405" s="138">
        <v>102450</v>
      </c>
      <c r="AJ405" s="138">
        <v>366500</v>
      </c>
      <c r="AK405" s="128">
        <f t="shared" si="283"/>
        <v>0.19373000000000001</v>
      </c>
      <c r="AL405" s="129">
        <f t="shared" si="284"/>
        <v>1.5714000000000001</v>
      </c>
      <c r="AM405" s="129">
        <f t="shared" si="285"/>
        <v>2.7884500000000001</v>
      </c>
      <c r="AN405" s="129">
        <f t="shared" si="285"/>
        <v>4.3925000000000001</v>
      </c>
      <c r="AO405" s="129">
        <f t="shared" si="286"/>
        <v>11.902900000000001</v>
      </c>
      <c r="AP405" s="129">
        <f t="shared" si="287"/>
        <v>4.7845500000000003</v>
      </c>
      <c r="AQ405" s="129">
        <f t="shared" si="282"/>
        <v>0.22977999999999998</v>
      </c>
      <c r="AR405" s="129">
        <f t="shared" si="282"/>
        <v>0.10245</v>
      </c>
      <c r="AT405" s="131">
        <f t="shared" si="275"/>
        <v>43503</v>
      </c>
      <c r="AU405" s="132">
        <f t="shared" si="254"/>
        <v>0.31193000000000004</v>
      </c>
      <c r="AV405" s="132">
        <f t="shared" si="255"/>
        <v>0.58065</v>
      </c>
      <c r="AW405" s="132">
        <f t="shared" si="256"/>
        <v>0.62686000000000008</v>
      </c>
      <c r="AX405" s="132">
        <f t="shared" si="257"/>
        <v>2.8400000000000001E-3</v>
      </c>
      <c r="AY405" s="132">
        <f t="shared" si="258"/>
        <v>9.4800000000000006E-3</v>
      </c>
      <c r="AZ405" s="132">
        <f t="shared" si="259"/>
        <v>0.27868000000000004</v>
      </c>
      <c r="BA405" s="132">
        <f t="shared" si="260"/>
        <v>0.18111000000000002</v>
      </c>
      <c r="BB405" s="132">
        <f t="shared" si="261"/>
        <v>0.77282000000000006</v>
      </c>
      <c r="BC405" s="132">
        <f t="shared" si="262"/>
        <v>0.13417000000000001</v>
      </c>
      <c r="BD405" s="132">
        <f t="shared" si="263"/>
        <v>0.14874000000000001</v>
      </c>
      <c r="BE405" s="132">
        <f t="shared" si="264"/>
        <v>0.11229000000000001</v>
      </c>
      <c r="BF405" s="132">
        <f t="shared" si="265"/>
        <v>0.15552000000000002</v>
      </c>
      <c r="BG405" s="132">
        <f t="shared" si="276"/>
        <v>1.06E-2</v>
      </c>
      <c r="BH405" s="132"/>
      <c r="BI405" s="132">
        <f t="shared" si="249"/>
        <v>1.5714000000000001</v>
      </c>
      <c r="BJ405" s="132">
        <f t="shared" si="249"/>
        <v>2.7884500000000001</v>
      </c>
      <c r="BK405" s="132">
        <f t="shared" si="249"/>
        <v>4.3925000000000001</v>
      </c>
      <c r="BL405" s="132">
        <f t="shared" si="266"/>
        <v>0.4355</v>
      </c>
      <c r="BM405" s="132">
        <f t="shared" si="277"/>
        <v>2.1501999999999999</v>
      </c>
      <c r="BN405" s="132">
        <f t="shared" si="267"/>
        <v>0.94102000000000008</v>
      </c>
      <c r="BO405" s="132"/>
      <c r="BP405" s="132">
        <f t="shared" si="278"/>
        <v>4.7845500000000003</v>
      </c>
      <c r="BQ405" s="132">
        <f t="shared" si="279"/>
        <v>11.902900000000001</v>
      </c>
      <c r="BR405" s="132">
        <f t="shared" si="280"/>
        <v>0.36649999999999999</v>
      </c>
      <c r="BS405" s="132">
        <f t="shared" si="268"/>
        <v>0.11995000000000001</v>
      </c>
      <c r="BT405" s="132">
        <f t="shared" si="269"/>
        <v>1.5845</v>
      </c>
      <c r="BU405" s="132"/>
      <c r="BV405" s="132">
        <f t="shared" si="281"/>
        <v>9.8000000000000004E-2</v>
      </c>
      <c r="BW405" s="133">
        <f t="shared" si="250"/>
        <v>1.1906000000000001</v>
      </c>
      <c r="BX405" s="133">
        <f t="shared" si="250"/>
        <v>1.5150000000000001</v>
      </c>
      <c r="BY405" s="133">
        <f t="shared" si="270"/>
        <v>0.44540000000000002</v>
      </c>
      <c r="BZ405" s="133">
        <f t="shared" si="271"/>
        <v>0.45570000000000005</v>
      </c>
      <c r="CA405" s="133">
        <f t="shared" si="272"/>
        <v>1.8500000000000003E-2</v>
      </c>
      <c r="CB405" s="133">
        <f t="shared" si="273"/>
        <v>7.4285000000000005</v>
      </c>
      <c r="CC405" s="133"/>
      <c r="CD405" s="133">
        <f t="shared" si="274"/>
        <v>1.4084000000000001</v>
      </c>
    </row>
    <row r="406" spans="1:82" ht="15.75" x14ac:dyDescent="0.25">
      <c r="A406" s="125">
        <v>43504</v>
      </c>
      <c r="B406" s="138">
        <v>16115</v>
      </c>
      <c r="C406" s="138">
        <v>56320</v>
      </c>
      <c r="D406" s="146">
        <v>88491</v>
      </c>
      <c r="E406" s="138">
        <v>21063</v>
      </c>
      <c r="F406" s="138">
        <v>47382</v>
      </c>
      <c r="G406" s="138">
        <v>995</v>
      </c>
      <c r="H406" s="138">
        <v>11529</v>
      </c>
      <c r="I406" s="138">
        <v>13019</v>
      </c>
      <c r="J406" s="138">
        <v>118158</v>
      </c>
      <c r="K406" s="138">
        <v>94892</v>
      </c>
      <c r="L406" s="146">
        <v>4557</v>
      </c>
      <c r="M406" s="138">
        <v>19307</v>
      </c>
      <c r="N406" s="138">
        <v>225</v>
      </c>
      <c r="O406" s="138">
        <v>15278</v>
      </c>
      <c r="P406" s="138">
        <v>13957</v>
      </c>
      <c r="Q406" s="138">
        <v>4307</v>
      </c>
      <c r="R406" s="138">
        <v>15694</v>
      </c>
      <c r="S406" s="138">
        <v>61019</v>
      </c>
      <c r="T406" s="138">
        <v>12087</v>
      </c>
      <c r="U406" s="138">
        <v>4222</v>
      </c>
      <c r="V406" s="138">
        <v>27473</v>
      </c>
      <c r="W406" s="138">
        <v>37932</v>
      </c>
      <c r="X406" s="138">
        <v>15272</v>
      </c>
      <c r="Y406" s="146">
        <v>18111</v>
      </c>
      <c r="Z406" s="138">
        <v>14001</v>
      </c>
      <c r="AA406" s="138">
        <v>57630</v>
      </c>
      <c r="AB406" s="138">
        <v>0</v>
      </c>
      <c r="AC406" s="138">
        <v>231</v>
      </c>
      <c r="AD406" s="138">
        <v>13926</v>
      </c>
      <c r="AE406" s="138">
        <v>31052</v>
      </c>
      <c r="AF406" s="138">
        <v>10402</v>
      </c>
      <c r="AG406" s="138">
        <v>10870</v>
      </c>
      <c r="AH406" s="138">
        <v>99280</v>
      </c>
      <c r="AI406" s="138">
        <v>86850</v>
      </c>
      <c r="AJ406" s="138">
        <v>366220</v>
      </c>
      <c r="AK406" s="128">
        <f t="shared" si="283"/>
        <v>0.19307000000000002</v>
      </c>
      <c r="AL406" s="129">
        <f t="shared" si="284"/>
        <v>1.6115000000000002</v>
      </c>
      <c r="AM406" s="129">
        <f t="shared" si="285"/>
        <v>2.8160000000000003</v>
      </c>
      <c r="AN406" s="129">
        <f t="shared" si="285"/>
        <v>4.42455</v>
      </c>
      <c r="AO406" s="129">
        <f t="shared" si="286"/>
        <v>11.815800000000001</v>
      </c>
      <c r="AP406" s="129">
        <f t="shared" si="287"/>
        <v>4.7446000000000002</v>
      </c>
      <c r="AQ406" s="129">
        <f t="shared" si="282"/>
        <v>9.9279999999999993E-2</v>
      </c>
      <c r="AR406" s="129">
        <f t="shared" si="282"/>
        <v>8.6849999999999997E-2</v>
      </c>
      <c r="AT406" s="131">
        <f t="shared" si="275"/>
        <v>43504</v>
      </c>
      <c r="AU406" s="132">
        <f t="shared" si="254"/>
        <v>0.31052000000000002</v>
      </c>
      <c r="AV406" s="132">
        <f t="shared" si="255"/>
        <v>0.57630000000000003</v>
      </c>
      <c r="AW406" s="132">
        <f t="shared" si="256"/>
        <v>0.61019000000000001</v>
      </c>
      <c r="AX406" s="132">
        <f t="shared" si="257"/>
        <v>2.31E-3</v>
      </c>
      <c r="AY406" s="132">
        <f t="shared" si="258"/>
        <v>0</v>
      </c>
      <c r="AZ406" s="132">
        <f t="shared" si="259"/>
        <v>0.27473000000000003</v>
      </c>
      <c r="BA406" s="132">
        <f t="shared" si="260"/>
        <v>0.18111000000000002</v>
      </c>
      <c r="BB406" s="132">
        <f t="shared" si="261"/>
        <v>0.75864000000000009</v>
      </c>
      <c r="BC406" s="132">
        <f t="shared" si="262"/>
        <v>0.14001000000000002</v>
      </c>
      <c r="BD406" s="132">
        <f t="shared" si="263"/>
        <v>0.15272000000000002</v>
      </c>
      <c r="BE406" s="132">
        <f t="shared" si="264"/>
        <v>0.10402000000000002</v>
      </c>
      <c r="BF406" s="132">
        <f t="shared" si="265"/>
        <v>0.13926000000000002</v>
      </c>
      <c r="BG406" s="132">
        <f t="shared" si="276"/>
        <v>1.0869999999999999E-2</v>
      </c>
      <c r="BH406" s="132"/>
      <c r="BI406" s="132">
        <f t="shared" si="249"/>
        <v>1.6115000000000002</v>
      </c>
      <c r="BJ406" s="132">
        <f t="shared" si="249"/>
        <v>2.8160000000000003</v>
      </c>
      <c r="BK406" s="132">
        <f t="shared" si="249"/>
        <v>4.42455</v>
      </c>
      <c r="BL406" s="132">
        <f t="shared" si="266"/>
        <v>0.42220000000000002</v>
      </c>
      <c r="BM406" s="132">
        <f t="shared" si="277"/>
        <v>2.1063000000000001</v>
      </c>
      <c r="BN406" s="132">
        <f t="shared" si="267"/>
        <v>0.94764000000000004</v>
      </c>
      <c r="BO406" s="132"/>
      <c r="BP406" s="132">
        <f t="shared" si="278"/>
        <v>4.7446000000000002</v>
      </c>
      <c r="BQ406" s="132">
        <f t="shared" si="279"/>
        <v>11.815800000000001</v>
      </c>
      <c r="BR406" s="132">
        <f t="shared" si="280"/>
        <v>0.36621999999999999</v>
      </c>
      <c r="BS406" s="132">
        <f t="shared" si="268"/>
        <v>0.12087000000000001</v>
      </c>
      <c r="BT406" s="132">
        <f t="shared" si="269"/>
        <v>1.5694000000000001</v>
      </c>
      <c r="BU406" s="132"/>
      <c r="BV406" s="132">
        <f t="shared" si="281"/>
        <v>9.9500000000000005E-2</v>
      </c>
      <c r="BW406" s="133">
        <f t="shared" si="250"/>
        <v>1.1529</v>
      </c>
      <c r="BX406" s="133">
        <f t="shared" si="250"/>
        <v>1.3019000000000001</v>
      </c>
      <c r="BY406" s="133">
        <f t="shared" si="270"/>
        <v>0.43070000000000003</v>
      </c>
      <c r="BZ406" s="133">
        <f t="shared" si="271"/>
        <v>0.45570000000000005</v>
      </c>
      <c r="CA406" s="133">
        <f t="shared" si="272"/>
        <v>2.2500000000000003E-2</v>
      </c>
      <c r="CB406" s="133">
        <f t="shared" si="273"/>
        <v>7.6390000000000002</v>
      </c>
      <c r="CC406" s="133"/>
      <c r="CD406" s="133">
        <f t="shared" si="274"/>
        <v>1.3957000000000002</v>
      </c>
    </row>
    <row r="407" spans="1:82" ht="15.75" x14ac:dyDescent="0.25">
      <c r="A407" s="125">
        <v>43505</v>
      </c>
      <c r="B407" s="138">
        <v>16019</v>
      </c>
      <c r="C407" s="138">
        <v>55858</v>
      </c>
      <c r="D407" s="138">
        <v>80232</v>
      </c>
      <c r="E407" s="138">
        <v>20396</v>
      </c>
      <c r="F407" s="138">
        <v>48430</v>
      </c>
      <c r="G407" s="138">
        <v>1049</v>
      </c>
      <c r="H407" s="138">
        <v>11313</v>
      </c>
      <c r="I407" s="138">
        <v>12644</v>
      </c>
      <c r="J407" s="138">
        <v>118026</v>
      </c>
      <c r="K407" s="138">
        <v>94133</v>
      </c>
      <c r="L407" s="146">
        <v>4557</v>
      </c>
      <c r="M407" s="138">
        <v>13158</v>
      </c>
      <c r="N407" s="138">
        <v>140</v>
      </c>
      <c r="O407" s="138">
        <v>16723</v>
      </c>
      <c r="P407" s="138">
        <v>13847</v>
      </c>
      <c r="Q407" s="138">
        <v>4066</v>
      </c>
      <c r="R407" s="138">
        <v>15145</v>
      </c>
      <c r="S407" s="138">
        <v>57954</v>
      </c>
      <c r="T407" s="138">
        <v>12772</v>
      </c>
      <c r="U407" s="138">
        <v>4103</v>
      </c>
      <c r="V407" s="138">
        <v>28510</v>
      </c>
      <c r="W407" s="138">
        <v>37028</v>
      </c>
      <c r="X407" s="138">
        <v>16990</v>
      </c>
      <c r="Y407" s="146">
        <v>18111</v>
      </c>
      <c r="Z407" s="138">
        <v>16261</v>
      </c>
      <c r="AA407" s="138">
        <v>58128</v>
      </c>
      <c r="AB407" s="138">
        <v>878</v>
      </c>
      <c r="AC407" s="138">
        <v>305</v>
      </c>
      <c r="AD407" s="138">
        <v>10986</v>
      </c>
      <c r="AE407" s="138">
        <v>30299</v>
      </c>
      <c r="AF407" s="138">
        <v>8646</v>
      </c>
      <c r="AG407" s="138">
        <v>0</v>
      </c>
      <c r="AH407" s="138">
        <v>57700</v>
      </c>
      <c r="AI407" s="138">
        <v>69950</v>
      </c>
      <c r="AJ407" s="138">
        <v>367380</v>
      </c>
      <c r="AK407" s="128">
        <f t="shared" si="283"/>
        <v>0.13158</v>
      </c>
      <c r="AL407" s="129">
        <f t="shared" si="284"/>
        <v>1.6019000000000001</v>
      </c>
      <c r="AM407" s="129">
        <f t="shared" si="285"/>
        <v>2.7928999999999999</v>
      </c>
      <c r="AN407" s="129">
        <f t="shared" si="285"/>
        <v>4.0116000000000005</v>
      </c>
      <c r="AO407" s="129">
        <f t="shared" si="286"/>
        <v>11.8026</v>
      </c>
      <c r="AP407" s="129">
        <f t="shared" si="287"/>
        <v>4.7066500000000007</v>
      </c>
      <c r="AQ407" s="129">
        <f t="shared" si="282"/>
        <v>5.7699999999999994E-2</v>
      </c>
      <c r="AR407" s="129">
        <f t="shared" si="282"/>
        <v>6.9949999999999998E-2</v>
      </c>
      <c r="AT407" s="131">
        <f t="shared" si="275"/>
        <v>43505</v>
      </c>
      <c r="AU407" s="132">
        <f t="shared" si="254"/>
        <v>0.30299000000000004</v>
      </c>
      <c r="AV407" s="132">
        <f t="shared" si="255"/>
        <v>0.58128000000000002</v>
      </c>
      <c r="AW407" s="132">
        <f t="shared" si="256"/>
        <v>0.57954000000000006</v>
      </c>
      <c r="AX407" s="132">
        <f t="shared" si="257"/>
        <v>3.0500000000000002E-3</v>
      </c>
      <c r="AY407" s="132">
        <f t="shared" si="258"/>
        <v>8.7800000000000013E-3</v>
      </c>
      <c r="AZ407" s="132">
        <f t="shared" si="259"/>
        <v>0.28510000000000002</v>
      </c>
      <c r="BA407" s="132">
        <f t="shared" si="260"/>
        <v>0.18111000000000002</v>
      </c>
      <c r="BB407" s="132">
        <f t="shared" si="261"/>
        <v>0.74056000000000011</v>
      </c>
      <c r="BC407" s="132">
        <f t="shared" si="262"/>
        <v>0.16261</v>
      </c>
      <c r="BD407" s="132">
        <f t="shared" si="263"/>
        <v>0.16990000000000002</v>
      </c>
      <c r="BE407" s="132">
        <f t="shared" si="264"/>
        <v>8.6460000000000009E-2</v>
      </c>
      <c r="BF407" s="132">
        <f t="shared" si="265"/>
        <v>0.10986000000000001</v>
      </c>
      <c r="BG407" s="132">
        <f t="shared" si="276"/>
        <v>0</v>
      </c>
      <c r="BH407" s="132"/>
      <c r="BI407" s="132">
        <f t="shared" si="249"/>
        <v>1.6019000000000001</v>
      </c>
      <c r="BJ407" s="132">
        <f t="shared" si="249"/>
        <v>2.7928999999999999</v>
      </c>
      <c r="BK407" s="132">
        <f t="shared" si="249"/>
        <v>4.0116000000000005</v>
      </c>
      <c r="BL407" s="132">
        <f t="shared" si="266"/>
        <v>0.4103</v>
      </c>
      <c r="BM407" s="132">
        <f t="shared" si="277"/>
        <v>2.0396000000000001</v>
      </c>
      <c r="BN407" s="132">
        <f t="shared" si="267"/>
        <v>0.96860000000000013</v>
      </c>
      <c r="BO407" s="132"/>
      <c r="BP407" s="132">
        <f t="shared" si="278"/>
        <v>4.7066500000000007</v>
      </c>
      <c r="BQ407" s="132">
        <f t="shared" si="279"/>
        <v>11.8026</v>
      </c>
      <c r="BR407" s="132">
        <f t="shared" si="280"/>
        <v>0.36737999999999998</v>
      </c>
      <c r="BS407" s="132">
        <f t="shared" si="268"/>
        <v>0.12772</v>
      </c>
      <c r="BT407" s="132">
        <f t="shared" si="269"/>
        <v>1.5145000000000002</v>
      </c>
      <c r="BU407" s="132"/>
      <c r="BV407" s="132">
        <f t="shared" si="281"/>
        <v>0.10490000000000001</v>
      </c>
      <c r="BW407" s="133">
        <f t="shared" si="250"/>
        <v>1.1313</v>
      </c>
      <c r="BX407" s="133">
        <f t="shared" si="250"/>
        <v>1.2644</v>
      </c>
      <c r="BY407" s="133">
        <f t="shared" si="270"/>
        <v>0.40660000000000002</v>
      </c>
      <c r="BZ407" s="133">
        <f t="shared" si="271"/>
        <v>0.45570000000000005</v>
      </c>
      <c r="CA407" s="133">
        <f t="shared" si="272"/>
        <v>1.4E-2</v>
      </c>
      <c r="CB407" s="133">
        <f t="shared" si="273"/>
        <v>8.3614999999999995</v>
      </c>
      <c r="CC407" s="133"/>
      <c r="CD407" s="133">
        <f t="shared" si="274"/>
        <v>1.3847</v>
      </c>
    </row>
    <row r="408" spans="1:82" ht="15.75" x14ac:dyDescent="0.25">
      <c r="A408" s="125">
        <v>43506</v>
      </c>
      <c r="B408" s="138">
        <v>16205</v>
      </c>
      <c r="C408" s="138">
        <v>56359</v>
      </c>
      <c r="D408" s="138">
        <v>80938</v>
      </c>
      <c r="E408" s="138">
        <v>20486</v>
      </c>
      <c r="F408" s="138">
        <v>51512</v>
      </c>
      <c r="G408" s="138">
        <v>977</v>
      </c>
      <c r="H408" s="138">
        <v>11020</v>
      </c>
      <c r="I408" s="138">
        <v>12444</v>
      </c>
      <c r="J408" s="138">
        <v>119243</v>
      </c>
      <c r="K408" s="138">
        <v>95316</v>
      </c>
      <c r="L408" s="146">
        <v>4557</v>
      </c>
      <c r="M408" s="138">
        <v>18888</v>
      </c>
      <c r="N408" s="138">
        <v>138</v>
      </c>
      <c r="O408" s="138">
        <v>16145</v>
      </c>
      <c r="P408" s="138">
        <v>14048</v>
      </c>
      <c r="Q408" s="138">
        <v>4010</v>
      </c>
      <c r="R408" s="138">
        <v>15418</v>
      </c>
      <c r="S408" s="138">
        <v>59600</v>
      </c>
      <c r="T408" s="138">
        <v>13045</v>
      </c>
      <c r="U408" s="138">
        <v>4135</v>
      </c>
      <c r="V408" s="138">
        <v>30102</v>
      </c>
      <c r="W408" s="138">
        <v>37604</v>
      </c>
      <c r="X408" s="138">
        <v>15984</v>
      </c>
      <c r="Y408" s="146">
        <v>18111</v>
      </c>
      <c r="Z408" s="138">
        <v>15017</v>
      </c>
      <c r="AA408" s="138">
        <v>60037</v>
      </c>
      <c r="AB408" s="138">
        <v>883</v>
      </c>
      <c r="AC408" s="146">
        <v>344</v>
      </c>
      <c r="AD408" s="138">
        <v>11198</v>
      </c>
      <c r="AE408" s="138">
        <v>31771</v>
      </c>
      <c r="AF408" s="138">
        <v>8516</v>
      </c>
      <c r="AG408" s="138">
        <v>11010</v>
      </c>
      <c r="AH408" s="146">
        <v>92060</v>
      </c>
      <c r="AI408" s="138">
        <v>66830</v>
      </c>
      <c r="AJ408" s="138">
        <v>366940</v>
      </c>
      <c r="AK408" s="128">
        <f t="shared" si="283"/>
        <v>0.18888000000000002</v>
      </c>
      <c r="AL408" s="129">
        <f t="shared" si="284"/>
        <v>1.6205000000000001</v>
      </c>
      <c r="AM408" s="129">
        <f t="shared" si="285"/>
        <v>2.8179500000000002</v>
      </c>
      <c r="AN408" s="129">
        <f t="shared" si="285"/>
        <v>4.0468999999999999</v>
      </c>
      <c r="AO408" s="129">
        <f t="shared" si="286"/>
        <v>11.924300000000001</v>
      </c>
      <c r="AP408" s="129">
        <f t="shared" si="287"/>
        <v>4.7658000000000005</v>
      </c>
      <c r="AQ408" s="129">
        <f t="shared" si="282"/>
        <v>9.2059999999999989E-2</v>
      </c>
      <c r="AR408" s="129">
        <f t="shared" si="282"/>
        <v>6.6830000000000001E-2</v>
      </c>
      <c r="AT408" s="131">
        <f t="shared" si="275"/>
        <v>43506</v>
      </c>
      <c r="AU408" s="132">
        <f t="shared" si="254"/>
        <v>0.31771000000000005</v>
      </c>
      <c r="AV408" s="132">
        <f t="shared" si="255"/>
        <v>0.60037000000000007</v>
      </c>
      <c r="AW408" s="132">
        <f t="shared" si="256"/>
        <v>0.59600000000000009</v>
      </c>
      <c r="AX408" s="132">
        <f t="shared" si="257"/>
        <v>3.4400000000000003E-3</v>
      </c>
      <c r="AY408" s="132">
        <f t="shared" si="258"/>
        <v>8.830000000000001E-3</v>
      </c>
      <c r="AZ408" s="132">
        <f t="shared" si="259"/>
        <v>0.30102000000000001</v>
      </c>
      <c r="BA408" s="132">
        <f t="shared" si="260"/>
        <v>0.18111000000000002</v>
      </c>
      <c r="BB408" s="132">
        <f t="shared" si="261"/>
        <v>0.75208000000000008</v>
      </c>
      <c r="BC408" s="132">
        <f t="shared" si="262"/>
        <v>0.15017000000000003</v>
      </c>
      <c r="BD408" s="132">
        <f t="shared" si="263"/>
        <v>0.15984000000000001</v>
      </c>
      <c r="BE408" s="132">
        <f t="shared" si="264"/>
        <v>8.5160000000000013E-2</v>
      </c>
      <c r="BF408" s="132">
        <f t="shared" si="265"/>
        <v>0.11198000000000001</v>
      </c>
      <c r="BG408" s="132">
        <f t="shared" si="276"/>
        <v>1.1009999999999999E-2</v>
      </c>
      <c r="BH408" s="132"/>
      <c r="BI408" s="132">
        <f t="shared" si="249"/>
        <v>1.6205000000000001</v>
      </c>
      <c r="BJ408" s="132">
        <f t="shared" si="249"/>
        <v>2.8179500000000002</v>
      </c>
      <c r="BK408" s="132">
        <f t="shared" si="249"/>
        <v>4.0468999999999999</v>
      </c>
      <c r="BL408" s="132">
        <f t="shared" si="266"/>
        <v>0.41350000000000003</v>
      </c>
      <c r="BM408" s="132">
        <f t="shared" si="277"/>
        <v>2.0486</v>
      </c>
      <c r="BN408" s="132">
        <f t="shared" si="267"/>
        <v>1.03024</v>
      </c>
      <c r="BO408" s="132"/>
      <c r="BP408" s="132">
        <f t="shared" si="278"/>
        <v>4.7658000000000005</v>
      </c>
      <c r="BQ408" s="132">
        <f t="shared" si="279"/>
        <v>11.924300000000001</v>
      </c>
      <c r="BR408" s="132">
        <f t="shared" si="280"/>
        <v>0.36693999999999999</v>
      </c>
      <c r="BS408" s="132">
        <f t="shared" si="268"/>
        <v>0.13045000000000001</v>
      </c>
      <c r="BT408" s="132">
        <f t="shared" si="269"/>
        <v>1.5418000000000001</v>
      </c>
      <c r="BU408" s="132"/>
      <c r="BV408" s="132">
        <f t="shared" si="281"/>
        <v>9.7700000000000009E-2</v>
      </c>
      <c r="BW408" s="133">
        <f t="shared" si="250"/>
        <v>1.1020000000000001</v>
      </c>
      <c r="BX408" s="133">
        <f t="shared" si="250"/>
        <v>1.2444</v>
      </c>
      <c r="BY408" s="133">
        <f t="shared" si="270"/>
        <v>0.40100000000000002</v>
      </c>
      <c r="BZ408" s="133">
        <f t="shared" si="271"/>
        <v>0.45570000000000005</v>
      </c>
      <c r="CA408" s="133">
        <f t="shared" si="272"/>
        <v>1.3800000000000002E-2</v>
      </c>
      <c r="CB408" s="133">
        <f t="shared" si="273"/>
        <v>8.0724999999999998</v>
      </c>
      <c r="CC408" s="133"/>
      <c r="CD408" s="133">
        <f t="shared" si="274"/>
        <v>1.4048</v>
      </c>
    </row>
    <row r="409" spans="1:82" ht="15.75" x14ac:dyDescent="0.25">
      <c r="A409" s="125">
        <v>43507</v>
      </c>
      <c r="B409" s="138">
        <v>15827</v>
      </c>
      <c r="C409" s="138">
        <v>55603</v>
      </c>
      <c r="D409" s="138">
        <v>79975</v>
      </c>
      <c r="E409" s="138">
        <v>20207</v>
      </c>
      <c r="F409" s="138">
        <v>46770</v>
      </c>
      <c r="G409" s="138">
        <v>932</v>
      </c>
      <c r="H409" s="138">
        <v>11382</v>
      </c>
      <c r="I409" s="138">
        <v>12889</v>
      </c>
      <c r="J409" s="138">
        <v>116423</v>
      </c>
      <c r="K409" s="138">
        <v>92430</v>
      </c>
      <c r="L409" s="146">
        <v>4557</v>
      </c>
      <c r="M409" s="138">
        <v>18898</v>
      </c>
      <c r="N409" s="138">
        <v>151</v>
      </c>
      <c r="O409" s="138">
        <v>13990</v>
      </c>
      <c r="P409" s="138">
        <v>13605</v>
      </c>
      <c r="Q409" s="138">
        <v>4172</v>
      </c>
      <c r="R409" s="138">
        <v>15003</v>
      </c>
      <c r="S409" s="138">
        <v>57918</v>
      </c>
      <c r="T409" s="138">
        <v>11165</v>
      </c>
      <c r="U409" s="138">
        <v>3992</v>
      </c>
      <c r="V409" s="138">
        <v>28711</v>
      </c>
      <c r="W409" s="138">
        <v>38028</v>
      </c>
      <c r="X409" s="138">
        <v>15587</v>
      </c>
      <c r="Y409" s="146">
        <v>18111</v>
      </c>
      <c r="Z409" s="138">
        <v>14128</v>
      </c>
      <c r="AA409" s="138">
        <v>57390</v>
      </c>
      <c r="AB409" s="138">
        <v>924</v>
      </c>
      <c r="AC409" s="138">
        <v>270</v>
      </c>
      <c r="AD409" s="138">
        <v>10794</v>
      </c>
      <c r="AE409" s="138">
        <v>30741</v>
      </c>
      <c r="AF409" s="138">
        <v>9937</v>
      </c>
      <c r="AG409" s="138">
        <v>6890</v>
      </c>
      <c r="AH409" s="138">
        <v>39220</v>
      </c>
      <c r="AI409" s="138">
        <v>65460</v>
      </c>
      <c r="AJ409" s="138">
        <v>366760</v>
      </c>
      <c r="AK409" s="128">
        <f t="shared" si="283"/>
        <v>0.18898000000000001</v>
      </c>
      <c r="AL409" s="129">
        <f t="shared" si="284"/>
        <v>1.5827</v>
      </c>
      <c r="AM409" s="129">
        <f t="shared" si="285"/>
        <v>2.7801500000000003</v>
      </c>
      <c r="AN409" s="129">
        <f t="shared" si="285"/>
        <v>3.9987500000000002</v>
      </c>
      <c r="AO409" s="129">
        <f t="shared" si="286"/>
        <v>11.642300000000001</v>
      </c>
      <c r="AP409" s="129">
        <f t="shared" si="287"/>
        <v>4.6215000000000002</v>
      </c>
      <c r="AQ409" s="129">
        <f t="shared" si="282"/>
        <v>3.9219999999999998E-2</v>
      </c>
      <c r="AR409" s="129">
        <f t="shared" si="282"/>
        <v>6.545999999999999E-2</v>
      </c>
      <c r="AT409" s="131">
        <f t="shared" si="275"/>
        <v>43507</v>
      </c>
      <c r="AU409" s="132">
        <f t="shared" si="254"/>
        <v>0.30741000000000002</v>
      </c>
      <c r="AV409" s="132">
        <f t="shared" si="255"/>
        <v>0.57390000000000008</v>
      </c>
      <c r="AW409" s="132">
        <f t="shared" si="256"/>
        <v>0.57918000000000003</v>
      </c>
      <c r="AX409" s="132">
        <f t="shared" si="257"/>
        <v>2.7000000000000001E-3</v>
      </c>
      <c r="AY409" s="132">
        <f t="shared" si="258"/>
        <v>9.2399999999999999E-3</v>
      </c>
      <c r="AZ409" s="132">
        <f t="shared" si="259"/>
        <v>0.28711000000000003</v>
      </c>
      <c r="BA409" s="132">
        <f t="shared" si="260"/>
        <v>0.18111000000000002</v>
      </c>
      <c r="BB409" s="132">
        <f t="shared" si="261"/>
        <v>0.76056000000000001</v>
      </c>
      <c r="BC409" s="132">
        <f t="shared" si="262"/>
        <v>0.14128000000000002</v>
      </c>
      <c r="BD409" s="132">
        <f t="shared" si="263"/>
        <v>0.15587000000000001</v>
      </c>
      <c r="BE409" s="132">
        <f t="shared" si="264"/>
        <v>9.9370000000000014E-2</v>
      </c>
      <c r="BF409" s="132">
        <f t="shared" si="265"/>
        <v>0.10794000000000001</v>
      </c>
      <c r="BG409" s="132">
        <f t="shared" si="276"/>
        <v>6.8899999999999994E-3</v>
      </c>
      <c r="BH409" s="132"/>
      <c r="BI409" s="132">
        <f t="shared" si="249"/>
        <v>1.5827</v>
      </c>
      <c r="BJ409" s="132">
        <f t="shared" si="249"/>
        <v>2.7801500000000003</v>
      </c>
      <c r="BK409" s="132">
        <f t="shared" si="249"/>
        <v>3.9987500000000002</v>
      </c>
      <c r="BL409" s="132">
        <f t="shared" si="266"/>
        <v>0.3992</v>
      </c>
      <c r="BM409" s="132">
        <f t="shared" si="277"/>
        <v>2.0207000000000002</v>
      </c>
      <c r="BN409" s="132">
        <f t="shared" si="267"/>
        <v>0.93540000000000012</v>
      </c>
      <c r="BO409" s="132"/>
      <c r="BP409" s="132">
        <f t="shared" si="278"/>
        <v>4.6215000000000002</v>
      </c>
      <c r="BQ409" s="132">
        <f t="shared" si="279"/>
        <v>11.642300000000001</v>
      </c>
      <c r="BR409" s="132">
        <f t="shared" si="280"/>
        <v>0.36675999999999997</v>
      </c>
      <c r="BS409" s="132">
        <f t="shared" si="268"/>
        <v>0.11165000000000001</v>
      </c>
      <c r="BT409" s="132">
        <f t="shared" si="269"/>
        <v>1.5003</v>
      </c>
      <c r="BU409" s="132"/>
      <c r="BV409" s="132">
        <f t="shared" si="281"/>
        <v>9.3200000000000005E-2</v>
      </c>
      <c r="BW409" s="133">
        <f t="shared" si="250"/>
        <v>1.1382000000000001</v>
      </c>
      <c r="BX409" s="133">
        <f t="shared" si="250"/>
        <v>1.2889000000000002</v>
      </c>
      <c r="BY409" s="133">
        <f t="shared" si="270"/>
        <v>0.41720000000000002</v>
      </c>
      <c r="BZ409" s="133">
        <f t="shared" si="271"/>
        <v>0.45570000000000005</v>
      </c>
      <c r="CA409" s="133">
        <f t="shared" si="272"/>
        <v>1.5100000000000001E-2</v>
      </c>
      <c r="CB409" s="133">
        <f t="shared" si="273"/>
        <v>6.9950000000000001</v>
      </c>
      <c r="CC409" s="133"/>
      <c r="CD409" s="133">
        <f t="shared" si="274"/>
        <v>1.3605</v>
      </c>
    </row>
    <row r="410" spans="1:82" ht="15.75" x14ac:dyDescent="0.25">
      <c r="A410" s="125">
        <v>43508</v>
      </c>
      <c r="B410" s="138">
        <v>18220</v>
      </c>
      <c r="C410" s="138">
        <v>61979</v>
      </c>
      <c r="D410" s="138">
        <v>87481</v>
      </c>
      <c r="E410" s="138">
        <v>25133</v>
      </c>
      <c r="F410" s="138">
        <v>53553</v>
      </c>
      <c r="G410" s="138">
        <v>1562</v>
      </c>
      <c r="H410" s="138">
        <v>16791</v>
      </c>
      <c r="I410" s="138">
        <v>17870</v>
      </c>
      <c r="J410" s="138">
        <v>134615</v>
      </c>
      <c r="K410" s="138">
        <v>107129</v>
      </c>
      <c r="L410" s="146">
        <v>4557</v>
      </c>
      <c r="M410" s="138">
        <v>20818</v>
      </c>
      <c r="N410" s="138">
        <v>268</v>
      </c>
      <c r="O410" s="138">
        <v>15645</v>
      </c>
      <c r="P410" s="138">
        <v>18865</v>
      </c>
      <c r="Q410" s="138">
        <v>5310</v>
      </c>
      <c r="R410" s="138">
        <v>18200</v>
      </c>
      <c r="S410" s="138">
        <v>66031</v>
      </c>
      <c r="T410" s="138">
        <v>13234</v>
      </c>
      <c r="U410" s="138">
        <v>6169</v>
      </c>
      <c r="V410" s="138">
        <v>32329</v>
      </c>
      <c r="W410" s="138">
        <v>45222</v>
      </c>
      <c r="X410" s="138">
        <v>25808</v>
      </c>
      <c r="Y410" s="146">
        <v>18111</v>
      </c>
      <c r="Z410" s="138">
        <v>18246</v>
      </c>
      <c r="AA410" s="138">
        <v>64954</v>
      </c>
      <c r="AB410" s="138">
        <v>1605</v>
      </c>
      <c r="AC410" s="138">
        <v>558</v>
      </c>
      <c r="AD410" s="138">
        <v>13300</v>
      </c>
      <c r="AE410" s="138">
        <v>35299</v>
      </c>
      <c r="AF410" s="138">
        <v>16795</v>
      </c>
      <c r="AG410" s="138">
        <v>11010</v>
      </c>
      <c r="AH410" s="138">
        <v>65500</v>
      </c>
      <c r="AI410" s="138">
        <v>82630</v>
      </c>
      <c r="AJ410" s="138">
        <v>355980</v>
      </c>
      <c r="AK410" s="128">
        <f t="shared" si="283"/>
        <v>0.20818</v>
      </c>
      <c r="AL410" s="129">
        <f t="shared" si="284"/>
        <v>1.8220000000000001</v>
      </c>
      <c r="AM410" s="129">
        <f t="shared" si="285"/>
        <v>3.0989500000000003</v>
      </c>
      <c r="AN410" s="129">
        <f t="shared" si="285"/>
        <v>4.3740500000000004</v>
      </c>
      <c r="AO410" s="129">
        <f t="shared" si="286"/>
        <v>13.461500000000001</v>
      </c>
      <c r="AP410" s="129">
        <f t="shared" si="287"/>
        <v>5.3564500000000006</v>
      </c>
      <c r="AQ410" s="129">
        <f t="shared" si="282"/>
        <v>6.5500000000000003E-2</v>
      </c>
      <c r="AR410" s="129">
        <f t="shared" si="282"/>
        <v>8.2629999999999995E-2</v>
      </c>
      <c r="AT410" s="131">
        <f t="shared" si="275"/>
        <v>43508</v>
      </c>
      <c r="AU410" s="132">
        <f t="shared" si="254"/>
        <v>0.35299000000000003</v>
      </c>
      <c r="AV410" s="132">
        <f t="shared" si="255"/>
        <v>0.64954000000000001</v>
      </c>
      <c r="AW410" s="132">
        <f t="shared" si="256"/>
        <v>0.66031000000000006</v>
      </c>
      <c r="AX410" s="132">
        <f t="shared" si="257"/>
        <v>5.5800000000000008E-3</v>
      </c>
      <c r="AY410" s="132">
        <f t="shared" si="258"/>
        <v>1.6050000000000002E-2</v>
      </c>
      <c r="AZ410" s="132">
        <f t="shared" si="259"/>
        <v>0.32329000000000002</v>
      </c>
      <c r="BA410" s="132">
        <f t="shared" si="260"/>
        <v>0.18111000000000002</v>
      </c>
      <c r="BB410" s="132">
        <f t="shared" si="261"/>
        <v>0.90444000000000002</v>
      </c>
      <c r="BC410" s="132">
        <f t="shared" si="262"/>
        <v>0.18246000000000001</v>
      </c>
      <c r="BD410" s="132">
        <f t="shared" si="263"/>
        <v>0.25808000000000003</v>
      </c>
      <c r="BE410" s="132">
        <f t="shared" si="264"/>
        <v>0.16795000000000002</v>
      </c>
      <c r="BF410" s="132">
        <f t="shared" si="265"/>
        <v>0.13300000000000001</v>
      </c>
      <c r="BG410" s="132">
        <f t="shared" si="276"/>
        <v>1.1009999999999999E-2</v>
      </c>
      <c r="BH410" s="132"/>
      <c r="BI410" s="132">
        <f t="shared" si="249"/>
        <v>1.8220000000000001</v>
      </c>
      <c r="BJ410" s="132">
        <f t="shared" si="249"/>
        <v>3.0989500000000003</v>
      </c>
      <c r="BK410" s="132">
        <f t="shared" si="249"/>
        <v>4.3740500000000004</v>
      </c>
      <c r="BL410" s="132">
        <f t="shared" si="266"/>
        <v>0.6169</v>
      </c>
      <c r="BM410" s="132">
        <f t="shared" si="277"/>
        <v>2.5133000000000001</v>
      </c>
      <c r="BN410" s="132">
        <f t="shared" si="267"/>
        <v>1.0710600000000001</v>
      </c>
      <c r="BO410" s="132"/>
      <c r="BP410" s="132">
        <f t="shared" si="278"/>
        <v>5.3564500000000006</v>
      </c>
      <c r="BQ410" s="132">
        <f t="shared" si="279"/>
        <v>13.461500000000001</v>
      </c>
      <c r="BR410" s="132">
        <f t="shared" si="280"/>
        <v>0.35597999999999996</v>
      </c>
      <c r="BS410" s="132">
        <f t="shared" si="268"/>
        <v>0.13234000000000001</v>
      </c>
      <c r="BT410" s="132">
        <f t="shared" si="269"/>
        <v>1.82</v>
      </c>
      <c r="BU410" s="132"/>
      <c r="BV410" s="132">
        <f t="shared" si="281"/>
        <v>0.15620000000000001</v>
      </c>
      <c r="BW410" s="133">
        <f t="shared" si="250"/>
        <v>1.6791</v>
      </c>
      <c r="BX410" s="133">
        <f t="shared" si="250"/>
        <v>1.7870000000000001</v>
      </c>
      <c r="BY410" s="133">
        <f t="shared" si="270"/>
        <v>0.53100000000000003</v>
      </c>
      <c r="BZ410" s="133">
        <f t="shared" si="271"/>
        <v>0.45570000000000005</v>
      </c>
      <c r="CA410" s="133">
        <f t="shared" si="272"/>
        <v>2.6800000000000001E-2</v>
      </c>
      <c r="CB410" s="133">
        <f t="shared" si="273"/>
        <v>7.8224999999999998</v>
      </c>
      <c r="CC410" s="133"/>
      <c r="CD410" s="133">
        <f t="shared" si="274"/>
        <v>1.8865000000000001</v>
      </c>
    </row>
    <row r="411" spans="1:82" ht="15.75" x14ac:dyDescent="0.25">
      <c r="A411" s="125">
        <v>43509</v>
      </c>
      <c r="B411" s="138">
        <v>19036</v>
      </c>
      <c r="C411" s="138">
        <v>66935</v>
      </c>
      <c r="D411" s="138">
        <v>93396</v>
      </c>
      <c r="E411" s="138">
        <v>29679</v>
      </c>
      <c r="F411" s="138">
        <v>52620</v>
      </c>
      <c r="G411" s="138">
        <v>1411</v>
      </c>
      <c r="H411" s="138">
        <v>19232</v>
      </c>
      <c r="I411" s="138">
        <v>19149</v>
      </c>
      <c r="J411" s="138">
        <v>144066</v>
      </c>
      <c r="K411" s="138">
        <v>118431</v>
      </c>
      <c r="L411" s="146">
        <v>4557</v>
      </c>
      <c r="M411" s="138">
        <v>14084</v>
      </c>
      <c r="N411" s="138">
        <v>240</v>
      </c>
      <c r="O411" s="138">
        <v>17220</v>
      </c>
      <c r="P411" s="138">
        <v>20421</v>
      </c>
      <c r="Q411" s="138">
        <v>5376</v>
      </c>
      <c r="R411" s="138">
        <v>20621</v>
      </c>
      <c r="S411" s="138">
        <v>71652</v>
      </c>
      <c r="T411" s="138">
        <v>11781</v>
      </c>
      <c r="U411" s="138">
        <v>9515</v>
      </c>
      <c r="V411" s="138">
        <v>34582</v>
      </c>
      <c r="W411" s="138">
        <v>43758</v>
      </c>
      <c r="X411" s="138">
        <v>25686</v>
      </c>
      <c r="Y411" s="146">
        <v>18111</v>
      </c>
      <c r="Z411" s="138">
        <v>15373</v>
      </c>
      <c r="AA411" s="138">
        <v>70126</v>
      </c>
      <c r="AB411" s="138">
        <v>1545</v>
      </c>
      <c r="AC411" s="138">
        <v>887</v>
      </c>
      <c r="AD411" s="138">
        <v>14168</v>
      </c>
      <c r="AE411" s="138">
        <v>35832</v>
      </c>
      <c r="AF411" s="138">
        <v>13566</v>
      </c>
      <c r="AG411" s="138">
        <v>19910</v>
      </c>
      <c r="AH411" s="138">
        <v>86610</v>
      </c>
      <c r="AI411" s="138">
        <v>86770</v>
      </c>
      <c r="AJ411" s="138">
        <v>365880</v>
      </c>
      <c r="AK411" s="128">
        <f t="shared" si="283"/>
        <v>0.14084000000000002</v>
      </c>
      <c r="AL411" s="129">
        <f t="shared" si="284"/>
        <v>1.9036000000000002</v>
      </c>
      <c r="AM411" s="129">
        <f t="shared" si="285"/>
        <v>3.3467500000000001</v>
      </c>
      <c r="AN411" s="129">
        <f t="shared" si="285"/>
        <v>4.6698000000000004</v>
      </c>
      <c r="AO411" s="129">
        <f t="shared" si="286"/>
        <v>14.406600000000001</v>
      </c>
      <c r="AP411" s="129">
        <f t="shared" si="287"/>
        <v>5.9215499999999999</v>
      </c>
      <c r="AQ411" s="129">
        <f t="shared" si="282"/>
        <v>8.6609999999999993E-2</v>
      </c>
      <c r="AR411" s="129">
        <f t="shared" si="282"/>
        <v>8.677E-2</v>
      </c>
      <c r="AT411" s="131">
        <f t="shared" si="275"/>
        <v>43509</v>
      </c>
      <c r="AU411" s="132">
        <f t="shared" si="254"/>
        <v>0.35832000000000003</v>
      </c>
      <c r="AV411" s="132">
        <f t="shared" si="255"/>
        <v>0.70126000000000011</v>
      </c>
      <c r="AW411" s="132">
        <f t="shared" si="256"/>
        <v>0.71652000000000005</v>
      </c>
      <c r="AX411" s="132">
        <f t="shared" si="257"/>
        <v>8.8700000000000011E-3</v>
      </c>
      <c r="AY411" s="132">
        <f t="shared" si="258"/>
        <v>1.5450000000000002E-2</v>
      </c>
      <c r="AZ411" s="132">
        <f t="shared" si="259"/>
        <v>0.34582000000000002</v>
      </c>
      <c r="BA411" s="132">
        <f t="shared" si="260"/>
        <v>0.18111000000000002</v>
      </c>
      <c r="BB411" s="132">
        <f t="shared" si="261"/>
        <v>0.87516000000000005</v>
      </c>
      <c r="BC411" s="132">
        <f t="shared" si="262"/>
        <v>0.15373000000000001</v>
      </c>
      <c r="BD411" s="132">
        <f t="shared" si="263"/>
        <v>0.25686000000000003</v>
      </c>
      <c r="BE411" s="132">
        <f t="shared" si="264"/>
        <v>0.13566</v>
      </c>
      <c r="BF411" s="132">
        <f t="shared" si="265"/>
        <v>0.14168</v>
      </c>
      <c r="BG411" s="132">
        <f t="shared" si="276"/>
        <v>1.9910000000000001E-2</v>
      </c>
      <c r="BH411" s="132"/>
      <c r="BI411" s="132">
        <f t="shared" si="249"/>
        <v>1.9036000000000002</v>
      </c>
      <c r="BJ411" s="132">
        <f t="shared" si="249"/>
        <v>3.3467500000000001</v>
      </c>
      <c r="BK411" s="132">
        <f t="shared" si="249"/>
        <v>4.6698000000000004</v>
      </c>
      <c r="BL411" s="132">
        <f t="shared" si="266"/>
        <v>0.95150000000000001</v>
      </c>
      <c r="BM411" s="132">
        <f t="shared" si="277"/>
        <v>2.9679000000000002</v>
      </c>
      <c r="BN411" s="132">
        <f t="shared" si="267"/>
        <v>1.0524</v>
      </c>
      <c r="BO411" s="132"/>
      <c r="BP411" s="132">
        <f t="shared" si="278"/>
        <v>5.9215499999999999</v>
      </c>
      <c r="BQ411" s="132">
        <f t="shared" si="279"/>
        <v>14.406600000000001</v>
      </c>
      <c r="BR411" s="132">
        <f t="shared" si="280"/>
        <v>0.36587999999999998</v>
      </c>
      <c r="BS411" s="132">
        <f t="shared" si="268"/>
        <v>0.11781000000000001</v>
      </c>
      <c r="BT411" s="132">
        <f t="shared" si="269"/>
        <v>2.0621</v>
      </c>
      <c r="BU411" s="132"/>
      <c r="BV411" s="132">
        <f t="shared" si="281"/>
        <v>0.1411</v>
      </c>
      <c r="BW411" s="133">
        <f t="shared" si="250"/>
        <v>1.9232</v>
      </c>
      <c r="BX411" s="133">
        <f t="shared" si="250"/>
        <v>1.9149</v>
      </c>
      <c r="BY411" s="133">
        <f t="shared" si="270"/>
        <v>0.53760000000000008</v>
      </c>
      <c r="BZ411" s="133">
        <f t="shared" si="271"/>
        <v>0.45570000000000005</v>
      </c>
      <c r="CA411" s="133">
        <f t="shared" si="272"/>
        <v>2.4E-2</v>
      </c>
      <c r="CB411" s="133">
        <f t="shared" si="273"/>
        <v>8.61</v>
      </c>
      <c r="CC411" s="133"/>
      <c r="CD411" s="133">
        <f t="shared" si="274"/>
        <v>2.0421</v>
      </c>
    </row>
    <row r="412" spans="1:82" ht="15.75" x14ac:dyDescent="0.25">
      <c r="A412" s="125">
        <v>43510</v>
      </c>
      <c r="B412" s="138">
        <v>17540</v>
      </c>
      <c r="C412" s="138">
        <v>61694</v>
      </c>
      <c r="D412" s="138">
        <v>87379</v>
      </c>
      <c r="E412" s="138">
        <v>25996</v>
      </c>
      <c r="F412" s="138">
        <v>50500</v>
      </c>
      <c r="G412" s="138">
        <v>1103</v>
      </c>
      <c r="H412" s="138">
        <v>15754</v>
      </c>
      <c r="I412" s="138">
        <v>16322</v>
      </c>
      <c r="J412" s="138">
        <v>131692</v>
      </c>
      <c r="K412" s="138">
        <v>108679</v>
      </c>
      <c r="L412" s="146">
        <v>4557</v>
      </c>
      <c r="M412" s="138">
        <v>23558</v>
      </c>
      <c r="N412" s="138">
        <v>224</v>
      </c>
      <c r="O412" s="138">
        <v>16502</v>
      </c>
      <c r="P412" s="138">
        <v>18645</v>
      </c>
      <c r="Q412" s="138">
        <v>4711</v>
      </c>
      <c r="R412" s="138">
        <v>16980</v>
      </c>
      <c r="S412" s="138">
        <v>66629</v>
      </c>
      <c r="T412" s="138">
        <v>13135</v>
      </c>
      <c r="U412" s="138">
        <v>7182</v>
      </c>
      <c r="V412" s="138">
        <v>31706</v>
      </c>
      <c r="W412" s="138">
        <v>41058</v>
      </c>
      <c r="X412" s="138">
        <v>19573</v>
      </c>
      <c r="Y412" s="146">
        <v>18111</v>
      </c>
      <c r="Z412" s="138">
        <v>14465</v>
      </c>
      <c r="AA412" s="138">
        <v>65508</v>
      </c>
      <c r="AB412" s="138">
        <v>1137</v>
      </c>
      <c r="AC412" s="138">
        <v>275</v>
      </c>
      <c r="AD412" s="138">
        <v>12847</v>
      </c>
      <c r="AE412" s="138">
        <v>42872</v>
      </c>
      <c r="AF412" s="138">
        <v>11081</v>
      </c>
      <c r="AG412" s="138">
        <v>11010</v>
      </c>
      <c r="AH412" s="138">
        <v>130350</v>
      </c>
      <c r="AI412" s="138">
        <v>77760</v>
      </c>
      <c r="AJ412" s="138">
        <v>367120</v>
      </c>
      <c r="AK412" s="128">
        <f t="shared" si="283"/>
        <v>0.23558000000000001</v>
      </c>
      <c r="AL412" s="129">
        <f t="shared" si="284"/>
        <v>1.754</v>
      </c>
      <c r="AM412" s="129">
        <f t="shared" si="285"/>
        <v>3.0847000000000002</v>
      </c>
      <c r="AN412" s="129">
        <f t="shared" si="285"/>
        <v>4.3689499999999999</v>
      </c>
      <c r="AO412" s="129">
        <f t="shared" si="286"/>
        <v>13.1692</v>
      </c>
      <c r="AP412" s="129">
        <f t="shared" si="287"/>
        <v>5.4339500000000003</v>
      </c>
      <c r="AQ412" s="129">
        <f t="shared" si="282"/>
        <v>0.13034999999999999</v>
      </c>
      <c r="AR412" s="129">
        <f t="shared" si="282"/>
        <v>7.7759999999999996E-2</v>
      </c>
      <c r="AT412" s="131">
        <f t="shared" si="275"/>
        <v>43510</v>
      </c>
      <c r="AU412" s="132">
        <f t="shared" si="254"/>
        <v>0.42872000000000005</v>
      </c>
      <c r="AV412" s="132">
        <f t="shared" si="255"/>
        <v>0.65508000000000011</v>
      </c>
      <c r="AW412" s="132">
        <f t="shared" si="256"/>
        <v>0.66629000000000005</v>
      </c>
      <c r="AX412" s="132">
        <f t="shared" si="257"/>
        <v>2.7500000000000003E-3</v>
      </c>
      <c r="AY412" s="132">
        <f t="shared" si="258"/>
        <v>1.1370000000000002E-2</v>
      </c>
      <c r="AZ412" s="132">
        <f t="shared" si="259"/>
        <v>0.31706000000000001</v>
      </c>
      <c r="BA412" s="132">
        <f t="shared" si="260"/>
        <v>0.18111000000000002</v>
      </c>
      <c r="BB412" s="132">
        <f t="shared" si="261"/>
        <v>0.82116000000000011</v>
      </c>
      <c r="BC412" s="132">
        <f t="shared" si="262"/>
        <v>0.14465</v>
      </c>
      <c r="BD412" s="132">
        <f t="shared" si="263"/>
        <v>0.19573000000000002</v>
      </c>
      <c r="BE412" s="132">
        <f t="shared" si="264"/>
        <v>0.11081000000000001</v>
      </c>
      <c r="BF412" s="132">
        <f t="shared" si="265"/>
        <v>0.12847</v>
      </c>
      <c r="BG412" s="132">
        <f t="shared" si="276"/>
        <v>1.1009999999999999E-2</v>
      </c>
      <c r="BH412" s="132"/>
      <c r="BI412" s="132">
        <f t="shared" si="249"/>
        <v>1.754</v>
      </c>
      <c r="BJ412" s="132">
        <f t="shared" si="249"/>
        <v>3.0847000000000002</v>
      </c>
      <c r="BK412" s="132">
        <f t="shared" si="249"/>
        <v>4.3689499999999999</v>
      </c>
      <c r="BL412" s="132">
        <f t="shared" si="266"/>
        <v>0.71820000000000006</v>
      </c>
      <c r="BM412" s="132">
        <f t="shared" si="277"/>
        <v>2.5996000000000001</v>
      </c>
      <c r="BN412" s="132">
        <f t="shared" si="267"/>
        <v>1.01</v>
      </c>
      <c r="BO412" s="132"/>
      <c r="BP412" s="132">
        <f t="shared" si="278"/>
        <v>5.4339500000000003</v>
      </c>
      <c r="BQ412" s="132">
        <f t="shared" si="279"/>
        <v>13.1692</v>
      </c>
      <c r="BR412" s="132">
        <f t="shared" si="280"/>
        <v>0.36712</v>
      </c>
      <c r="BS412" s="132">
        <f t="shared" si="268"/>
        <v>0.13135000000000002</v>
      </c>
      <c r="BT412" s="132">
        <f t="shared" si="269"/>
        <v>1.6980000000000002</v>
      </c>
      <c r="BU412" s="132"/>
      <c r="BV412" s="132">
        <f t="shared" si="281"/>
        <v>0.11030000000000001</v>
      </c>
      <c r="BW412" s="133">
        <f t="shared" si="250"/>
        <v>1.5754000000000001</v>
      </c>
      <c r="BX412" s="133">
        <f t="shared" si="250"/>
        <v>1.6322000000000001</v>
      </c>
      <c r="BY412" s="133">
        <f t="shared" si="270"/>
        <v>0.47110000000000002</v>
      </c>
      <c r="BZ412" s="133">
        <f t="shared" si="271"/>
        <v>0.45570000000000005</v>
      </c>
      <c r="CA412" s="133">
        <f t="shared" si="272"/>
        <v>2.24E-2</v>
      </c>
      <c r="CB412" s="133">
        <f t="shared" si="273"/>
        <v>8.2509999999999994</v>
      </c>
      <c r="CC412" s="133"/>
      <c r="CD412" s="133">
        <f t="shared" si="274"/>
        <v>1.8645</v>
      </c>
    </row>
    <row r="413" spans="1:82" ht="15.75" x14ac:dyDescent="0.25">
      <c r="A413" s="125">
        <v>43511</v>
      </c>
      <c r="B413" s="138">
        <v>17548</v>
      </c>
      <c r="C413" s="138">
        <v>60847</v>
      </c>
      <c r="D413" s="138">
        <v>86470</v>
      </c>
      <c r="E413" s="138">
        <v>24447</v>
      </c>
      <c r="F413" s="138">
        <v>49220</v>
      </c>
      <c r="G413" s="138">
        <v>1084</v>
      </c>
      <c r="H413" s="138">
        <v>14681</v>
      </c>
      <c r="I413" s="138">
        <v>15661</v>
      </c>
      <c r="J413" s="138">
        <v>128261</v>
      </c>
      <c r="K413" s="138">
        <v>104222</v>
      </c>
      <c r="L413" s="146">
        <v>4557</v>
      </c>
      <c r="M413" s="138">
        <v>23695</v>
      </c>
      <c r="N413" s="138">
        <v>220</v>
      </c>
      <c r="O413" s="138">
        <v>17574</v>
      </c>
      <c r="P413" s="138">
        <v>18764</v>
      </c>
      <c r="Q413" s="138">
        <v>4773</v>
      </c>
      <c r="R413" s="138">
        <v>17106</v>
      </c>
      <c r="S413" s="138">
        <v>65604</v>
      </c>
      <c r="T413" s="138">
        <v>12837</v>
      </c>
      <c r="U413" s="138">
        <v>6342</v>
      </c>
      <c r="V413" s="138">
        <v>30951</v>
      </c>
      <c r="W413" s="138">
        <v>39515</v>
      </c>
      <c r="X413" s="138">
        <v>18857</v>
      </c>
      <c r="Y413" s="146">
        <v>18111</v>
      </c>
      <c r="Z413" s="138">
        <v>14612</v>
      </c>
      <c r="AA413" s="138">
        <v>63981</v>
      </c>
      <c r="AB413" s="138">
        <v>1018</v>
      </c>
      <c r="AC413" s="138">
        <v>330</v>
      </c>
      <c r="AD413" s="138">
        <v>10905</v>
      </c>
      <c r="AE413" s="138">
        <v>52316</v>
      </c>
      <c r="AF413" s="138">
        <v>10299</v>
      </c>
      <c r="AG413" s="138">
        <v>11010</v>
      </c>
      <c r="AH413" s="138">
        <v>50210</v>
      </c>
      <c r="AI413" s="138">
        <v>62030</v>
      </c>
      <c r="AJ413" s="138">
        <v>365320</v>
      </c>
      <c r="AK413" s="128">
        <f t="shared" si="283"/>
        <v>0.23695000000000002</v>
      </c>
      <c r="AL413" s="129">
        <f t="shared" si="284"/>
        <v>1.7548000000000001</v>
      </c>
      <c r="AM413" s="129">
        <f t="shared" si="285"/>
        <v>3.0423500000000003</v>
      </c>
      <c r="AN413" s="129">
        <f t="shared" si="285"/>
        <v>4.3235000000000001</v>
      </c>
      <c r="AO413" s="129">
        <f t="shared" si="286"/>
        <v>12.8261</v>
      </c>
      <c r="AP413" s="129">
        <f t="shared" si="287"/>
        <v>5.2111000000000001</v>
      </c>
      <c r="AQ413" s="129">
        <f t="shared" si="282"/>
        <v>5.0209999999999998E-2</v>
      </c>
      <c r="AR413" s="129">
        <f t="shared" si="282"/>
        <v>6.2029999999999995E-2</v>
      </c>
      <c r="AT413" s="131">
        <f t="shared" si="275"/>
        <v>43511</v>
      </c>
      <c r="AU413" s="132">
        <f t="shared" si="254"/>
        <v>0.52316000000000007</v>
      </c>
      <c r="AV413" s="132">
        <f t="shared" si="255"/>
        <v>0.6398100000000001</v>
      </c>
      <c r="AW413" s="132">
        <f t="shared" si="256"/>
        <v>0.65604000000000007</v>
      </c>
      <c r="AX413" s="132">
        <f t="shared" si="257"/>
        <v>3.3000000000000004E-3</v>
      </c>
      <c r="AY413" s="132">
        <f t="shared" si="258"/>
        <v>1.0180000000000002E-2</v>
      </c>
      <c r="AZ413" s="132">
        <f t="shared" si="259"/>
        <v>0.30951000000000001</v>
      </c>
      <c r="BA413" s="132">
        <f t="shared" si="260"/>
        <v>0.18111000000000002</v>
      </c>
      <c r="BB413" s="132">
        <f t="shared" si="261"/>
        <v>0.79030000000000011</v>
      </c>
      <c r="BC413" s="132">
        <f t="shared" si="262"/>
        <v>0.14612</v>
      </c>
      <c r="BD413" s="132">
        <f t="shared" si="263"/>
        <v>0.18857000000000002</v>
      </c>
      <c r="BE413" s="132">
        <f t="shared" si="264"/>
        <v>0.10299000000000001</v>
      </c>
      <c r="BF413" s="132">
        <f t="shared" si="265"/>
        <v>0.10905000000000001</v>
      </c>
      <c r="BG413" s="132">
        <f t="shared" si="276"/>
        <v>1.1009999999999999E-2</v>
      </c>
      <c r="BH413" s="132"/>
      <c r="BI413" s="132">
        <f t="shared" si="249"/>
        <v>1.7548000000000001</v>
      </c>
      <c r="BJ413" s="132">
        <f t="shared" si="249"/>
        <v>3.0423500000000003</v>
      </c>
      <c r="BK413" s="132">
        <f t="shared" si="249"/>
        <v>4.3235000000000001</v>
      </c>
      <c r="BL413" s="132">
        <f t="shared" si="266"/>
        <v>0.63419999999999999</v>
      </c>
      <c r="BM413" s="132">
        <f t="shared" si="277"/>
        <v>2.4447000000000001</v>
      </c>
      <c r="BN413" s="132">
        <f t="shared" si="267"/>
        <v>0.98440000000000005</v>
      </c>
      <c r="BO413" s="132"/>
      <c r="BP413" s="132">
        <f t="shared" si="278"/>
        <v>5.2111000000000001</v>
      </c>
      <c r="BQ413" s="132">
        <f t="shared" si="279"/>
        <v>12.8261</v>
      </c>
      <c r="BR413" s="132">
        <f t="shared" si="280"/>
        <v>0.36531999999999998</v>
      </c>
      <c r="BS413" s="132">
        <f t="shared" si="268"/>
        <v>0.12837000000000001</v>
      </c>
      <c r="BT413" s="132">
        <f t="shared" si="269"/>
        <v>1.7106000000000001</v>
      </c>
      <c r="BU413" s="132"/>
      <c r="BV413" s="132">
        <f t="shared" si="281"/>
        <v>0.10840000000000001</v>
      </c>
      <c r="BW413" s="133">
        <f t="shared" si="250"/>
        <v>1.4681</v>
      </c>
      <c r="BX413" s="133">
        <f t="shared" si="250"/>
        <v>1.5661</v>
      </c>
      <c r="BY413" s="133">
        <f t="shared" si="270"/>
        <v>0.4773</v>
      </c>
      <c r="BZ413" s="133">
        <f t="shared" si="271"/>
        <v>0.45570000000000005</v>
      </c>
      <c r="CA413" s="133">
        <f t="shared" si="272"/>
        <v>2.2000000000000002E-2</v>
      </c>
      <c r="CB413" s="133">
        <f t="shared" si="273"/>
        <v>8.7870000000000008</v>
      </c>
      <c r="CC413" s="133"/>
      <c r="CD413" s="133">
        <f t="shared" si="274"/>
        <v>1.8764000000000001</v>
      </c>
    </row>
    <row r="414" spans="1:82" ht="15.75" x14ac:dyDescent="0.25">
      <c r="A414" s="125">
        <v>43512</v>
      </c>
      <c r="B414" s="138">
        <v>17869</v>
      </c>
      <c r="C414" s="138">
        <v>61232</v>
      </c>
      <c r="D414" s="138">
        <v>86488</v>
      </c>
      <c r="E414" s="138">
        <v>23511</v>
      </c>
      <c r="F414" s="138">
        <v>53054</v>
      </c>
      <c r="G414" s="138">
        <v>1189</v>
      </c>
      <c r="H414" s="138">
        <v>14158</v>
      </c>
      <c r="I414" s="138">
        <v>15487</v>
      </c>
      <c r="J414" s="138">
        <v>127991</v>
      </c>
      <c r="K414" s="138">
        <v>104235</v>
      </c>
      <c r="L414" s="146">
        <v>4557</v>
      </c>
      <c r="M414" s="138">
        <v>16383</v>
      </c>
      <c r="N414" s="138">
        <v>150</v>
      </c>
      <c r="O414" s="138">
        <v>19612</v>
      </c>
      <c r="P414" s="138">
        <v>17639</v>
      </c>
      <c r="Q414" s="138">
        <v>4699</v>
      </c>
      <c r="R414" s="138">
        <v>15972</v>
      </c>
      <c r="S414" s="138">
        <v>64212</v>
      </c>
      <c r="T414" s="138">
        <v>13659</v>
      </c>
      <c r="U414" s="138">
        <v>5760</v>
      </c>
      <c r="V414" s="138">
        <v>32763</v>
      </c>
      <c r="W414" s="138">
        <v>38395</v>
      </c>
      <c r="X414" s="138">
        <v>18585</v>
      </c>
      <c r="Y414" s="146">
        <v>18111</v>
      </c>
      <c r="Z414" s="138">
        <v>17784</v>
      </c>
      <c r="AA414" s="138">
        <v>64078</v>
      </c>
      <c r="AB414" s="138">
        <v>985</v>
      </c>
      <c r="AC414" s="138">
        <v>424</v>
      </c>
      <c r="AD414" s="138">
        <v>10332</v>
      </c>
      <c r="AE414" s="138">
        <v>32926</v>
      </c>
      <c r="AF414" s="138">
        <v>8206</v>
      </c>
      <c r="AG414" s="138">
        <v>11010</v>
      </c>
      <c r="AH414" s="138">
        <v>38510</v>
      </c>
      <c r="AI414" s="138">
        <v>60510</v>
      </c>
      <c r="AJ414" s="138">
        <v>372200</v>
      </c>
      <c r="AK414" s="128">
        <f t="shared" si="283"/>
        <v>0.16383</v>
      </c>
      <c r="AL414" s="129">
        <f t="shared" si="284"/>
        <v>1.7869000000000002</v>
      </c>
      <c r="AM414" s="129">
        <f t="shared" si="285"/>
        <v>3.0616000000000003</v>
      </c>
      <c r="AN414" s="129">
        <f t="shared" si="285"/>
        <v>4.3243999999999998</v>
      </c>
      <c r="AO414" s="129">
        <f t="shared" si="286"/>
        <v>12.799100000000001</v>
      </c>
      <c r="AP414" s="129">
        <f t="shared" si="287"/>
        <v>5.2117500000000003</v>
      </c>
      <c r="AQ414" s="129">
        <f t="shared" si="282"/>
        <v>3.8509999999999996E-2</v>
      </c>
      <c r="AR414" s="129">
        <f t="shared" si="282"/>
        <v>6.0509999999999994E-2</v>
      </c>
      <c r="AT414" s="131">
        <f t="shared" si="275"/>
        <v>43512</v>
      </c>
      <c r="AU414" s="132">
        <f t="shared" si="254"/>
        <v>0.32926000000000005</v>
      </c>
      <c r="AV414" s="132">
        <f t="shared" si="255"/>
        <v>0.64078000000000002</v>
      </c>
      <c r="AW414" s="132">
        <f t="shared" si="256"/>
        <v>0.64212000000000002</v>
      </c>
      <c r="AX414" s="132">
        <f t="shared" si="257"/>
        <v>4.2400000000000007E-3</v>
      </c>
      <c r="AY414" s="132">
        <f t="shared" si="258"/>
        <v>9.8500000000000011E-3</v>
      </c>
      <c r="AZ414" s="132">
        <f t="shared" si="259"/>
        <v>0.32763000000000003</v>
      </c>
      <c r="BA414" s="132">
        <f t="shared" si="260"/>
        <v>0.18111000000000002</v>
      </c>
      <c r="BB414" s="132">
        <f t="shared" si="261"/>
        <v>0.76790000000000003</v>
      </c>
      <c r="BC414" s="132">
        <f t="shared" si="262"/>
        <v>0.17784000000000003</v>
      </c>
      <c r="BD414" s="132">
        <f t="shared" si="263"/>
        <v>0.18585000000000002</v>
      </c>
      <c r="BE414" s="132">
        <f t="shared" si="264"/>
        <v>8.2060000000000008E-2</v>
      </c>
      <c r="BF414" s="132">
        <f t="shared" si="265"/>
        <v>0.10332000000000001</v>
      </c>
      <c r="BG414" s="132">
        <f t="shared" si="276"/>
        <v>1.1009999999999999E-2</v>
      </c>
      <c r="BH414" s="132"/>
      <c r="BI414" s="132">
        <f t="shared" si="249"/>
        <v>1.7869000000000002</v>
      </c>
      <c r="BJ414" s="132">
        <f t="shared" si="249"/>
        <v>3.0616000000000003</v>
      </c>
      <c r="BK414" s="132">
        <f t="shared" si="249"/>
        <v>4.3243999999999998</v>
      </c>
      <c r="BL414" s="132">
        <f t="shared" si="266"/>
        <v>0.57600000000000007</v>
      </c>
      <c r="BM414" s="132">
        <f t="shared" si="277"/>
        <v>2.3511000000000002</v>
      </c>
      <c r="BN414" s="132">
        <f t="shared" si="267"/>
        <v>1.06108</v>
      </c>
      <c r="BO414" s="132"/>
      <c r="BP414" s="132">
        <f t="shared" si="278"/>
        <v>5.2117500000000003</v>
      </c>
      <c r="BQ414" s="132">
        <f t="shared" si="279"/>
        <v>12.799100000000001</v>
      </c>
      <c r="BR414" s="132">
        <f t="shared" si="280"/>
        <v>0.37219999999999998</v>
      </c>
      <c r="BS414" s="132">
        <f t="shared" si="268"/>
        <v>0.13659000000000002</v>
      </c>
      <c r="BT414" s="132">
        <f t="shared" si="269"/>
        <v>1.5972000000000002</v>
      </c>
      <c r="BU414" s="132"/>
      <c r="BV414" s="132">
        <f t="shared" si="281"/>
        <v>0.11890000000000001</v>
      </c>
      <c r="BW414" s="133">
        <f t="shared" si="250"/>
        <v>1.4158000000000002</v>
      </c>
      <c r="BX414" s="133">
        <f t="shared" si="250"/>
        <v>1.5487</v>
      </c>
      <c r="BY414" s="133">
        <f t="shared" si="270"/>
        <v>0.46990000000000004</v>
      </c>
      <c r="BZ414" s="133">
        <f t="shared" si="271"/>
        <v>0.45570000000000005</v>
      </c>
      <c r="CA414" s="133">
        <f t="shared" si="272"/>
        <v>1.5000000000000001E-2</v>
      </c>
      <c r="CB414" s="133">
        <f t="shared" si="273"/>
        <v>9.8060000000000009</v>
      </c>
      <c r="CC414" s="133"/>
      <c r="CD414" s="133">
        <f t="shared" si="274"/>
        <v>1.7639</v>
      </c>
    </row>
    <row r="415" spans="1:82" ht="15.75" x14ac:dyDescent="0.25">
      <c r="A415" s="125">
        <v>43513</v>
      </c>
      <c r="B415" s="138">
        <v>17595</v>
      </c>
      <c r="C415" s="138">
        <v>60163</v>
      </c>
      <c r="D415" s="138">
        <v>85634</v>
      </c>
      <c r="E415" s="138">
        <v>22822</v>
      </c>
      <c r="F415" s="138">
        <v>52492</v>
      </c>
      <c r="G415" s="138">
        <v>1187</v>
      </c>
      <c r="H415" s="138">
        <v>13582</v>
      </c>
      <c r="I415" s="138">
        <v>15023</v>
      </c>
      <c r="J415" s="138">
        <v>126338</v>
      </c>
      <c r="K415" s="138">
        <v>102769</v>
      </c>
      <c r="L415" s="146">
        <v>4557</v>
      </c>
      <c r="M415" s="138">
        <v>13852</v>
      </c>
      <c r="N415" s="145">
        <v>150</v>
      </c>
      <c r="O415" s="138">
        <v>19404</v>
      </c>
      <c r="P415" s="138">
        <v>17293</v>
      </c>
      <c r="Q415" s="138">
        <v>4570</v>
      </c>
      <c r="R415" s="138">
        <v>15628</v>
      </c>
      <c r="S415" s="138">
        <v>61516</v>
      </c>
      <c r="T415" s="138">
        <v>13383</v>
      </c>
      <c r="U415" s="138">
        <v>5284</v>
      </c>
      <c r="V415" s="138">
        <v>32914</v>
      </c>
      <c r="W415" s="138">
        <v>37085</v>
      </c>
      <c r="X415" s="138">
        <v>18484</v>
      </c>
      <c r="Y415" s="146">
        <v>18111</v>
      </c>
      <c r="Z415" s="138">
        <v>16790</v>
      </c>
      <c r="AA415" s="138">
        <v>62534</v>
      </c>
      <c r="AB415" s="138">
        <v>865</v>
      </c>
      <c r="AC415" s="138">
        <v>353</v>
      </c>
      <c r="AD415" s="138">
        <v>9328</v>
      </c>
      <c r="AE415" s="138">
        <v>32930</v>
      </c>
      <c r="AF415" s="138">
        <v>7937</v>
      </c>
      <c r="AG415" s="138">
        <v>5050</v>
      </c>
      <c r="AH415" s="138">
        <v>51720</v>
      </c>
      <c r="AI415" s="138">
        <v>54190</v>
      </c>
      <c r="AJ415" s="138">
        <v>369660</v>
      </c>
      <c r="AK415" s="128">
        <f t="shared" si="283"/>
        <v>0.13852</v>
      </c>
      <c r="AL415" s="129">
        <f t="shared" si="284"/>
        <v>1.7595000000000001</v>
      </c>
      <c r="AM415" s="129">
        <f t="shared" si="285"/>
        <v>3.0081500000000001</v>
      </c>
      <c r="AN415" s="129">
        <f t="shared" si="285"/>
        <v>4.2816999999999998</v>
      </c>
      <c r="AO415" s="129">
        <f t="shared" si="286"/>
        <v>12.633800000000001</v>
      </c>
      <c r="AP415" s="129">
        <f t="shared" si="287"/>
        <v>5.1384500000000006</v>
      </c>
      <c r="AQ415" s="129">
        <f t="shared" si="282"/>
        <v>5.1719999999999995E-2</v>
      </c>
      <c r="AR415" s="129">
        <f t="shared" si="282"/>
        <v>5.4189999999999995E-2</v>
      </c>
      <c r="AT415" s="131">
        <f t="shared" si="275"/>
        <v>43513</v>
      </c>
      <c r="AU415" s="132">
        <f t="shared" si="254"/>
        <v>0.32930000000000004</v>
      </c>
      <c r="AV415" s="132">
        <f t="shared" si="255"/>
        <v>0.62534000000000001</v>
      </c>
      <c r="AW415" s="132">
        <f t="shared" si="256"/>
        <v>0.61516000000000004</v>
      </c>
      <c r="AX415" s="132">
        <f t="shared" si="257"/>
        <v>3.5300000000000002E-3</v>
      </c>
      <c r="AY415" s="132">
        <f t="shared" si="258"/>
        <v>8.6500000000000014E-3</v>
      </c>
      <c r="AZ415" s="132">
        <f t="shared" si="259"/>
        <v>0.32914000000000004</v>
      </c>
      <c r="BA415" s="132">
        <f t="shared" si="260"/>
        <v>0.18111000000000002</v>
      </c>
      <c r="BB415" s="132">
        <f t="shared" si="261"/>
        <v>0.74170000000000003</v>
      </c>
      <c r="BC415" s="132">
        <f t="shared" si="262"/>
        <v>0.16790000000000002</v>
      </c>
      <c r="BD415" s="132">
        <f t="shared" si="263"/>
        <v>0.18484</v>
      </c>
      <c r="BE415" s="132">
        <f t="shared" si="264"/>
        <v>7.937000000000001E-2</v>
      </c>
      <c r="BF415" s="132">
        <f t="shared" si="265"/>
        <v>9.3280000000000002E-2</v>
      </c>
      <c r="BG415" s="132">
        <f t="shared" si="276"/>
        <v>5.0499999999999998E-3</v>
      </c>
      <c r="BH415" s="132"/>
      <c r="BI415" s="132">
        <f t="shared" si="249"/>
        <v>1.7595000000000001</v>
      </c>
      <c r="BJ415" s="132">
        <f t="shared" si="249"/>
        <v>3.0081500000000001</v>
      </c>
      <c r="BK415" s="132">
        <f t="shared" si="249"/>
        <v>4.2816999999999998</v>
      </c>
      <c r="BL415" s="132">
        <f t="shared" si="266"/>
        <v>0.52839999999999998</v>
      </c>
      <c r="BM415" s="132">
        <f t="shared" si="277"/>
        <v>2.2822</v>
      </c>
      <c r="BN415" s="132">
        <f t="shared" si="267"/>
        <v>1.0498400000000001</v>
      </c>
      <c r="BO415" s="132"/>
      <c r="BP415" s="132">
        <f t="shared" si="278"/>
        <v>5.1384500000000006</v>
      </c>
      <c r="BQ415" s="132">
        <f t="shared" si="279"/>
        <v>12.633800000000001</v>
      </c>
      <c r="BR415" s="132">
        <f t="shared" si="280"/>
        <v>0.36965999999999999</v>
      </c>
      <c r="BS415" s="132">
        <f t="shared" si="268"/>
        <v>0.13383</v>
      </c>
      <c r="BT415" s="132">
        <f t="shared" si="269"/>
        <v>1.5628</v>
      </c>
      <c r="BU415" s="132"/>
      <c r="BV415" s="132">
        <f t="shared" si="281"/>
        <v>0.1187</v>
      </c>
      <c r="BW415" s="133">
        <f t="shared" si="250"/>
        <v>1.3582000000000001</v>
      </c>
      <c r="BX415" s="133">
        <f t="shared" si="250"/>
        <v>1.5023</v>
      </c>
      <c r="BY415" s="133">
        <f t="shared" si="270"/>
        <v>0.45700000000000002</v>
      </c>
      <c r="BZ415" s="133">
        <f t="shared" si="271"/>
        <v>0.45570000000000005</v>
      </c>
      <c r="CA415" s="133">
        <f t="shared" si="272"/>
        <v>1.5000000000000001E-2</v>
      </c>
      <c r="CB415" s="133">
        <f t="shared" si="273"/>
        <v>9.702</v>
      </c>
      <c r="CC415" s="133"/>
      <c r="CD415" s="133">
        <f t="shared" si="274"/>
        <v>1.7293000000000001</v>
      </c>
    </row>
    <row r="416" spans="1:82" ht="15.75" x14ac:dyDescent="0.25">
      <c r="A416" s="125">
        <v>43514</v>
      </c>
      <c r="B416" s="138">
        <v>19032</v>
      </c>
      <c r="C416" s="138">
        <v>64750</v>
      </c>
      <c r="D416" s="138">
        <v>90728</v>
      </c>
      <c r="E416" s="138">
        <v>25587</v>
      </c>
      <c r="F416" s="138">
        <v>55033</v>
      </c>
      <c r="G416" s="138">
        <v>1506</v>
      </c>
      <c r="H416" s="138">
        <v>17360</v>
      </c>
      <c r="I416" s="138">
        <v>18172</v>
      </c>
      <c r="J416" s="138">
        <v>136844</v>
      </c>
      <c r="K416" s="138">
        <v>110237</v>
      </c>
      <c r="L416" s="146">
        <v>4557</v>
      </c>
      <c r="M416" s="138">
        <v>18120</v>
      </c>
      <c r="N416" s="138">
        <v>123</v>
      </c>
      <c r="O416" s="138">
        <v>19743</v>
      </c>
      <c r="P416" s="138">
        <v>19542</v>
      </c>
      <c r="Q416" s="138">
        <v>5312</v>
      </c>
      <c r="R416" s="138">
        <v>18239</v>
      </c>
      <c r="S416" s="138">
        <v>65247</v>
      </c>
      <c r="T416" s="138">
        <v>14334</v>
      </c>
      <c r="U416" s="138">
        <v>6652</v>
      </c>
      <c r="V416" s="138">
        <v>35351</v>
      </c>
      <c r="W416" s="138">
        <v>42788</v>
      </c>
      <c r="X416" s="138">
        <v>23127</v>
      </c>
      <c r="Y416" s="146">
        <v>18111</v>
      </c>
      <c r="Z416" s="138">
        <v>17821</v>
      </c>
      <c r="AA416" s="138">
        <v>66804</v>
      </c>
      <c r="AB416" s="138">
        <v>1146</v>
      </c>
      <c r="AC416" s="146">
        <v>413</v>
      </c>
      <c r="AD416" s="138">
        <v>10437</v>
      </c>
      <c r="AE416" s="138">
        <v>37731</v>
      </c>
      <c r="AF416" s="138">
        <v>10121</v>
      </c>
      <c r="AG416" s="138">
        <v>11010</v>
      </c>
      <c r="AH416" s="138">
        <v>77530</v>
      </c>
      <c r="AI416" s="138">
        <v>59070</v>
      </c>
      <c r="AJ416" s="138">
        <v>357620</v>
      </c>
      <c r="AK416" s="128">
        <f t="shared" si="283"/>
        <v>0.18120000000000003</v>
      </c>
      <c r="AL416" s="129">
        <f t="shared" si="284"/>
        <v>1.9032</v>
      </c>
      <c r="AM416" s="129">
        <f t="shared" si="285"/>
        <v>3.2375000000000003</v>
      </c>
      <c r="AN416" s="129">
        <f t="shared" si="285"/>
        <v>4.5364000000000004</v>
      </c>
      <c r="AO416" s="129">
        <f t="shared" si="286"/>
        <v>13.6844</v>
      </c>
      <c r="AP416" s="129">
        <f t="shared" si="287"/>
        <v>5.5118499999999999</v>
      </c>
      <c r="AQ416" s="129">
        <f t="shared" si="282"/>
        <v>7.7530000000000002E-2</v>
      </c>
      <c r="AR416" s="129">
        <f t="shared" si="282"/>
        <v>5.9069999999999998E-2</v>
      </c>
      <c r="AT416" s="131">
        <f t="shared" si="275"/>
        <v>43514</v>
      </c>
      <c r="AU416" s="132">
        <f t="shared" si="254"/>
        <v>0.37731000000000003</v>
      </c>
      <c r="AV416" s="132">
        <f t="shared" si="255"/>
        <v>0.66804000000000008</v>
      </c>
      <c r="AW416" s="132">
        <f t="shared" si="256"/>
        <v>0.65247000000000011</v>
      </c>
      <c r="AX416" s="132">
        <f t="shared" si="257"/>
        <v>4.13E-3</v>
      </c>
      <c r="AY416" s="132">
        <f t="shared" si="258"/>
        <v>1.1460000000000001E-2</v>
      </c>
      <c r="AZ416" s="132">
        <f t="shared" si="259"/>
        <v>0.35351000000000005</v>
      </c>
      <c r="BA416" s="132">
        <f t="shared" si="260"/>
        <v>0.18111000000000002</v>
      </c>
      <c r="BB416" s="132">
        <f t="shared" si="261"/>
        <v>0.85576000000000008</v>
      </c>
      <c r="BC416" s="132">
        <f t="shared" si="262"/>
        <v>0.17821000000000001</v>
      </c>
      <c r="BD416" s="132">
        <f t="shared" si="263"/>
        <v>0.23127000000000003</v>
      </c>
      <c r="BE416" s="132">
        <f t="shared" si="264"/>
        <v>0.10121000000000001</v>
      </c>
      <c r="BF416" s="132">
        <f t="shared" si="265"/>
        <v>0.10437</v>
      </c>
      <c r="BG416" s="132">
        <f t="shared" si="276"/>
        <v>1.1009999999999999E-2</v>
      </c>
      <c r="BH416" s="132"/>
      <c r="BI416" s="132">
        <f t="shared" si="249"/>
        <v>1.9032</v>
      </c>
      <c r="BJ416" s="132">
        <f t="shared" si="249"/>
        <v>3.2375000000000003</v>
      </c>
      <c r="BK416" s="132">
        <f t="shared" si="249"/>
        <v>4.5364000000000004</v>
      </c>
      <c r="BL416" s="132">
        <f t="shared" si="266"/>
        <v>0.66520000000000001</v>
      </c>
      <c r="BM416" s="132">
        <f t="shared" si="277"/>
        <v>2.5587</v>
      </c>
      <c r="BN416" s="132">
        <f t="shared" si="267"/>
        <v>1.1006600000000002</v>
      </c>
      <c r="BO416" s="132"/>
      <c r="BP416" s="132">
        <f t="shared" si="278"/>
        <v>5.5118499999999999</v>
      </c>
      <c r="BQ416" s="132">
        <f t="shared" si="279"/>
        <v>13.6844</v>
      </c>
      <c r="BR416" s="132">
        <f t="shared" si="280"/>
        <v>0.35761999999999999</v>
      </c>
      <c r="BS416" s="132">
        <f t="shared" si="268"/>
        <v>0.14334000000000002</v>
      </c>
      <c r="BT416" s="132">
        <f t="shared" si="269"/>
        <v>1.8239000000000001</v>
      </c>
      <c r="BU416" s="132"/>
      <c r="BV416" s="132">
        <f t="shared" si="281"/>
        <v>0.15060000000000001</v>
      </c>
      <c r="BW416" s="133">
        <f t="shared" si="250"/>
        <v>1.736</v>
      </c>
      <c r="BX416" s="133">
        <f t="shared" si="250"/>
        <v>1.8172000000000001</v>
      </c>
      <c r="BY416" s="133">
        <f t="shared" si="270"/>
        <v>0.53120000000000001</v>
      </c>
      <c r="BZ416" s="133">
        <f t="shared" si="271"/>
        <v>0.45570000000000005</v>
      </c>
      <c r="CA416" s="133">
        <f t="shared" si="272"/>
        <v>1.23E-2</v>
      </c>
      <c r="CB416" s="133">
        <f t="shared" si="273"/>
        <v>9.8715000000000011</v>
      </c>
      <c r="CC416" s="133"/>
      <c r="CD416" s="133">
        <f t="shared" si="274"/>
        <v>1.9542000000000002</v>
      </c>
    </row>
    <row r="417" spans="1:82" ht="15.75" x14ac:dyDescent="0.25">
      <c r="A417" s="125">
        <v>43515</v>
      </c>
      <c r="B417" s="148">
        <v>17271</v>
      </c>
      <c r="C417" s="148">
        <v>59942</v>
      </c>
      <c r="D417" s="148">
        <v>85227</v>
      </c>
      <c r="E417" s="148">
        <v>23620</v>
      </c>
      <c r="F417" s="148">
        <v>49272</v>
      </c>
      <c r="G417" s="148">
        <v>1104</v>
      </c>
      <c r="H417" s="148">
        <v>14455</v>
      </c>
      <c r="I417" s="148">
        <v>15384</v>
      </c>
      <c r="J417" s="148">
        <v>126291</v>
      </c>
      <c r="K417" s="148">
        <v>101712</v>
      </c>
      <c r="L417" s="146">
        <v>4557</v>
      </c>
      <c r="M417" s="148">
        <v>23380</v>
      </c>
      <c r="N417" s="148">
        <v>208</v>
      </c>
      <c r="O417" s="148">
        <v>16961</v>
      </c>
      <c r="P417" s="148">
        <v>16364</v>
      </c>
      <c r="Q417" s="148">
        <v>4713</v>
      </c>
      <c r="R417" s="148">
        <v>17019</v>
      </c>
      <c r="S417" s="148">
        <v>61946</v>
      </c>
      <c r="T417" s="148">
        <v>11742</v>
      </c>
      <c r="U417" s="148">
        <v>5915</v>
      </c>
      <c r="V417" s="148">
        <v>30825</v>
      </c>
      <c r="W417" s="148">
        <v>39030</v>
      </c>
      <c r="X417" s="148">
        <v>17557</v>
      </c>
      <c r="Y417" s="146">
        <v>18111</v>
      </c>
      <c r="Z417" s="148">
        <v>13283</v>
      </c>
      <c r="AA417" s="148">
        <v>61901</v>
      </c>
      <c r="AB417" s="148">
        <v>982</v>
      </c>
      <c r="AC417" s="148">
        <v>280</v>
      </c>
      <c r="AD417" s="148">
        <v>11422</v>
      </c>
      <c r="AE417" s="148">
        <v>33590</v>
      </c>
      <c r="AF417" s="146">
        <v>7791</v>
      </c>
      <c r="AG417" s="148">
        <v>9360</v>
      </c>
      <c r="AH417" s="148">
        <v>66190</v>
      </c>
      <c r="AI417" s="148">
        <v>66380</v>
      </c>
      <c r="AJ417" s="148">
        <v>349620</v>
      </c>
      <c r="AK417" s="128">
        <f t="shared" si="283"/>
        <v>0.23380000000000001</v>
      </c>
      <c r="AL417" s="129">
        <f t="shared" si="284"/>
        <v>1.7271000000000001</v>
      </c>
      <c r="AM417" s="129">
        <f t="shared" ref="AM417:AN432" si="288">(C417)*0.00005</f>
        <v>2.9971000000000001</v>
      </c>
      <c r="AN417" s="129">
        <f t="shared" si="288"/>
        <v>4.2613500000000002</v>
      </c>
      <c r="AO417" s="129">
        <f t="shared" si="286"/>
        <v>12.629100000000001</v>
      </c>
      <c r="AP417" s="129">
        <f t="shared" si="287"/>
        <v>5.0856000000000003</v>
      </c>
      <c r="AQ417" s="129">
        <f t="shared" si="282"/>
        <v>6.6189999999999999E-2</v>
      </c>
      <c r="AR417" s="129">
        <f t="shared" si="282"/>
        <v>6.6379999999999995E-2</v>
      </c>
      <c r="AT417" s="131">
        <f t="shared" si="275"/>
        <v>43515</v>
      </c>
      <c r="AU417" s="132">
        <f t="shared" si="254"/>
        <v>0.33590000000000003</v>
      </c>
      <c r="AV417" s="132">
        <f t="shared" si="255"/>
        <v>0.61901000000000006</v>
      </c>
      <c r="AW417" s="132">
        <f t="shared" si="256"/>
        <v>0.61946000000000001</v>
      </c>
      <c r="AX417" s="132">
        <f t="shared" si="257"/>
        <v>2.8000000000000004E-3</v>
      </c>
      <c r="AY417" s="132">
        <f t="shared" si="258"/>
        <v>9.8200000000000006E-3</v>
      </c>
      <c r="AZ417" s="132">
        <f t="shared" si="259"/>
        <v>0.30825000000000002</v>
      </c>
      <c r="BA417" s="132">
        <f t="shared" si="260"/>
        <v>0.18111000000000002</v>
      </c>
      <c r="BB417" s="132">
        <f t="shared" si="261"/>
        <v>0.78060000000000007</v>
      </c>
      <c r="BC417" s="132">
        <f t="shared" si="262"/>
        <v>0.13283</v>
      </c>
      <c r="BD417" s="132">
        <f t="shared" si="263"/>
        <v>0.17557</v>
      </c>
      <c r="BE417" s="132">
        <f t="shared" si="264"/>
        <v>7.7910000000000007E-2</v>
      </c>
      <c r="BF417" s="132">
        <f t="shared" si="265"/>
        <v>0.11422000000000002</v>
      </c>
      <c r="BG417" s="132">
        <f t="shared" si="276"/>
        <v>9.3600000000000003E-3</v>
      </c>
      <c r="BH417" s="132"/>
      <c r="BI417" s="132">
        <f t="shared" si="249"/>
        <v>1.7271000000000001</v>
      </c>
      <c r="BJ417" s="132">
        <f t="shared" si="249"/>
        <v>2.9971000000000001</v>
      </c>
      <c r="BK417" s="132">
        <f t="shared" si="249"/>
        <v>4.2613500000000002</v>
      </c>
      <c r="BL417" s="132">
        <f t="shared" si="266"/>
        <v>0.59150000000000003</v>
      </c>
      <c r="BM417" s="132">
        <f t="shared" si="277"/>
        <v>2.3620000000000001</v>
      </c>
      <c r="BN417" s="132">
        <f t="shared" si="267"/>
        <v>0.98544000000000009</v>
      </c>
      <c r="BO417" s="132"/>
      <c r="BP417" s="132">
        <f t="shared" si="278"/>
        <v>5.0856000000000003</v>
      </c>
      <c r="BQ417" s="132">
        <f t="shared" si="279"/>
        <v>12.629100000000001</v>
      </c>
      <c r="BR417" s="132">
        <f t="shared" si="280"/>
        <v>0.34961999999999999</v>
      </c>
      <c r="BS417" s="132">
        <f t="shared" si="268"/>
        <v>0.11742000000000001</v>
      </c>
      <c r="BT417" s="132">
        <f t="shared" si="269"/>
        <v>1.7019000000000002</v>
      </c>
      <c r="BU417" s="132"/>
      <c r="BV417" s="132">
        <f t="shared" si="281"/>
        <v>0.11040000000000001</v>
      </c>
      <c r="BW417" s="133">
        <f t="shared" si="250"/>
        <v>1.4455</v>
      </c>
      <c r="BX417" s="133">
        <f t="shared" si="250"/>
        <v>1.5384</v>
      </c>
      <c r="BY417" s="133">
        <f t="shared" si="270"/>
        <v>0.4713</v>
      </c>
      <c r="BZ417" s="133">
        <f t="shared" si="271"/>
        <v>0.45570000000000005</v>
      </c>
      <c r="CA417" s="133">
        <f t="shared" si="272"/>
        <v>2.0800000000000003E-2</v>
      </c>
      <c r="CB417" s="133">
        <f t="shared" si="273"/>
        <v>8.480500000000001</v>
      </c>
      <c r="CC417" s="133"/>
      <c r="CD417" s="133">
        <f t="shared" si="274"/>
        <v>1.6364000000000001</v>
      </c>
    </row>
    <row r="418" spans="1:82" ht="15.75" x14ac:dyDescent="0.25">
      <c r="A418" s="125">
        <v>43516</v>
      </c>
      <c r="B418" s="148">
        <v>17453</v>
      </c>
      <c r="C418" s="148">
        <v>60826</v>
      </c>
      <c r="D418" s="149">
        <v>86491</v>
      </c>
      <c r="E418" s="148">
        <v>23567</v>
      </c>
      <c r="F418" s="148">
        <v>51193</v>
      </c>
      <c r="G418" s="148">
        <v>1177</v>
      </c>
      <c r="H418" s="148">
        <v>15085</v>
      </c>
      <c r="I418" s="148">
        <v>15849</v>
      </c>
      <c r="J418" s="148">
        <v>127972</v>
      </c>
      <c r="K418" s="148">
        <v>102312</v>
      </c>
      <c r="L418" s="146">
        <v>4557</v>
      </c>
      <c r="M418" s="148">
        <v>23714</v>
      </c>
      <c r="N418" s="148">
        <v>150</v>
      </c>
      <c r="O418" s="148">
        <v>17016</v>
      </c>
      <c r="P418" s="148">
        <v>16448</v>
      </c>
      <c r="Q418" s="148">
        <v>4900</v>
      </c>
      <c r="R418" s="148">
        <v>16137</v>
      </c>
      <c r="S418" s="148">
        <v>62248</v>
      </c>
      <c r="T418" s="148">
        <v>11396</v>
      </c>
      <c r="U418" s="148">
        <v>5665</v>
      </c>
      <c r="V418" s="148">
        <v>31694</v>
      </c>
      <c r="W418" s="148">
        <v>40895</v>
      </c>
      <c r="X418" s="148">
        <v>18153</v>
      </c>
      <c r="Y418" s="146">
        <v>18111</v>
      </c>
      <c r="Z418" s="148">
        <v>14141</v>
      </c>
      <c r="AA418" s="148">
        <v>63874</v>
      </c>
      <c r="AB418" s="148">
        <v>1034</v>
      </c>
      <c r="AC418" s="148">
        <v>319</v>
      </c>
      <c r="AD418" s="148">
        <v>9984</v>
      </c>
      <c r="AE418" s="148">
        <v>32315</v>
      </c>
      <c r="AF418" s="146">
        <v>9429</v>
      </c>
      <c r="AG418" s="148">
        <v>11010</v>
      </c>
      <c r="AH418" s="148">
        <v>111990</v>
      </c>
      <c r="AI418" s="148">
        <v>60300</v>
      </c>
      <c r="AJ418" s="148">
        <v>353560</v>
      </c>
      <c r="AK418" s="128">
        <f t="shared" si="283"/>
        <v>0.23714000000000002</v>
      </c>
      <c r="AL418" s="129">
        <f t="shared" si="284"/>
        <v>1.7453000000000001</v>
      </c>
      <c r="AM418" s="129">
        <f t="shared" si="288"/>
        <v>3.0413000000000001</v>
      </c>
      <c r="AN418" s="129">
        <f t="shared" si="288"/>
        <v>4.3245500000000003</v>
      </c>
      <c r="AO418" s="129">
        <f t="shared" si="286"/>
        <v>12.7972</v>
      </c>
      <c r="AP418" s="137">
        <f t="shared" si="287"/>
        <v>5.1156000000000006</v>
      </c>
      <c r="AQ418" s="129">
        <f t="shared" si="282"/>
        <v>0.11198999999999999</v>
      </c>
      <c r="AR418" s="129">
        <f t="shared" si="282"/>
        <v>6.0299999999999999E-2</v>
      </c>
      <c r="AT418" s="131">
        <f t="shared" si="275"/>
        <v>43516</v>
      </c>
      <c r="AU418" s="132">
        <f t="shared" si="254"/>
        <v>0.32315000000000005</v>
      </c>
      <c r="AV418" s="132">
        <f t="shared" si="255"/>
        <v>0.63874000000000009</v>
      </c>
      <c r="AW418" s="132">
        <f t="shared" si="256"/>
        <v>0.62248000000000003</v>
      </c>
      <c r="AX418" s="132">
        <f t="shared" si="257"/>
        <v>3.1900000000000001E-3</v>
      </c>
      <c r="AY418" s="132">
        <f t="shared" si="258"/>
        <v>1.034E-2</v>
      </c>
      <c r="AZ418" s="132">
        <f t="shared" si="259"/>
        <v>0.31694</v>
      </c>
      <c r="BA418" s="132">
        <f t="shared" si="260"/>
        <v>0.18111000000000002</v>
      </c>
      <c r="BB418" s="132">
        <f t="shared" si="261"/>
        <v>0.81790000000000007</v>
      </c>
      <c r="BC418" s="132">
        <f t="shared" si="262"/>
        <v>0.14141000000000001</v>
      </c>
      <c r="BD418" s="132">
        <f t="shared" si="263"/>
        <v>0.18153000000000002</v>
      </c>
      <c r="BE418" s="132">
        <f t="shared" si="264"/>
        <v>9.4290000000000013E-2</v>
      </c>
      <c r="BF418" s="132">
        <f t="shared" si="265"/>
        <v>9.9840000000000012E-2</v>
      </c>
      <c r="BG418" s="132">
        <f t="shared" si="276"/>
        <v>1.1009999999999999E-2</v>
      </c>
      <c r="BH418" s="132"/>
      <c r="BI418" s="132">
        <f t="shared" ref="BI418:BK481" si="289">(AL418)</f>
        <v>1.7453000000000001</v>
      </c>
      <c r="BJ418" s="132">
        <f t="shared" si="289"/>
        <v>3.0413000000000001</v>
      </c>
      <c r="BK418" s="132">
        <f t="shared" si="289"/>
        <v>4.3245500000000003</v>
      </c>
      <c r="BL418" s="132">
        <f t="shared" si="266"/>
        <v>0.5665</v>
      </c>
      <c r="BM418" s="132">
        <f t="shared" si="277"/>
        <v>2.3567</v>
      </c>
      <c r="BN418" s="132">
        <f t="shared" si="267"/>
        <v>1.02386</v>
      </c>
      <c r="BO418" s="132"/>
      <c r="BP418" s="132">
        <f t="shared" si="278"/>
        <v>5.1156000000000006</v>
      </c>
      <c r="BQ418" s="132">
        <f t="shared" si="279"/>
        <v>12.7972</v>
      </c>
      <c r="BR418" s="132">
        <f t="shared" si="280"/>
        <v>0.35355999999999999</v>
      </c>
      <c r="BS418" s="132">
        <f t="shared" si="268"/>
        <v>0.11396000000000001</v>
      </c>
      <c r="BT418" s="132">
        <f t="shared" si="269"/>
        <v>1.6137000000000001</v>
      </c>
      <c r="BU418" s="132"/>
      <c r="BV418" s="132">
        <f t="shared" si="281"/>
        <v>0.1177</v>
      </c>
      <c r="BW418" s="133">
        <f t="shared" si="250"/>
        <v>1.5085000000000002</v>
      </c>
      <c r="BX418" s="133">
        <f t="shared" si="250"/>
        <v>1.5849</v>
      </c>
      <c r="BY418" s="133">
        <f t="shared" si="270"/>
        <v>0.49000000000000005</v>
      </c>
      <c r="BZ418" s="133">
        <f t="shared" si="271"/>
        <v>0.45570000000000005</v>
      </c>
      <c r="CA418" s="133">
        <f t="shared" si="272"/>
        <v>1.5000000000000001E-2</v>
      </c>
      <c r="CB418" s="133">
        <f t="shared" si="273"/>
        <v>8.5080000000000009</v>
      </c>
      <c r="CC418" s="133"/>
      <c r="CD418" s="133">
        <f t="shared" si="274"/>
        <v>1.6448</v>
      </c>
    </row>
    <row r="419" spans="1:82" ht="15.75" x14ac:dyDescent="0.25">
      <c r="A419" s="125">
        <v>43517</v>
      </c>
      <c r="B419" s="148">
        <v>18617</v>
      </c>
      <c r="C419" s="148">
        <v>64619</v>
      </c>
      <c r="D419" s="148">
        <v>90887</v>
      </c>
      <c r="E419" s="148">
        <v>27475</v>
      </c>
      <c r="F419" s="148">
        <v>53086</v>
      </c>
      <c r="G419" s="148">
        <v>1367</v>
      </c>
      <c r="H419" s="148">
        <v>18431</v>
      </c>
      <c r="I419" s="148">
        <v>19022</v>
      </c>
      <c r="J419" s="148">
        <v>137753</v>
      </c>
      <c r="K419" s="148">
        <v>112753</v>
      </c>
      <c r="L419" s="146">
        <v>4557</v>
      </c>
      <c r="M419" s="148">
        <v>21731</v>
      </c>
      <c r="N419" s="148">
        <v>220</v>
      </c>
      <c r="O419" s="148">
        <v>18357</v>
      </c>
      <c r="P419" s="148">
        <v>19641</v>
      </c>
      <c r="Q419" s="148">
        <v>5371</v>
      </c>
      <c r="R419" s="148">
        <v>18411</v>
      </c>
      <c r="S419" s="148">
        <v>70397</v>
      </c>
      <c r="T419" s="148">
        <v>12370</v>
      </c>
      <c r="U419" s="148">
        <v>7477</v>
      </c>
      <c r="V419" s="148">
        <v>33233</v>
      </c>
      <c r="W419" s="148">
        <v>42654</v>
      </c>
      <c r="X419" s="148">
        <v>21993</v>
      </c>
      <c r="Y419" s="146">
        <v>18111</v>
      </c>
      <c r="Z419" s="148">
        <v>14137</v>
      </c>
      <c r="AA419" s="148">
        <v>66655</v>
      </c>
      <c r="AB419" s="148">
        <v>1341</v>
      </c>
      <c r="AC419" s="148">
        <v>337</v>
      </c>
      <c r="AD419" s="148">
        <v>14475</v>
      </c>
      <c r="AE419" s="148">
        <v>33771</v>
      </c>
      <c r="AF419" s="146">
        <v>9530</v>
      </c>
      <c r="AG419" s="148">
        <v>8690</v>
      </c>
      <c r="AH419" s="148">
        <v>100920</v>
      </c>
      <c r="AI419" s="148">
        <v>89460</v>
      </c>
      <c r="AJ419" s="148">
        <v>336520</v>
      </c>
      <c r="AK419" s="128">
        <f t="shared" si="283"/>
        <v>0.21731000000000003</v>
      </c>
      <c r="AL419" s="129">
        <f t="shared" si="284"/>
        <v>1.8617000000000001</v>
      </c>
      <c r="AM419" s="129">
        <f t="shared" si="288"/>
        <v>3.23095</v>
      </c>
      <c r="AN419" s="129">
        <f t="shared" si="288"/>
        <v>4.5443500000000006</v>
      </c>
      <c r="AO419" s="129">
        <f t="shared" si="286"/>
        <v>13.775300000000001</v>
      </c>
      <c r="AP419" s="129">
        <f t="shared" si="287"/>
        <v>5.6376499999999998</v>
      </c>
      <c r="AQ419" s="129">
        <f t="shared" si="282"/>
        <v>0.10092</v>
      </c>
      <c r="AR419" s="129">
        <f t="shared" si="282"/>
        <v>8.9459999999999998E-2</v>
      </c>
      <c r="AT419" s="131">
        <f t="shared" si="275"/>
        <v>43517</v>
      </c>
      <c r="AU419" s="132">
        <f t="shared" si="254"/>
        <v>0.33771000000000001</v>
      </c>
      <c r="AV419" s="132">
        <f t="shared" si="255"/>
        <v>0.66655000000000009</v>
      </c>
      <c r="AW419" s="132">
        <f t="shared" si="256"/>
        <v>0.7039700000000001</v>
      </c>
      <c r="AX419" s="132">
        <f t="shared" si="257"/>
        <v>3.3700000000000002E-3</v>
      </c>
      <c r="AY419" s="132">
        <f t="shared" si="258"/>
        <v>1.3410000000000002E-2</v>
      </c>
      <c r="AZ419" s="132">
        <f t="shared" si="259"/>
        <v>0.33233000000000001</v>
      </c>
      <c r="BA419" s="132">
        <f t="shared" si="260"/>
        <v>0.18111000000000002</v>
      </c>
      <c r="BB419" s="132">
        <f t="shared" si="261"/>
        <v>0.85308000000000006</v>
      </c>
      <c r="BC419" s="132">
        <f t="shared" si="262"/>
        <v>0.14137000000000002</v>
      </c>
      <c r="BD419" s="132">
        <f t="shared" si="263"/>
        <v>0.21993000000000001</v>
      </c>
      <c r="BE419" s="132">
        <f t="shared" si="264"/>
        <v>9.530000000000001E-2</v>
      </c>
      <c r="BF419" s="132">
        <f t="shared" si="265"/>
        <v>0.14475000000000002</v>
      </c>
      <c r="BG419" s="132">
        <f t="shared" si="276"/>
        <v>8.6899999999999998E-3</v>
      </c>
      <c r="BH419" s="132"/>
      <c r="BI419" s="132">
        <f t="shared" si="289"/>
        <v>1.8617000000000001</v>
      </c>
      <c r="BJ419" s="132">
        <f t="shared" si="289"/>
        <v>3.23095</v>
      </c>
      <c r="BK419" s="132">
        <f t="shared" si="289"/>
        <v>4.5443500000000006</v>
      </c>
      <c r="BL419" s="132">
        <f t="shared" si="266"/>
        <v>0.74770000000000003</v>
      </c>
      <c r="BM419" s="132">
        <f t="shared" si="277"/>
        <v>2.7475000000000001</v>
      </c>
      <c r="BN419" s="132">
        <f t="shared" si="267"/>
        <v>1.06172</v>
      </c>
      <c r="BO419" s="132"/>
      <c r="BP419" s="132">
        <f t="shared" si="278"/>
        <v>5.6376499999999998</v>
      </c>
      <c r="BQ419" s="132">
        <f t="shared" si="279"/>
        <v>13.775300000000001</v>
      </c>
      <c r="BR419" s="132">
        <f t="shared" si="280"/>
        <v>0.33651999999999999</v>
      </c>
      <c r="BS419" s="132">
        <f t="shared" si="268"/>
        <v>0.1237</v>
      </c>
      <c r="BT419" s="132">
        <f t="shared" si="269"/>
        <v>1.8411000000000002</v>
      </c>
      <c r="BU419" s="132"/>
      <c r="BV419" s="132">
        <f t="shared" si="281"/>
        <v>0.13670000000000002</v>
      </c>
      <c r="BW419" s="133">
        <f t="shared" ref="BW419:BX482" si="290">(H419)*0.0001</f>
        <v>1.8431000000000002</v>
      </c>
      <c r="BX419" s="133">
        <f t="shared" si="290"/>
        <v>1.9022000000000001</v>
      </c>
      <c r="BY419" s="133">
        <f t="shared" si="270"/>
        <v>0.53710000000000002</v>
      </c>
      <c r="BZ419" s="133">
        <f t="shared" si="271"/>
        <v>0.45570000000000005</v>
      </c>
      <c r="CA419" s="133">
        <f t="shared" si="272"/>
        <v>2.2000000000000002E-2</v>
      </c>
      <c r="CB419" s="133">
        <f t="shared" si="273"/>
        <v>9.1784999999999997</v>
      </c>
      <c r="CC419" s="133"/>
      <c r="CD419" s="133">
        <f t="shared" si="274"/>
        <v>1.9641000000000002</v>
      </c>
    </row>
    <row r="420" spans="1:82" ht="15.75" x14ac:dyDescent="0.25">
      <c r="A420" s="125">
        <v>43518</v>
      </c>
      <c r="B420" s="148">
        <v>17419</v>
      </c>
      <c r="C420" s="148">
        <v>61161</v>
      </c>
      <c r="D420" s="148">
        <v>86895</v>
      </c>
      <c r="E420" s="148">
        <v>24584</v>
      </c>
      <c r="F420" s="148">
        <v>50170</v>
      </c>
      <c r="G420" s="148">
        <v>1126</v>
      </c>
      <c r="H420" s="148">
        <v>15418</v>
      </c>
      <c r="I420" s="148">
        <v>16250</v>
      </c>
      <c r="J420" s="148">
        <v>127681</v>
      </c>
      <c r="K420" s="148">
        <v>103063</v>
      </c>
      <c r="L420" s="146">
        <v>4557</v>
      </c>
      <c r="M420" s="148">
        <v>24016</v>
      </c>
      <c r="N420" s="148">
        <v>236</v>
      </c>
      <c r="O420" s="148">
        <v>18121</v>
      </c>
      <c r="P420" s="148">
        <v>17095</v>
      </c>
      <c r="Q420" s="148">
        <v>4791</v>
      </c>
      <c r="R420" s="148">
        <v>17399</v>
      </c>
      <c r="S420" s="148">
        <v>64969</v>
      </c>
      <c r="T420" s="148">
        <v>11958</v>
      </c>
      <c r="U420" s="148">
        <v>6354</v>
      </c>
      <c r="V420" s="148">
        <v>30992</v>
      </c>
      <c r="W420" s="148">
        <v>39318</v>
      </c>
      <c r="X420" s="148">
        <v>18344</v>
      </c>
      <c r="Y420" s="146">
        <v>18111</v>
      </c>
      <c r="Z420" s="148">
        <v>12939</v>
      </c>
      <c r="AA420" s="148">
        <v>63164</v>
      </c>
      <c r="AB420" s="148">
        <v>1113</v>
      </c>
      <c r="AC420" s="148">
        <v>379</v>
      </c>
      <c r="AD420" s="148">
        <v>13421</v>
      </c>
      <c r="AE420" s="148">
        <v>31421</v>
      </c>
      <c r="AF420" s="146">
        <v>17647</v>
      </c>
      <c r="AG420" s="148">
        <v>11010</v>
      </c>
      <c r="AH420" s="148">
        <v>107920</v>
      </c>
      <c r="AI420" s="148">
        <v>79950</v>
      </c>
      <c r="AJ420" s="148">
        <v>253680</v>
      </c>
      <c r="AK420" s="128">
        <f t="shared" si="283"/>
        <v>0.24016000000000001</v>
      </c>
      <c r="AL420" s="129">
        <f t="shared" si="284"/>
        <v>1.7419</v>
      </c>
      <c r="AM420" s="129">
        <f t="shared" si="288"/>
        <v>3.0580500000000002</v>
      </c>
      <c r="AN420" s="129">
        <f t="shared" si="288"/>
        <v>4.3447500000000003</v>
      </c>
      <c r="AO420" s="129">
        <f t="shared" si="286"/>
        <v>12.7681</v>
      </c>
      <c r="AP420" s="129">
        <f t="shared" si="287"/>
        <v>5.1531500000000001</v>
      </c>
      <c r="AQ420" s="129">
        <f t="shared" si="282"/>
        <v>0.10792</v>
      </c>
      <c r="AR420" s="129">
        <f t="shared" si="282"/>
        <v>7.9949999999999993E-2</v>
      </c>
      <c r="AT420" s="131">
        <f t="shared" si="275"/>
        <v>43518</v>
      </c>
      <c r="AU420" s="132">
        <f t="shared" si="254"/>
        <v>0.31421000000000004</v>
      </c>
      <c r="AV420" s="132">
        <f t="shared" si="255"/>
        <v>0.63164000000000009</v>
      </c>
      <c r="AW420" s="132">
        <f t="shared" si="256"/>
        <v>0.6496900000000001</v>
      </c>
      <c r="AX420" s="132">
        <f t="shared" si="257"/>
        <v>3.7900000000000004E-3</v>
      </c>
      <c r="AY420" s="132">
        <f t="shared" si="258"/>
        <v>1.1130000000000001E-2</v>
      </c>
      <c r="AZ420" s="132">
        <f t="shared" si="259"/>
        <v>0.30992000000000003</v>
      </c>
      <c r="BA420" s="132">
        <f t="shared" si="260"/>
        <v>0.18111000000000002</v>
      </c>
      <c r="BB420" s="132">
        <f t="shared" si="261"/>
        <v>0.78636000000000006</v>
      </c>
      <c r="BC420" s="132">
        <f t="shared" si="262"/>
        <v>0.12939000000000001</v>
      </c>
      <c r="BD420" s="132">
        <f t="shared" si="263"/>
        <v>0.18344000000000002</v>
      </c>
      <c r="BE420" s="132">
        <f t="shared" si="264"/>
        <v>0.17647000000000002</v>
      </c>
      <c r="BF420" s="132">
        <f t="shared" si="265"/>
        <v>0.13421000000000002</v>
      </c>
      <c r="BG420" s="132">
        <f t="shared" si="276"/>
        <v>1.1009999999999999E-2</v>
      </c>
      <c r="BH420" s="132"/>
      <c r="BI420" s="132">
        <f t="shared" si="289"/>
        <v>1.7419</v>
      </c>
      <c r="BJ420" s="132">
        <f t="shared" si="289"/>
        <v>3.0580500000000002</v>
      </c>
      <c r="BK420" s="132">
        <f t="shared" si="289"/>
        <v>4.3447500000000003</v>
      </c>
      <c r="BL420" s="132">
        <f t="shared" si="266"/>
        <v>0.63540000000000008</v>
      </c>
      <c r="BM420" s="132">
        <f t="shared" si="277"/>
        <v>2.4584000000000001</v>
      </c>
      <c r="BN420" s="132">
        <f t="shared" si="267"/>
        <v>1.0034000000000001</v>
      </c>
      <c r="BO420" s="132"/>
      <c r="BP420" s="132">
        <f t="shared" si="278"/>
        <v>5.1531500000000001</v>
      </c>
      <c r="BQ420" s="132">
        <f t="shared" si="279"/>
        <v>12.7681</v>
      </c>
      <c r="BR420" s="132">
        <f t="shared" si="280"/>
        <v>0.25367999999999996</v>
      </c>
      <c r="BS420" s="132">
        <f t="shared" si="268"/>
        <v>0.11958000000000001</v>
      </c>
      <c r="BT420" s="132">
        <f t="shared" si="269"/>
        <v>1.7399</v>
      </c>
      <c r="BU420" s="132"/>
      <c r="BV420" s="132">
        <f t="shared" si="281"/>
        <v>0.11260000000000001</v>
      </c>
      <c r="BW420" s="133">
        <f t="shared" si="290"/>
        <v>1.5418000000000001</v>
      </c>
      <c r="BX420" s="133">
        <f t="shared" si="290"/>
        <v>1.625</v>
      </c>
      <c r="BY420" s="133">
        <f t="shared" si="270"/>
        <v>0.47910000000000003</v>
      </c>
      <c r="BZ420" s="133">
        <f t="shared" si="271"/>
        <v>0.45570000000000005</v>
      </c>
      <c r="CA420" s="133">
        <f t="shared" si="272"/>
        <v>2.3599999999999999E-2</v>
      </c>
      <c r="CB420" s="133">
        <f t="shared" si="273"/>
        <v>9.0604999999999993</v>
      </c>
      <c r="CC420" s="133"/>
      <c r="CD420" s="133">
        <f t="shared" si="274"/>
        <v>1.7095</v>
      </c>
    </row>
    <row r="421" spans="1:82" ht="15.75" x14ac:dyDescent="0.25">
      <c r="A421" s="125">
        <v>43519</v>
      </c>
      <c r="B421" s="148">
        <v>17515</v>
      </c>
      <c r="C421" s="148">
        <v>61179</v>
      </c>
      <c r="D421" s="148">
        <v>86934</v>
      </c>
      <c r="E421" s="148">
        <v>23341</v>
      </c>
      <c r="F421" s="148">
        <v>52144</v>
      </c>
      <c r="G421" s="148">
        <v>1167</v>
      </c>
      <c r="H421" s="148">
        <v>14549</v>
      </c>
      <c r="I421" s="148">
        <v>15583</v>
      </c>
      <c r="J421" s="148">
        <v>127605</v>
      </c>
      <c r="K421" s="148">
        <v>103232</v>
      </c>
      <c r="L421" s="146">
        <v>4557</v>
      </c>
      <c r="M421" s="148">
        <v>25121</v>
      </c>
      <c r="N421" s="148">
        <v>163</v>
      </c>
      <c r="O421" s="148">
        <v>19351</v>
      </c>
      <c r="P421" s="148">
        <v>16861</v>
      </c>
      <c r="Q421" s="148">
        <v>4612</v>
      </c>
      <c r="R421" s="148">
        <v>16082</v>
      </c>
      <c r="S421" s="148">
        <v>62949</v>
      </c>
      <c r="T421" s="148">
        <v>13337</v>
      </c>
      <c r="U421" s="148">
        <v>5885</v>
      </c>
      <c r="V421" s="148">
        <v>32753</v>
      </c>
      <c r="W421" s="148">
        <v>39746</v>
      </c>
      <c r="X421" s="148">
        <v>18600</v>
      </c>
      <c r="Y421" s="146">
        <v>18111</v>
      </c>
      <c r="Z421" s="148">
        <v>14025</v>
      </c>
      <c r="AA421" s="148">
        <v>63875</v>
      </c>
      <c r="AB421" s="148">
        <v>1150</v>
      </c>
      <c r="AC421" s="148">
        <v>471</v>
      </c>
      <c r="AD421" s="148">
        <v>10429</v>
      </c>
      <c r="AE421" s="148">
        <v>33156</v>
      </c>
      <c r="AF421" s="146">
        <v>10615</v>
      </c>
      <c r="AG421" s="148">
        <v>10660</v>
      </c>
      <c r="AH421" s="148">
        <v>67770</v>
      </c>
      <c r="AI421" s="148">
        <v>57370</v>
      </c>
      <c r="AJ421" s="148">
        <v>365940</v>
      </c>
      <c r="AK421" s="128">
        <f t="shared" si="283"/>
        <v>0.25121000000000004</v>
      </c>
      <c r="AL421" s="129">
        <f t="shared" si="284"/>
        <v>1.7515000000000001</v>
      </c>
      <c r="AM421" s="129">
        <f t="shared" si="288"/>
        <v>3.0589500000000003</v>
      </c>
      <c r="AN421" s="129">
        <f t="shared" si="288"/>
        <v>4.3467000000000002</v>
      </c>
      <c r="AO421" s="129">
        <f t="shared" si="286"/>
        <v>12.7605</v>
      </c>
      <c r="AP421" s="129">
        <f t="shared" si="287"/>
        <v>5.1616</v>
      </c>
      <c r="AQ421" s="129">
        <f t="shared" si="282"/>
        <v>6.7769999999999997E-2</v>
      </c>
      <c r="AR421" s="129">
        <f t="shared" si="282"/>
        <v>5.7369999999999997E-2</v>
      </c>
      <c r="AT421" s="131">
        <f t="shared" si="275"/>
        <v>43519</v>
      </c>
      <c r="AU421" s="132">
        <f t="shared" si="254"/>
        <v>0.33156000000000002</v>
      </c>
      <c r="AV421" s="132">
        <f t="shared" si="255"/>
        <v>0.63875000000000004</v>
      </c>
      <c r="AW421" s="132">
        <f t="shared" si="256"/>
        <v>0.62949000000000011</v>
      </c>
      <c r="AX421" s="132">
        <f t="shared" si="257"/>
        <v>4.7100000000000006E-3</v>
      </c>
      <c r="AY421" s="132">
        <f t="shared" si="258"/>
        <v>1.1500000000000002E-2</v>
      </c>
      <c r="AZ421" s="132">
        <f t="shared" si="259"/>
        <v>0.32753000000000004</v>
      </c>
      <c r="BA421" s="132">
        <f t="shared" si="260"/>
        <v>0.18111000000000002</v>
      </c>
      <c r="BB421" s="132">
        <f t="shared" si="261"/>
        <v>0.79492000000000007</v>
      </c>
      <c r="BC421" s="132">
        <f t="shared" si="262"/>
        <v>0.14025000000000001</v>
      </c>
      <c r="BD421" s="132">
        <f t="shared" si="263"/>
        <v>0.18600000000000003</v>
      </c>
      <c r="BE421" s="132">
        <f t="shared" si="264"/>
        <v>0.10615000000000001</v>
      </c>
      <c r="BF421" s="132">
        <f t="shared" si="265"/>
        <v>0.10429000000000001</v>
      </c>
      <c r="BG421" s="132">
        <f t="shared" si="276"/>
        <v>1.0659999999999999E-2</v>
      </c>
      <c r="BH421" s="132"/>
      <c r="BI421" s="132">
        <f t="shared" si="289"/>
        <v>1.7515000000000001</v>
      </c>
      <c r="BJ421" s="132">
        <f t="shared" si="289"/>
        <v>3.0589500000000003</v>
      </c>
      <c r="BK421" s="132">
        <f t="shared" si="289"/>
        <v>4.3467000000000002</v>
      </c>
      <c r="BL421" s="132">
        <f t="shared" si="266"/>
        <v>0.58850000000000002</v>
      </c>
      <c r="BM421" s="132">
        <f t="shared" si="277"/>
        <v>2.3341000000000003</v>
      </c>
      <c r="BN421" s="132">
        <f t="shared" si="267"/>
        <v>1.04288</v>
      </c>
      <c r="BO421" s="132"/>
      <c r="BP421" s="132">
        <f t="shared" si="278"/>
        <v>5.1616</v>
      </c>
      <c r="BQ421" s="132">
        <f t="shared" si="279"/>
        <v>12.7605</v>
      </c>
      <c r="BR421" s="132">
        <f t="shared" si="280"/>
        <v>0.36593999999999999</v>
      </c>
      <c r="BS421" s="132">
        <f t="shared" si="268"/>
        <v>0.13337000000000002</v>
      </c>
      <c r="BT421" s="132">
        <f t="shared" si="269"/>
        <v>1.6082000000000001</v>
      </c>
      <c r="BU421" s="132"/>
      <c r="BV421" s="132">
        <f t="shared" si="281"/>
        <v>0.11670000000000001</v>
      </c>
      <c r="BW421" s="133">
        <f t="shared" si="290"/>
        <v>1.4549000000000001</v>
      </c>
      <c r="BX421" s="133">
        <f t="shared" si="290"/>
        <v>1.5583</v>
      </c>
      <c r="BY421" s="133">
        <f t="shared" si="270"/>
        <v>0.4612</v>
      </c>
      <c r="BZ421" s="133">
        <f t="shared" si="271"/>
        <v>0.45570000000000005</v>
      </c>
      <c r="CA421" s="133">
        <f t="shared" si="272"/>
        <v>1.6300000000000002E-2</v>
      </c>
      <c r="CB421" s="133">
        <f t="shared" si="273"/>
        <v>9.6754999999999995</v>
      </c>
      <c r="CC421" s="133"/>
      <c r="CD421" s="133">
        <f t="shared" si="274"/>
        <v>1.6861000000000002</v>
      </c>
    </row>
    <row r="422" spans="1:82" ht="15.75" x14ac:dyDescent="0.25">
      <c r="A422" s="125">
        <v>43520</v>
      </c>
      <c r="B422" s="148">
        <v>19706</v>
      </c>
      <c r="C422" s="148">
        <v>67829</v>
      </c>
      <c r="D422" s="148">
        <v>94115</v>
      </c>
      <c r="E422" s="148">
        <v>26985</v>
      </c>
      <c r="F422" s="148">
        <v>57975</v>
      </c>
      <c r="G422" s="148">
        <v>1652</v>
      </c>
      <c r="H422" s="148">
        <v>19036</v>
      </c>
      <c r="I422" s="148">
        <v>19611</v>
      </c>
      <c r="J422" s="148">
        <v>141712</v>
      </c>
      <c r="K422" s="148">
        <v>114846</v>
      </c>
      <c r="L422" s="146">
        <v>4557</v>
      </c>
      <c r="M422" s="148">
        <v>20172</v>
      </c>
      <c r="N422" s="148">
        <v>164</v>
      </c>
      <c r="O422" s="148">
        <v>21030</v>
      </c>
      <c r="P422" s="148">
        <v>21367</v>
      </c>
      <c r="Q422" s="148">
        <v>5597</v>
      </c>
      <c r="R422" s="148">
        <v>18868</v>
      </c>
      <c r="S422" s="148">
        <v>70863</v>
      </c>
      <c r="T422" s="148">
        <v>14745</v>
      </c>
      <c r="U422" s="148">
        <v>7435</v>
      </c>
      <c r="V422" s="148">
        <v>37969</v>
      </c>
      <c r="W422" s="148">
        <v>44072</v>
      </c>
      <c r="X422" s="148">
        <v>24869</v>
      </c>
      <c r="Y422" s="146">
        <v>18111</v>
      </c>
      <c r="Z422" s="148">
        <v>14439</v>
      </c>
      <c r="AA422" s="148">
        <v>71220</v>
      </c>
      <c r="AB422" s="148">
        <v>1390</v>
      </c>
      <c r="AC422" s="148">
        <v>629</v>
      </c>
      <c r="AD422" s="148">
        <v>10877</v>
      </c>
      <c r="AE422" s="148">
        <v>39762</v>
      </c>
      <c r="AF422" s="146">
        <v>9494</v>
      </c>
      <c r="AG422" s="149">
        <v>11010</v>
      </c>
      <c r="AH422" s="149">
        <v>78370</v>
      </c>
      <c r="AI422" s="149">
        <v>63430</v>
      </c>
      <c r="AJ422" s="150">
        <v>376740</v>
      </c>
      <c r="AK422" s="128">
        <f t="shared" si="283"/>
        <v>0.20172000000000001</v>
      </c>
      <c r="AL422" s="129">
        <f t="shared" si="284"/>
        <v>1.9706000000000001</v>
      </c>
      <c r="AM422" s="129">
        <f t="shared" si="288"/>
        <v>3.3914500000000003</v>
      </c>
      <c r="AN422" s="129">
        <f t="shared" si="288"/>
        <v>4.7057500000000001</v>
      </c>
      <c r="AO422" s="129">
        <f t="shared" si="286"/>
        <v>14.171200000000001</v>
      </c>
      <c r="AP422" s="129">
        <f t="shared" si="287"/>
        <v>5.7423000000000002</v>
      </c>
      <c r="AQ422" s="129">
        <f t="shared" si="282"/>
        <v>7.8369999999999995E-2</v>
      </c>
      <c r="AR422" s="129">
        <f t="shared" si="282"/>
        <v>6.343E-2</v>
      </c>
      <c r="AT422" s="131">
        <f t="shared" si="275"/>
        <v>43520</v>
      </c>
      <c r="AU422" s="132">
        <f t="shared" si="254"/>
        <v>0.39762000000000003</v>
      </c>
      <c r="AV422" s="132">
        <f t="shared" si="255"/>
        <v>0.71220000000000006</v>
      </c>
      <c r="AW422" s="132">
        <f t="shared" si="256"/>
        <v>0.70863000000000009</v>
      </c>
      <c r="AX422" s="132">
        <f t="shared" si="257"/>
        <v>6.2900000000000005E-3</v>
      </c>
      <c r="AY422" s="132">
        <f t="shared" si="258"/>
        <v>1.3900000000000001E-2</v>
      </c>
      <c r="AZ422" s="132">
        <f t="shared" si="259"/>
        <v>0.37969000000000003</v>
      </c>
      <c r="BA422" s="132">
        <f t="shared" si="260"/>
        <v>0.18111000000000002</v>
      </c>
      <c r="BB422" s="132">
        <f t="shared" si="261"/>
        <v>0.88144000000000011</v>
      </c>
      <c r="BC422" s="132">
        <f t="shared" si="262"/>
        <v>0.14439000000000002</v>
      </c>
      <c r="BD422" s="132">
        <f t="shared" si="263"/>
        <v>0.24869000000000002</v>
      </c>
      <c r="BE422" s="132">
        <f t="shared" si="264"/>
        <v>9.494000000000001E-2</v>
      </c>
      <c r="BF422" s="132">
        <f t="shared" si="265"/>
        <v>0.10877000000000001</v>
      </c>
      <c r="BG422" s="132">
        <f t="shared" si="276"/>
        <v>1.1009999999999999E-2</v>
      </c>
      <c r="BH422" s="132"/>
      <c r="BI422" s="132">
        <f t="shared" si="289"/>
        <v>1.9706000000000001</v>
      </c>
      <c r="BJ422" s="132">
        <f t="shared" si="289"/>
        <v>3.3914500000000003</v>
      </c>
      <c r="BK422" s="132">
        <f t="shared" si="289"/>
        <v>4.7057500000000001</v>
      </c>
      <c r="BL422" s="132">
        <f t="shared" si="266"/>
        <v>0.74350000000000005</v>
      </c>
      <c r="BM422" s="132">
        <f t="shared" si="277"/>
        <v>2.6985000000000001</v>
      </c>
      <c r="BN422" s="132">
        <f t="shared" si="267"/>
        <v>1.1595000000000002</v>
      </c>
      <c r="BO422" s="132"/>
      <c r="BP422" s="132">
        <f t="shared" si="278"/>
        <v>5.7423000000000002</v>
      </c>
      <c r="BQ422" s="132">
        <f t="shared" si="279"/>
        <v>14.171200000000001</v>
      </c>
      <c r="BR422" s="132">
        <f t="shared" si="280"/>
        <v>0.37673999999999996</v>
      </c>
      <c r="BS422" s="132">
        <f t="shared" si="268"/>
        <v>0.14745000000000003</v>
      </c>
      <c r="BT422" s="132">
        <f t="shared" si="269"/>
        <v>1.8868</v>
      </c>
      <c r="BU422" s="132"/>
      <c r="BV422" s="132">
        <f t="shared" si="281"/>
        <v>0.16520000000000001</v>
      </c>
      <c r="BW422" s="133">
        <f t="shared" si="290"/>
        <v>1.9036000000000002</v>
      </c>
      <c r="BX422" s="133">
        <f t="shared" si="290"/>
        <v>1.9611000000000001</v>
      </c>
      <c r="BY422" s="133">
        <f t="shared" si="270"/>
        <v>0.55969999999999998</v>
      </c>
      <c r="BZ422" s="133">
        <f t="shared" si="271"/>
        <v>0.45570000000000005</v>
      </c>
      <c r="CA422" s="133">
        <f t="shared" si="272"/>
        <v>1.6400000000000001E-2</v>
      </c>
      <c r="CB422" s="133">
        <f t="shared" si="273"/>
        <v>10.515000000000001</v>
      </c>
      <c r="CC422" s="133"/>
      <c r="CD422" s="133">
        <f t="shared" si="274"/>
        <v>2.1367000000000003</v>
      </c>
    </row>
    <row r="423" spans="1:82" ht="15.75" x14ac:dyDescent="0.25">
      <c r="A423" s="125">
        <v>43521</v>
      </c>
      <c r="B423" s="148">
        <v>17675</v>
      </c>
      <c r="C423" s="148">
        <v>62679</v>
      </c>
      <c r="D423" s="148">
        <v>88658</v>
      </c>
      <c r="E423" s="148">
        <v>24460</v>
      </c>
      <c r="F423" s="148">
        <v>52113</v>
      </c>
      <c r="G423" s="148">
        <v>1144</v>
      </c>
      <c r="H423" s="148">
        <v>16077</v>
      </c>
      <c r="I423" s="148">
        <v>17158</v>
      </c>
      <c r="J423" s="148">
        <v>130700</v>
      </c>
      <c r="K423" s="148">
        <v>105632</v>
      </c>
      <c r="L423" s="146">
        <v>4557</v>
      </c>
      <c r="M423" s="148">
        <v>23476</v>
      </c>
      <c r="N423" s="148">
        <v>222</v>
      </c>
      <c r="O423" s="148">
        <v>17623</v>
      </c>
      <c r="P423" s="148">
        <v>17703</v>
      </c>
      <c r="Q423" s="148">
        <v>4891</v>
      </c>
      <c r="R423" s="148">
        <v>17024</v>
      </c>
      <c r="S423" s="148">
        <v>69167</v>
      </c>
      <c r="T423" s="148">
        <v>11512</v>
      </c>
      <c r="U423" s="148">
        <v>6661</v>
      </c>
      <c r="V423" s="148">
        <v>32960</v>
      </c>
      <c r="W423" s="148">
        <v>40378</v>
      </c>
      <c r="X423" s="148">
        <v>19473</v>
      </c>
      <c r="Y423" s="146">
        <v>18111</v>
      </c>
      <c r="Z423" s="148">
        <v>13101</v>
      </c>
      <c r="AA423" s="148">
        <v>66138</v>
      </c>
      <c r="AB423" s="148">
        <v>1041</v>
      </c>
      <c r="AC423" s="148">
        <v>399</v>
      </c>
      <c r="AD423" s="148">
        <v>11177</v>
      </c>
      <c r="AE423" s="148">
        <v>34059</v>
      </c>
      <c r="AF423" s="146">
        <v>9203</v>
      </c>
      <c r="AG423" s="149">
        <v>11010</v>
      </c>
      <c r="AH423" s="148">
        <v>90040</v>
      </c>
      <c r="AI423" s="148">
        <v>64690</v>
      </c>
      <c r="AJ423" s="148">
        <v>383260</v>
      </c>
      <c r="AK423" s="128">
        <f t="shared" si="283"/>
        <v>0.23476000000000002</v>
      </c>
      <c r="AL423" s="129">
        <f t="shared" si="284"/>
        <v>1.7675000000000001</v>
      </c>
      <c r="AM423" s="129">
        <f t="shared" si="288"/>
        <v>3.13395</v>
      </c>
      <c r="AN423" s="129">
        <f t="shared" si="288"/>
        <v>4.4329000000000001</v>
      </c>
      <c r="AO423" s="129">
        <f t="shared" si="286"/>
        <v>13.07</v>
      </c>
      <c r="AP423" s="129">
        <f t="shared" si="287"/>
        <v>5.2816000000000001</v>
      </c>
      <c r="AQ423" s="129">
        <f t="shared" si="282"/>
        <v>9.0039999999999995E-2</v>
      </c>
      <c r="AR423" s="129">
        <f t="shared" si="282"/>
        <v>6.4689999999999998E-2</v>
      </c>
      <c r="AT423" s="131">
        <f t="shared" si="275"/>
        <v>43521</v>
      </c>
      <c r="AU423" s="132">
        <f t="shared" si="254"/>
        <v>0.34059</v>
      </c>
      <c r="AV423" s="132">
        <f t="shared" si="255"/>
        <v>0.66138000000000008</v>
      </c>
      <c r="AW423" s="132">
        <f t="shared" si="256"/>
        <v>0.69167000000000001</v>
      </c>
      <c r="AX423" s="132">
        <f t="shared" si="257"/>
        <v>3.9900000000000005E-3</v>
      </c>
      <c r="AY423" s="132">
        <f t="shared" si="258"/>
        <v>1.0410000000000001E-2</v>
      </c>
      <c r="AZ423" s="132">
        <f t="shared" si="259"/>
        <v>0.3296</v>
      </c>
      <c r="BA423" s="132">
        <f t="shared" si="260"/>
        <v>0.18111000000000002</v>
      </c>
      <c r="BB423" s="132">
        <f t="shared" si="261"/>
        <v>0.80756000000000006</v>
      </c>
      <c r="BC423" s="132">
        <f t="shared" si="262"/>
        <v>0.13101000000000002</v>
      </c>
      <c r="BD423" s="132">
        <f t="shared" si="263"/>
        <v>0.19473000000000001</v>
      </c>
      <c r="BE423" s="132">
        <f t="shared" si="264"/>
        <v>9.2030000000000001E-2</v>
      </c>
      <c r="BF423" s="132">
        <f t="shared" si="265"/>
        <v>0.11177000000000001</v>
      </c>
      <c r="BG423" s="132">
        <f t="shared" si="276"/>
        <v>1.1009999999999999E-2</v>
      </c>
      <c r="BH423" s="132"/>
      <c r="BI423" s="132">
        <f t="shared" si="289"/>
        <v>1.7675000000000001</v>
      </c>
      <c r="BJ423" s="132">
        <f t="shared" si="289"/>
        <v>3.13395</v>
      </c>
      <c r="BK423" s="132">
        <f t="shared" si="289"/>
        <v>4.4329000000000001</v>
      </c>
      <c r="BL423" s="132">
        <f t="shared" si="266"/>
        <v>0.66610000000000003</v>
      </c>
      <c r="BM423" s="132">
        <f t="shared" si="277"/>
        <v>2.4460000000000002</v>
      </c>
      <c r="BN423" s="132">
        <f t="shared" si="267"/>
        <v>1.0422600000000002</v>
      </c>
      <c r="BO423" s="132"/>
      <c r="BP423" s="132">
        <f t="shared" si="278"/>
        <v>5.2816000000000001</v>
      </c>
      <c r="BQ423" s="132">
        <f t="shared" si="279"/>
        <v>13.07</v>
      </c>
      <c r="BR423" s="132">
        <f t="shared" si="280"/>
        <v>0.38325999999999999</v>
      </c>
      <c r="BS423" s="132">
        <f t="shared" si="268"/>
        <v>0.11512000000000001</v>
      </c>
      <c r="BT423" s="132">
        <f t="shared" si="269"/>
        <v>1.7024000000000001</v>
      </c>
      <c r="BU423" s="132"/>
      <c r="BV423" s="132">
        <f t="shared" si="281"/>
        <v>0.1144</v>
      </c>
      <c r="BW423" s="133">
        <f t="shared" si="290"/>
        <v>1.6077000000000001</v>
      </c>
      <c r="BX423" s="133">
        <f t="shared" si="290"/>
        <v>1.7158</v>
      </c>
      <c r="BY423" s="133">
        <f t="shared" si="270"/>
        <v>0.48910000000000003</v>
      </c>
      <c r="BZ423" s="133">
        <f t="shared" si="271"/>
        <v>0.45570000000000005</v>
      </c>
      <c r="CA423" s="133">
        <f t="shared" si="272"/>
        <v>2.2200000000000001E-2</v>
      </c>
      <c r="CB423" s="133">
        <f t="shared" si="273"/>
        <v>8.8115000000000006</v>
      </c>
      <c r="CC423" s="133"/>
      <c r="CD423" s="133">
        <f t="shared" si="274"/>
        <v>1.7703</v>
      </c>
    </row>
    <row r="424" spans="1:82" ht="15.75" x14ac:dyDescent="0.25">
      <c r="A424" s="125">
        <v>43522</v>
      </c>
      <c r="B424" s="148">
        <v>16669</v>
      </c>
      <c r="C424" s="148">
        <v>58981</v>
      </c>
      <c r="D424" s="148">
        <v>84559</v>
      </c>
      <c r="E424" s="148">
        <v>24310</v>
      </c>
      <c r="F424" s="148">
        <v>47030</v>
      </c>
      <c r="G424" s="148">
        <v>1005</v>
      </c>
      <c r="H424" s="148">
        <v>13987</v>
      </c>
      <c r="I424" s="148">
        <v>14886</v>
      </c>
      <c r="J424" s="148">
        <v>125714</v>
      </c>
      <c r="K424" s="148">
        <v>102399</v>
      </c>
      <c r="L424" s="146">
        <v>4557</v>
      </c>
      <c r="M424" s="148">
        <v>20609</v>
      </c>
      <c r="N424" s="148">
        <v>193</v>
      </c>
      <c r="O424" s="148">
        <v>15559</v>
      </c>
      <c r="P424" s="148">
        <v>15801</v>
      </c>
      <c r="Q424" s="148">
        <v>4537</v>
      </c>
      <c r="R424" s="148">
        <v>16462</v>
      </c>
      <c r="S424" s="148">
        <v>66109</v>
      </c>
      <c r="T424" s="148">
        <v>11223</v>
      </c>
      <c r="U424" s="148">
        <v>5735</v>
      </c>
      <c r="V424" s="148">
        <v>30109</v>
      </c>
      <c r="W424" s="148">
        <v>39228</v>
      </c>
      <c r="X424" s="148">
        <v>17230</v>
      </c>
      <c r="Y424" s="146">
        <v>18111</v>
      </c>
      <c r="Z424" s="148">
        <v>13209</v>
      </c>
      <c r="AA424" s="148">
        <v>62417</v>
      </c>
      <c r="AB424" s="148">
        <v>945</v>
      </c>
      <c r="AC424" s="148">
        <v>320</v>
      </c>
      <c r="AD424" s="148">
        <v>9465</v>
      </c>
      <c r="AE424" s="148">
        <v>32393</v>
      </c>
      <c r="AF424" s="150">
        <v>11462</v>
      </c>
      <c r="AG424" s="149">
        <v>11010</v>
      </c>
      <c r="AH424" s="148">
        <v>64710</v>
      </c>
      <c r="AI424" s="148">
        <v>51970</v>
      </c>
      <c r="AJ424" s="148">
        <v>375140</v>
      </c>
      <c r="AK424" s="128">
        <f t="shared" si="283"/>
        <v>0.20609000000000002</v>
      </c>
      <c r="AL424" s="129">
        <f t="shared" si="284"/>
        <v>1.6669</v>
      </c>
      <c r="AM424" s="129">
        <f t="shared" si="288"/>
        <v>2.9490500000000002</v>
      </c>
      <c r="AN424" s="129">
        <f t="shared" si="288"/>
        <v>4.2279499999999999</v>
      </c>
      <c r="AO424" s="129">
        <f t="shared" si="286"/>
        <v>12.571400000000001</v>
      </c>
      <c r="AP424" s="129">
        <f t="shared" si="287"/>
        <v>5.1199500000000002</v>
      </c>
      <c r="AQ424" s="129">
        <f t="shared" si="282"/>
        <v>6.4710000000000004E-2</v>
      </c>
      <c r="AR424" s="129">
        <f t="shared" si="282"/>
        <v>5.1969999999999995E-2</v>
      </c>
      <c r="AT424" s="131">
        <f t="shared" si="275"/>
        <v>43522</v>
      </c>
      <c r="AU424" s="132">
        <f t="shared" si="254"/>
        <v>0.32393000000000005</v>
      </c>
      <c r="AV424" s="132">
        <f t="shared" si="255"/>
        <v>0.62417</v>
      </c>
      <c r="AW424" s="132">
        <f t="shared" si="256"/>
        <v>0.66109000000000007</v>
      </c>
      <c r="AX424" s="132">
        <f t="shared" si="257"/>
        <v>3.2000000000000002E-3</v>
      </c>
      <c r="AY424" s="132">
        <f t="shared" si="258"/>
        <v>9.4500000000000001E-3</v>
      </c>
      <c r="AZ424" s="132">
        <f t="shared" si="259"/>
        <v>0.30109000000000002</v>
      </c>
      <c r="BA424" s="132">
        <f t="shared" si="260"/>
        <v>0.18111000000000002</v>
      </c>
      <c r="BB424" s="132">
        <f t="shared" si="261"/>
        <v>0.78456000000000004</v>
      </c>
      <c r="BC424" s="132">
        <f t="shared" si="262"/>
        <v>0.13209000000000001</v>
      </c>
      <c r="BD424" s="132">
        <f t="shared" si="263"/>
        <v>0.17230000000000001</v>
      </c>
      <c r="BE424" s="132">
        <f t="shared" si="264"/>
        <v>0.11462000000000001</v>
      </c>
      <c r="BF424" s="132">
        <f t="shared" si="265"/>
        <v>9.4650000000000012E-2</v>
      </c>
      <c r="BG424" s="132">
        <f t="shared" si="276"/>
        <v>1.1009999999999999E-2</v>
      </c>
      <c r="BH424" s="132"/>
      <c r="BI424" s="132">
        <f t="shared" si="289"/>
        <v>1.6669</v>
      </c>
      <c r="BJ424" s="132">
        <f t="shared" si="289"/>
        <v>2.9490500000000002</v>
      </c>
      <c r="BK424" s="132">
        <f t="shared" si="289"/>
        <v>4.2279499999999999</v>
      </c>
      <c r="BL424" s="132">
        <f t="shared" si="266"/>
        <v>0.57350000000000001</v>
      </c>
      <c r="BM424" s="132">
        <f t="shared" si="277"/>
        <v>2.431</v>
      </c>
      <c r="BN424" s="132">
        <f t="shared" si="267"/>
        <v>0.9406000000000001</v>
      </c>
      <c r="BO424" s="132"/>
      <c r="BP424" s="132">
        <f t="shared" si="278"/>
        <v>5.1199500000000002</v>
      </c>
      <c r="BQ424" s="132">
        <f t="shared" si="279"/>
        <v>12.571400000000001</v>
      </c>
      <c r="BR424" s="132">
        <f t="shared" si="280"/>
        <v>0.37513999999999997</v>
      </c>
      <c r="BS424" s="132">
        <f t="shared" si="268"/>
        <v>0.11223000000000001</v>
      </c>
      <c r="BT424" s="132">
        <f t="shared" si="269"/>
        <v>1.6462000000000001</v>
      </c>
      <c r="BU424" s="132"/>
      <c r="BV424" s="132">
        <f t="shared" si="281"/>
        <v>0.10050000000000001</v>
      </c>
      <c r="BW424" s="133">
        <f t="shared" si="290"/>
        <v>1.3987000000000001</v>
      </c>
      <c r="BX424" s="133">
        <f t="shared" si="290"/>
        <v>1.4886000000000001</v>
      </c>
      <c r="BY424" s="133">
        <f t="shared" si="270"/>
        <v>0.45370000000000005</v>
      </c>
      <c r="BZ424" s="133">
        <f t="shared" si="271"/>
        <v>0.45570000000000005</v>
      </c>
      <c r="CA424" s="133">
        <f t="shared" si="272"/>
        <v>1.9300000000000001E-2</v>
      </c>
      <c r="CB424" s="133">
        <f t="shared" si="273"/>
        <v>7.7795000000000005</v>
      </c>
      <c r="CC424" s="133"/>
      <c r="CD424" s="133">
        <f t="shared" si="274"/>
        <v>1.5801000000000001</v>
      </c>
    </row>
    <row r="425" spans="1:82" ht="15.75" x14ac:dyDescent="0.25">
      <c r="A425" s="125">
        <v>43523</v>
      </c>
      <c r="B425" s="148">
        <v>16386</v>
      </c>
      <c r="C425" s="148">
        <v>57813</v>
      </c>
      <c r="D425" s="148">
        <v>83886</v>
      </c>
      <c r="E425" s="148">
        <v>23624</v>
      </c>
      <c r="F425" s="148">
        <v>48996</v>
      </c>
      <c r="G425" s="148">
        <v>902</v>
      </c>
      <c r="H425" s="148">
        <v>13024</v>
      </c>
      <c r="I425" s="148">
        <v>14133</v>
      </c>
      <c r="J425" s="148">
        <v>124952</v>
      </c>
      <c r="K425" s="148">
        <v>101250</v>
      </c>
      <c r="L425" s="146">
        <v>4557</v>
      </c>
      <c r="M425" s="148">
        <v>21005</v>
      </c>
      <c r="N425" s="148">
        <v>220</v>
      </c>
      <c r="O425" s="148">
        <v>15111</v>
      </c>
      <c r="P425" s="148">
        <v>15148</v>
      </c>
      <c r="Q425" s="148">
        <v>4249</v>
      </c>
      <c r="R425" s="148">
        <v>16083</v>
      </c>
      <c r="S425" s="148">
        <v>66259</v>
      </c>
      <c r="T425" s="148">
        <v>11193</v>
      </c>
      <c r="U425" s="148">
        <v>5233</v>
      </c>
      <c r="V425" s="148">
        <v>29580</v>
      </c>
      <c r="W425" s="148">
        <v>39478</v>
      </c>
      <c r="X425" s="148">
        <v>16214</v>
      </c>
      <c r="Y425" s="146">
        <v>18111</v>
      </c>
      <c r="Z425" s="148">
        <v>12985</v>
      </c>
      <c r="AA425" s="148">
        <v>62018</v>
      </c>
      <c r="AB425" s="148">
        <v>871</v>
      </c>
      <c r="AC425" s="148">
        <v>300</v>
      </c>
      <c r="AD425" s="148">
        <v>10741</v>
      </c>
      <c r="AE425" s="148">
        <v>32529</v>
      </c>
      <c r="AF425" s="150">
        <v>11673</v>
      </c>
      <c r="AG425" s="149">
        <v>11010</v>
      </c>
      <c r="AH425" s="148">
        <v>76550</v>
      </c>
      <c r="AI425" s="148">
        <v>60920</v>
      </c>
      <c r="AJ425" s="148">
        <v>380440</v>
      </c>
      <c r="AK425" s="128">
        <f t="shared" si="283"/>
        <v>0.21005000000000001</v>
      </c>
      <c r="AL425" s="129">
        <f t="shared" si="284"/>
        <v>1.6386000000000001</v>
      </c>
      <c r="AM425" s="129">
        <f t="shared" si="288"/>
        <v>2.8906499999999999</v>
      </c>
      <c r="AN425" s="129">
        <f t="shared" si="288"/>
        <v>4.1943000000000001</v>
      </c>
      <c r="AO425" s="129">
        <f t="shared" si="286"/>
        <v>12.495200000000001</v>
      </c>
      <c r="AP425" s="129">
        <f t="shared" si="287"/>
        <v>5.0625</v>
      </c>
      <c r="AQ425" s="129">
        <f t="shared" si="282"/>
        <v>7.6549999999999993E-2</v>
      </c>
      <c r="AR425" s="129">
        <f t="shared" si="282"/>
        <v>6.0919999999999995E-2</v>
      </c>
      <c r="AT425" s="131">
        <f t="shared" si="275"/>
        <v>43523</v>
      </c>
      <c r="AU425" s="132">
        <f t="shared" si="254"/>
        <v>0.32529000000000002</v>
      </c>
      <c r="AV425" s="132">
        <f t="shared" si="255"/>
        <v>0.62018000000000006</v>
      </c>
      <c r="AW425" s="132">
        <f t="shared" si="256"/>
        <v>0.66259000000000001</v>
      </c>
      <c r="AX425" s="132">
        <f t="shared" si="257"/>
        <v>3.0000000000000001E-3</v>
      </c>
      <c r="AY425" s="132">
        <f t="shared" si="258"/>
        <v>8.7100000000000007E-3</v>
      </c>
      <c r="AZ425" s="132">
        <f t="shared" si="259"/>
        <v>0.29580000000000001</v>
      </c>
      <c r="BA425" s="132">
        <f t="shared" si="260"/>
        <v>0.18111000000000002</v>
      </c>
      <c r="BB425" s="132">
        <f t="shared" si="261"/>
        <v>0.78956000000000004</v>
      </c>
      <c r="BC425" s="132">
        <f t="shared" si="262"/>
        <v>0.12985000000000002</v>
      </c>
      <c r="BD425" s="132">
        <f t="shared" si="263"/>
        <v>0.16214000000000001</v>
      </c>
      <c r="BE425" s="132">
        <f t="shared" si="264"/>
        <v>0.11673000000000001</v>
      </c>
      <c r="BF425" s="132">
        <f t="shared" si="265"/>
        <v>0.10741000000000001</v>
      </c>
      <c r="BG425" s="132">
        <f t="shared" si="276"/>
        <v>1.1009999999999999E-2</v>
      </c>
      <c r="BH425" s="132"/>
      <c r="BI425" s="132">
        <f t="shared" si="289"/>
        <v>1.6386000000000001</v>
      </c>
      <c r="BJ425" s="132">
        <f t="shared" si="289"/>
        <v>2.8906499999999999</v>
      </c>
      <c r="BK425" s="132">
        <f t="shared" si="289"/>
        <v>4.1943000000000001</v>
      </c>
      <c r="BL425" s="132">
        <f t="shared" si="266"/>
        <v>0.52329999999999999</v>
      </c>
      <c r="BM425" s="132">
        <f t="shared" si="277"/>
        <v>2.3624000000000001</v>
      </c>
      <c r="BN425" s="132">
        <f t="shared" si="267"/>
        <v>0.97992000000000012</v>
      </c>
      <c r="BO425" s="132"/>
      <c r="BP425" s="132">
        <f t="shared" si="278"/>
        <v>5.0625</v>
      </c>
      <c r="BQ425" s="132">
        <f t="shared" si="279"/>
        <v>12.495200000000001</v>
      </c>
      <c r="BR425" s="132">
        <f t="shared" si="280"/>
        <v>0.38044</v>
      </c>
      <c r="BS425" s="132">
        <f t="shared" si="268"/>
        <v>0.11193000000000002</v>
      </c>
      <c r="BT425" s="132">
        <f t="shared" si="269"/>
        <v>1.6083000000000001</v>
      </c>
      <c r="BU425" s="132"/>
      <c r="BV425" s="132">
        <f t="shared" si="281"/>
        <v>9.0200000000000002E-2</v>
      </c>
      <c r="BW425" s="133">
        <f t="shared" si="290"/>
        <v>1.3024</v>
      </c>
      <c r="BX425" s="133">
        <f t="shared" si="290"/>
        <v>1.4133</v>
      </c>
      <c r="BY425" s="133">
        <f t="shared" si="270"/>
        <v>0.4249</v>
      </c>
      <c r="BZ425" s="133">
        <f t="shared" si="271"/>
        <v>0.45570000000000005</v>
      </c>
      <c r="CA425" s="133">
        <f t="shared" si="272"/>
        <v>2.2000000000000002E-2</v>
      </c>
      <c r="CB425" s="133">
        <f t="shared" si="273"/>
        <v>7.5555000000000003</v>
      </c>
      <c r="CC425" s="133"/>
      <c r="CD425" s="133">
        <f t="shared" si="274"/>
        <v>1.5148000000000001</v>
      </c>
    </row>
    <row r="426" spans="1:82" ht="15.75" x14ac:dyDescent="0.25">
      <c r="A426" s="125">
        <v>43524</v>
      </c>
      <c r="B426" s="148">
        <v>16135</v>
      </c>
      <c r="C426" s="148">
        <v>56719</v>
      </c>
      <c r="D426" s="148">
        <v>82085</v>
      </c>
      <c r="E426" s="148">
        <v>23447</v>
      </c>
      <c r="F426" s="148">
        <v>48531</v>
      </c>
      <c r="G426" s="148">
        <v>883</v>
      </c>
      <c r="H426" s="148">
        <v>12444</v>
      </c>
      <c r="I426" s="148">
        <v>13857</v>
      </c>
      <c r="J426" s="148">
        <v>123851</v>
      </c>
      <c r="K426" s="148">
        <v>101150</v>
      </c>
      <c r="L426" s="146">
        <v>4557</v>
      </c>
      <c r="M426" s="148">
        <v>20532</v>
      </c>
      <c r="N426" s="148">
        <v>209</v>
      </c>
      <c r="O426" s="148">
        <v>15570</v>
      </c>
      <c r="P426" s="148">
        <v>14829</v>
      </c>
      <c r="Q426" s="148">
        <v>4237</v>
      </c>
      <c r="R426" s="148">
        <v>15487</v>
      </c>
      <c r="S426" s="148">
        <v>65527</v>
      </c>
      <c r="T426" s="148">
        <v>11175</v>
      </c>
      <c r="U426" s="148">
        <v>5165</v>
      </c>
      <c r="V426" s="148">
        <v>29391</v>
      </c>
      <c r="W426" s="148">
        <v>39165</v>
      </c>
      <c r="X426" s="148">
        <v>15989</v>
      </c>
      <c r="Y426" s="146">
        <v>18111</v>
      </c>
      <c r="Z426" s="148">
        <v>13408</v>
      </c>
      <c r="AA426" s="148">
        <v>59254</v>
      </c>
      <c r="AB426" s="148">
        <v>981</v>
      </c>
      <c r="AC426" s="148">
        <v>281</v>
      </c>
      <c r="AD426" s="148">
        <v>10767</v>
      </c>
      <c r="AE426" s="148">
        <v>32154</v>
      </c>
      <c r="AF426" s="150">
        <v>11490</v>
      </c>
      <c r="AG426" s="149">
        <v>11010</v>
      </c>
      <c r="AH426" s="148">
        <v>82710</v>
      </c>
      <c r="AI426" s="148">
        <v>61620</v>
      </c>
      <c r="AJ426" s="148">
        <v>386760</v>
      </c>
      <c r="AK426" s="128">
        <f t="shared" si="283"/>
        <v>0.20532000000000003</v>
      </c>
      <c r="AL426" s="129">
        <f t="shared" si="284"/>
        <v>1.6135000000000002</v>
      </c>
      <c r="AM426" s="129">
        <f t="shared" si="288"/>
        <v>2.83595</v>
      </c>
      <c r="AN426" s="129">
        <f t="shared" si="288"/>
        <v>4.1042500000000004</v>
      </c>
      <c r="AO426" s="129">
        <f t="shared" si="286"/>
        <v>12.385100000000001</v>
      </c>
      <c r="AP426" s="129">
        <f t="shared" si="287"/>
        <v>5.0575000000000001</v>
      </c>
      <c r="AQ426" s="129">
        <f t="shared" si="282"/>
        <v>8.2709999999999992E-2</v>
      </c>
      <c r="AR426" s="129">
        <f t="shared" si="282"/>
        <v>6.1619999999999994E-2</v>
      </c>
      <c r="AT426" s="131">
        <f t="shared" si="275"/>
        <v>43524</v>
      </c>
      <c r="AU426" s="132">
        <f t="shared" si="254"/>
        <v>0.32154000000000005</v>
      </c>
      <c r="AV426" s="132">
        <f t="shared" si="255"/>
        <v>0.59254000000000007</v>
      </c>
      <c r="AW426" s="132">
        <f t="shared" si="256"/>
        <v>0.65527000000000002</v>
      </c>
      <c r="AX426" s="132">
        <f t="shared" si="257"/>
        <v>2.8100000000000004E-3</v>
      </c>
      <c r="AY426" s="132">
        <f t="shared" si="258"/>
        <v>9.810000000000001E-3</v>
      </c>
      <c r="AZ426" s="132">
        <f t="shared" si="259"/>
        <v>0.29391</v>
      </c>
      <c r="BA426" s="132">
        <f t="shared" si="260"/>
        <v>0.18111000000000002</v>
      </c>
      <c r="BB426" s="132">
        <f t="shared" si="261"/>
        <v>0.78330000000000011</v>
      </c>
      <c r="BC426" s="132">
        <f t="shared" si="262"/>
        <v>0.13408</v>
      </c>
      <c r="BD426" s="132">
        <f t="shared" si="263"/>
        <v>0.15989</v>
      </c>
      <c r="BE426" s="132">
        <f t="shared" si="264"/>
        <v>0.11490000000000002</v>
      </c>
      <c r="BF426" s="132">
        <f t="shared" si="265"/>
        <v>0.10767000000000002</v>
      </c>
      <c r="BG426" s="132">
        <f t="shared" si="276"/>
        <v>1.1009999999999999E-2</v>
      </c>
      <c r="BH426" s="132"/>
      <c r="BI426" s="132">
        <f t="shared" si="289"/>
        <v>1.6135000000000002</v>
      </c>
      <c r="BJ426" s="132">
        <f t="shared" si="289"/>
        <v>2.83595</v>
      </c>
      <c r="BK426" s="132">
        <f t="shared" si="289"/>
        <v>4.1042500000000004</v>
      </c>
      <c r="BL426" s="132">
        <f t="shared" si="266"/>
        <v>0.51650000000000007</v>
      </c>
      <c r="BM426" s="132">
        <f t="shared" si="277"/>
        <v>2.3447</v>
      </c>
      <c r="BN426" s="132">
        <f t="shared" si="267"/>
        <v>0.97062000000000004</v>
      </c>
      <c r="BO426" s="132"/>
      <c r="BP426" s="132">
        <f t="shared" si="278"/>
        <v>5.0575000000000001</v>
      </c>
      <c r="BQ426" s="132">
        <f t="shared" si="279"/>
        <v>12.385100000000001</v>
      </c>
      <c r="BR426" s="132">
        <f t="shared" si="280"/>
        <v>0.38675999999999999</v>
      </c>
      <c r="BS426" s="132">
        <f t="shared" si="268"/>
        <v>0.11175000000000002</v>
      </c>
      <c r="BT426" s="132">
        <f t="shared" si="269"/>
        <v>1.5487</v>
      </c>
      <c r="BU426" s="132"/>
      <c r="BV426" s="132">
        <f t="shared" si="281"/>
        <v>8.8300000000000003E-2</v>
      </c>
      <c r="BW426" s="133">
        <f t="shared" si="290"/>
        <v>1.2444</v>
      </c>
      <c r="BX426" s="133">
        <f t="shared" si="290"/>
        <v>1.3857000000000002</v>
      </c>
      <c r="BY426" s="133">
        <f t="shared" si="270"/>
        <v>0.42370000000000002</v>
      </c>
      <c r="BZ426" s="133">
        <f t="shared" si="271"/>
        <v>0.45570000000000005</v>
      </c>
      <c r="CA426" s="133">
        <f t="shared" si="272"/>
        <v>2.0900000000000002E-2</v>
      </c>
      <c r="CB426" s="133">
        <f t="shared" si="273"/>
        <v>7.7850000000000001</v>
      </c>
      <c r="CC426" s="133"/>
      <c r="CD426" s="133">
        <f t="shared" si="274"/>
        <v>1.4829000000000001</v>
      </c>
    </row>
    <row r="427" spans="1:82" ht="15.75" x14ac:dyDescent="0.25">
      <c r="A427" s="125">
        <v>43525</v>
      </c>
      <c r="B427" s="140">
        <v>16142</v>
      </c>
      <c r="C427" s="140">
        <v>57045</v>
      </c>
      <c r="D427" s="140">
        <v>82738</v>
      </c>
      <c r="E427" s="140">
        <v>22785</v>
      </c>
      <c r="F427" s="140">
        <v>48425</v>
      </c>
      <c r="G427" s="140">
        <v>1015</v>
      </c>
      <c r="H427" s="140">
        <v>13170</v>
      </c>
      <c r="I427" s="140">
        <v>14602</v>
      </c>
      <c r="J427" s="140">
        <v>122629</v>
      </c>
      <c r="K427" s="140">
        <v>99436</v>
      </c>
      <c r="L427" s="142">
        <v>5075</v>
      </c>
      <c r="M427" s="140">
        <v>21230</v>
      </c>
      <c r="N427" s="140">
        <v>223</v>
      </c>
      <c r="O427" s="140">
        <v>16860</v>
      </c>
      <c r="P427" s="140">
        <v>15260</v>
      </c>
      <c r="Q427" s="140">
        <v>4298</v>
      </c>
      <c r="R427" s="140">
        <v>16107</v>
      </c>
      <c r="S427" s="140">
        <v>63321</v>
      </c>
      <c r="T427" s="140">
        <v>11730</v>
      </c>
      <c r="U427" s="140">
        <v>4898</v>
      </c>
      <c r="V427" s="140">
        <v>29014</v>
      </c>
      <c r="W427" s="140">
        <v>40145</v>
      </c>
      <c r="X427" s="140">
        <v>16624</v>
      </c>
      <c r="Y427" s="142">
        <v>18119</v>
      </c>
      <c r="Z427" s="140">
        <v>13793</v>
      </c>
      <c r="AA427" s="140">
        <v>59975</v>
      </c>
      <c r="AB427" s="140">
        <v>865</v>
      </c>
      <c r="AC427" s="140">
        <v>369</v>
      </c>
      <c r="AD427" s="140">
        <v>10099</v>
      </c>
      <c r="AE427" s="140">
        <v>30704</v>
      </c>
      <c r="AF427" s="142">
        <v>10982</v>
      </c>
      <c r="AG427" s="142">
        <v>11010</v>
      </c>
      <c r="AH427" s="140">
        <v>75280</v>
      </c>
      <c r="AI427" s="140">
        <v>57570</v>
      </c>
      <c r="AJ427" s="140">
        <v>381700</v>
      </c>
      <c r="AK427" s="128">
        <f t="shared" si="283"/>
        <v>0.21230000000000002</v>
      </c>
      <c r="AL427" s="129">
        <f t="shared" si="284"/>
        <v>1.6142000000000001</v>
      </c>
      <c r="AM427" s="129">
        <f t="shared" si="288"/>
        <v>2.8522500000000002</v>
      </c>
      <c r="AN427" s="129">
        <f t="shared" si="288"/>
        <v>4.1368999999999998</v>
      </c>
      <c r="AO427" s="129">
        <f t="shared" si="286"/>
        <v>12.2629</v>
      </c>
      <c r="AP427" s="129">
        <f t="shared" si="287"/>
        <v>4.9718</v>
      </c>
      <c r="AQ427" s="129">
        <f>(AH427)*0.00001</f>
        <v>0.75280000000000002</v>
      </c>
      <c r="AR427" s="129">
        <f>(AI427)*0.00001</f>
        <v>0.5757000000000001</v>
      </c>
      <c r="AT427" s="131">
        <f t="shared" si="275"/>
        <v>43525</v>
      </c>
      <c r="AU427" s="132">
        <f t="shared" si="254"/>
        <v>0.30704000000000004</v>
      </c>
      <c r="AV427" s="132">
        <f t="shared" si="255"/>
        <v>0.59975000000000001</v>
      </c>
      <c r="AW427" s="132">
        <f t="shared" si="256"/>
        <v>0.63321000000000005</v>
      </c>
      <c r="AX427" s="132">
        <f t="shared" si="257"/>
        <v>3.6900000000000001E-3</v>
      </c>
      <c r="AY427" s="132">
        <f t="shared" si="258"/>
        <v>8.6500000000000014E-3</v>
      </c>
      <c r="AZ427" s="132">
        <f t="shared" si="259"/>
        <v>0.29014000000000001</v>
      </c>
      <c r="BA427" s="132">
        <f t="shared" si="260"/>
        <v>0.18119000000000002</v>
      </c>
      <c r="BB427" s="132">
        <f t="shared" si="261"/>
        <v>0.80290000000000006</v>
      </c>
      <c r="BC427" s="132">
        <f t="shared" si="262"/>
        <v>0.13793000000000002</v>
      </c>
      <c r="BD427" s="132">
        <f t="shared" si="263"/>
        <v>0.16624000000000003</v>
      </c>
      <c r="BE427" s="132">
        <f t="shared" si="264"/>
        <v>0.10982000000000001</v>
      </c>
      <c r="BF427" s="132">
        <f t="shared" si="265"/>
        <v>0.10099000000000001</v>
      </c>
      <c r="BG427" s="132">
        <f t="shared" si="276"/>
        <v>1.1009999999999999E-2</v>
      </c>
      <c r="BH427" s="132"/>
      <c r="BI427" s="132">
        <f t="shared" si="289"/>
        <v>1.6142000000000001</v>
      </c>
      <c r="BJ427" s="132">
        <f t="shared" si="289"/>
        <v>2.8522500000000002</v>
      </c>
      <c r="BK427" s="132">
        <f t="shared" si="289"/>
        <v>4.1368999999999998</v>
      </c>
      <c r="BL427" s="132">
        <f t="shared" si="266"/>
        <v>0.48980000000000001</v>
      </c>
      <c r="BM427" s="132">
        <f t="shared" si="277"/>
        <v>2.2785000000000002</v>
      </c>
      <c r="BN427" s="132">
        <f t="shared" si="267"/>
        <v>0.96850000000000003</v>
      </c>
      <c r="BO427" s="132"/>
      <c r="BP427" s="132">
        <f t="shared" si="278"/>
        <v>4.9718</v>
      </c>
      <c r="BQ427" s="132">
        <f t="shared" si="279"/>
        <v>12.2629</v>
      </c>
      <c r="BR427" s="132">
        <f t="shared" si="280"/>
        <v>0.38169999999999998</v>
      </c>
      <c r="BS427" s="132">
        <f t="shared" si="268"/>
        <v>0.11730000000000002</v>
      </c>
      <c r="BT427" s="132">
        <f t="shared" si="269"/>
        <v>1.6107</v>
      </c>
      <c r="BU427" s="132"/>
      <c r="BV427" s="132">
        <f t="shared" si="281"/>
        <v>0.10150000000000001</v>
      </c>
      <c r="BW427" s="133">
        <f t="shared" si="290"/>
        <v>1.3170000000000002</v>
      </c>
      <c r="BX427" s="133">
        <f t="shared" si="290"/>
        <v>1.4602000000000002</v>
      </c>
      <c r="BY427" s="133">
        <f t="shared" si="270"/>
        <v>0.42980000000000002</v>
      </c>
      <c r="BZ427" s="133">
        <f t="shared" si="271"/>
        <v>0.50750000000000006</v>
      </c>
      <c r="CA427" s="133">
        <f t="shared" si="272"/>
        <v>2.23E-2</v>
      </c>
      <c r="CB427" s="133">
        <f t="shared" si="273"/>
        <v>8.43</v>
      </c>
      <c r="CC427" s="133"/>
      <c r="CD427" s="133">
        <f t="shared" si="274"/>
        <v>1.526</v>
      </c>
    </row>
    <row r="428" spans="1:82" ht="15.75" x14ac:dyDescent="0.25">
      <c r="A428" s="125">
        <v>43526</v>
      </c>
      <c r="B428" s="140">
        <v>18484</v>
      </c>
      <c r="C428" s="140">
        <v>63835</v>
      </c>
      <c r="D428" s="140">
        <v>90402</v>
      </c>
      <c r="E428" s="140">
        <v>26067</v>
      </c>
      <c r="F428" s="140">
        <v>54398</v>
      </c>
      <c r="G428" s="140">
        <v>1441</v>
      </c>
      <c r="H428" s="140">
        <v>17351</v>
      </c>
      <c r="I428" s="140">
        <v>18177</v>
      </c>
      <c r="J428" s="140">
        <v>137320</v>
      </c>
      <c r="K428" s="140">
        <v>110846</v>
      </c>
      <c r="L428" s="142">
        <v>5075</v>
      </c>
      <c r="M428" s="140">
        <v>26696</v>
      </c>
      <c r="N428" s="140">
        <v>151</v>
      </c>
      <c r="O428" s="140">
        <v>20647</v>
      </c>
      <c r="P428" s="140">
        <v>20529</v>
      </c>
      <c r="Q428" s="140">
        <v>5274</v>
      </c>
      <c r="R428" s="140">
        <v>18129</v>
      </c>
      <c r="S428" s="140">
        <v>67439</v>
      </c>
      <c r="T428" s="140">
        <v>14764</v>
      </c>
      <c r="U428" s="140">
        <v>6692</v>
      </c>
      <c r="V428" s="140">
        <v>34033</v>
      </c>
      <c r="W428" s="140">
        <v>44654</v>
      </c>
      <c r="X428" s="140">
        <v>23189</v>
      </c>
      <c r="Y428" s="142">
        <v>18119</v>
      </c>
      <c r="Z428" s="140">
        <v>15895</v>
      </c>
      <c r="AA428" s="140">
        <v>67069</v>
      </c>
      <c r="AB428" s="140">
        <v>1293</v>
      </c>
      <c r="AC428" s="140">
        <v>499</v>
      </c>
      <c r="AD428" s="140">
        <v>10331</v>
      </c>
      <c r="AE428" s="140">
        <v>35760</v>
      </c>
      <c r="AF428" s="142">
        <v>9965</v>
      </c>
      <c r="AG428" s="142">
        <v>11010</v>
      </c>
      <c r="AH428" s="140">
        <v>74880</v>
      </c>
      <c r="AI428" s="140">
        <v>58710</v>
      </c>
      <c r="AJ428" s="140">
        <v>386300</v>
      </c>
      <c r="AK428" s="128">
        <f t="shared" si="283"/>
        <v>0.26696000000000003</v>
      </c>
      <c r="AL428" s="129">
        <f t="shared" si="284"/>
        <v>1.8484</v>
      </c>
      <c r="AM428" s="129">
        <f t="shared" si="288"/>
        <v>3.1917500000000003</v>
      </c>
      <c r="AN428" s="129">
        <f t="shared" si="288"/>
        <v>4.5201000000000002</v>
      </c>
      <c r="AO428" s="129">
        <f t="shared" si="286"/>
        <v>13.732000000000001</v>
      </c>
      <c r="AP428" s="129">
        <f t="shared" si="287"/>
        <v>5.5423</v>
      </c>
      <c r="AQ428" s="129">
        <f t="shared" ref="AQ428:AR457" si="291">(AH428)*0.00001</f>
        <v>0.74880000000000002</v>
      </c>
      <c r="AR428" s="129">
        <f t="shared" si="291"/>
        <v>0.58710000000000007</v>
      </c>
      <c r="AT428" s="131">
        <f t="shared" si="275"/>
        <v>43526</v>
      </c>
      <c r="AU428" s="132">
        <f t="shared" si="254"/>
        <v>0.35760000000000003</v>
      </c>
      <c r="AV428" s="132">
        <f t="shared" si="255"/>
        <v>0.67069000000000001</v>
      </c>
      <c r="AW428" s="132">
        <f t="shared" si="256"/>
        <v>0.67439000000000004</v>
      </c>
      <c r="AX428" s="132">
        <f t="shared" si="257"/>
        <v>4.9900000000000005E-3</v>
      </c>
      <c r="AY428" s="132">
        <f t="shared" si="258"/>
        <v>1.2930000000000001E-2</v>
      </c>
      <c r="AZ428" s="132">
        <f t="shared" si="259"/>
        <v>0.34033000000000002</v>
      </c>
      <c r="BA428" s="132">
        <f t="shared" si="260"/>
        <v>0.18119000000000002</v>
      </c>
      <c r="BB428" s="132">
        <f t="shared" si="261"/>
        <v>0.8930800000000001</v>
      </c>
      <c r="BC428" s="132">
        <f t="shared" si="262"/>
        <v>0.15895000000000001</v>
      </c>
      <c r="BD428" s="132">
        <f t="shared" si="263"/>
        <v>0.23189000000000001</v>
      </c>
      <c r="BE428" s="132">
        <f t="shared" si="264"/>
        <v>9.9650000000000002E-2</v>
      </c>
      <c r="BF428" s="132">
        <f t="shared" si="265"/>
        <v>0.10331000000000001</v>
      </c>
      <c r="BG428" s="132">
        <f t="shared" si="276"/>
        <v>1.1009999999999999E-2</v>
      </c>
      <c r="BH428" s="132"/>
      <c r="BI428" s="132">
        <f t="shared" si="289"/>
        <v>1.8484</v>
      </c>
      <c r="BJ428" s="132">
        <f t="shared" si="289"/>
        <v>3.1917500000000003</v>
      </c>
      <c r="BK428" s="132">
        <f t="shared" si="289"/>
        <v>4.5201000000000002</v>
      </c>
      <c r="BL428" s="132">
        <f t="shared" si="266"/>
        <v>0.66920000000000002</v>
      </c>
      <c r="BM428" s="132">
        <f t="shared" si="277"/>
        <v>2.6067</v>
      </c>
      <c r="BN428" s="132">
        <f t="shared" si="267"/>
        <v>1.08796</v>
      </c>
      <c r="BO428" s="132"/>
      <c r="BP428" s="132">
        <f t="shared" si="278"/>
        <v>5.5423</v>
      </c>
      <c r="BQ428" s="132">
        <f t="shared" si="279"/>
        <v>13.732000000000001</v>
      </c>
      <c r="BR428" s="132">
        <f t="shared" si="280"/>
        <v>0.38629999999999998</v>
      </c>
      <c r="BS428" s="132">
        <f t="shared" si="268"/>
        <v>0.14764000000000002</v>
      </c>
      <c r="BT428" s="132">
        <f t="shared" si="269"/>
        <v>1.8129000000000002</v>
      </c>
      <c r="BU428" s="132"/>
      <c r="BV428" s="132">
        <f t="shared" si="281"/>
        <v>0.14410000000000001</v>
      </c>
      <c r="BW428" s="133">
        <f t="shared" si="290"/>
        <v>1.7351000000000001</v>
      </c>
      <c r="BX428" s="133">
        <f t="shared" si="290"/>
        <v>1.8177000000000001</v>
      </c>
      <c r="BY428" s="133">
        <f t="shared" si="270"/>
        <v>0.52739999999999998</v>
      </c>
      <c r="BZ428" s="133">
        <f t="shared" si="271"/>
        <v>0.50750000000000006</v>
      </c>
      <c r="CA428" s="133">
        <f t="shared" si="272"/>
        <v>1.5100000000000001E-2</v>
      </c>
      <c r="CB428" s="133">
        <f t="shared" si="273"/>
        <v>10.323500000000001</v>
      </c>
      <c r="CC428" s="133"/>
      <c r="CD428" s="133">
        <f t="shared" si="274"/>
        <v>2.0529000000000002</v>
      </c>
    </row>
    <row r="429" spans="1:82" ht="15.75" x14ac:dyDescent="0.25">
      <c r="A429" s="125">
        <v>43527</v>
      </c>
      <c r="B429" s="140">
        <v>18902</v>
      </c>
      <c r="C429" s="140">
        <v>64339</v>
      </c>
      <c r="D429" s="140">
        <v>90336</v>
      </c>
      <c r="E429" s="140">
        <v>25402</v>
      </c>
      <c r="F429" s="140">
        <v>56293</v>
      </c>
      <c r="G429" s="140">
        <v>1335</v>
      </c>
      <c r="H429" s="140">
        <v>16169</v>
      </c>
      <c r="I429" s="140">
        <v>17249</v>
      </c>
      <c r="J429" s="140">
        <v>135527</v>
      </c>
      <c r="K429" s="140">
        <v>109597</v>
      </c>
      <c r="L429" s="142">
        <v>5075</v>
      </c>
      <c r="M429" s="140">
        <v>24589</v>
      </c>
      <c r="N429" s="140">
        <v>136</v>
      </c>
      <c r="O429" s="140">
        <v>19587</v>
      </c>
      <c r="P429" s="140">
        <v>18892</v>
      </c>
      <c r="Q429" s="140">
        <v>4991</v>
      </c>
      <c r="R429" s="140">
        <v>17254</v>
      </c>
      <c r="S429" s="140">
        <v>67711</v>
      </c>
      <c r="T429" s="140">
        <v>13841</v>
      </c>
      <c r="U429" s="140">
        <v>6341</v>
      </c>
      <c r="V429" s="140">
        <v>35429</v>
      </c>
      <c r="W429" s="140">
        <v>43081</v>
      </c>
      <c r="X429" s="140">
        <v>21652</v>
      </c>
      <c r="Y429" s="142">
        <v>18119</v>
      </c>
      <c r="Z429" s="140">
        <v>15175</v>
      </c>
      <c r="AA429" s="140">
        <v>68401</v>
      </c>
      <c r="AB429" s="140">
        <v>1241</v>
      </c>
      <c r="AC429" s="140">
        <v>552</v>
      </c>
      <c r="AD429" s="140">
        <v>9624</v>
      </c>
      <c r="AE429" s="140">
        <v>37108</v>
      </c>
      <c r="AF429" s="142">
        <v>7030</v>
      </c>
      <c r="AG429" s="142">
        <v>11010</v>
      </c>
      <c r="AH429" s="140">
        <v>70750</v>
      </c>
      <c r="AI429" s="140">
        <v>52620</v>
      </c>
      <c r="AJ429" s="140">
        <v>384560</v>
      </c>
      <c r="AK429" s="128">
        <f t="shared" si="283"/>
        <v>0.24589000000000003</v>
      </c>
      <c r="AL429" s="129">
        <f t="shared" si="284"/>
        <v>1.8902000000000001</v>
      </c>
      <c r="AM429" s="129">
        <f t="shared" si="288"/>
        <v>3.2169500000000002</v>
      </c>
      <c r="AN429" s="129">
        <f t="shared" si="288"/>
        <v>4.5167999999999999</v>
      </c>
      <c r="AO429" s="129">
        <f t="shared" si="286"/>
        <v>13.552700000000002</v>
      </c>
      <c r="AP429" s="129">
        <f t="shared" si="287"/>
        <v>5.4798499999999999</v>
      </c>
      <c r="AQ429" s="129">
        <f t="shared" si="291"/>
        <v>0.70750000000000002</v>
      </c>
      <c r="AR429" s="129">
        <f t="shared" si="291"/>
        <v>0.5262</v>
      </c>
      <c r="AT429" s="131">
        <f t="shared" si="275"/>
        <v>43527</v>
      </c>
      <c r="AU429" s="132">
        <f t="shared" si="254"/>
        <v>0.37108000000000002</v>
      </c>
      <c r="AV429" s="132">
        <f t="shared" si="255"/>
        <v>0.68401000000000001</v>
      </c>
      <c r="AW429" s="132">
        <f t="shared" si="256"/>
        <v>0.6771100000000001</v>
      </c>
      <c r="AX429" s="132">
        <f t="shared" si="257"/>
        <v>5.5200000000000006E-3</v>
      </c>
      <c r="AY429" s="132">
        <f t="shared" si="258"/>
        <v>1.2410000000000001E-2</v>
      </c>
      <c r="AZ429" s="132">
        <f t="shared" si="259"/>
        <v>0.35429000000000005</v>
      </c>
      <c r="BA429" s="132">
        <f t="shared" si="260"/>
        <v>0.18119000000000002</v>
      </c>
      <c r="BB429" s="132">
        <f t="shared" si="261"/>
        <v>0.86162000000000005</v>
      </c>
      <c r="BC429" s="132">
        <f t="shared" si="262"/>
        <v>0.15175000000000002</v>
      </c>
      <c r="BD429" s="132">
        <f t="shared" si="263"/>
        <v>0.21652000000000002</v>
      </c>
      <c r="BE429" s="132">
        <f t="shared" si="264"/>
        <v>7.0300000000000001E-2</v>
      </c>
      <c r="BF429" s="132">
        <f t="shared" si="265"/>
        <v>9.6240000000000006E-2</v>
      </c>
      <c r="BG429" s="132">
        <f t="shared" si="276"/>
        <v>1.1009999999999999E-2</v>
      </c>
      <c r="BH429" s="132"/>
      <c r="BI429" s="132">
        <f t="shared" si="289"/>
        <v>1.8902000000000001</v>
      </c>
      <c r="BJ429" s="132">
        <f t="shared" si="289"/>
        <v>3.2169500000000002</v>
      </c>
      <c r="BK429" s="132">
        <f t="shared" si="289"/>
        <v>4.5167999999999999</v>
      </c>
      <c r="BL429" s="132">
        <f t="shared" si="266"/>
        <v>0.6341</v>
      </c>
      <c r="BM429" s="132">
        <f t="shared" si="277"/>
        <v>2.5402</v>
      </c>
      <c r="BN429" s="132">
        <f t="shared" si="267"/>
        <v>1.1258600000000001</v>
      </c>
      <c r="BO429" s="132"/>
      <c r="BP429" s="132">
        <f t="shared" si="278"/>
        <v>5.4798499999999999</v>
      </c>
      <c r="BQ429" s="132">
        <f t="shared" si="279"/>
        <v>13.552700000000002</v>
      </c>
      <c r="BR429" s="132">
        <f t="shared" si="280"/>
        <v>0.38455999999999996</v>
      </c>
      <c r="BS429" s="132">
        <f t="shared" si="268"/>
        <v>0.13841000000000001</v>
      </c>
      <c r="BT429" s="132">
        <f t="shared" si="269"/>
        <v>1.7254</v>
      </c>
      <c r="BU429" s="132"/>
      <c r="BV429" s="132">
        <f t="shared" si="281"/>
        <v>0.13350000000000001</v>
      </c>
      <c r="BW429" s="133">
        <f t="shared" si="290"/>
        <v>1.6169</v>
      </c>
      <c r="BX429" s="133">
        <f t="shared" si="290"/>
        <v>1.7249000000000001</v>
      </c>
      <c r="BY429" s="133">
        <f t="shared" si="270"/>
        <v>0.49910000000000004</v>
      </c>
      <c r="BZ429" s="133">
        <f t="shared" si="271"/>
        <v>0.50750000000000006</v>
      </c>
      <c r="CA429" s="133">
        <f t="shared" si="272"/>
        <v>1.3600000000000001E-2</v>
      </c>
      <c r="CB429" s="133">
        <f t="shared" si="273"/>
        <v>9.7934999999999999</v>
      </c>
      <c r="CC429" s="133"/>
      <c r="CD429" s="133">
        <f t="shared" si="274"/>
        <v>1.8892</v>
      </c>
    </row>
    <row r="430" spans="1:82" ht="15.75" x14ac:dyDescent="0.25">
      <c r="A430" s="125">
        <v>43528</v>
      </c>
      <c r="B430" s="140">
        <v>21359</v>
      </c>
      <c r="C430" s="140">
        <v>73375</v>
      </c>
      <c r="D430" s="140">
        <v>101745</v>
      </c>
      <c r="E430" s="140">
        <v>33142</v>
      </c>
      <c r="F430" s="140">
        <v>55783</v>
      </c>
      <c r="G430" s="140">
        <v>2056</v>
      </c>
      <c r="H430" s="140">
        <v>22918</v>
      </c>
      <c r="I430" s="140">
        <v>23266</v>
      </c>
      <c r="J430" s="140">
        <v>157412</v>
      </c>
      <c r="K430" s="140">
        <v>128742</v>
      </c>
      <c r="L430" s="142">
        <v>5075</v>
      </c>
      <c r="M430" s="140">
        <v>17310</v>
      </c>
      <c r="N430" s="140">
        <v>263</v>
      </c>
      <c r="O430" s="140">
        <v>21128</v>
      </c>
      <c r="P430" s="140">
        <v>26605</v>
      </c>
      <c r="Q430" s="140">
        <v>6196</v>
      </c>
      <c r="R430" s="140">
        <v>22835</v>
      </c>
      <c r="S430" s="140">
        <v>81115</v>
      </c>
      <c r="T430" s="140">
        <v>13401</v>
      </c>
      <c r="U430" s="140">
        <v>10454</v>
      </c>
      <c r="V430" s="140">
        <v>39704</v>
      </c>
      <c r="W430" s="140">
        <v>48486</v>
      </c>
      <c r="X430" s="140">
        <v>29600</v>
      </c>
      <c r="Y430" s="142">
        <v>18119</v>
      </c>
      <c r="Z430" s="140">
        <v>15359</v>
      </c>
      <c r="AA430" s="140">
        <v>75260</v>
      </c>
      <c r="AB430" s="140">
        <v>1664</v>
      </c>
      <c r="AC430" s="140">
        <v>465</v>
      </c>
      <c r="AD430" s="140">
        <v>13436</v>
      </c>
      <c r="AE430" s="140">
        <v>39311</v>
      </c>
      <c r="AF430" s="140">
        <v>16184</v>
      </c>
      <c r="AG430" s="142">
        <v>11010</v>
      </c>
      <c r="AH430" s="140">
        <v>97610</v>
      </c>
      <c r="AI430" s="140">
        <v>80790</v>
      </c>
      <c r="AJ430" s="140">
        <v>380240</v>
      </c>
      <c r="AK430" s="128">
        <f t="shared" si="283"/>
        <v>0.1731</v>
      </c>
      <c r="AL430" s="129">
        <f t="shared" si="284"/>
        <v>2.1358999999999999</v>
      </c>
      <c r="AM430" s="129">
        <f t="shared" si="288"/>
        <v>3.6687500000000002</v>
      </c>
      <c r="AN430" s="129">
        <f t="shared" si="288"/>
        <v>5.08725</v>
      </c>
      <c r="AO430" s="129">
        <f t="shared" si="286"/>
        <v>15.741200000000001</v>
      </c>
      <c r="AP430" s="129">
        <f t="shared" si="287"/>
        <v>6.4371</v>
      </c>
      <c r="AQ430" s="129">
        <f t="shared" si="291"/>
        <v>0.97610000000000008</v>
      </c>
      <c r="AR430" s="129">
        <f t="shared" si="291"/>
        <v>0.80790000000000006</v>
      </c>
      <c r="AT430" s="131">
        <f t="shared" si="275"/>
        <v>43528</v>
      </c>
      <c r="AU430" s="132">
        <f t="shared" si="254"/>
        <v>0.39311000000000001</v>
      </c>
      <c r="AV430" s="132">
        <f t="shared" si="255"/>
        <v>0.75260000000000005</v>
      </c>
      <c r="AW430" s="132">
        <f t="shared" si="256"/>
        <v>0.81115000000000004</v>
      </c>
      <c r="AX430" s="132">
        <f t="shared" si="257"/>
        <v>4.6500000000000005E-3</v>
      </c>
      <c r="AY430" s="132">
        <f t="shared" si="258"/>
        <v>1.6640000000000002E-2</v>
      </c>
      <c r="AZ430" s="132">
        <f t="shared" si="259"/>
        <v>0.39704000000000006</v>
      </c>
      <c r="BA430" s="132">
        <f t="shared" si="260"/>
        <v>0.18119000000000002</v>
      </c>
      <c r="BB430" s="132">
        <f t="shared" si="261"/>
        <v>0.96972000000000003</v>
      </c>
      <c r="BC430" s="132">
        <f t="shared" si="262"/>
        <v>0.15359</v>
      </c>
      <c r="BD430" s="132">
        <f t="shared" si="263"/>
        <v>0.29600000000000004</v>
      </c>
      <c r="BE430" s="132">
        <f t="shared" si="264"/>
        <v>0.16184000000000001</v>
      </c>
      <c r="BF430" s="132">
        <f t="shared" si="265"/>
        <v>0.13436000000000001</v>
      </c>
      <c r="BG430" s="132">
        <f t="shared" si="276"/>
        <v>1.1009999999999999E-2</v>
      </c>
      <c r="BH430" s="132"/>
      <c r="BI430" s="132">
        <f t="shared" si="289"/>
        <v>2.1358999999999999</v>
      </c>
      <c r="BJ430" s="132">
        <f t="shared" si="289"/>
        <v>3.6687500000000002</v>
      </c>
      <c r="BK430" s="132">
        <f t="shared" si="289"/>
        <v>5.08725</v>
      </c>
      <c r="BL430" s="132">
        <f t="shared" si="266"/>
        <v>1.0454000000000001</v>
      </c>
      <c r="BM430" s="132">
        <f t="shared" si="277"/>
        <v>3.3142</v>
      </c>
      <c r="BN430" s="132">
        <f t="shared" si="267"/>
        <v>1.1156600000000001</v>
      </c>
      <c r="BO430" s="132"/>
      <c r="BP430" s="132">
        <f t="shared" si="278"/>
        <v>6.4371</v>
      </c>
      <c r="BQ430" s="132">
        <f t="shared" si="279"/>
        <v>15.741200000000001</v>
      </c>
      <c r="BR430" s="132">
        <f t="shared" si="280"/>
        <v>0.38023999999999997</v>
      </c>
      <c r="BS430" s="132">
        <f t="shared" si="268"/>
        <v>0.13401000000000002</v>
      </c>
      <c r="BT430" s="132">
        <f t="shared" si="269"/>
        <v>2.2835000000000001</v>
      </c>
      <c r="BU430" s="132"/>
      <c r="BV430" s="132">
        <f t="shared" si="281"/>
        <v>0.2056</v>
      </c>
      <c r="BW430" s="133">
        <f t="shared" si="290"/>
        <v>2.2918000000000003</v>
      </c>
      <c r="BX430" s="133">
        <f t="shared" si="290"/>
        <v>2.3266</v>
      </c>
      <c r="BY430" s="133">
        <f t="shared" si="270"/>
        <v>0.61960000000000004</v>
      </c>
      <c r="BZ430" s="133">
        <f t="shared" si="271"/>
        <v>0.50750000000000006</v>
      </c>
      <c r="CA430" s="133">
        <f t="shared" si="272"/>
        <v>2.63E-2</v>
      </c>
      <c r="CB430" s="133">
        <f t="shared" si="273"/>
        <v>10.564</v>
      </c>
      <c r="CC430" s="133"/>
      <c r="CD430" s="133">
        <f t="shared" si="274"/>
        <v>2.6605000000000003</v>
      </c>
    </row>
    <row r="431" spans="1:82" ht="15.75" x14ac:dyDescent="0.25">
      <c r="A431" s="125">
        <v>43529</v>
      </c>
      <c r="B431" s="140">
        <v>18922</v>
      </c>
      <c r="C431" s="140">
        <v>66406</v>
      </c>
      <c r="D431" s="140">
        <v>94189</v>
      </c>
      <c r="E431" s="140">
        <v>28745</v>
      </c>
      <c r="F431" s="140">
        <v>51497</v>
      </c>
      <c r="G431" s="140">
        <v>1334</v>
      </c>
      <c r="H431" s="140">
        <v>17812</v>
      </c>
      <c r="I431" s="140">
        <v>18233</v>
      </c>
      <c r="J431" s="140">
        <v>140665</v>
      </c>
      <c r="K431" s="140">
        <v>115897</v>
      </c>
      <c r="L431" s="142">
        <v>5075</v>
      </c>
      <c r="M431" s="140">
        <v>21304</v>
      </c>
      <c r="N431" s="140">
        <v>207</v>
      </c>
      <c r="O431" s="140">
        <v>18201</v>
      </c>
      <c r="P431" s="140">
        <v>19620</v>
      </c>
      <c r="Q431" s="140">
        <v>5094</v>
      </c>
      <c r="R431" s="140">
        <v>19537</v>
      </c>
      <c r="S431" s="140">
        <v>75182</v>
      </c>
      <c r="T431" s="140">
        <v>12136</v>
      </c>
      <c r="U431" s="140">
        <v>7990</v>
      </c>
      <c r="V431" s="140">
        <v>35760</v>
      </c>
      <c r="W431" s="140">
        <v>41677</v>
      </c>
      <c r="X431" s="140">
        <v>19909</v>
      </c>
      <c r="Y431" s="142">
        <v>18119</v>
      </c>
      <c r="Z431" s="140">
        <v>13510</v>
      </c>
      <c r="AA431" s="140">
        <v>70037</v>
      </c>
      <c r="AB431" s="140">
        <v>1034</v>
      </c>
      <c r="AC431" s="140">
        <v>664</v>
      </c>
      <c r="AD431" s="140">
        <v>10178</v>
      </c>
      <c r="AE431" s="140">
        <v>34427</v>
      </c>
      <c r="AF431" s="140">
        <v>12401</v>
      </c>
      <c r="AG431" s="142">
        <v>11010</v>
      </c>
      <c r="AH431" s="140">
        <v>75590</v>
      </c>
      <c r="AI431" s="140">
        <v>55790</v>
      </c>
      <c r="AJ431" s="140">
        <v>381940</v>
      </c>
      <c r="AK431" s="128">
        <f t="shared" si="283"/>
        <v>0.21304000000000001</v>
      </c>
      <c r="AL431" s="129">
        <f t="shared" si="284"/>
        <v>1.8922000000000001</v>
      </c>
      <c r="AM431" s="129">
        <f t="shared" si="288"/>
        <v>3.3203</v>
      </c>
      <c r="AN431" s="129">
        <f t="shared" si="288"/>
        <v>4.7094500000000004</v>
      </c>
      <c r="AO431" s="129">
        <f t="shared" si="286"/>
        <v>14.066500000000001</v>
      </c>
      <c r="AP431" s="129">
        <f t="shared" si="287"/>
        <v>5.7948500000000003</v>
      </c>
      <c r="AQ431" s="129">
        <f t="shared" si="291"/>
        <v>0.75590000000000002</v>
      </c>
      <c r="AR431" s="129">
        <f t="shared" si="291"/>
        <v>0.55790000000000006</v>
      </c>
      <c r="AT431" s="131">
        <f t="shared" si="275"/>
        <v>43529</v>
      </c>
      <c r="AU431" s="132">
        <f t="shared" si="254"/>
        <v>0.34427000000000002</v>
      </c>
      <c r="AV431" s="132">
        <f t="shared" si="255"/>
        <v>0.70037000000000005</v>
      </c>
      <c r="AW431" s="132">
        <f t="shared" si="256"/>
        <v>0.75182000000000004</v>
      </c>
      <c r="AX431" s="132">
        <f t="shared" si="257"/>
        <v>6.6400000000000009E-3</v>
      </c>
      <c r="AY431" s="132">
        <f t="shared" si="258"/>
        <v>1.034E-2</v>
      </c>
      <c r="AZ431" s="132">
        <f t="shared" si="259"/>
        <v>0.35760000000000003</v>
      </c>
      <c r="BA431" s="132">
        <f t="shared" si="260"/>
        <v>0.18119000000000002</v>
      </c>
      <c r="BB431" s="132">
        <f t="shared" si="261"/>
        <v>0.83354000000000006</v>
      </c>
      <c r="BC431" s="132">
        <f t="shared" si="262"/>
        <v>0.1351</v>
      </c>
      <c r="BD431" s="132">
        <f t="shared" si="263"/>
        <v>0.19909000000000002</v>
      </c>
      <c r="BE431" s="132">
        <f t="shared" si="264"/>
        <v>0.12401000000000001</v>
      </c>
      <c r="BF431" s="132">
        <f t="shared" si="265"/>
        <v>0.10178000000000001</v>
      </c>
      <c r="BG431" s="132">
        <f t="shared" si="276"/>
        <v>1.1009999999999999E-2</v>
      </c>
      <c r="BH431" s="132"/>
      <c r="BI431" s="132">
        <f t="shared" si="289"/>
        <v>1.8922000000000001</v>
      </c>
      <c r="BJ431" s="132">
        <f t="shared" si="289"/>
        <v>3.3203</v>
      </c>
      <c r="BK431" s="132">
        <f t="shared" si="289"/>
        <v>4.7094500000000004</v>
      </c>
      <c r="BL431" s="132">
        <f t="shared" si="266"/>
        <v>0.79900000000000004</v>
      </c>
      <c r="BM431" s="132">
        <f t="shared" si="277"/>
        <v>2.8745000000000003</v>
      </c>
      <c r="BN431" s="132">
        <f t="shared" si="267"/>
        <v>1.0299400000000001</v>
      </c>
      <c r="BO431" s="132"/>
      <c r="BP431" s="132">
        <f t="shared" si="278"/>
        <v>5.7948500000000003</v>
      </c>
      <c r="BQ431" s="132">
        <f t="shared" si="279"/>
        <v>14.066500000000001</v>
      </c>
      <c r="BR431" s="132">
        <f t="shared" si="280"/>
        <v>0.38194</v>
      </c>
      <c r="BS431" s="132">
        <f t="shared" si="268"/>
        <v>0.12136000000000001</v>
      </c>
      <c r="BT431" s="132">
        <f t="shared" si="269"/>
        <v>1.9537</v>
      </c>
      <c r="BU431" s="132"/>
      <c r="BV431" s="132">
        <f t="shared" si="281"/>
        <v>0.13340000000000002</v>
      </c>
      <c r="BW431" s="133">
        <f t="shared" si="290"/>
        <v>1.7812000000000001</v>
      </c>
      <c r="BX431" s="133">
        <f t="shared" si="290"/>
        <v>1.8233000000000001</v>
      </c>
      <c r="BY431" s="133">
        <f t="shared" si="270"/>
        <v>0.50940000000000007</v>
      </c>
      <c r="BZ431" s="133">
        <f t="shared" si="271"/>
        <v>0.50750000000000006</v>
      </c>
      <c r="CA431" s="133">
        <f t="shared" si="272"/>
        <v>2.07E-2</v>
      </c>
      <c r="CB431" s="133">
        <f t="shared" si="273"/>
        <v>9.1005000000000003</v>
      </c>
      <c r="CC431" s="133"/>
      <c r="CD431" s="133">
        <f t="shared" si="274"/>
        <v>1.9620000000000002</v>
      </c>
    </row>
    <row r="432" spans="1:82" ht="15.75" x14ac:dyDescent="0.25">
      <c r="A432" s="125">
        <v>43530</v>
      </c>
      <c r="B432" s="140">
        <v>18003</v>
      </c>
      <c r="C432" s="140">
        <v>63578</v>
      </c>
      <c r="D432" s="140">
        <v>91018</v>
      </c>
      <c r="E432" s="140">
        <v>27213</v>
      </c>
      <c r="F432" s="140">
        <v>51531</v>
      </c>
      <c r="G432" s="140">
        <v>1160</v>
      </c>
      <c r="H432" s="140">
        <v>15825</v>
      </c>
      <c r="I432" s="140">
        <v>16542</v>
      </c>
      <c r="J432" s="140">
        <v>135993</v>
      </c>
      <c r="K432" s="140">
        <v>111892</v>
      </c>
      <c r="L432" s="142">
        <v>5075</v>
      </c>
      <c r="M432" s="140">
        <v>15521</v>
      </c>
      <c r="N432" s="140">
        <v>223</v>
      </c>
      <c r="O432" s="140">
        <v>17235</v>
      </c>
      <c r="P432" s="140">
        <v>17998</v>
      </c>
      <c r="Q432" s="140">
        <v>4687</v>
      </c>
      <c r="R432" s="140">
        <v>17343</v>
      </c>
      <c r="S432" s="140">
        <v>72529</v>
      </c>
      <c r="T432" s="140">
        <v>11767</v>
      </c>
      <c r="U432" s="140">
        <v>6810</v>
      </c>
      <c r="V432" s="140">
        <v>34454</v>
      </c>
      <c r="W432" s="140">
        <v>41944</v>
      </c>
      <c r="X432" s="140">
        <v>18075</v>
      </c>
      <c r="Y432" s="142">
        <v>18119</v>
      </c>
      <c r="Z432" s="140">
        <v>14162</v>
      </c>
      <c r="AA432" s="140">
        <v>67168</v>
      </c>
      <c r="AB432" s="140">
        <v>1057</v>
      </c>
      <c r="AC432" s="140">
        <v>289</v>
      </c>
      <c r="AD432" s="140">
        <v>5613</v>
      </c>
      <c r="AE432" s="140">
        <v>33313</v>
      </c>
      <c r="AF432" s="140">
        <v>11956</v>
      </c>
      <c r="AG432" s="142">
        <v>11010</v>
      </c>
      <c r="AH432" s="140">
        <v>26710</v>
      </c>
      <c r="AI432" s="140">
        <v>26800</v>
      </c>
      <c r="AJ432" s="140">
        <v>385720</v>
      </c>
      <c r="AK432" s="128">
        <f t="shared" si="283"/>
        <v>0.15521000000000001</v>
      </c>
      <c r="AL432" s="129">
        <f t="shared" si="284"/>
        <v>1.8003</v>
      </c>
      <c r="AM432" s="129">
        <f t="shared" si="288"/>
        <v>3.1789000000000001</v>
      </c>
      <c r="AN432" s="129">
        <f t="shared" si="288"/>
        <v>4.5509000000000004</v>
      </c>
      <c r="AO432" s="129">
        <f t="shared" si="286"/>
        <v>13.599300000000001</v>
      </c>
      <c r="AP432" s="129">
        <f t="shared" si="287"/>
        <v>5.5946000000000007</v>
      </c>
      <c r="AQ432" s="129">
        <f t="shared" si="291"/>
        <v>0.2671</v>
      </c>
      <c r="AR432" s="129">
        <f t="shared" si="291"/>
        <v>0.26800000000000002</v>
      </c>
      <c r="AT432" s="131">
        <f t="shared" si="275"/>
        <v>43530</v>
      </c>
      <c r="AU432" s="132">
        <f t="shared" si="254"/>
        <v>0.33313000000000004</v>
      </c>
      <c r="AV432" s="132">
        <f t="shared" si="255"/>
        <v>0.67168000000000005</v>
      </c>
      <c r="AW432" s="132">
        <f t="shared" si="256"/>
        <v>0.7252900000000001</v>
      </c>
      <c r="AX432" s="132">
        <f t="shared" si="257"/>
        <v>2.8900000000000002E-3</v>
      </c>
      <c r="AY432" s="132">
        <f t="shared" si="258"/>
        <v>1.0570000000000001E-2</v>
      </c>
      <c r="AZ432" s="132">
        <f t="shared" si="259"/>
        <v>0.34454000000000001</v>
      </c>
      <c r="BA432" s="132">
        <f t="shared" si="260"/>
        <v>0.18119000000000002</v>
      </c>
      <c r="BB432" s="132">
        <f t="shared" si="261"/>
        <v>0.83888000000000007</v>
      </c>
      <c r="BC432" s="132">
        <f t="shared" si="262"/>
        <v>0.14162000000000002</v>
      </c>
      <c r="BD432" s="132">
        <f t="shared" si="263"/>
        <v>0.18075000000000002</v>
      </c>
      <c r="BE432" s="132">
        <f t="shared" si="264"/>
        <v>0.11956000000000001</v>
      </c>
      <c r="BF432" s="132">
        <f t="shared" si="265"/>
        <v>5.6130000000000006E-2</v>
      </c>
      <c r="BG432" s="132">
        <f t="shared" si="276"/>
        <v>1.1009999999999999E-2</v>
      </c>
      <c r="BH432" s="132"/>
      <c r="BI432" s="132">
        <f t="shared" si="289"/>
        <v>1.8003</v>
      </c>
      <c r="BJ432" s="132">
        <f t="shared" si="289"/>
        <v>3.1789000000000001</v>
      </c>
      <c r="BK432" s="132">
        <f t="shared" si="289"/>
        <v>4.5509000000000004</v>
      </c>
      <c r="BL432" s="132">
        <f t="shared" si="266"/>
        <v>0.68100000000000005</v>
      </c>
      <c r="BM432" s="132">
        <f t="shared" si="277"/>
        <v>2.7213000000000003</v>
      </c>
      <c r="BN432" s="132">
        <f t="shared" si="267"/>
        <v>1.0306200000000001</v>
      </c>
      <c r="BO432" s="132"/>
      <c r="BP432" s="132">
        <f t="shared" si="278"/>
        <v>5.5946000000000007</v>
      </c>
      <c r="BQ432" s="132">
        <f t="shared" si="279"/>
        <v>13.599300000000001</v>
      </c>
      <c r="BR432" s="132">
        <f t="shared" si="280"/>
        <v>0.38572000000000001</v>
      </c>
      <c r="BS432" s="132">
        <f t="shared" si="268"/>
        <v>0.11767000000000001</v>
      </c>
      <c r="BT432" s="132">
        <f t="shared" si="269"/>
        <v>1.7343000000000002</v>
      </c>
      <c r="BU432" s="132"/>
      <c r="BV432" s="132">
        <f t="shared" si="281"/>
        <v>0.11600000000000001</v>
      </c>
      <c r="BW432" s="133">
        <f t="shared" si="290"/>
        <v>1.5825</v>
      </c>
      <c r="BX432" s="133">
        <f t="shared" si="290"/>
        <v>1.6542000000000001</v>
      </c>
      <c r="BY432" s="133">
        <f t="shared" si="270"/>
        <v>0.46870000000000001</v>
      </c>
      <c r="BZ432" s="133">
        <f t="shared" si="271"/>
        <v>0.50750000000000006</v>
      </c>
      <c r="CA432" s="133">
        <f t="shared" si="272"/>
        <v>2.23E-2</v>
      </c>
      <c r="CB432" s="133">
        <f t="shared" si="273"/>
        <v>8.6174999999999997</v>
      </c>
      <c r="CC432" s="133"/>
      <c r="CD432" s="133">
        <f t="shared" si="274"/>
        <v>1.7998000000000001</v>
      </c>
    </row>
    <row r="433" spans="1:82" ht="15.75" x14ac:dyDescent="0.25">
      <c r="A433" s="125">
        <v>43531</v>
      </c>
      <c r="B433" s="140">
        <v>17510</v>
      </c>
      <c r="C433" s="140">
        <v>62292</v>
      </c>
      <c r="D433" s="140">
        <v>89370</v>
      </c>
      <c r="E433" s="140">
        <v>25727</v>
      </c>
      <c r="F433" s="140">
        <v>50550</v>
      </c>
      <c r="G433" s="140">
        <v>1088</v>
      </c>
      <c r="H433" s="140">
        <v>14725</v>
      </c>
      <c r="I433" s="140">
        <v>15144</v>
      </c>
      <c r="J433" s="140">
        <v>131145</v>
      </c>
      <c r="K433" s="140">
        <v>105886</v>
      </c>
      <c r="L433" s="142">
        <v>5075</v>
      </c>
      <c r="M433" s="140">
        <v>20494</v>
      </c>
      <c r="N433" s="140">
        <v>208</v>
      </c>
      <c r="O433" s="140">
        <v>16794</v>
      </c>
      <c r="P433" s="140">
        <v>17099</v>
      </c>
      <c r="Q433" s="140">
        <v>4382</v>
      </c>
      <c r="R433" s="140">
        <v>16512</v>
      </c>
      <c r="S433" s="140">
        <v>69984</v>
      </c>
      <c r="T433" s="140">
        <v>12159</v>
      </c>
      <c r="U433" s="140">
        <v>6031</v>
      </c>
      <c r="V433" s="140">
        <v>32740</v>
      </c>
      <c r="W433" s="140">
        <v>42135</v>
      </c>
      <c r="X433" s="140">
        <v>17079</v>
      </c>
      <c r="Y433" s="142">
        <v>18119</v>
      </c>
      <c r="Z433" s="140">
        <v>14115</v>
      </c>
      <c r="AA433" s="140">
        <v>65569</v>
      </c>
      <c r="AB433" s="140">
        <v>1204</v>
      </c>
      <c r="AC433" s="140">
        <v>308</v>
      </c>
      <c r="AD433" s="140">
        <v>2176</v>
      </c>
      <c r="AE433" s="140">
        <v>32969</v>
      </c>
      <c r="AF433" s="142">
        <v>12183</v>
      </c>
      <c r="AG433" s="142">
        <v>11010</v>
      </c>
      <c r="AH433" s="140">
        <v>3350</v>
      </c>
      <c r="AI433" s="140">
        <v>0</v>
      </c>
      <c r="AJ433" s="140">
        <v>325240</v>
      </c>
      <c r="AK433" s="128">
        <f t="shared" si="283"/>
        <v>0.20494000000000001</v>
      </c>
      <c r="AL433" s="129">
        <f t="shared" si="284"/>
        <v>1.7510000000000001</v>
      </c>
      <c r="AM433" s="129">
        <f t="shared" ref="AM433:AN448" si="292">(C433)*0.00005</f>
        <v>3.1146000000000003</v>
      </c>
      <c r="AN433" s="129">
        <f t="shared" si="292"/>
        <v>4.4685000000000006</v>
      </c>
      <c r="AO433" s="129">
        <f t="shared" si="286"/>
        <v>13.114500000000001</v>
      </c>
      <c r="AP433" s="129">
        <f t="shared" si="287"/>
        <v>5.2943000000000007</v>
      </c>
      <c r="AQ433" s="129">
        <f t="shared" si="291"/>
        <v>3.3500000000000002E-2</v>
      </c>
      <c r="AR433" s="129">
        <f t="shared" si="291"/>
        <v>0</v>
      </c>
      <c r="AT433" s="131">
        <f t="shared" si="275"/>
        <v>43531</v>
      </c>
      <c r="AU433" s="132">
        <f t="shared" si="254"/>
        <v>0.32969000000000004</v>
      </c>
      <c r="AV433" s="132">
        <f t="shared" si="255"/>
        <v>0.65569000000000011</v>
      </c>
      <c r="AW433" s="132">
        <f t="shared" si="256"/>
        <v>0.69984000000000002</v>
      </c>
      <c r="AX433" s="132">
        <f t="shared" si="257"/>
        <v>3.0800000000000003E-3</v>
      </c>
      <c r="AY433" s="132">
        <f t="shared" si="258"/>
        <v>1.204E-2</v>
      </c>
      <c r="AZ433" s="132">
        <f t="shared" si="259"/>
        <v>0.32740000000000002</v>
      </c>
      <c r="BA433" s="132">
        <f t="shared" si="260"/>
        <v>0.18119000000000002</v>
      </c>
      <c r="BB433" s="132">
        <f t="shared" si="261"/>
        <v>0.84270000000000012</v>
      </c>
      <c r="BC433" s="132">
        <f t="shared" si="262"/>
        <v>0.14115</v>
      </c>
      <c r="BD433" s="132">
        <f t="shared" si="263"/>
        <v>0.17079000000000003</v>
      </c>
      <c r="BE433" s="132">
        <f t="shared" si="264"/>
        <v>0.12183000000000001</v>
      </c>
      <c r="BF433" s="132">
        <f t="shared" si="265"/>
        <v>2.1760000000000002E-2</v>
      </c>
      <c r="BG433" s="132">
        <f t="shared" si="276"/>
        <v>1.1009999999999999E-2</v>
      </c>
      <c r="BH433" s="132"/>
      <c r="BI433" s="132">
        <f t="shared" si="289"/>
        <v>1.7510000000000001</v>
      </c>
      <c r="BJ433" s="132">
        <f t="shared" si="289"/>
        <v>3.1146000000000003</v>
      </c>
      <c r="BK433" s="132">
        <f t="shared" si="289"/>
        <v>4.4685000000000006</v>
      </c>
      <c r="BL433" s="132">
        <f t="shared" si="266"/>
        <v>0.60310000000000008</v>
      </c>
      <c r="BM433" s="132">
        <f t="shared" si="277"/>
        <v>2.5727000000000002</v>
      </c>
      <c r="BN433" s="132">
        <f t="shared" si="267"/>
        <v>1.0110000000000001</v>
      </c>
      <c r="BO433" s="132"/>
      <c r="BP433" s="132">
        <f t="shared" si="278"/>
        <v>5.2943000000000007</v>
      </c>
      <c r="BQ433" s="132">
        <f t="shared" si="279"/>
        <v>13.114500000000001</v>
      </c>
      <c r="BR433" s="132">
        <f t="shared" si="280"/>
        <v>0.32523999999999997</v>
      </c>
      <c r="BS433" s="132">
        <f t="shared" si="268"/>
        <v>0.12159</v>
      </c>
      <c r="BT433" s="132">
        <f t="shared" si="269"/>
        <v>1.6512</v>
      </c>
      <c r="BU433" s="132"/>
      <c r="BV433" s="132">
        <f t="shared" si="281"/>
        <v>0.10880000000000001</v>
      </c>
      <c r="BW433" s="133">
        <f t="shared" si="290"/>
        <v>1.4725000000000001</v>
      </c>
      <c r="BX433" s="133">
        <f t="shared" si="290"/>
        <v>1.5144</v>
      </c>
      <c r="BY433" s="133">
        <f t="shared" si="270"/>
        <v>0.43820000000000003</v>
      </c>
      <c r="BZ433" s="133">
        <f t="shared" si="271"/>
        <v>0.50750000000000006</v>
      </c>
      <c r="CA433" s="133">
        <f t="shared" si="272"/>
        <v>2.0800000000000003E-2</v>
      </c>
      <c r="CB433" s="133">
        <f t="shared" si="273"/>
        <v>8.3970000000000002</v>
      </c>
      <c r="CC433" s="133"/>
      <c r="CD433" s="133">
        <f t="shared" si="274"/>
        <v>1.7099</v>
      </c>
    </row>
    <row r="434" spans="1:82" ht="15.75" x14ac:dyDescent="0.25">
      <c r="A434" s="125">
        <v>43532</v>
      </c>
      <c r="B434" s="140">
        <v>17253</v>
      </c>
      <c r="C434" s="140">
        <v>61844</v>
      </c>
      <c r="D434" s="140">
        <v>88438</v>
      </c>
      <c r="E434" s="140">
        <v>24444</v>
      </c>
      <c r="F434" s="140">
        <v>50277</v>
      </c>
      <c r="G434" s="140">
        <v>1109</v>
      </c>
      <c r="H434" s="140">
        <v>13995</v>
      </c>
      <c r="I434" s="140">
        <v>14608</v>
      </c>
      <c r="J434" s="140">
        <v>129107</v>
      </c>
      <c r="K434" s="140">
        <v>103937</v>
      </c>
      <c r="L434" s="142">
        <v>5075</v>
      </c>
      <c r="M434" s="140">
        <v>20857</v>
      </c>
      <c r="N434" s="140">
        <v>222</v>
      </c>
      <c r="O434" s="140">
        <v>16695</v>
      </c>
      <c r="P434" s="140">
        <v>16396</v>
      </c>
      <c r="Q434" s="140">
        <v>4345</v>
      </c>
      <c r="R434" s="140">
        <v>16788</v>
      </c>
      <c r="S434" s="140">
        <v>68291</v>
      </c>
      <c r="T434" s="140">
        <v>12171</v>
      </c>
      <c r="U434" s="140">
        <v>5630</v>
      </c>
      <c r="V434" s="140">
        <v>31714</v>
      </c>
      <c r="W434" s="140">
        <v>41263</v>
      </c>
      <c r="X434" s="140">
        <v>16305</v>
      </c>
      <c r="Y434" s="142">
        <v>18119</v>
      </c>
      <c r="Z434" s="140">
        <v>14182</v>
      </c>
      <c r="AA434" s="140">
        <v>64501</v>
      </c>
      <c r="AB434" s="140">
        <v>877</v>
      </c>
      <c r="AC434" s="140">
        <v>327</v>
      </c>
      <c r="AD434" s="140">
        <v>2056</v>
      </c>
      <c r="AE434" s="140">
        <v>32586</v>
      </c>
      <c r="AF434" s="142">
        <v>10982</v>
      </c>
      <c r="AG434" s="142">
        <v>11010</v>
      </c>
      <c r="AH434" s="140">
        <v>4390</v>
      </c>
      <c r="AI434" s="140">
        <v>0</v>
      </c>
      <c r="AJ434" s="140">
        <v>385040</v>
      </c>
      <c r="AK434" s="128">
        <f t="shared" si="283"/>
        <v>0.20857000000000001</v>
      </c>
      <c r="AL434" s="129">
        <f t="shared" si="284"/>
        <v>1.7253000000000001</v>
      </c>
      <c r="AM434" s="129">
        <f t="shared" si="292"/>
        <v>3.0922000000000001</v>
      </c>
      <c r="AN434" s="129">
        <f t="shared" si="292"/>
        <v>4.4218999999999999</v>
      </c>
      <c r="AO434" s="129">
        <f t="shared" si="286"/>
        <v>12.9107</v>
      </c>
      <c r="AP434" s="129">
        <f t="shared" si="287"/>
        <v>5.1968500000000004</v>
      </c>
      <c r="AQ434" s="129">
        <f t="shared" si="291"/>
        <v>4.3900000000000002E-2</v>
      </c>
      <c r="AR434" s="129">
        <f t="shared" si="291"/>
        <v>0</v>
      </c>
      <c r="AT434" s="131">
        <f t="shared" si="275"/>
        <v>43532</v>
      </c>
      <c r="AU434" s="132">
        <f t="shared" si="254"/>
        <v>0.32586000000000004</v>
      </c>
      <c r="AV434" s="132">
        <f t="shared" si="255"/>
        <v>0.64501000000000008</v>
      </c>
      <c r="AW434" s="132">
        <f t="shared" si="256"/>
        <v>0.68291000000000002</v>
      </c>
      <c r="AX434" s="132">
        <f t="shared" si="257"/>
        <v>3.2700000000000003E-3</v>
      </c>
      <c r="AY434" s="132">
        <f t="shared" si="258"/>
        <v>8.77E-3</v>
      </c>
      <c r="AZ434" s="132">
        <f t="shared" si="259"/>
        <v>0.31714000000000003</v>
      </c>
      <c r="BA434" s="132">
        <f t="shared" si="260"/>
        <v>0.18119000000000002</v>
      </c>
      <c r="BB434" s="132">
        <f t="shared" si="261"/>
        <v>0.8252600000000001</v>
      </c>
      <c r="BC434" s="132">
        <f t="shared" si="262"/>
        <v>0.14182</v>
      </c>
      <c r="BD434" s="132">
        <f t="shared" si="263"/>
        <v>0.16305</v>
      </c>
      <c r="BE434" s="132">
        <f t="shared" si="264"/>
        <v>0.10982000000000001</v>
      </c>
      <c r="BF434" s="132">
        <f t="shared" si="265"/>
        <v>2.0560000000000002E-2</v>
      </c>
      <c r="BG434" s="132">
        <f t="shared" si="276"/>
        <v>1.1009999999999999E-2</v>
      </c>
      <c r="BH434" s="132"/>
      <c r="BI434" s="132">
        <f t="shared" si="289"/>
        <v>1.7253000000000001</v>
      </c>
      <c r="BJ434" s="132">
        <f t="shared" si="289"/>
        <v>3.0922000000000001</v>
      </c>
      <c r="BK434" s="132">
        <f t="shared" si="289"/>
        <v>4.4218999999999999</v>
      </c>
      <c r="BL434" s="132">
        <f t="shared" si="266"/>
        <v>0.56300000000000006</v>
      </c>
      <c r="BM434" s="132">
        <f t="shared" si="277"/>
        <v>2.4443999999999999</v>
      </c>
      <c r="BN434" s="132">
        <f t="shared" si="267"/>
        <v>1.0055400000000001</v>
      </c>
      <c r="BO434" s="132"/>
      <c r="BP434" s="132">
        <f t="shared" si="278"/>
        <v>5.1968500000000004</v>
      </c>
      <c r="BQ434" s="132">
        <f t="shared" si="279"/>
        <v>12.9107</v>
      </c>
      <c r="BR434" s="132">
        <f t="shared" si="280"/>
        <v>0.38503999999999999</v>
      </c>
      <c r="BS434" s="132">
        <f t="shared" si="268"/>
        <v>0.12171000000000001</v>
      </c>
      <c r="BT434" s="132">
        <f t="shared" si="269"/>
        <v>1.6788000000000001</v>
      </c>
      <c r="BU434" s="132"/>
      <c r="BV434" s="132">
        <f t="shared" si="281"/>
        <v>0.1109</v>
      </c>
      <c r="BW434" s="133">
        <f t="shared" si="290"/>
        <v>1.3995</v>
      </c>
      <c r="BX434" s="133">
        <f t="shared" si="290"/>
        <v>1.4608000000000001</v>
      </c>
      <c r="BY434" s="133">
        <f t="shared" si="270"/>
        <v>0.4345</v>
      </c>
      <c r="BZ434" s="133">
        <f t="shared" si="271"/>
        <v>0.50750000000000006</v>
      </c>
      <c r="CA434" s="133">
        <f t="shared" si="272"/>
        <v>2.2200000000000001E-2</v>
      </c>
      <c r="CB434" s="133">
        <f t="shared" si="273"/>
        <v>8.3475000000000001</v>
      </c>
      <c r="CC434" s="133"/>
      <c r="CD434" s="133">
        <f t="shared" si="274"/>
        <v>1.6396000000000002</v>
      </c>
    </row>
    <row r="435" spans="1:82" ht="15.75" x14ac:dyDescent="0.25">
      <c r="A435" s="125">
        <v>43533</v>
      </c>
      <c r="B435" s="140">
        <v>17721</v>
      </c>
      <c r="C435" s="140">
        <v>62195</v>
      </c>
      <c r="D435" s="140">
        <v>88623</v>
      </c>
      <c r="E435" s="140">
        <v>23417</v>
      </c>
      <c r="F435" s="140">
        <v>51007</v>
      </c>
      <c r="G435" s="140">
        <v>1246</v>
      </c>
      <c r="H435" s="140">
        <v>14105</v>
      </c>
      <c r="I435" s="140">
        <v>14902</v>
      </c>
      <c r="J435" s="140">
        <v>128917</v>
      </c>
      <c r="K435" s="140">
        <v>102143</v>
      </c>
      <c r="L435" s="142">
        <v>5075</v>
      </c>
      <c r="M435" s="140">
        <v>23097</v>
      </c>
      <c r="N435" s="140">
        <v>123</v>
      </c>
      <c r="O435" s="140">
        <v>18637</v>
      </c>
      <c r="P435" s="140">
        <v>16978</v>
      </c>
      <c r="Q435" s="140">
        <v>4310</v>
      </c>
      <c r="R435" s="140">
        <v>16124</v>
      </c>
      <c r="S435" s="140">
        <v>67338</v>
      </c>
      <c r="T435" s="140">
        <v>14284</v>
      </c>
      <c r="U435" s="140">
        <v>5282</v>
      </c>
      <c r="V435" s="140">
        <v>32667</v>
      </c>
      <c r="W435" s="140">
        <v>39939</v>
      </c>
      <c r="X435" s="140">
        <v>17619</v>
      </c>
      <c r="Y435" s="142">
        <v>18119</v>
      </c>
      <c r="Z435" s="140">
        <v>15358</v>
      </c>
      <c r="AA435" s="140">
        <v>65371</v>
      </c>
      <c r="AB435" s="140">
        <v>909</v>
      </c>
      <c r="AC435" s="140">
        <v>441</v>
      </c>
      <c r="AD435" s="140">
        <v>1926</v>
      </c>
      <c r="AE435" s="140">
        <v>34638</v>
      </c>
      <c r="AF435" s="142">
        <v>9965</v>
      </c>
      <c r="AG435" s="142">
        <v>11010</v>
      </c>
      <c r="AH435" s="140">
        <v>3880</v>
      </c>
      <c r="AI435" s="140">
        <v>20</v>
      </c>
      <c r="AJ435" s="140">
        <v>381160</v>
      </c>
      <c r="AK435" s="128">
        <f t="shared" si="283"/>
        <v>0.23097000000000001</v>
      </c>
      <c r="AL435" s="129">
        <f t="shared" si="284"/>
        <v>1.7721</v>
      </c>
      <c r="AM435" s="129">
        <f t="shared" si="292"/>
        <v>3.10975</v>
      </c>
      <c r="AN435" s="129">
        <f t="shared" si="292"/>
        <v>4.4311500000000006</v>
      </c>
      <c r="AO435" s="129">
        <f t="shared" si="286"/>
        <v>12.8917</v>
      </c>
      <c r="AP435" s="129">
        <f t="shared" si="287"/>
        <v>5.1071499999999999</v>
      </c>
      <c r="AQ435" s="129">
        <f t="shared" si="291"/>
        <v>3.8800000000000001E-2</v>
      </c>
      <c r="AR435" s="129">
        <f t="shared" si="291"/>
        <v>2.0000000000000001E-4</v>
      </c>
      <c r="AT435" s="131">
        <f t="shared" si="275"/>
        <v>43533</v>
      </c>
      <c r="AU435" s="132">
        <f t="shared" si="254"/>
        <v>0.34638000000000002</v>
      </c>
      <c r="AV435" s="132">
        <f t="shared" si="255"/>
        <v>0.65371000000000001</v>
      </c>
      <c r="AW435" s="132">
        <f t="shared" si="256"/>
        <v>0.67338000000000009</v>
      </c>
      <c r="AX435" s="132">
        <f t="shared" si="257"/>
        <v>4.4100000000000007E-3</v>
      </c>
      <c r="AY435" s="132">
        <f t="shared" si="258"/>
        <v>9.0900000000000009E-3</v>
      </c>
      <c r="AZ435" s="132">
        <f t="shared" si="259"/>
        <v>0.32667000000000002</v>
      </c>
      <c r="BA435" s="132">
        <f t="shared" si="260"/>
        <v>0.18119000000000002</v>
      </c>
      <c r="BB435" s="132">
        <f t="shared" si="261"/>
        <v>0.79878000000000005</v>
      </c>
      <c r="BC435" s="132">
        <f t="shared" si="262"/>
        <v>0.15358000000000002</v>
      </c>
      <c r="BD435" s="132">
        <f t="shared" si="263"/>
        <v>0.17619000000000001</v>
      </c>
      <c r="BE435" s="132">
        <f t="shared" si="264"/>
        <v>9.9650000000000002E-2</v>
      </c>
      <c r="BF435" s="132">
        <f t="shared" si="265"/>
        <v>1.9260000000000003E-2</v>
      </c>
      <c r="BG435" s="132">
        <f t="shared" si="276"/>
        <v>1.1009999999999999E-2</v>
      </c>
      <c r="BH435" s="132"/>
      <c r="BI435" s="132">
        <f t="shared" si="289"/>
        <v>1.7721</v>
      </c>
      <c r="BJ435" s="132">
        <f t="shared" si="289"/>
        <v>3.10975</v>
      </c>
      <c r="BK435" s="132">
        <f t="shared" si="289"/>
        <v>4.4311500000000006</v>
      </c>
      <c r="BL435" s="132">
        <f t="shared" si="266"/>
        <v>0.5282</v>
      </c>
      <c r="BM435" s="132">
        <f t="shared" si="277"/>
        <v>2.3416999999999999</v>
      </c>
      <c r="BN435" s="132">
        <f t="shared" si="267"/>
        <v>1.02014</v>
      </c>
      <c r="BO435" s="132"/>
      <c r="BP435" s="132">
        <f t="shared" si="278"/>
        <v>5.1071499999999999</v>
      </c>
      <c r="BQ435" s="132">
        <f t="shared" si="279"/>
        <v>12.8917</v>
      </c>
      <c r="BR435" s="132">
        <f t="shared" si="280"/>
        <v>0.38116</v>
      </c>
      <c r="BS435" s="132">
        <f t="shared" si="268"/>
        <v>0.14284000000000002</v>
      </c>
      <c r="BT435" s="132">
        <f t="shared" si="269"/>
        <v>1.6124000000000001</v>
      </c>
      <c r="BU435" s="132"/>
      <c r="BV435" s="132">
        <f t="shared" si="281"/>
        <v>0.1246</v>
      </c>
      <c r="BW435" s="133">
        <f t="shared" si="290"/>
        <v>1.4105000000000001</v>
      </c>
      <c r="BX435" s="133">
        <f t="shared" si="290"/>
        <v>1.4902</v>
      </c>
      <c r="BY435" s="133">
        <f t="shared" si="270"/>
        <v>0.43099999999999999</v>
      </c>
      <c r="BZ435" s="133">
        <f t="shared" si="271"/>
        <v>0.50750000000000006</v>
      </c>
      <c r="CA435" s="133">
        <f t="shared" si="272"/>
        <v>1.23E-2</v>
      </c>
      <c r="CB435" s="133">
        <f t="shared" si="273"/>
        <v>9.3185000000000002</v>
      </c>
      <c r="CC435" s="133"/>
      <c r="CD435" s="133">
        <f t="shared" si="274"/>
        <v>1.6978</v>
      </c>
    </row>
    <row r="436" spans="1:82" ht="15.75" x14ac:dyDescent="0.25">
      <c r="A436" s="125">
        <v>43534</v>
      </c>
      <c r="B436" s="140">
        <v>21455</v>
      </c>
      <c r="C436" s="140">
        <v>73236</v>
      </c>
      <c r="D436" s="140">
        <v>101763</v>
      </c>
      <c r="E436" s="140">
        <v>28312</v>
      </c>
      <c r="F436" s="140">
        <v>61991</v>
      </c>
      <c r="G436" s="140">
        <v>2219</v>
      </c>
      <c r="H436" s="140">
        <v>22728</v>
      </c>
      <c r="I436" s="140">
        <v>22053</v>
      </c>
      <c r="J436" s="140">
        <v>152912</v>
      </c>
      <c r="K436" s="140">
        <v>120219</v>
      </c>
      <c r="L436" s="142">
        <v>5075</v>
      </c>
      <c r="M436" s="140">
        <v>17926</v>
      </c>
      <c r="N436" s="140">
        <v>205</v>
      </c>
      <c r="O436" s="140">
        <v>22027</v>
      </c>
      <c r="P436" s="140">
        <v>25649</v>
      </c>
      <c r="Q436" s="140">
        <v>6033</v>
      </c>
      <c r="R436" s="140">
        <v>20724</v>
      </c>
      <c r="S436" s="140">
        <v>77963</v>
      </c>
      <c r="T436" s="140">
        <v>15972</v>
      </c>
      <c r="U436" s="140">
        <v>7249</v>
      </c>
      <c r="V436" s="140">
        <v>41055</v>
      </c>
      <c r="W436" s="140">
        <v>46914</v>
      </c>
      <c r="X436" s="140">
        <v>27869</v>
      </c>
      <c r="Y436" s="142">
        <v>18119</v>
      </c>
      <c r="Z436" s="140">
        <v>17585</v>
      </c>
      <c r="AA436" s="140">
        <v>76719</v>
      </c>
      <c r="AB436" s="140">
        <v>1678</v>
      </c>
      <c r="AC436" s="140">
        <v>650</v>
      </c>
      <c r="AD436" s="140">
        <v>4571</v>
      </c>
      <c r="AE436" s="140">
        <v>40717</v>
      </c>
      <c r="AF436" s="140">
        <v>14070</v>
      </c>
      <c r="AG436" s="142">
        <v>11010</v>
      </c>
      <c r="AH436" s="140">
        <v>8000</v>
      </c>
      <c r="AI436" s="140">
        <v>16400</v>
      </c>
      <c r="AJ436" s="140">
        <v>385540</v>
      </c>
      <c r="AK436" s="128">
        <f t="shared" si="283"/>
        <v>0.17926</v>
      </c>
      <c r="AL436" s="129">
        <f t="shared" si="284"/>
        <v>2.1455000000000002</v>
      </c>
      <c r="AM436" s="129">
        <f t="shared" si="292"/>
        <v>3.6618000000000004</v>
      </c>
      <c r="AN436" s="129">
        <f t="shared" si="292"/>
        <v>5.0881500000000006</v>
      </c>
      <c r="AO436" s="129">
        <f t="shared" si="286"/>
        <v>15.2912</v>
      </c>
      <c r="AP436" s="129">
        <f t="shared" si="287"/>
        <v>6.0109500000000002</v>
      </c>
      <c r="AQ436" s="129">
        <f t="shared" si="291"/>
        <v>0.08</v>
      </c>
      <c r="AR436" s="129">
        <f t="shared" si="291"/>
        <v>0.16400000000000001</v>
      </c>
      <c r="AT436" s="131">
        <f t="shared" si="275"/>
        <v>43534</v>
      </c>
      <c r="AU436" s="132">
        <f t="shared" si="254"/>
        <v>0.40717000000000003</v>
      </c>
      <c r="AV436" s="132">
        <f t="shared" si="255"/>
        <v>0.76719000000000004</v>
      </c>
      <c r="AW436" s="132">
        <f t="shared" si="256"/>
        <v>0.77963000000000005</v>
      </c>
      <c r="AX436" s="132">
        <f t="shared" si="257"/>
        <v>6.5000000000000006E-3</v>
      </c>
      <c r="AY436" s="132">
        <f t="shared" si="258"/>
        <v>1.678E-2</v>
      </c>
      <c r="AZ436" s="132">
        <f t="shared" si="259"/>
        <v>0.41055000000000003</v>
      </c>
      <c r="BA436" s="132">
        <f t="shared" si="260"/>
        <v>0.18119000000000002</v>
      </c>
      <c r="BB436" s="132">
        <f t="shared" si="261"/>
        <v>0.93828000000000011</v>
      </c>
      <c r="BC436" s="132">
        <f t="shared" si="262"/>
        <v>0.17585000000000001</v>
      </c>
      <c r="BD436" s="132">
        <f t="shared" si="263"/>
        <v>0.27869000000000005</v>
      </c>
      <c r="BE436" s="132">
        <f t="shared" si="264"/>
        <v>0.14070000000000002</v>
      </c>
      <c r="BF436" s="132">
        <f t="shared" si="265"/>
        <v>4.5710000000000001E-2</v>
      </c>
      <c r="BG436" s="132">
        <f t="shared" si="276"/>
        <v>1.1009999999999999E-2</v>
      </c>
      <c r="BH436" s="132"/>
      <c r="BI436" s="132">
        <f t="shared" si="289"/>
        <v>2.1455000000000002</v>
      </c>
      <c r="BJ436" s="132">
        <f t="shared" si="289"/>
        <v>3.6618000000000004</v>
      </c>
      <c r="BK436" s="132">
        <f t="shared" si="289"/>
        <v>5.0881500000000006</v>
      </c>
      <c r="BL436" s="132">
        <f t="shared" si="266"/>
        <v>0.72489999999999999</v>
      </c>
      <c r="BM436" s="132">
        <f t="shared" si="277"/>
        <v>2.8311999999999999</v>
      </c>
      <c r="BN436" s="132">
        <f t="shared" si="267"/>
        <v>1.2398200000000001</v>
      </c>
      <c r="BO436" s="132"/>
      <c r="BP436" s="132">
        <f t="shared" si="278"/>
        <v>6.0109500000000002</v>
      </c>
      <c r="BQ436" s="132">
        <f t="shared" si="279"/>
        <v>15.2912</v>
      </c>
      <c r="BR436" s="132">
        <f t="shared" si="280"/>
        <v>0.38553999999999999</v>
      </c>
      <c r="BS436" s="132">
        <f t="shared" si="268"/>
        <v>0.15972</v>
      </c>
      <c r="BT436" s="132">
        <f t="shared" si="269"/>
        <v>2.0724</v>
      </c>
      <c r="BU436" s="132"/>
      <c r="BV436" s="132">
        <f t="shared" si="281"/>
        <v>0.22190000000000001</v>
      </c>
      <c r="BW436" s="133">
        <f t="shared" si="290"/>
        <v>2.2728000000000002</v>
      </c>
      <c r="BX436" s="133">
        <f t="shared" si="290"/>
        <v>2.2053000000000003</v>
      </c>
      <c r="BY436" s="133">
        <f t="shared" si="270"/>
        <v>0.60330000000000006</v>
      </c>
      <c r="BZ436" s="133">
        <f t="shared" si="271"/>
        <v>0.50750000000000006</v>
      </c>
      <c r="CA436" s="133">
        <f t="shared" si="272"/>
        <v>2.0500000000000001E-2</v>
      </c>
      <c r="CB436" s="133">
        <f t="shared" si="273"/>
        <v>11.013500000000001</v>
      </c>
      <c r="CC436" s="133"/>
      <c r="CD436" s="133">
        <f t="shared" si="274"/>
        <v>2.5649000000000002</v>
      </c>
    </row>
    <row r="437" spans="1:82" ht="15.75" x14ac:dyDescent="0.25">
      <c r="A437" s="125">
        <v>43535</v>
      </c>
      <c r="B437" s="140">
        <v>19732</v>
      </c>
      <c r="C437" s="140">
        <v>69388</v>
      </c>
      <c r="D437" s="140">
        <v>97521</v>
      </c>
      <c r="E437" s="140">
        <v>26798</v>
      </c>
      <c r="F437" s="140">
        <v>50799</v>
      </c>
      <c r="G437" s="140">
        <v>1419</v>
      </c>
      <c r="H437" s="140">
        <v>19551</v>
      </c>
      <c r="I437" s="140">
        <v>19179</v>
      </c>
      <c r="J437" s="140">
        <v>140428</v>
      </c>
      <c r="K437" s="140">
        <v>110571</v>
      </c>
      <c r="L437" s="142">
        <v>5075</v>
      </c>
      <c r="M437" s="140">
        <v>22766</v>
      </c>
      <c r="N437" s="140">
        <v>236</v>
      </c>
      <c r="O437" s="140">
        <v>19083</v>
      </c>
      <c r="P437" s="140">
        <v>21131</v>
      </c>
      <c r="Q437" s="140">
        <v>5321</v>
      </c>
      <c r="R437" s="140">
        <v>18394</v>
      </c>
      <c r="S437" s="140">
        <v>78891</v>
      </c>
      <c r="T437" s="140">
        <v>12874</v>
      </c>
      <c r="U437" s="140">
        <v>7085</v>
      </c>
      <c r="V437" s="140">
        <v>36537</v>
      </c>
      <c r="W437" s="140">
        <v>42754</v>
      </c>
      <c r="X437" s="140">
        <v>21103</v>
      </c>
      <c r="Y437" s="142">
        <v>18119</v>
      </c>
      <c r="Z437" s="140">
        <v>14283</v>
      </c>
      <c r="AA437" s="140">
        <v>73255</v>
      </c>
      <c r="AB437" s="140">
        <v>1740</v>
      </c>
      <c r="AC437" s="140">
        <v>348</v>
      </c>
      <c r="AD437" s="140">
        <v>2237</v>
      </c>
      <c r="AE437" s="140">
        <v>36947</v>
      </c>
      <c r="AF437" s="140">
        <v>11508</v>
      </c>
      <c r="AG437" s="142">
        <v>11010</v>
      </c>
      <c r="AH437" s="140">
        <v>5280</v>
      </c>
      <c r="AI437" s="140">
        <v>0</v>
      </c>
      <c r="AJ437" s="140">
        <v>373540</v>
      </c>
      <c r="AK437" s="128">
        <f t="shared" si="283"/>
        <v>0.22766000000000003</v>
      </c>
      <c r="AL437" s="129">
        <f t="shared" si="284"/>
        <v>1.9732000000000001</v>
      </c>
      <c r="AM437" s="129">
        <f t="shared" si="292"/>
        <v>3.4694000000000003</v>
      </c>
      <c r="AN437" s="129">
        <f t="shared" si="292"/>
        <v>4.8760500000000002</v>
      </c>
      <c r="AO437" s="129">
        <f t="shared" si="286"/>
        <v>14.042800000000002</v>
      </c>
      <c r="AP437" s="129">
        <f t="shared" si="287"/>
        <v>5.5285500000000001</v>
      </c>
      <c r="AQ437" s="129">
        <f t="shared" si="291"/>
        <v>5.2800000000000007E-2</v>
      </c>
      <c r="AR437" s="129">
        <f t="shared" si="291"/>
        <v>0</v>
      </c>
      <c r="AT437" s="131">
        <f t="shared" si="275"/>
        <v>43535</v>
      </c>
      <c r="AU437" s="132">
        <f t="shared" si="254"/>
        <v>0.36947000000000002</v>
      </c>
      <c r="AV437" s="132">
        <f t="shared" si="255"/>
        <v>0.73255000000000003</v>
      </c>
      <c r="AW437" s="132">
        <f t="shared" si="256"/>
        <v>0.78891000000000011</v>
      </c>
      <c r="AX437" s="132">
        <f t="shared" si="257"/>
        <v>3.4800000000000005E-3</v>
      </c>
      <c r="AY437" s="132">
        <f t="shared" si="258"/>
        <v>1.7400000000000002E-2</v>
      </c>
      <c r="AZ437" s="132">
        <f t="shared" si="259"/>
        <v>0.36537000000000003</v>
      </c>
      <c r="BA437" s="132">
        <f t="shared" si="260"/>
        <v>0.18119000000000002</v>
      </c>
      <c r="BB437" s="132">
        <f t="shared" si="261"/>
        <v>0.85508000000000006</v>
      </c>
      <c r="BC437" s="132">
        <f t="shared" si="262"/>
        <v>0.14283000000000001</v>
      </c>
      <c r="BD437" s="132">
        <f t="shared" si="263"/>
        <v>0.21103000000000002</v>
      </c>
      <c r="BE437" s="132">
        <f t="shared" si="264"/>
        <v>0.11508000000000002</v>
      </c>
      <c r="BF437" s="132">
        <f t="shared" si="265"/>
        <v>2.2370000000000001E-2</v>
      </c>
      <c r="BG437" s="132">
        <f t="shared" si="276"/>
        <v>1.1009999999999999E-2</v>
      </c>
      <c r="BH437" s="132"/>
      <c r="BI437" s="132">
        <f t="shared" si="289"/>
        <v>1.9732000000000001</v>
      </c>
      <c r="BJ437" s="132">
        <f t="shared" si="289"/>
        <v>3.4694000000000003</v>
      </c>
      <c r="BK437" s="132">
        <f t="shared" si="289"/>
        <v>4.8760500000000002</v>
      </c>
      <c r="BL437" s="132">
        <f t="shared" si="266"/>
        <v>0.70850000000000002</v>
      </c>
      <c r="BM437" s="132">
        <f t="shared" si="277"/>
        <v>2.6798000000000002</v>
      </c>
      <c r="BN437" s="132">
        <f t="shared" si="267"/>
        <v>1.0159800000000001</v>
      </c>
      <c r="BO437" s="132"/>
      <c r="BP437" s="132">
        <f t="shared" si="278"/>
        <v>5.5285500000000001</v>
      </c>
      <c r="BQ437" s="132">
        <f t="shared" si="279"/>
        <v>14.042800000000002</v>
      </c>
      <c r="BR437" s="132">
        <f t="shared" si="280"/>
        <v>0.37353999999999998</v>
      </c>
      <c r="BS437" s="132">
        <f t="shared" si="268"/>
        <v>0.12874000000000002</v>
      </c>
      <c r="BT437" s="132">
        <f t="shared" si="269"/>
        <v>1.8394000000000001</v>
      </c>
      <c r="BU437" s="132"/>
      <c r="BV437" s="132">
        <f t="shared" si="281"/>
        <v>0.1419</v>
      </c>
      <c r="BW437" s="133">
        <f t="shared" si="290"/>
        <v>1.9551000000000001</v>
      </c>
      <c r="BX437" s="133">
        <f t="shared" si="290"/>
        <v>1.9179000000000002</v>
      </c>
      <c r="BY437" s="133">
        <f t="shared" si="270"/>
        <v>0.53210000000000002</v>
      </c>
      <c r="BZ437" s="133">
        <f t="shared" si="271"/>
        <v>0.50750000000000006</v>
      </c>
      <c r="CA437" s="133">
        <f t="shared" si="272"/>
        <v>2.3599999999999999E-2</v>
      </c>
      <c r="CB437" s="133">
        <f t="shared" si="273"/>
        <v>9.541500000000001</v>
      </c>
      <c r="CC437" s="133"/>
      <c r="CD437" s="133">
        <f t="shared" si="274"/>
        <v>2.1131000000000002</v>
      </c>
    </row>
    <row r="438" spans="1:82" ht="15.75" x14ac:dyDescent="0.25">
      <c r="A438" s="125">
        <v>43536</v>
      </c>
      <c r="B438" s="140">
        <v>18454</v>
      </c>
      <c r="C438" s="140">
        <v>65430</v>
      </c>
      <c r="D438" s="140">
        <v>92843</v>
      </c>
      <c r="E438" s="140">
        <v>25086</v>
      </c>
      <c r="F438" s="140">
        <v>50917</v>
      </c>
      <c r="G438" s="140">
        <v>1258</v>
      </c>
      <c r="H438" s="140">
        <v>16702</v>
      </c>
      <c r="I438" s="140">
        <v>16876</v>
      </c>
      <c r="J438" s="140">
        <v>134829</v>
      </c>
      <c r="K438" s="140">
        <v>105977</v>
      </c>
      <c r="L438" s="142">
        <v>5075</v>
      </c>
      <c r="M438" s="140">
        <v>21139</v>
      </c>
      <c r="N438" s="140">
        <v>221</v>
      </c>
      <c r="O438" s="140">
        <v>17185</v>
      </c>
      <c r="P438" s="140">
        <v>18544</v>
      </c>
      <c r="Q438" s="140">
        <v>4780</v>
      </c>
      <c r="R438" s="140">
        <v>18068</v>
      </c>
      <c r="S438" s="140">
        <v>76066</v>
      </c>
      <c r="T438" s="140">
        <v>11934</v>
      </c>
      <c r="U438" s="140">
        <v>6065</v>
      </c>
      <c r="V438" s="140">
        <v>34786</v>
      </c>
      <c r="W438" s="140">
        <v>41084</v>
      </c>
      <c r="X438" s="140">
        <v>18882</v>
      </c>
      <c r="Y438" s="142">
        <v>18119</v>
      </c>
      <c r="Z438" s="140">
        <v>13660</v>
      </c>
      <c r="AA438" s="140">
        <v>68526</v>
      </c>
      <c r="AB438" s="140">
        <v>1090</v>
      </c>
      <c r="AC438" s="140">
        <v>290</v>
      </c>
      <c r="AD438" s="140">
        <v>3586</v>
      </c>
      <c r="AE438" s="140">
        <v>35833</v>
      </c>
      <c r="AF438" s="142">
        <v>11477</v>
      </c>
      <c r="AG438" s="142">
        <v>11010</v>
      </c>
      <c r="AH438" s="140">
        <v>5800</v>
      </c>
      <c r="AI438" s="140">
        <v>10150</v>
      </c>
      <c r="AJ438" s="140">
        <v>369800</v>
      </c>
      <c r="AK438" s="128">
        <f t="shared" si="283"/>
        <v>0.21139000000000002</v>
      </c>
      <c r="AL438" s="129">
        <f t="shared" si="284"/>
        <v>1.8454000000000002</v>
      </c>
      <c r="AM438" s="129">
        <f t="shared" si="292"/>
        <v>3.2715000000000001</v>
      </c>
      <c r="AN438" s="129">
        <f t="shared" si="292"/>
        <v>4.64215</v>
      </c>
      <c r="AO438" s="129">
        <f t="shared" si="286"/>
        <v>13.482900000000001</v>
      </c>
      <c r="AP438" s="129">
        <f t="shared" si="287"/>
        <v>5.2988499999999998</v>
      </c>
      <c r="AQ438" s="129">
        <f t="shared" si="291"/>
        <v>5.8000000000000003E-2</v>
      </c>
      <c r="AR438" s="129">
        <f t="shared" si="291"/>
        <v>0.10150000000000001</v>
      </c>
      <c r="AT438" s="131">
        <f t="shared" si="275"/>
        <v>43536</v>
      </c>
      <c r="AU438" s="132">
        <f t="shared" si="254"/>
        <v>0.35833000000000004</v>
      </c>
      <c r="AV438" s="132">
        <f t="shared" si="255"/>
        <v>0.68526000000000009</v>
      </c>
      <c r="AW438" s="132">
        <f t="shared" si="256"/>
        <v>0.76066000000000011</v>
      </c>
      <c r="AX438" s="132">
        <f t="shared" si="257"/>
        <v>2.9000000000000002E-3</v>
      </c>
      <c r="AY438" s="132">
        <f t="shared" si="258"/>
        <v>1.0900000000000002E-2</v>
      </c>
      <c r="AZ438" s="132">
        <f t="shared" si="259"/>
        <v>0.34786</v>
      </c>
      <c r="BA438" s="132">
        <f t="shared" si="260"/>
        <v>0.18119000000000002</v>
      </c>
      <c r="BB438" s="132">
        <f t="shared" si="261"/>
        <v>0.82168000000000008</v>
      </c>
      <c r="BC438" s="132">
        <f t="shared" si="262"/>
        <v>0.1366</v>
      </c>
      <c r="BD438" s="132">
        <f t="shared" si="263"/>
        <v>0.18882000000000002</v>
      </c>
      <c r="BE438" s="132">
        <f t="shared" si="264"/>
        <v>0.11477000000000001</v>
      </c>
      <c r="BF438" s="132">
        <f t="shared" si="265"/>
        <v>3.5860000000000003E-2</v>
      </c>
      <c r="BG438" s="132">
        <f t="shared" si="276"/>
        <v>1.1009999999999999E-2</v>
      </c>
      <c r="BH438" s="132"/>
      <c r="BI438" s="132">
        <f t="shared" si="289"/>
        <v>1.8454000000000002</v>
      </c>
      <c r="BJ438" s="132">
        <f t="shared" si="289"/>
        <v>3.2715000000000001</v>
      </c>
      <c r="BK438" s="132">
        <f t="shared" si="289"/>
        <v>4.64215</v>
      </c>
      <c r="BL438" s="132">
        <f t="shared" si="266"/>
        <v>0.60650000000000004</v>
      </c>
      <c r="BM438" s="132">
        <f t="shared" si="277"/>
        <v>2.5085999999999999</v>
      </c>
      <c r="BN438" s="132">
        <f t="shared" si="267"/>
        <v>1.01834</v>
      </c>
      <c r="BO438" s="132"/>
      <c r="BP438" s="132">
        <f t="shared" si="278"/>
        <v>5.2988499999999998</v>
      </c>
      <c r="BQ438" s="132">
        <f t="shared" si="279"/>
        <v>13.482900000000001</v>
      </c>
      <c r="BR438" s="132">
        <f t="shared" si="280"/>
        <v>0.36979999999999996</v>
      </c>
      <c r="BS438" s="132">
        <f t="shared" si="268"/>
        <v>0.11934000000000002</v>
      </c>
      <c r="BT438" s="132">
        <f t="shared" si="269"/>
        <v>1.8068000000000002</v>
      </c>
      <c r="BU438" s="132"/>
      <c r="BV438" s="132">
        <f t="shared" si="281"/>
        <v>0.1258</v>
      </c>
      <c r="BW438" s="133">
        <f t="shared" si="290"/>
        <v>1.6702000000000001</v>
      </c>
      <c r="BX438" s="133">
        <f t="shared" si="290"/>
        <v>1.6876</v>
      </c>
      <c r="BY438" s="133">
        <f t="shared" si="270"/>
        <v>0.47800000000000004</v>
      </c>
      <c r="BZ438" s="133">
        <f t="shared" si="271"/>
        <v>0.50750000000000006</v>
      </c>
      <c r="CA438" s="133">
        <f t="shared" si="272"/>
        <v>2.2100000000000002E-2</v>
      </c>
      <c r="CB438" s="133">
        <f t="shared" si="273"/>
        <v>8.5924999999999994</v>
      </c>
      <c r="CC438" s="133"/>
      <c r="CD438" s="133">
        <f t="shared" si="274"/>
        <v>1.8544</v>
      </c>
    </row>
    <row r="439" spans="1:82" ht="15.75" x14ac:dyDescent="0.25">
      <c r="A439" s="125">
        <v>43537</v>
      </c>
      <c r="B439" s="140">
        <v>17942</v>
      </c>
      <c r="C439" s="140">
        <v>63756</v>
      </c>
      <c r="D439" s="140">
        <v>91035</v>
      </c>
      <c r="E439" s="140">
        <v>24081</v>
      </c>
      <c r="F439" s="140">
        <v>51076</v>
      </c>
      <c r="G439" s="140">
        <v>1218</v>
      </c>
      <c r="H439" s="140">
        <v>15035</v>
      </c>
      <c r="I439" s="140">
        <v>15726</v>
      </c>
      <c r="J439" s="140">
        <v>131578</v>
      </c>
      <c r="K439" s="140">
        <v>103386</v>
      </c>
      <c r="L439" s="142">
        <v>5075</v>
      </c>
      <c r="M439" s="140">
        <v>21761</v>
      </c>
      <c r="N439" s="140">
        <v>236</v>
      </c>
      <c r="O439" s="140">
        <v>16351</v>
      </c>
      <c r="P439" s="140">
        <v>17417</v>
      </c>
      <c r="Q439" s="140">
        <v>4482</v>
      </c>
      <c r="R439" s="140">
        <v>16624</v>
      </c>
      <c r="S439" s="140">
        <v>73832</v>
      </c>
      <c r="T439" s="140">
        <v>11583</v>
      </c>
      <c r="U439" s="140">
        <v>5467</v>
      </c>
      <c r="V439" s="140">
        <v>33672</v>
      </c>
      <c r="W439" s="140">
        <v>41753</v>
      </c>
      <c r="X439" s="140">
        <v>17181</v>
      </c>
      <c r="Y439" s="142">
        <v>18119</v>
      </c>
      <c r="Z439" s="140">
        <v>13563</v>
      </c>
      <c r="AA439" s="140">
        <v>66379</v>
      </c>
      <c r="AB439" s="140">
        <v>1022</v>
      </c>
      <c r="AC439" s="140">
        <v>497</v>
      </c>
      <c r="AD439" s="140">
        <v>2247</v>
      </c>
      <c r="AE439" s="140">
        <v>34954</v>
      </c>
      <c r="AF439" s="142">
        <v>12382</v>
      </c>
      <c r="AG439" s="142">
        <v>11010</v>
      </c>
      <c r="AH439" s="140">
        <v>5480</v>
      </c>
      <c r="AI439" s="140">
        <v>0</v>
      </c>
      <c r="AJ439" s="140">
        <v>380320</v>
      </c>
      <c r="AK439" s="128">
        <f t="shared" si="283"/>
        <v>0.21761000000000003</v>
      </c>
      <c r="AL439" s="129">
        <f t="shared" si="284"/>
        <v>1.7942</v>
      </c>
      <c r="AM439" s="129">
        <f t="shared" si="292"/>
        <v>3.1878000000000002</v>
      </c>
      <c r="AN439" s="129">
        <f t="shared" si="292"/>
        <v>4.5517500000000002</v>
      </c>
      <c r="AO439" s="129">
        <f t="shared" si="286"/>
        <v>13.1578</v>
      </c>
      <c r="AP439" s="129">
        <f t="shared" si="287"/>
        <v>5.1693000000000007</v>
      </c>
      <c r="AQ439" s="129">
        <f t="shared" si="291"/>
        <v>5.4800000000000001E-2</v>
      </c>
      <c r="AR439" s="129">
        <f t="shared" si="291"/>
        <v>0</v>
      </c>
      <c r="AT439" s="131">
        <f t="shared" si="275"/>
        <v>43537</v>
      </c>
      <c r="AU439" s="132">
        <f t="shared" si="254"/>
        <v>0.34954000000000002</v>
      </c>
      <c r="AV439" s="132">
        <f t="shared" si="255"/>
        <v>0.6637900000000001</v>
      </c>
      <c r="AW439" s="132">
        <f t="shared" si="256"/>
        <v>0.73832000000000009</v>
      </c>
      <c r="AX439" s="132">
        <f t="shared" si="257"/>
        <v>4.9700000000000005E-3</v>
      </c>
      <c r="AY439" s="132">
        <f t="shared" si="258"/>
        <v>1.0220000000000002E-2</v>
      </c>
      <c r="AZ439" s="132">
        <f t="shared" si="259"/>
        <v>0.33672000000000002</v>
      </c>
      <c r="BA439" s="132">
        <f t="shared" si="260"/>
        <v>0.18119000000000002</v>
      </c>
      <c r="BB439" s="132">
        <f t="shared" si="261"/>
        <v>0.83506000000000002</v>
      </c>
      <c r="BC439" s="132">
        <f t="shared" si="262"/>
        <v>0.13563</v>
      </c>
      <c r="BD439" s="132">
        <f t="shared" si="263"/>
        <v>0.17181000000000002</v>
      </c>
      <c r="BE439" s="132">
        <f t="shared" si="264"/>
        <v>0.12382000000000001</v>
      </c>
      <c r="BF439" s="132">
        <f t="shared" si="265"/>
        <v>2.247E-2</v>
      </c>
      <c r="BG439" s="132">
        <f t="shared" si="276"/>
        <v>1.1009999999999999E-2</v>
      </c>
      <c r="BH439" s="132"/>
      <c r="BI439" s="132">
        <f t="shared" si="289"/>
        <v>1.7942</v>
      </c>
      <c r="BJ439" s="132">
        <f t="shared" si="289"/>
        <v>3.1878000000000002</v>
      </c>
      <c r="BK439" s="132">
        <f t="shared" si="289"/>
        <v>4.5517500000000002</v>
      </c>
      <c r="BL439" s="132">
        <f t="shared" si="266"/>
        <v>0.54670000000000007</v>
      </c>
      <c r="BM439" s="132">
        <f t="shared" si="277"/>
        <v>2.4081000000000001</v>
      </c>
      <c r="BN439" s="132">
        <f t="shared" si="267"/>
        <v>1.02152</v>
      </c>
      <c r="BO439" s="132"/>
      <c r="BP439" s="132">
        <f t="shared" si="278"/>
        <v>5.1693000000000007</v>
      </c>
      <c r="BQ439" s="132">
        <f t="shared" si="279"/>
        <v>13.1578</v>
      </c>
      <c r="BR439" s="132">
        <f t="shared" si="280"/>
        <v>0.38031999999999999</v>
      </c>
      <c r="BS439" s="132">
        <f t="shared" si="268"/>
        <v>0.11583000000000002</v>
      </c>
      <c r="BT439" s="132">
        <f t="shared" si="269"/>
        <v>1.6624000000000001</v>
      </c>
      <c r="BU439" s="132"/>
      <c r="BV439" s="132">
        <f t="shared" si="281"/>
        <v>0.12180000000000001</v>
      </c>
      <c r="BW439" s="133">
        <f t="shared" si="290"/>
        <v>1.5035000000000001</v>
      </c>
      <c r="BX439" s="133">
        <f t="shared" si="290"/>
        <v>1.5726</v>
      </c>
      <c r="BY439" s="133">
        <f t="shared" si="270"/>
        <v>0.44820000000000004</v>
      </c>
      <c r="BZ439" s="133">
        <f t="shared" si="271"/>
        <v>0.50750000000000006</v>
      </c>
      <c r="CA439" s="133">
        <f t="shared" si="272"/>
        <v>2.3599999999999999E-2</v>
      </c>
      <c r="CB439" s="133">
        <f t="shared" si="273"/>
        <v>8.1754999999999995</v>
      </c>
      <c r="CC439" s="133"/>
      <c r="CD439" s="133">
        <f t="shared" si="274"/>
        <v>1.7417</v>
      </c>
    </row>
    <row r="440" spans="1:82" ht="15.75" x14ac:dyDescent="0.25">
      <c r="A440" s="125">
        <v>43538</v>
      </c>
      <c r="B440" s="140">
        <v>17644</v>
      </c>
      <c r="C440" s="140">
        <v>62337</v>
      </c>
      <c r="D440" s="140">
        <v>89326</v>
      </c>
      <c r="E440" s="140">
        <v>23428</v>
      </c>
      <c r="F440" s="140">
        <v>51174</v>
      </c>
      <c r="G440" s="140">
        <v>1206</v>
      </c>
      <c r="H440" s="140">
        <v>14203</v>
      </c>
      <c r="I440" s="140">
        <v>14519</v>
      </c>
      <c r="J440" s="140">
        <v>129477</v>
      </c>
      <c r="K440" s="140">
        <v>103096</v>
      </c>
      <c r="L440" s="142">
        <v>5075</v>
      </c>
      <c r="M440" s="140">
        <v>21247</v>
      </c>
      <c r="N440" s="140">
        <v>224</v>
      </c>
      <c r="O440" s="140">
        <v>16220</v>
      </c>
      <c r="P440" s="140">
        <v>16224</v>
      </c>
      <c r="Q440" s="140">
        <v>4396</v>
      </c>
      <c r="R440" s="140">
        <v>15439</v>
      </c>
      <c r="S440" s="140">
        <v>72483</v>
      </c>
      <c r="T440" s="140">
        <v>11926</v>
      </c>
      <c r="U440" s="140">
        <v>5276</v>
      </c>
      <c r="V440" s="140">
        <v>32573</v>
      </c>
      <c r="W440" s="140">
        <v>39360</v>
      </c>
      <c r="X440" s="140">
        <v>17393</v>
      </c>
      <c r="Y440" s="142">
        <v>18119</v>
      </c>
      <c r="Z440" s="140">
        <v>13915</v>
      </c>
      <c r="AA440" s="140">
        <v>64618</v>
      </c>
      <c r="AB440" s="140">
        <v>1013</v>
      </c>
      <c r="AC440" s="140">
        <v>349</v>
      </c>
      <c r="AD440" s="140">
        <v>10927</v>
      </c>
      <c r="AE440" s="140">
        <v>34198</v>
      </c>
      <c r="AF440" s="142">
        <v>12183</v>
      </c>
      <c r="AG440" s="140">
        <v>11010</v>
      </c>
      <c r="AH440" s="140">
        <v>96550</v>
      </c>
      <c r="AI440" s="140">
        <v>59890</v>
      </c>
      <c r="AJ440" s="140">
        <v>380300</v>
      </c>
      <c r="AK440" s="128">
        <f t="shared" si="283"/>
        <v>0.21247000000000002</v>
      </c>
      <c r="AL440" s="129">
        <f t="shared" si="284"/>
        <v>1.7644000000000002</v>
      </c>
      <c r="AM440" s="129">
        <f t="shared" si="292"/>
        <v>3.1168500000000003</v>
      </c>
      <c r="AN440" s="129">
        <f t="shared" si="292"/>
        <v>4.4663000000000004</v>
      </c>
      <c r="AO440" s="129">
        <f t="shared" si="286"/>
        <v>12.947700000000001</v>
      </c>
      <c r="AP440" s="129">
        <f t="shared" si="287"/>
        <v>5.1547999999999998</v>
      </c>
      <c r="AQ440" s="129">
        <f t="shared" si="291"/>
        <v>0.96550000000000002</v>
      </c>
      <c r="AR440" s="129">
        <f t="shared" si="291"/>
        <v>0.5989000000000001</v>
      </c>
      <c r="AT440" s="131">
        <f t="shared" si="275"/>
        <v>43538</v>
      </c>
      <c r="AU440" s="132">
        <f t="shared" si="254"/>
        <v>0.34198000000000001</v>
      </c>
      <c r="AV440" s="132">
        <f t="shared" si="255"/>
        <v>0.64618000000000009</v>
      </c>
      <c r="AW440" s="132">
        <f t="shared" si="256"/>
        <v>0.72483000000000009</v>
      </c>
      <c r="AX440" s="132">
        <f t="shared" si="257"/>
        <v>3.4900000000000005E-3</v>
      </c>
      <c r="AY440" s="132">
        <f t="shared" si="258"/>
        <v>1.013E-2</v>
      </c>
      <c r="AZ440" s="132">
        <f t="shared" si="259"/>
        <v>0.32573000000000002</v>
      </c>
      <c r="BA440" s="132">
        <f t="shared" si="260"/>
        <v>0.18119000000000002</v>
      </c>
      <c r="BB440" s="132">
        <f t="shared" si="261"/>
        <v>0.78720000000000001</v>
      </c>
      <c r="BC440" s="132">
        <f t="shared" si="262"/>
        <v>0.13915000000000002</v>
      </c>
      <c r="BD440" s="132">
        <f t="shared" si="263"/>
        <v>0.17393</v>
      </c>
      <c r="BE440" s="132">
        <f t="shared" si="264"/>
        <v>0.12183000000000001</v>
      </c>
      <c r="BF440" s="132">
        <f t="shared" si="265"/>
        <v>0.10927000000000001</v>
      </c>
      <c r="BG440" s="132">
        <f t="shared" si="276"/>
        <v>1.1009999999999999E-2</v>
      </c>
      <c r="BH440" s="132"/>
      <c r="BI440" s="132">
        <f t="shared" si="289"/>
        <v>1.7644000000000002</v>
      </c>
      <c r="BJ440" s="132">
        <f t="shared" si="289"/>
        <v>3.1168500000000003</v>
      </c>
      <c r="BK440" s="132">
        <f t="shared" si="289"/>
        <v>4.4663000000000004</v>
      </c>
      <c r="BL440" s="132">
        <f t="shared" si="266"/>
        <v>0.52760000000000007</v>
      </c>
      <c r="BM440" s="132">
        <f t="shared" si="277"/>
        <v>2.3428</v>
      </c>
      <c r="BN440" s="132">
        <f t="shared" si="267"/>
        <v>1.0234800000000002</v>
      </c>
      <c r="BO440" s="132"/>
      <c r="BP440" s="132">
        <f t="shared" si="278"/>
        <v>5.1547999999999998</v>
      </c>
      <c r="BQ440" s="132">
        <f t="shared" si="279"/>
        <v>12.947700000000001</v>
      </c>
      <c r="BR440" s="132">
        <f t="shared" si="280"/>
        <v>0.38029999999999997</v>
      </c>
      <c r="BS440" s="132">
        <f t="shared" si="268"/>
        <v>0.11926</v>
      </c>
      <c r="BT440" s="132">
        <f t="shared" si="269"/>
        <v>1.5439000000000001</v>
      </c>
      <c r="BU440" s="132"/>
      <c r="BV440" s="132">
        <f t="shared" si="281"/>
        <v>0.1206</v>
      </c>
      <c r="BW440" s="133">
        <f t="shared" si="290"/>
        <v>1.4203000000000001</v>
      </c>
      <c r="BX440" s="133">
        <f t="shared" si="290"/>
        <v>1.4519</v>
      </c>
      <c r="BY440" s="133">
        <f t="shared" si="270"/>
        <v>0.43960000000000005</v>
      </c>
      <c r="BZ440" s="133">
        <f t="shared" si="271"/>
        <v>0.50750000000000006</v>
      </c>
      <c r="CA440" s="133">
        <f t="shared" si="272"/>
        <v>2.24E-2</v>
      </c>
      <c r="CB440" s="133">
        <f t="shared" si="273"/>
        <v>8.11</v>
      </c>
      <c r="CC440" s="133"/>
      <c r="CD440" s="133">
        <f t="shared" si="274"/>
        <v>1.6224000000000001</v>
      </c>
    </row>
    <row r="441" spans="1:82" ht="15.75" x14ac:dyDescent="0.25">
      <c r="A441" s="125">
        <v>43539</v>
      </c>
      <c r="B441" s="140">
        <v>17518</v>
      </c>
      <c r="C441" s="140">
        <v>62233</v>
      </c>
      <c r="D441" s="140">
        <v>88790</v>
      </c>
      <c r="E441" s="140">
        <v>22871</v>
      </c>
      <c r="F441" s="140">
        <v>51815</v>
      </c>
      <c r="G441" s="140">
        <v>1146</v>
      </c>
      <c r="H441" s="140">
        <v>13613</v>
      </c>
      <c r="I441" s="140">
        <v>14156</v>
      </c>
      <c r="J441" s="140">
        <v>129121</v>
      </c>
      <c r="K441" s="140">
        <v>102844</v>
      </c>
      <c r="L441" s="142">
        <v>5075</v>
      </c>
      <c r="M441" s="140">
        <v>24539</v>
      </c>
      <c r="N441" s="140">
        <v>195</v>
      </c>
      <c r="O441" s="140">
        <v>16566</v>
      </c>
      <c r="P441" s="140">
        <v>17118</v>
      </c>
      <c r="Q441" s="140">
        <v>4305</v>
      </c>
      <c r="R441" s="140">
        <v>16717</v>
      </c>
      <c r="S441" s="140">
        <v>71386</v>
      </c>
      <c r="T441" s="140">
        <v>12459</v>
      </c>
      <c r="U441" s="140">
        <v>4915</v>
      </c>
      <c r="V441" s="140">
        <v>32500</v>
      </c>
      <c r="W441" s="140">
        <v>41729</v>
      </c>
      <c r="X441" s="140">
        <v>17006</v>
      </c>
      <c r="Y441" s="142">
        <v>18119</v>
      </c>
      <c r="Z441" s="140">
        <v>13412</v>
      </c>
      <c r="AA441" s="140">
        <v>64380</v>
      </c>
      <c r="AB441" s="140">
        <v>988</v>
      </c>
      <c r="AC441" s="140">
        <v>398</v>
      </c>
      <c r="AD441" s="140">
        <v>16013</v>
      </c>
      <c r="AE441" s="140">
        <v>33826</v>
      </c>
      <c r="AF441" s="142">
        <v>10983</v>
      </c>
      <c r="AG441" s="140">
        <v>11010</v>
      </c>
      <c r="AH441" s="140">
        <v>134890</v>
      </c>
      <c r="AI441" s="140">
        <v>99890</v>
      </c>
      <c r="AJ441" s="140">
        <v>354060</v>
      </c>
      <c r="AK441" s="128">
        <f t="shared" si="283"/>
        <v>0.24539000000000002</v>
      </c>
      <c r="AL441" s="129">
        <f t="shared" si="284"/>
        <v>1.7518</v>
      </c>
      <c r="AM441" s="129">
        <f t="shared" si="292"/>
        <v>3.11165</v>
      </c>
      <c r="AN441" s="129">
        <f t="shared" si="292"/>
        <v>4.4394999999999998</v>
      </c>
      <c r="AO441" s="129">
        <f>(J441)*0.0001</f>
        <v>12.912100000000001</v>
      </c>
      <c r="AP441" s="129">
        <f t="shared" si="287"/>
        <v>5.1421999999999999</v>
      </c>
      <c r="AQ441" s="129">
        <f t="shared" si="291"/>
        <v>1.3489000000000002</v>
      </c>
      <c r="AR441" s="129">
        <f t="shared" si="291"/>
        <v>0.99890000000000012</v>
      </c>
      <c r="AT441" s="131">
        <f t="shared" si="275"/>
        <v>43539</v>
      </c>
      <c r="AU441" s="132">
        <f t="shared" si="254"/>
        <v>0.33826000000000001</v>
      </c>
      <c r="AV441" s="132">
        <f t="shared" si="255"/>
        <v>0.64380000000000004</v>
      </c>
      <c r="AW441" s="132">
        <f t="shared" si="256"/>
        <v>0.71386000000000005</v>
      </c>
      <c r="AX441" s="132">
        <f t="shared" si="257"/>
        <v>3.98E-3</v>
      </c>
      <c r="AY441" s="132">
        <f t="shared" si="258"/>
        <v>9.8800000000000016E-3</v>
      </c>
      <c r="AZ441" s="132">
        <f t="shared" si="259"/>
        <v>0.32500000000000001</v>
      </c>
      <c r="BA441" s="132">
        <f t="shared" si="260"/>
        <v>0.18119000000000002</v>
      </c>
      <c r="BB441" s="132">
        <f t="shared" si="261"/>
        <v>0.8345800000000001</v>
      </c>
      <c r="BC441" s="132">
        <f t="shared" si="262"/>
        <v>0.13412000000000002</v>
      </c>
      <c r="BD441" s="132">
        <f t="shared" si="263"/>
        <v>0.17006000000000002</v>
      </c>
      <c r="BE441" s="132">
        <f t="shared" si="264"/>
        <v>0.10983000000000001</v>
      </c>
      <c r="BF441" s="132">
        <f t="shared" si="265"/>
        <v>0.16013000000000002</v>
      </c>
      <c r="BG441" s="132">
        <f t="shared" si="276"/>
        <v>1.1009999999999999E-2</v>
      </c>
      <c r="BH441" s="132"/>
      <c r="BI441" s="132">
        <f t="shared" si="289"/>
        <v>1.7518</v>
      </c>
      <c r="BJ441" s="132">
        <f t="shared" si="289"/>
        <v>3.11165</v>
      </c>
      <c r="BK441" s="132">
        <f t="shared" si="289"/>
        <v>4.4394999999999998</v>
      </c>
      <c r="BL441" s="132">
        <f t="shared" si="266"/>
        <v>0.49150000000000005</v>
      </c>
      <c r="BM441" s="132">
        <f t="shared" si="277"/>
        <v>2.2871000000000001</v>
      </c>
      <c r="BN441" s="132">
        <f t="shared" si="267"/>
        <v>1.0363</v>
      </c>
      <c r="BO441" s="132"/>
      <c r="BP441" s="132">
        <f t="shared" si="278"/>
        <v>5.1421999999999999</v>
      </c>
      <c r="BQ441" s="132">
        <f t="shared" si="279"/>
        <v>12.912100000000001</v>
      </c>
      <c r="BR441" s="132">
        <f t="shared" si="280"/>
        <v>0.35405999999999999</v>
      </c>
      <c r="BS441" s="132">
        <f t="shared" si="268"/>
        <v>0.12459000000000001</v>
      </c>
      <c r="BT441" s="132">
        <f t="shared" si="269"/>
        <v>1.6717000000000002</v>
      </c>
      <c r="BU441" s="132"/>
      <c r="BV441" s="132">
        <f t="shared" si="281"/>
        <v>0.11460000000000001</v>
      </c>
      <c r="BW441" s="133">
        <f t="shared" si="290"/>
        <v>1.3613</v>
      </c>
      <c r="BX441" s="133">
        <f t="shared" si="290"/>
        <v>1.4156</v>
      </c>
      <c r="BY441" s="133">
        <f t="shared" si="270"/>
        <v>0.43049999999999999</v>
      </c>
      <c r="BZ441" s="133">
        <f t="shared" si="271"/>
        <v>0.50750000000000006</v>
      </c>
      <c r="CA441" s="133">
        <f t="shared" si="272"/>
        <v>1.95E-2</v>
      </c>
      <c r="CB441" s="133">
        <f t="shared" si="273"/>
        <v>8.2829999999999995</v>
      </c>
      <c r="CC441" s="133"/>
      <c r="CD441" s="133">
        <f t="shared" si="274"/>
        <v>1.7118</v>
      </c>
    </row>
    <row r="442" spans="1:82" ht="15.75" x14ac:dyDescent="0.25">
      <c r="A442" s="125">
        <v>43540</v>
      </c>
      <c r="B442" s="140">
        <v>17827</v>
      </c>
      <c r="C442" s="140">
        <v>62250</v>
      </c>
      <c r="D442" s="140">
        <v>88458</v>
      </c>
      <c r="E442" s="140">
        <v>22650</v>
      </c>
      <c r="F442" s="140">
        <v>53279</v>
      </c>
      <c r="G442" s="140">
        <v>1162</v>
      </c>
      <c r="H442" s="140">
        <v>13105</v>
      </c>
      <c r="I442" s="140">
        <v>13824</v>
      </c>
      <c r="J442" s="140">
        <v>129967</v>
      </c>
      <c r="K442" s="140">
        <v>103946</v>
      </c>
      <c r="L442" s="142">
        <v>5075</v>
      </c>
      <c r="M442" s="140">
        <v>22985</v>
      </c>
      <c r="N442" s="140">
        <v>180</v>
      </c>
      <c r="O442" s="140">
        <v>18276</v>
      </c>
      <c r="P442" s="140">
        <v>16418</v>
      </c>
      <c r="Q442" s="140">
        <v>4135</v>
      </c>
      <c r="R442" s="140">
        <v>15664</v>
      </c>
      <c r="S442" s="140">
        <v>69226</v>
      </c>
      <c r="T442" s="140">
        <v>13483</v>
      </c>
      <c r="U442" s="140">
        <v>4795</v>
      </c>
      <c r="V442" s="140">
        <v>33429</v>
      </c>
      <c r="W442" s="140">
        <v>42271</v>
      </c>
      <c r="X442" s="140">
        <v>16929</v>
      </c>
      <c r="Y442" s="142">
        <v>18119</v>
      </c>
      <c r="Z442" s="140">
        <v>14980</v>
      </c>
      <c r="AA442" s="140">
        <v>65829</v>
      </c>
      <c r="AB442" s="140">
        <v>1193</v>
      </c>
      <c r="AC442" s="140">
        <v>457</v>
      </c>
      <c r="AD442" s="140">
        <v>15681</v>
      </c>
      <c r="AE442" s="140">
        <v>35460</v>
      </c>
      <c r="AF442" s="142">
        <v>9965</v>
      </c>
      <c r="AG442" s="140">
        <v>11010</v>
      </c>
      <c r="AH442" s="140">
        <v>133950</v>
      </c>
      <c r="AI442" s="140">
        <v>102100</v>
      </c>
      <c r="AJ442" s="140">
        <v>378720</v>
      </c>
      <c r="AK442" s="128">
        <f t="shared" si="283"/>
        <v>0.22985000000000003</v>
      </c>
      <c r="AL442" s="129">
        <f t="shared" si="284"/>
        <v>1.7827000000000002</v>
      </c>
      <c r="AM442" s="129">
        <f t="shared" si="292"/>
        <v>3.1125000000000003</v>
      </c>
      <c r="AN442" s="129">
        <f t="shared" si="292"/>
        <v>4.4229000000000003</v>
      </c>
      <c r="AO442" s="129">
        <f>(J442)*0.0001</f>
        <v>12.996700000000001</v>
      </c>
      <c r="AP442" s="129">
        <f t="shared" si="287"/>
        <v>5.1973000000000003</v>
      </c>
      <c r="AQ442" s="129">
        <f t="shared" si="291"/>
        <v>1.3395000000000001</v>
      </c>
      <c r="AR442" s="129">
        <f t="shared" si="291"/>
        <v>1.0210000000000001</v>
      </c>
      <c r="AT442" s="131">
        <f t="shared" si="275"/>
        <v>43540</v>
      </c>
      <c r="AU442" s="132">
        <f t="shared" si="254"/>
        <v>0.35460000000000003</v>
      </c>
      <c r="AV442" s="132">
        <f t="shared" si="255"/>
        <v>0.65829000000000004</v>
      </c>
      <c r="AW442" s="132">
        <f t="shared" si="256"/>
        <v>0.6922600000000001</v>
      </c>
      <c r="AX442" s="132">
        <f t="shared" si="257"/>
        <v>4.5700000000000003E-3</v>
      </c>
      <c r="AY442" s="132">
        <f t="shared" si="258"/>
        <v>1.1930000000000001E-2</v>
      </c>
      <c r="AZ442" s="132">
        <f t="shared" si="259"/>
        <v>0.33429000000000003</v>
      </c>
      <c r="BA442" s="132">
        <f t="shared" si="260"/>
        <v>0.18119000000000002</v>
      </c>
      <c r="BB442" s="132">
        <f t="shared" si="261"/>
        <v>0.84542000000000006</v>
      </c>
      <c r="BC442" s="132">
        <f t="shared" si="262"/>
        <v>0.14980000000000002</v>
      </c>
      <c r="BD442" s="132">
        <f t="shared" si="263"/>
        <v>0.16929000000000002</v>
      </c>
      <c r="BE442" s="132">
        <f t="shared" si="264"/>
        <v>9.9650000000000002E-2</v>
      </c>
      <c r="BF442" s="132">
        <f t="shared" si="265"/>
        <v>0.15681</v>
      </c>
      <c r="BG442" s="132">
        <f t="shared" si="276"/>
        <v>1.1009999999999999E-2</v>
      </c>
      <c r="BH442" s="132"/>
      <c r="BI442" s="132">
        <f t="shared" si="289"/>
        <v>1.7827000000000002</v>
      </c>
      <c r="BJ442" s="132">
        <f t="shared" si="289"/>
        <v>3.1125000000000003</v>
      </c>
      <c r="BK442" s="132">
        <f t="shared" si="289"/>
        <v>4.4229000000000003</v>
      </c>
      <c r="BL442" s="132">
        <f t="shared" si="266"/>
        <v>0.47950000000000004</v>
      </c>
      <c r="BM442" s="132">
        <f t="shared" si="277"/>
        <v>2.2650000000000001</v>
      </c>
      <c r="BN442" s="132">
        <f t="shared" si="267"/>
        <v>1.0655800000000002</v>
      </c>
      <c r="BO442" s="132"/>
      <c r="BP442" s="132">
        <f t="shared" si="278"/>
        <v>5.1973000000000003</v>
      </c>
      <c r="BQ442" s="132">
        <f t="shared" si="279"/>
        <v>12.996700000000001</v>
      </c>
      <c r="BR442" s="132">
        <f t="shared" si="280"/>
        <v>0.37872</v>
      </c>
      <c r="BS442" s="132">
        <f t="shared" si="268"/>
        <v>0.13483000000000001</v>
      </c>
      <c r="BT442" s="132">
        <f t="shared" si="269"/>
        <v>1.5664</v>
      </c>
      <c r="BU442" s="132"/>
      <c r="BV442" s="132">
        <f t="shared" si="281"/>
        <v>0.11620000000000001</v>
      </c>
      <c r="BW442" s="133">
        <f t="shared" si="290"/>
        <v>1.3105</v>
      </c>
      <c r="BX442" s="133">
        <f t="shared" si="290"/>
        <v>1.3824000000000001</v>
      </c>
      <c r="BY442" s="133">
        <f t="shared" si="270"/>
        <v>0.41350000000000003</v>
      </c>
      <c r="BZ442" s="133">
        <f t="shared" si="271"/>
        <v>0.50750000000000006</v>
      </c>
      <c r="CA442" s="133">
        <f t="shared" si="272"/>
        <v>1.8000000000000002E-2</v>
      </c>
      <c r="CB442" s="133">
        <f t="shared" si="273"/>
        <v>9.1379999999999999</v>
      </c>
      <c r="CC442" s="133"/>
      <c r="CD442" s="133">
        <f t="shared" si="274"/>
        <v>1.6418000000000001</v>
      </c>
    </row>
    <row r="443" spans="1:82" ht="15.75" x14ac:dyDescent="0.25">
      <c r="A443" s="125">
        <v>43541</v>
      </c>
      <c r="B443" s="140">
        <v>17845</v>
      </c>
      <c r="C443" s="140">
        <v>62341</v>
      </c>
      <c r="D443" s="140">
        <v>88446</v>
      </c>
      <c r="E443" s="140">
        <v>22465</v>
      </c>
      <c r="F443" s="140">
        <v>54754</v>
      </c>
      <c r="G443" s="140">
        <v>1204</v>
      </c>
      <c r="H443" s="140">
        <v>12578</v>
      </c>
      <c r="I443" s="140">
        <v>13133</v>
      </c>
      <c r="J443" s="140">
        <v>129761</v>
      </c>
      <c r="K443" s="140">
        <v>103555</v>
      </c>
      <c r="L443" s="142">
        <v>5075</v>
      </c>
      <c r="M443" s="140">
        <v>20767</v>
      </c>
      <c r="N443" s="140">
        <v>165</v>
      </c>
      <c r="O443" s="140">
        <v>17311</v>
      </c>
      <c r="P443" s="140">
        <v>16024</v>
      </c>
      <c r="Q443" s="140">
        <v>4066</v>
      </c>
      <c r="R443" s="140">
        <v>15713</v>
      </c>
      <c r="S443" s="140">
        <v>67776</v>
      </c>
      <c r="T443" s="140">
        <v>13565</v>
      </c>
      <c r="U443" s="140">
        <v>4635</v>
      </c>
      <c r="V443" s="140">
        <v>34667</v>
      </c>
      <c r="W443" s="140">
        <v>41703</v>
      </c>
      <c r="X443" s="140">
        <v>16423</v>
      </c>
      <c r="Y443" s="142">
        <v>18119</v>
      </c>
      <c r="Z443" s="140">
        <v>14287</v>
      </c>
      <c r="AA443" s="140">
        <v>66321</v>
      </c>
      <c r="AB443" s="140">
        <v>1082</v>
      </c>
      <c r="AC443" s="140">
        <v>421</v>
      </c>
      <c r="AD443" s="140">
        <v>15439</v>
      </c>
      <c r="AE443" s="140">
        <v>36039</v>
      </c>
      <c r="AF443" s="140">
        <v>7030</v>
      </c>
      <c r="AG443" s="140">
        <v>8790</v>
      </c>
      <c r="AH443" s="140">
        <v>116040</v>
      </c>
      <c r="AI443" s="140">
        <v>101260</v>
      </c>
      <c r="AJ443" s="140">
        <v>376480</v>
      </c>
      <c r="AK443" s="128">
        <f t="shared" si="283"/>
        <v>0.20767000000000002</v>
      </c>
      <c r="AL443" s="129">
        <f t="shared" si="284"/>
        <v>1.7845</v>
      </c>
      <c r="AM443" s="129">
        <f t="shared" si="292"/>
        <v>3.1170500000000003</v>
      </c>
      <c r="AN443" s="129">
        <f t="shared" si="292"/>
        <v>4.4222999999999999</v>
      </c>
      <c r="AO443" s="129">
        <f>(J443)*0.0001</f>
        <v>12.976100000000001</v>
      </c>
      <c r="AP443" s="129">
        <f t="shared" si="287"/>
        <v>5.1777500000000005</v>
      </c>
      <c r="AQ443" s="129">
        <f t="shared" si="291"/>
        <v>1.1604000000000001</v>
      </c>
      <c r="AR443" s="129">
        <f t="shared" si="291"/>
        <v>1.0126000000000002</v>
      </c>
      <c r="AT443" s="131">
        <f t="shared" si="275"/>
        <v>43541</v>
      </c>
      <c r="AU443" s="132">
        <f t="shared" si="254"/>
        <v>0.36039000000000004</v>
      </c>
      <c r="AV443" s="132">
        <f t="shared" si="255"/>
        <v>0.66321000000000008</v>
      </c>
      <c r="AW443" s="132">
        <f t="shared" si="256"/>
        <v>0.67776000000000003</v>
      </c>
      <c r="AX443" s="132">
        <f t="shared" si="257"/>
        <v>4.2100000000000002E-3</v>
      </c>
      <c r="AY443" s="132">
        <f t="shared" si="258"/>
        <v>1.0820000000000001E-2</v>
      </c>
      <c r="AZ443" s="132">
        <f t="shared" si="259"/>
        <v>0.34667000000000003</v>
      </c>
      <c r="BA443" s="132">
        <f t="shared" si="260"/>
        <v>0.18119000000000002</v>
      </c>
      <c r="BB443" s="132">
        <f t="shared" si="261"/>
        <v>0.83406000000000002</v>
      </c>
      <c r="BC443" s="132">
        <f t="shared" si="262"/>
        <v>0.14287000000000002</v>
      </c>
      <c r="BD443" s="132">
        <f t="shared" si="263"/>
        <v>0.16423000000000001</v>
      </c>
      <c r="BE443" s="132">
        <f t="shared" si="264"/>
        <v>7.0300000000000001E-2</v>
      </c>
      <c r="BF443" s="132">
        <f t="shared" si="265"/>
        <v>0.15439</v>
      </c>
      <c r="BG443" s="132">
        <f t="shared" si="276"/>
        <v>8.7899999999999992E-3</v>
      </c>
      <c r="BH443" s="132"/>
      <c r="BI443" s="132">
        <f t="shared" si="289"/>
        <v>1.7845</v>
      </c>
      <c r="BJ443" s="132">
        <f t="shared" si="289"/>
        <v>3.1170500000000003</v>
      </c>
      <c r="BK443" s="132">
        <f t="shared" si="289"/>
        <v>4.4222999999999999</v>
      </c>
      <c r="BL443" s="132">
        <f t="shared" si="266"/>
        <v>0.46350000000000002</v>
      </c>
      <c r="BM443" s="132">
        <f t="shared" si="277"/>
        <v>2.2465000000000002</v>
      </c>
      <c r="BN443" s="132">
        <f t="shared" si="267"/>
        <v>1.0950800000000001</v>
      </c>
      <c r="BO443" s="132"/>
      <c r="BP443" s="132">
        <f t="shared" si="278"/>
        <v>5.1777500000000005</v>
      </c>
      <c r="BQ443" s="132">
        <f t="shared" si="279"/>
        <v>12.976100000000001</v>
      </c>
      <c r="BR443" s="132">
        <f t="shared" si="280"/>
        <v>0.37647999999999998</v>
      </c>
      <c r="BS443" s="132">
        <f t="shared" si="268"/>
        <v>0.13565000000000002</v>
      </c>
      <c r="BT443" s="132">
        <f t="shared" si="269"/>
        <v>1.5713000000000001</v>
      </c>
      <c r="BU443" s="132"/>
      <c r="BV443" s="132">
        <f t="shared" si="281"/>
        <v>0.12040000000000001</v>
      </c>
      <c r="BW443" s="133">
        <f t="shared" si="290"/>
        <v>1.2578</v>
      </c>
      <c r="BX443" s="133">
        <f t="shared" si="290"/>
        <v>1.3133000000000001</v>
      </c>
      <c r="BY443" s="133">
        <f t="shared" si="270"/>
        <v>0.40660000000000002</v>
      </c>
      <c r="BZ443" s="133">
        <f t="shared" si="271"/>
        <v>0.50750000000000006</v>
      </c>
      <c r="CA443" s="133">
        <f t="shared" si="272"/>
        <v>1.6500000000000001E-2</v>
      </c>
      <c r="CB443" s="133">
        <f t="shared" si="273"/>
        <v>8.6555</v>
      </c>
      <c r="CC443" s="133"/>
      <c r="CD443" s="133">
        <f t="shared" si="274"/>
        <v>1.6024</v>
      </c>
    </row>
    <row r="444" spans="1:82" ht="15.75" x14ac:dyDescent="0.25">
      <c r="A444" s="125">
        <v>43542</v>
      </c>
      <c r="B444" s="140">
        <v>16726</v>
      </c>
      <c r="C444" s="140">
        <v>59329</v>
      </c>
      <c r="D444" s="140">
        <v>85400</v>
      </c>
      <c r="E444" s="140">
        <v>22442</v>
      </c>
      <c r="F444" s="140">
        <v>50228</v>
      </c>
      <c r="G444" s="140">
        <v>1023</v>
      </c>
      <c r="H444" s="140">
        <v>11774</v>
      </c>
      <c r="I444" s="140">
        <v>12595</v>
      </c>
      <c r="J444" s="140">
        <v>125057</v>
      </c>
      <c r="K444" s="140">
        <v>99961</v>
      </c>
      <c r="L444" s="142">
        <v>5075</v>
      </c>
      <c r="M444" s="140">
        <v>19801</v>
      </c>
      <c r="N444" s="140">
        <v>224</v>
      </c>
      <c r="O444" s="140">
        <v>15539</v>
      </c>
      <c r="P444" s="140">
        <v>14773</v>
      </c>
      <c r="Q444" s="140">
        <v>3899</v>
      </c>
      <c r="R444" s="140">
        <v>15432</v>
      </c>
      <c r="S444" s="140">
        <v>67052</v>
      </c>
      <c r="T444" s="140">
        <v>10910</v>
      </c>
      <c r="U444" s="140">
        <v>4468</v>
      </c>
      <c r="V444" s="140">
        <v>31090</v>
      </c>
      <c r="W444" s="140">
        <v>39468</v>
      </c>
      <c r="X444" s="140">
        <v>15205</v>
      </c>
      <c r="Y444" s="142">
        <v>18119</v>
      </c>
      <c r="Z444" s="140">
        <v>13541</v>
      </c>
      <c r="AA444" s="140">
        <v>63258</v>
      </c>
      <c r="AB444" s="140">
        <v>939</v>
      </c>
      <c r="AC444" s="140">
        <v>335</v>
      </c>
      <c r="AD444" s="140">
        <v>12628</v>
      </c>
      <c r="AE444" s="140">
        <v>33624</v>
      </c>
      <c r="AF444" s="140">
        <v>10811</v>
      </c>
      <c r="AG444" s="140">
        <v>11010</v>
      </c>
      <c r="AH444" s="140">
        <v>109460</v>
      </c>
      <c r="AI444" s="140">
        <v>75870</v>
      </c>
      <c r="AJ444" s="140">
        <v>368360</v>
      </c>
      <c r="AK444" s="128">
        <f t="shared" si="283"/>
        <v>0.19801000000000002</v>
      </c>
      <c r="AL444" s="129">
        <f t="shared" si="284"/>
        <v>1.6726000000000001</v>
      </c>
      <c r="AM444" s="129">
        <f t="shared" si="292"/>
        <v>2.96645</v>
      </c>
      <c r="AN444" s="129">
        <f t="shared" si="292"/>
        <v>4.2700000000000005</v>
      </c>
      <c r="AO444" s="129">
        <f>(J444)*0.0001</f>
        <v>12.505700000000001</v>
      </c>
      <c r="AP444" s="129">
        <f t="shared" si="287"/>
        <v>4.9980500000000001</v>
      </c>
      <c r="AQ444" s="129">
        <f t="shared" si="291"/>
        <v>1.0946</v>
      </c>
      <c r="AR444" s="129">
        <f t="shared" si="291"/>
        <v>0.75870000000000004</v>
      </c>
      <c r="AT444" s="131">
        <f t="shared" si="275"/>
        <v>43542</v>
      </c>
      <c r="AU444" s="132">
        <f t="shared" si="254"/>
        <v>0.33624000000000004</v>
      </c>
      <c r="AV444" s="132">
        <f t="shared" si="255"/>
        <v>0.63258000000000003</v>
      </c>
      <c r="AW444" s="132">
        <f t="shared" si="256"/>
        <v>0.67052</v>
      </c>
      <c r="AX444" s="132">
        <f t="shared" si="257"/>
        <v>3.3500000000000001E-3</v>
      </c>
      <c r="AY444" s="132">
        <f t="shared" si="258"/>
        <v>9.3900000000000008E-3</v>
      </c>
      <c r="AZ444" s="132">
        <f t="shared" si="259"/>
        <v>0.31090000000000001</v>
      </c>
      <c r="BA444" s="132">
        <f t="shared" si="260"/>
        <v>0.18119000000000002</v>
      </c>
      <c r="BB444" s="132">
        <f t="shared" si="261"/>
        <v>0.78936000000000006</v>
      </c>
      <c r="BC444" s="132">
        <f t="shared" si="262"/>
        <v>0.13541</v>
      </c>
      <c r="BD444" s="132">
        <f t="shared" si="263"/>
        <v>0.15205000000000002</v>
      </c>
      <c r="BE444" s="132">
        <f t="shared" si="264"/>
        <v>0.10811000000000001</v>
      </c>
      <c r="BF444" s="132">
        <f t="shared" si="265"/>
        <v>0.12628</v>
      </c>
      <c r="BG444" s="132">
        <f t="shared" si="276"/>
        <v>1.1009999999999999E-2</v>
      </c>
      <c r="BH444" s="132"/>
      <c r="BI444" s="132">
        <f t="shared" si="289"/>
        <v>1.6726000000000001</v>
      </c>
      <c r="BJ444" s="132">
        <f t="shared" si="289"/>
        <v>2.96645</v>
      </c>
      <c r="BK444" s="132">
        <f t="shared" si="289"/>
        <v>4.2700000000000005</v>
      </c>
      <c r="BL444" s="132">
        <f t="shared" si="266"/>
        <v>0.44680000000000003</v>
      </c>
      <c r="BM444" s="132">
        <f t="shared" si="277"/>
        <v>2.2442000000000002</v>
      </c>
      <c r="BN444" s="132">
        <f t="shared" si="267"/>
        <v>1.0045600000000001</v>
      </c>
      <c r="BO444" s="132"/>
      <c r="BP444" s="132">
        <f t="shared" si="278"/>
        <v>4.9980500000000001</v>
      </c>
      <c r="BQ444" s="132">
        <f t="shared" si="279"/>
        <v>12.505700000000001</v>
      </c>
      <c r="BR444" s="132">
        <f t="shared" si="280"/>
        <v>0.36835999999999997</v>
      </c>
      <c r="BS444" s="132">
        <f t="shared" si="268"/>
        <v>0.1091</v>
      </c>
      <c r="BT444" s="132">
        <f t="shared" si="269"/>
        <v>1.5432000000000001</v>
      </c>
      <c r="BU444" s="132"/>
      <c r="BV444" s="132">
        <f t="shared" si="281"/>
        <v>0.1023</v>
      </c>
      <c r="BW444" s="133">
        <f t="shared" si="290"/>
        <v>1.1774</v>
      </c>
      <c r="BX444" s="133">
        <f t="shared" si="290"/>
        <v>1.2595000000000001</v>
      </c>
      <c r="BY444" s="133">
        <f t="shared" si="270"/>
        <v>0.38990000000000002</v>
      </c>
      <c r="BZ444" s="133">
        <f t="shared" si="271"/>
        <v>0.50750000000000006</v>
      </c>
      <c r="CA444" s="133">
        <f t="shared" si="272"/>
        <v>2.24E-2</v>
      </c>
      <c r="CB444" s="133">
        <f t="shared" si="273"/>
        <v>7.7694999999999999</v>
      </c>
      <c r="CC444" s="133"/>
      <c r="CD444" s="133">
        <f t="shared" si="274"/>
        <v>1.4773000000000001</v>
      </c>
    </row>
    <row r="445" spans="1:82" ht="15.75" x14ac:dyDescent="0.25">
      <c r="A445" s="125">
        <v>43543</v>
      </c>
      <c r="B445" s="140">
        <v>16378</v>
      </c>
      <c r="C445" s="140">
        <v>58006</v>
      </c>
      <c r="D445" s="140">
        <v>83814</v>
      </c>
      <c r="E445" s="140">
        <v>22453</v>
      </c>
      <c r="F445" s="140">
        <v>48988</v>
      </c>
      <c r="G445" s="140">
        <v>976</v>
      </c>
      <c r="H445" s="140">
        <v>11227</v>
      </c>
      <c r="I445" s="140">
        <v>12080</v>
      </c>
      <c r="J445" s="140">
        <v>123301</v>
      </c>
      <c r="K445" s="140">
        <v>99283</v>
      </c>
      <c r="L445" s="142">
        <v>5075</v>
      </c>
      <c r="M445" s="140">
        <v>17984</v>
      </c>
      <c r="N445" s="140">
        <v>207</v>
      </c>
      <c r="O445" s="140">
        <v>14605</v>
      </c>
      <c r="P445" s="140">
        <v>14372</v>
      </c>
      <c r="Q445" s="140">
        <v>3887</v>
      </c>
      <c r="R445" s="140">
        <v>14869</v>
      </c>
      <c r="S445" s="140">
        <v>67539</v>
      </c>
      <c r="T445" s="140">
        <v>10901</v>
      </c>
      <c r="U445" s="140">
        <v>4229</v>
      </c>
      <c r="V445" s="140">
        <v>30017</v>
      </c>
      <c r="W445" s="140">
        <v>38558</v>
      </c>
      <c r="X445" s="140">
        <v>14984</v>
      </c>
      <c r="Y445" s="142">
        <v>18119</v>
      </c>
      <c r="Z445" s="140">
        <v>13348</v>
      </c>
      <c r="AA445" s="140">
        <v>60840</v>
      </c>
      <c r="AB445" s="140">
        <v>863</v>
      </c>
      <c r="AC445" s="140">
        <v>308</v>
      </c>
      <c r="AD445" s="140">
        <v>13066</v>
      </c>
      <c r="AE445" s="140">
        <v>33093</v>
      </c>
      <c r="AF445" s="140">
        <v>11063</v>
      </c>
      <c r="AG445" s="140">
        <v>10930</v>
      </c>
      <c r="AH445" s="140">
        <v>101640</v>
      </c>
      <c r="AI445" s="140">
        <v>83930</v>
      </c>
      <c r="AJ445" s="140">
        <v>367800</v>
      </c>
      <c r="AK445" s="128">
        <f t="shared" si="283"/>
        <v>0.17984000000000003</v>
      </c>
      <c r="AL445" s="129">
        <f t="shared" si="284"/>
        <v>1.6378000000000001</v>
      </c>
      <c r="AM445" s="129">
        <f t="shared" si="292"/>
        <v>2.9003000000000001</v>
      </c>
      <c r="AN445" s="129">
        <f t="shared" si="292"/>
        <v>4.1907000000000005</v>
      </c>
      <c r="AO445" s="129">
        <f>(J445)*0.0001</f>
        <v>12.3301</v>
      </c>
      <c r="AP445" s="129">
        <f t="shared" si="287"/>
        <v>4.9641500000000001</v>
      </c>
      <c r="AQ445" s="129">
        <f t="shared" si="291"/>
        <v>1.0164000000000002</v>
      </c>
      <c r="AR445" s="129">
        <f t="shared" si="291"/>
        <v>0.83930000000000005</v>
      </c>
      <c r="AT445" s="131">
        <f t="shared" si="275"/>
        <v>43543</v>
      </c>
      <c r="AU445" s="132">
        <f t="shared" si="254"/>
        <v>0.33093</v>
      </c>
      <c r="AV445" s="132">
        <f t="shared" si="255"/>
        <v>0.60840000000000005</v>
      </c>
      <c r="AW445" s="132">
        <f t="shared" si="256"/>
        <v>0.67539000000000005</v>
      </c>
      <c r="AX445" s="132">
        <f t="shared" si="257"/>
        <v>3.0800000000000003E-3</v>
      </c>
      <c r="AY445" s="132">
        <f t="shared" si="258"/>
        <v>8.6300000000000005E-3</v>
      </c>
      <c r="AZ445" s="132">
        <f t="shared" si="259"/>
        <v>0.30017000000000005</v>
      </c>
      <c r="BA445" s="132">
        <f t="shared" si="260"/>
        <v>0.18119000000000002</v>
      </c>
      <c r="BB445" s="132">
        <f t="shared" si="261"/>
        <v>0.77116000000000007</v>
      </c>
      <c r="BC445" s="132">
        <f t="shared" si="262"/>
        <v>0.13348000000000002</v>
      </c>
      <c r="BD445" s="132">
        <f t="shared" si="263"/>
        <v>0.14984</v>
      </c>
      <c r="BE445" s="132">
        <f t="shared" si="264"/>
        <v>0.11063000000000001</v>
      </c>
      <c r="BF445" s="132">
        <f t="shared" si="265"/>
        <v>0.13066</v>
      </c>
      <c r="BG445" s="132">
        <f t="shared" si="276"/>
        <v>1.0929999999999999E-2</v>
      </c>
      <c r="BH445" s="132"/>
      <c r="BI445" s="132">
        <f t="shared" si="289"/>
        <v>1.6378000000000001</v>
      </c>
      <c r="BJ445" s="132">
        <f t="shared" si="289"/>
        <v>2.9003000000000001</v>
      </c>
      <c r="BK445" s="132">
        <f t="shared" si="289"/>
        <v>4.1907000000000005</v>
      </c>
      <c r="BL445" s="132">
        <f t="shared" si="266"/>
        <v>0.4229</v>
      </c>
      <c r="BM445" s="132">
        <f t="shared" si="277"/>
        <v>2.2453000000000003</v>
      </c>
      <c r="BN445" s="132">
        <f t="shared" si="267"/>
        <v>0.97976000000000008</v>
      </c>
      <c r="BO445" s="132"/>
      <c r="BP445" s="132">
        <f t="shared" si="278"/>
        <v>4.9641500000000001</v>
      </c>
      <c r="BQ445" s="132">
        <f t="shared" si="279"/>
        <v>12.3301</v>
      </c>
      <c r="BR445" s="132">
        <f t="shared" si="280"/>
        <v>0.36779999999999996</v>
      </c>
      <c r="BS445" s="132">
        <f t="shared" si="268"/>
        <v>0.10901000000000001</v>
      </c>
      <c r="BT445" s="132">
        <f t="shared" si="269"/>
        <v>1.4869000000000001</v>
      </c>
      <c r="BU445" s="132"/>
      <c r="BV445" s="132">
        <f t="shared" si="281"/>
        <v>9.7600000000000006E-2</v>
      </c>
      <c r="BW445" s="133">
        <f t="shared" si="290"/>
        <v>1.1227</v>
      </c>
      <c r="BX445" s="133">
        <f t="shared" si="290"/>
        <v>1.208</v>
      </c>
      <c r="BY445" s="133">
        <f t="shared" si="270"/>
        <v>0.38870000000000005</v>
      </c>
      <c r="BZ445" s="133">
        <f t="shared" si="271"/>
        <v>0.50750000000000006</v>
      </c>
      <c r="CA445" s="133">
        <f t="shared" si="272"/>
        <v>2.07E-2</v>
      </c>
      <c r="CB445" s="133">
        <f t="shared" si="273"/>
        <v>7.3025000000000002</v>
      </c>
      <c r="CC445" s="133"/>
      <c r="CD445" s="133">
        <f t="shared" si="274"/>
        <v>1.4372</v>
      </c>
    </row>
    <row r="446" spans="1:82" ht="15.75" x14ac:dyDescent="0.25">
      <c r="A446" s="125">
        <v>43544</v>
      </c>
      <c r="B446" s="140">
        <v>16244</v>
      </c>
      <c r="C446" s="140">
        <v>57627</v>
      </c>
      <c r="D446" s="140">
        <v>83012</v>
      </c>
      <c r="E446" s="140">
        <v>22307</v>
      </c>
      <c r="F446" s="140">
        <v>49342</v>
      </c>
      <c r="G446" s="140">
        <v>968</v>
      </c>
      <c r="H446" s="140">
        <v>11251</v>
      </c>
      <c r="I446" s="140">
        <v>11860</v>
      </c>
      <c r="J446" s="140">
        <v>122486</v>
      </c>
      <c r="K446" s="140">
        <v>98228</v>
      </c>
      <c r="L446" s="142">
        <v>5075</v>
      </c>
      <c r="M446" s="140">
        <v>21579</v>
      </c>
      <c r="N446" s="140">
        <v>210</v>
      </c>
      <c r="O446" s="140">
        <v>14738</v>
      </c>
      <c r="P446" s="140">
        <v>14029</v>
      </c>
      <c r="Q446" s="140">
        <v>3792</v>
      </c>
      <c r="R446" s="140">
        <v>14808</v>
      </c>
      <c r="S446" s="140">
        <v>66067</v>
      </c>
      <c r="T446" s="140">
        <v>10752</v>
      </c>
      <c r="U446" s="140">
        <v>4149</v>
      </c>
      <c r="V446" s="140">
        <v>29495</v>
      </c>
      <c r="W446" s="140">
        <v>38396</v>
      </c>
      <c r="X446" s="140">
        <v>14900</v>
      </c>
      <c r="Y446" s="142">
        <v>18119</v>
      </c>
      <c r="Z446" s="140">
        <v>14396</v>
      </c>
      <c r="AA446" s="140">
        <v>61150</v>
      </c>
      <c r="AB446" s="140">
        <v>919</v>
      </c>
      <c r="AC446" s="140">
        <v>384</v>
      </c>
      <c r="AD446" s="140">
        <v>10388</v>
      </c>
      <c r="AE446" s="140">
        <v>32718</v>
      </c>
      <c r="AF446" s="140">
        <v>11660</v>
      </c>
      <c r="AG446" s="140">
        <v>11010</v>
      </c>
      <c r="AH446" s="140">
        <v>75300</v>
      </c>
      <c r="AI446" s="140">
        <v>58500</v>
      </c>
      <c r="AJ446" s="140">
        <v>376620</v>
      </c>
      <c r="AK446" s="128">
        <f t="shared" si="283"/>
        <v>0.21579000000000001</v>
      </c>
      <c r="AL446" s="129">
        <f t="shared" si="284"/>
        <v>1.6244000000000001</v>
      </c>
      <c r="AM446" s="129">
        <f t="shared" si="292"/>
        <v>2.8813500000000003</v>
      </c>
      <c r="AN446" s="129">
        <f t="shared" si="292"/>
        <v>4.1505999999999998</v>
      </c>
      <c r="AO446" s="129">
        <f t="shared" ref="AO446:AO486" si="293">(J446)*0.0001</f>
        <v>12.2486</v>
      </c>
      <c r="AP446" s="137">
        <f t="shared" si="287"/>
        <v>4.9114000000000004</v>
      </c>
      <c r="AQ446" s="129">
        <f t="shared" si="291"/>
        <v>0.75300000000000011</v>
      </c>
      <c r="AR446" s="129">
        <f t="shared" si="291"/>
        <v>0.58500000000000008</v>
      </c>
      <c r="AT446" s="131">
        <f t="shared" si="275"/>
        <v>43544</v>
      </c>
      <c r="AU446" s="132">
        <f t="shared" si="254"/>
        <v>0.32718000000000003</v>
      </c>
      <c r="AV446" s="132">
        <f t="shared" si="255"/>
        <v>0.61150000000000004</v>
      </c>
      <c r="AW446" s="132">
        <f t="shared" si="256"/>
        <v>0.66067000000000009</v>
      </c>
      <c r="AX446" s="132">
        <f t="shared" si="257"/>
        <v>3.8400000000000005E-3</v>
      </c>
      <c r="AY446" s="132">
        <f t="shared" si="258"/>
        <v>9.1900000000000003E-3</v>
      </c>
      <c r="AZ446" s="132">
        <f t="shared" si="259"/>
        <v>0.29495000000000005</v>
      </c>
      <c r="BA446" s="132">
        <f t="shared" si="260"/>
        <v>0.18119000000000002</v>
      </c>
      <c r="BB446" s="132">
        <f t="shared" si="261"/>
        <v>0.76792000000000005</v>
      </c>
      <c r="BC446" s="132">
        <f t="shared" si="262"/>
        <v>0.14396</v>
      </c>
      <c r="BD446" s="132">
        <f t="shared" si="263"/>
        <v>0.14900000000000002</v>
      </c>
      <c r="BE446" s="132">
        <f t="shared" si="264"/>
        <v>0.11660000000000001</v>
      </c>
      <c r="BF446" s="132">
        <f t="shared" si="265"/>
        <v>0.10388000000000001</v>
      </c>
      <c r="BG446" s="132">
        <f t="shared" si="276"/>
        <v>1.1009999999999999E-2</v>
      </c>
      <c r="BH446" s="132"/>
      <c r="BI446" s="132">
        <f t="shared" si="289"/>
        <v>1.6244000000000001</v>
      </c>
      <c r="BJ446" s="132">
        <f t="shared" si="289"/>
        <v>2.8813500000000003</v>
      </c>
      <c r="BK446" s="132">
        <f t="shared" si="289"/>
        <v>4.1505999999999998</v>
      </c>
      <c r="BL446" s="132">
        <f t="shared" si="266"/>
        <v>0.41490000000000005</v>
      </c>
      <c r="BM446" s="132">
        <f t="shared" si="277"/>
        <v>2.2307000000000001</v>
      </c>
      <c r="BN446" s="132">
        <f t="shared" si="267"/>
        <v>0.98684000000000005</v>
      </c>
      <c r="BO446" s="132"/>
      <c r="BP446" s="132">
        <f t="shared" si="278"/>
        <v>4.9114000000000004</v>
      </c>
      <c r="BQ446" s="132">
        <f t="shared" si="279"/>
        <v>12.2486</v>
      </c>
      <c r="BR446" s="132">
        <f t="shared" si="280"/>
        <v>0.37662000000000001</v>
      </c>
      <c r="BS446" s="132">
        <f t="shared" si="268"/>
        <v>0.10752</v>
      </c>
      <c r="BT446" s="132">
        <f t="shared" si="269"/>
        <v>1.4808000000000001</v>
      </c>
      <c r="BU446" s="132"/>
      <c r="BV446" s="132">
        <f t="shared" si="281"/>
        <v>9.6800000000000011E-2</v>
      </c>
      <c r="BW446" s="133">
        <f t="shared" si="290"/>
        <v>1.1251</v>
      </c>
      <c r="BX446" s="133">
        <f t="shared" si="290"/>
        <v>1.1860000000000002</v>
      </c>
      <c r="BY446" s="133">
        <f t="shared" si="270"/>
        <v>0.37920000000000004</v>
      </c>
      <c r="BZ446" s="133">
        <f t="shared" si="271"/>
        <v>0.50750000000000006</v>
      </c>
      <c r="CA446" s="133">
        <f t="shared" si="272"/>
        <v>2.1000000000000001E-2</v>
      </c>
      <c r="CB446" s="133">
        <f t="shared" si="273"/>
        <v>7.3689999999999998</v>
      </c>
      <c r="CC446" s="133"/>
      <c r="CD446" s="133">
        <f t="shared" si="274"/>
        <v>1.4029</v>
      </c>
    </row>
    <row r="447" spans="1:82" ht="15.75" x14ac:dyDescent="0.25">
      <c r="A447" s="125">
        <v>43545</v>
      </c>
      <c r="B447" s="140">
        <v>16727</v>
      </c>
      <c r="C447" s="140">
        <v>59223</v>
      </c>
      <c r="D447" s="140">
        <v>84822</v>
      </c>
      <c r="E447" s="140">
        <v>22877</v>
      </c>
      <c r="F447" s="140">
        <v>50404</v>
      </c>
      <c r="G447" s="140">
        <v>1177</v>
      </c>
      <c r="H447" s="140">
        <v>12846</v>
      </c>
      <c r="I447" s="140">
        <v>14419</v>
      </c>
      <c r="J447" s="140">
        <v>126128</v>
      </c>
      <c r="K447" s="140">
        <v>101053</v>
      </c>
      <c r="L447" s="142">
        <v>5075</v>
      </c>
      <c r="M447" s="140">
        <v>22318</v>
      </c>
      <c r="N447" s="140">
        <v>153</v>
      </c>
      <c r="O447" s="140">
        <v>16169</v>
      </c>
      <c r="P447" s="140">
        <v>15002</v>
      </c>
      <c r="Q447" s="140">
        <v>4306</v>
      </c>
      <c r="R447" s="140">
        <v>16100</v>
      </c>
      <c r="S447" s="140">
        <v>68169</v>
      </c>
      <c r="T447" s="140">
        <v>11947</v>
      </c>
      <c r="U447" s="140">
        <v>4625</v>
      </c>
      <c r="V447" s="140">
        <v>30426</v>
      </c>
      <c r="W447" s="140">
        <v>40155</v>
      </c>
      <c r="X447" s="140">
        <v>18484</v>
      </c>
      <c r="Y447" s="142">
        <v>18119</v>
      </c>
      <c r="Z447" s="140">
        <v>13823</v>
      </c>
      <c r="AA447" s="140">
        <v>62550</v>
      </c>
      <c r="AB447" s="140">
        <v>979</v>
      </c>
      <c r="AC447" s="140">
        <v>372</v>
      </c>
      <c r="AD447" s="140">
        <v>12174</v>
      </c>
      <c r="AE447" s="140">
        <v>34335</v>
      </c>
      <c r="AF447" s="140">
        <v>12789</v>
      </c>
      <c r="AG447" s="151">
        <v>11010</v>
      </c>
      <c r="AH447" s="140">
        <v>89520</v>
      </c>
      <c r="AI447" s="140">
        <v>67290</v>
      </c>
      <c r="AJ447" s="140">
        <v>377500</v>
      </c>
      <c r="AK447" s="128">
        <f t="shared" si="283"/>
        <v>0.22318000000000002</v>
      </c>
      <c r="AL447" s="129">
        <f t="shared" si="284"/>
        <v>1.6727000000000001</v>
      </c>
      <c r="AM447" s="129">
        <f t="shared" si="292"/>
        <v>2.9611499999999999</v>
      </c>
      <c r="AN447" s="129">
        <f t="shared" si="292"/>
        <v>4.2411000000000003</v>
      </c>
      <c r="AO447" s="129">
        <f t="shared" si="293"/>
        <v>12.6128</v>
      </c>
      <c r="AP447" s="129">
        <f t="shared" si="287"/>
        <v>5.0526499999999999</v>
      </c>
      <c r="AQ447" s="129">
        <f t="shared" si="291"/>
        <v>0.89520000000000011</v>
      </c>
      <c r="AR447" s="129">
        <f t="shared" si="291"/>
        <v>0.67290000000000005</v>
      </c>
      <c r="AT447" s="131">
        <f t="shared" si="275"/>
        <v>43545</v>
      </c>
      <c r="AU447" s="132">
        <f t="shared" si="254"/>
        <v>0.34335000000000004</v>
      </c>
      <c r="AV447" s="132">
        <f t="shared" si="255"/>
        <v>0.62550000000000006</v>
      </c>
      <c r="AW447" s="132">
        <f t="shared" si="256"/>
        <v>0.68169000000000002</v>
      </c>
      <c r="AX447" s="132">
        <f t="shared" si="257"/>
        <v>3.7200000000000002E-3</v>
      </c>
      <c r="AY447" s="132">
        <f t="shared" si="258"/>
        <v>9.7900000000000001E-3</v>
      </c>
      <c r="AZ447" s="132">
        <f t="shared" si="259"/>
        <v>0.30426000000000003</v>
      </c>
      <c r="BA447" s="132">
        <f t="shared" si="260"/>
        <v>0.18119000000000002</v>
      </c>
      <c r="BB447" s="132">
        <f t="shared" si="261"/>
        <v>0.80310000000000004</v>
      </c>
      <c r="BC447" s="132">
        <f t="shared" si="262"/>
        <v>0.13823000000000002</v>
      </c>
      <c r="BD447" s="132">
        <f t="shared" si="263"/>
        <v>0.18484</v>
      </c>
      <c r="BE447" s="132">
        <f t="shared" si="264"/>
        <v>0.12789</v>
      </c>
      <c r="BF447" s="132">
        <f t="shared" si="265"/>
        <v>0.12174000000000001</v>
      </c>
      <c r="BG447" s="132">
        <f t="shared" si="276"/>
        <v>1.1009999999999999E-2</v>
      </c>
      <c r="BH447" s="132"/>
      <c r="BI447" s="132">
        <f t="shared" si="289"/>
        <v>1.6727000000000001</v>
      </c>
      <c r="BJ447" s="132">
        <f t="shared" si="289"/>
        <v>2.9611499999999999</v>
      </c>
      <c r="BK447" s="132">
        <f t="shared" si="289"/>
        <v>4.2411000000000003</v>
      </c>
      <c r="BL447" s="132">
        <f t="shared" si="266"/>
        <v>0.46250000000000002</v>
      </c>
      <c r="BM447" s="132">
        <f t="shared" si="277"/>
        <v>2.2877000000000001</v>
      </c>
      <c r="BN447" s="132">
        <f t="shared" si="267"/>
        <v>1.0080800000000001</v>
      </c>
      <c r="BO447" s="132"/>
      <c r="BP447" s="132">
        <f t="shared" si="278"/>
        <v>5.0526499999999999</v>
      </c>
      <c r="BQ447" s="132">
        <f t="shared" si="279"/>
        <v>12.6128</v>
      </c>
      <c r="BR447" s="132">
        <f t="shared" si="280"/>
        <v>0.3775</v>
      </c>
      <c r="BS447" s="132">
        <f t="shared" si="268"/>
        <v>0.11947000000000001</v>
      </c>
      <c r="BT447" s="132">
        <f t="shared" si="269"/>
        <v>1.61</v>
      </c>
      <c r="BU447" s="132"/>
      <c r="BV447" s="132">
        <f t="shared" si="281"/>
        <v>0.1177</v>
      </c>
      <c r="BW447" s="133">
        <f t="shared" si="290"/>
        <v>1.2846</v>
      </c>
      <c r="BX447" s="133">
        <f t="shared" si="290"/>
        <v>1.4419</v>
      </c>
      <c r="BY447" s="133">
        <f t="shared" si="270"/>
        <v>0.43060000000000004</v>
      </c>
      <c r="BZ447" s="133">
        <f t="shared" si="271"/>
        <v>0.50750000000000006</v>
      </c>
      <c r="CA447" s="133">
        <f t="shared" si="272"/>
        <v>1.5300000000000001E-2</v>
      </c>
      <c r="CB447" s="133">
        <f t="shared" si="273"/>
        <v>8.0845000000000002</v>
      </c>
      <c r="CC447" s="133"/>
      <c r="CD447" s="133">
        <f t="shared" si="274"/>
        <v>1.5002</v>
      </c>
    </row>
    <row r="448" spans="1:82" ht="15.75" x14ac:dyDescent="0.25">
      <c r="A448" s="125">
        <v>43546</v>
      </c>
      <c r="B448" s="140">
        <v>17220</v>
      </c>
      <c r="C448" s="140">
        <v>61126</v>
      </c>
      <c r="D448" s="140">
        <v>87267</v>
      </c>
      <c r="E448" s="140">
        <v>24336</v>
      </c>
      <c r="F448" s="140">
        <v>50895</v>
      </c>
      <c r="G448" s="140">
        <v>1264</v>
      </c>
      <c r="H448" s="140">
        <v>14535</v>
      </c>
      <c r="I448" s="140">
        <v>15574</v>
      </c>
      <c r="J448" s="140">
        <v>131922</v>
      </c>
      <c r="K448" s="140">
        <v>105623</v>
      </c>
      <c r="L448" s="142">
        <v>5075</v>
      </c>
      <c r="M448" s="140">
        <v>22484</v>
      </c>
      <c r="N448" s="140">
        <v>254</v>
      </c>
      <c r="O448" s="140">
        <v>17711</v>
      </c>
      <c r="P448" s="140">
        <v>16717</v>
      </c>
      <c r="Q448" s="140">
        <v>4766</v>
      </c>
      <c r="R448" s="140">
        <v>18556</v>
      </c>
      <c r="S448" s="140">
        <v>68704</v>
      </c>
      <c r="T448" s="140">
        <v>12702</v>
      </c>
      <c r="U448" s="140">
        <v>5575</v>
      </c>
      <c r="V448" s="140">
        <v>31531</v>
      </c>
      <c r="W448" s="140">
        <v>41593</v>
      </c>
      <c r="X448" s="140">
        <v>25027</v>
      </c>
      <c r="Y448" s="142">
        <v>18119</v>
      </c>
      <c r="Z448" s="140">
        <v>14012</v>
      </c>
      <c r="AA448" s="140">
        <v>63535</v>
      </c>
      <c r="AB448" s="140">
        <v>2329</v>
      </c>
      <c r="AC448" s="140">
        <v>399</v>
      </c>
      <c r="AD448" s="140">
        <v>12238</v>
      </c>
      <c r="AE448" s="140">
        <v>33295</v>
      </c>
      <c r="AF448" s="140">
        <v>12481</v>
      </c>
      <c r="AG448" s="151">
        <v>11010</v>
      </c>
      <c r="AH448" s="140">
        <v>88210</v>
      </c>
      <c r="AI448" s="140">
        <v>69777</v>
      </c>
      <c r="AJ448" s="140">
        <v>358600</v>
      </c>
      <c r="AK448" s="128">
        <f t="shared" si="283"/>
        <v>0.22484000000000001</v>
      </c>
      <c r="AL448" s="129">
        <f t="shared" si="284"/>
        <v>1.722</v>
      </c>
      <c r="AM448" s="129">
        <f t="shared" si="292"/>
        <v>3.0563000000000002</v>
      </c>
      <c r="AN448" s="129">
        <f t="shared" si="292"/>
        <v>4.3633500000000005</v>
      </c>
      <c r="AO448" s="129">
        <f t="shared" si="293"/>
        <v>13.192200000000001</v>
      </c>
      <c r="AP448" s="129">
        <f t="shared" si="287"/>
        <v>5.2811500000000002</v>
      </c>
      <c r="AQ448" s="129">
        <f t="shared" si="291"/>
        <v>0.88210000000000011</v>
      </c>
      <c r="AR448" s="129">
        <f t="shared" si="291"/>
        <v>0.69777000000000011</v>
      </c>
      <c r="AT448" s="131">
        <f t="shared" si="275"/>
        <v>43546</v>
      </c>
      <c r="AU448" s="132">
        <f t="shared" si="254"/>
        <v>0.33295000000000002</v>
      </c>
      <c r="AV448" s="132">
        <f t="shared" si="255"/>
        <v>0.63535000000000008</v>
      </c>
      <c r="AW448" s="132">
        <f t="shared" si="256"/>
        <v>0.6870400000000001</v>
      </c>
      <c r="AX448" s="132">
        <f t="shared" si="257"/>
        <v>3.9900000000000005E-3</v>
      </c>
      <c r="AY448" s="132">
        <f t="shared" si="258"/>
        <v>2.3290000000000002E-2</v>
      </c>
      <c r="AZ448" s="132">
        <f t="shared" si="259"/>
        <v>0.31531000000000003</v>
      </c>
      <c r="BA448" s="132">
        <f t="shared" si="260"/>
        <v>0.18119000000000002</v>
      </c>
      <c r="BB448" s="132">
        <f t="shared" si="261"/>
        <v>0.83186000000000004</v>
      </c>
      <c r="BC448" s="132">
        <f t="shared" si="262"/>
        <v>0.14012000000000002</v>
      </c>
      <c r="BD448" s="132">
        <f t="shared" si="263"/>
        <v>0.25027000000000005</v>
      </c>
      <c r="BE448" s="132">
        <f t="shared" si="264"/>
        <v>0.12481</v>
      </c>
      <c r="BF448" s="132">
        <f t="shared" si="265"/>
        <v>0.12238000000000002</v>
      </c>
      <c r="BG448" s="132">
        <f t="shared" si="276"/>
        <v>1.1009999999999999E-2</v>
      </c>
      <c r="BH448" s="132"/>
      <c r="BI448" s="132">
        <f t="shared" si="289"/>
        <v>1.722</v>
      </c>
      <c r="BJ448" s="132">
        <f t="shared" si="289"/>
        <v>3.0563000000000002</v>
      </c>
      <c r="BK448" s="132">
        <f t="shared" si="289"/>
        <v>4.3633500000000005</v>
      </c>
      <c r="BL448" s="132">
        <f t="shared" si="266"/>
        <v>0.5575</v>
      </c>
      <c r="BM448" s="132">
        <f t="shared" si="277"/>
        <v>2.4336000000000002</v>
      </c>
      <c r="BN448" s="132">
        <f t="shared" si="267"/>
        <v>1.0179</v>
      </c>
      <c r="BO448" s="132"/>
      <c r="BP448" s="132">
        <f t="shared" si="278"/>
        <v>5.2811500000000002</v>
      </c>
      <c r="BQ448" s="132">
        <f t="shared" si="279"/>
        <v>13.192200000000001</v>
      </c>
      <c r="BR448" s="132">
        <f t="shared" si="280"/>
        <v>0.35859999999999997</v>
      </c>
      <c r="BS448" s="132">
        <f t="shared" si="268"/>
        <v>0.12702000000000002</v>
      </c>
      <c r="BT448" s="132">
        <f t="shared" si="269"/>
        <v>1.8556000000000001</v>
      </c>
      <c r="BU448" s="132"/>
      <c r="BV448" s="132">
        <f t="shared" si="281"/>
        <v>0.12640000000000001</v>
      </c>
      <c r="BW448" s="133">
        <f t="shared" si="290"/>
        <v>1.4535</v>
      </c>
      <c r="BX448" s="133">
        <f t="shared" si="290"/>
        <v>1.5574000000000001</v>
      </c>
      <c r="BY448" s="133">
        <f t="shared" si="270"/>
        <v>0.47660000000000002</v>
      </c>
      <c r="BZ448" s="133">
        <f t="shared" si="271"/>
        <v>0.50750000000000006</v>
      </c>
      <c r="CA448" s="133">
        <f t="shared" si="272"/>
        <v>2.5400000000000002E-2</v>
      </c>
      <c r="CB448" s="133">
        <f t="shared" si="273"/>
        <v>8.855500000000001</v>
      </c>
      <c r="CC448" s="133"/>
      <c r="CD448" s="133">
        <f t="shared" si="274"/>
        <v>1.6717000000000002</v>
      </c>
    </row>
    <row r="449" spans="1:82" ht="15.75" x14ac:dyDescent="0.25">
      <c r="A449" s="125">
        <v>43547</v>
      </c>
      <c r="B449" s="140">
        <v>17084</v>
      </c>
      <c r="C449" s="140">
        <v>59723</v>
      </c>
      <c r="D449" s="140">
        <v>84921</v>
      </c>
      <c r="E449" s="140">
        <v>22652</v>
      </c>
      <c r="F449" s="140">
        <v>53874</v>
      </c>
      <c r="G449" s="140">
        <v>1175</v>
      </c>
      <c r="H449" s="140">
        <v>13238</v>
      </c>
      <c r="I449" s="140">
        <v>13605</v>
      </c>
      <c r="J449" s="140">
        <v>127153</v>
      </c>
      <c r="K449" s="140">
        <v>102046</v>
      </c>
      <c r="L449" s="142">
        <v>5075</v>
      </c>
      <c r="M449" s="140">
        <v>19274</v>
      </c>
      <c r="N449" s="140">
        <v>195</v>
      </c>
      <c r="O449" s="140">
        <v>18292</v>
      </c>
      <c r="P449" s="140">
        <v>16142</v>
      </c>
      <c r="Q449" s="140">
        <v>4207</v>
      </c>
      <c r="R449" s="140">
        <v>16086</v>
      </c>
      <c r="S449" s="140">
        <v>63538</v>
      </c>
      <c r="T449" s="140">
        <v>13779</v>
      </c>
      <c r="U449" s="140">
        <v>4904</v>
      </c>
      <c r="V449" s="140">
        <v>31207</v>
      </c>
      <c r="W449" s="140">
        <v>38957</v>
      </c>
      <c r="X449" s="140">
        <v>19856</v>
      </c>
      <c r="Y449" s="142">
        <v>18119</v>
      </c>
      <c r="Z449" s="140">
        <v>16255</v>
      </c>
      <c r="AA449" s="140">
        <v>63447</v>
      </c>
      <c r="AB449" s="140">
        <v>1059</v>
      </c>
      <c r="AC449" s="140">
        <v>383</v>
      </c>
      <c r="AD449" s="140">
        <v>8697</v>
      </c>
      <c r="AE449" s="140">
        <v>34142</v>
      </c>
      <c r="AF449" s="140">
        <v>9047</v>
      </c>
      <c r="AG449" s="151">
        <v>11010</v>
      </c>
      <c r="AH449" s="140">
        <v>62940</v>
      </c>
      <c r="AI449" s="140">
        <v>47780</v>
      </c>
      <c r="AJ449" s="140">
        <v>365260</v>
      </c>
      <c r="AK449" s="128">
        <f t="shared" si="283"/>
        <v>0.19274000000000002</v>
      </c>
      <c r="AL449" s="129">
        <f t="shared" si="284"/>
        <v>1.7084000000000001</v>
      </c>
      <c r="AM449" s="129">
        <f t="shared" ref="AM449:AN464" si="294">(C449)*0.00005</f>
        <v>2.9861500000000003</v>
      </c>
      <c r="AN449" s="129">
        <f t="shared" si="294"/>
        <v>4.2460500000000003</v>
      </c>
      <c r="AO449" s="129">
        <f t="shared" si="293"/>
        <v>12.715300000000001</v>
      </c>
      <c r="AP449" s="129">
        <f t="shared" si="287"/>
        <v>5.1023000000000005</v>
      </c>
      <c r="AQ449" s="129">
        <f t="shared" si="291"/>
        <v>0.62940000000000007</v>
      </c>
      <c r="AR449" s="129">
        <f t="shared" si="291"/>
        <v>0.47780000000000006</v>
      </c>
      <c r="AT449" s="131">
        <f t="shared" si="275"/>
        <v>43547</v>
      </c>
      <c r="AU449" s="132">
        <f t="shared" si="254"/>
        <v>0.34142</v>
      </c>
      <c r="AV449" s="132">
        <f t="shared" si="255"/>
        <v>0.63447000000000009</v>
      </c>
      <c r="AW449" s="132">
        <f t="shared" si="256"/>
        <v>0.63538000000000006</v>
      </c>
      <c r="AX449" s="132">
        <f t="shared" si="257"/>
        <v>3.8300000000000005E-3</v>
      </c>
      <c r="AY449" s="132">
        <f t="shared" si="258"/>
        <v>1.059E-2</v>
      </c>
      <c r="AZ449" s="132">
        <f t="shared" si="259"/>
        <v>0.31207000000000001</v>
      </c>
      <c r="BA449" s="132">
        <f t="shared" si="260"/>
        <v>0.18119000000000002</v>
      </c>
      <c r="BB449" s="132">
        <f t="shared" si="261"/>
        <v>0.77914000000000005</v>
      </c>
      <c r="BC449" s="132">
        <f t="shared" si="262"/>
        <v>0.16255</v>
      </c>
      <c r="BD449" s="132">
        <f t="shared" si="263"/>
        <v>0.19856000000000001</v>
      </c>
      <c r="BE449" s="132">
        <f t="shared" si="264"/>
        <v>9.0470000000000009E-2</v>
      </c>
      <c r="BF449" s="132">
        <f t="shared" si="265"/>
        <v>8.6970000000000006E-2</v>
      </c>
      <c r="BG449" s="132">
        <f t="shared" si="276"/>
        <v>1.1009999999999999E-2</v>
      </c>
      <c r="BH449" s="132"/>
      <c r="BI449" s="132">
        <f t="shared" si="289"/>
        <v>1.7084000000000001</v>
      </c>
      <c r="BJ449" s="132">
        <f t="shared" si="289"/>
        <v>2.9861500000000003</v>
      </c>
      <c r="BK449" s="132">
        <f t="shared" si="289"/>
        <v>4.2460500000000003</v>
      </c>
      <c r="BL449" s="132">
        <f t="shared" si="266"/>
        <v>0.4904</v>
      </c>
      <c r="BM449" s="132">
        <f t="shared" si="277"/>
        <v>2.2652000000000001</v>
      </c>
      <c r="BN449" s="132">
        <f t="shared" si="267"/>
        <v>1.07748</v>
      </c>
      <c r="BO449" s="132"/>
      <c r="BP449" s="132">
        <f t="shared" si="278"/>
        <v>5.1023000000000005</v>
      </c>
      <c r="BQ449" s="132">
        <f t="shared" si="279"/>
        <v>12.715300000000001</v>
      </c>
      <c r="BR449" s="132">
        <f t="shared" si="280"/>
        <v>0.36525999999999997</v>
      </c>
      <c r="BS449" s="132">
        <f t="shared" si="268"/>
        <v>0.13779000000000002</v>
      </c>
      <c r="BT449" s="132">
        <f t="shared" si="269"/>
        <v>1.6086</v>
      </c>
      <c r="BU449" s="132"/>
      <c r="BV449" s="132">
        <f t="shared" si="281"/>
        <v>0.11750000000000001</v>
      </c>
      <c r="BW449" s="133">
        <f t="shared" si="290"/>
        <v>1.3238000000000001</v>
      </c>
      <c r="BX449" s="133">
        <f t="shared" si="290"/>
        <v>1.3605</v>
      </c>
      <c r="BY449" s="133">
        <f t="shared" si="270"/>
        <v>0.42070000000000002</v>
      </c>
      <c r="BZ449" s="133">
        <f t="shared" si="271"/>
        <v>0.50750000000000006</v>
      </c>
      <c r="CA449" s="133">
        <f t="shared" si="272"/>
        <v>1.95E-2</v>
      </c>
      <c r="CB449" s="133">
        <f t="shared" si="273"/>
        <v>9.1460000000000008</v>
      </c>
      <c r="CC449" s="133"/>
      <c r="CD449" s="133">
        <f t="shared" si="274"/>
        <v>1.6142000000000001</v>
      </c>
    </row>
    <row r="450" spans="1:82" ht="15.75" x14ac:dyDescent="0.25">
      <c r="A450" s="125">
        <v>43548</v>
      </c>
      <c r="B450" s="140">
        <v>16999</v>
      </c>
      <c r="C450" s="140">
        <v>59432</v>
      </c>
      <c r="D450" s="140">
        <v>84367</v>
      </c>
      <c r="E450" s="140">
        <v>22471</v>
      </c>
      <c r="F450" s="140">
        <v>55248</v>
      </c>
      <c r="G450" s="140">
        <v>1109</v>
      </c>
      <c r="H450" s="140">
        <v>12335</v>
      </c>
      <c r="I450" s="140">
        <v>12590</v>
      </c>
      <c r="J450" s="140">
        <v>126308</v>
      </c>
      <c r="K450" s="140">
        <v>101521</v>
      </c>
      <c r="L450" s="142">
        <v>5075</v>
      </c>
      <c r="M450" s="140">
        <v>13082</v>
      </c>
      <c r="N450" s="140">
        <v>222</v>
      </c>
      <c r="O450" s="140">
        <v>17219</v>
      </c>
      <c r="P450" s="140">
        <v>15074</v>
      </c>
      <c r="Q450" s="140">
        <v>3986</v>
      </c>
      <c r="R450" s="140">
        <v>15998</v>
      </c>
      <c r="S450" s="140">
        <v>62719</v>
      </c>
      <c r="T450" s="140">
        <v>13059</v>
      </c>
      <c r="U450" s="140">
        <v>4639</v>
      </c>
      <c r="V450" s="140">
        <v>31823</v>
      </c>
      <c r="W450" s="140">
        <v>40143</v>
      </c>
      <c r="X450" s="140">
        <v>18527</v>
      </c>
      <c r="Y450" s="142">
        <v>18119</v>
      </c>
      <c r="Z450" s="140">
        <v>15626</v>
      </c>
      <c r="AA450" s="140">
        <v>64238</v>
      </c>
      <c r="AB450" s="140">
        <v>993</v>
      </c>
      <c r="AC450" s="140">
        <v>418</v>
      </c>
      <c r="AD450" s="140">
        <v>8225</v>
      </c>
      <c r="AE450" s="140">
        <v>35883</v>
      </c>
      <c r="AF450" s="140">
        <v>10994</v>
      </c>
      <c r="AG450" s="151">
        <v>11010</v>
      </c>
      <c r="AH450" s="140">
        <v>56300</v>
      </c>
      <c r="AI450" s="140">
        <v>43410</v>
      </c>
      <c r="AJ450" s="140">
        <v>354360</v>
      </c>
      <c r="AK450" s="128">
        <f t="shared" si="283"/>
        <v>0.13082000000000002</v>
      </c>
      <c r="AL450" s="129">
        <f t="shared" si="284"/>
        <v>1.6999000000000002</v>
      </c>
      <c r="AM450" s="129">
        <f t="shared" si="294"/>
        <v>2.9716</v>
      </c>
      <c r="AN450" s="129">
        <f t="shared" si="294"/>
        <v>4.21835</v>
      </c>
      <c r="AO450" s="129">
        <f t="shared" si="293"/>
        <v>12.630800000000001</v>
      </c>
      <c r="AP450" s="129">
        <f t="shared" si="287"/>
        <v>5.0760500000000004</v>
      </c>
      <c r="AQ450" s="129">
        <f t="shared" si="291"/>
        <v>0.56300000000000006</v>
      </c>
      <c r="AR450" s="129">
        <f t="shared" si="291"/>
        <v>0.43410000000000004</v>
      </c>
      <c r="AT450" s="131">
        <f t="shared" si="275"/>
        <v>43548</v>
      </c>
      <c r="AU450" s="132">
        <f t="shared" si="254"/>
        <v>0.35883000000000004</v>
      </c>
      <c r="AV450" s="132">
        <f t="shared" si="255"/>
        <v>0.64238000000000006</v>
      </c>
      <c r="AW450" s="132">
        <f t="shared" si="256"/>
        <v>0.62719000000000003</v>
      </c>
      <c r="AX450" s="132">
        <f t="shared" si="257"/>
        <v>4.1800000000000006E-3</v>
      </c>
      <c r="AY450" s="132">
        <f t="shared" si="258"/>
        <v>9.9300000000000013E-3</v>
      </c>
      <c r="AZ450" s="132">
        <f t="shared" si="259"/>
        <v>0.31823000000000001</v>
      </c>
      <c r="BA450" s="132">
        <f t="shared" si="260"/>
        <v>0.18119000000000002</v>
      </c>
      <c r="BB450" s="132">
        <f t="shared" si="261"/>
        <v>0.80286000000000002</v>
      </c>
      <c r="BC450" s="132">
        <f t="shared" si="262"/>
        <v>0.15626000000000001</v>
      </c>
      <c r="BD450" s="132">
        <f t="shared" si="263"/>
        <v>0.18527000000000002</v>
      </c>
      <c r="BE450" s="132">
        <f t="shared" si="264"/>
        <v>0.10994000000000001</v>
      </c>
      <c r="BF450" s="132">
        <f t="shared" si="265"/>
        <v>8.2250000000000004E-2</v>
      </c>
      <c r="BG450" s="132">
        <f t="shared" si="276"/>
        <v>1.1009999999999999E-2</v>
      </c>
      <c r="BH450" s="132"/>
      <c r="BI450" s="132">
        <f t="shared" si="289"/>
        <v>1.6999000000000002</v>
      </c>
      <c r="BJ450" s="132">
        <f t="shared" si="289"/>
        <v>2.9716</v>
      </c>
      <c r="BK450" s="132">
        <f t="shared" si="289"/>
        <v>4.21835</v>
      </c>
      <c r="BL450" s="132">
        <f t="shared" si="266"/>
        <v>0.46390000000000003</v>
      </c>
      <c r="BM450" s="132">
        <f t="shared" si="277"/>
        <v>2.2471000000000001</v>
      </c>
      <c r="BN450" s="132">
        <f t="shared" si="267"/>
        <v>1.1049600000000002</v>
      </c>
      <c r="BO450" s="132"/>
      <c r="BP450" s="132">
        <f t="shared" si="278"/>
        <v>5.0760500000000004</v>
      </c>
      <c r="BQ450" s="132">
        <f t="shared" si="279"/>
        <v>12.630800000000001</v>
      </c>
      <c r="BR450" s="132">
        <f t="shared" si="280"/>
        <v>0.35436000000000001</v>
      </c>
      <c r="BS450" s="132">
        <f t="shared" si="268"/>
        <v>0.13059000000000001</v>
      </c>
      <c r="BT450" s="132">
        <f t="shared" si="269"/>
        <v>1.5998000000000001</v>
      </c>
      <c r="BU450" s="132"/>
      <c r="BV450" s="132">
        <f t="shared" si="281"/>
        <v>0.1109</v>
      </c>
      <c r="BW450" s="133">
        <f t="shared" si="290"/>
        <v>1.2335</v>
      </c>
      <c r="BX450" s="133">
        <f t="shared" si="290"/>
        <v>1.2590000000000001</v>
      </c>
      <c r="BY450" s="133">
        <f t="shared" si="270"/>
        <v>0.39860000000000001</v>
      </c>
      <c r="BZ450" s="133">
        <f t="shared" si="271"/>
        <v>0.50750000000000006</v>
      </c>
      <c r="CA450" s="133">
        <f t="shared" si="272"/>
        <v>2.2200000000000001E-2</v>
      </c>
      <c r="CB450" s="133">
        <f t="shared" si="273"/>
        <v>8.6095000000000006</v>
      </c>
      <c r="CC450" s="133"/>
      <c r="CD450" s="133">
        <f t="shared" si="274"/>
        <v>1.5074000000000001</v>
      </c>
    </row>
    <row r="451" spans="1:82" ht="15.75" x14ac:dyDescent="0.25">
      <c r="A451" s="125">
        <v>43549</v>
      </c>
      <c r="B451" s="140">
        <v>16054</v>
      </c>
      <c r="C451" s="140">
        <v>56669</v>
      </c>
      <c r="D451" s="140">
        <v>81449</v>
      </c>
      <c r="E451" s="140">
        <v>22073</v>
      </c>
      <c r="F451" s="140">
        <v>49459</v>
      </c>
      <c r="G451" s="140">
        <v>964</v>
      </c>
      <c r="H451" s="140">
        <v>11453</v>
      </c>
      <c r="I451" s="140">
        <v>11932</v>
      </c>
      <c r="J451" s="140">
        <v>121789</v>
      </c>
      <c r="K451" s="140">
        <v>97664</v>
      </c>
      <c r="L451" s="142">
        <v>5075</v>
      </c>
      <c r="M451" s="140">
        <v>20936</v>
      </c>
      <c r="N451" s="140">
        <v>238</v>
      </c>
      <c r="O451" s="140">
        <v>14984</v>
      </c>
      <c r="P451" s="140">
        <v>14247</v>
      </c>
      <c r="Q451" s="140">
        <v>3859</v>
      </c>
      <c r="R451" s="140">
        <v>15562</v>
      </c>
      <c r="S451" s="140">
        <v>63780</v>
      </c>
      <c r="T451" s="140">
        <v>11010</v>
      </c>
      <c r="U451" s="140">
        <v>4465</v>
      </c>
      <c r="V451" s="140">
        <v>29066</v>
      </c>
      <c r="W451" s="140">
        <v>40179</v>
      </c>
      <c r="X451" s="140">
        <v>16910</v>
      </c>
      <c r="Y451" s="142">
        <v>18119</v>
      </c>
      <c r="Z451" s="140">
        <v>13666</v>
      </c>
      <c r="AA451" s="140">
        <v>60507</v>
      </c>
      <c r="AB451" s="140">
        <v>951</v>
      </c>
      <c r="AC451" s="140">
        <v>455</v>
      </c>
      <c r="AD451" s="140">
        <v>10110</v>
      </c>
      <c r="AE451" s="140">
        <v>32974</v>
      </c>
      <c r="AF451" s="140">
        <v>11917</v>
      </c>
      <c r="AG451" s="151">
        <v>11010</v>
      </c>
      <c r="AH451" s="140">
        <v>327670</v>
      </c>
      <c r="AI451" s="140">
        <v>57120</v>
      </c>
      <c r="AJ451" s="140">
        <v>353720</v>
      </c>
      <c r="AK451" s="128">
        <f t="shared" si="283"/>
        <v>0.20936000000000002</v>
      </c>
      <c r="AL451" s="129">
        <f t="shared" si="284"/>
        <v>1.6054000000000002</v>
      </c>
      <c r="AM451" s="129">
        <f t="shared" si="294"/>
        <v>2.83345</v>
      </c>
      <c r="AN451" s="129">
        <f t="shared" si="294"/>
        <v>4.0724499999999999</v>
      </c>
      <c r="AO451" s="129">
        <f t="shared" si="293"/>
        <v>12.178900000000001</v>
      </c>
      <c r="AP451" s="129">
        <f t="shared" si="287"/>
        <v>4.8832000000000004</v>
      </c>
      <c r="AQ451" s="129">
        <f t="shared" si="291"/>
        <v>3.2767000000000004</v>
      </c>
      <c r="AR451" s="129">
        <f t="shared" si="291"/>
        <v>0.57120000000000004</v>
      </c>
      <c r="AT451" s="131">
        <f t="shared" si="275"/>
        <v>43549</v>
      </c>
      <c r="AU451" s="132">
        <f t="shared" ref="AU451:AU514" si="295">(AE451)*0.00001</f>
        <v>0.32974000000000003</v>
      </c>
      <c r="AV451" s="132">
        <f t="shared" ref="AV451:AV514" si="296">(AA451)*0.00001</f>
        <v>0.60507</v>
      </c>
      <c r="AW451" s="132">
        <f t="shared" ref="AW451:AW514" si="297">(S451)*0.00001</f>
        <v>0.63780000000000003</v>
      </c>
      <c r="AX451" s="132">
        <f t="shared" ref="AX451:AX514" si="298">(AC451)*0.00001</f>
        <v>4.5500000000000002E-3</v>
      </c>
      <c r="AY451" s="132">
        <f t="shared" ref="AY451:AY514" si="299">(AB451)*0.00001</f>
        <v>9.5100000000000011E-3</v>
      </c>
      <c r="AZ451" s="132">
        <f t="shared" ref="AZ451:AZ514" si="300">(V451)*0.00001</f>
        <v>0.29066000000000003</v>
      </c>
      <c r="BA451" s="132">
        <f t="shared" ref="BA451:BA514" si="301">(Y451)*0.00001</f>
        <v>0.18119000000000002</v>
      </c>
      <c r="BB451" s="132">
        <f t="shared" ref="BB451:BB514" si="302">(W451)*0.00002</f>
        <v>0.80358000000000007</v>
      </c>
      <c r="BC451" s="132">
        <f t="shared" ref="BC451:BC514" si="303">(Z451)*0.00001</f>
        <v>0.13666</v>
      </c>
      <c r="BD451" s="132">
        <f t="shared" ref="BD451:BD514" si="304">(X451)*0.00001</f>
        <v>0.1691</v>
      </c>
      <c r="BE451" s="132">
        <f t="shared" ref="BE451:BE514" si="305">(AF451)*0.00001</f>
        <v>0.11917000000000001</v>
      </c>
      <c r="BF451" s="132">
        <f t="shared" ref="BF451:BF514" si="306">(AD451)*0.00001</f>
        <v>0.10110000000000001</v>
      </c>
      <c r="BG451" s="132">
        <f t="shared" si="276"/>
        <v>1.1009999999999999E-2</v>
      </c>
      <c r="BH451" s="132"/>
      <c r="BI451" s="132">
        <f t="shared" si="289"/>
        <v>1.6054000000000002</v>
      </c>
      <c r="BJ451" s="132">
        <f t="shared" si="289"/>
        <v>2.83345</v>
      </c>
      <c r="BK451" s="132">
        <f t="shared" si="289"/>
        <v>4.0724499999999999</v>
      </c>
      <c r="BL451" s="132">
        <f t="shared" ref="BL451:BL514" si="307">(U451)*0.0001</f>
        <v>0.44650000000000001</v>
      </c>
      <c r="BM451" s="132">
        <f t="shared" si="277"/>
        <v>2.2073</v>
      </c>
      <c r="BN451" s="132">
        <f t="shared" ref="BN451:BN514" si="308">(F451)*0.00002</f>
        <v>0.98918000000000006</v>
      </c>
      <c r="BO451" s="132"/>
      <c r="BP451" s="132">
        <f t="shared" si="278"/>
        <v>4.8832000000000004</v>
      </c>
      <c r="BQ451" s="132">
        <f t="shared" si="279"/>
        <v>12.178900000000001</v>
      </c>
      <c r="BR451" s="132">
        <f t="shared" si="280"/>
        <v>0.35371999999999998</v>
      </c>
      <c r="BS451" s="132">
        <f t="shared" ref="BS451:BS514" si="309">(T451)*0.00001</f>
        <v>0.1101</v>
      </c>
      <c r="BT451" s="132">
        <f t="shared" ref="BT451:BT514" si="310">(R451)*0.0001</f>
        <v>1.5562</v>
      </c>
      <c r="BU451" s="132"/>
      <c r="BV451" s="132">
        <f t="shared" si="281"/>
        <v>9.64E-2</v>
      </c>
      <c r="BW451" s="133">
        <f t="shared" si="290"/>
        <v>1.1453</v>
      </c>
      <c r="BX451" s="133">
        <f t="shared" si="290"/>
        <v>1.1932</v>
      </c>
      <c r="BY451" s="133">
        <f t="shared" ref="BY451:BY514" si="311">(Q451)*0.0001</f>
        <v>0.38590000000000002</v>
      </c>
      <c r="BZ451" s="133">
        <f t="shared" ref="BZ451:BZ514" si="312">(L451)*0.0001</f>
        <v>0.50750000000000006</v>
      </c>
      <c r="CA451" s="133">
        <f t="shared" ref="CA451:CA514" si="313">(N451)*0.0001</f>
        <v>2.3800000000000002E-2</v>
      </c>
      <c r="CB451" s="133">
        <f t="shared" ref="CB451:CB514" si="314">(O451)*0.0005</f>
        <v>7.492</v>
      </c>
      <c r="CC451" s="133"/>
      <c r="CD451" s="133">
        <f t="shared" ref="CD451:CD514" si="315">(P451)*0.0001</f>
        <v>1.4247000000000001</v>
      </c>
    </row>
    <row r="452" spans="1:82" ht="15.75" x14ac:dyDescent="0.25">
      <c r="A452" s="125">
        <v>43550</v>
      </c>
      <c r="B452" s="140">
        <v>16012</v>
      </c>
      <c r="C452" s="140">
        <v>56199</v>
      </c>
      <c r="D452" s="140">
        <v>80961</v>
      </c>
      <c r="E452" s="140">
        <v>21556</v>
      </c>
      <c r="F452" s="140">
        <v>47249</v>
      </c>
      <c r="G452" s="140">
        <v>944</v>
      </c>
      <c r="H452" s="140">
        <v>11143</v>
      </c>
      <c r="I452" s="140">
        <v>12054</v>
      </c>
      <c r="J452" s="140">
        <v>120351</v>
      </c>
      <c r="K452" s="140">
        <v>95700</v>
      </c>
      <c r="L452" s="142">
        <v>5075</v>
      </c>
      <c r="M452" s="140">
        <v>20790</v>
      </c>
      <c r="N452" s="140">
        <v>236</v>
      </c>
      <c r="O452" s="140">
        <v>14744</v>
      </c>
      <c r="P452" s="140">
        <v>13975</v>
      </c>
      <c r="Q452" s="140">
        <v>3915</v>
      </c>
      <c r="R452" s="140">
        <v>15035</v>
      </c>
      <c r="S452" s="140">
        <v>62566</v>
      </c>
      <c r="T452" s="140">
        <v>10762</v>
      </c>
      <c r="U452" s="140">
        <v>4140</v>
      </c>
      <c r="V452" s="140">
        <v>28527</v>
      </c>
      <c r="W452" s="140">
        <v>38397</v>
      </c>
      <c r="X452" s="140">
        <v>16688</v>
      </c>
      <c r="Y452" s="142">
        <v>18119</v>
      </c>
      <c r="Z452" s="140">
        <v>14163</v>
      </c>
      <c r="AA452" s="140">
        <v>59396</v>
      </c>
      <c r="AB452" s="140">
        <v>855</v>
      </c>
      <c r="AC452" s="140">
        <v>592</v>
      </c>
      <c r="AD452" s="140">
        <v>11009</v>
      </c>
      <c r="AE452" s="140">
        <v>31533</v>
      </c>
      <c r="AF452" s="140">
        <v>10968</v>
      </c>
      <c r="AG452" s="151">
        <v>11010</v>
      </c>
      <c r="AH452" s="140">
        <v>81190</v>
      </c>
      <c r="AI452" s="140">
        <v>62550</v>
      </c>
      <c r="AJ452" s="140">
        <v>370960</v>
      </c>
      <c r="AK452" s="128">
        <f t="shared" si="283"/>
        <v>0.20790000000000003</v>
      </c>
      <c r="AL452" s="129">
        <f t="shared" si="284"/>
        <v>1.6012000000000002</v>
      </c>
      <c r="AM452" s="129">
        <f t="shared" si="294"/>
        <v>2.8099500000000002</v>
      </c>
      <c r="AN452" s="129">
        <f t="shared" si="294"/>
        <v>4.0480499999999999</v>
      </c>
      <c r="AO452" s="129">
        <f t="shared" si="293"/>
        <v>12.0351</v>
      </c>
      <c r="AP452" s="129">
        <f t="shared" si="287"/>
        <v>4.7850000000000001</v>
      </c>
      <c r="AQ452" s="129">
        <f t="shared" si="291"/>
        <v>0.81190000000000007</v>
      </c>
      <c r="AR452" s="129">
        <f t="shared" si="291"/>
        <v>0.62550000000000006</v>
      </c>
      <c r="AT452" s="131">
        <f t="shared" ref="AT452:AT515" si="316">A452</f>
        <v>43550</v>
      </c>
      <c r="AU452" s="132">
        <f t="shared" si="295"/>
        <v>0.31533</v>
      </c>
      <c r="AV452" s="132">
        <f t="shared" si="296"/>
        <v>0.59396000000000004</v>
      </c>
      <c r="AW452" s="132">
        <f t="shared" si="297"/>
        <v>0.6256600000000001</v>
      </c>
      <c r="AX452" s="132">
        <f t="shared" si="298"/>
        <v>5.9200000000000008E-3</v>
      </c>
      <c r="AY452" s="132">
        <f t="shared" si="299"/>
        <v>8.5500000000000003E-3</v>
      </c>
      <c r="AZ452" s="132">
        <f t="shared" si="300"/>
        <v>0.28527000000000002</v>
      </c>
      <c r="BA452" s="132">
        <f t="shared" si="301"/>
        <v>0.18119000000000002</v>
      </c>
      <c r="BB452" s="132">
        <f t="shared" si="302"/>
        <v>0.76794000000000007</v>
      </c>
      <c r="BC452" s="132">
        <f t="shared" si="303"/>
        <v>0.14163000000000001</v>
      </c>
      <c r="BD452" s="132">
        <f t="shared" si="304"/>
        <v>0.16688</v>
      </c>
      <c r="BE452" s="132">
        <f t="shared" si="305"/>
        <v>0.10968000000000001</v>
      </c>
      <c r="BF452" s="132">
        <f t="shared" si="306"/>
        <v>0.11009000000000001</v>
      </c>
      <c r="BG452" s="132">
        <f t="shared" ref="BG452:BG515" si="317">(AG452)*0.000001</f>
        <v>1.1009999999999999E-2</v>
      </c>
      <c r="BH452" s="132"/>
      <c r="BI452" s="132">
        <f t="shared" si="289"/>
        <v>1.6012000000000002</v>
      </c>
      <c r="BJ452" s="132">
        <f t="shared" si="289"/>
        <v>2.8099500000000002</v>
      </c>
      <c r="BK452" s="132">
        <f t="shared" si="289"/>
        <v>4.0480499999999999</v>
      </c>
      <c r="BL452" s="132">
        <f t="shared" si="307"/>
        <v>0.41400000000000003</v>
      </c>
      <c r="BM452" s="132">
        <f t="shared" ref="BM452:BM515" si="318">((E452)*0.0001)</f>
        <v>2.1556000000000002</v>
      </c>
      <c r="BN452" s="132">
        <f t="shared" si="308"/>
        <v>0.94498000000000004</v>
      </c>
      <c r="BO452" s="132"/>
      <c r="BP452" s="132">
        <f t="shared" ref="BP452:BP515" si="319">(AP452)</f>
        <v>4.7850000000000001</v>
      </c>
      <c r="BQ452" s="132">
        <f t="shared" ref="BQ452:BQ515" si="320">(AO452)</f>
        <v>12.0351</v>
      </c>
      <c r="BR452" s="132">
        <f t="shared" ref="BR452:BR515" si="321">(AJ452)*0.000001</f>
        <v>0.37095999999999996</v>
      </c>
      <c r="BS452" s="132">
        <f t="shared" si="309"/>
        <v>0.10762000000000001</v>
      </c>
      <c r="BT452" s="132">
        <f t="shared" si="310"/>
        <v>1.5035000000000001</v>
      </c>
      <c r="BU452" s="132"/>
      <c r="BV452" s="132">
        <f t="shared" ref="BV452:BV515" si="322">((G452)*0.0001)</f>
        <v>9.4399999999999998E-2</v>
      </c>
      <c r="BW452" s="133">
        <f t="shared" si="290"/>
        <v>1.1143000000000001</v>
      </c>
      <c r="BX452" s="133">
        <f t="shared" si="290"/>
        <v>1.2054</v>
      </c>
      <c r="BY452" s="133">
        <f t="shared" si="311"/>
        <v>0.39150000000000001</v>
      </c>
      <c r="BZ452" s="133">
        <f t="shared" si="312"/>
        <v>0.50750000000000006</v>
      </c>
      <c r="CA452" s="133">
        <f t="shared" si="313"/>
        <v>2.3599999999999999E-2</v>
      </c>
      <c r="CB452" s="133">
        <f t="shared" si="314"/>
        <v>7.3719999999999999</v>
      </c>
      <c r="CC452" s="133"/>
      <c r="CD452" s="133">
        <f t="shared" si="315"/>
        <v>1.3975</v>
      </c>
    </row>
    <row r="453" spans="1:82" ht="15.75" x14ac:dyDescent="0.25">
      <c r="A453" s="125">
        <v>43551</v>
      </c>
      <c r="B453" s="140">
        <v>16065</v>
      </c>
      <c r="C453" s="140">
        <v>56684</v>
      </c>
      <c r="D453" s="140">
        <v>81152</v>
      </c>
      <c r="E453" s="140">
        <v>21095</v>
      </c>
      <c r="F453" s="140">
        <v>47971</v>
      </c>
      <c r="G453" s="140">
        <v>939</v>
      </c>
      <c r="H453" s="140">
        <v>10896</v>
      </c>
      <c r="I453" s="140">
        <v>11486</v>
      </c>
      <c r="J453" s="140">
        <v>119597</v>
      </c>
      <c r="K453" s="140">
        <v>94627</v>
      </c>
      <c r="L453" s="142">
        <v>5075</v>
      </c>
      <c r="M453" s="140">
        <v>19360</v>
      </c>
      <c r="N453" s="140">
        <v>209</v>
      </c>
      <c r="O453" s="140">
        <v>14230</v>
      </c>
      <c r="P453" s="140">
        <v>13476</v>
      </c>
      <c r="Q453" s="140">
        <v>3714</v>
      </c>
      <c r="R453" s="140">
        <v>14777</v>
      </c>
      <c r="S453" s="140">
        <v>62691</v>
      </c>
      <c r="T453" s="140">
        <v>10865</v>
      </c>
      <c r="U453" s="140">
        <v>3965</v>
      </c>
      <c r="V453" s="140">
        <v>28451</v>
      </c>
      <c r="W453" s="140">
        <v>39927</v>
      </c>
      <c r="X453" s="140">
        <v>16601</v>
      </c>
      <c r="Y453" s="142">
        <v>18119</v>
      </c>
      <c r="Z453" s="140">
        <v>13882</v>
      </c>
      <c r="AA453" s="140">
        <v>59995</v>
      </c>
      <c r="AB453" s="140">
        <v>909</v>
      </c>
      <c r="AC453" s="140">
        <v>754</v>
      </c>
      <c r="AD453" s="140">
        <v>9650</v>
      </c>
      <c r="AE453" s="140">
        <v>31193</v>
      </c>
      <c r="AF453" s="140">
        <v>13529</v>
      </c>
      <c r="AG453" s="151">
        <v>8270</v>
      </c>
      <c r="AH453" s="140">
        <v>73130</v>
      </c>
      <c r="AI453" s="140">
        <v>53280</v>
      </c>
      <c r="AJ453" s="140">
        <v>365560</v>
      </c>
      <c r="AK453" s="128">
        <f t="shared" si="283"/>
        <v>0.19360000000000002</v>
      </c>
      <c r="AL453" s="129">
        <f t="shared" si="284"/>
        <v>1.6065</v>
      </c>
      <c r="AM453" s="129">
        <f t="shared" si="294"/>
        <v>2.8342000000000001</v>
      </c>
      <c r="AN453" s="129">
        <f t="shared" si="294"/>
        <v>4.0575999999999999</v>
      </c>
      <c r="AO453" s="129">
        <f t="shared" si="293"/>
        <v>11.9597</v>
      </c>
      <c r="AP453" s="129">
        <f t="shared" si="287"/>
        <v>4.7313499999999999</v>
      </c>
      <c r="AQ453" s="129">
        <f t="shared" si="291"/>
        <v>0.73130000000000006</v>
      </c>
      <c r="AR453" s="129">
        <f t="shared" si="291"/>
        <v>0.53280000000000005</v>
      </c>
      <c r="AT453" s="131">
        <f t="shared" si="316"/>
        <v>43551</v>
      </c>
      <c r="AU453" s="132">
        <f t="shared" si="295"/>
        <v>0.31193000000000004</v>
      </c>
      <c r="AV453" s="132">
        <f t="shared" si="296"/>
        <v>0.59995000000000009</v>
      </c>
      <c r="AW453" s="132">
        <f t="shared" si="297"/>
        <v>0.62691000000000008</v>
      </c>
      <c r="AX453" s="132">
        <f t="shared" si="298"/>
        <v>7.5400000000000007E-3</v>
      </c>
      <c r="AY453" s="132">
        <f t="shared" si="299"/>
        <v>9.0900000000000009E-3</v>
      </c>
      <c r="AZ453" s="132">
        <f t="shared" si="300"/>
        <v>0.28451000000000004</v>
      </c>
      <c r="BA453" s="132">
        <f t="shared" si="301"/>
        <v>0.18119000000000002</v>
      </c>
      <c r="BB453" s="132">
        <f t="shared" si="302"/>
        <v>0.79854000000000003</v>
      </c>
      <c r="BC453" s="132">
        <f t="shared" si="303"/>
        <v>0.13882</v>
      </c>
      <c r="BD453" s="132">
        <f t="shared" si="304"/>
        <v>0.16601000000000002</v>
      </c>
      <c r="BE453" s="132">
        <f t="shared" si="305"/>
        <v>0.13529000000000002</v>
      </c>
      <c r="BF453" s="132">
        <f t="shared" si="306"/>
        <v>9.6500000000000002E-2</v>
      </c>
      <c r="BG453" s="132">
        <f t="shared" si="317"/>
        <v>8.2699999999999996E-3</v>
      </c>
      <c r="BH453" s="132"/>
      <c r="BI453" s="132">
        <f t="shared" si="289"/>
        <v>1.6065</v>
      </c>
      <c r="BJ453" s="132">
        <f t="shared" si="289"/>
        <v>2.8342000000000001</v>
      </c>
      <c r="BK453" s="132">
        <f t="shared" si="289"/>
        <v>4.0575999999999999</v>
      </c>
      <c r="BL453" s="132">
        <f t="shared" si="307"/>
        <v>0.39650000000000002</v>
      </c>
      <c r="BM453" s="132">
        <f t="shared" si="318"/>
        <v>2.1095000000000002</v>
      </c>
      <c r="BN453" s="132">
        <f t="shared" si="308"/>
        <v>0.95942000000000005</v>
      </c>
      <c r="BO453" s="132"/>
      <c r="BP453" s="132">
        <f t="shared" si="319"/>
        <v>4.7313499999999999</v>
      </c>
      <c r="BQ453" s="132">
        <f t="shared" si="320"/>
        <v>11.9597</v>
      </c>
      <c r="BR453" s="132">
        <f t="shared" si="321"/>
        <v>0.36556</v>
      </c>
      <c r="BS453" s="132">
        <f t="shared" si="309"/>
        <v>0.10865000000000001</v>
      </c>
      <c r="BT453" s="132">
        <f t="shared" si="310"/>
        <v>1.4777</v>
      </c>
      <c r="BU453" s="132"/>
      <c r="BV453" s="132">
        <f t="shared" si="322"/>
        <v>9.3900000000000011E-2</v>
      </c>
      <c r="BW453" s="133">
        <f t="shared" si="290"/>
        <v>1.0896000000000001</v>
      </c>
      <c r="BX453" s="133">
        <f t="shared" si="290"/>
        <v>1.1486000000000001</v>
      </c>
      <c r="BY453" s="133">
        <f t="shared" si="311"/>
        <v>0.37140000000000001</v>
      </c>
      <c r="BZ453" s="133">
        <f t="shared" si="312"/>
        <v>0.50750000000000006</v>
      </c>
      <c r="CA453" s="133">
        <f t="shared" si="313"/>
        <v>2.0900000000000002E-2</v>
      </c>
      <c r="CB453" s="133">
        <f t="shared" si="314"/>
        <v>7.1150000000000002</v>
      </c>
      <c r="CC453" s="133"/>
      <c r="CD453" s="133">
        <f t="shared" si="315"/>
        <v>1.3476000000000001</v>
      </c>
    </row>
    <row r="454" spans="1:82" ht="15.75" x14ac:dyDescent="0.25">
      <c r="A454" s="125">
        <v>43552</v>
      </c>
      <c r="B454" s="140">
        <v>15936</v>
      </c>
      <c r="C454" s="140">
        <v>55832</v>
      </c>
      <c r="D454" s="140">
        <v>80403</v>
      </c>
      <c r="E454" s="140">
        <v>20945</v>
      </c>
      <c r="F454" s="140">
        <v>48144</v>
      </c>
      <c r="G454" s="140">
        <v>974</v>
      </c>
      <c r="H454" s="140">
        <v>10897</v>
      </c>
      <c r="I454" s="140">
        <v>11354</v>
      </c>
      <c r="J454" s="140">
        <v>118920</v>
      </c>
      <c r="K454" s="140">
        <v>94349</v>
      </c>
      <c r="L454" s="142">
        <v>5075</v>
      </c>
      <c r="M454" s="140">
        <v>19558</v>
      </c>
      <c r="N454" s="142">
        <v>209</v>
      </c>
      <c r="O454" s="140">
        <v>14280</v>
      </c>
      <c r="P454" s="140">
        <v>13433</v>
      </c>
      <c r="Q454" s="140">
        <v>3732</v>
      </c>
      <c r="R454" s="140">
        <v>14420</v>
      </c>
      <c r="S454" s="140">
        <v>61027</v>
      </c>
      <c r="T454" s="140">
        <v>10729</v>
      </c>
      <c r="U454" s="140">
        <v>3974</v>
      </c>
      <c r="V454" s="140">
        <v>27734</v>
      </c>
      <c r="W454" s="140">
        <v>38836</v>
      </c>
      <c r="X454" s="140">
        <v>16893</v>
      </c>
      <c r="Y454" s="142">
        <v>18119</v>
      </c>
      <c r="Z454" s="140">
        <v>13778</v>
      </c>
      <c r="AA454" s="140">
        <v>59248</v>
      </c>
      <c r="AB454" s="140">
        <v>940</v>
      </c>
      <c r="AC454" s="140">
        <v>981</v>
      </c>
      <c r="AD454" s="140">
        <v>9368</v>
      </c>
      <c r="AE454" s="140">
        <v>31267</v>
      </c>
      <c r="AF454" s="140">
        <v>11576</v>
      </c>
      <c r="AG454" s="151">
        <v>10960</v>
      </c>
      <c r="AH454" s="140">
        <v>65860</v>
      </c>
      <c r="AI454" s="140">
        <v>52410</v>
      </c>
      <c r="AJ454" s="140">
        <v>376220</v>
      </c>
      <c r="AK454" s="128">
        <f t="shared" si="283"/>
        <v>0.19558</v>
      </c>
      <c r="AL454" s="129">
        <f t="shared" si="284"/>
        <v>1.5936000000000001</v>
      </c>
      <c r="AM454" s="129">
        <f t="shared" si="294"/>
        <v>2.7916000000000003</v>
      </c>
      <c r="AN454" s="129">
        <f t="shared" si="294"/>
        <v>4.0201500000000001</v>
      </c>
      <c r="AO454" s="129">
        <f t="shared" si="293"/>
        <v>11.892000000000001</v>
      </c>
      <c r="AP454" s="129">
        <f t="shared" si="287"/>
        <v>4.7174500000000004</v>
      </c>
      <c r="AQ454" s="129">
        <f t="shared" si="291"/>
        <v>0.65860000000000007</v>
      </c>
      <c r="AR454" s="129">
        <f t="shared" si="291"/>
        <v>0.52410000000000001</v>
      </c>
      <c r="AT454" s="131">
        <f t="shared" si="316"/>
        <v>43552</v>
      </c>
      <c r="AU454" s="132">
        <f t="shared" si="295"/>
        <v>0.31267</v>
      </c>
      <c r="AV454" s="132">
        <f t="shared" si="296"/>
        <v>0.59248000000000001</v>
      </c>
      <c r="AW454" s="132">
        <f t="shared" si="297"/>
        <v>0.61027000000000009</v>
      </c>
      <c r="AX454" s="132">
        <f t="shared" si="298"/>
        <v>9.810000000000001E-3</v>
      </c>
      <c r="AY454" s="132">
        <f t="shared" si="299"/>
        <v>9.4000000000000004E-3</v>
      </c>
      <c r="AZ454" s="132">
        <f t="shared" si="300"/>
        <v>0.27734000000000003</v>
      </c>
      <c r="BA454" s="132">
        <f t="shared" si="301"/>
        <v>0.18119000000000002</v>
      </c>
      <c r="BB454" s="132">
        <f t="shared" si="302"/>
        <v>0.77672000000000008</v>
      </c>
      <c r="BC454" s="132">
        <f t="shared" si="303"/>
        <v>0.13778000000000001</v>
      </c>
      <c r="BD454" s="132">
        <f t="shared" si="304"/>
        <v>0.16893000000000002</v>
      </c>
      <c r="BE454" s="132">
        <f t="shared" si="305"/>
        <v>0.11576000000000002</v>
      </c>
      <c r="BF454" s="132">
        <f t="shared" si="306"/>
        <v>9.3680000000000013E-2</v>
      </c>
      <c r="BG454" s="132">
        <f t="shared" si="317"/>
        <v>1.0959999999999999E-2</v>
      </c>
      <c r="BH454" s="132"/>
      <c r="BI454" s="132">
        <f t="shared" si="289"/>
        <v>1.5936000000000001</v>
      </c>
      <c r="BJ454" s="132">
        <f t="shared" si="289"/>
        <v>2.7916000000000003</v>
      </c>
      <c r="BK454" s="132">
        <f t="shared" si="289"/>
        <v>4.0201500000000001</v>
      </c>
      <c r="BL454" s="132">
        <f t="shared" si="307"/>
        <v>0.39740000000000003</v>
      </c>
      <c r="BM454" s="132">
        <f t="shared" si="318"/>
        <v>2.0945</v>
      </c>
      <c r="BN454" s="132">
        <f t="shared" si="308"/>
        <v>0.96288000000000007</v>
      </c>
      <c r="BO454" s="132"/>
      <c r="BP454" s="132">
        <f t="shared" si="319"/>
        <v>4.7174500000000004</v>
      </c>
      <c r="BQ454" s="132">
        <f t="shared" si="320"/>
        <v>11.892000000000001</v>
      </c>
      <c r="BR454" s="132">
        <f t="shared" si="321"/>
        <v>0.37622</v>
      </c>
      <c r="BS454" s="132">
        <f t="shared" si="309"/>
        <v>0.10729000000000001</v>
      </c>
      <c r="BT454" s="132">
        <f t="shared" si="310"/>
        <v>1.4420000000000002</v>
      </c>
      <c r="BU454" s="132"/>
      <c r="BV454" s="132">
        <f t="shared" si="322"/>
        <v>9.74E-2</v>
      </c>
      <c r="BW454" s="133">
        <f t="shared" si="290"/>
        <v>1.0897000000000001</v>
      </c>
      <c r="BX454" s="133">
        <f t="shared" si="290"/>
        <v>1.1354</v>
      </c>
      <c r="BY454" s="133">
        <f t="shared" si="311"/>
        <v>0.37320000000000003</v>
      </c>
      <c r="BZ454" s="133">
        <f t="shared" si="312"/>
        <v>0.50750000000000006</v>
      </c>
      <c r="CA454" s="133">
        <f t="shared" si="313"/>
        <v>2.0900000000000002E-2</v>
      </c>
      <c r="CB454" s="133">
        <f t="shared" si="314"/>
        <v>7.1400000000000006</v>
      </c>
      <c r="CC454" s="133"/>
      <c r="CD454" s="133">
        <f t="shared" si="315"/>
        <v>1.3433000000000002</v>
      </c>
    </row>
    <row r="455" spans="1:82" ht="15.75" x14ac:dyDescent="0.25">
      <c r="A455" s="125">
        <v>43553</v>
      </c>
      <c r="B455" s="140">
        <v>15516</v>
      </c>
      <c r="C455" s="140">
        <v>54924</v>
      </c>
      <c r="D455" s="140">
        <v>78965</v>
      </c>
      <c r="E455" s="140">
        <v>20516</v>
      </c>
      <c r="F455" s="140">
        <v>47088</v>
      </c>
      <c r="G455" s="140">
        <v>1009</v>
      </c>
      <c r="H455" s="140">
        <v>10813</v>
      </c>
      <c r="I455" s="140">
        <v>11403</v>
      </c>
      <c r="J455" s="140">
        <v>117601</v>
      </c>
      <c r="K455" s="140">
        <v>93551</v>
      </c>
      <c r="L455" s="142">
        <v>5075</v>
      </c>
      <c r="M455" s="140">
        <v>19797</v>
      </c>
      <c r="N455" s="140">
        <v>208</v>
      </c>
      <c r="O455" s="140">
        <v>14874</v>
      </c>
      <c r="P455" s="140">
        <v>13629</v>
      </c>
      <c r="Q455" s="140">
        <v>3605</v>
      </c>
      <c r="R455" s="140">
        <v>15113</v>
      </c>
      <c r="S455" s="140">
        <v>60091</v>
      </c>
      <c r="T455" s="140">
        <v>11327</v>
      </c>
      <c r="U455" s="140">
        <v>3895</v>
      </c>
      <c r="V455" s="140">
        <v>27115</v>
      </c>
      <c r="W455" s="140">
        <v>38032</v>
      </c>
      <c r="X455" s="140">
        <v>16360</v>
      </c>
      <c r="Y455" s="142">
        <v>18119</v>
      </c>
      <c r="Z455" s="140">
        <v>13376</v>
      </c>
      <c r="AA455" s="140">
        <v>59191</v>
      </c>
      <c r="AB455" s="140">
        <v>864</v>
      </c>
      <c r="AC455" s="140">
        <v>884</v>
      </c>
      <c r="AD455" s="140">
        <v>9628</v>
      </c>
      <c r="AE455" s="140">
        <v>30896</v>
      </c>
      <c r="AF455" s="140">
        <v>9484</v>
      </c>
      <c r="AG455" s="151">
        <v>11010</v>
      </c>
      <c r="AH455" s="140">
        <v>71190</v>
      </c>
      <c r="AI455" s="140">
        <v>53940</v>
      </c>
      <c r="AJ455" s="140">
        <v>363420</v>
      </c>
      <c r="AK455" s="128">
        <f t="shared" si="283"/>
        <v>0.19797000000000001</v>
      </c>
      <c r="AL455" s="129">
        <f t="shared" si="284"/>
        <v>1.5516000000000001</v>
      </c>
      <c r="AM455" s="129">
        <f t="shared" si="294"/>
        <v>2.7462</v>
      </c>
      <c r="AN455" s="129">
        <f t="shared" si="294"/>
        <v>3.9482500000000003</v>
      </c>
      <c r="AO455" s="129">
        <f t="shared" si="293"/>
        <v>11.760100000000001</v>
      </c>
      <c r="AP455" s="129">
        <f t="shared" si="287"/>
        <v>4.6775500000000001</v>
      </c>
      <c r="AQ455" s="129">
        <f t="shared" si="291"/>
        <v>0.71190000000000009</v>
      </c>
      <c r="AR455" s="129">
        <f t="shared" si="291"/>
        <v>0.53939999999999999</v>
      </c>
      <c r="AT455" s="131">
        <f t="shared" si="316"/>
        <v>43553</v>
      </c>
      <c r="AU455" s="132">
        <f t="shared" si="295"/>
        <v>0.30896000000000001</v>
      </c>
      <c r="AV455" s="132">
        <f t="shared" si="296"/>
        <v>0.59191000000000005</v>
      </c>
      <c r="AW455" s="132">
        <f t="shared" si="297"/>
        <v>0.60091000000000006</v>
      </c>
      <c r="AX455" s="132">
        <f t="shared" si="298"/>
        <v>8.8400000000000006E-3</v>
      </c>
      <c r="AY455" s="132">
        <f t="shared" si="299"/>
        <v>8.6400000000000001E-3</v>
      </c>
      <c r="AZ455" s="132">
        <f t="shared" si="300"/>
        <v>0.27115</v>
      </c>
      <c r="BA455" s="132">
        <f t="shared" si="301"/>
        <v>0.18119000000000002</v>
      </c>
      <c r="BB455" s="132">
        <f t="shared" si="302"/>
        <v>0.76064000000000009</v>
      </c>
      <c r="BC455" s="132">
        <f t="shared" si="303"/>
        <v>0.13376000000000002</v>
      </c>
      <c r="BD455" s="132">
        <f t="shared" si="304"/>
        <v>0.16360000000000002</v>
      </c>
      <c r="BE455" s="132">
        <f t="shared" si="305"/>
        <v>9.4840000000000008E-2</v>
      </c>
      <c r="BF455" s="132">
        <f t="shared" si="306"/>
        <v>9.6280000000000004E-2</v>
      </c>
      <c r="BG455" s="132">
        <f t="shared" si="317"/>
        <v>1.1009999999999999E-2</v>
      </c>
      <c r="BH455" s="132"/>
      <c r="BI455" s="132">
        <f t="shared" si="289"/>
        <v>1.5516000000000001</v>
      </c>
      <c r="BJ455" s="132">
        <f t="shared" si="289"/>
        <v>2.7462</v>
      </c>
      <c r="BK455" s="132">
        <f t="shared" si="289"/>
        <v>3.9482500000000003</v>
      </c>
      <c r="BL455" s="132">
        <f t="shared" si="307"/>
        <v>0.38950000000000001</v>
      </c>
      <c r="BM455" s="132">
        <f t="shared" si="318"/>
        <v>2.0516000000000001</v>
      </c>
      <c r="BN455" s="132">
        <f t="shared" si="308"/>
        <v>0.94176000000000004</v>
      </c>
      <c r="BO455" s="132"/>
      <c r="BP455" s="132">
        <f t="shared" si="319"/>
        <v>4.6775500000000001</v>
      </c>
      <c r="BQ455" s="132">
        <f t="shared" si="320"/>
        <v>11.760100000000001</v>
      </c>
      <c r="BR455" s="132">
        <f t="shared" si="321"/>
        <v>0.36341999999999997</v>
      </c>
      <c r="BS455" s="132">
        <f t="shared" si="309"/>
        <v>0.11327000000000001</v>
      </c>
      <c r="BT455" s="132">
        <f t="shared" si="310"/>
        <v>1.5113000000000001</v>
      </c>
      <c r="BU455" s="132"/>
      <c r="BV455" s="132">
        <f t="shared" si="322"/>
        <v>0.1009</v>
      </c>
      <c r="BW455" s="133">
        <f t="shared" si="290"/>
        <v>1.0813000000000001</v>
      </c>
      <c r="BX455" s="133">
        <f t="shared" si="290"/>
        <v>1.1403000000000001</v>
      </c>
      <c r="BY455" s="133">
        <f t="shared" si="311"/>
        <v>0.36050000000000004</v>
      </c>
      <c r="BZ455" s="133">
        <f t="shared" si="312"/>
        <v>0.50750000000000006</v>
      </c>
      <c r="CA455" s="133">
        <f t="shared" si="313"/>
        <v>2.0800000000000003E-2</v>
      </c>
      <c r="CB455" s="133">
        <f t="shared" si="314"/>
        <v>7.4370000000000003</v>
      </c>
      <c r="CC455" s="133"/>
      <c r="CD455" s="133">
        <f t="shared" si="315"/>
        <v>1.3629</v>
      </c>
    </row>
    <row r="456" spans="1:82" ht="15.75" x14ac:dyDescent="0.25">
      <c r="A456" s="125">
        <v>43554</v>
      </c>
      <c r="B456" s="140">
        <v>16212</v>
      </c>
      <c r="C456" s="140">
        <v>56535</v>
      </c>
      <c r="D456" s="140">
        <v>80547</v>
      </c>
      <c r="E456" s="140">
        <v>19805</v>
      </c>
      <c r="F456" s="140">
        <v>50598</v>
      </c>
      <c r="G456" s="140">
        <v>1149</v>
      </c>
      <c r="H456" s="140">
        <v>11029</v>
      </c>
      <c r="I456" s="140">
        <v>11608</v>
      </c>
      <c r="J456" s="140">
        <v>119636</v>
      </c>
      <c r="K456" s="140">
        <v>94994</v>
      </c>
      <c r="L456" s="142">
        <v>5075</v>
      </c>
      <c r="M456" s="140">
        <v>22555</v>
      </c>
      <c r="N456" s="140">
        <v>137</v>
      </c>
      <c r="O456" s="140">
        <v>17164</v>
      </c>
      <c r="P456" s="140">
        <v>14535</v>
      </c>
      <c r="Q456" s="140">
        <v>3634</v>
      </c>
      <c r="R456" s="140">
        <v>14149</v>
      </c>
      <c r="S456" s="140">
        <v>58931</v>
      </c>
      <c r="T456" s="140">
        <v>12442</v>
      </c>
      <c r="U456" s="140">
        <v>3804</v>
      </c>
      <c r="V456" s="140">
        <v>29141</v>
      </c>
      <c r="W456" s="140">
        <v>38391</v>
      </c>
      <c r="X456" s="140">
        <v>16163</v>
      </c>
      <c r="Y456" s="142">
        <v>18119</v>
      </c>
      <c r="Z456" s="140">
        <v>16390</v>
      </c>
      <c r="AA456" s="140">
        <v>60567</v>
      </c>
      <c r="AB456" s="140">
        <v>1113</v>
      </c>
      <c r="AC456" s="140">
        <v>868</v>
      </c>
      <c r="AD456" s="140">
        <v>8679</v>
      </c>
      <c r="AE456" s="140">
        <v>32547</v>
      </c>
      <c r="AF456" s="140">
        <v>7448</v>
      </c>
      <c r="AG456" s="151">
        <v>11010</v>
      </c>
      <c r="AH456" s="140">
        <v>61970</v>
      </c>
      <c r="AI456" s="140">
        <v>50580</v>
      </c>
      <c r="AJ456" s="140">
        <v>373860</v>
      </c>
      <c r="AK456" s="128">
        <f>(M456)*0.00001</f>
        <v>0.22555000000000003</v>
      </c>
      <c r="AL456" s="129">
        <f>(B456)*0.0001</f>
        <v>1.6212</v>
      </c>
      <c r="AM456" s="129">
        <f>(C456)*0.00005</f>
        <v>2.8267500000000001</v>
      </c>
      <c r="AN456" s="129">
        <f>(D456)*0.00005</f>
        <v>4.0273500000000002</v>
      </c>
      <c r="AO456" s="129">
        <f>(J456)*0.0001</f>
        <v>11.963600000000001</v>
      </c>
      <c r="AP456" s="129">
        <f>(K456)*0.00005</f>
        <v>4.7496999999999998</v>
      </c>
      <c r="AQ456" s="129">
        <f>(AH456)*0.00001</f>
        <v>0.61970000000000003</v>
      </c>
      <c r="AR456" s="129">
        <f>(AI456)*0.00001</f>
        <v>0.50580000000000003</v>
      </c>
      <c r="AT456" s="131">
        <f t="shared" si="316"/>
        <v>43554</v>
      </c>
      <c r="AU456" s="132">
        <f t="shared" si="295"/>
        <v>0.32547000000000004</v>
      </c>
      <c r="AV456" s="132">
        <f t="shared" si="296"/>
        <v>0.60567000000000004</v>
      </c>
      <c r="AW456" s="132">
        <f t="shared" si="297"/>
        <v>0.58931</v>
      </c>
      <c r="AX456" s="132">
        <f t="shared" si="298"/>
        <v>8.6800000000000002E-3</v>
      </c>
      <c r="AY456" s="132">
        <f t="shared" si="299"/>
        <v>1.1130000000000001E-2</v>
      </c>
      <c r="AZ456" s="132">
        <f t="shared" si="300"/>
        <v>0.29141</v>
      </c>
      <c r="BA456" s="132">
        <f t="shared" si="301"/>
        <v>0.18119000000000002</v>
      </c>
      <c r="BB456" s="132">
        <f t="shared" si="302"/>
        <v>0.76782000000000006</v>
      </c>
      <c r="BC456" s="132">
        <f t="shared" si="303"/>
        <v>0.16390000000000002</v>
      </c>
      <c r="BD456" s="132">
        <f t="shared" si="304"/>
        <v>0.16163000000000002</v>
      </c>
      <c r="BE456" s="132">
        <f t="shared" si="305"/>
        <v>7.4480000000000005E-2</v>
      </c>
      <c r="BF456" s="132">
        <f t="shared" si="306"/>
        <v>8.6790000000000006E-2</v>
      </c>
      <c r="BG456" s="132">
        <f t="shared" si="317"/>
        <v>1.1009999999999999E-2</v>
      </c>
      <c r="BH456" s="132"/>
      <c r="BI456" s="132">
        <f t="shared" si="289"/>
        <v>1.6212</v>
      </c>
      <c r="BJ456" s="132">
        <f t="shared" si="289"/>
        <v>2.8267500000000001</v>
      </c>
      <c r="BK456" s="132">
        <f t="shared" si="289"/>
        <v>4.0273500000000002</v>
      </c>
      <c r="BL456" s="132">
        <f t="shared" si="307"/>
        <v>0.38040000000000002</v>
      </c>
      <c r="BM456" s="132">
        <f t="shared" si="318"/>
        <v>1.9805000000000001</v>
      </c>
      <c r="BN456" s="132">
        <f t="shared" si="308"/>
        <v>1.0119600000000002</v>
      </c>
      <c r="BO456" s="132"/>
      <c r="BP456" s="132">
        <f t="shared" si="319"/>
        <v>4.7496999999999998</v>
      </c>
      <c r="BQ456" s="132">
        <f t="shared" si="320"/>
        <v>11.963600000000001</v>
      </c>
      <c r="BR456" s="132">
        <f t="shared" si="321"/>
        <v>0.37385999999999997</v>
      </c>
      <c r="BS456" s="132">
        <f t="shared" si="309"/>
        <v>0.12442000000000002</v>
      </c>
      <c r="BT456" s="132">
        <f t="shared" si="310"/>
        <v>1.4149</v>
      </c>
      <c r="BU456" s="132"/>
      <c r="BV456" s="132">
        <f t="shared" si="322"/>
        <v>0.1149</v>
      </c>
      <c r="BW456" s="133">
        <f t="shared" si="290"/>
        <v>1.1029</v>
      </c>
      <c r="BX456" s="133">
        <f t="shared" si="290"/>
        <v>1.1608000000000001</v>
      </c>
      <c r="BY456" s="133">
        <f t="shared" si="311"/>
        <v>0.3634</v>
      </c>
      <c r="BZ456" s="133">
        <f t="shared" si="312"/>
        <v>0.50750000000000006</v>
      </c>
      <c r="CA456" s="133">
        <f t="shared" si="313"/>
        <v>1.37E-2</v>
      </c>
      <c r="CB456" s="133">
        <f t="shared" si="314"/>
        <v>8.5820000000000007</v>
      </c>
      <c r="CC456" s="133"/>
      <c r="CD456" s="133">
        <f t="shared" si="315"/>
        <v>1.4535</v>
      </c>
    </row>
    <row r="457" spans="1:82" ht="15.75" x14ac:dyDescent="0.25">
      <c r="A457" s="125">
        <v>43555</v>
      </c>
      <c r="B457" s="140">
        <v>16458</v>
      </c>
      <c r="C457" s="140">
        <v>57565</v>
      </c>
      <c r="D457" s="140">
        <v>81709</v>
      </c>
      <c r="E457" s="140">
        <v>20168</v>
      </c>
      <c r="F457" s="140">
        <v>52416</v>
      </c>
      <c r="G457" s="140">
        <v>1101</v>
      </c>
      <c r="H457" s="140">
        <v>10857</v>
      </c>
      <c r="I457" s="140">
        <v>11868</v>
      </c>
      <c r="J457" s="140">
        <v>121316</v>
      </c>
      <c r="K457" s="140">
        <v>95611</v>
      </c>
      <c r="L457" s="142">
        <v>5075</v>
      </c>
      <c r="M457" s="140">
        <v>22960</v>
      </c>
      <c r="N457" s="140">
        <v>109</v>
      </c>
      <c r="O457" s="140">
        <v>16467</v>
      </c>
      <c r="P457" s="140">
        <v>14520</v>
      </c>
      <c r="Q457" s="140">
        <v>3642</v>
      </c>
      <c r="R457" s="140">
        <v>15119</v>
      </c>
      <c r="S457" s="140">
        <v>58689</v>
      </c>
      <c r="T457" s="140">
        <v>12291</v>
      </c>
      <c r="U457" s="140">
        <v>3864</v>
      </c>
      <c r="V457" s="140">
        <v>30407</v>
      </c>
      <c r="W457" s="140">
        <v>38266</v>
      </c>
      <c r="X457" s="140">
        <v>15811</v>
      </c>
      <c r="Y457" s="142">
        <v>18119</v>
      </c>
      <c r="Z457" s="140">
        <v>15421</v>
      </c>
      <c r="AA457" s="140">
        <v>63356</v>
      </c>
      <c r="AB457" s="140">
        <v>1641</v>
      </c>
      <c r="AC457" s="140">
        <v>773</v>
      </c>
      <c r="AD457" s="140">
        <v>7965</v>
      </c>
      <c r="AE457" s="140">
        <v>34124</v>
      </c>
      <c r="AF457" s="140">
        <v>7129</v>
      </c>
      <c r="AG457" s="151">
        <v>11010</v>
      </c>
      <c r="AH457" s="140">
        <v>56850</v>
      </c>
      <c r="AI457" s="140">
        <v>41740</v>
      </c>
      <c r="AJ457" s="140">
        <v>371800</v>
      </c>
      <c r="AK457" s="128">
        <f t="shared" si="283"/>
        <v>0.22960000000000003</v>
      </c>
      <c r="AL457" s="129">
        <f t="shared" si="284"/>
        <v>1.6458000000000002</v>
      </c>
      <c r="AM457" s="129">
        <f t="shared" si="294"/>
        <v>2.87825</v>
      </c>
      <c r="AN457" s="129">
        <f t="shared" si="294"/>
        <v>4.0854499999999998</v>
      </c>
      <c r="AO457" s="129">
        <f t="shared" si="293"/>
        <v>12.131600000000001</v>
      </c>
      <c r="AP457" s="129">
        <f t="shared" si="287"/>
        <v>4.7805499999999999</v>
      </c>
      <c r="AQ457" s="129">
        <f t="shared" si="291"/>
        <v>0.56850000000000001</v>
      </c>
      <c r="AR457" s="129">
        <f t="shared" si="291"/>
        <v>0.41740000000000005</v>
      </c>
      <c r="AT457" s="131">
        <f t="shared" si="316"/>
        <v>43555</v>
      </c>
      <c r="AU457" s="132">
        <f t="shared" si="295"/>
        <v>0.34124000000000004</v>
      </c>
      <c r="AV457" s="132">
        <f t="shared" si="296"/>
        <v>0.63356000000000001</v>
      </c>
      <c r="AW457" s="132">
        <f t="shared" si="297"/>
        <v>0.58689000000000002</v>
      </c>
      <c r="AX457" s="132">
        <f t="shared" si="298"/>
        <v>7.7300000000000008E-3</v>
      </c>
      <c r="AY457" s="132">
        <f t="shared" si="299"/>
        <v>1.6410000000000001E-2</v>
      </c>
      <c r="AZ457" s="132">
        <f t="shared" si="300"/>
        <v>0.30407000000000001</v>
      </c>
      <c r="BA457" s="132">
        <f t="shared" si="301"/>
        <v>0.18119000000000002</v>
      </c>
      <c r="BB457" s="132">
        <f t="shared" si="302"/>
        <v>0.76532000000000011</v>
      </c>
      <c r="BC457" s="132">
        <f t="shared" si="303"/>
        <v>0.15421000000000001</v>
      </c>
      <c r="BD457" s="132">
        <f t="shared" si="304"/>
        <v>0.15811</v>
      </c>
      <c r="BE457" s="132">
        <f t="shared" si="305"/>
        <v>7.1290000000000006E-2</v>
      </c>
      <c r="BF457" s="132">
        <f t="shared" si="306"/>
        <v>7.9650000000000012E-2</v>
      </c>
      <c r="BG457" s="132">
        <f t="shared" si="317"/>
        <v>1.1009999999999999E-2</v>
      </c>
      <c r="BH457" s="132"/>
      <c r="BI457" s="132">
        <f t="shared" si="289"/>
        <v>1.6458000000000002</v>
      </c>
      <c r="BJ457" s="132">
        <f t="shared" si="289"/>
        <v>2.87825</v>
      </c>
      <c r="BK457" s="132">
        <f t="shared" si="289"/>
        <v>4.0854499999999998</v>
      </c>
      <c r="BL457" s="132">
        <f t="shared" si="307"/>
        <v>0.38640000000000002</v>
      </c>
      <c r="BM457" s="132">
        <f t="shared" si="318"/>
        <v>2.0167999999999999</v>
      </c>
      <c r="BN457" s="132">
        <f t="shared" si="308"/>
        <v>1.0483200000000001</v>
      </c>
      <c r="BO457" s="132"/>
      <c r="BP457" s="132">
        <f t="shared" si="319"/>
        <v>4.7805499999999999</v>
      </c>
      <c r="BQ457" s="132">
        <f t="shared" si="320"/>
        <v>12.131600000000001</v>
      </c>
      <c r="BR457" s="132">
        <f t="shared" si="321"/>
        <v>0.37179999999999996</v>
      </c>
      <c r="BS457" s="132">
        <f t="shared" si="309"/>
        <v>0.12291000000000001</v>
      </c>
      <c r="BT457" s="132">
        <f t="shared" si="310"/>
        <v>1.5119</v>
      </c>
      <c r="BU457" s="132"/>
      <c r="BV457" s="132">
        <f t="shared" si="322"/>
        <v>0.1101</v>
      </c>
      <c r="BW457" s="133">
        <f t="shared" si="290"/>
        <v>1.0857000000000001</v>
      </c>
      <c r="BX457" s="133">
        <f t="shared" si="290"/>
        <v>1.1868000000000001</v>
      </c>
      <c r="BY457" s="133">
        <f t="shared" si="311"/>
        <v>0.36420000000000002</v>
      </c>
      <c r="BZ457" s="133">
        <f t="shared" si="312"/>
        <v>0.50750000000000006</v>
      </c>
      <c r="CA457" s="133">
        <f t="shared" si="313"/>
        <v>1.09E-2</v>
      </c>
      <c r="CB457" s="133">
        <f t="shared" si="314"/>
        <v>8.2334999999999994</v>
      </c>
      <c r="CC457" s="133"/>
      <c r="CD457" s="133">
        <f t="shared" si="315"/>
        <v>1.4520000000000002</v>
      </c>
    </row>
    <row r="458" spans="1:82" ht="15.75" x14ac:dyDescent="0.25">
      <c r="A458" s="125">
        <v>43556</v>
      </c>
      <c r="B458" s="138">
        <v>15407</v>
      </c>
      <c r="C458" s="138">
        <v>54658</v>
      </c>
      <c r="D458" s="138">
        <v>78273</v>
      </c>
      <c r="E458" s="138">
        <v>19881</v>
      </c>
      <c r="F458" s="138">
        <v>48713</v>
      </c>
      <c r="G458" s="138">
        <v>928</v>
      </c>
      <c r="H458" s="138">
        <v>10126</v>
      </c>
      <c r="I458" s="138">
        <v>11092</v>
      </c>
      <c r="J458" s="138">
        <v>116334</v>
      </c>
      <c r="K458" s="138">
        <v>91601</v>
      </c>
      <c r="L458" s="146">
        <v>3513</v>
      </c>
      <c r="M458" s="138">
        <v>20160</v>
      </c>
      <c r="N458" s="138">
        <v>215</v>
      </c>
      <c r="O458" s="138">
        <v>13895</v>
      </c>
      <c r="P458" s="138">
        <v>12939</v>
      </c>
      <c r="Q458" s="138">
        <v>3473</v>
      </c>
      <c r="R458" s="138">
        <v>14208</v>
      </c>
      <c r="S458" s="138">
        <v>59217</v>
      </c>
      <c r="T458" s="138">
        <v>10931</v>
      </c>
      <c r="U458" s="138">
        <v>3629</v>
      </c>
      <c r="V458" s="138">
        <v>27994</v>
      </c>
      <c r="W458" s="138">
        <v>38526</v>
      </c>
      <c r="X458" s="138">
        <v>14047</v>
      </c>
      <c r="Y458" s="146">
        <v>17193</v>
      </c>
      <c r="Z458" s="138">
        <v>14527</v>
      </c>
      <c r="AA458" s="138">
        <v>58266</v>
      </c>
      <c r="AB458" s="138">
        <v>1357</v>
      </c>
      <c r="AC458" s="138">
        <v>737</v>
      </c>
      <c r="AD458" s="138">
        <v>7706</v>
      </c>
      <c r="AE458" s="138">
        <v>30673</v>
      </c>
      <c r="AF458" s="138">
        <v>9943</v>
      </c>
      <c r="AG458" s="138">
        <v>9420</v>
      </c>
      <c r="AH458" s="138">
        <v>56080</v>
      </c>
      <c r="AI458" s="138">
        <v>41580</v>
      </c>
      <c r="AJ458" s="138">
        <v>362860</v>
      </c>
      <c r="AK458" s="128">
        <f t="shared" si="283"/>
        <v>0.20160000000000003</v>
      </c>
      <c r="AL458" s="129">
        <f t="shared" si="284"/>
        <v>1.5407000000000002</v>
      </c>
      <c r="AM458" s="129">
        <f t="shared" si="294"/>
        <v>2.7329000000000003</v>
      </c>
      <c r="AN458" s="129">
        <f t="shared" si="294"/>
        <v>3.9136500000000001</v>
      </c>
      <c r="AO458" s="129">
        <f t="shared" si="293"/>
        <v>11.6334</v>
      </c>
      <c r="AP458" s="129">
        <f t="shared" si="287"/>
        <v>4.58005</v>
      </c>
      <c r="AQ458" s="129">
        <f>(AH458)*0.00001</f>
        <v>0.56080000000000008</v>
      </c>
      <c r="AR458" s="129">
        <f>(AI458)*0.000001</f>
        <v>4.1579999999999999E-2</v>
      </c>
      <c r="AT458" s="131">
        <f t="shared" si="316"/>
        <v>43556</v>
      </c>
      <c r="AU458" s="132">
        <f t="shared" si="295"/>
        <v>0.30673</v>
      </c>
      <c r="AV458" s="132">
        <f t="shared" si="296"/>
        <v>0.58266000000000007</v>
      </c>
      <c r="AW458" s="132">
        <f t="shared" si="297"/>
        <v>0.59217000000000009</v>
      </c>
      <c r="AX458" s="132">
        <f t="shared" si="298"/>
        <v>7.3700000000000007E-3</v>
      </c>
      <c r="AY458" s="132">
        <f t="shared" si="299"/>
        <v>1.357E-2</v>
      </c>
      <c r="AZ458" s="132">
        <f t="shared" si="300"/>
        <v>0.27994000000000002</v>
      </c>
      <c r="BA458" s="132">
        <f t="shared" si="301"/>
        <v>0.17193000000000003</v>
      </c>
      <c r="BB458" s="132">
        <f t="shared" si="302"/>
        <v>0.77052000000000009</v>
      </c>
      <c r="BC458" s="132">
        <f t="shared" si="303"/>
        <v>0.14527000000000001</v>
      </c>
      <c r="BD458" s="132">
        <f t="shared" si="304"/>
        <v>0.14047000000000001</v>
      </c>
      <c r="BE458" s="132">
        <f t="shared" si="305"/>
        <v>9.9430000000000004E-2</v>
      </c>
      <c r="BF458" s="132">
        <f t="shared" si="306"/>
        <v>7.7060000000000003E-2</v>
      </c>
      <c r="BG458" s="132">
        <f t="shared" si="317"/>
        <v>9.4199999999999996E-3</v>
      </c>
      <c r="BH458" s="132"/>
      <c r="BI458" s="132">
        <f t="shared" si="289"/>
        <v>1.5407000000000002</v>
      </c>
      <c r="BJ458" s="132">
        <f t="shared" si="289"/>
        <v>2.7329000000000003</v>
      </c>
      <c r="BK458" s="132">
        <f t="shared" si="289"/>
        <v>3.9136500000000001</v>
      </c>
      <c r="BL458" s="132">
        <f t="shared" si="307"/>
        <v>0.3629</v>
      </c>
      <c r="BM458" s="132">
        <f t="shared" si="318"/>
        <v>1.9881000000000002</v>
      </c>
      <c r="BN458" s="132">
        <f t="shared" si="308"/>
        <v>0.97426000000000013</v>
      </c>
      <c r="BO458" s="132"/>
      <c r="BP458" s="132">
        <f t="shared" si="319"/>
        <v>4.58005</v>
      </c>
      <c r="BQ458" s="132">
        <f t="shared" si="320"/>
        <v>11.6334</v>
      </c>
      <c r="BR458" s="132">
        <f t="shared" si="321"/>
        <v>0.36285999999999996</v>
      </c>
      <c r="BS458" s="132">
        <f t="shared" si="309"/>
        <v>0.10931</v>
      </c>
      <c r="BT458" s="132">
        <f t="shared" si="310"/>
        <v>1.4208000000000001</v>
      </c>
      <c r="BU458" s="132"/>
      <c r="BV458" s="132">
        <f t="shared" si="322"/>
        <v>9.2800000000000007E-2</v>
      </c>
      <c r="BW458" s="133">
        <f t="shared" si="290"/>
        <v>1.0125999999999999</v>
      </c>
      <c r="BX458" s="133">
        <f t="shared" si="290"/>
        <v>1.1092</v>
      </c>
      <c r="BY458" s="133">
        <f t="shared" si="311"/>
        <v>0.3473</v>
      </c>
      <c r="BZ458" s="133">
        <f t="shared" si="312"/>
        <v>0.3513</v>
      </c>
      <c r="CA458" s="133">
        <f t="shared" si="313"/>
        <v>2.1500000000000002E-2</v>
      </c>
      <c r="CB458" s="133">
        <f t="shared" si="314"/>
        <v>6.9474999999999998</v>
      </c>
      <c r="CC458" s="133"/>
      <c r="CD458" s="133">
        <f t="shared" si="315"/>
        <v>1.2939000000000001</v>
      </c>
    </row>
    <row r="459" spans="1:82" ht="15.75" x14ac:dyDescent="0.25">
      <c r="A459" s="125">
        <v>43557</v>
      </c>
      <c r="B459" s="138">
        <v>15142</v>
      </c>
      <c r="C459" s="138">
        <v>53803</v>
      </c>
      <c r="D459" s="138">
        <v>77506</v>
      </c>
      <c r="E459" s="138">
        <v>19807</v>
      </c>
      <c r="F459" s="138">
        <v>46564</v>
      </c>
      <c r="G459" s="138">
        <v>1116</v>
      </c>
      <c r="H459" s="138">
        <v>9872</v>
      </c>
      <c r="I459" s="138">
        <v>10747</v>
      </c>
      <c r="J459" s="138">
        <v>114223</v>
      </c>
      <c r="K459" s="138">
        <v>90238</v>
      </c>
      <c r="L459" s="146">
        <v>3513</v>
      </c>
      <c r="M459" s="138">
        <v>20391</v>
      </c>
      <c r="N459" s="138">
        <v>181</v>
      </c>
      <c r="O459" s="138">
        <v>13421</v>
      </c>
      <c r="P459" s="138">
        <v>12791</v>
      </c>
      <c r="Q459" s="138">
        <v>3489</v>
      </c>
      <c r="R459" s="138">
        <v>14318</v>
      </c>
      <c r="S459" s="138">
        <v>58681</v>
      </c>
      <c r="T459" s="138">
        <v>10355</v>
      </c>
      <c r="U459" s="138">
        <v>3539</v>
      </c>
      <c r="V459" s="138">
        <v>27180</v>
      </c>
      <c r="W459" s="138">
        <v>37134</v>
      </c>
      <c r="X459" s="138">
        <v>13595</v>
      </c>
      <c r="Y459" s="146">
        <v>17193</v>
      </c>
      <c r="Z459" s="138">
        <v>13058</v>
      </c>
      <c r="AA459" s="138">
        <v>58499</v>
      </c>
      <c r="AB459" s="138">
        <v>826</v>
      </c>
      <c r="AC459" s="138">
        <v>870</v>
      </c>
      <c r="AD459" s="138">
        <v>8054</v>
      </c>
      <c r="AE459" s="138">
        <v>31758</v>
      </c>
      <c r="AF459" s="138">
        <v>10308</v>
      </c>
      <c r="AG459" s="138">
        <v>11010</v>
      </c>
      <c r="AH459" s="138">
        <v>56630</v>
      </c>
      <c r="AI459" s="138">
        <v>42110</v>
      </c>
      <c r="AJ459" s="138">
        <v>362840</v>
      </c>
      <c r="AK459" s="128">
        <f t="shared" si="283"/>
        <v>0.20391000000000001</v>
      </c>
      <c r="AL459" s="129">
        <f t="shared" si="284"/>
        <v>1.5142</v>
      </c>
      <c r="AM459" s="129">
        <f t="shared" si="294"/>
        <v>2.69015</v>
      </c>
      <c r="AN459" s="129">
        <f t="shared" si="294"/>
        <v>3.8753000000000002</v>
      </c>
      <c r="AO459" s="129">
        <f t="shared" si="293"/>
        <v>11.4223</v>
      </c>
      <c r="AP459" s="129">
        <f t="shared" si="287"/>
        <v>4.5118999999999998</v>
      </c>
      <c r="AQ459" s="129">
        <f t="shared" ref="AQ459:AQ486" si="323">(AH459)*0.00001</f>
        <v>0.56630000000000003</v>
      </c>
      <c r="AR459" s="129">
        <f t="shared" ref="AR459:AR487" si="324">(AI459)*0.000001</f>
        <v>4.2109999999999995E-2</v>
      </c>
      <c r="AT459" s="131">
        <f t="shared" si="316"/>
        <v>43557</v>
      </c>
      <c r="AU459" s="132">
        <f t="shared" si="295"/>
        <v>0.31758000000000003</v>
      </c>
      <c r="AV459" s="132">
        <f t="shared" si="296"/>
        <v>0.58499000000000001</v>
      </c>
      <c r="AW459" s="132">
        <f t="shared" si="297"/>
        <v>0.58681000000000005</v>
      </c>
      <c r="AX459" s="132">
        <f t="shared" si="298"/>
        <v>8.7000000000000011E-3</v>
      </c>
      <c r="AY459" s="132">
        <f t="shared" si="299"/>
        <v>8.26E-3</v>
      </c>
      <c r="AZ459" s="132">
        <f t="shared" si="300"/>
        <v>0.27180000000000004</v>
      </c>
      <c r="BA459" s="132">
        <f t="shared" si="301"/>
        <v>0.17193000000000003</v>
      </c>
      <c r="BB459" s="132">
        <f t="shared" si="302"/>
        <v>0.74268000000000001</v>
      </c>
      <c r="BC459" s="132">
        <f t="shared" si="303"/>
        <v>0.13058</v>
      </c>
      <c r="BD459" s="132">
        <f t="shared" si="304"/>
        <v>0.13595000000000002</v>
      </c>
      <c r="BE459" s="132">
        <f t="shared" si="305"/>
        <v>0.10308</v>
      </c>
      <c r="BF459" s="132">
        <f t="shared" si="306"/>
        <v>8.054E-2</v>
      </c>
      <c r="BG459" s="132">
        <f t="shared" si="317"/>
        <v>1.1009999999999999E-2</v>
      </c>
      <c r="BH459" s="132"/>
      <c r="BI459" s="132">
        <f t="shared" si="289"/>
        <v>1.5142</v>
      </c>
      <c r="BJ459" s="132">
        <f t="shared" si="289"/>
        <v>2.69015</v>
      </c>
      <c r="BK459" s="132">
        <f t="shared" si="289"/>
        <v>3.8753000000000002</v>
      </c>
      <c r="BL459" s="132">
        <f t="shared" si="307"/>
        <v>0.35389999999999999</v>
      </c>
      <c r="BM459" s="132">
        <f t="shared" si="318"/>
        <v>1.9807000000000001</v>
      </c>
      <c r="BN459" s="132">
        <f t="shared" si="308"/>
        <v>0.93128000000000011</v>
      </c>
      <c r="BO459" s="132"/>
      <c r="BP459" s="132">
        <f t="shared" si="319"/>
        <v>4.5118999999999998</v>
      </c>
      <c r="BQ459" s="132">
        <f t="shared" si="320"/>
        <v>11.4223</v>
      </c>
      <c r="BR459" s="132">
        <f t="shared" si="321"/>
        <v>0.36284</v>
      </c>
      <c r="BS459" s="132">
        <f t="shared" si="309"/>
        <v>0.10355</v>
      </c>
      <c r="BT459" s="132">
        <f t="shared" si="310"/>
        <v>1.4318</v>
      </c>
      <c r="BU459" s="132"/>
      <c r="BV459" s="132">
        <f t="shared" si="322"/>
        <v>0.1116</v>
      </c>
      <c r="BW459" s="133">
        <f t="shared" si="290"/>
        <v>0.98720000000000008</v>
      </c>
      <c r="BX459" s="133">
        <f t="shared" si="290"/>
        <v>1.0747</v>
      </c>
      <c r="BY459" s="133">
        <f t="shared" si="311"/>
        <v>0.34890000000000004</v>
      </c>
      <c r="BZ459" s="133">
        <f t="shared" si="312"/>
        <v>0.3513</v>
      </c>
      <c r="CA459" s="133">
        <f t="shared" si="313"/>
        <v>1.8100000000000002E-2</v>
      </c>
      <c r="CB459" s="133">
        <f t="shared" si="314"/>
        <v>6.7105000000000006</v>
      </c>
      <c r="CC459" s="133"/>
      <c r="CD459" s="133">
        <f t="shared" si="315"/>
        <v>1.2791000000000001</v>
      </c>
    </row>
    <row r="460" spans="1:82" ht="15.75" x14ac:dyDescent="0.25">
      <c r="A460" s="125">
        <v>43558</v>
      </c>
      <c r="B460" s="138">
        <v>15120</v>
      </c>
      <c r="C460" s="138">
        <v>53690</v>
      </c>
      <c r="D460" s="138">
        <v>77152</v>
      </c>
      <c r="E460" s="138">
        <v>19513</v>
      </c>
      <c r="F460" s="138">
        <v>47738</v>
      </c>
      <c r="G460" s="138">
        <v>980</v>
      </c>
      <c r="H460" s="138">
        <v>10193</v>
      </c>
      <c r="I460" s="138">
        <v>10414</v>
      </c>
      <c r="J460" s="138">
        <v>114686</v>
      </c>
      <c r="K460" s="138">
        <v>90339</v>
      </c>
      <c r="L460" s="146">
        <v>3513</v>
      </c>
      <c r="M460" s="138">
        <v>20191</v>
      </c>
      <c r="N460" s="138">
        <v>182</v>
      </c>
      <c r="O460" s="138">
        <v>13823</v>
      </c>
      <c r="P460" s="138">
        <v>13039</v>
      </c>
      <c r="Q460" s="138">
        <v>3538</v>
      </c>
      <c r="R460" s="138">
        <v>14335</v>
      </c>
      <c r="S460" s="138">
        <v>59085</v>
      </c>
      <c r="T460" s="138">
        <v>10559</v>
      </c>
      <c r="U460" s="138">
        <v>3562</v>
      </c>
      <c r="V460" s="138">
        <v>26887</v>
      </c>
      <c r="W460" s="138">
        <v>38652</v>
      </c>
      <c r="X460" s="138">
        <v>14205</v>
      </c>
      <c r="Y460" s="146">
        <v>17193</v>
      </c>
      <c r="Z460" s="138">
        <v>13205</v>
      </c>
      <c r="AA460" s="138">
        <v>56276</v>
      </c>
      <c r="AB460" s="138">
        <v>798</v>
      </c>
      <c r="AC460" s="138">
        <v>696</v>
      </c>
      <c r="AD460" s="138">
        <v>7865</v>
      </c>
      <c r="AE460" s="138">
        <v>34701</v>
      </c>
      <c r="AF460" s="138">
        <v>10304</v>
      </c>
      <c r="AG460" s="138">
        <v>6750</v>
      </c>
      <c r="AH460" s="138">
        <v>55190</v>
      </c>
      <c r="AI460" s="138">
        <v>43770</v>
      </c>
      <c r="AJ460" s="138">
        <v>358540</v>
      </c>
      <c r="AK460" s="128">
        <f t="shared" si="283"/>
        <v>0.20191000000000001</v>
      </c>
      <c r="AL460" s="129">
        <f t="shared" si="284"/>
        <v>1.512</v>
      </c>
      <c r="AM460" s="129">
        <f t="shared" si="294"/>
        <v>2.6845000000000003</v>
      </c>
      <c r="AN460" s="129">
        <f t="shared" si="294"/>
        <v>3.8576000000000001</v>
      </c>
      <c r="AO460" s="129">
        <f t="shared" si="293"/>
        <v>11.4686</v>
      </c>
      <c r="AP460" s="129">
        <f t="shared" si="287"/>
        <v>4.5169500000000005</v>
      </c>
      <c r="AQ460" s="129">
        <f t="shared" si="323"/>
        <v>0.55190000000000006</v>
      </c>
      <c r="AR460" s="129">
        <f t="shared" si="324"/>
        <v>4.3769999999999996E-2</v>
      </c>
      <c r="AT460" s="131">
        <f t="shared" si="316"/>
        <v>43558</v>
      </c>
      <c r="AU460" s="132">
        <f t="shared" si="295"/>
        <v>0.34701000000000004</v>
      </c>
      <c r="AV460" s="132">
        <f t="shared" si="296"/>
        <v>0.56276000000000004</v>
      </c>
      <c r="AW460" s="132">
        <f t="shared" si="297"/>
        <v>0.5908500000000001</v>
      </c>
      <c r="AX460" s="132">
        <f t="shared" si="298"/>
        <v>6.9600000000000009E-3</v>
      </c>
      <c r="AY460" s="132">
        <f t="shared" si="299"/>
        <v>7.980000000000001E-3</v>
      </c>
      <c r="AZ460" s="132">
        <f t="shared" si="300"/>
        <v>0.26887</v>
      </c>
      <c r="BA460" s="132">
        <f t="shared" si="301"/>
        <v>0.17193000000000003</v>
      </c>
      <c r="BB460" s="132">
        <f t="shared" si="302"/>
        <v>0.77304000000000006</v>
      </c>
      <c r="BC460" s="132">
        <f t="shared" si="303"/>
        <v>0.13205</v>
      </c>
      <c r="BD460" s="132">
        <f t="shared" si="304"/>
        <v>0.14205000000000001</v>
      </c>
      <c r="BE460" s="132">
        <f t="shared" si="305"/>
        <v>0.10304000000000001</v>
      </c>
      <c r="BF460" s="132">
        <f t="shared" si="306"/>
        <v>7.8650000000000012E-2</v>
      </c>
      <c r="BG460" s="132">
        <f t="shared" si="317"/>
        <v>6.7499999999999999E-3</v>
      </c>
      <c r="BH460" s="132"/>
      <c r="BI460" s="132">
        <f t="shared" si="289"/>
        <v>1.512</v>
      </c>
      <c r="BJ460" s="132">
        <f t="shared" si="289"/>
        <v>2.6845000000000003</v>
      </c>
      <c r="BK460" s="132">
        <f t="shared" si="289"/>
        <v>3.8576000000000001</v>
      </c>
      <c r="BL460" s="132">
        <f t="shared" si="307"/>
        <v>0.35620000000000002</v>
      </c>
      <c r="BM460" s="132">
        <f t="shared" si="318"/>
        <v>1.9513</v>
      </c>
      <c r="BN460" s="132">
        <f t="shared" si="308"/>
        <v>0.95476000000000005</v>
      </c>
      <c r="BO460" s="132"/>
      <c r="BP460" s="132">
        <f t="shared" si="319"/>
        <v>4.5169500000000005</v>
      </c>
      <c r="BQ460" s="132">
        <f t="shared" si="320"/>
        <v>11.4686</v>
      </c>
      <c r="BR460" s="132">
        <f t="shared" si="321"/>
        <v>0.35853999999999997</v>
      </c>
      <c r="BS460" s="132">
        <f t="shared" si="309"/>
        <v>0.10559</v>
      </c>
      <c r="BT460" s="132">
        <f t="shared" si="310"/>
        <v>1.4335</v>
      </c>
      <c r="BU460" s="132"/>
      <c r="BV460" s="132">
        <f t="shared" si="322"/>
        <v>9.8000000000000004E-2</v>
      </c>
      <c r="BW460" s="133">
        <f t="shared" si="290"/>
        <v>1.0193000000000001</v>
      </c>
      <c r="BX460" s="133">
        <f t="shared" si="290"/>
        <v>1.0414000000000001</v>
      </c>
      <c r="BY460" s="133">
        <f t="shared" si="311"/>
        <v>0.3538</v>
      </c>
      <c r="BZ460" s="133">
        <f t="shared" si="312"/>
        <v>0.3513</v>
      </c>
      <c r="CA460" s="133">
        <f t="shared" si="313"/>
        <v>1.8200000000000001E-2</v>
      </c>
      <c r="CB460" s="133">
        <f t="shared" si="314"/>
        <v>6.9115000000000002</v>
      </c>
      <c r="CC460" s="133"/>
      <c r="CD460" s="133">
        <f t="shared" si="315"/>
        <v>1.3039000000000001</v>
      </c>
    </row>
    <row r="461" spans="1:82" ht="15.75" x14ac:dyDescent="0.25">
      <c r="A461" s="125">
        <v>43559</v>
      </c>
      <c r="B461" s="138">
        <v>15021</v>
      </c>
      <c r="C461" s="138">
        <v>53250</v>
      </c>
      <c r="D461" s="138">
        <v>76335</v>
      </c>
      <c r="E461" s="138">
        <v>19287</v>
      </c>
      <c r="F461" s="138">
        <v>47591</v>
      </c>
      <c r="G461" s="138">
        <v>946</v>
      </c>
      <c r="H461" s="138">
        <v>9648</v>
      </c>
      <c r="I461" s="138">
        <v>9346</v>
      </c>
      <c r="J461" s="138">
        <v>113351</v>
      </c>
      <c r="K461" s="138">
        <v>87493</v>
      </c>
      <c r="L461" s="146">
        <v>3513</v>
      </c>
      <c r="M461" s="138">
        <v>19770</v>
      </c>
      <c r="N461" s="138">
        <v>167</v>
      </c>
      <c r="O461" s="138">
        <v>13862</v>
      </c>
      <c r="P461" s="138">
        <v>12686</v>
      </c>
      <c r="Q461" s="138">
        <v>3416</v>
      </c>
      <c r="R461" s="138">
        <v>14155</v>
      </c>
      <c r="S461" s="138">
        <v>57378</v>
      </c>
      <c r="T461" s="138">
        <v>10672</v>
      </c>
      <c r="U461" s="138">
        <v>3527</v>
      </c>
      <c r="V461" s="138">
        <v>26443</v>
      </c>
      <c r="W461" s="138">
        <v>36985</v>
      </c>
      <c r="X461" s="138">
        <v>13619</v>
      </c>
      <c r="Y461" s="146">
        <v>17193</v>
      </c>
      <c r="Z461" s="138">
        <v>12716</v>
      </c>
      <c r="AA461" s="138">
        <v>57605</v>
      </c>
      <c r="AB461" s="138">
        <v>773</v>
      </c>
      <c r="AC461" s="138">
        <v>602</v>
      </c>
      <c r="AD461" s="138">
        <v>7746</v>
      </c>
      <c r="AE461" s="138">
        <v>37937</v>
      </c>
      <c r="AF461" s="138">
        <v>10714</v>
      </c>
      <c r="AG461" s="138">
        <v>11010</v>
      </c>
      <c r="AH461" s="138">
        <v>55760</v>
      </c>
      <c r="AI461" s="138">
        <v>41860</v>
      </c>
      <c r="AJ461" s="138">
        <v>265820</v>
      </c>
      <c r="AK461" s="128">
        <f t="shared" si="283"/>
        <v>0.19770000000000001</v>
      </c>
      <c r="AL461" s="129">
        <f t="shared" si="284"/>
        <v>1.5021</v>
      </c>
      <c r="AM461" s="129">
        <f t="shared" si="294"/>
        <v>2.6625000000000001</v>
      </c>
      <c r="AN461" s="129">
        <f t="shared" si="294"/>
        <v>3.8167500000000003</v>
      </c>
      <c r="AO461" s="129">
        <f t="shared" si="293"/>
        <v>11.335100000000001</v>
      </c>
      <c r="AP461" s="129">
        <f t="shared" si="287"/>
        <v>4.3746499999999999</v>
      </c>
      <c r="AQ461" s="129">
        <f t="shared" si="323"/>
        <v>0.5576000000000001</v>
      </c>
      <c r="AR461" s="129">
        <f t="shared" si="324"/>
        <v>4.1860000000000001E-2</v>
      </c>
      <c r="AT461" s="131">
        <f t="shared" si="316"/>
        <v>43559</v>
      </c>
      <c r="AU461" s="132">
        <f t="shared" si="295"/>
        <v>0.37937000000000004</v>
      </c>
      <c r="AV461" s="132">
        <f t="shared" si="296"/>
        <v>0.57605000000000006</v>
      </c>
      <c r="AW461" s="132">
        <f t="shared" si="297"/>
        <v>0.57378000000000007</v>
      </c>
      <c r="AX461" s="132">
        <f t="shared" si="298"/>
        <v>6.0200000000000002E-3</v>
      </c>
      <c r="AY461" s="132">
        <f t="shared" si="299"/>
        <v>7.7300000000000008E-3</v>
      </c>
      <c r="AZ461" s="132">
        <f t="shared" si="300"/>
        <v>0.26443</v>
      </c>
      <c r="BA461" s="132">
        <f t="shared" si="301"/>
        <v>0.17193000000000003</v>
      </c>
      <c r="BB461" s="132">
        <f t="shared" si="302"/>
        <v>0.73970000000000002</v>
      </c>
      <c r="BC461" s="132">
        <f t="shared" si="303"/>
        <v>0.12716000000000002</v>
      </c>
      <c r="BD461" s="132">
        <f t="shared" si="304"/>
        <v>0.13619000000000001</v>
      </c>
      <c r="BE461" s="132">
        <f t="shared" si="305"/>
        <v>0.10714000000000001</v>
      </c>
      <c r="BF461" s="132">
        <f t="shared" si="306"/>
        <v>7.7460000000000001E-2</v>
      </c>
      <c r="BG461" s="132">
        <f t="shared" si="317"/>
        <v>1.1009999999999999E-2</v>
      </c>
      <c r="BH461" s="132"/>
      <c r="BI461" s="132">
        <f t="shared" si="289"/>
        <v>1.5021</v>
      </c>
      <c r="BJ461" s="132">
        <f t="shared" si="289"/>
        <v>2.6625000000000001</v>
      </c>
      <c r="BK461" s="132">
        <f t="shared" si="289"/>
        <v>3.8167500000000003</v>
      </c>
      <c r="BL461" s="132">
        <f t="shared" si="307"/>
        <v>0.35270000000000001</v>
      </c>
      <c r="BM461" s="132">
        <f t="shared" si="318"/>
        <v>1.9287000000000001</v>
      </c>
      <c r="BN461" s="132">
        <f t="shared" si="308"/>
        <v>0.95182000000000011</v>
      </c>
      <c r="BO461" s="132"/>
      <c r="BP461" s="132">
        <f t="shared" si="319"/>
        <v>4.3746499999999999</v>
      </c>
      <c r="BQ461" s="132">
        <f t="shared" si="320"/>
        <v>11.335100000000001</v>
      </c>
      <c r="BR461" s="132">
        <f t="shared" si="321"/>
        <v>0.26582</v>
      </c>
      <c r="BS461" s="132">
        <f t="shared" si="309"/>
        <v>0.10672000000000001</v>
      </c>
      <c r="BT461" s="132">
        <f t="shared" si="310"/>
        <v>1.4155</v>
      </c>
      <c r="BU461" s="132"/>
      <c r="BV461" s="132">
        <f t="shared" si="322"/>
        <v>9.4600000000000004E-2</v>
      </c>
      <c r="BW461" s="133">
        <f t="shared" si="290"/>
        <v>0.96479999999999999</v>
      </c>
      <c r="BX461" s="133">
        <f t="shared" si="290"/>
        <v>0.9346000000000001</v>
      </c>
      <c r="BY461" s="133">
        <f t="shared" si="311"/>
        <v>0.34160000000000001</v>
      </c>
      <c r="BZ461" s="133">
        <f t="shared" si="312"/>
        <v>0.3513</v>
      </c>
      <c r="CA461" s="133">
        <f t="shared" si="313"/>
        <v>1.67E-2</v>
      </c>
      <c r="CB461" s="133">
        <f t="shared" si="314"/>
        <v>6.931</v>
      </c>
      <c r="CC461" s="133"/>
      <c r="CD461" s="133">
        <f t="shared" si="315"/>
        <v>1.2685999999999999</v>
      </c>
    </row>
    <row r="462" spans="1:82" ht="15.75" x14ac:dyDescent="0.25">
      <c r="A462" s="125">
        <v>43560</v>
      </c>
      <c r="B462" s="126">
        <v>14782</v>
      </c>
      <c r="C462" s="126">
        <v>52988</v>
      </c>
      <c r="D462" s="126">
        <v>76012</v>
      </c>
      <c r="E462" s="126">
        <v>18669</v>
      </c>
      <c r="F462" s="126">
        <v>49529</v>
      </c>
      <c r="G462" s="126">
        <v>978</v>
      </c>
      <c r="H462" s="126">
        <v>9897</v>
      </c>
      <c r="I462" s="126">
        <v>10540</v>
      </c>
      <c r="J462" s="126">
        <v>114355</v>
      </c>
      <c r="K462" s="126">
        <v>89423</v>
      </c>
      <c r="L462" s="146">
        <v>3513</v>
      </c>
      <c r="M462" s="126">
        <v>17816</v>
      </c>
      <c r="N462" s="126">
        <v>166</v>
      </c>
      <c r="O462" s="126">
        <v>14429</v>
      </c>
      <c r="P462" s="126">
        <v>12712</v>
      </c>
      <c r="Q462" s="126">
        <v>3375</v>
      </c>
      <c r="R462" s="126">
        <v>14446</v>
      </c>
      <c r="S462" s="126">
        <v>56464</v>
      </c>
      <c r="T462" s="126">
        <v>11359</v>
      </c>
      <c r="U462" s="126">
        <v>3417</v>
      </c>
      <c r="V462" s="126">
        <v>26249</v>
      </c>
      <c r="W462" s="126">
        <v>37684</v>
      </c>
      <c r="X462" s="126">
        <v>14018</v>
      </c>
      <c r="Y462" s="146">
        <v>17193</v>
      </c>
      <c r="Z462" s="126">
        <v>12132</v>
      </c>
      <c r="AA462" s="126">
        <v>55560</v>
      </c>
      <c r="AB462" s="126">
        <v>772</v>
      </c>
      <c r="AC462" s="126">
        <v>656</v>
      </c>
      <c r="AD462" s="126">
        <v>8013</v>
      </c>
      <c r="AE462" s="126">
        <v>34364</v>
      </c>
      <c r="AF462" s="126">
        <v>9396</v>
      </c>
      <c r="AG462" s="126">
        <v>5420</v>
      </c>
      <c r="AH462" s="126">
        <v>54190</v>
      </c>
      <c r="AI462" s="126">
        <v>40820</v>
      </c>
      <c r="AJ462" s="126">
        <v>370800</v>
      </c>
      <c r="AK462" s="128">
        <f t="shared" si="283"/>
        <v>0.17816000000000001</v>
      </c>
      <c r="AL462" s="129">
        <f t="shared" si="284"/>
        <v>1.4782000000000002</v>
      </c>
      <c r="AM462" s="129">
        <f t="shared" si="294"/>
        <v>2.6494</v>
      </c>
      <c r="AN462" s="129">
        <f t="shared" si="294"/>
        <v>3.8006000000000002</v>
      </c>
      <c r="AO462" s="129">
        <f t="shared" si="293"/>
        <v>11.435500000000001</v>
      </c>
      <c r="AP462" s="129">
        <f t="shared" si="287"/>
        <v>4.4711500000000006</v>
      </c>
      <c r="AQ462" s="129">
        <f t="shared" si="323"/>
        <v>0.54190000000000005</v>
      </c>
      <c r="AR462" s="129">
        <f t="shared" si="324"/>
        <v>4.0819999999999995E-2</v>
      </c>
      <c r="AT462" s="131">
        <f t="shared" si="316"/>
        <v>43560</v>
      </c>
      <c r="AU462" s="132">
        <f t="shared" si="295"/>
        <v>0.34364</v>
      </c>
      <c r="AV462" s="132">
        <f t="shared" si="296"/>
        <v>0.55560000000000009</v>
      </c>
      <c r="AW462" s="132">
        <f t="shared" si="297"/>
        <v>0.56464000000000003</v>
      </c>
      <c r="AX462" s="132">
        <f t="shared" si="298"/>
        <v>6.5600000000000007E-3</v>
      </c>
      <c r="AY462" s="132">
        <f t="shared" si="299"/>
        <v>7.7200000000000003E-3</v>
      </c>
      <c r="AZ462" s="132">
        <f t="shared" si="300"/>
        <v>0.26249</v>
      </c>
      <c r="BA462" s="132">
        <f t="shared" si="301"/>
        <v>0.17193000000000003</v>
      </c>
      <c r="BB462" s="132">
        <f t="shared" si="302"/>
        <v>0.75368000000000002</v>
      </c>
      <c r="BC462" s="132">
        <f t="shared" si="303"/>
        <v>0.12132000000000001</v>
      </c>
      <c r="BD462" s="132">
        <f t="shared" si="304"/>
        <v>0.14018</v>
      </c>
      <c r="BE462" s="132">
        <f t="shared" si="305"/>
        <v>9.3960000000000002E-2</v>
      </c>
      <c r="BF462" s="132">
        <f t="shared" si="306"/>
        <v>8.0130000000000007E-2</v>
      </c>
      <c r="BG462" s="132">
        <f t="shared" si="317"/>
        <v>5.4199999999999995E-3</v>
      </c>
      <c r="BH462" s="132"/>
      <c r="BI462" s="132">
        <f t="shared" si="289"/>
        <v>1.4782000000000002</v>
      </c>
      <c r="BJ462" s="132">
        <f t="shared" si="289"/>
        <v>2.6494</v>
      </c>
      <c r="BK462" s="132">
        <f t="shared" si="289"/>
        <v>3.8006000000000002</v>
      </c>
      <c r="BL462" s="132">
        <f t="shared" si="307"/>
        <v>0.3417</v>
      </c>
      <c r="BM462" s="132">
        <f t="shared" si="318"/>
        <v>1.8669</v>
      </c>
      <c r="BN462" s="132">
        <f t="shared" si="308"/>
        <v>0.99058000000000013</v>
      </c>
      <c r="BO462" s="132"/>
      <c r="BP462" s="132">
        <f t="shared" si="319"/>
        <v>4.4711500000000006</v>
      </c>
      <c r="BQ462" s="132">
        <f t="shared" si="320"/>
        <v>11.435500000000001</v>
      </c>
      <c r="BR462" s="132">
        <f t="shared" si="321"/>
        <v>0.37079999999999996</v>
      </c>
      <c r="BS462" s="132">
        <f t="shared" si="309"/>
        <v>0.11359000000000001</v>
      </c>
      <c r="BT462" s="132">
        <f t="shared" si="310"/>
        <v>1.4446000000000001</v>
      </c>
      <c r="BU462" s="132"/>
      <c r="BV462" s="132">
        <f t="shared" si="322"/>
        <v>9.7799999999999998E-2</v>
      </c>
      <c r="BW462" s="133">
        <f t="shared" si="290"/>
        <v>0.98970000000000002</v>
      </c>
      <c r="BX462" s="133">
        <f t="shared" si="290"/>
        <v>1.054</v>
      </c>
      <c r="BY462" s="133">
        <f t="shared" si="311"/>
        <v>0.33750000000000002</v>
      </c>
      <c r="BZ462" s="133">
        <f t="shared" si="312"/>
        <v>0.3513</v>
      </c>
      <c r="CA462" s="133">
        <f t="shared" si="313"/>
        <v>1.66E-2</v>
      </c>
      <c r="CB462" s="133">
        <f t="shared" si="314"/>
        <v>7.2145000000000001</v>
      </c>
      <c r="CC462" s="133"/>
      <c r="CD462" s="133">
        <f t="shared" si="315"/>
        <v>1.2712000000000001</v>
      </c>
    </row>
    <row r="463" spans="1:82" ht="15.75" x14ac:dyDescent="0.25">
      <c r="A463" s="125">
        <v>43561</v>
      </c>
      <c r="B463" s="126">
        <v>15406</v>
      </c>
      <c r="C463" s="126">
        <v>54313</v>
      </c>
      <c r="D463" s="126">
        <v>77058</v>
      </c>
      <c r="E463" s="126">
        <v>18446</v>
      </c>
      <c r="F463" s="126">
        <v>50264</v>
      </c>
      <c r="G463" s="126">
        <v>1057</v>
      </c>
      <c r="H463" s="126">
        <v>10320</v>
      </c>
      <c r="I463" s="126">
        <v>10640</v>
      </c>
      <c r="J463" s="126">
        <v>115873</v>
      </c>
      <c r="K463" s="126">
        <v>89819</v>
      </c>
      <c r="L463" s="146">
        <v>3513</v>
      </c>
      <c r="M463" s="126">
        <v>22162</v>
      </c>
      <c r="N463" s="126">
        <v>105</v>
      </c>
      <c r="O463" s="126">
        <v>16123</v>
      </c>
      <c r="P463" s="126">
        <v>13584</v>
      </c>
      <c r="Q463" s="126">
        <v>3486</v>
      </c>
      <c r="R463" s="126">
        <v>13917</v>
      </c>
      <c r="S463" s="126">
        <v>54615</v>
      </c>
      <c r="T463" s="126">
        <v>13085</v>
      </c>
      <c r="U463" s="126">
        <v>3452</v>
      </c>
      <c r="V463" s="126">
        <v>27777</v>
      </c>
      <c r="W463" s="126">
        <v>38136</v>
      </c>
      <c r="X463" s="126">
        <v>15019</v>
      </c>
      <c r="Y463" s="146">
        <v>17193</v>
      </c>
      <c r="Z463" s="126">
        <v>14155</v>
      </c>
      <c r="AA463" s="126">
        <v>57422</v>
      </c>
      <c r="AB463" s="126">
        <v>890</v>
      </c>
      <c r="AC463" s="126">
        <v>530</v>
      </c>
      <c r="AD463" s="126">
        <v>9709</v>
      </c>
      <c r="AE463" s="126">
        <v>31221</v>
      </c>
      <c r="AF463" s="126">
        <v>7977</v>
      </c>
      <c r="AG463" s="126">
        <v>10760</v>
      </c>
      <c r="AH463" s="126">
        <v>72730</v>
      </c>
      <c r="AI463" s="126">
        <v>58540</v>
      </c>
      <c r="AJ463" s="126">
        <v>369600</v>
      </c>
      <c r="AK463" s="128">
        <f t="shared" si="283"/>
        <v>0.22162000000000001</v>
      </c>
      <c r="AL463" s="129">
        <f t="shared" si="284"/>
        <v>1.5406</v>
      </c>
      <c r="AM463" s="129">
        <f t="shared" si="294"/>
        <v>2.7156500000000001</v>
      </c>
      <c r="AN463" s="129">
        <f t="shared" si="294"/>
        <v>3.8529</v>
      </c>
      <c r="AO463" s="129">
        <f t="shared" si="293"/>
        <v>11.587300000000001</v>
      </c>
      <c r="AP463" s="129">
        <f t="shared" si="287"/>
        <v>4.4909499999999998</v>
      </c>
      <c r="AQ463" s="129">
        <f t="shared" si="323"/>
        <v>0.72730000000000006</v>
      </c>
      <c r="AR463" s="129">
        <f t="shared" si="324"/>
        <v>5.8539999999999995E-2</v>
      </c>
      <c r="AT463" s="131">
        <f t="shared" si="316"/>
        <v>43561</v>
      </c>
      <c r="AU463" s="132">
        <f t="shared" si="295"/>
        <v>0.31221000000000004</v>
      </c>
      <c r="AV463" s="132">
        <f t="shared" si="296"/>
        <v>0.57422000000000006</v>
      </c>
      <c r="AW463" s="132">
        <f t="shared" si="297"/>
        <v>0.54615000000000002</v>
      </c>
      <c r="AX463" s="132">
        <f t="shared" si="298"/>
        <v>5.3E-3</v>
      </c>
      <c r="AY463" s="132">
        <f t="shared" si="299"/>
        <v>8.8999999999999999E-3</v>
      </c>
      <c r="AZ463" s="132">
        <f t="shared" si="300"/>
        <v>0.27777000000000002</v>
      </c>
      <c r="BA463" s="132">
        <f t="shared" si="301"/>
        <v>0.17193000000000003</v>
      </c>
      <c r="BB463" s="132">
        <f t="shared" si="302"/>
        <v>0.76272000000000006</v>
      </c>
      <c r="BC463" s="132">
        <f t="shared" si="303"/>
        <v>0.14155000000000001</v>
      </c>
      <c r="BD463" s="132">
        <f t="shared" si="304"/>
        <v>0.15019000000000002</v>
      </c>
      <c r="BE463" s="132">
        <f t="shared" si="305"/>
        <v>7.9770000000000008E-2</v>
      </c>
      <c r="BF463" s="132">
        <f t="shared" si="306"/>
        <v>9.709000000000001E-2</v>
      </c>
      <c r="BG463" s="132">
        <f t="shared" si="317"/>
        <v>1.0759999999999999E-2</v>
      </c>
      <c r="BH463" s="132"/>
      <c r="BI463" s="132">
        <f t="shared" si="289"/>
        <v>1.5406</v>
      </c>
      <c r="BJ463" s="132">
        <f t="shared" si="289"/>
        <v>2.7156500000000001</v>
      </c>
      <c r="BK463" s="132">
        <f t="shared" si="289"/>
        <v>3.8529</v>
      </c>
      <c r="BL463" s="132">
        <f t="shared" si="307"/>
        <v>0.34520000000000001</v>
      </c>
      <c r="BM463" s="132">
        <f t="shared" si="318"/>
        <v>1.8446</v>
      </c>
      <c r="BN463" s="132">
        <f t="shared" si="308"/>
        <v>1.0052800000000002</v>
      </c>
      <c r="BO463" s="132"/>
      <c r="BP463" s="132">
        <f t="shared" si="319"/>
        <v>4.4909499999999998</v>
      </c>
      <c r="BQ463" s="132">
        <f t="shared" si="320"/>
        <v>11.587300000000001</v>
      </c>
      <c r="BR463" s="132">
        <f t="shared" si="321"/>
        <v>0.36959999999999998</v>
      </c>
      <c r="BS463" s="132">
        <f t="shared" si="309"/>
        <v>0.13085000000000002</v>
      </c>
      <c r="BT463" s="132">
        <f t="shared" si="310"/>
        <v>1.3917000000000002</v>
      </c>
      <c r="BU463" s="132"/>
      <c r="BV463" s="132">
        <f t="shared" si="322"/>
        <v>0.1057</v>
      </c>
      <c r="BW463" s="133">
        <f t="shared" si="290"/>
        <v>1.032</v>
      </c>
      <c r="BX463" s="133">
        <f t="shared" si="290"/>
        <v>1.0640000000000001</v>
      </c>
      <c r="BY463" s="133">
        <f t="shared" si="311"/>
        <v>0.34860000000000002</v>
      </c>
      <c r="BZ463" s="133">
        <f t="shared" si="312"/>
        <v>0.3513</v>
      </c>
      <c r="CA463" s="133">
        <f t="shared" si="313"/>
        <v>1.0500000000000001E-2</v>
      </c>
      <c r="CB463" s="133">
        <f t="shared" si="314"/>
        <v>8.0615000000000006</v>
      </c>
      <c r="CC463" s="133"/>
      <c r="CD463" s="133">
        <f t="shared" si="315"/>
        <v>1.3584000000000001</v>
      </c>
    </row>
    <row r="464" spans="1:82" ht="15.75" x14ac:dyDescent="0.25">
      <c r="A464" s="125">
        <v>43562</v>
      </c>
      <c r="B464" s="126">
        <v>15650</v>
      </c>
      <c r="C464" s="126">
        <v>54919</v>
      </c>
      <c r="D464" s="126">
        <v>77688</v>
      </c>
      <c r="E464" s="126">
        <v>18921</v>
      </c>
      <c r="F464" s="126">
        <v>49772</v>
      </c>
      <c r="G464" s="126">
        <v>1112</v>
      </c>
      <c r="H464" s="126">
        <v>9923</v>
      </c>
      <c r="I464" s="126">
        <v>10353</v>
      </c>
      <c r="J464" s="126">
        <v>116744</v>
      </c>
      <c r="K464" s="126">
        <v>90305</v>
      </c>
      <c r="L464" s="146">
        <v>3513</v>
      </c>
      <c r="M464" s="126">
        <v>22574</v>
      </c>
      <c r="N464" s="126">
        <v>104</v>
      </c>
      <c r="O464" s="126">
        <v>16111</v>
      </c>
      <c r="P464" s="126">
        <v>13256</v>
      </c>
      <c r="Q464" s="126">
        <v>3428</v>
      </c>
      <c r="R464" s="126">
        <v>14435</v>
      </c>
      <c r="S464" s="126">
        <v>55862</v>
      </c>
      <c r="T464" s="126">
        <v>12519</v>
      </c>
      <c r="U464" s="126">
        <v>3582</v>
      </c>
      <c r="V464" s="126">
        <v>29143</v>
      </c>
      <c r="W464" s="126">
        <v>35901</v>
      </c>
      <c r="X464" s="126">
        <v>15489</v>
      </c>
      <c r="Y464" s="146">
        <v>17193</v>
      </c>
      <c r="Z464" s="126">
        <v>14796</v>
      </c>
      <c r="AA464" s="126">
        <v>60406</v>
      </c>
      <c r="AB464" s="126">
        <v>883</v>
      </c>
      <c r="AC464" s="126">
        <v>677</v>
      </c>
      <c r="AD464" s="126">
        <v>7133</v>
      </c>
      <c r="AE464" s="126">
        <v>32574</v>
      </c>
      <c r="AF464" s="126">
        <v>8064</v>
      </c>
      <c r="AG464" s="126">
        <v>11010</v>
      </c>
      <c r="AH464" s="126">
        <v>51940</v>
      </c>
      <c r="AI464" s="126">
        <v>37900</v>
      </c>
      <c r="AJ464" s="126">
        <v>360720</v>
      </c>
      <c r="AK464" s="128">
        <f t="shared" si="283"/>
        <v>0.22574000000000002</v>
      </c>
      <c r="AL464" s="129">
        <f t="shared" si="284"/>
        <v>1.5650000000000002</v>
      </c>
      <c r="AM464" s="129">
        <f t="shared" si="294"/>
        <v>2.7459500000000001</v>
      </c>
      <c r="AN464" s="129">
        <f t="shared" si="294"/>
        <v>3.8844000000000003</v>
      </c>
      <c r="AO464" s="129">
        <f t="shared" si="293"/>
        <v>11.6744</v>
      </c>
      <c r="AP464" s="129">
        <f t="shared" si="287"/>
        <v>4.51525</v>
      </c>
      <c r="AQ464" s="129">
        <f t="shared" si="323"/>
        <v>0.51940000000000008</v>
      </c>
      <c r="AR464" s="129">
        <f t="shared" si="324"/>
        <v>3.7899999999999996E-2</v>
      </c>
      <c r="AT464" s="131">
        <f t="shared" si="316"/>
        <v>43562</v>
      </c>
      <c r="AU464" s="132">
        <f t="shared" si="295"/>
        <v>0.32574000000000003</v>
      </c>
      <c r="AV464" s="132">
        <f t="shared" si="296"/>
        <v>0.60406000000000004</v>
      </c>
      <c r="AW464" s="132">
        <f t="shared" si="297"/>
        <v>0.55862000000000001</v>
      </c>
      <c r="AX464" s="132">
        <f t="shared" si="298"/>
        <v>6.7700000000000008E-3</v>
      </c>
      <c r="AY464" s="132">
        <f t="shared" si="299"/>
        <v>8.830000000000001E-3</v>
      </c>
      <c r="AZ464" s="132">
        <f t="shared" si="300"/>
        <v>0.29143000000000002</v>
      </c>
      <c r="BA464" s="132">
        <f t="shared" si="301"/>
        <v>0.17193000000000003</v>
      </c>
      <c r="BB464" s="132">
        <f t="shared" si="302"/>
        <v>0.7180200000000001</v>
      </c>
      <c r="BC464" s="132">
        <f t="shared" si="303"/>
        <v>0.14796000000000001</v>
      </c>
      <c r="BD464" s="132">
        <f t="shared" si="304"/>
        <v>0.15489</v>
      </c>
      <c r="BE464" s="132">
        <f t="shared" si="305"/>
        <v>8.0640000000000003E-2</v>
      </c>
      <c r="BF464" s="132">
        <f t="shared" si="306"/>
        <v>7.1330000000000005E-2</v>
      </c>
      <c r="BG464" s="132">
        <f t="shared" si="317"/>
        <v>1.1009999999999999E-2</v>
      </c>
      <c r="BH464" s="132"/>
      <c r="BI464" s="132">
        <f t="shared" si="289"/>
        <v>1.5650000000000002</v>
      </c>
      <c r="BJ464" s="132">
        <f t="shared" si="289"/>
        <v>2.7459500000000001</v>
      </c>
      <c r="BK464" s="132">
        <f t="shared" si="289"/>
        <v>3.8844000000000003</v>
      </c>
      <c r="BL464" s="132">
        <f t="shared" si="307"/>
        <v>0.35820000000000002</v>
      </c>
      <c r="BM464" s="132">
        <f t="shared" si="318"/>
        <v>1.8921000000000001</v>
      </c>
      <c r="BN464" s="132">
        <f t="shared" si="308"/>
        <v>0.9954400000000001</v>
      </c>
      <c r="BO464" s="132"/>
      <c r="BP464" s="132">
        <f t="shared" si="319"/>
        <v>4.51525</v>
      </c>
      <c r="BQ464" s="132">
        <f t="shared" si="320"/>
        <v>11.6744</v>
      </c>
      <c r="BR464" s="132">
        <f t="shared" si="321"/>
        <v>0.36071999999999999</v>
      </c>
      <c r="BS464" s="132">
        <f t="shared" si="309"/>
        <v>0.12519000000000002</v>
      </c>
      <c r="BT464" s="132">
        <f t="shared" si="310"/>
        <v>1.4435</v>
      </c>
      <c r="BU464" s="132"/>
      <c r="BV464" s="132">
        <f t="shared" si="322"/>
        <v>0.11120000000000001</v>
      </c>
      <c r="BW464" s="133">
        <f t="shared" si="290"/>
        <v>0.99230000000000007</v>
      </c>
      <c r="BX464" s="133">
        <f t="shared" si="290"/>
        <v>1.0353000000000001</v>
      </c>
      <c r="BY464" s="133">
        <f t="shared" si="311"/>
        <v>0.34279999999999999</v>
      </c>
      <c r="BZ464" s="133">
        <f t="shared" si="312"/>
        <v>0.3513</v>
      </c>
      <c r="CA464" s="133">
        <f t="shared" si="313"/>
        <v>1.0400000000000001E-2</v>
      </c>
      <c r="CB464" s="133">
        <f t="shared" si="314"/>
        <v>8.0555000000000003</v>
      </c>
      <c r="CC464" s="133"/>
      <c r="CD464" s="133">
        <f t="shared" si="315"/>
        <v>1.3256000000000001</v>
      </c>
    </row>
    <row r="465" spans="1:82" ht="15.75" x14ac:dyDescent="0.25">
      <c r="A465" s="125">
        <v>43563</v>
      </c>
      <c r="B465" s="138">
        <v>14901</v>
      </c>
      <c r="C465" s="138">
        <v>52961</v>
      </c>
      <c r="D465" s="138">
        <v>75772</v>
      </c>
      <c r="E465" s="138">
        <v>18536</v>
      </c>
      <c r="F465" s="138">
        <v>48567</v>
      </c>
      <c r="G465" s="138">
        <v>939</v>
      </c>
      <c r="H465" s="138">
        <v>9532</v>
      </c>
      <c r="I465" s="138">
        <v>9956</v>
      </c>
      <c r="J465" s="138">
        <v>114227</v>
      </c>
      <c r="K465" s="138">
        <v>87918</v>
      </c>
      <c r="L465" s="146">
        <v>3513</v>
      </c>
      <c r="M465" s="138">
        <v>19441</v>
      </c>
      <c r="N465" s="138">
        <v>163</v>
      </c>
      <c r="O465" s="138">
        <v>14399</v>
      </c>
      <c r="P465" s="138">
        <v>12520</v>
      </c>
      <c r="Q465" s="138">
        <v>3420</v>
      </c>
      <c r="R465" s="138">
        <v>14221</v>
      </c>
      <c r="S465" s="138">
        <v>57557</v>
      </c>
      <c r="T465" s="138">
        <v>10775</v>
      </c>
      <c r="U465" s="138">
        <v>3464</v>
      </c>
      <c r="V465" s="138">
        <v>26600</v>
      </c>
      <c r="W465" s="138">
        <v>37831</v>
      </c>
      <c r="X465" s="138">
        <v>14817</v>
      </c>
      <c r="Y465" s="146">
        <v>17193</v>
      </c>
      <c r="Z465" s="138">
        <v>13543</v>
      </c>
      <c r="AA465" s="138">
        <v>56770</v>
      </c>
      <c r="AB465" s="138">
        <v>750</v>
      </c>
      <c r="AC465" s="138">
        <v>306</v>
      </c>
      <c r="AD465" s="138">
        <v>7664</v>
      </c>
      <c r="AE465" s="138">
        <v>30548</v>
      </c>
      <c r="AF465" s="138">
        <v>9484</v>
      </c>
      <c r="AG465" s="138">
        <v>11010</v>
      </c>
      <c r="AH465" s="138">
        <v>52230</v>
      </c>
      <c r="AI465" s="138">
        <v>41660</v>
      </c>
      <c r="AJ465" s="138">
        <v>336860</v>
      </c>
      <c r="AK465" s="128">
        <f t="shared" ref="AK465:AK486" si="325">(M465)*0.00001</f>
        <v>0.19441000000000003</v>
      </c>
      <c r="AL465" s="129">
        <f t="shared" ref="AL465:AL486" si="326">(B465)*0.0001</f>
        <v>1.4901</v>
      </c>
      <c r="AM465" s="129">
        <f t="shared" ref="AM465:AN486" si="327">(C465)*0.00005</f>
        <v>2.64805</v>
      </c>
      <c r="AN465" s="129">
        <f t="shared" si="327"/>
        <v>3.7886000000000002</v>
      </c>
      <c r="AO465" s="129">
        <f t="shared" si="293"/>
        <v>11.422700000000001</v>
      </c>
      <c r="AP465" s="129">
        <f t="shared" ref="AP465:AP486" si="328">(K465)*0.00005</f>
        <v>4.3959000000000001</v>
      </c>
      <c r="AQ465" s="129">
        <f t="shared" si="323"/>
        <v>0.5223000000000001</v>
      </c>
      <c r="AR465" s="129">
        <f t="shared" si="324"/>
        <v>4.1659999999999996E-2</v>
      </c>
      <c r="AT465" s="131">
        <f t="shared" si="316"/>
        <v>43563</v>
      </c>
      <c r="AU465" s="132">
        <f t="shared" si="295"/>
        <v>0.30548000000000003</v>
      </c>
      <c r="AV465" s="132">
        <f t="shared" si="296"/>
        <v>0.56770000000000009</v>
      </c>
      <c r="AW465" s="132">
        <f t="shared" si="297"/>
        <v>0.57557000000000003</v>
      </c>
      <c r="AX465" s="132">
        <f t="shared" si="298"/>
        <v>3.0600000000000002E-3</v>
      </c>
      <c r="AY465" s="132">
        <f t="shared" si="299"/>
        <v>7.5000000000000006E-3</v>
      </c>
      <c r="AZ465" s="132">
        <f t="shared" si="300"/>
        <v>0.26600000000000001</v>
      </c>
      <c r="BA465" s="132">
        <f t="shared" si="301"/>
        <v>0.17193000000000003</v>
      </c>
      <c r="BB465" s="132">
        <f t="shared" si="302"/>
        <v>0.75662000000000007</v>
      </c>
      <c r="BC465" s="132">
        <f t="shared" si="303"/>
        <v>0.13543000000000002</v>
      </c>
      <c r="BD465" s="132">
        <f t="shared" si="304"/>
        <v>0.14817000000000002</v>
      </c>
      <c r="BE465" s="132">
        <f t="shared" si="305"/>
        <v>9.4840000000000008E-2</v>
      </c>
      <c r="BF465" s="132">
        <f t="shared" si="306"/>
        <v>7.664E-2</v>
      </c>
      <c r="BG465" s="132">
        <f t="shared" si="317"/>
        <v>1.1009999999999999E-2</v>
      </c>
      <c r="BH465" s="132"/>
      <c r="BI465" s="132">
        <f t="shared" si="289"/>
        <v>1.4901</v>
      </c>
      <c r="BJ465" s="132">
        <f t="shared" si="289"/>
        <v>2.64805</v>
      </c>
      <c r="BK465" s="132">
        <f t="shared" si="289"/>
        <v>3.7886000000000002</v>
      </c>
      <c r="BL465" s="132">
        <f t="shared" si="307"/>
        <v>0.34640000000000004</v>
      </c>
      <c r="BM465" s="132">
        <f t="shared" si="318"/>
        <v>1.8536000000000001</v>
      </c>
      <c r="BN465" s="132">
        <f t="shared" si="308"/>
        <v>0.97134000000000009</v>
      </c>
      <c r="BO465" s="132"/>
      <c r="BP465" s="132">
        <f t="shared" si="319"/>
        <v>4.3959000000000001</v>
      </c>
      <c r="BQ465" s="132">
        <f t="shared" si="320"/>
        <v>11.422700000000001</v>
      </c>
      <c r="BR465" s="132">
        <f t="shared" si="321"/>
        <v>0.33685999999999999</v>
      </c>
      <c r="BS465" s="132">
        <f t="shared" si="309"/>
        <v>0.10775000000000001</v>
      </c>
      <c r="BT465" s="132">
        <f t="shared" si="310"/>
        <v>1.4221000000000001</v>
      </c>
      <c r="BU465" s="132"/>
      <c r="BV465" s="132">
        <f t="shared" si="322"/>
        <v>9.3900000000000011E-2</v>
      </c>
      <c r="BW465" s="133">
        <f t="shared" si="290"/>
        <v>0.95320000000000005</v>
      </c>
      <c r="BX465" s="133">
        <f t="shared" si="290"/>
        <v>0.99560000000000004</v>
      </c>
      <c r="BY465" s="133">
        <f t="shared" si="311"/>
        <v>0.34200000000000003</v>
      </c>
      <c r="BZ465" s="133">
        <f t="shared" si="312"/>
        <v>0.3513</v>
      </c>
      <c r="CA465" s="133">
        <f t="shared" si="313"/>
        <v>1.6300000000000002E-2</v>
      </c>
      <c r="CB465" s="133">
        <f t="shared" si="314"/>
        <v>7.1995000000000005</v>
      </c>
      <c r="CC465" s="133"/>
      <c r="CD465" s="133">
        <f t="shared" si="315"/>
        <v>1.252</v>
      </c>
    </row>
    <row r="466" spans="1:82" ht="15.75" x14ac:dyDescent="0.25">
      <c r="A466" s="125">
        <v>43564</v>
      </c>
      <c r="B466" s="138">
        <v>14998</v>
      </c>
      <c r="C466" s="138">
        <v>52737</v>
      </c>
      <c r="D466" s="138">
        <v>75230</v>
      </c>
      <c r="E466" s="138">
        <v>18661</v>
      </c>
      <c r="F466" s="138">
        <v>49186</v>
      </c>
      <c r="G466" s="138">
        <v>934</v>
      </c>
      <c r="H466" s="138">
        <v>9492</v>
      </c>
      <c r="I466" s="138">
        <v>10627</v>
      </c>
      <c r="J466" s="138">
        <v>114503</v>
      </c>
      <c r="K466" s="138">
        <v>88659</v>
      </c>
      <c r="L466" s="146">
        <v>3513</v>
      </c>
      <c r="M466" s="138">
        <v>17404</v>
      </c>
      <c r="N466" s="138">
        <v>167</v>
      </c>
      <c r="O466" s="138">
        <v>14355</v>
      </c>
      <c r="P466" s="138">
        <v>12322</v>
      </c>
      <c r="Q466" s="138">
        <v>3504</v>
      </c>
      <c r="R466" s="138">
        <v>14996</v>
      </c>
      <c r="S466" s="138">
        <v>57457</v>
      </c>
      <c r="T466" s="138">
        <v>10597</v>
      </c>
      <c r="U466" s="138">
        <v>3387</v>
      </c>
      <c r="V466" s="138">
        <v>26536</v>
      </c>
      <c r="W466" s="138">
        <v>37473</v>
      </c>
      <c r="X466" s="138">
        <v>14880</v>
      </c>
      <c r="Y466" s="146">
        <v>17193</v>
      </c>
      <c r="Z466" s="138">
        <v>13328</v>
      </c>
      <c r="AA466" s="138">
        <v>56033</v>
      </c>
      <c r="AB466" s="138">
        <v>882</v>
      </c>
      <c r="AC466" s="138">
        <v>288</v>
      </c>
      <c r="AD466" s="138">
        <v>9139</v>
      </c>
      <c r="AE466" s="138">
        <v>30629</v>
      </c>
      <c r="AF466" s="138">
        <v>9740</v>
      </c>
      <c r="AG466" s="138">
        <v>19910</v>
      </c>
      <c r="AH466" s="138">
        <v>65500</v>
      </c>
      <c r="AI466" s="138">
        <v>50020</v>
      </c>
      <c r="AJ466" s="138">
        <v>333220</v>
      </c>
      <c r="AK466" s="128">
        <f t="shared" si="325"/>
        <v>0.17404000000000003</v>
      </c>
      <c r="AL466" s="129">
        <f t="shared" si="326"/>
        <v>1.4998</v>
      </c>
      <c r="AM466" s="129">
        <f t="shared" si="327"/>
        <v>2.6368499999999999</v>
      </c>
      <c r="AN466" s="129">
        <f t="shared" si="327"/>
        <v>3.7615000000000003</v>
      </c>
      <c r="AO466" s="129">
        <f t="shared" si="293"/>
        <v>11.4503</v>
      </c>
      <c r="AP466" s="129">
        <f t="shared" si="328"/>
        <v>4.4329499999999999</v>
      </c>
      <c r="AQ466" s="129">
        <f t="shared" si="323"/>
        <v>0.65500000000000003</v>
      </c>
      <c r="AR466" s="129">
        <f t="shared" si="324"/>
        <v>5.0019999999999995E-2</v>
      </c>
      <c r="AT466" s="131">
        <f t="shared" si="316"/>
        <v>43564</v>
      </c>
      <c r="AU466" s="132">
        <f t="shared" si="295"/>
        <v>0.30629000000000001</v>
      </c>
      <c r="AV466" s="132">
        <f t="shared" si="296"/>
        <v>0.56032999999999999</v>
      </c>
      <c r="AW466" s="132">
        <f t="shared" si="297"/>
        <v>0.57457000000000003</v>
      </c>
      <c r="AX466" s="132">
        <f t="shared" si="298"/>
        <v>2.8800000000000002E-3</v>
      </c>
      <c r="AY466" s="132">
        <f t="shared" si="299"/>
        <v>8.8200000000000014E-3</v>
      </c>
      <c r="AZ466" s="132">
        <f t="shared" si="300"/>
        <v>0.26536000000000004</v>
      </c>
      <c r="BA466" s="132">
        <f t="shared" si="301"/>
        <v>0.17193000000000003</v>
      </c>
      <c r="BB466" s="132">
        <f t="shared" si="302"/>
        <v>0.74946000000000002</v>
      </c>
      <c r="BC466" s="132">
        <f t="shared" si="303"/>
        <v>0.13328000000000001</v>
      </c>
      <c r="BD466" s="132">
        <f t="shared" si="304"/>
        <v>0.14880000000000002</v>
      </c>
      <c r="BE466" s="132">
        <f t="shared" si="305"/>
        <v>9.7400000000000014E-2</v>
      </c>
      <c r="BF466" s="132">
        <f t="shared" si="306"/>
        <v>9.1390000000000013E-2</v>
      </c>
      <c r="BG466" s="132">
        <f t="shared" si="317"/>
        <v>1.9910000000000001E-2</v>
      </c>
      <c r="BH466" s="132"/>
      <c r="BI466" s="132">
        <f t="shared" si="289"/>
        <v>1.4998</v>
      </c>
      <c r="BJ466" s="132">
        <f t="shared" si="289"/>
        <v>2.6368499999999999</v>
      </c>
      <c r="BK466" s="132">
        <f t="shared" si="289"/>
        <v>3.7615000000000003</v>
      </c>
      <c r="BL466" s="132">
        <f t="shared" si="307"/>
        <v>0.3387</v>
      </c>
      <c r="BM466" s="132">
        <f t="shared" si="318"/>
        <v>1.8661000000000001</v>
      </c>
      <c r="BN466" s="132">
        <f t="shared" si="308"/>
        <v>0.98372000000000004</v>
      </c>
      <c r="BO466" s="132"/>
      <c r="BP466" s="132">
        <f t="shared" si="319"/>
        <v>4.4329499999999999</v>
      </c>
      <c r="BQ466" s="132">
        <f t="shared" si="320"/>
        <v>11.4503</v>
      </c>
      <c r="BR466" s="132">
        <f t="shared" si="321"/>
        <v>0.33321999999999996</v>
      </c>
      <c r="BS466" s="132">
        <f t="shared" si="309"/>
        <v>0.10597000000000001</v>
      </c>
      <c r="BT466" s="132">
        <f t="shared" si="310"/>
        <v>1.4996</v>
      </c>
      <c r="BU466" s="132"/>
      <c r="BV466" s="132">
        <f t="shared" si="322"/>
        <v>9.3400000000000011E-2</v>
      </c>
      <c r="BW466" s="133">
        <f t="shared" si="290"/>
        <v>0.94920000000000004</v>
      </c>
      <c r="BX466" s="133">
        <f t="shared" si="290"/>
        <v>1.0627</v>
      </c>
      <c r="BY466" s="133">
        <f t="shared" si="311"/>
        <v>0.35039999999999999</v>
      </c>
      <c r="BZ466" s="133">
        <f t="shared" si="312"/>
        <v>0.3513</v>
      </c>
      <c r="CA466" s="133">
        <f t="shared" si="313"/>
        <v>1.67E-2</v>
      </c>
      <c r="CB466" s="133">
        <f t="shared" si="314"/>
        <v>7.1775000000000002</v>
      </c>
      <c r="CC466" s="133"/>
      <c r="CD466" s="133">
        <f t="shared" si="315"/>
        <v>1.2322</v>
      </c>
    </row>
    <row r="467" spans="1:82" ht="15.75" x14ac:dyDescent="0.25">
      <c r="A467" s="125">
        <v>43565</v>
      </c>
      <c r="B467" s="138">
        <v>14714</v>
      </c>
      <c r="C467" s="138">
        <v>52091</v>
      </c>
      <c r="D467" s="138">
        <v>74719</v>
      </c>
      <c r="E467" s="138">
        <v>18525</v>
      </c>
      <c r="F467" s="138">
        <v>47954</v>
      </c>
      <c r="G467" s="138">
        <v>964</v>
      </c>
      <c r="H467" s="138">
        <v>9538</v>
      </c>
      <c r="I467" s="138">
        <v>10207</v>
      </c>
      <c r="J467" s="138">
        <v>113566</v>
      </c>
      <c r="K467" s="138">
        <v>87924</v>
      </c>
      <c r="L467" s="146">
        <v>3513</v>
      </c>
      <c r="M467" s="138">
        <v>17280</v>
      </c>
      <c r="N467" s="138">
        <v>182</v>
      </c>
      <c r="O467" s="138">
        <v>14507</v>
      </c>
      <c r="P467" s="138">
        <v>12104</v>
      </c>
      <c r="Q467" s="138">
        <v>3445</v>
      </c>
      <c r="R467" s="138">
        <v>13994</v>
      </c>
      <c r="S467" s="138">
        <v>58225</v>
      </c>
      <c r="T467" s="138">
        <v>10226</v>
      </c>
      <c r="U467" s="138">
        <v>3506</v>
      </c>
      <c r="V467" s="138">
        <v>26238</v>
      </c>
      <c r="W467" s="138">
        <v>36581</v>
      </c>
      <c r="X467" s="138">
        <v>15889</v>
      </c>
      <c r="Y467" s="146">
        <v>17193</v>
      </c>
      <c r="Z467" s="138">
        <v>14569</v>
      </c>
      <c r="AA467" s="138">
        <v>54061</v>
      </c>
      <c r="AB467" s="138">
        <v>812</v>
      </c>
      <c r="AC467" s="138">
        <v>350</v>
      </c>
      <c r="AD467" s="138">
        <v>7820</v>
      </c>
      <c r="AE467" s="138">
        <v>29730</v>
      </c>
      <c r="AF467" s="138">
        <v>9874</v>
      </c>
      <c r="AG467" s="138">
        <v>3250</v>
      </c>
      <c r="AH467" s="138">
        <v>60950</v>
      </c>
      <c r="AI467" s="138">
        <v>45030</v>
      </c>
      <c r="AJ467" s="138">
        <v>346720</v>
      </c>
      <c r="AK467" s="128">
        <f t="shared" si="325"/>
        <v>0.17280000000000001</v>
      </c>
      <c r="AL467" s="129">
        <f t="shared" si="326"/>
        <v>1.4714</v>
      </c>
      <c r="AM467" s="129">
        <f t="shared" si="327"/>
        <v>2.6045500000000001</v>
      </c>
      <c r="AN467" s="129">
        <f t="shared" si="327"/>
        <v>3.7359500000000003</v>
      </c>
      <c r="AO467" s="129">
        <f t="shared" si="293"/>
        <v>11.3566</v>
      </c>
      <c r="AP467" s="129">
        <f t="shared" si="328"/>
        <v>4.3962000000000003</v>
      </c>
      <c r="AQ467" s="129">
        <f t="shared" si="323"/>
        <v>0.60950000000000004</v>
      </c>
      <c r="AR467" s="129">
        <f t="shared" si="324"/>
        <v>4.5030000000000001E-2</v>
      </c>
      <c r="AT467" s="131">
        <f t="shared" si="316"/>
        <v>43565</v>
      </c>
      <c r="AU467" s="132">
        <f t="shared" si="295"/>
        <v>0.29730000000000001</v>
      </c>
      <c r="AV467" s="132">
        <f t="shared" si="296"/>
        <v>0.54061000000000003</v>
      </c>
      <c r="AW467" s="132">
        <f t="shared" si="297"/>
        <v>0.58225000000000005</v>
      </c>
      <c r="AX467" s="132">
        <f t="shared" si="298"/>
        <v>3.5000000000000001E-3</v>
      </c>
      <c r="AY467" s="132">
        <f t="shared" si="299"/>
        <v>8.1200000000000005E-3</v>
      </c>
      <c r="AZ467" s="132">
        <f t="shared" si="300"/>
        <v>0.26238</v>
      </c>
      <c r="BA467" s="132">
        <f t="shared" si="301"/>
        <v>0.17193000000000003</v>
      </c>
      <c r="BB467" s="132">
        <f t="shared" si="302"/>
        <v>0.73162000000000005</v>
      </c>
      <c r="BC467" s="132">
        <f t="shared" si="303"/>
        <v>0.14569000000000001</v>
      </c>
      <c r="BD467" s="132">
        <f t="shared" si="304"/>
        <v>0.15889</v>
      </c>
      <c r="BE467" s="132">
        <f t="shared" si="305"/>
        <v>9.8740000000000008E-2</v>
      </c>
      <c r="BF467" s="132">
        <f t="shared" si="306"/>
        <v>7.8200000000000006E-2</v>
      </c>
      <c r="BG467" s="132">
        <f t="shared" si="317"/>
        <v>3.2499999999999999E-3</v>
      </c>
      <c r="BH467" s="132"/>
      <c r="BI467" s="132">
        <f t="shared" si="289"/>
        <v>1.4714</v>
      </c>
      <c r="BJ467" s="132">
        <f t="shared" si="289"/>
        <v>2.6045500000000001</v>
      </c>
      <c r="BK467" s="132">
        <f t="shared" si="289"/>
        <v>3.7359500000000003</v>
      </c>
      <c r="BL467" s="132">
        <f t="shared" si="307"/>
        <v>0.35060000000000002</v>
      </c>
      <c r="BM467" s="132">
        <f t="shared" si="318"/>
        <v>1.8525</v>
      </c>
      <c r="BN467" s="132">
        <f t="shared" si="308"/>
        <v>0.95908000000000004</v>
      </c>
      <c r="BO467" s="132"/>
      <c r="BP467" s="132">
        <f t="shared" si="319"/>
        <v>4.3962000000000003</v>
      </c>
      <c r="BQ467" s="132">
        <f t="shared" si="320"/>
        <v>11.3566</v>
      </c>
      <c r="BR467" s="132">
        <f t="shared" si="321"/>
        <v>0.34671999999999997</v>
      </c>
      <c r="BS467" s="132">
        <f t="shared" si="309"/>
        <v>0.10226</v>
      </c>
      <c r="BT467" s="132">
        <f t="shared" si="310"/>
        <v>1.3994</v>
      </c>
      <c r="BU467" s="132"/>
      <c r="BV467" s="132">
        <f t="shared" si="322"/>
        <v>9.64E-2</v>
      </c>
      <c r="BW467" s="133">
        <f t="shared" si="290"/>
        <v>0.95380000000000009</v>
      </c>
      <c r="BX467" s="133">
        <f t="shared" si="290"/>
        <v>1.0206999999999999</v>
      </c>
      <c r="BY467" s="133">
        <f t="shared" si="311"/>
        <v>0.34450000000000003</v>
      </c>
      <c r="BZ467" s="133">
        <f t="shared" si="312"/>
        <v>0.3513</v>
      </c>
      <c r="CA467" s="133">
        <f t="shared" si="313"/>
        <v>1.8200000000000001E-2</v>
      </c>
      <c r="CB467" s="133">
        <f t="shared" si="314"/>
        <v>7.2534999999999998</v>
      </c>
      <c r="CC467" s="133"/>
      <c r="CD467" s="133">
        <f t="shared" si="315"/>
        <v>1.2104000000000001</v>
      </c>
    </row>
    <row r="468" spans="1:82" ht="15.75" x14ac:dyDescent="0.25">
      <c r="A468" s="125">
        <v>43566</v>
      </c>
      <c r="B468" s="138">
        <v>14649</v>
      </c>
      <c r="C468" s="138">
        <v>52000</v>
      </c>
      <c r="D468" s="138">
        <v>74505</v>
      </c>
      <c r="E468" s="138">
        <v>18270</v>
      </c>
      <c r="F468" s="138">
        <v>46456</v>
      </c>
      <c r="G468" s="138">
        <v>962</v>
      </c>
      <c r="H468" s="138">
        <v>9490</v>
      </c>
      <c r="I468" s="138">
        <v>9738</v>
      </c>
      <c r="J468" s="138">
        <v>112663</v>
      </c>
      <c r="K468" s="138">
        <v>87057</v>
      </c>
      <c r="L468" s="146">
        <v>3513</v>
      </c>
      <c r="M468" s="138">
        <v>19880</v>
      </c>
      <c r="N468" s="138">
        <v>168</v>
      </c>
      <c r="O468" s="138">
        <v>14045</v>
      </c>
      <c r="P468" s="138">
        <v>12252</v>
      </c>
      <c r="Q468" s="138">
        <v>3328</v>
      </c>
      <c r="R468" s="138">
        <v>13809</v>
      </c>
      <c r="S468" s="138">
        <v>57312</v>
      </c>
      <c r="T468" s="138">
        <v>10584</v>
      </c>
      <c r="U468" s="138">
        <v>3340</v>
      </c>
      <c r="V468" s="138">
        <v>26199</v>
      </c>
      <c r="W468" s="138">
        <v>37250</v>
      </c>
      <c r="X468" s="138">
        <v>15842</v>
      </c>
      <c r="Y468" s="146">
        <v>17193</v>
      </c>
      <c r="Z468" s="138">
        <v>13393</v>
      </c>
      <c r="AA468" s="138">
        <v>55573</v>
      </c>
      <c r="AB468" s="138">
        <v>833</v>
      </c>
      <c r="AC468" s="138">
        <v>417</v>
      </c>
      <c r="AD468" s="138">
        <v>7110</v>
      </c>
      <c r="AE468" s="138">
        <v>28695</v>
      </c>
      <c r="AF468" s="138">
        <v>10037</v>
      </c>
      <c r="AG468" s="138">
        <v>11010</v>
      </c>
      <c r="AH468" s="138">
        <v>47970</v>
      </c>
      <c r="AI468" s="138">
        <v>37950</v>
      </c>
      <c r="AJ468" s="138">
        <v>366460</v>
      </c>
      <c r="AK468" s="128">
        <f t="shared" si="325"/>
        <v>0.1988</v>
      </c>
      <c r="AL468" s="129">
        <f t="shared" si="326"/>
        <v>1.4649000000000001</v>
      </c>
      <c r="AM468" s="129">
        <f t="shared" si="327"/>
        <v>2.6</v>
      </c>
      <c r="AN468" s="129">
        <f t="shared" si="327"/>
        <v>3.7252500000000004</v>
      </c>
      <c r="AO468" s="129">
        <f t="shared" si="293"/>
        <v>11.266300000000001</v>
      </c>
      <c r="AP468" s="129">
        <f t="shared" si="328"/>
        <v>4.3528500000000001</v>
      </c>
      <c r="AQ468" s="129">
        <f t="shared" si="323"/>
        <v>0.47970000000000002</v>
      </c>
      <c r="AR468" s="129">
        <f t="shared" si="324"/>
        <v>3.7949999999999998E-2</v>
      </c>
      <c r="AT468" s="131">
        <f t="shared" si="316"/>
        <v>43566</v>
      </c>
      <c r="AU468" s="132">
        <f t="shared" si="295"/>
        <v>0.28695000000000004</v>
      </c>
      <c r="AV468" s="132">
        <f t="shared" si="296"/>
        <v>0.55573000000000006</v>
      </c>
      <c r="AW468" s="132">
        <f t="shared" si="297"/>
        <v>0.57312000000000007</v>
      </c>
      <c r="AX468" s="132">
        <f t="shared" si="298"/>
        <v>4.1700000000000001E-3</v>
      </c>
      <c r="AY468" s="132">
        <f t="shared" si="299"/>
        <v>8.3300000000000006E-3</v>
      </c>
      <c r="AZ468" s="132">
        <f t="shared" si="300"/>
        <v>0.26199</v>
      </c>
      <c r="BA468" s="132">
        <f t="shared" si="301"/>
        <v>0.17193000000000003</v>
      </c>
      <c r="BB468" s="132">
        <f t="shared" si="302"/>
        <v>0.74500000000000011</v>
      </c>
      <c r="BC468" s="132">
        <f t="shared" si="303"/>
        <v>0.13393000000000002</v>
      </c>
      <c r="BD468" s="132">
        <f t="shared" si="304"/>
        <v>0.15842000000000001</v>
      </c>
      <c r="BE468" s="132">
        <f t="shared" si="305"/>
        <v>0.10037000000000001</v>
      </c>
      <c r="BF468" s="132">
        <f t="shared" si="306"/>
        <v>7.110000000000001E-2</v>
      </c>
      <c r="BG468" s="132">
        <f t="shared" si="317"/>
        <v>1.1009999999999999E-2</v>
      </c>
      <c r="BH468" s="132"/>
      <c r="BI468" s="132">
        <f t="shared" si="289"/>
        <v>1.4649000000000001</v>
      </c>
      <c r="BJ468" s="132">
        <f t="shared" si="289"/>
        <v>2.6</v>
      </c>
      <c r="BK468" s="132">
        <f t="shared" si="289"/>
        <v>3.7252500000000004</v>
      </c>
      <c r="BL468" s="132">
        <f t="shared" si="307"/>
        <v>0.33400000000000002</v>
      </c>
      <c r="BM468" s="132">
        <f t="shared" si="318"/>
        <v>1.8270000000000002</v>
      </c>
      <c r="BN468" s="132">
        <f t="shared" si="308"/>
        <v>0.92912000000000006</v>
      </c>
      <c r="BO468" s="132"/>
      <c r="BP468" s="132">
        <f t="shared" si="319"/>
        <v>4.3528500000000001</v>
      </c>
      <c r="BQ468" s="132">
        <f t="shared" si="320"/>
        <v>11.266300000000001</v>
      </c>
      <c r="BR468" s="132">
        <f t="shared" si="321"/>
        <v>0.36646000000000001</v>
      </c>
      <c r="BS468" s="132">
        <f t="shared" si="309"/>
        <v>0.10584</v>
      </c>
      <c r="BT468" s="132">
        <f t="shared" si="310"/>
        <v>1.3809</v>
      </c>
      <c r="BU468" s="132"/>
      <c r="BV468" s="132">
        <f t="shared" si="322"/>
        <v>9.6200000000000008E-2</v>
      </c>
      <c r="BW468" s="133">
        <f t="shared" si="290"/>
        <v>0.94900000000000007</v>
      </c>
      <c r="BX468" s="133">
        <f t="shared" si="290"/>
        <v>0.9738</v>
      </c>
      <c r="BY468" s="133">
        <f t="shared" si="311"/>
        <v>0.33280000000000004</v>
      </c>
      <c r="BZ468" s="133">
        <f t="shared" si="312"/>
        <v>0.3513</v>
      </c>
      <c r="CA468" s="133">
        <f t="shared" si="313"/>
        <v>1.6800000000000002E-2</v>
      </c>
      <c r="CB468" s="133">
        <f t="shared" si="314"/>
        <v>7.0225</v>
      </c>
      <c r="CC468" s="133"/>
      <c r="CD468" s="133">
        <f t="shared" si="315"/>
        <v>1.2252000000000001</v>
      </c>
    </row>
    <row r="469" spans="1:82" ht="15.75" x14ac:dyDescent="0.25">
      <c r="A469" s="125">
        <v>43567</v>
      </c>
      <c r="B469" s="138">
        <v>14715</v>
      </c>
      <c r="C469" s="138">
        <v>51288</v>
      </c>
      <c r="D469" s="138">
        <v>73319</v>
      </c>
      <c r="E469" s="138">
        <v>17812</v>
      </c>
      <c r="F469" s="138">
        <v>45858</v>
      </c>
      <c r="G469" s="138">
        <v>999</v>
      </c>
      <c r="H469" s="138">
        <v>9582</v>
      </c>
      <c r="I469" s="138">
        <v>10420</v>
      </c>
      <c r="J469" s="138">
        <v>111515</v>
      </c>
      <c r="K469" s="138">
        <v>86071</v>
      </c>
      <c r="L469" s="146">
        <v>3513</v>
      </c>
      <c r="M469" s="138">
        <v>12132</v>
      </c>
      <c r="N469" s="138">
        <v>165</v>
      </c>
      <c r="O469" s="138">
        <v>14499</v>
      </c>
      <c r="P469" s="138">
        <v>12642</v>
      </c>
      <c r="Q469" s="138">
        <v>3343</v>
      </c>
      <c r="R469" s="138">
        <v>14366</v>
      </c>
      <c r="S469" s="138">
        <v>55318</v>
      </c>
      <c r="T469" s="138">
        <v>11027</v>
      </c>
      <c r="U469" s="138">
        <v>3174</v>
      </c>
      <c r="V469" s="138">
        <v>25676</v>
      </c>
      <c r="W469" s="138">
        <v>36038</v>
      </c>
      <c r="X469" s="138">
        <v>15710</v>
      </c>
      <c r="Y469" s="146">
        <v>17193</v>
      </c>
      <c r="Z469" s="138">
        <v>13600</v>
      </c>
      <c r="AA469" s="138">
        <v>52547</v>
      </c>
      <c r="AB469" s="138">
        <v>831</v>
      </c>
      <c r="AC469" s="138">
        <v>363</v>
      </c>
      <c r="AD469" s="138">
        <v>8395</v>
      </c>
      <c r="AE469" s="138">
        <v>28749</v>
      </c>
      <c r="AF469" s="138">
        <v>9378</v>
      </c>
      <c r="AG469" s="138">
        <v>5210</v>
      </c>
      <c r="AH469" s="138">
        <v>59930</v>
      </c>
      <c r="AI469" s="138">
        <v>45010</v>
      </c>
      <c r="AJ469" s="138">
        <v>363540</v>
      </c>
      <c r="AK469" s="128">
        <f t="shared" si="325"/>
        <v>0.12132000000000001</v>
      </c>
      <c r="AL469" s="129">
        <f t="shared" si="326"/>
        <v>1.4715</v>
      </c>
      <c r="AM469" s="129">
        <f t="shared" si="327"/>
        <v>2.5644</v>
      </c>
      <c r="AN469" s="129">
        <f t="shared" si="327"/>
        <v>3.66595</v>
      </c>
      <c r="AO469" s="129">
        <f t="shared" si="293"/>
        <v>11.1515</v>
      </c>
      <c r="AP469" s="129">
        <f t="shared" si="328"/>
        <v>4.3035500000000004</v>
      </c>
      <c r="AQ469" s="129">
        <f t="shared" si="323"/>
        <v>0.59930000000000005</v>
      </c>
      <c r="AR469" s="129">
        <f t="shared" si="324"/>
        <v>4.5010000000000001E-2</v>
      </c>
      <c r="AT469" s="131">
        <f t="shared" si="316"/>
        <v>43567</v>
      </c>
      <c r="AU469" s="132">
        <f t="shared" si="295"/>
        <v>0.28749000000000002</v>
      </c>
      <c r="AV469" s="132">
        <f t="shared" si="296"/>
        <v>0.52546999999999999</v>
      </c>
      <c r="AW469" s="132">
        <f t="shared" si="297"/>
        <v>0.55318000000000001</v>
      </c>
      <c r="AX469" s="132">
        <f t="shared" si="298"/>
        <v>3.6300000000000004E-3</v>
      </c>
      <c r="AY469" s="132">
        <f t="shared" si="299"/>
        <v>8.3100000000000014E-3</v>
      </c>
      <c r="AZ469" s="132">
        <f t="shared" si="300"/>
        <v>0.25676000000000004</v>
      </c>
      <c r="BA469" s="132">
        <f t="shared" si="301"/>
        <v>0.17193000000000003</v>
      </c>
      <c r="BB469" s="132">
        <f t="shared" si="302"/>
        <v>0.72076000000000007</v>
      </c>
      <c r="BC469" s="132">
        <f t="shared" si="303"/>
        <v>0.13600000000000001</v>
      </c>
      <c r="BD469" s="132">
        <f t="shared" si="304"/>
        <v>0.15710000000000002</v>
      </c>
      <c r="BE469" s="132">
        <f t="shared" si="305"/>
        <v>9.3780000000000002E-2</v>
      </c>
      <c r="BF469" s="132">
        <f t="shared" si="306"/>
        <v>8.3950000000000011E-2</v>
      </c>
      <c r="BG469" s="132">
        <f t="shared" si="317"/>
        <v>5.2099999999999994E-3</v>
      </c>
      <c r="BH469" s="132"/>
      <c r="BI469" s="132">
        <f t="shared" si="289"/>
        <v>1.4715</v>
      </c>
      <c r="BJ469" s="132">
        <f t="shared" si="289"/>
        <v>2.5644</v>
      </c>
      <c r="BK469" s="132">
        <f t="shared" si="289"/>
        <v>3.66595</v>
      </c>
      <c r="BL469" s="132">
        <f t="shared" si="307"/>
        <v>0.31740000000000002</v>
      </c>
      <c r="BM469" s="132">
        <f t="shared" si="318"/>
        <v>1.7812000000000001</v>
      </c>
      <c r="BN469" s="132">
        <f t="shared" si="308"/>
        <v>0.91716000000000009</v>
      </c>
      <c r="BO469" s="132"/>
      <c r="BP469" s="132">
        <f t="shared" si="319"/>
        <v>4.3035500000000004</v>
      </c>
      <c r="BQ469" s="132">
        <f t="shared" si="320"/>
        <v>11.1515</v>
      </c>
      <c r="BR469" s="132">
        <f t="shared" si="321"/>
        <v>0.36353999999999997</v>
      </c>
      <c r="BS469" s="132">
        <f t="shared" si="309"/>
        <v>0.11027000000000001</v>
      </c>
      <c r="BT469" s="132">
        <f t="shared" si="310"/>
        <v>1.4366000000000001</v>
      </c>
      <c r="BU469" s="132"/>
      <c r="BV469" s="132">
        <f t="shared" si="322"/>
        <v>9.9900000000000003E-2</v>
      </c>
      <c r="BW469" s="133">
        <f t="shared" si="290"/>
        <v>0.95820000000000005</v>
      </c>
      <c r="BX469" s="133">
        <f t="shared" si="290"/>
        <v>1.042</v>
      </c>
      <c r="BY469" s="133">
        <f t="shared" si="311"/>
        <v>0.33430000000000004</v>
      </c>
      <c r="BZ469" s="133">
        <f t="shared" si="312"/>
        <v>0.3513</v>
      </c>
      <c r="CA469" s="133">
        <f t="shared" si="313"/>
        <v>1.6500000000000001E-2</v>
      </c>
      <c r="CB469" s="133">
        <f t="shared" si="314"/>
        <v>7.2495000000000003</v>
      </c>
      <c r="CC469" s="133"/>
      <c r="CD469" s="133">
        <f t="shared" si="315"/>
        <v>1.2642</v>
      </c>
    </row>
    <row r="470" spans="1:82" ht="15.75" x14ac:dyDescent="0.25">
      <c r="A470" s="125">
        <v>43568</v>
      </c>
      <c r="B470" s="138">
        <v>15331</v>
      </c>
      <c r="C470" s="138">
        <v>53277</v>
      </c>
      <c r="D470" s="138">
        <v>75725</v>
      </c>
      <c r="E470" s="138">
        <v>18440</v>
      </c>
      <c r="F470" s="138">
        <v>49271</v>
      </c>
      <c r="G470" s="138">
        <v>1198</v>
      </c>
      <c r="H470" s="138">
        <v>10695</v>
      </c>
      <c r="I470" s="138">
        <v>11377</v>
      </c>
      <c r="J470" s="138">
        <v>115788</v>
      </c>
      <c r="K470" s="138">
        <v>89607</v>
      </c>
      <c r="L470" s="146">
        <v>3513</v>
      </c>
      <c r="M470" s="138">
        <v>5691</v>
      </c>
      <c r="N470" s="138">
        <v>57</v>
      </c>
      <c r="O470" s="138">
        <v>16668</v>
      </c>
      <c r="P470" s="138">
        <v>13890</v>
      </c>
      <c r="Q470" s="138">
        <v>3421</v>
      </c>
      <c r="R470" s="138">
        <v>14230</v>
      </c>
      <c r="S470" s="138">
        <v>53945</v>
      </c>
      <c r="T470" s="138">
        <v>12610</v>
      </c>
      <c r="U470" s="138">
        <v>3479</v>
      </c>
      <c r="V470" s="138">
        <v>27716</v>
      </c>
      <c r="W470" s="138">
        <v>37024</v>
      </c>
      <c r="X470" s="138">
        <v>17579</v>
      </c>
      <c r="Y470" s="146">
        <v>17193</v>
      </c>
      <c r="Z470" s="138">
        <v>15174</v>
      </c>
      <c r="AA470" s="138">
        <v>56484</v>
      </c>
      <c r="AB470" s="138">
        <v>996</v>
      </c>
      <c r="AC470" s="138">
        <v>548</v>
      </c>
      <c r="AD470" s="138">
        <v>7513</v>
      </c>
      <c r="AE470" s="138">
        <v>31192</v>
      </c>
      <c r="AF470" s="138">
        <v>7832</v>
      </c>
      <c r="AG470" s="138">
        <v>10660</v>
      </c>
      <c r="AH470" s="138">
        <v>51440</v>
      </c>
      <c r="AI470" s="138">
        <v>43000</v>
      </c>
      <c r="AJ470" s="138">
        <v>366840</v>
      </c>
      <c r="AK470" s="128">
        <f t="shared" si="325"/>
        <v>5.6910000000000002E-2</v>
      </c>
      <c r="AL470" s="129">
        <f t="shared" si="326"/>
        <v>1.5331000000000001</v>
      </c>
      <c r="AM470" s="129">
        <f t="shared" si="327"/>
        <v>2.6638500000000001</v>
      </c>
      <c r="AN470" s="129">
        <f t="shared" si="327"/>
        <v>3.7862500000000003</v>
      </c>
      <c r="AO470" s="129">
        <f t="shared" si="293"/>
        <v>11.578800000000001</v>
      </c>
      <c r="AP470" s="129">
        <f t="shared" si="328"/>
        <v>4.4803500000000005</v>
      </c>
      <c r="AQ470" s="129">
        <f t="shared" si="323"/>
        <v>0.51440000000000008</v>
      </c>
      <c r="AR470" s="129">
        <f t="shared" si="324"/>
        <v>4.2999999999999997E-2</v>
      </c>
      <c r="AT470" s="131">
        <f t="shared" si="316"/>
        <v>43568</v>
      </c>
      <c r="AU470" s="132">
        <f t="shared" si="295"/>
        <v>0.31192000000000003</v>
      </c>
      <c r="AV470" s="132">
        <f t="shared" si="296"/>
        <v>0.56484000000000001</v>
      </c>
      <c r="AW470" s="132">
        <f t="shared" si="297"/>
        <v>0.5394500000000001</v>
      </c>
      <c r="AX470" s="132">
        <f t="shared" si="298"/>
        <v>5.4800000000000005E-3</v>
      </c>
      <c r="AY470" s="132">
        <f t="shared" si="299"/>
        <v>9.9600000000000001E-3</v>
      </c>
      <c r="AZ470" s="132">
        <f t="shared" si="300"/>
        <v>0.27716000000000002</v>
      </c>
      <c r="BA470" s="132">
        <f t="shared" si="301"/>
        <v>0.17193000000000003</v>
      </c>
      <c r="BB470" s="132">
        <f t="shared" si="302"/>
        <v>0.74048000000000003</v>
      </c>
      <c r="BC470" s="132">
        <f t="shared" si="303"/>
        <v>0.15174000000000001</v>
      </c>
      <c r="BD470" s="132">
        <f t="shared" si="304"/>
        <v>0.17579</v>
      </c>
      <c r="BE470" s="132">
        <f t="shared" si="305"/>
        <v>7.8320000000000001E-2</v>
      </c>
      <c r="BF470" s="132">
        <f t="shared" si="306"/>
        <v>7.5130000000000002E-2</v>
      </c>
      <c r="BG470" s="132">
        <f t="shared" si="317"/>
        <v>1.0659999999999999E-2</v>
      </c>
      <c r="BH470" s="132"/>
      <c r="BI470" s="132">
        <f t="shared" si="289"/>
        <v>1.5331000000000001</v>
      </c>
      <c r="BJ470" s="132">
        <f t="shared" si="289"/>
        <v>2.6638500000000001</v>
      </c>
      <c r="BK470" s="132">
        <f t="shared" si="289"/>
        <v>3.7862500000000003</v>
      </c>
      <c r="BL470" s="132">
        <f t="shared" si="307"/>
        <v>0.34790000000000004</v>
      </c>
      <c r="BM470" s="132">
        <f t="shared" si="318"/>
        <v>1.8440000000000001</v>
      </c>
      <c r="BN470" s="132">
        <f t="shared" si="308"/>
        <v>0.98542000000000007</v>
      </c>
      <c r="BO470" s="132"/>
      <c r="BP470" s="132">
        <f t="shared" si="319"/>
        <v>4.4803500000000005</v>
      </c>
      <c r="BQ470" s="132">
        <f t="shared" si="320"/>
        <v>11.578800000000001</v>
      </c>
      <c r="BR470" s="132">
        <f t="shared" si="321"/>
        <v>0.36684</v>
      </c>
      <c r="BS470" s="132">
        <f t="shared" si="309"/>
        <v>0.12610000000000002</v>
      </c>
      <c r="BT470" s="132">
        <f t="shared" si="310"/>
        <v>1.423</v>
      </c>
      <c r="BU470" s="132"/>
      <c r="BV470" s="132">
        <f t="shared" si="322"/>
        <v>0.1198</v>
      </c>
      <c r="BW470" s="133">
        <f t="shared" si="290"/>
        <v>1.0695000000000001</v>
      </c>
      <c r="BX470" s="133">
        <f t="shared" si="290"/>
        <v>1.1377000000000002</v>
      </c>
      <c r="BY470" s="133">
        <f t="shared" si="311"/>
        <v>0.34210000000000002</v>
      </c>
      <c r="BZ470" s="133">
        <f t="shared" si="312"/>
        <v>0.3513</v>
      </c>
      <c r="CA470" s="133">
        <f t="shared" si="313"/>
        <v>5.7000000000000002E-3</v>
      </c>
      <c r="CB470" s="133">
        <f t="shared" si="314"/>
        <v>8.3339999999999996</v>
      </c>
      <c r="CC470" s="133"/>
      <c r="CD470" s="133">
        <f t="shared" si="315"/>
        <v>1.389</v>
      </c>
    </row>
    <row r="471" spans="1:82" ht="15.75" x14ac:dyDescent="0.25">
      <c r="A471" s="125">
        <v>43569</v>
      </c>
      <c r="B471" s="138">
        <v>15717</v>
      </c>
      <c r="C471" s="138">
        <v>54487</v>
      </c>
      <c r="D471" s="138">
        <v>76695</v>
      </c>
      <c r="E471" s="138">
        <v>18395</v>
      </c>
      <c r="F471" s="138">
        <v>51086</v>
      </c>
      <c r="G471" s="138">
        <v>1155</v>
      </c>
      <c r="H471" s="138">
        <v>10566</v>
      </c>
      <c r="I471" s="138">
        <v>11244</v>
      </c>
      <c r="J471" s="138">
        <v>116833</v>
      </c>
      <c r="K471" s="138">
        <v>90573</v>
      </c>
      <c r="L471" s="146">
        <v>3513</v>
      </c>
      <c r="M471" s="138">
        <v>2674</v>
      </c>
      <c r="N471" s="138">
        <v>104</v>
      </c>
      <c r="O471" s="138">
        <v>16718</v>
      </c>
      <c r="P471" s="138">
        <v>13694</v>
      </c>
      <c r="Q471" s="138">
        <v>3373</v>
      </c>
      <c r="R471" s="138">
        <v>14334</v>
      </c>
      <c r="S471" s="138">
        <v>55954</v>
      </c>
      <c r="T471" s="138">
        <v>11905</v>
      </c>
      <c r="U471" s="138">
        <v>3471</v>
      </c>
      <c r="V471" s="138">
        <v>29284</v>
      </c>
      <c r="W471" s="138">
        <v>37014</v>
      </c>
      <c r="X471" s="138">
        <v>16255</v>
      </c>
      <c r="Y471" s="146">
        <v>17193</v>
      </c>
      <c r="Z471" s="138">
        <v>14821</v>
      </c>
      <c r="AA471" s="138">
        <v>59618</v>
      </c>
      <c r="AB471" s="138">
        <v>1000</v>
      </c>
      <c r="AC471" s="138">
        <v>773</v>
      </c>
      <c r="AD471" s="138">
        <v>6986</v>
      </c>
      <c r="AE471" s="138">
        <v>33227</v>
      </c>
      <c r="AF471" s="138">
        <v>6775</v>
      </c>
      <c r="AG471" s="138">
        <v>11010</v>
      </c>
      <c r="AH471" s="138">
        <v>51750</v>
      </c>
      <c r="AI471" s="138">
        <v>37790</v>
      </c>
      <c r="AJ471" s="138">
        <v>362560</v>
      </c>
      <c r="AK471" s="128">
        <f t="shared" si="325"/>
        <v>2.6740000000000003E-2</v>
      </c>
      <c r="AL471" s="129">
        <f t="shared" si="326"/>
        <v>1.5717000000000001</v>
      </c>
      <c r="AM471" s="129">
        <f t="shared" si="327"/>
        <v>2.7243500000000003</v>
      </c>
      <c r="AN471" s="129">
        <f t="shared" si="327"/>
        <v>3.8347500000000001</v>
      </c>
      <c r="AO471" s="129">
        <f t="shared" si="293"/>
        <v>11.683300000000001</v>
      </c>
      <c r="AP471" s="129">
        <f t="shared" si="328"/>
        <v>4.5286499999999998</v>
      </c>
      <c r="AQ471" s="129">
        <f t="shared" si="323"/>
        <v>0.51750000000000007</v>
      </c>
      <c r="AR471" s="129">
        <f t="shared" si="324"/>
        <v>3.7789999999999997E-2</v>
      </c>
      <c r="AT471" s="131">
        <f t="shared" si="316"/>
        <v>43569</v>
      </c>
      <c r="AU471" s="132">
        <f t="shared" si="295"/>
        <v>0.33227000000000001</v>
      </c>
      <c r="AV471" s="132">
        <f t="shared" si="296"/>
        <v>0.59618000000000004</v>
      </c>
      <c r="AW471" s="132">
        <f t="shared" si="297"/>
        <v>0.55954000000000004</v>
      </c>
      <c r="AX471" s="132">
        <f t="shared" si="298"/>
        <v>7.7300000000000008E-3</v>
      </c>
      <c r="AY471" s="132">
        <f t="shared" si="299"/>
        <v>0.01</v>
      </c>
      <c r="AZ471" s="132">
        <f t="shared" si="300"/>
        <v>0.29284000000000004</v>
      </c>
      <c r="BA471" s="132">
        <f t="shared" si="301"/>
        <v>0.17193000000000003</v>
      </c>
      <c r="BB471" s="132">
        <f t="shared" si="302"/>
        <v>0.74028000000000005</v>
      </c>
      <c r="BC471" s="132">
        <f t="shared" si="303"/>
        <v>0.14821000000000001</v>
      </c>
      <c r="BD471" s="132">
        <f t="shared" si="304"/>
        <v>0.16255</v>
      </c>
      <c r="BE471" s="132">
        <f t="shared" si="305"/>
        <v>6.7750000000000005E-2</v>
      </c>
      <c r="BF471" s="132">
        <f t="shared" si="306"/>
        <v>6.9860000000000005E-2</v>
      </c>
      <c r="BG471" s="132">
        <f t="shared" si="317"/>
        <v>1.1009999999999999E-2</v>
      </c>
      <c r="BH471" s="132"/>
      <c r="BI471" s="132">
        <f t="shared" si="289"/>
        <v>1.5717000000000001</v>
      </c>
      <c r="BJ471" s="132">
        <f t="shared" si="289"/>
        <v>2.7243500000000003</v>
      </c>
      <c r="BK471" s="132">
        <f t="shared" si="289"/>
        <v>3.8347500000000001</v>
      </c>
      <c r="BL471" s="132">
        <f t="shared" si="307"/>
        <v>0.34710000000000002</v>
      </c>
      <c r="BM471" s="132">
        <f t="shared" si="318"/>
        <v>1.8395000000000001</v>
      </c>
      <c r="BN471" s="132">
        <f t="shared" si="308"/>
        <v>1.0217200000000002</v>
      </c>
      <c r="BO471" s="132"/>
      <c r="BP471" s="132">
        <f t="shared" si="319"/>
        <v>4.5286499999999998</v>
      </c>
      <c r="BQ471" s="132">
        <f t="shared" si="320"/>
        <v>11.683300000000001</v>
      </c>
      <c r="BR471" s="132">
        <f t="shared" si="321"/>
        <v>0.36255999999999999</v>
      </c>
      <c r="BS471" s="132">
        <f t="shared" si="309"/>
        <v>0.11905</v>
      </c>
      <c r="BT471" s="132">
        <f t="shared" si="310"/>
        <v>1.4334</v>
      </c>
      <c r="BU471" s="132"/>
      <c r="BV471" s="132">
        <f t="shared" si="322"/>
        <v>0.11550000000000001</v>
      </c>
      <c r="BW471" s="133">
        <f t="shared" si="290"/>
        <v>1.0566</v>
      </c>
      <c r="BX471" s="133">
        <f t="shared" si="290"/>
        <v>1.1244000000000001</v>
      </c>
      <c r="BY471" s="133">
        <f t="shared" si="311"/>
        <v>0.33729999999999999</v>
      </c>
      <c r="BZ471" s="133">
        <f t="shared" si="312"/>
        <v>0.3513</v>
      </c>
      <c r="CA471" s="133">
        <f t="shared" si="313"/>
        <v>1.0400000000000001E-2</v>
      </c>
      <c r="CB471" s="133">
        <f t="shared" si="314"/>
        <v>8.359</v>
      </c>
      <c r="CC471" s="133"/>
      <c r="CD471" s="133">
        <f t="shared" si="315"/>
        <v>1.3694000000000002</v>
      </c>
    </row>
    <row r="472" spans="1:82" ht="15.75" x14ac:dyDescent="0.25">
      <c r="A472" s="125">
        <v>43570</v>
      </c>
      <c r="B472" s="138">
        <v>15540</v>
      </c>
      <c r="C472" s="138">
        <v>55250</v>
      </c>
      <c r="D472" s="138">
        <v>78366</v>
      </c>
      <c r="E472" s="138">
        <v>21101</v>
      </c>
      <c r="F472" s="138">
        <v>48280</v>
      </c>
      <c r="G472" s="138">
        <v>1763</v>
      </c>
      <c r="H472" s="138">
        <v>13533</v>
      </c>
      <c r="I472" s="138">
        <v>14225</v>
      </c>
      <c r="J472" s="138">
        <v>122652</v>
      </c>
      <c r="K472" s="138">
        <v>94582</v>
      </c>
      <c r="L472" s="146">
        <v>3513</v>
      </c>
      <c r="M472" s="138">
        <v>5247</v>
      </c>
      <c r="N472" s="138">
        <v>180</v>
      </c>
      <c r="O472" s="138">
        <v>16669</v>
      </c>
      <c r="P472" s="138">
        <v>15347</v>
      </c>
      <c r="Q472" s="138">
        <v>4059</v>
      </c>
      <c r="R472" s="138">
        <v>17011</v>
      </c>
      <c r="S472" s="138">
        <v>62613</v>
      </c>
      <c r="T472" s="138">
        <v>11835</v>
      </c>
      <c r="U472" s="138">
        <v>4450</v>
      </c>
      <c r="V472" s="138">
        <v>28943</v>
      </c>
      <c r="W472" s="138">
        <v>42192</v>
      </c>
      <c r="X472" s="138">
        <v>21579</v>
      </c>
      <c r="Y472" s="146">
        <v>17193</v>
      </c>
      <c r="Z472" s="138">
        <v>14612</v>
      </c>
      <c r="AA472" s="138">
        <v>60332</v>
      </c>
      <c r="AB472" s="138">
        <v>990</v>
      </c>
      <c r="AC472" s="138">
        <v>592</v>
      </c>
      <c r="AD472" s="138">
        <v>9494</v>
      </c>
      <c r="AE472" s="138">
        <v>33048</v>
      </c>
      <c r="AF472" s="138">
        <v>12447</v>
      </c>
      <c r="AG472" s="138">
        <v>11010</v>
      </c>
      <c r="AH472" s="138">
        <v>67530</v>
      </c>
      <c r="AI472" s="138">
        <v>54460</v>
      </c>
      <c r="AJ472" s="138">
        <v>361680</v>
      </c>
      <c r="AK472" s="128">
        <f t="shared" si="325"/>
        <v>5.2470000000000003E-2</v>
      </c>
      <c r="AL472" s="129">
        <f t="shared" si="326"/>
        <v>1.554</v>
      </c>
      <c r="AM472" s="129">
        <f t="shared" si="327"/>
        <v>2.7625000000000002</v>
      </c>
      <c r="AN472" s="129">
        <f t="shared" si="327"/>
        <v>3.9183000000000003</v>
      </c>
      <c r="AO472" s="129">
        <f t="shared" si="293"/>
        <v>12.2652</v>
      </c>
      <c r="AP472" s="129">
        <f t="shared" si="328"/>
        <v>4.7290999999999999</v>
      </c>
      <c r="AQ472" s="129">
        <f t="shared" si="323"/>
        <v>0.67530000000000001</v>
      </c>
      <c r="AR472" s="129">
        <f t="shared" si="324"/>
        <v>5.4459999999999995E-2</v>
      </c>
      <c r="AT472" s="131">
        <f t="shared" si="316"/>
        <v>43570</v>
      </c>
      <c r="AU472" s="132">
        <f t="shared" si="295"/>
        <v>0.33048000000000005</v>
      </c>
      <c r="AV472" s="132">
        <f t="shared" si="296"/>
        <v>0.60332000000000008</v>
      </c>
      <c r="AW472" s="132">
        <f t="shared" si="297"/>
        <v>0.62613000000000008</v>
      </c>
      <c r="AX472" s="132">
        <f t="shared" si="298"/>
        <v>5.9200000000000008E-3</v>
      </c>
      <c r="AY472" s="132">
        <f t="shared" si="299"/>
        <v>9.9000000000000008E-3</v>
      </c>
      <c r="AZ472" s="132">
        <f t="shared" si="300"/>
        <v>0.28943000000000002</v>
      </c>
      <c r="BA472" s="132">
        <f t="shared" si="301"/>
        <v>0.17193000000000003</v>
      </c>
      <c r="BB472" s="132">
        <f t="shared" si="302"/>
        <v>0.84384000000000003</v>
      </c>
      <c r="BC472" s="132">
        <f t="shared" si="303"/>
        <v>0.14612</v>
      </c>
      <c r="BD472" s="132">
        <f t="shared" si="304"/>
        <v>0.21579000000000001</v>
      </c>
      <c r="BE472" s="132">
        <f t="shared" si="305"/>
        <v>0.12447000000000001</v>
      </c>
      <c r="BF472" s="132">
        <f t="shared" si="306"/>
        <v>9.494000000000001E-2</v>
      </c>
      <c r="BG472" s="132">
        <f t="shared" si="317"/>
        <v>1.1009999999999999E-2</v>
      </c>
      <c r="BH472" s="132"/>
      <c r="BI472" s="132">
        <f t="shared" si="289"/>
        <v>1.554</v>
      </c>
      <c r="BJ472" s="132">
        <f t="shared" si="289"/>
        <v>2.7625000000000002</v>
      </c>
      <c r="BK472" s="132">
        <f t="shared" si="289"/>
        <v>3.9183000000000003</v>
      </c>
      <c r="BL472" s="132">
        <f t="shared" si="307"/>
        <v>0.44500000000000001</v>
      </c>
      <c r="BM472" s="132">
        <f t="shared" si="318"/>
        <v>2.1101000000000001</v>
      </c>
      <c r="BN472" s="132">
        <f t="shared" si="308"/>
        <v>0.96560000000000012</v>
      </c>
      <c r="BO472" s="132"/>
      <c r="BP472" s="132">
        <f t="shared" si="319"/>
        <v>4.7290999999999999</v>
      </c>
      <c r="BQ472" s="132">
        <f t="shared" si="320"/>
        <v>12.2652</v>
      </c>
      <c r="BR472" s="132">
        <f t="shared" si="321"/>
        <v>0.36168</v>
      </c>
      <c r="BS472" s="132">
        <f t="shared" si="309"/>
        <v>0.11835000000000001</v>
      </c>
      <c r="BT472" s="132">
        <f t="shared" si="310"/>
        <v>1.7011000000000001</v>
      </c>
      <c r="BU472" s="132"/>
      <c r="BV472" s="132">
        <f t="shared" si="322"/>
        <v>0.17630000000000001</v>
      </c>
      <c r="BW472" s="133">
        <f t="shared" si="290"/>
        <v>1.3533000000000002</v>
      </c>
      <c r="BX472" s="133">
        <f t="shared" si="290"/>
        <v>1.4225000000000001</v>
      </c>
      <c r="BY472" s="133">
        <f t="shared" si="311"/>
        <v>0.40590000000000004</v>
      </c>
      <c r="BZ472" s="133">
        <f t="shared" si="312"/>
        <v>0.3513</v>
      </c>
      <c r="CA472" s="133">
        <f t="shared" si="313"/>
        <v>1.8000000000000002E-2</v>
      </c>
      <c r="CB472" s="133">
        <f t="shared" si="314"/>
        <v>8.3345000000000002</v>
      </c>
      <c r="CC472" s="133"/>
      <c r="CD472" s="133">
        <f t="shared" si="315"/>
        <v>1.5347000000000002</v>
      </c>
    </row>
    <row r="473" spans="1:82" ht="15.75" x14ac:dyDescent="0.25">
      <c r="A473" s="125">
        <v>43571</v>
      </c>
      <c r="B473" s="138">
        <v>14945</v>
      </c>
      <c r="C473" s="138">
        <v>52683</v>
      </c>
      <c r="D473" s="138">
        <v>74682</v>
      </c>
      <c r="E473" s="138">
        <v>19339</v>
      </c>
      <c r="F473" s="138">
        <v>46650</v>
      </c>
      <c r="G473" s="138">
        <v>1284</v>
      </c>
      <c r="H473" s="138">
        <v>11737</v>
      </c>
      <c r="I473" s="138">
        <v>12056</v>
      </c>
      <c r="J473" s="138">
        <v>115084</v>
      </c>
      <c r="K473" s="138">
        <v>89846</v>
      </c>
      <c r="L473" s="146">
        <v>3513</v>
      </c>
      <c r="M473" s="138">
        <v>9632</v>
      </c>
      <c r="N473" s="138">
        <v>207</v>
      </c>
      <c r="O473" s="138">
        <v>14599</v>
      </c>
      <c r="P473" s="138">
        <v>13549</v>
      </c>
      <c r="Q473" s="138">
        <v>3609</v>
      </c>
      <c r="R473" s="138">
        <v>15437</v>
      </c>
      <c r="S473" s="138">
        <v>59254</v>
      </c>
      <c r="T473" s="138">
        <v>10454</v>
      </c>
      <c r="U473" s="138">
        <v>3806</v>
      </c>
      <c r="V473" s="138">
        <v>27190</v>
      </c>
      <c r="W473" s="138">
        <v>36367</v>
      </c>
      <c r="X473" s="138">
        <v>16972</v>
      </c>
      <c r="Y473" s="146">
        <v>17193</v>
      </c>
      <c r="Z473" s="138">
        <v>14542</v>
      </c>
      <c r="AA473" s="138">
        <v>56937</v>
      </c>
      <c r="AB473" s="138">
        <v>1124</v>
      </c>
      <c r="AC473" s="138">
        <v>469</v>
      </c>
      <c r="AD473" s="138">
        <v>7670</v>
      </c>
      <c r="AE473" s="138">
        <v>30144</v>
      </c>
      <c r="AF473" s="138">
        <v>9682</v>
      </c>
      <c r="AG473" s="138">
        <v>11010</v>
      </c>
      <c r="AH473" s="138">
        <v>51830</v>
      </c>
      <c r="AI473" s="138">
        <v>40470</v>
      </c>
      <c r="AJ473" s="138">
        <v>364440</v>
      </c>
      <c r="AK473" s="128">
        <f t="shared" si="325"/>
        <v>9.6320000000000003E-2</v>
      </c>
      <c r="AL473" s="129">
        <f t="shared" si="326"/>
        <v>1.4945000000000002</v>
      </c>
      <c r="AM473" s="129">
        <f t="shared" si="327"/>
        <v>2.63415</v>
      </c>
      <c r="AN473" s="129">
        <f t="shared" si="327"/>
        <v>3.7341000000000002</v>
      </c>
      <c r="AO473" s="129">
        <f t="shared" si="293"/>
        <v>11.5084</v>
      </c>
      <c r="AP473" s="129">
        <f t="shared" si="328"/>
        <v>4.4923000000000002</v>
      </c>
      <c r="AQ473" s="129">
        <f t="shared" si="323"/>
        <v>0.51830000000000009</v>
      </c>
      <c r="AR473" s="129">
        <f t="shared" si="324"/>
        <v>4.0469999999999999E-2</v>
      </c>
      <c r="AT473" s="131">
        <f t="shared" si="316"/>
        <v>43571</v>
      </c>
      <c r="AU473" s="132">
        <f t="shared" si="295"/>
        <v>0.30144000000000004</v>
      </c>
      <c r="AV473" s="132">
        <f t="shared" si="296"/>
        <v>0.56937000000000004</v>
      </c>
      <c r="AW473" s="132">
        <f t="shared" si="297"/>
        <v>0.59254000000000007</v>
      </c>
      <c r="AX473" s="132">
        <f t="shared" si="298"/>
        <v>4.6900000000000006E-3</v>
      </c>
      <c r="AY473" s="132">
        <f t="shared" si="299"/>
        <v>1.1240000000000002E-2</v>
      </c>
      <c r="AZ473" s="132">
        <f t="shared" si="300"/>
        <v>0.27190000000000003</v>
      </c>
      <c r="BA473" s="132">
        <f t="shared" si="301"/>
        <v>0.17193000000000003</v>
      </c>
      <c r="BB473" s="132">
        <f t="shared" si="302"/>
        <v>0.7273400000000001</v>
      </c>
      <c r="BC473" s="132">
        <f t="shared" si="303"/>
        <v>0.14542000000000002</v>
      </c>
      <c r="BD473" s="132">
        <f t="shared" si="304"/>
        <v>0.16972000000000001</v>
      </c>
      <c r="BE473" s="132">
        <f t="shared" si="305"/>
        <v>9.6820000000000003E-2</v>
      </c>
      <c r="BF473" s="132">
        <f t="shared" si="306"/>
        <v>7.6700000000000004E-2</v>
      </c>
      <c r="BG473" s="132">
        <f t="shared" si="317"/>
        <v>1.1009999999999999E-2</v>
      </c>
      <c r="BH473" s="132"/>
      <c r="BI473" s="132">
        <f t="shared" si="289"/>
        <v>1.4945000000000002</v>
      </c>
      <c r="BJ473" s="132">
        <f t="shared" si="289"/>
        <v>2.63415</v>
      </c>
      <c r="BK473" s="132">
        <f t="shared" si="289"/>
        <v>3.7341000000000002</v>
      </c>
      <c r="BL473" s="132">
        <f t="shared" si="307"/>
        <v>0.38059999999999999</v>
      </c>
      <c r="BM473" s="132">
        <f t="shared" si="318"/>
        <v>1.9339000000000002</v>
      </c>
      <c r="BN473" s="132">
        <f t="shared" si="308"/>
        <v>0.93300000000000005</v>
      </c>
      <c r="BO473" s="132"/>
      <c r="BP473" s="132">
        <f t="shared" si="319"/>
        <v>4.4923000000000002</v>
      </c>
      <c r="BQ473" s="132">
        <f t="shared" si="320"/>
        <v>11.5084</v>
      </c>
      <c r="BR473" s="132">
        <f t="shared" si="321"/>
        <v>0.36443999999999999</v>
      </c>
      <c r="BS473" s="132">
        <f t="shared" si="309"/>
        <v>0.10454000000000001</v>
      </c>
      <c r="BT473" s="132">
        <f t="shared" si="310"/>
        <v>1.5437000000000001</v>
      </c>
      <c r="BU473" s="132"/>
      <c r="BV473" s="132">
        <f t="shared" si="322"/>
        <v>0.12840000000000001</v>
      </c>
      <c r="BW473" s="133">
        <f t="shared" si="290"/>
        <v>1.1737</v>
      </c>
      <c r="BX473" s="133">
        <f t="shared" si="290"/>
        <v>1.2056</v>
      </c>
      <c r="BY473" s="133">
        <f t="shared" si="311"/>
        <v>0.3609</v>
      </c>
      <c r="BZ473" s="133">
        <f t="shared" si="312"/>
        <v>0.3513</v>
      </c>
      <c r="CA473" s="133">
        <f t="shared" si="313"/>
        <v>2.07E-2</v>
      </c>
      <c r="CB473" s="133">
        <f t="shared" si="314"/>
        <v>7.2995000000000001</v>
      </c>
      <c r="CC473" s="133"/>
      <c r="CD473" s="133">
        <f t="shared" si="315"/>
        <v>1.3549</v>
      </c>
    </row>
    <row r="474" spans="1:82" ht="15.75" x14ac:dyDescent="0.25">
      <c r="A474" s="125">
        <v>43572</v>
      </c>
      <c r="B474" s="138">
        <v>14672</v>
      </c>
      <c r="C474" s="138">
        <v>52303</v>
      </c>
      <c r="D474" s="138">
        <v>74300</v>
      </c>
      <c r="E474" s="138">
        <v>18542</v>
      </c>
      <c r="F474" s="138">
        <v>46638</v>
      </c>
      <c r="G474" s="138">
        <v>1291</v>
      </c>
      <c r="H474" s="138">
        <v>11004</v>
      </c>
      <c r="I474" s="138">
        <v>11832</v>
      </c>
      <c r="J474" s="138">
        <v>113586</v>
      </c>
      <c r="K474" s="138">
        <v>86750</v>
      </c>
      <c r="L474" s="146">
        <v>3513</v>
      </c>
      <c r="M474" s="138">
        <v>9848</v>
      </c>
      <c r="N474" s="138">
        <v>227</v>
      </c>
      <c r="O474" s="138">
        <v>14779</v>
      </c>
      <c r="P474" s="138">
        <v>13123</v>
      </c>
      <c r="Q474" s="138">
        <v>3589</v>
      </c>
      <c r="R474" s="138">
        <v>14308</v>
      </c>
      <c r="S474" s="138">
        <v>54562</v>
      </c>
      <c r="T474" s="138">
        <v>10700</v>
      </c>
      <c r="U474" s="138">
        <v>3536</v>
      </c>
      <c r="V474" s="138">
        <v>26465</v>
      </c>
      <c r="W474" s="138">
        <v>38398</v>
      </c>
      <c r="X474" s="138">
        <v>16086</v>
      </c>
      <c r="Y474" s="146">
        <v>17193</v>
      </c>
      <c r="Z474" s="138">
        <v>13917</v>
      </c>
      <c r="AA474" s="138">
        <v>56647</v>
      </c>
      <c r="AB474" s="138">
        <v>900</v>
      </c>
      <c r="AC474" s="138">
        <v>411</v>
      </c>
      <c r="AD474" s="138">
        <v>7538</v>
      </c>
      <c r="AE474" s="138">
        <v>30098</v>
      </c>
      <c r="AF474" s="138">
        <v>9780</v>
      </c>
      <c r="AG474" s="138">
        <v>8470</v>
      </c>
      <c r="AH474" s="138">
        <v>49700</v>
      </c>
      <c r="AI474" s="138">
        <v>40950</v>
      </c>
      <c r="AJ474" s="138">
        <v>320560</v>
      </c>
      <c r="AK474" s="128">
        <f t="shared" si="325"/>
        <v>9.8480000000000012E-2</v>
      </c>
      <c r="AL474" s="129">
        <f t="shared" si="326"/>
        <v>1.4672000000000001</v>
      </c>
      <c r="AM474" s="129">
        <f t="shared" si="327"/>
        <v>2.6151500000000003</v>
      </c>
      <c r="AN474" s="129">
        <f t="shared" si="327"/>
        <v>3.7150000000000003</v>
      </c>
      <c r="AO474" s="129">
        <f t="shared" si="293"/>
        <v>11.358600000000001</v>
      </c>
      <c r="AP474" s="129">
        <f t="shared" si="328"/>
        <v>4.3375000000000004</v>
      </c>
      <c r="AQ474" s="129">
        <f t="shared" si="323"/>
        <v>0.49700000000000005</v>
      </c>
      <c r="AR474" s="129">
        <f t="shared" si="324"/>
        <v>4.095E-2</v>
      </c>
      <c r="AT474" s="131">
        <f t="shared" si="316"/>
        <v>43572</v>
      </c>
      <c r="AU474" s="132">
        <f t="shared" si="295"/>
        <v>0.30098000000000003</v>
      </c>
      <c r="AV474" s="132">
        <f t="shared" si="296"/>
        <v>0.56647000000000003</v>
      </c>
      <c r="AW474" s="132">
        <f t="shared" si="297"/>
        <v>0.54561999999999999</v>
      </c>
      <c r="AX474" s="132">
        <f t="shared" si="298"/>
        <v>4.1099999999999999E-3</v>
      </c>
      <c r="AY474" s="132">
        <f t="shared" si="299"/>
        <v>9.0000000000000011E-3</v>
      </c>
      <c r="AZ474" s="132">
        <f t="shared" si="300"/>
        <v>0.26465</v>
      </c>
      <c r="BA474" s="132">
        <f t="shared" si="301"/>
        <v>0.17193000000000003</v>
      </c>
      <c r="BB474" s="132">
        <f t="shared" si="302"/>
        <v>0.76796000000000009</v>
      </c>
      <c r="BC474" s="132">
        <f t="shared" si="303"/>
        <v>0.13917000000000002</v>
      </c>
      <c r="BD474" s="132">
        <f t="shared" si="304"/>
        <v>0.16086</v>
      </c>
      <c r="BE474" s="132">
        <f t="shared" si="305"/>
        <v>9.7800000000000012E-2</v>
      </c>
      <c r="BF474" s="132">
        <f t="shared" si="306"/>
        <v>7.5380000000000003E-2</v>
      </c>
      <c r="BG474" s="132">
        <f t="shared" si="317"/>
        <v>8.4700000000000001E-3</v>
      </c>
      <c r="BH474" s="132"/>
      <c r="BI474" s="132">
        <f t="shared" si="289"/>
        <v>1.4672000000000001</v>
      </c>
      <c r="BJ474" s="132">
        <f t="shared" si="289"/>
        <v>2.6151500000000003</v>
      </c>
      <c r="BK474" s="132">
        <f t="shared" si="289"/>
        <v>3.7150000000000003</v>
      </c>
      <c r="BL474" s="132">
        <f t="shared" si="307"/>
        <v>0.35360000000000003</v>
      </c>
      <c r="BM474" s="132">
        <f t="shared" si="318"/>
        <v>1.8542000000000001</v>
      </c>
      <c r="BN474" s="132">
        <f t="shared" si="308"/>
        <v>0.93276000000000003</v>
      </c>
      <c r="BO474" s="132"/>
      <c r="BP474" s="132">
        <f t="shared" si="319"/>
        <v>4.3375000000000004</v>
      </c>
      <c r="BQ474" s="132">
        <f t="shared" si="320"/>
        <v>11.358600000000001</v>
      </c>
      <c r="BR474" s="132">
        <f t="shared" si="321"/>
        <v>0.32056000000000001</v>
      </c>
      <c r="BS474" s="132">
        <f t="shared" si="309"/>
        <v>0.10700000000000001</v>
      </c>
      <c r="BT474" s="132">
        <f t="shared" si="310"/>
        <v>1.4308000000000001</v>
      </c>
      <c r="BU474" s="132"/>
      <c r="BV474" s="132">
        <f t="shared" si="322"/>
        <v>0.12909999999999999</v>
      </c>
      <c r="BW474" s="133">
        <f t="shared" si="290"/>
        <v>1.1004</v>
      </c>
      <c r="BX474" s="133">
        <f t="shared" si="290"/>
        <v>1.1832</v>
      </c>
      <c r="BY474" s="133">
        <f t="shared" si="311"/>
        <v>0.3589</v>
      </c>
      <c r="BZ474" s="133">
        <f t="shared" si="312"/>
        <v>0.3513</v>
      </c>
      <c r="CA474" s="133">
        <f t="shared" si="313"/>
        <v>2.2700000000000001E-2</v>
      </c>
      <c r="CB474" s="133">
        <f t="shared" si="314"/>
        <v>7.3895</v>
      </c>
      <c r="CC474" s="133"/>
      <c r="CD474" s="133">
        <f t="shared" si="315"/>
        <v>1.3123</v>
      </c>
    </row>
    <row r="475" spans="1:82" ht="15.75" x14ac:dyDescent="0.25">
      <c r="A475" s="125">
        <v>43573</v>
      </c>
      <c r="B475" s="138">
        <v>14677</v>
      </c>
      <c r="C475" s="138">
        <v>52008</v>
      </c>
      <c r="D475" s="138">
        <v>73994</v>
      </c>
      <c r="E475" s="138">
        <v>18192</v>
      </c>
      <c r="F475" s="138">
        <v>45803</v>
      </c>
      <c r="G475" s="138">
        <v>1156</v>
      </c>
      <c r="H475" s="138">
        <v>10806</v>
      </c>
      <c r="I475" s="138">
        <v>12041</v>
      </c>
      <c r="J475" s="138">
        <v>112385</v>
      </c>
      <c r="K475" s="138">
        <v>84899</v>
      </c>
      <c r="L475" s="146">
        <v>3513</v>
      </c>
      <c r="M475" s="138">
        <v>16956</v>
      </c>
      <c r="N475" s="138">
        <v>148</v>
      </c>
      <c r="O475" s="138">
        <v>15788</v>
      </c>
      <c r="P475" s="138">
        <v>13077</v>
      </c>
      <c r="Q475" s="138">
        <v>3707</v>
      </c>
      <c r="R475" s="138">
        <v>13711</v>
      </c>
      <c r="S475" s="138">
        <v>53559</v>
      </c>
      <c r="T475" s="138">
        <v>10910</v>
      </c>
      <c r="U475" s="138">
        <v>3416</v>
      </c>
      <c r="V475" s="138">
        <v>25717</v>
      </c>
      <c r="W475" s="138">
        <v>36298</v>
      </c>
      <c r="X475" s="138">
        <v>17321</v>
      </c>
      <c r="Y475" s="146">
        <v>17193</v>
      </c>
      <c r="Z475" s="138">
        <v>13898</v>
      </c>
      <c r="AA475" s="138">
        <v>55409</v>
      </c>
      <c r="AB475" s="138">
        <v>849</v>
      </c>
      <c r="AC475" s="138">
        <v>338</v>
      </c>
      <c r="AD475" s="138">
        <v>7907</v>
      </c>
      <c r="AE475" s="138">
        <v>29925</v>
      </c>
      <c r="AF475" s="138">
        <v>9167</v>
      </c>
      <c r="AG475" s="138">
        <v>11010</v>
      </c>
      <c r="AH475" s="138">
        <v>60120</v>
      </c>
      <c r="AI475" s="138">
        <v>45020</v>
      </c>
      <c r="AJ475" s="138">
        <v>281960</v>
      </c>
      <c r="AK475" s="128">
        <f t="shared" si="325"/>
        <v>0.16956000000000002</v>
      </c>
      <c r="AL475" s="129">
        <f t="shared" si="326"/>
        <v>1.4677</v>
      </c>
      <c r="AM475" s="129">
        <f t="shared" si="327"/>
        <v>2.6004</v>
      </c>
      <c r="AN475" s="129">
        <f t="shared" si="327"/>
        <v>3.6997</v>
      </c>
      <c r="AO475" s="129">
        <f t="shared" si="293"/>
        <v>11.2385</v>
      </c>
      <c r="AP475" s="129">
        <f t="shared" si="328"/>
        <v>4.2449500000000002</v>
      </c>
      <c r="AQ475" s="129">
        <f t="shared" si="323"/>
        <v>0.60120000000000007</v>
      </c>
      <c r="AR475" s="129">
        <f t="shared" si="324"/>
        <v>4.5019999999999998E-2</v>
      </c>
      <c r="AT475" s="131">
        <f t="shared" si="316"/>
        <v>43573</v>
      </c>
      <c r="AU475" s="132">
        <f t="shared" si="295"/>
        <v>0.29925000000000002</v>
      </c>
      <c r="AV475" s="132">
        <f t="shared" si="296"/>
        <v>0.55409000000000008</v>
      </c>
      <c r="AW475" s="132">
        <f t="shared" si="297"/>
        <v>0.53559000000000001</v>
      </c>
      <c r="AX475" s="132">
        <f t="shared" si="298"/>
        <v>3.3800000000000002E-3</v>
      </c>
      <c r="AY475" s="132">
        <f t="shared" si="299"/>
        <v>8.490000000000001E-3</v>
      </c>
      <c r="AZ475" s="132">
        <f t="shared" si="300"/>
        <v>0.25717000000000001</v>
      </c>
      <c r="BA475" s="132">
        <f t="shared" si="301"/>
        <v>0.17193000000000003</v>
      </c>
      <c r="BB475" s="132">
        <f t="shared" si="302"/>
        <v>0.72596000000000005</v>
      </c>
      <c r="BC475" s="132">
        <f t="shared" si="303"/>
        <v>0.13898000000000002</v>
      </c>
      <c r="BD475" s="132">
        <f t="shared" si="304"/>
        <v>0.17321</v>
      </c>
      <c r="BE475" s="132">
        <f t="shared" si="305"/>
        <v>9.1670000000000001E-2</v>
      </c>
      <c r="BF475" s="132">
        <f t="shared" si="306"/>
        <v>7.9070000000000001E-2</v>
      </c>
      <c r="BG475" s="132">
        <f t="shared" si="317"/>
        <v>1.1009999999999999E-2</v>
      </c>
      <c r="BH475" s="132"/>
      <c r="BI475" s="132">
        <f t="shared" si="289"/>
        <v>1.4677</v>
      </c>
      <c r="BJ475" s="132">
        <f t="shared" si="289"/>
        <v>2.6004</v>
      </c>
      <c r="BK475" s="132">
        <f t="shared" si="289"/>
        <v>3.6997</v>
      </c>
      <c r="BL475" s="132">
        <f t="shared" si="307"/>
        <v>0.34160000000000001</v>
      </c>
      <c r="BM475" s="132">
        <f t="shared" si="318"/>
        <v>1.8192000000000002</v>
      </c>
      <c r="BN475" s="132">
        <f t="shared" si="308"/>
        <v>0.9160600000000001</v>
      </c>
      <c r="BO475" s="132"/>
      <c r="BP475" s="132">
        <f t="shared" si="319"/>
        <v>4.2449500000000002</v>
      </c>
      <c r="BQ475" s="132">
        <f t="shared" si="320"/>
        <v>11.2385</v>
      </c>
      <c r="BR475" s="132">
        <f t="shared" si="321"/>
        <v>0.28195999999999999</v>
      </c>
      <c r="BS475" s="132">
        <f t="shared" si="309"/>
        <v>0.1091</v>
      </c>
      <c r="BT475" s="132">
        <f t="shared" si="310"/>
        <v>1.3711</v>
      </c>
      <c r="BU475" s="132"/>
      <c r="BV475" s="132">
        <f t="shared" si="322"/>
        <v>0.11560000000000001</v>
      </c>
      <c r="BW475" s="133">
        <f t="shared" si="290"/>
        <v>1.0806</v>
      </c>
      <c r="BX475" s="133">
        <f t="shared" si="290"/>
        <v>1.2040999999999999</v>
      </c>
      <c r="BY475" s="133">
        <f t="shared" si="311"/>
        <v>0.37070000000000003</v>
      </c>
      <c r="BZ475" s="133">
        <f t="shared" si="312"/>
        <v>0.3513</v>
      </c>
      <c r="CA475" s="133">
        <f t="shared" si="313"/>
        <v>1.4800000000000001E-2</v>
      </c>
      <c r="CB475" s="133">
        <f t="shared" si="314"/>
        <v>7.8940000000000001</v>
      </c>
      <c r="CC475" s="133"/>
      <c r="CD475" s="133">
        <f t="shared" si="315"/>
        <v>1.3077000000000001</v>
      </c>
    </row>
    <row r="476" spans="1:82" ht="15.75" x14ac:dyDescent="0.25">
      <c r="A476" s="125">
        <v>43574</v>
      </c>
      <c r="B476" s="138">
        <v>15441</v>
      </c>
      <c r="C476" s="138">
        <v>54092</v>
      </c>
      <c r="D476" s="138">
        <v>76329</v>
      </c>
      <c r="E476" s="138">
        <v>18037</v>
      </c>
      <c r="F476" s="138">
        <v>48160</v>
      </c>
      <c r="G476" s="138">
        <v>1480</v>
      </c>
      <c r="H476" s="146">
        <v>10806</v>
      </c>
      <c r="I476" s="146">
        <v>12041</v>
      </c>
      <c r="J476" s="138">
        <v>115472</v>
      </c>
      <c r="K476" s="138">
        <v>87097</v>
      </c>
      <c r="L476" s="146">
        <v>3513</v>
      </c>
      <c r="M476" s="138">
        <v>9633</v>
      </c>
      <c r="N476" s="138">
        <v>72</v>
      </c>
      <c r="O476" s="138">
        <v>16755</v>
      </c>
      <c r="P476" s="138">
        <v>13786</v>
      </c>
      <c r="Q476" s="138">
        <v>3644</v>
      </c>
      <c r="R476" s="138">
        <v>14484</v>
      </c>
      <c r="S476" s="138">
        <v>55025</v>
      </c>
      <c r="T476" s="138">
        <v>11869</v>
      </c>
      <c r="U476" s="138">
        <v>3452</v>
      </c>
      <c r="V476" s="138">
        <v>27471</v>
      </c>
      <c r="W476" s="138">
        <v>39310</v>
      </c>
      <c r="X476" s="138">
        <v>18336</v>
      </c>
      <c r="Y476" s="146">
        <v>17193</v>
      </c>
      <c r="Z476" s="138">
        <v>14874</v>
      </c>
      <c r="AA476" s="138">
        <v>56848</v>
      </c>
      <c r="AB476" s="138">
        <v>920</v>
      </c>
      <c r="AC476" s="138">
        <v>470</v>
      </c>
      <c r="AD476" s="138">
        <v>7203</v>
      </c>
      <c r="AE476" s="138">
        <v>30966</v>
      </c>
      <c r="AF476" s="138">
        <v>8376</v>
      </c>
      <c r="AG476" s="138">
        <v>11010</v>
      </c>
      <c r="AH476" s="138">
        <v>50890</v>
      </c>
      <c r="AI476" s="138">
        <v>39460</v>
      </c>
      <c r="AJ476" s="138">
        <v>332460</v>
      </c>
      <c r="AK476" s="128">
        <f t="shared" si="325"/>
        <v>9.6330000000000013E-2</v>
      </c>
      <c r="AL476" s="129">
        <f t="shared" si="326"/>
        <v>1.5441</v>
      </c>
      <c r="AM476" s="129">
        <f t="shared" si="327"/>
        <v>2.7046000000000001</v>
      </c>
      <c r="AN476" s="129">
        <f t="shared" si="327"/>
        <v>3.8164500000000001</v>
      </c>
      <c r="AO476" s="129">
        <f t="shared" si="293"/>
        <v>11.5472</v>
      </c>
      <c r="AP476" s="129">
        <f t="shared" si="328"/>
        <v>4.3548499999999999</v>
      </c>
      <c r="AQ476" s="129">
        <f t="shared" si="323"/>
        <v>0.50890000000000002</v>
      </c>
      <c r="AR476" s="129">
        <f t="shared" si="324"/>
        <v>3.9459999999999995E-2</v>
      </c>
      <c r="AT476" s="131">
        <f t="shared" si="316"/>
        <v>43574</v>
      </c>
      <c r="AU476" s="132">
        <f t="shared" si="295"/>
        <v>0.30966000000000005</v>
      </c>
      <c r="AV476" s="132">
        <f t="shared" si="296"/>
        <v>0.5684800000000001</v>
      </c>
      <c r="AW476" s="132">
        <f t="shared" si="297"/>
        <v>0.55025000000000002</v>
      </c>
      <c r="AX476" s="132">
        <f t="shared" si="298"/>
        <v>4.7000000000000002E-3</v>
      </c>
      <c r="AY476" s="132">
        <f t="shared" si="299"/>
        <v>9.2000000000000016E-3</v>
      </c>
      <c r="AZ476" s="132">
        <f t="shared" si="300"/>
        <v>0.27471000000000001</v>
      </c>
      <c r="BA476" s="132">
        <f t="shared" si="301"/>
        <v>0.17193000000000003</v>
      </c>
      <c r="BB476" s="132">
        <f t="shared" si="302"/>
        <v>0.78620000000000001</v>
      </c>
      <c r="BC476" s="132">
        <f t="shared" si="303"/>
        <v>0.14874000000000001</v>
      </c>
      <c r="BD476" s="132">
        <f t="shared" si="304"/>
        <v>0.18336000000000002</v>
      </c>
      <c r="BE476" s="132">
        <f t="shared" si="305"/>
        <v>8.3760000000000001E-2</v>
      </c>
      <c r="BF476" s="132">
        <f t="shared" si="306"/>
        <v>7.2030000000000011E-2</v>
      </c>
      <c r="BG476" s="132">
        <f t="shared" si="317"/>
        <v>1.1009999999999999E-2</v>
      </c>
      <c r="BH476" s="132"/>
      <c r="BI476" s="132">
        <f t="shared" si="289"/>
        <v>1.5441</v>
      </c>
      <c r="BJ476" s="132">
        <f t="shared" si="289"/>
        <v>2.7046000000000001</v>
      </c>
      <c r="BK476" s="132">
        <f t="shared" si="289"/>
        <v>3.8164500000000001</v>
      </c>
      <c r="BL476" s="132">
        <f t="shared" si="307"/>
        <v>0.34520000000000001</v>
      </c>
      <c r="BM476" s="132">
        <f t="shared" si="318"/>
        <v>1.8037000000000001</v>
      </c>
      <c r="BN476" s="132">
        <f t="shared" si="308"/>
        <v>0.96320000000000006</v>
      </c>
      <c r="BO476" s="132"/>
      <c r="BP476" s="132">
        <f t="shared" si="319"/>
        <v>4.3548499999999999</v>
      </c>
      <c r="BQ476" s="132">
        <f t="shared" si="320"/>
        <v>11.5472</v>
      </c>
      <c r="BR476" s="132">
        <f t="shared" si="321"/>
        <v>0.33245999999999998</v>
      </c>
      <c r="BS476" s="132">
        <f t="shared" si="309"/>
        <v>0.11869</v>
      </c>
      <c r="BT476" s="132">
        <f t="shared" si="310"/>
        <v>1.4484000000000001</v>
      </c>
      <c r="BU476" s="132"/>
      <c r="BV476" s="132">
        <f t="shared" si="322"/>
        <v>0.14800000000000002</v>
      </c>
      <c r="BW476" s="133">
        <f t="shared" si="290"/>
        <v>1.0806</v>
      </c>
      <c r="BX476" s="133">
        <f t="shared" si="290"/>
        <v>1.2040999999999999</v>
      </c>
      <c r="BY476" s="133">
        <f t="shared" si="311"/>
        <v>0.3644</v>
      </c>
      <c r="BZ476" s="133">
        <f t="shared" si="312"/>
        <v>0.3513</v>
      </c>
      <c r="CA476" s="133">
        <f t="shared" si="313"/>
        <v>7.2000000000000007E-3</v>
      </c>
      <c r="CB476" s="133">
        <f t="shared" si="314"/>
        <v>8.3774999999999995</v>
      </c>
      <c r="CC476" s="133"/>
      <c r="CD476" s="133">
        <f t="shared" si="315"/>
        <v>1.3786</v>
      </c>
    </row>
    <row r="477" spans="1:82" ht="15.75" x14ac:dyDescent="0.25">
      <c r="A477" s="125">
        <v>43575</v>
      </c>
      <c r="B477" s="138">
        <v>17788</v>
      </c>
      <c r="C477" s="138">
        <v>61003</v>
      </c>
      <c r="D477" s="138">
        <v>84550</v>
      </c>
      <c r="E477" s="138">
        <v>20726</v>
      </c>
      <c r="F477" s="138">
        <v>52924</v>
      </c>
      <c r="G477" s="138">
        <v>2348</v>
      </c>
      <c r="H477" s="138">
        <v>24504</v>
      </c>
      <c r="I477" s="138">
        <v>24983</v>
      </c>
      <c r="J477" s="138">
        <v>130848</v>
      </c>
      <c r="K477" s="138">
        <v>98593</v>
      </c>
      <c r="L477" s="146">
        <v>3513</v>
      </c>
      <c r="M477" s="138">
        <v>22619</v>
      </c>
      <c r="N477" s="138">
        <v>104</v>
      </c>
      <c r="O477" s="138">
        <v>19773</v>
      </c>
      <c r="P477" s="138">
        <v>19306</v>
      </c>
      <c r="Q477" s="138">
        <v>4782</v>
      </c>
      <c r="R477" s="138">
        <v>16697</v>
      </c>
      <c r="S477" s="138">
        <v>59656</v>
      </c>
      <c r="T477" s="138">
        <v>13877</v>
      </c>
      <c r="U477" s="138">
        <v>5037</v>
      </c>
      <c r="V477" s="138">
        <v>32994</v>
      </c>
      <c r="W477" s="138">
        <v>42777</v>
      </c>
      <c r="X477" s="138">
        <v>27502</v>
      </c>
      <c r="Y477" s="146">
        <v>17193</v>
      </c>
      <c r="Z477" s="138">
        <v>17512</v>
      </c>
      <c r="AA477" s="138">
        <v>62860</v>
      </c>
      <c r="AB477" s="138">
        <v>1349</v>
      </c>
      <c r="AC477" s="138">
        <v>748</v>
      </c>
      <c r="AD477" s="146">
        <v>10175</v>
      </c>
      <c r="AE477" s="138">
        <v>36319</v>
      </c>
      <c r="AF477" s="138">
        <v>10485</v>
      </c>
      <c r="AG477" s="138">
        <v>9890</v>
      </c>
      <c r="AH477" s="138">
        <v>84420</v>
      </c>
      <c r="AI477" s="138">
        <v>67780</v>
      </c>
      <c r="AJ477" s="138">
        <v>362820</v>
      </c>
      <c r="AK477" s="128">
        <f t="shared" si="325"/>
        <v>0.22619000000000003</v>
      </c>
      <c r="AL477" s="129">
        <f t="shared" si="326"/>
        <v>1.7788000000000002</v>
      </c>
      <c r="AM477" s="129">
        <f t="shared" si="327"/>
        <v>3.0501500000000004</v>
      </c>
      <c r="AN477" s="129">
        <f t="shared" si="327"/>
        <v>4.2275</v>
      </c>
      <c r="AO477" s="129">
        <f t="shared" si="293"/>
        <v>13.084800000000001</v>
      </c>
      <c r="AP477" s="137">
        <f t="shared" si="328"/>
        <v>4.9296500000000005</v>
      </c>
      <c r="AQ477" s="129">
        <f t="shared" si="323"/>
        <v>0.84420000000000006</v>
      </c>
      <c r="AR477" s="129">
        <f t="shared" si="324"/>
        <v>6.7779999999999993E-2</v>
      </c>
      <c r="AT477" s="131">
        <f t="shared" si="316"/>
        <v>43575</v>
      </c>
      <c r="AU477" s="132">
        <f t="shared" si="295"/>
        <v>0.36319000000000001</v>
      </c>
      <c r="AV477" s="132">
        <f t="shared" si="296"/>
        <v>0.62860000000000005</v>
      </c>
      <c r="AW477" s="132">
        <f t="shared" si="297"/>
        <v>0.59656000000000009</v>
      </c>
      <c r="AX477" s="132">
        <f t="shared" si="298"/>
        <v>7.4800000000000005E-3</v>
      </c>
      <c r="AY477" s="132">
        <f t="shared" si="299"/>
        <v>1.349E-2</v>
      </c>
      <c r="AZ477" s="132">
        <f t="shared" si="300"/>
        <v>0.32994000000000001</v>
      </c>
      <c r="BA477" s="132">
        <f t="shared" si="301"/>
        <v>0.17193000000000003</v>
      </c>
      <c r="BB477" s="132">
        <f t="shared" si="302"/>
        <v>0.85554000000000008</v>
      </c>
      <c r="BC477" s="132">
        <f t="shared" si="303"/>
        <v>0.17512000000000003</v>
      </c>
      <c r="BD477" s="132">
        <f t="shared" si="304"/>
        <v>0.27502000000000004</v>
      </c>
      <c r="BE477" s="132">
        <f t="shared" si="305"/>
        <v>0.10485000000000001</v>
      </c>
      <c r="BF477" s="132">
        <f t="shared" si="306"/>
        <v>0.10175000000000001</v>
      </c>
      <c r="BG477" s="132">
        <f t="shared" si="317"/>
        <v>9.8899999999999995E-3</v>
      </c>
      <c r="BH477" s="132"/>
      <c r="BI477" s="132">
        <f t="shared" si="289"/>
        <v>1.7788000000000002</v>
      </c>
      <c r="BJ477" s="132">
        <f t="shared" si="289"/>
        <v>3.0501500000000004</v>
      </c>
      <c r="BK477" s="132">
        <f t="shared" si="289"/>
        <v>4.2275</v>
      </c>
      <c r="BL477" s="132">
        <f t="shared" si="307"/>
        <v>0.50370000000000004</v>
      </c>
      <c r="BM477" s="132">
        <f t="shared" si="318"/>
        <v>2.0726</v>
      </c>
      <c r="BN477" s="132">
        <f t="shared" si="308"/>
        <v>1.0584800000000001</v>
      </c>
      <c r="BO477" s="132"/>
      <c r="BP477" s="132">
        <f t="shared" si="319"/>
        <v>4.9296500000000005</v>
      </c>
      <c r="BQ477" s="132">
        <f t="shared" si="320"/>
        <v>13.084800000000001</v>
      </c>
      <c r="BR477" s="132">
        <f t="shared" si="321"/>
        <v>0.36281999999999998</v>
      </c>
      <c r="BS477" s="132">
        <f t="shared" si="309"/>
        <v>0.13877</v>
      </c>
      <c r="BT477" s="132">
        <f t="shared" si="310"/>
        <v>1.6697000000000002</v>
      </c>
      <c r="BU477" s="132"/>
      <c r="BV477" s="132">
        <f t="shared" si="322"/>
        <v>0.23480000000000001</v>
      </c>
      <c r="BW477" s="133">
        <f t="shared" si="290"/>
        <v>2.4504000000000001</v>
      </c>
      <c r="BX477" s="133">
        <f t="shared" si="290"/>
        <v>2.4983</v>
      </c>
      <c r="BY477" s="133">
        <f t="shared" si="311"/>
        <v>0.47820000000000001</v>
      </c>
      <c r="BZ477" s="133">
        <f t="shared" si="312"/>
        <v>0.3513</v>
      </c>
      <c r="CA477" s="133">
        <f t="shared" si="313"/>
        <v>1.0400000000000001E-2</v>
      </c>
      <c r="CB477" s="133">
        <f t="shared" si="314"/>
        <v>9.8864999999999998</v>
      </c>
      <c r="CC477" s="133"/>
      <c r="CD477" s="133">
        <f t="shared" si="315"/>
        <v>1.9306000000000001</v>
      </c>
    </row>
    <row r="478" spans="1:82" ht="15.75" x14ac:dyDescent="0.25">
      <c r="A478" s="125">
        <v>43576</v>
      </c>
      <c r="B478" s="138">
        <v>16038</v>
      </c>
      <c r="C478" s="138">
        <v>56762</v>
      </c>
      <c r="D478" s="138">
        <v>79045</v>
      </c>
      <c r="E478" s="138">
        <v>18964</v>
      </c>
      <c r="F478" s="138">
        <v>50487</v>
      </c>
      <c r="G478" s="138">
        <v>1559</v>
      </c>
      <c r="H478" s="138">
        <v>14758</v>
      </c>
      <c r="I478" s="138">
        <v>14516</v>
      </c>
      <c r="J478" s="138">
        <v>120705</v>
      </c>
      <c r="K478" s="138">
        <v>91787</v>
      </c>
      <c r="L478" s="146">
        <v>3513</v>
      </c>
      <c r="M478" s="138">
        <v>25065</v>
      </c>
      <c r="N478" s="138">
        <v>87</v>
      </c>
      <c r="O478" s="138">
        <v>18887</v>
      </c>
      <c r="P478" s="138">
        <v>16928</v>
      </c>
      <c r="Q478" s="138">
        <v>4215</v>
      </c>
      <c r="R478" s="138">
        <v>14592</v>
      </c>
      <c r="S478" s="138">
        <v>55600</v>
      </c>
      <c r="T478" s="138">
        <v>11180</v>
      </c>
      <c r="U478" s="138">
        <v>4417</v>
      </c>
      <c r="V478" s="138">
        <v>31266</v>
      </c>
      <c r="W478" s="138">
        <v>39100</v>
      </c>
      <c r="X478" s="138">
        <v>20505</v>
      </c>
      <c r="Y478" s="146">
        <v>17193</v>
      </c>
      <c r="Z478" s="138">
        <v>13184</v>
      </c>
      <c r="AA478" s="138">
        <v>62986</v>
      </c>
      <c r="AB478" s="138">
        <v>1210</v>
      </c>
      <c r="AC478" s="138">
        <v>463</v>
      </c>
      <c r="AD478" s="146">
        <v>8156</v>
      </c>
      <c r="AE478" s="138">
        <v>33676</v>
      </c>
      <c r="AF478" s="138">
        <v>6692</v>
      </c>
      <c r="AG478" s="138">
        <v>8010</v>
      </c>
      <c r="AH478" s="138">
        <v>59360</v>
      </c>
      <c r="AI478" s="138">
        <v>46330</v>
      </c>
      <c r="AJ478" s="138">
        <v>361040</v>
      </c>
      <c r="AK478" s="128">
        <f t="shared" si="325"/>
        <v>0.25065000000000004</v>
      </c>
      <c r="AL478" s="129">
        <f t="shared" si="326"/>
        <v>1.6038000000000001</v>
      </c>
      <c r="AM478" s="129">
        <f t="shared" si="327"/>
        <v>2.8381000000000003</v>
      </c>
      <c r="AN478" s="129">
        <f t="shared" si="327"/>
        <v>3.9522500000000003</v>
      </c>
      <c r="AO478" s="129">
        <f t="shared" si="293"/>
        <v>12.070500000000001</v>
      </c>
      <c r="AP478" s="129">
        <f t="shared" si="328"/>
        <v>4.5893500000000005</v>
      </c>
      <c r="AQ478" s="129">
        <f t="shared" si="323"/>
        <v>0.59360000000000002</v>
      </c>
      <c r="AR478" s="129">
        <f t="shared" si="324"/>
        <v>4.6329999999999996E-2</v>
      </c>
      <c r="AT478" s="131">
        <f t="shared" si="316"/>
        <v>43576</v>
      </c>
      <c r="AU478" s="132">
        <f t="shared" si="295"/>
        <v>0.33676</v>
      </c>
      <c r="AV478" s="132">
        <f t="shared" si="296"/>
        <v>0.62986000000000009</v>
      </c>
      <c r="AW478" s="132">
        <f t="shared" si="297"/>
        <v>0.55600000000000005</v>
      </c>
      <c r="AX478" s="132">
        <f t="shared" si="298"/>
        <v>4.6300000000000004E-3</v>
      </c>
      <c r="AY478" s="132">
        <f t="shared" si="299"/>
        <v>1.2100000000000001E-2</v>
      </c>
      <c r="AZ478" s="132">
        <f t="shared" si="300"/>
        <v>0.31266000000000005</v>
      </c>
      <c r="BA478" s="132">
        <f t="shared" si="301"/>
        <v>0.17193000000000003</v>
      </c>
      <c r="BB478" s="132">
        <f t="shared" si="302"/>
        <v>0.78200000000000003</v>
      </c>
      <c r="BC478" s="132">
        <f t="shared" si="303"/>
        <v>0.13184000000000001</v>
      </c>
      <c r="BD478" s="132">
        <f t="shared" si="304"/>
        <v>0.20505000000000001</v>
      </c>
      <c r="BE478" s="132">
        <f t="shared" si="305"/>
        <v>6.6920000000000007E-2</v>
      </c>
      <c r="BF478" s="132">
        <f t="shared" si="306"/>
        <v>8.1560000000000007E-2</v>
      </c>
      <c r="BG478" s="132">
        <f t="shared" si="317"/>
        <v>8.0099999999999998E-3</v>
      </c>
      <c r="BH478" s="132"/>
      <c r="BI478" s="132">
        <f t="shared" si="289"/>
        <v>1.6038000000000001</v>
      </c>
      <c r="BJ478" s="132">
        <f t="shared" si="289"/>
        <v>2.8381000000000003</v>
      </c>
      <c r="BK478" s="132">
        <f t="shared" si="289"/>
        <v>3.9522500000000003</v>
      </c>
      <c r="BL478" s="132">
        <f t="shared" si="307"/>
        <v>0.44170000000000004</v>
      </c>
      <c r="BM478" s="132">
        <f t="shared" si="318"/>
        <v>1.8964000000000001</v>
      </c>
      <c r="BN478" s="132">
        <f t="shared" si="308"/>
        <v>1.0097400000000001</v>
      </c>
      <c r="BO478" s="132"/>
      <c r="BP478" s="132">
        <f t="shared" si="319"/>
        <v>4.5893500000000005</v>
      </c>
      <c r="BQ478" s="132">
        <f t="shared" si="320"/>
        <v>12.070500000000001</v>
      </c>
      <c r="BR478" s="132">
        <f t="shared" si="321"/>
        <v>0.36103999999999997</v>
      </c>
      <c r="BS478" s="132">
        <f t="shared" si="309"/>
        <v>0.11180000000000001</v>
      </c>
      <c r="BT478" s="132">
        <f t="shared" si="310"/>
        <v>1.4592000000000001</v>
      </c>
      <c r="BU478" s="132"/>
      <c r="BV478" s="132">
        <f t="shared" si="322"/>
        <v>0.15590000000000001</v>
      </c>
      <c r="BW478" s="133">
        <f t="shared" si="290"/>
        <v>1.4758</v>
      </c>
      <c r="BX478" s="133">
        <f t="shared" si="290"/>
        <v>1.4516</v>
      </c>
      <c r="BY478" s="133">
        <f t="shared" si="311"/>
        <v>0.42150000000000004</v>
      </c>
      <c r="BZ478" s="133">
        <f t="shared" si="312"/>
        <v>0.3513</v>
      </c>
      <c r="CA478" s="133">
        <f t="shared" si="313"/>
        <v>8.7000000000000011E-3</v>
      </c>
      <c r="CB478" s="133">
        <f t="shared" si="314"/>
        <v>9.4435000000000002</v>
      </c>
      <c r="CC478" s="133"/>
      <c r="CD478" s="133">
        <f t="shared" si="315"/>
        <v>1.6928000000000001</v>
      </c>
    </row>
    <row r="479" spans="1:82" ht="15.75" x14ac:dyDescent="0.25">
      <c r="A479" s="125">
        <v>43577</v>
      </c>
      <c r="B479" s="138">
        <v>15144</v>
      </c>
      <c r="C479" s="138">
        <v>53396</v>
      </c>
      <c r="D479" s="138">
        <v>75505</v>
      </c>
      <c r="E479" s="138">
        <v>18892</v>
      </c>
      <c r="F479" s="138">
        <v>48621</v>
      </c>
      <c r="G479" s="138">
        <v>1294</v>
      </c>
      <c r="H479" s="138">
        <v>13249</v>
      </c>
      <c r="I479" s="138">
        <v>14035</v>
      </c>
      <c r="J479" s="138">
        <v>116543</v>
      </c>
      <c r="K479" s="138">
        <v>89594</v>
      </c>
      <c r="L479" s="146">
        <v>3513</v>
      </c>
      <c r="M479" s="138">
        <v>21795</v>
      </c>
      <c r="N479" s="138">
        <v>89</v>
      </c>
      <c r="O479" s="138">
        <v>17223</v>
      </c>
      <c r="P479" s="138">
        <v>15525</v>
      </c>
      <c r="Q479" s="138">
        <v>4053</v>
      </c>
      <c r="R479" s="138">
        <v>13919</v>
      </c>
      <c r="S479" s="138">
        <v>54949</v>
      </c>
      <c r="T479" s="138">
        <v>11135</v>
      </c>
      <c r="U479" s="138">
        <v>4007</v>
      </c>
      <c r="V479" s="138">
        <v>27748</v>
      </c>
      <c r="W479" s="138">
        <v>36541</v>
      </c>
      <c r="X479" s="138">
        <v>18344</v>
      </c>
      <c r="Y479" s="146">
        <v>17193</v>
      </c>
      <c r="Z479" s="138">
        <v>13068</v>
      </c>
      <c r="AA479" s="138">
        <v>58797</v>
      </c>
      <c r="AB479" s="138">
        <v>1006</v>
      </c>
      <c r="AC479" s="138">
        <v>394</v>
      </c>
      <c r="AD479" s="138">
        <v>7404</v>
      </c>
      <c r="AE479" s="138">
        <v>31128</v>
      </c>
      <c r="AF479" s="138">
        <v>8639</v>
      </c>
      <c r="AG479" s="138">
        <v>11010</v>
      </c>
      <c r="AH479" s="138">
        <v>52020</v>
      </c>
      <c r="AI479" s="138">
        <v>41410</v>
      </c>
      <c r="AJ479" s="138">
        <v>337640</v>
      </c>
      <c r="AK479" s="128">
        <f t="shared" si="325"/>
        <v>0.21795</v>
      </c>
      <c r="AL479" s="129">
        <f t="shared" si="326"/>
        <v>1.5144</v>
      </c>
      <c r="AM479" s="129">
        <f t="shared" si="327"/>
        <v>2.6698</v>
      </c>
      <c r="AN479" s="129">
        <f t="shared" si="327"/>
        <v>3.7752500000000002</v>
      </c>
      <c r="AO479" s="129">
        <f t="shared" si="293"/>
        <v>11.654300000000001</v>
      </c>
      <c r="AP479" s="129">
        <f t="shared" si="328"/>
        <v>4.4797000000000002</v>
      </c>
      <c r="AQ479" s="129">
        <f t="shared" si="323"/>
        <v>0.5202</v>
      </c>
      <c r="AR479" s="129">
        <f t="shared" si="324"/>
        <v>4.1409999999999995E-2</v>
      </c>
      <c r="AT479" s="131">
        <f t="shared" si="316"/>
        <v>43577</v>
      </c>
      <c r="AU479" s="132">
        <f t="shared" si="295"/>
        <v>0.31128</v>
      </c>
      <c r="AV479" s="132">
        <f t="shared" si="296"/>
        <v>0.58796999999999999</v>
      </c>
      <c r="AW479" s="132">
        <f t="shared" si="297"/>
        <v>0.54949000000000003</v>
      </c>
      <c r="AX479" s="132">
        <f t="shared" si="298"/>
        <v>3.9399999999999999E-3</v>
      </c>
      <c r="AY479" s="132">
        <f t="shared" si="299"/>
        <v>1.0060000000000001E-2</v>
      </c>
      <c r="AZ479" s="132">
        <f t="shared" si="300"/>
        <v>0.27748</v>
      </c>
      <c r="BA479" s="132">
        <f t="shared" si="301"/>
        <v>0.17193000000000003</v>
      </c>
      <c r="BB479" s="132">
        <f t="shared" si="302"/>
        <v>0.73082000000000003</v>
      </c>
      <c r="BC479" s="132">
        <f t="shared" si="303"/>
        <v>0.13068000000000002</v>
      </c>
      <c r="BD479" s="132">
        <f t="shared" si="304"/>
        <v>0.18344000000000002</v>
      </c>
      <c r="BE479" s="132">
        <f t="shared" si="305"/>
        <v>8.6390000000000008E-2</v>
      </c>
      <c r="BF479" s="132">
        <f t="shared" si="306"/>
        <v>7.4040000000000009E-2</v>
      </c>
      <c r="BG479" s="132">
        <f t="shared" si="317"/>
        <v>1.1009999999999999E-2</v>
      </c>
      <c r="BH479" s="132"/>
      <c r="BI479" s="132">
        <f t="shared" si="289"/>
        <v>1.5144</v>
      </c>
      <c r="BJ479" s="132">
        <f t="shared" si="289"/>
        <v>2.6698</v>
      </c>
      <c r="BK479" s="132">
        <f t="shared" si="289"/>
        <v>3.7752500000000002</v>
      </c>
      <c r="BL479" s="132">
        <f t="shared" si="307"/>
        <v>0.4007</v>
      </c>
      <c r="BM479" s="132">
        <f t="shared" si="318"/>
        <v>1.8892</v>
      </c>
      <c r="BN479" s="132">
        <f t="shared" si="308"/>
        <v>0.97242000000000006</v>
      </c>
      <c r="BO479" s="132"/>
      <c r="BP479" s="132">
        <f t="shared" si="319"/>
        <v>4.4797000000000002</v>
      </c>
      <c r="BQ479" s="132">
        <f t="shared" si="320"/>
        <v>11.654300000000001</v>
      </c>
      <c r="BR479" s="132">
        <f t="shared" si="321"/>
        <v>0.33764</v>
      </c>
      <c r="BS479" s="132">
        <f t="shared" si="309"/>
        <v>0.11135</v>
      </c>
      <c r="BT479" s="132">
        <f t="shared" si="310"/>
        <v>1.3919000000000001</v>
      </c>
      <c r="BU479" s="132"/>
      <c r="BV479" s="132">
        <f t="shared" si="322"/>
        <v>0.12940000000000002</v>
      </c>
      <c r="BW479" s="133">
        <f t="shared" si="290"/>
        <v>1.3249</v>
      </c>
      <c r="BX479" s="133">
        <f t="shared" si="290"/>
        <v>1.4035</v>
      </c>
      <c r="BY479" s="133">
        <f t="shared" si="311"/>
        <v>0.40529999999999999</v>
      </c>
      <c r="BZ479" s="133">
        <f t="shared" si="312"/>
        <v>0.3513</v>
      </c>
      <c r="CA479" s="133">
        <f t="shared" si="313"/>
        <v>8.8999999999999999E-3</v>
      </c>
      <c r="CB479" s="133">
        <f t="shared" si="314"/>
        <v>8.6114999999999995</v>
      </c>
      <c r="CC479" s="133"/>
      <c r="CD479" s="133">
        <f t="shared" si="315"/>
        <v>1.5525</v>
      </c>
    </row>
    <row r="480" spans="1:82" ht="15.75" x14ac:dyDescent="0.25">
      <c r="A480" s="125">
        <v>43578</v>
      </c>
      <c r="B480" s="138">
        <v>14938</v>
      </c>
      <c r="C480" s="138">
        <v>52332</v>
      </c>
      <c r="D480" s="138">
        <v>74057</v>
      </c>
      <c r="E480" s="138">
        <v>19238</v>
      </c>
      <c r="F480" s="138">
        <v>48095</v>
      </c>
      <c r="G480" s="138">
        <v>1197</v>
      </c>
      <c r="H480" s="138">
        <v>12667</v>
      </c>
      <c r="I480" s="138">
        <v>13325</v>
      </c>
      <c r="J480" s="138">
        <v>115567</v>
      </c>
      <c r="K480" s="138">
        <v>89095</v>
      </c>
      <c r="L480" s="146">
        <v>3513</v>
      </c>
      <c r="M480" s="138">
        <v>16656</v>
      </c>
      <c r="N480" s="138">
        <v>87</v>
      </c>
      <c r="O480" s="138">
        <v>17004</v>
      </c>
      <c r="P480" s="138">
        <v>15002</v>
      </c>
      <c r="Q480" s="138">
        <v>3864</v>
      </c>
      <c r="R480" s="138">
        <v>14920</v>
      </c>
      <c r="S480" s="138">
        <v>55309</v>
      </c>
      <c r="T480" s="138">
        <v>10819</v>
      </c>
      <c r="U480" s="138">
        <v>3888</v>
      </c>
      <c r="V480" s="138">
        <v>26950</v>
      </c>
      <c r="W480" s="138">
        <v>37912</v>
      </c>
      <c r="X480" s="138">
        <v>17501</v>
      </c>
      <c r="Y480" s="146">
        <v>17193</v>
      </c>
      <c r="Z480" s="138">
        <v>14547</v>
      </c>
      <c r="AA480" s="138">
        <v>51139</v>
      </c>
      <c r="AB480" s="138">
        <v>933</v>
      </c>
      <c r="AC480" s="138">
        <v>387</v>
      </c>
      <c r="AD480" s="138">
        <v>7932</v>
      </c>
      <c r="AE480" s="138">
        <v>31856</v>
      </c>
      <c r="AF480" s="138">
        <v>9331</v>
      </c>
      <c r="AG480" s="138">
        <v>10980</v>
      </c>
      <c r="AH480" s="138">
        <v>56760</v>
      </c>
      <c r="AI480" s="138">
        <v>43450</v>
      </c>
      <c r="AJ480" s="138">
        <v>322000</v>
      </c>
      <c r="AK480" s="128">
        <f t="shared" si="325"/>
        <v>0.16656000000000001</v>
      </c>
      <c r="AL480" s="129">
        <f t="shared" si="326"/>
        <v>1.4938</v>
      </c>
      <c r="AM480" s="129">
        <f t="shared" si="327"/>
        <v>2.6166</v>
      </c>
      <c r="AN480" s="129">
        <f t="shared" si="327"/>
        <v>3.7028500000000002</v>
      </c>
      <c r="AO480" s="129">
        <f t="shared" si="293"/>
        <v>11.556700000000001</v>
      </c>
      <c r="AP480" s="129">
        <f t="shared" si="328"/>
        <v>4.4547500000000007</v>
      </c>
      <c r="AQ480" s="129">
        <f t="shared" si="323"/>
        <v>0.56759999999999999</v>
      </c>
      <c r="AR480" s="129">
        <f t="shared" si="324"/>
        <v>4.3449999999999996E-2</v>
      </c>
      <c r="AT480" s="131">
        <f t="shared" si="316"/>
        <v>43578</v>
      </c>
      <c r="AU480" s="132">
        <f t="shared" si="295"/>
        <v>0.31856000000000001</v>
      </c>
      <c r="AV480" s="132">
        <f t="shared" si="296"/>
        <v>0.51139000000000001</v>
      </c>
      <c r="AW480" s="132">
        <f t="shared" si="297"/>
        <v>0.55309000000000008</v>
      </c>
      <c r="AX480" s="132">
        <f t="shared" si="298"/>
        <v>3.8700000000000002E-3</v>
      </c>
      <c r="AY480" s="132">
        <f t="shared" si="299"/>
        <v>9.3300000000000015E-3</v>
      </c>
      <c r="AZ480" s="132">
        <f t="shared" si="300"/>
        <v>0.26950000000000002</v>
      </c>
      <c r="BA480" s="132">
        <f t="shared" si="301"/>
        <v>0.17193000000000003</v>
      </c>
      <c r="BB480" s="132">
        <f t="shared" si="302"/>
        <v>0.75824000000000003</v>
      </c>
      <c r="BC480" s="132">
        <f t="shared" si="303"/>
        <v>0.14547000000000002</v>
      </c>
      <c r="BD480" s="132">
        <f t="shared" si="304"/>
        <v>0.17501000000000003</v>
      </c>
      <c r="BE480" s="132">
        <f t="shared" si="305"/>
        <v>9.3310000000000004E-2</v>
      </c>
      <c r="BF480" s="132">
        <f t="shared" si="306"/>
        <v>7.9320000000000002E-2</v>
      </c>
      <c r="BG480" s="132">
        <f t="shared" si="317"/>
        <v>1.098E-2</v>
      </c>
      <c r="BH480" s="132"/>
      <c r="BI480" s="132">
        <f t="shared" si="289"/>
        <v>1.4938</v>
      </c>
      <c r="BJ480" s="132">
        <f t="shared" si="289"/>
        <v>2.6166</v>
      </c>
      <c r="BK480" s="132">
        <f t="shared" si="289"/>
        <v>3.7028500000000002</v>
      </c>
      <c r="BL480" s="132">
        <f t="shared" si="307"/>
        <v>0.38880000000000003</v>
      </c>
      <c r="BM480" s="132">
        <f t="shared" si="318"/>
        <v>1.9238000000000002</v>
      </c>
      <c r="BN480" s="132">
        <f t="shared" si="308"/>
        <v>0.96190000000000009</v>
      </c>
      <c r="BO480" s="132"/>
      <c r="BP480" s="132">
        <f t="shared" si="319"/>
        <v>4.4547500000000007</v>
      </c>
      <c r="BQ480" s="132">
        <f t="shared" si="320"/>
        <v>11.556700000000001</v>
      </c>
      <c r="BR480" s="132">
        <f t="shared" si="321"/>
        <v>0.32200000000000001</v>
      </c>
      <c r="BS480" s="132">
        <f t="shared" si="309"/>
        <v>0.10819000000000001</v>
      </c>
      <c r="BT480" s="132">
        <f t="shared" si="310"/>
        <v>1.492</v>
      </c>
      <c r="BU480" s="132"/>
      <c r="BV480" s="132">
        <f t="shared" si="322"/>
        <v>0.1197</v>
      </c>
      <c r="BW480" s="133">
        <f t="shared" si="290"/>
        <v>1.2667000000000002</v>
      </c>
      <c r="BX480" s="133">
        <f t="shared" si="290"/>
        <v>1.3325</v>
      </c>
      <c r="BY480" s="133">
        <f t="shared" si="311"/>
        <v>0.38640000000000002</v>
      </c>
      <c r="BZ480" s="133">
        <f t="shared" si="312"/>
        <v>0.3513</v>
      </c>
      <c r="CA480" s="133">
        <f t="shared" si="313"/>
        <v>8.7000000000000011E-3</v>
      </c>
      <c r="CB480" s="133">
        <f t="shared" si="314"/>
        <v>8.5020000000000007</v>
      </c>
      <c r="CC480" s="133"/>
      <c r="CD480" s="133">
        <f t="shared" si="315"/>
        <v>1.5002</v>
      </c>
    </row>
    <row r="481" spans="1:82" ht="15.75" x14ac:dyDescent="0.25">
      <c r="A481" s="125">
        <v>43579</v>
      </c>
      <c r="B481" s="138">
        <v>14875</v>
      </c>
      <c r="C481" s="138">
        <v>52108</v>
      </c>
      <c r="D481" s="138">
        <v>73880</v>
      </c>
      <c r="E481" s="138">
        <v>19222</v>
      </c>
      <c r="F481" s="138">
        <v>47620</v>
      </c>
      <c r="G481" s="138">
        <v>1137</v>
      </c>
      <c r="H481" s="138">
        <v>12182</v>
      </c>
      <c r="I481" s="138">
        <v>12695</v>
      </c>
      <c r="J481" s="138">
        <v>114878</v>
      </c>
      <c r="K481" s="138">
        <v>89578</v>
      </c>
      <c r="L481" s="146">
        <v>3513</v>
      </c>
      <c r="M481" s="138">
        <v>10931</v>
      </c>
      <c r="N481" s="138">
        <v>90</v>
      </c>
      <c r="O481" s="138">
        <v>17001</v>
      </c>
      <c r="P481" s="138">
        <v>14724</v>
      </c>
      <c r="Q481" s="138">
        <v>3799</v>
      </c>
      <c r="R481" s="138">
        <v>14118</v>
      </c>
      <c r="S481" s="138">
        <v>55228</v>
      </c>
      <c r="T481" s="138">
        <v>10965</v>
      </c>
      <c r="U481" s="138">
        <v>3731</v>
      </c>
      <c r="V481" s="138">
        <v>26614</v>
      </c>
      <c r="W481" s="138">
        <v>35888</v>
      </c>
      <c r="X481" s="138">
        <v>16970</v>
      </c>
      <c r="Y481" s="146">
        <v>17193</v>
      </c>
      <c r="Z481" s="138">
        <v>14907</v>
      </c>
      <c r="AA481" s="138">
        <v>49113</v>
      </c>
      <c r="AB481" s="138">
        <v>1066</v>
      </c>
      <c r="AC481" s="138">
        <v>285</v>
      </c>
      <c r="AD481" s="138">
        <v>7254</v>
      </c>
      <c r="AE481" s="138">
        <v>33330</v>
      </c>
      <c r="AF481" s="138">
        <v>9098</v>
      </c>
      <c r="AG481" s="138">
        <v>11010</v>
      </c>
      <c r="AH481" s="138">
        <v>48670</v>
      </c>
      <c r="AI481" s="138">
        <v>37530</v>
      </c>
      <c r="AJ481" s="138">
        <v>338600</v>
      </c>
      <c r="AK481" s="128">
        <f t="shared" si="325"/>
        <v>0.10931</v>
      </c>
      <c r="AL481" s="129">
        <f t="shared" si="326"/>
        <v>1.4875</v>
      </c>
      <c r="AM481" s="129">
        <f t="shared" si="327"/>
        <v>2.6053999999999999</v>
      </c>
      <c r="AN481" s="129">
        <f t="shared" si="327"/>
        <v>3.6940000000000004</v>
      </c>
      <c r="AO481" s="129">
        <f t="shared" si="293"/>
        <v>11.4878</v>
      </c>
      <c r="AP481" s="129">
        <f t="shared" si="328"/>
        <v>4.4789000000000003</v>
      </c>
      <c r="AQ481" s="129">
        <f t="shared" si="323"/>
        <v>0.48670000000000002</v>
      </c>
      <c r="AR481" s="129">
        <f t="shared" si="324"/>
        <v>3.7530000000000001E-2</v>
      </c>
      <c r="AT481" s="131">
        <f t="shared" si="316"/>
        <v>43579</v>
      </c>
      <c r="AU481" s="132">
        <f t="shared" si="295"/>
        <v>0.33330000000000004</v>
      </c>
      <c r="AV481" s="132">
        <f t="shared" si="296"/>
        <v>0.49113000000000007</v>
      </c>
      <c r="AW481" s="132">
        <f t="shared" si="297"/>
        <v>0.55227999999999999</v>
      </c>
      <c r="AX481" s="132">
        <f t="shared" si="298"/>
        <v>2.8500000000000001E-3</v>
      </c>
      <c r="AY481" s="132">
        <f t="shared" si="299"/>
        <v>1.0660000000000001E-2</v>
      </c>
      <c r="AZ481" s="132">
        <f t="shared" si="300"/>
        <v>0.26614000000000004</v>
      </c>
      <c r="BA481" s="132">
        <f t="shared" si="301"/>
        <v>0.17193000000000003</v>
      </c>
      <c r="BB481" s="132">
        <f t="shared" si="302"/>
        <v>0.71776000000000006</v>
      </c>
      <c r="BC481" s="132">
        <f t="shared" si="303"/>
        <v>0.14907000000000001</v>
      </c>
      <c r="BD481" s="132">
        <f t="shared" si="304"/>
        <v>0.16970000000000002</v>
      </c>
      <c r="BE481" s="132">
        <f t="shared" si="305"/>
        <v>9.0980000000000005E-2</v>
      </c>
      <c r="BF481" s="132">
        <f t="shared" si="306"/>
        <v>7.2540000000000007E-2</v>
      </c>
      <c r="BG481" s="132">
        <f t="shared" si="317"/>
        <v>1.1009999999999999E-2</v>
      </c>
      <c r="BH481" s="132"/>
      <c r="BI481" s="132">
        <f t="shared" si="289"/>
        <v>1.4875</v>
      </c>
      <c r="BJ481" s="132">
        <f t="shared" si="289"/>
        <v>2.6053999999999999</v>
      </c>
      <c r="BK481" s="132">
        <f t="shared" si="289"/>
        <v>3.6940000000000004</v>
      </c>
      <c r="BL481" s="132">
        <f t="shared" si="307"/>
        <v>0.37310000000000004</v>
      </c>
      <c r="BM481" s="132">
        <f t="shared" si="318"/>
        <v>1.9222000000000001</v>
      </c>
      <c r="BN481" s="132">
        <f t="shared" si="308"/>
        <v>0.95240000000000002</v>
      </c>
      <c r="BO481" s="132"/>
      <c r="BP481" s="132">
        <f t="shared" si="319"/>
        <v>4.4789000000000003</v>
      </c>
      <c r="BQ481" s="132">
        <f t="shared" si="320"/>
        <v>11.4878</v>
      </c>
      <c r="BR481" s="132">
        <f t="shared" si="321"/>
        <v>0.33860000000000001</v>
      </c>
      <c r="BS481" s="132">
        <f t="shared" si="309"/>
        <v>0.10965000000000001</v>
      </c>
      <c r="BT481" s="132">
        <f t="shared" si="310"/>
        <v>1.4118000000000002</v>
      </c>
      <c r="BU481" s="132"/>
      <c r="BV481" s="132">
        <f t="shared" si="322"/>
        <v>0.11370000000000001</v>
      </c>
      <c r="BW481" s="133">
        <f t="shared" si="290"/>
        <v>1.2181999999999999</v>
      </c>
      <c r="BX481" s="133">
        <f t="shared" si="290"/>
        <v>1.2695000000000001</v>
      </c>
      <c r="BY481" s="133">
        <f t="shared" si="311"/>
        <v>0.37990000000000002</v>
      </c>
      <c r="BZ481" s="133">
        <f t="shared" si="312"/>
        <v>0.3513</v>
      </c>
      <c r="CA481" s="133">
        <f t="shared" si="313"/>
        <v>9.0000000000000011E-3</v>
      </c>
      <c r="CB481" s="133">
        <f t="shared" si="314"/>
        <v>8.5005000000000006</v>
      </c>
      <c r="CC481" s="133"/>
      <c r="CD481" s="133">
        <f t="shared" si="315"/>
        <v>1.4724000000000002</v>
      </c>
    </row>
    <row r="482" spans="1:82" ht="15.75" x14ac:dyDescent="0.25">
      <c r="A482" s="125">
        <v>43580</v>
      </c>
      <c r="B482" s="138">
        <v>14673</v>
      </c>
      <c r="C482" s="138">
        <v>50903</v>
      </c>
      <c r="D482" s="138">
        <v>72352</v>
      </c>
      <c r="E482" s="138">
        <v>18650</v>
      </c>
      <c r="F482" s="138">
        <v>47431</v>
      </c>
      <c r="G482" s="138">
        <v>1107</v>
      </c>
      <c r="H482" s="138">
        <v>11960</v>
      </c>
      <c r="I482" s="138">
        <v>12275</v>
      </c>
      <c r="J482" s="138">
        <v>113045</v>
      </c>
      <c r="K482" s="138">
        <v>88426</v>
      </c>
      <c r="L482" s="146">
        <v>3513</v>
      </c>
      <c r="M482" s="138">
        <v>21455</v>
      </c>
      <c r="N482" s="145">
        <v>90</v>
      </c>
      <c r="O482" s="138">
        <v>16350</v>
      </c>
      <c r="P482" s="138">
        <v>14648</v>
      </c>
      <c r="Q482" s="138">
        <v>3607</v>
      </c>
      <c r="R482" s="138">
        <v>13868</v>
      </c>
      <c r="S482" s="138">
        <v>53181</v>
      </c>
      <c r="T482" s="138">
        <v>14959</v>
      </c>
      <c r="U482" s="138">
        <v>3624</v>
      </c>
      <c r="V482" s="138">
        <v>26410</v>
      </c>
      <c r="W482" s="138">
        <v>37528</v>
      </c>
      <c r="X482" s="138">
        <v>17123</v>
      </c>
      <c r="Y482" s="146">
        <v>17193</v>
      </c>
      <c r="Z482" s="138">
        <v>14172</v>
      </c>
      <c r="AA482" s="138">
        <v>33973</v>
      </c>
      <c r="AB482" s="138">
        <v>1074</v>
      </c>
      <c r="AC482" s="138">
        <v>303</v>
      </c>
      <c r="AD482" s="138">
        <v>5729</v>
      </c>
      <c r="AE482" s="138">
        <v>36926</v>
      </c>
      <c r="AF482" s="138">
        <v>9226</v>
      </c>
      <c r="AG482" s="138">
        <v>2440</v>
      </c>
      <c r="AH482" s="138">
        <v>29970</v>
      </c>
      <c r="AI482" s="138">
        <v>29850</v>
      </c>
      <c r="AJ482" s="138">
        <v>378560</v>
      </c>
      <c r="AK482" s="128">
        <f t="shared" si="325"/>
        <v>0.21455000000000002</v>
      </c>
      <c r="AL482" s="129">
        <f t="shared" si="326"/>
        <v>1.4673</v>
      </c>
      <c r="AM482" s="129">
        <f t="shared" si="327"/>
        <v>2.54515</v>
      </c>
      <c r="AN482" s="129">
        <f t="shared" si="327"/>
        <v>3.6176000000000004</v>
      </c>
      <c r="AO482" s="129">
        <f t="shared" si="293"/>
        <v>11.304500000000001</v>
      </c>
      <c r="AP482" s="129">
        <f t="shared" si="328"/>
        <v>4.4213000000000005</v>
      </c>
      <c r="AQ482" s="129">
        <f t="shared" si="323"/>
        <v>0.29970000000000002</v>
      </c>
      <c r="AR482" s="129">
        <f t="shared" si="324"/>
        <v>2.9849999999999998E-2</v>
      </c>
      <c r="AT482" s="131">
        <f t="shared" si="316"/>
        <v>43580</v>
      </c>
      <c r="AU482" s="132">
        <f t="shared" si="295"/>
        <v>0.36926000000000003</v>
      </c>
      <c r="AV482" s="132">
        <f t="shared" si="296"/>
        <v>0.33973000000000003</v>
      </c>
      <c r="AW482" s="132">
        <f t="shared" si="297"/>
        <v>0.53181</v>
      </c>
      <c r="AX482" s="132">
        <f t="shared" si="298"/>
        <v>3.0300000000000001E-3</v>
      </c>
      <c r="AY482" s="132">
        <f t="shared" si="299"/>
        <v>1.0740000000000001E-2</v>
      </c>
      <c r="AZ482" s="132">
        <f t="shared" si="300"/>
        <v>0.2641</v>
      </c>
      <c r="BA482" s="132">
        <f t="shared" si="301"/>
        <v>0.17193000000000003</v>
      </c>
      <c r="BB482" s="132">
        <f t="shared" si="302"/>
        <v>0.75056000000000012</v>
      </c>
      <c r="BC482" s="132">
        <f t="shared" si="303"/>
        <v>0.14172000000000001</v>
      </c>
      <c r="BD482" s="132">
        <f t="shared" si="304"/>
        <v>0.17123000000000002</v>
      </c>
      <c r="BE482" s="132">
        <f t="shared" si="305"/>
        <v>9.2260000000000009E-2</v>
      </c>
      <c r="BF482" s="132">
        <f t="shared" si="306"/>
        <v>5.7290000000000008E-2</v>
      </c>
      <c r="BG482" s="132">
        <f t="shared" si="317"/>
        <v>2.4399999999999999E-3</v>
      </c>
      <c r="BH482" s="132"/>
      <c r="BI482" s="132">
        <f t="shared" ref="BI482:BK545" si="329">(AL482)</f>
        <v>1.4673</v>
      </c>
      <c r="BJ482" s="132">
        <f t="shared" si="329"/>
        <v>2.54515</v>
      </c>
      <c r="BK482" s="132">
        <f t="shared" si="329"/>
        <v>3.6176000000000004</v>
      </c>
      <c r="BL482" s="132">
        <f t="shared" si="307"/>
        <v>0.3624</v>
      </c>
      <c r="BM482" s="132">
        <f t="shared" si="318"/>
        <v>1.865</v>
      </c>
      <c r="BN482" s="132">
        <f t="shared" si="308"/>
        <v>0.94862000000000013</v>
      </c>
      <c r="BO482" s="132"/>
      <c r="BP482" s="132">
        <f t="shared" si="319"/>
        <v>4.4213000000000005</v>
      </c>
      <c r="BQ482" s="132">
        <f t="shared" si="320"/>
        <v>11.304500000000001</v>
      </c>
      <c r="BR482" s="132">
        <f t="shared" si="321"/>
        <v>0.37856000000000001</v>
      </c>
      <c r="BS482" s="132">
        <f t="shared" si="309"/>
        <v>0.14959</v>
      </c>
      <c r="BT482" s="132">
        <f t="shared" si="310"/>
        <v>1.3868</v>
      </c>
      <c r="BU482" s="132"/>
      <c r="BV482" s="132">
        <f t="shared" si="322"/>
        <v>0.11070000000000001</v>
      </c>
      <c r="BW482" s="133">
        <f t="shared" si="290"/>
        <v>1.196</v>
      </c>
      <c r="BX482" s="133">
        <f t="shared" si="290"/>
        <v>1.2275</v>
      </c>
      <c r="BY482" s="133">
        <f t="shared" si="311"/>
        <v>0.36070000000000002</v>
      </c>
      <c r="BZ482" s="133">
        <f t="shared" si="312"/>
        <v>0.3513</v>
      </c>
      <c r="CA482" s="133">
        <f t="shared" si="313"/>
        <v>9.0000000000000011E-3</v>
      </c>
      <c r="CB482" s="133">
        <f t="shared" si="314"/>
        <v>8.1750000000000007</v>
      </c>
      <c r="CC482" s="133"/>
      <c r="CD482" s="133">
        <f t="shared" si="315"/>
        <v>1.4648000000000001</v>
      </c>
    </row>
    <row r="483" spans="1:82" ht="15.75" x14ac:dyDescent="0.25">
      <c r="A483" s="125">
        <v>43581</v>
      </c>
      <c r="B483" s="126">
        <v>15869</v>
      </c>
      <c r="C483" s="126">
        <v>54790</v>
      </c>
      <c r="D483" s="126">
        <v>76984</v>
      </c>
      <c r="E483" s="126">
        <v>20144</v>
      </c>
      <c r="F483" s="126">
        <v>50111</v>
      </c>
      <c r="G483" s="126">
        <v>1662</v>
      </c>
      <c r="H483" s="126">
        <v>14753</v>
      </c>
      <c r="I483" s="126">
        <v>15177</v>
      </c>
      <c r="J483" s="126">
        <v>121197</v>
      </c>
      <c r="K483" s="126">
        <v>92037</v>
      </c>
      <c r="L483" s="146">
        <v>3513</v>
      </c>
      <c r="M483" s="126">
        <v>22647</v>
      </c>
      <c r="N483" s="126">
        <v>104</v>
      </c>
      <c r="O483" s="126">
        <v>18177</v>
      </c>
      <c r="P483" s="126">
        <v>17738</v>
      </c>
      <c r="Q483" s="126">
        <v>4019</v>
      </c>
      <c r="R483" s="126">
        <v>15635</v>
      </c>
      <c r="S483" s="126">
        <v>54568</v>
      </c>
      <c r="T483" s="126">
        <v>14389</v>
      </c>
      <c r="U483" s="126">
        <v>4188</v>
      </c>
      <c r="V483" s="126">
        <v>28437</v>
      </c>
      <c r="W483" s="126">
        <v>42008</v>
      </c>
      <c r="X483" s="126">
        <v>22602</v>
      </c>
      <c r="Y483" s="146">
        <v>17193</v>
      </c>
      <c r="Z483" s="126">
        <v>16333</v>
      </c>
      <c r="AA483" s="126">
        <v>52732</v>
      </c>
      <c r="AB483" s="126">
        <v>1390</v>
      </c>
      <c r="AC483" s="126">
        <v>549</v>
      </c>
      <c r="AD483" s="126">
        <v>2151</v>
      </c>
      <c r="AE483" s="126">
        <v>36073</v>
      </c>
      <c r="AF483" s="126">
        <v>10825</v>
      </c>
      <c r="AG483" s="126">
        <v>11010</v>
      </c>
      <c r="AH483" s="135">
        <v>0</v>
      </c>
      <c r="AI483" s="135">
        <v>10</v>
      </c>
      <c r="AJ483" s="126">
        <v>361880</v>
      </c>
      <c r="AK483" s="128">
        <f t="shared" si="325"/>
        <v>0.22647000000000003</v>
      </c>
      <c r="AL483" s="129">
        <f t="shared" si="326"/>
        <v>1.5869</v>
      </c>
      <c r="AM483" s="129">
        <f t="shared" si="327"/>
        <v>2.7395</v>
      </c>
      <c r="AN483" s="129">
        <f t="shared" si="327"/>
        <v>3.8492000000000002</v>
      </c>
      <c r="AO483" s="129">
        <f t="shared" si="293"/>
        <v>12.1197</v>
      </c>
      <c r="AP483" s="129">
        <f t="shared" si="328"/>
        <v>4.6018500000000007</v>
      </c>
      <c r="AQ483" s="129">
        <f t="shared" si="323"/>
        <v>0</v>
      </c>
      <c r="AR483" s="129">
        <f t="shared" si="324"/>
        <v>9.9999999999999991E-6</v>
      </c>
      <c r="AT483" s="131">
        <f t="shared" si="316"/>
        <v>43581</v>
      </c>
      <c r="AU483" s="132">
        <f t="shared" si="295"/>
        <v>0.36073000000000005</v>
      </c>
      <c r="AV483" s="132">
        <f t="shared" si="296"/>
        <v>0.52732000000000001</v>
      </c>
      <c r="AW483" s="132">
        <f t="shared" si="297"/>
        <v>0.54568000000000005</v>
      </c>
      <c r="AX483" s="132">
        <f t="shared" si="298"/>
        <v>5.4900000000000001E-3</v>
      </c>
      <c r="AY483" s="132">
        <f t="shared" si="299"/>
        <v>1.3900000000000001E-2</v>
      </c>
      <c r="AZ483" s="132">
        <f t="shared" si="300"/>
        <v>0.28437000000000001</v>
      </c>
      <c r="BA483" s="132">
        <f t="shared" si="301"/>
        <v>0.17193000000000003</v>
      </c>
      <c r="BB483" s="132">
        <f t="shared" si="302"/>
        <v>0.84016000000000002</v>
      </c>
      <c r="BC483" s="132">
        <f t="shared" si="303"/>
        <v>0.16333</v>
      </c>
      <c r="BD483" s="132">
        <f t="shared" si="304"/>
        <v>0.22602000000000003</v>
      </c>
      <c r="BE483" s="132">
        <f t="shared" si="305"/>
        <v>0.10825000000000001</v>
      </c>
      <c r="BF483" s="132">
        <f t="shared" si="306"/>
        <v>2.1510000000000001E-2</v>
      </c>
      <c r="BG483" s="132">
        <f t="shared" si="317"/>
        <v>1.1009999999999999E-2</v>
      </c>
      <c r="BH483" s="132"/>
      <c r="BI483" s="132">
        <f t="shared" si="329"/>
        <v>1.5869</v>
      </c>
      <c r="BJ483" s="132">
        <f t="shared" si="329"/>
        <v>2.7395</v>
      </c>
      <c r="BK483" s="132">
        <f t="shared" si="329"/>
        <v>3.8492000000000002</v>
      </c>
      <c r="BL483" s="132">
        <f t="shared" si="307"/>
        <v>0.41880000000000001</v>
      </c>
      <c r="BM483" s="132">
        <f t="shared" si="318"/>
        <v>2.0144000000000002</v>
      </c>
      <c r="BN483" s="132">
        <f t="shared" si="308"/>
        <v>1.0022200000000001</v>
      </c>
      <c r="BO483" s="132"/>
      <c r="BP483" s="132">
        <f t="shared" si="319"/>
        <v>4.6018500000000007</v>
      </c>
      <c r="BQ483" s="132">
        <f t="shared" si="320"/>
        <v>12.1197</v>
      </c>
      <c r="BR483" s="132">
        <f t="shared" si="321"/>
        <v>0.36187999999999998</v>
      </c>
      <c r="BS483" s="132">
        <f t="shared" si="309"/>
        <v>0.14389000000000002</v>
      </c>
      <c r="BT483" s="132">
        <f t="shared" si="310"/>
        <v>1.5635000000000001</v>
      </c>
      <c r="BU483" s="132"/>
      <c r="BV483" s="132">
        <f t="shared" si="322"/>
        <v>0.16620000000000001</v>
      </c>
      <c r="BW483" s="133">
        <f t="shared" ref="BW483:BX546" si="330">(H483)*0.0001</f>
        <v>1.4753000000000001</v>
      </c>
      <c r="BX483" s="133">
        <f t="shared" si="330"/>
        <v>1.5177</v>
      </c>
      <c r="BY483" s="133">
        <f t="shared" si="311"/>
        <v>0.40190000000000003</v>
      </c>
      <c r="BZ483" s="133">
        <f t="shared" si="312"/>
        <v>0.3513</v>
      </c>
      <c r="CA483" s="133">
        <f t="shared" si="313"/>
        <v>1.0400000000000001E-2</v>
      </c>
      <c r="CB483" s="133">
        <f t="shared" si="314"/>
        <v>9.0884999999999998</v>
      </c>
      <c r="CC483" s="133"/>
      <c r="CD483" s="133">
        <f t="shared" si="315"/>
        <v>1.7738</v>
      </c>
    </row>
    <row r="484" spans="1:82" ht="15.75" x14ac:dyDescent="0.25">
      <c r="A484" s="125">
        <v>43582</v>
      </c>
      <c r="B484" s="126">
        <v>16258</v>
      </c>
      <c r="C484" s="126">
        <v>56541</v>
      </c>
      <c r="D484" s="126">
        <v>78875</v>
      </c>
      <c r="E484" s="126">
        <v>20008</v>
      </c>
      <c r="F484" s="126">
        <v>51444</v>
      </c>
      <c r="G484" s="126">
        <v>1548</v>
      </c>
      <c r="H484" s="126">
        <v>16154</v>
      </c>
      <c r="I484" s="126">
        <v>15742</v>
      </c>
      <c r="J484" s="126">
        <v>121910</v>
      </c>
      <c r="K484" s="126">
        <v>93768</v>
      </c>
      <c r="L484" s="146">
        <v>3513</v>
      </c>
      <c r="M484" s="126">
        <v>24844</v>
      </c>
      <c r="N484" s="152">
        <v>74</v>
      </c>
      <c r="O484" s="126">
        <v>18867</v>
      </c>
      <c r="P484" s="126">
        <v>18652</v>
      </c>
      <c r="Q484" s="126">
        <v>4161</v>
      </c>
      <c r="R484" s="126">
        <v>15538</v>
      </c>
      <c r="S484" s="126">
        <v>54311</v>
      </c>
      <c r="T484" s="126">
        <v>13219</v>
      </c>
      <c r="U484" s="126">
        <v>4467</v>
      </c>
      <c r="V484" s="126">
        <v>29236</v>
      </c>
      <c r="W484" s="126">
        <v>39263</v>
      </c>
      <c r="X484" s="126">
        <v>21160</v>
      </c>
      <c r="Y484" s="146">
        <v>17193</v>
      </c>
      <c r="Z484" s="126">
        <v>16419</v>
      </c>
      <c r="AA484" s="126">
        <v>55735</v>
      </c>
      <c r="AB484" s="126">
        <v>1340</v>
      </c>
      <c r="AC484" s="126">
        <v>448</v>
      </c>
      <c r="AD484" s="126">
        <v>1793</v>
      </c>
      <c r="AE484" s="126">
        <v>33006</v>
      </c>
      <c r="AF484" s="126">
        <v>7265</v>
      </c>
      <c r="AG484" s="126">
        <v>11010</v>
      </c>
      <c r="AH484" s="135">
        <v>0</v>
      </c>
      <c r="AI484" s="135">
        <v>10</v>
      </c>
      <c r="AJ484" s="126">
        <v>389240</v>
      </c>
      <c r="AK484" s="128">
        <f t="shared" si="325"/>
        <v>0.24844000000000002</v>
      </c>
      <c r="AL484" s="129">
        <f t="shared" si="326"/>
        <v>1.6258000000000001</v>
      </c>
      <c r="AM484" s="129">
        <f t="shared" si="327"/>
        <v>2.8270500000000003</v>
      </c>
      <c r="AN484" s="129">
        <f t="shared" si="327"/>
        <v>3.9437500000000001</v>
      </c>
      <c r="AO484" s="129">
        <f t="shared" si="293"/>
        <v>12.191000000000001</v>
      </c>
      <c r="AP484" s="129">
        <f t="shared" si="328"/>
        <v>4.6884000000000006</v>
      </c>
      <c r="AQ484" s="129">
        <f t="shared" si="323"/>
        <v>0</v>
      </c>
      <c r="AR484" s="129">
        <f t="shared" si="324"/>
        <v>9.9999999999999991E-6</v>
      </c>
      <c r="AT484" s="131">
        <f t="shared" si="316"/>
        <v>43582</v>
      </c>
      <c r="AU484" s="132">
        <f t="shared" si="295"/>
        <v>0.33006000000000002</v>
      </c>
      <c r="AV484" s="132">
        <f t="shared" si="296"/>
        <v>0.55735000000000001</v>
      </c>
      <c r="AW484" s="132">
        <f t="shared" si="297"/>
        <v>0.54311000000000009</v>
      </c>
      <c r="AX484" s="132">
        <f t="shared" si="298"/>
        <v>4.4800000000000005E-3</v>
      </c>
      <c r="AY484" s="132">
        <f t="shared" si="299"/>
        <v>1.34E-2</v>
      </c>
      <c r="AZ484" s="132">
        <f t="shared" si="300"/>
        <v>0.29236000000000001</v>
      </c>
      <c r="BA484" s="132">
        <f t="shared" si="301"/>
        <v>0.17193000000000003</v>
      </c>
      <c r="BB484" s="132">
        <f t="shared" si="302"/>
        <v>0.78526000000000007</v>
      </c>
      <c r="BC484" s="132">
        <f t="shared" si="303"/>
        <v>0.16419</v>
      </c>
      <c r="BD484" s="132">
        <f t="shared" si="304"/>
        <v>0.21160000000000001</v>
      </c>
      <c r="BE484" s="132">
        <f t="shared" si="305"/>
        <v>7.2650000000000006E-2</v>
      </c>
      <c r="BF484" s="132">
        <f t="shared" si="306"/>
        <v>1.7930000000000001E-2</v>
      </c>
      <c r="BG484" s="132">
        <f t="shared" si="317"/>
        <v>1.1009999999999999E-2</v>
      </c>
      <c r="BH484" s="132"/>
      <c r="BI484" s="132">
        <f t="shared" si="329"/>
        <v>1.6258000000000001</v>
      </c>
      <c r="BJ484" s="132">
        <f t="shared" si="329"/>
        <v>2.8270500000000003</v>
      </c>
      <c r="BK484" s="132">
        <f t="shared" si="329"/>
        <v>3.9437500000000001</v>
      </c>
      <c r="BL484" s="132">
        <f t="shared" si="307"/>
        <v>0.44670000000000004</v>
      </c>
      <c r="BM484" s="132">
        <f t="shared" si="318"/>
        <v>2.0007999999999999</v>
      </c>
      <c r="BN484" s="132">
        <f t="shared" si="308"/>
        <v>1.02888</v>
      </c>
      <c r="BO484" s="132"/>
      <c r="BP484" s="132">
        <f t="shared" si="319"/>
        <v>4.6884000000000006</v>
      </c>
      <c r="BQ484" s="132">
        <f t="shared" si="320"/>
        <v>12.191000000000001</v>
      </c>
      <c r="BR484" s="132">
        <f t="shared" si="321"/>
        <v>0.38923999999999997</v>
      </c>
      <c r="BS484" s="132">
        <f t="shared" si="309"/>
        <v>0.13219</v>
      </c>
      <c r="BT484" s="132">
        <f t="shared" si="310"/>
        <v>1.5538000000000001</v>
      </c>
      <c r="BU484" s="132"/>
      <c r="BV484" s="132">
        <f t="shared" si="322"/>
        <v>0.15480000000000002</v>
      </c>
      <c r="BW484" s="133">
        <f t="shared" si="330"/>
        <v>1.6154000000000002</v>
      </c>
      <c r="BX484" s="133">
        <f t="shared" si="330"/>
        <v>1.5742</v>
      </c>
      <c r="BY484" s="133">
        <f t="shared" si="311"/>
        <v>0.41610000000000003</v>
      </c>
      <c r="BZ484" s="133">
        <f t="shared" si="312"/>
        <v>0.3513</v>
      </c>
      <c r="CA484" s="133">
        <f t="shared" si="313"/>
        <v>7.4000000000000003E-3</v>
      </c>
      <c r="CB484" s="133">
        <f t="shared" si="314"/>
        <v>9.4335000000000004</v>
      </c>
      <c r="CC484" s="133"/>
      <c r="CD484" s="133">
        <f t="shared" si="315"/>
        <v>1.8652000000000002</v>
      </c>
    </row>
    <row r="485" spans="1:82" ht="15.75" x14ac:dyDescent="0.25">
      <c r="A485" s="125">
        <v>43583</v>
      </c>
      <c r="B485" s="126">
        <v>15938</v>
      </c>
      <c r="C485" s="126">
        <v>56184</v>
      </c>
      <c r="D485" s="126">
        <v>78188</v>
      </c>
      <c r="E485" s="126">
        <v>19014</v>
      </c>
      <c r="F485" s="126">
        <v>52015</v>
      </c>
      <c r="G485" s="126">
        <v>1403</v>
      </c>
      <c r="H485" s="126">
        <v>14455</v>
      </c>
      <c r="I485" s="126">
        <v>14663</v>
      </c>
      <c r="J485" s="126">
        <v>119226</v>
      </c>
      <c r="K485" s="126">
        <v>91607</v>
      </c>
      <c r="L485" s="146">
        <v>3513</v>
      </c>
      <c r="M485" s="126">
        <v>23315</v>
      </c>
      <c r="N485" s="152">
        <v>74</v>
      </c>
      <c r="O485" s="126">
        <v>17756</v>
      </c>
      <c r="P485" s="126">
        <v>17149</v>
      </c>
      <c r="Q485" s="126">
        <v>3855</v>
      </c>
      <c r="R485" s="126">
        <v>14725</v>
      </c>
      <c r="S485" s="126">
        <v>53839</v>
      </c>
      <c r="T485" s="126">
        <v>12551</v>
      </c>
      <c r="U485" s="126">
        <v>4029</v>
      </c>
      <c r="V485" s="126">
        <v>30546</v>
      </c>
      <c r="W485" s="126">
        <v>38418</v>
      </c>
      <c r="X485" s="126">
        <v>18469</v>
      </c>
      <c r="Y485" s="146">
        <v>17193</v>
      </c>
      <c r="Z485" s="126">
        <v>15050</v>
      </c>
      <c r="AA485" s="126">
        <v>60970</v>
      </c>
      <c r="AB485" s="126">
        <v>1056</v>
      </c>
      <c r="AC485" s="126">
        <v>537</v>
      </c>
      <c r="AD485" s="126">
        <v>3024</v>
      </c>
      <c r="AE485" s="126">
        <v>34432</v>
      </c>
      <c r="AF485" s="126">
        <v>6513</v>
      </c>
      <c r="AG485" s="126">
        <v>11010</v>
      </c>
      <c r="AH485" s="135">
        <v>0</v>
      </c>
      <c r="AI485" s="135">
        <v>5950</v>
      </c>
      <c r="AJ485" s="126">
        <v>386840</v>
      </c>
      <c r="AK485" s="128">
        <f t="shared" si="325"/>
        <v>0.23315000000000002</v>
      </c>
      <c r="AL485" s="129">
        <f t="shared" si="326"/>
        <v>1.5938000000000001</v>
      </c>
      <c r="AM485" s="129">
        <f t="shared" si="327"/>
        <v>2.8092000000000001</v>
      </c>
      <c r="AN485" s="129">
        <f t="shared" si="327"/>
        <v>3.9094000000000002</v>
      </c>
      <c r="AO485" s="129">
        <f t="shared" si="293"/>
        <v>11.922600000000001</v>
      </c>
      <c r="AP485" s="129">
        <f t="shared" si="328"/>
        <v>4.5803500000000001</v>
      </c>
      <c r="AQ485" s="129">
        <f t="shared" si="323"/>
        <v>0</v>
      </c>
      <c r="AR485" s="129">
        <f t="shared" si="324"/>
        <v>5.9499999999999996E-3</v>
      </c>
      <c r="AT485" s="131">
        <f t="shared" si="316"/>
        <v>43583</v>
      </c>
      <c r="AU485" s="132">
        <f t="shared" si="295"/>
        <v>0.34432000000000001</v>
      </c>
      <c r="AV485" s="132">
        <f t="shared" si="296"/>
        <v>0.60970000000000002</v>
      </c>
      <c r="AW485" s="132">
        <f t="shared" si="297"/>
        <v>0.53839000000000004</v>
      </c>
      <c r="AX485" s="132">
        <f t="shared" si="298"/>
        <v>5.3700000000000006E-3</v>
      </c>
      <c r="AY485" s="132">
        <f t="shared" si="299"/>
        <v>1.0560000000000002E-2</v>
      </c>
      <c r="AZ485" s="132">
        <f t="shared" si="300"/>
        <v>0.30546000000000001</v>
      </c>
      <c r="BA485" s="132">
        <f t="shared" si="301"/>
        <v>0.17193000000000003</v>
      </c>
      <c r="BB485" s="132">
        <f t="shared" si="302"/>
        <v>0.76836000000000004</v>
      </c>
      <c r="BC485" s="132">
        <f t="shared" si="303"/>
        <v>0.15050000000000002</v>
      </c>
      <c r="BD485" s="132">
        <f t="shared" si="304"/>
        <v>0.18469000000000002</v>
      </c>
      <c r="BE485" s="132">
        <f t="shared" si="305"/>
        <v>6.5130000000000007E-2</v>
      </c>
      <c r="BF485" s="132">
        <f t="shared" si="306"/>
        <v>3.0240000000000003E-2</v>
      </c>
      <c r="BG485" s="132">
        <f t="shared" si="317"/>
        <v>1.1009999999999999E-2</v>
      </c>
      <c r="BH485" s="132"/>
      <c r="BI485" s="132">
        <f t="shared" si="329"/>
        <v>1.5938000000000001</v>
      </c>
      <c r="BJ485" s="132">
        <f t="shared" si="329"/>
        <v>2.8092000000000001</v>
      </c>
      <c r="BK485" s="132">
        <f t="shared" si="329"/>
        <v>3.9094000000000002</v>
      </c>
      <c r="BL485" s="132">
        <f t="shared" si="307"/>
        <v>0.40290000000000004</v>
      </c>
      <c r="BM485" s="132">
        <f t="shared" si="318"/>
        <v>1.9014000000000002</v>
      </c>
      <c r="BN485" s="132">
        <f t="shared" si="308"/>
        <v>1.0403</v>
      </c>
      <c r="BO485" s="132"/>
      <c r="BP485" s="132">
        <f t="shared" si="319"/>
        <v>4.5803500000000001</v>
      </c>
      <c r="BQ485" s="132">
        <f t="shared" si="320"/>
        <v>11.922600000000001</v>
      </c>
      <c r="BR485" s="132">
        <f t="shared" si="321"/>
        <v>0.38683999999999996</v>
      </c>
      <c r="BS485" s="132">
        <f t="shared" si="309"/>
        <v>0.12551000000000001</v>
      </c>
      <c r="BT485" s="132">
        <f t="shared" si="310"/>
        <v>1.4725000000000001</v>
      </c>
      <c r="BU485" s="132"/>
      <c r="BV485" s="132">
        <f t="shared" si="322"/>
        <v>0.14030000000000001</v>
      </c>
      <c r="BW485" s="133">
        <f t="shared" si="330"/>
        <v>1.4455</v>
      </c>
      <c r="BX485" s="133">
        <f t="shared" si="330"/>
        <v>1.4663000000000002</v>
      </c>
      <c r="BY485" s="133">
        <f t="shared" si="311"/>
        <v>0.38550000000000001</v>
      </c>
      <c r="BZ485" s="133">
        <f t="shared" si="312"/>
        <v>0.3513</v>
      </c>
      <c r="CA485" s="133">
        <f t="shared" si="313"/>
        <v>7.4000000000000003E-3</v>
      </c>
      <c r="CB485" s="133">
        <f t="shared" si="314"/>
        <v>8.8780000000000001</v>
      </c>
      <c r="CC485" s="133"/>
      <c r="CD485" s="133">
        <f t="shared" si="315"/>
        <v>1.7149000000000001</v>
      </c>
    </row>
    <row r="486" spans="1:82" ht="15.75" x14ac:dyDescent="0.25">
      <c r="A486" s="125">
        <v>43584</v>
      </c>
      <c r="B486" s="126">
        <v>14909</v>
      </c>
      <c r="C486" s="126">
        <v>53150</v>
      </c>
      <c r="D486" s="126">
        <v>74782</v>
      </c>
      <c r="E486" s="126">
        <v>18659</v>
      </c>
      <c r="F486" s="126">
        <v>46669</v>
      </c>
      <c r="G486" s="126">
        <v>1192</v>
      </c>
      <c r="H486" s="126">
        <v>12836</v>
      </c>
      <c r="I486" s="126">
        <v>12759</v>
      </c>
      <c r="J486" s="126">
        <v>114965</v>
      </c>
      <c r="K486" s="126">
        <v>88363</v>
      </c>
      <c r="L486" s="146">
        <v>3513</v>
      </c>
      <c r="M486" s="126">
        <v>19506</v>
      </c>
      <c r="N486" s="126">
        <v>161</v>
      </c>
      <c r="O486" s="126">
        <v>15381</v>
      </c>
      <c r="P486" s="126">
        <v>15081</v>
      </c>
      <c r="Q486" s="126">
        <v>3575</v>
      </c>
      <c r="R486" s="126">
        <v>14481</v>
      </c>
      <c r="S486" s="126">
        <v>55799</v>
      </c>
      <c r="T486" s="126">
        <v>10827</v>
      </c>
      <c r="U486" s="126">
        <v>3818</v>
      </c>
      <c r="V486" s="126">
        <v>27178</v>
      </c>
      <c r="W486" s="126">
        <v>38019</v>
      </c>
      <c r="X486" s="126">
        <v>16223</v>
      </c>
      <c r="Y486" s="146">
        <v>17193</v>
      </c>
      <c r="Z486" s="126">
        <v>15514</v>
      </c>
      <c r="AA486" s="126">
        <v>39667</v>
      </c>
      <c r="AB486" s="126">
        <v>903</v>
      </c>
      <c r="AC486" s="126">
        <v>336</v>
      </c>
      <c r="AD486" s="126">
        <v>8304</v>
      </c>
      <c r="AE486" s="126">
        <v>31983</v>
      </c>
      <c r="AF486" s="126">
        <v>8827</v>
      </c>
      <c r="AG486" s="126">
        <v>4880</v>
      </c>
      <c r="AH486" s="126">
        <v>86250</v>
      </c>
      <c r="AI486" s="126">
        <v>45500</v>
      </c>
      <c r="AJ486" s="126">
        <v>386020</v>
      </c>
      <c r="AK486" s="128">
        <f t="shared" si="325"/>
        <v>0.19506000000000001</v>
      </c>
      <c r="AL486" s="129">
        <f t="shared" si="326"/>
        <v>1.4909000000000001</v>
      </c>
      <c r="AM486" s="129">
        <f t="shared" si="327"/>
        <v>2.6575000000000002</v>
      </c>
      <c r="AN486" s="129">
        <f t="shared" si="327"/>
        <v>3.7391000000000001</v>
      </c>
      <c r="AO486" s="129">
        <f t="shared" si="293"/>
        <v>11.496500000000001</v>
      </c>
      <c r="AP486" s="129">
        <f t="shared" si="328"/>
        <v>4.4181499999999998</v>
      </c>
      <c r="AQ486" s="129">
        <f t="shared" si="323"/>
        <v>0.86250000000000004</v>
      </c>
      <c r="AR486" s="129">
        <f t="shared" si="324"/>
        <v>4.5499999999999999E-2</v>
      </c>
      <c r="AT486" s="131">
        <f t="shared" si="316"/>
        <v>43584</v>
      </c>
      <c r="AU486" s="132">
        <f t="shared" si="295"/>
        <v>0.31983</v>
      </c>
      <c r="AV486" s="132">
        <f t="shared" si="296"/>
        <v>0.39667000000000002</v>
      </c>
      <c r="AW486" s="132">
        <f t="shared" si="297"/>
        <v>0.5579900000000001</v>
      </c>
      <c r="AX486" s="132">
        <f t="shared" si="298"/>
        <v>3.3600000000000001E-3</v>
      </c>
      <c r="AY486" s="132">
        <f t="shared" si="299"/>
        <v>9.0300000000000016E-3</v>
      </c>
      <c r="AZ486" s="132">
        <f t="shared" si="300"/>
        <v>0.27178000000000002</v>
      </c>
      <c r="BA486" s="132">
        <f t="shared" si="301"/>
        <v>0.17193000000000003</v>
      </c>
      <c r="BB486" s="132">
        <f t="shared" si="302"/>
        <v>0.76038000000000006</v>
      </c>
      <c r="BC486" s="132">
        <f t="shared" si="303"/>
        <v>0.15514</v>
      </c>
      <c r="BD486" s="132">
        <f t="shared" si="304"/>
        <v>0.16223000000000001</v>
      </c>
      <c r="BE486" s="132">
        <f t="shared" si="305"/>
        <v>8.8270000000000001E-2</v>
      </c>
      <c r="BF486" s="132">
        <f t="shared" si="306"/>
        <v>8.3040000000000003E-2</v>
      </c>
      <c r="BG486" s="132">
        <f t="shared" si="317"/>
        <v>4.8799999999999998E-3</v>
      </c>
      <c r="BH486" s="132"/>
      <c r="BI486" s="132">
        <f t="shared" si="329"/>
        <v>1.4909000000000001</v>
      </c>
      <c r="BJ486" s="132">
        <f t="shared" si="329"/>
        <v>2.6575000000000002</v>
      </c>
      <c r="BK486" s="132">
        <f t="shared" si="329"/>
        <v>3.7391000000000001</v>
      </c>
      <c r="BL486" s="132">
        <f t="shared" si="307"/>
        <v>0.38180000000000003</v>
      </c>
      <c r="BM486" s="132">
        <f t="shared" si="318"/>
        <v>1.8659000000000001</v>
      </c>
      <c r="BN486" s="132">
        <f t="shared" si="308"/>
        <v>0.9333800000000001</v>
      </c>
      <c r="BO486" s="132"/>
      <c r="BP486" s="132">
        <f t="shared" si="319"/>
        <v>4.4181499999999998</v>
      </c>
      <c r="BQ486" s="132">
        <f t="shared" si="320"/>
        <v>11.496500000000001</v>
      </c>
      <c r="BR486" s="132">
        <f t="shared" si="321"/>
        <v>0.38601999999999997</v>
      </c>
      <c r="BS486" s="132">
        <f t="shared" si="309"/>
        <v>0.10827000000000001</v>
      </c>
      <c r="BT486" s="132">
        <f t="shared" si="310"/>
        <v>1.4481000000000002</v>
      </c>
      <c r="BU486" s="132"/>
      <c r="BV486" s="132">
        <f t="shared" si="322"/>
        <v>0.1192</v>
      </c>
      <c r="BW486" s="133">
        <f t="shared" si="330"/>
        <v>1.2836000000000001</v>
      </c>
      <c r="BX486" s="133">
        <f t="shared" si="330"/>
        <v>1.2759</v>
      </c>
      <c r="BY486" s="133">
        <f t="shared" si="311"/>
        <v>0.35750000000000004</v>
      </c>
      <c r="BZ486" s="133">
        <f t="shared" si="312"/>
        <v>0.3513</v>
      </c>
      <c r="CA486" s="133">
        <f t="shared" si="313"/>
        <v>1.61E-2</v>
      </c>
      <c r="CB486" s="133">
        <f t="shared" si="314"/>
        <v>7.6905000000000001</v>
      </c>
      <c r="CC486" s="133"/>
      <c r="CD486" s="133">
        <f t="shared" si="315"/>
        <v>1.5081</v>
      </c>
    </row>
    <row r="487" spans="1:82" ht="15.75" x14ac:dyDescent="0.25">
      <c r="A487" s="125">
        <v>43585</v>
      </c>
      <c r="B487" s="138">
        <v>14766</v>
      </c>
      <c r="C487" s="138">
        <v>52598</v>
      </c>
      <c r="D487" s="138">
        <v>73057</v>
      </c>
      <c r="E487" s="138">
        <v>18649</v>
      </c>
      <c r="F487" s="138">
        <v>46179</v>
      </c>
      <c r="G487" s="138">
        <v>1135</v>
      </c>
      <c r="H487" s="138">
        <v>12662</v>
      </c>
      <c r="I487" s="138">
        <v>12929</v>
      </c>
      <c r="J487" s="138">
        <v>112575</v>
      </c>
      <c r="K487" s="138">
        <v>89323</v>
      </c>
      <c r="L487" s="146">
        <v>3513</v>
      </c>
      <c r="M487" s="138">
        <v>19147</v>
      </c>
      <c r="N487" s="138">
        <v>160</v>
      </c>
      <c r="O487" s="138">
        <v>14924</v>
      </c>
      <c r="P487" s="138">
        <v>14807</v>
      </c>
      <c r="Q487" s="138">
        <v>3610</v>
      </c>
      <c r="R487" s="138">
        <v>15356</v>
      </c>
      <c r="S487" s="138">
        <v>55963</v>
      </c>
      <c r="T487" s="138">
        <v>10694</v>
      </c>
      <c r="U487" s="138">
        <v>3635</v>
      </c>
      <c r="V487" s="138">
        <v>26284</v>
      </c>
      <c r="W487" s="138">
        <v>37382</v>
      </c>
      <c r="X487" s="138">
        <v>14138</v>
      </c>
      <c r="Y487" s="146">
        <v>17193</v>
      </c>
      <c r="Z487" s="138">
        <v>14512</v>
      </c>
      <c r="AA487" s="138">
        <v>36724</v>
      </c>
      <c r="AB487" s="138">
        <v>937</v>
      </c>
      <c r="AC487" s="138">
        <v>321</v>
      </c>
      <c r="AD487" s="138">
        <v>15378</v>
      </c>
      <c r="AE487" s="138">
        <v>30255</v>
      </c>
      <c r="AF487" s="138">
        <v>9917</v>
      </c>
      <c r="AG487" s="146">
        <v>0</v>
      </c>
      <c r="AH487" s="146">
        <v>129520</v>
      </c>
      <c r="AI487" s="146">
        <v>103080</v>
      </c>
      <c r="AJ487" s="138">
        <v>381200</v>
      </c>
      <c r="AK487" s="128">
        <f>(M487)*0.00001</f>
        <v>0.19147000000000003</v>
      </c>
      <c r="AL487" s="129">
        <f>(B487)*0.0001</f>
        <v>1.4766000000000001</v>
      </c>
      <c r="AM487" s="129">
        <f>(C487)*0.00005</f>
        <v>2.6299000000000001</v>
      </c>
      <c r="AN487" s="129">
        <f>(D487)*0.00005</f>
        <v>3.6528500000000004</v>
      </c>
      <c r="AO487" s="129">
        <f>(J487)*0.0001</f>
        <v>11.2575</v>
      </c>
      <c r="AP487" s="129">
        <f>(K487)*0.00005</f>
        <v>4.4661499999999998</v>
      </c>
      <c r="AQ487" s="129">
        <f>(AH487)*0.00001</f>
        <v>1.2952000000000001</v>
      </c>
      <c r="AR487" s="129">
        <f t="shared" si="324"/>
        <v>0.10307999999999999</v>
      </c>
      <c r="AT487" s="131">
        <f t="shared" si="316"/>
        <v>43585</v>
      </c>
      <c r="AU487" s="132">
        <f t="shared" si="295"/>
        <v>0.30255000000000004</v>
      </c>
      <c r="AV487" s="132">
        <f t="shared" si="296"/>
        <v>0.36724000000000001</v>
      </c>
      <c r="AW487" s="132">
        <f t="shared" si="297"/>
        <v>0.55963000000000007</v>
      </c>
      <c r="AX487" s="132">
        <f t="shared" si="298"/>
        <v>3.2100000000000002E-3</v>
      </c>
      <c r="AY487" s="132">
        <f t="shared" si="299"/>
        <v>9.3700000000000016E-3</v>
      </c>
      <c r="AZ487" s="132">
        <f t="shared" si="300"/>
        <v>0.26284000000000002</v>
      </c>
      <c r="BA487" s="132">
        <f t="shared" si="301"/>
        <v>0.17193000000000003</v>
      </c>
      <c r="BB487" s="132">
        <f t="shared" si="302"/>
        <v>0.74764000000000008</v>
      </c>
      <c r="BC487" s="132">
        <f t="shared" si="303"/>
        <v>0.14512</v>
      </c>
      <c r="BD487" s="132">
        <f t="shared" si="304"/>
        <v>0.14138000000000001</v>
      </c>
      <c r="BE487" s="132">
        <f t="shared" si="305"/>
        <v>9.9170000000000008E-2</v>
      </c>
      <c r="BF487" s="132">
        <f t="shared" si="306"/>
        <v>0.15378</v>
      </c>
      <c r="BG487" s="132">
        <f t="shared" si="317"/>
        <v>0</v>
      </c>
      <c r="BH487" s="132"/>
      <c r="BI487" s="132">
        <f t="shared" si="329"/>
        <v>1.4766000000000001</v>
      </c>
      <c r="BJ487" s="132">
        <f t="shared" si="329"/>
        <v>2.6299000000000001</v>
      </c>
      <c r="BK487" s="132">
        <f t="shared" si="329"/>
        <v>3.6528500000000004</v>
      </c>
      <c r="BL487" s="132">
        <f t="shared" si="307"/>
        <v>0.36349999999999999</v>
      </c>
      <c r="BM487" s="132">
        <f t="shared" si="318"/>
        <v>1.8649</v>
      </c>
      <c r="BN487" s="132">
        <f t="shared" si="308"/>
        <v>0.92358000000000007</v>
      </c>
      <c r="BO487" s="132"/>
      <c r="BP487" s="132">
        <f t="shared" si="319"/>
        <v>4.4661499999999998</v>
      </c>
      <c r="BQ487" s="132">
        <f t="shared" si="320"/>
        <v>11.2575</v>
      </c>
      <c r="BR487" s="132">
        <f t="shared" si="321"/>
        <v>0.38119999999999998</v>
      </c>
      <c r="BS487" s="132">
        <f t="shared" si="309"/>
        <v>0.10694000000000001</v>
      </c>
      <c r="BT487" s="132">
        <f t="shared" si="310"/>
        <v>1.5356000000000001</v>
      </c>
      <c r="BU487" s="132"/>
      <c r="BV487" s="132">
        <f t="shared" si="322"/>
        <v>0.1135</v>
      </c>
      <c r="BW487" s="133">
        <f t="shared" si="330"/>
        <v>1.2662</v>
      </c>
      <c r="BX487" s="133">
        <f t="shared" si="330"/>
        <v>1.2929000000000002</v>
      </c>
      <c r="BY487" s="133">
        <f t="shared" si="311"/>
        <v>0.36100000000000004</v>
      </c>
      <c r="BZ487" s="133">
        <f t="shared" si="312"/>
        <v>0.3513</v>
      </c>
      <c r="CA487" s="133">
        <f t="shared" si="313"/>
        <v>1.6E-2</v>
      </c>
      <c r="CB487" s="133">
        <f t="shared" si="314"/>
        <v>7.4619999999999997</v>
      </c>
      <c r="CC487" s="133"/>
      <c r="CD487" s="133">
        <f t="shared" si="315"/>
        <v>1.4807000000000001</v>
      </c>
    </row>
    <row r="488" spans="1:82" ht="15.75" x14ac:dyDescent="0.25">
      <c r="A488" s="125">
        <v>43586</v>
      </c>
      <c r="B488" s="138">
        <v>14452</v>
      </c>
      <c r="C488" s="138">
        <v>52746</v>
      </c>
      <c r="D488" s="138">
        <v>74295</v>
      </c>
      <c r="E488" s="138">
        <v>18277</v>
      </c>
      <c r="F488" s="138">
        <v>46255</v>
      </c>
      <c r="G488" s="138">
        <v>1073</v>
      </c>
      <c r="H488" s="138">
        <v>12108</v>
      </c>
      <c r="I488" s="138">
        <v>12622</v>
      </c>
      <c r="J488" s="138">
        <v>113738</v>
      </c>
      <c r="K488" s="138">
        <v>88151</v>
      </c>
      <c r="L488" s="146">
        <v>3896</v>
      </c>
      <c r="M488" s="138">
        <v>18368</v>
      </c>
      <c r="N488" s="138">
        <v>175</v>
      </c>
      <c r="O488" s="138">
        <v>14257</v>
      </c>
      <c r="P488" s="138">
        <v>14522</v>
      </c>
      <c r="Q488" s="138">
        <v>3543</v>
      </c>
      <c r="R488" s="138">
        <v>14550</v>
      </c>
      <c r="S488" s="138">
        <v>56405</v>
      </c>
      <c r="T488" s="138">
        <v>10761</v>
      </c>
      <c r="U488" s="138">
        <v>3571</v>
      </c>
      <c r="V488" s="138">
        <v>26660</v>
      </c>
      <c r="W488" s="138">
        <v>37187</v>
      </c>
      <c r="X488" s="138">
        <v>13296</v>
      </c>
      <c r="Y488" s="146">
        <v>15595</v>
      </c>
      <c r="Z488" s="138">
        <v>13234</v>
      </c>
      <c r="AA488" s="138">
        <v>58886</v>
      </c>
      <c r="AB488" s="138">
        <v>886</v>
      </c>
      <c r="AC488" s="138">
        <v>394</v>
      </c>
      <c r="AD488" s="138">
        <v>12247</v>
      </c>
      <c r="AE488" s="138">
        <v>31736</v>
      </c>
      <c r="AF488" s="138">
        <v>9643</v>
      </c>
      <c r="AG488" s="138">
        <v>19910</v>
      </c>
      <c r="AH488" s="138">
        <v>85080</v>
      </c>
      <c r="AI488" s="138">
        <v>76790</v>
      </c>
      <c r="AJ488" s="138">
        <v>387300</v>
      </c>
      <c r="AK488" s="128">
        <f t="shared" ref="AK488:AK547" si="331">(M488)*0.00001</f>
        <v>0.18368000000000001</v>
      </c>
      <c r="AL488" s="129">
        <f t="shared" ref="AL488:AL547" si="332">(B488)*0.0001</f>
        <v>1.4452</v>
      </c>
      <c r="AM488" s="129">
        <f t="shared" ref="AM488:AN503" si="333">(C488)*0.00005</f>
        <v>2.6373000000000002</v>
      </c>
      <c r="AN488" s="129">
        <f t="shared" si="333"/>
        <v>3.71475</v>
      </c>
      <c r="AO488" s="129">
        <f t="shared" ref="AO488:AO547" si="334">(J488)*0.0001</f>
        <v>11.373800000000001</v>
      </c>
      <c r="AP488" s="129">
        <f t="shared" ref="AP488:AP547" si="335">(K488)*0.00005</f>
        <v>4.4075500000000005</v>
      </c>
      <c r="AQ488" s="129">
        <f>(AH488)*0.00001</f>
        <v>0.85080000000000011</v>
      </c>
      <c r="AR488" s="129">
        <f>(AI488)*0.00001</f>
        <v>0.76790000000000003</v>
      </c>
      <c r="AT488" s="131">
        <f t="shared" si="316"/>
        <v>43586</v>
      </c>
      <c r="AU488" s="132">
        <f t="shared" si="295"/>
        <v>0.31736000000000003</v>
      </c>
      <c r="AV488" s="132">
        <f t="shared" si="296"/>
        <v>0.58886000000000005</v>
      </c>
      <c r="AW488" s="132">
        <f t="shared" si="297"/>
        <v>0.56405000000000005</v>
      </c>
      <c r="AX488" s="132">
        <f t="shared" si="298"/>
        <v>3.9399999999999999E-3</v>
      </c>
      <c r="AY488" s="132">
        <f t="shared" si="299"/>
        <v>8.8600000000000016E-3</v>
      </c>
      <c r="AZ488" s="132">
        <f t="shared" si="300"/>
        <v>0.2666</v>
      </c>
      <c r="BA488" s="132">
        <f t="shared" si="301"/>
        <v>0.15595000000000001</v>
      </c>
      <c r="BB488" s="132">
        <f t="shared" si="302"/>
        <v>0.74374000000000007</v>
      </c>
      <c r="BC488" s="132">
        <f t="shared" si="303"/>
        <v>0.13234000000000001</v>
      </c>
      <c r="BD488" s="132">
        <f t="shared" si="304"/>
        <v>0.13296000000000002</v>
      </c>
      <c r="BE488" s="132">
        <f t="shared" si="305"/>
        <v>9.6430000000000002E-2</v>
      </c>
      <c r="BF488" s="132">
        <f t="shared" si="306"/>
        <v>0.12247000000000001</v>
      </c>
      <c r="BG488" s="132">
        <f t="shared" si="317"/>
        <v>1.9910000000000001E-2</v>
      </c>
      <c r="BH488" s="132"/>
      <c r="BI488" s="132">
        <f t="shared" si="329"/>
        <v>1.4452</v>
      </c>
      <c r="BJ488" s="132">
        <f t="shared" si="329"/>
        <v>2.6373000000000002</v>
      </c>
      <c r="BK488" s="132">
        <f t="shared" si="329"/>
        <v>3.71475</v>
      </c>
      <c r="BL488" s="132">
        <f t="shared" si="307"/>
        <v>0.35710000000000003</v>
      </c>
      <c r="BM488" s="132">
        <f t="shared" si="318"/>
        <v>1.8277000000000001</v>
      </c>
      <c r="BN488" s="132">
        <f t="shared" si="308"/>
        <v>0.92510000000000003</v>
      </c>
      <c r="BO488" s="132"/>
      <c r="BP488" s="132">
        <f t="shared" si="319"/>
        <v>4.4075500000000005</v>
      </c>
      <c r="BQ488" s="132">
        <f t="shared" si="320"/>
        <v>11.373800000000001</v>
      </c>
      <c r="BR488" s="132">
        <f t="shared" si="321"/>
        <v>0.38729999999999998</v>
      </c>
      <c r="BS488" s="132">
        <f t="shared" si="309"/>
        <v>0.10761000000000001</v>
      </c>
      <c r="BT488" s="132">
        <f t="shared" si="310"/>
        <v>1.4550000000000001</v>
      </c>
      <c r="BU488" s="132"/>
      <c r="BV488" s="132">
        <f t="shared" si="322"/>
        <v>0.10730000000000001</v>
      </c>
      <c r="BW488" s="133">
        <f t="shared" si="330"/>
        <v>1.2108000000000001</v>
      </c>
      <c r="BX488" s="133">
        <f t="shared" si="330"/>
        <v>1.2622</v>
      </c>
      <c r="BY488" s="133">
        <f t="shared" si="311"/>
        <v>0.3543</v>
      </c>
      <c r="BZ488" s="133">
        <f t="shared" si="312"/>
        <v>0.3896</v>
      </c>
      <c r="CA488" s="133">
        <f t="shared" si="313"/>
        <v>1.7500000000000002E-2</v>
      </c>
      <c r="CB488" s="133">
        <f t="shared" si="314"/>
        <v>7.1284999999999998</v>
      </c>
      <c r="CC488" s="133"/>
      <c r="CD488" s="133">
        <f t="shared" si="315"/>
        <v>1.4522000000000002</v>
      </c>
    </row>
    <row r="489" spans="1:82" ht="15.75" x14ac:dyDescent="0.25">
      <c r="A489" s="125">
        <v>43587</v>
      </c>
      <c r="B489" s="138">
        <v>14625</v>
      </c>
      <c r="C489" s="138">
        <v>52511</v>
      </c>
      <c r="D489" s="138">
        <v>74009</v>
      </c>
      <c r="E489" s="138">
        <v>18219</v>
      </c>
      <c r="F489" s="138">
        <v>46640</v>
      </c>
      <c r="G489" s="138">
        <v>1154</v>
      </c>
      <c r="H489" s="138">
        <v>12014</v>
      </c>
      <c r="I489" s="138">
        <v>12235</v>
      </c>
      <c r="J489" s="138">
        <v>112763</v>
      </c>
      <c r="K489" s="138">
        <v>87720</v>
      </c>
      <c r="L489" s="146">
        <v>3800</v>
      </c>
      <c r="M489" s="138">
        <v>20132</v>
      </c>
      <c r="N489" s="138">
        <v>307</v>
      </c>
      <c r="O489" s="138">
        <v>14693</v>
      </c>
      <c r="P489" s="138">
        <v>14179</v>
      </c>
      <c r="Q489" s="138">
        <v>3429</v>
      </c>
      <c r="R489" s="138">
        <v>14114</v>
      </c>
      <c r="S489" s="138">
        <v>56385</v>
      </c>
      <c r="T489" s="138">
        <v>10624</v>
      </c>
      <c r="U489" s="138">
        <v>3598</v>
      </c>
      <c r="V489" s="138">
        <v>26513</v>
      </c>
      <c r="W489" s="138">
        <v>36064</v>
      </c>
      <c r="X489" s="138">
        <v>13802</v>
      </c>
      <c r="Y489" s="146">
        <v>15595</v>
      </c>
      <c r="Z489" s="138">
        <v>12945</v>
      </c>
      <c r="AA489" s="138">
        <v>52051</v>
      </c>
      <c r="AB489" s="138">
        <v>988</v>
      </c>
      <c r="AC489" s="138">
        <v>391</v>
      </c>
      <c r="AD489" s="138">
        <v>8101</v>
      </c>
      <c r="AE489" s="138">
        <v>32377</v>
      </c>
      <c r="AF489" s="138">
        <v>9185</v>
      </c>
      <c r="AG489" s="138">
        <v>7050</v>
      </c>
      <c r="AH489" s="138">
        <v>57040</v>
      </c>
      <c r="AI489" s="138">
        <v>47930</v>
      </c>
      <c r="AJ489" s="138">
        <v>386240</v>
      </c>
      <c r="AK489" s="128">
        <f t="shared" si="331"/>
        <v>0.20132000000000003</v>
      </c>
      <c r="AL489" s="129">
        <f t="shared" si="332"/>
        <v>1.4625000000000001</v>
      </c>
      <c r="AM489" s="129">
        <f t="shared" si="333"/>
        <v>2.6255500000000001</v>
      </c>
      <c r="AN489" s="129">
        <f t="shared" si="333"/>
        <v>3.70045</v>
      </c>
      <c r="AO489" s="129">
        <f t="shared" si="334"/>
        <v>11.276300000000001</v>
      </c>
      <c r="AP489" s="129">
        <f t="shared" si="335"/>
        <v>4.3860000000000001</v>
      </c>
      <c r="AQ489" s="129">
        <f t="shared" ref="AQ489:AR518" si="336">(AH489)*0.00001</f>
        <v>0.57040000000000002</v>
      </c>
      <c r="AR489" s="129">
        <f t="shared" si="336"/>
        <v>0.47930000000000006</v>
      </c>
      <c r="AT489" s="131">
        <f t="shared" si="316"/>
        <v>43587</v>
      </c>
      <c r="AU489" s="132">
        <f t="shared" si="295"/>
        <v>0.32377</v>
      </c>
      <c r="AV489" s="132">
        <f t="shared" si="296"/>
        <v>0.52051000000000003</v>
      </c>
      <c r="AW489" s="132">
        <f t="shared" si="297"/>
        <v>0.56385000000000007</v>
      </c>
      <c r="AX489" s="132">
        <f t="shared" si="298"/>
        <v>3.9100000000000003E-3</v>
      </c>
      <c r="AY489" s="132">
        <f t="shared" si="299"/>
        <v>9.8800000000000016E-3</v>
      </c>
      <c r="AZ489" s="132">
        <f t="shared" si="300"/>
        <v>0.26513000000000003</v>
      </c>
      <c r="BA489" s="132">
        <f t="shared" si="301"/>
        <v>0.15595000000000001</v>
      </c>
      <c r="BB489" s="132">
        <f t="shared" si="302"/>
        <v>0.72128000000000003</v>
      </c>
      <c r="BC489" s="132">
        <f t="shared" si="303"/>
        <v>0.12945000000000001</v>
      </c>
      <c r="BD489" s="132">
        <f t="shared" si="304"/>
        <v>0.13802</v>
      </c>
      <c r="BE489" s="132">
        <f t="shared" si="305"/>
        <v>9.1850000000000001E-2</v>
      </c>
      <c r="BF489" s="132">
        <f t="shared" si="306"/>
        <v>8.1010000000000013E-2</v>
      </c>
      <c r="BG489" s="132">
        <f t="shared" si="317"/>
        <v>7.0499999999999998E-3</v>
      </c>
      <c r="BH489" s="132"/>
      <c r="BI489" s="132">
        <f t="shared" si="329"/>
        <v>1.4625000000000001</v>
      </c>
      <c r="BJ489" s="132">
        <f t="shared" si="329"/>
        <v>2.6255500000000001</v>
      </c>
      <c r="BK489" s="132">
        <f t="shared" si="329"/>
        <v>3.70045</v>
      </c>
      <c r="BL489" s="132">
        <f t="shared" si="307"/>
        <v>0.35980000000000001</v>
      </c>
      <c r="BM489" s="132">
        <f t="shared" si="318"/>
        <v>1.8219000000000001</v>
      </c>
      <c r="BN489" s="132">
        <f t="shared" si="308"/>
        <v>0.93280000000000007</v>
      </c>
      <c r="BO489" s="132"/>
      <c r="BP489" s="132">
        <f t="shared" si="319"/>
        <v>4.3860000000000001</v>
      </c>
      <c r="BQ489" s="132">
        <f t="shared" si="320"/>
        <v>11.276300000000001</v>
      </c>
      <c r="BR489" s="132">
        <f t="shared" si="321"/>
        <v>0.38623999999999997</v>
      </c>
      <c r="BS489" s="132">
        <f t="shared" si="309"/>
        <v>0.10624000000000001</v>
      </c>
      <c r="BT489" s="132">
        <f t="shared" si="310"/>
        <v>1.4114</v>
      </c>
      <c r="BU489" s="132"/>
      <c r="BV489" s="132">
        <f t="shared" si="322"/>
        <v>0.1154</v>
      </c>
      <c r="BW489" s="133">
        <f t="shared" si="330"/>
        <v>1.2014</v>
      </c>
      <c r="BX489" s="133">
        <f t="shared" si="330"/>
        <v>1.2235</v>
      </c>
      <c r="BY489" s="133">
        <f t="shared" si="311"/>
        <v>0.34290000000000004</v>
      </c>
      <c r="BZ489" s="133">
        <f t="shared" si="312"/>
        <v>0.38</v>
      </c>
      <c r="CA489" s="133">
        <f t="shared" si="313"/>
        <v>3.0700000000000002E-2</v>
      </c>
      <c r="CB489" s="133">
        <f t="shared" si="314"/>
        <v>7.3464999999999998</v>
      </c>
      <c r="CC489" s="133"/>
      <c r="CD489" s="133">
        <f t="shared" si="315"/>
        <v>1.4179000000000002</v>
      </c>
    </row>
    <row r="490" spans="1:82" ht="15.75" x14ac:dyDescent="0.25">
      <c r="A490" s="125">
        <v>43588</v>
      </c>
      <c r="B490" s="138">
        <v>14537</v>
      </c>
      <c r="C490" s="138">
        <v>52536</v>
      </c>
      <c r="D490" s="138">
        <v>73725</v>
      </c>
      <c r="E490" s="138">
        <v>17857</v>
      </c>
      <c r="F490" s="138">
        <v>45731</v>
      </c>
      <c r="G490" s="138">
        <v>1477</v>
      </c>
      <c r="H490" s="138">
        <v>11712</v>
      </c>
      <c r="I490" s="138">
        <v>12242</v>
      </c>
      <c r="J490" s="138">
        <v>111663</v>
      </c>
      <c r="K490" s="138">
        <v>85586</v>
      </c>
      <c r="L490" s="138">
        <v>3151</v>
      </c>
      <c r="M490" s="138">
        <v>20107</v>
      </c>
      <c r="N490" s="138">
        <v>133</v>
      </c>
      <c r="O490" s="138">
        <v>15799</v>
      </c>
      <c r="P490" s="138">
        <v>14160</v>
      </c>
      <c r="Q490" s="138">
        <v>3487</v>
      </c>
      <c r="R490" s="138">
        <v>14899</v>
      </c>
      <c r="S490" s="138">
        <v>54363</v>
      </c>
      <c r="T490" s="138">
        <v>11352</v>
      </c>
      <c r="U490" s="138">
        <v>3481</v>
      </c>
      <c r="V490" s="138">
        <v>26301</v>
      </c>
      <c r="W490" s="138">
        <v>36920</v>
      </c>
      <c r="X490" s="138">
        <v>13701</v>
      </c>
      <c r="Y490" s="146">
        <v>15595</v>
      </c>
      <c r="Z490" s="138">
        <v>12911</v>
      </c>
      <c r="AA490" s="146">
        <v>18172</v>
      </c>
      <c r="AB490" s="138">
        <v>1010</v>
      </c>
      <c r="AC490" s="138">
        <v>592</v>
      </c>
      <c r="AD490" s="138">
        <v>7707</v>
      </c>
      <c r="AE490" s="138">
        <v>31530</v>
      </c>
      <c r="AF490" s="138">
        <v>8378</v>
      </c>
      <c r="AG490" s="138">
        <v>11010</v>
      </c>
      <c r="AH490" s="138">
        <v>0</v>
      </c>
      <c r="AI490" s="138">
        <v>0</v>
      </c>
      <c r="AJ490" s="138">
        <v>380200</v>
      </c>
      <c r="AK490" s="128">
        <f t="shared" si="331"/>
        <v>0.20107000000000003</v>
      </c>
      <c r="AL490" s="129">
        <f t="shared" si="332"/>
        <v>1.4537</v>
      </c>
      <c r="AM490" s="129">
        <f t="shared" si="333"/>
        <v>2.6268000000000002</v>
      </c>
      <c r="AN490" s="129">
        <f t="shared" si="333"/>
        <v>3.6862500000000002</v>
      </c>
      <c r="AO490" s="129">
        <f t="shared" si="334"/>
        <v>11.1663</v>
      </c>
      <c r="AP490" s="129">
        <f t="shared" si="335"/>
        <v>4.2793000000000001</v>
      </c>
      <c r="AQ490" s="129">
        <f t="shared" si="336"/>
        <v>0</v>
      </c>
      <c r="AR490" s="129">
        <f t="shared" si="336"/>
        <v>0</v>
      </c>
      <c r="AT490" s="131">
        <f t="shared" si="316"/>
        <v>43588</v>
      </c>
      <c r="AU490" s="132">
        <f t="shared" si="295"/>
        <v>0.31530000000000002</v>
      </c>
      <c r="AV490" s="132">
        <f t="shared" si="296"/>
        <v>0.18172000000000002</v>
      </c>
      <c r="AW490" s="132">
        <f t="shared" si="297"/>
        <v>0.54363000000000006</v>
      </c>
      <c r="AX490" s="132">
        <f t="shared" si="298"/>
        <v>5.9200000000000008E-3</v>
      </c>
      <c r="AY490" s="132">
        <f t="shared" si="299"/>
        <v>1.0100000000000001E-2</v>
      </c>
      <c r="AZ490" s="132">
        <f t="shared" si="300"/>
        <v>0.26301000000000002</v>
      </c>
      <c r="BA490" s="132">
        <f t="shared" si="301"/>
        <v>0.15595000000000001</v>
      </c>
      <c r="BB490" s="132">
        <f t="shared" si="302"/>
        <v>0.73840000000000006</v>
      </c>
      <c r="BC490" s="132">
        <f t="shared" si="303"/>
        <v>0.12911</v>
      </c>
      <c r="BD490" s="132">
        <f t="shared" si="304"/>
        <v>0.13701000000000002</v>
      </c>
      <c r="BE490" s="132">
        <f t="shared" si="305"/>
        <v>8.3780000000000007E-2</v>
      </c>
      <c r="BF490" s="132">
        <f t="shared" si="306"/>
        <v>7.707E-2</v>
      </c>
      <c r="BG490" s="132">
        <f t="shared" si="317"/>
        <v>1.1009999999999999E-2</v>
      </c>
      <c r="BH490" s="132"/>
      <c r="BI490" s="132">
        <f t="shared" si="329"/>
        <v>1.4537</v>
      </c>
      <c r="BJ490" s="132">
        <f t="shared" si="329"/>
        <v>2.6268000000000002</v>
      </c>
      <c r="BK490" s="132">
        <f t="shared" si="329"/>
        <v>3.6862500000000002</v>
      </c>
      <c r="BL490" s="132">
        <f t="shared" si="307"/>
        <v>0.34810000000000002</v>
      </c>
      <c r="BM490" s="132">
        <f t="shared" si="318"/>
        <v>1.7857000000000001</v>
      </c>
      <c r="BN490" s="132">
        <f t="shared" si="308"/>
        <v>0.9146200000000001</v>
      </c>
      <c r="BO490" s="132"/>
      <c r="BP490" s="132">
        <f t="shared" si="319"/>
        <v>4.2793000000000001</v>
      </c>
      <c r="BQ490" s="132">
        <f t="shared" si="320"/>
        <v>11.1663</v>
      </c>
      <c r="BR490" s="132">
        <f t="shared" si="321"/>
        <v>0.38019999999999998</v>
      </c>
      <c r="BS490" s="132">
        <f t="shared" si="309"/>
        <v>0.11352000000000001</v>
      </c>
      <c r="BT490" s="132">
        <f t="shared" si="310"/>
        <v>1.4899</v>
      </c>
      <c r="BU490" s="132"/>
      <c r="BV490" s="132">
        <f t="shared" si="322"/>
        <v>0.1477</v>
      </c>
      <c r="BW490" s="133">
        <f t="shared" si="330"/>
        <v>1.1712</v>
      </c>
      <c r="BX490" s="133">
        <f t="shared" si="330"/>
        <v>1.2242</v>
      </c>
      <c r="BY490" s="133">
        <f t="shared" si="311"/>
        <v>0.34870000000000001</v>
      </c>
      <c r="BZ490" s="133">
        <f t="shared" si="312"/>
        <v>0.31509999999999999</v>
      </c>
      <c r="CA490" s="133">
        <f t="shared" si="313"/>
        <v>1.3300000000000001E-2</v>
      </c>
      <c r="CB490" s="133">
        <f t="shared" si="314"/>
        <v>7.8994999999999997</v>
      </c>
      <c r="CC490" s="133"/>
      <c r="CD490" s="133">
        <f t="shared" si="315"/>
        <v>1.4160000000000001</v>
      </c>
    </row>
    <row r="491" spans="1:82" ht="15.75" x14ac:dyDescent="0.25">
      <c r="A491" s="125">
        <v>43589</v>
      </c>
      <c r="B491" s="138">
        <v>15167</v>
      </c>
      <c r="C491" s="138">
        <v>53632</v>
      </c>
      <c r="D491" s="138">
        <v>75020</v>
      </c>
      <c r="E491" s="138">
        <v>17605</v>
      </c>
      <c r="F491" s="138">
        <v>49020</v>
      </c>
      <c r="G491" s="138">
        <v>1418</v>
      </c>
      <c r="H491" s="138">
        <v>12191</v>
      </c>
      <c r="I491" s="138">
        <v>12566</v>
      </c>
      <c r="J491" s="138">
        <v>113597</v>
      </c>
      <c r="K491" s="138">
        <v>87089</v>
      </c>
      <c r="L491" s="138">
        <v>3187</v>
      </c>
      <c r="M491" s="138">
        <v>19501</v>
      </c>
      <c r="N491" s="138">
        <v>72</v>
      </c>
      <c r="O491" s="138">
        <v>17651</v>
      </c>
      <c r="P491" s="138">
        <v>14904</v>
      </c>
      <c r="Q491" s="138">
        <v>3490</v>
      </c>
      <c r="R491" s="138">
        <v>14061</v>
      </c>
      <c r="S491" s="138">
        <v>51990</v>
      </c>
      <c r="T491" s="138">
        <v>12101</v>
      </c>
      <c r="U491" s="138">
        <v>3414</v>
      </c>
      <c r="V491" s="138">
        <v>27685</v>
      </c>
      <c r="W491" s="138">
        <v>36915</v>
      </c>
      <c r="X491" s="138">
        <v>14547</v>
      </c>
      <c r="Y491" s="146">
        <v>15595</v>
      </c>
      <c r="Z491" s="138">
        <v>14989</v>
      </c>
      <c r="AA491" s="146">
        <v>3449</v>
      </c>
      <c r="AB491" s="138">
        <v>990</v>
      </c>
      <c r="AC491" s="138">
        <v>872</v>
      </c>
      <c r="AD491" s="138">
        <v>8236</v>
      </c>
      <c r="AE491" s="138">
        <v>33016</v>
      </c>
      <c r="AF491" s="138">
        <v>7006</v>
      </c>
      <c r="AG491" s="138">
        <v>11010</v>
      </c>
      <c r="AH491" s="138">
        <v>59170</v>
      </c>
      <c r="AI491" s="138">
        <v>46580</v>
      </c>
      <c r="AJ491" s="138">
        <v>378580</v>
      </c>
      <c r="AK491" s="128">
        <f t="shared" si="331"/>
        <v>0.19501000000000002</v>
      </c>
      <c r="AL491" s="129">
        <f t="shared" si="332"/>
        <v>1.5167000000000002</v>
      </c>
      <c r="AM491" s="129">
        <f t="shared" si="333"/>
        <v>2.6816</v>
      </c>
      <c r="AN491" s="129">
        <f t="shared" si="333"/>
        <v>3.7510000000000003</v>
      </c>
      <c r="AO491" s="129">
        <f t="shared" si="334"/>
        <v>11.3597</v>
      </c>
      <c r="AP491" s="129">
        <f t="shared" si="335"/>
        <v>4.3544499999999999</v>
      </c>
      <c r="AQ491" s="129">
        <f t="shared" si="336"/>
        <v>0.5917</v>
      </c>
      <c r="AR491" s="129">
        <f t="shared" si="336"/>
        <v>0.46580000000000005</v>
      </c>
      <c r="AT491" s="131">
        <f t="shared" si="316"/>
        <v>43589</v>
      </c>
      <c r="AU491" s="132">
        <f t="shared" si="295"/>
        <v>0.33016000000000001</v>
      </c>
      <c r="AV491" s="132">
        <f t="shared" si="296"/>
        <v>3.449E-2</v>
      </c>
      <c r="AW491" s="132">
        <f t="shared" si="297"/>
        <v>0.51990000000000003</v>
      </c>
      <c r="AX491" s="132">
        <f t="shared" si="298"/>
        <v>8.7200000000000003E-3</v>
      </c>
      <c r="AY491" s="132">
        <f t="shared" si="299"/>
        <v>9.9000000000000008E-3</v>
      </c>
      <c r="AZ491" s="132">
        <f t="shared" si="300"/>
        <v>0.27685000000000004</v>
      </c>
      <c r="BA491" s="132">
        <f t="shared" si="301"/>
        <v>0.15595000000000001</v>
      </c>
      <c r="BB491" s="132">
        <f t="shared" si="302"/>
        <v>0.73830000000000007</v>
      </c>
      <c r="BC491" s="132">
        <f t="shared" si="303"/>
        <v>0.14989000000000002</v>
      </c>
      <c r="BD491" s="132">
        <f t="shared" si="304"/>
        <v>0.14547000000000002</v>
      </c>
      <c r="BE491" s="132">
        <f t="shared" si="305"/>
        <v>7.0060000000000011E-2</v>
      </c>
      <c r="BF491" s="132">
        <f t="shared" si="306"/>
        <v>8.2360000000000003E-2</v>
      </c>
      <c r="BG491" s="132">
        <f t="shared" si="317"/>
        <v>1.1009999999999999E-2</v>
      </c>
      <c r="BH491" s="132"/>
      <c r="BI491" s="132">
        <f t="shared" si="329"/>
        <v>1.5167000000000002</v>
      </c>
      <c r="BJ491" s="132">
        <f t="shared" si="329"/>
        <v>2.6816</v>
      </c>
      <c r="BK491" s="132">
        <f t="shared" si="329"/>
        <v>3.7510000000000003</v>
      </c>
      <c r="BL491" s="132">
        <f t="shared" si="307"/>
        <v>0.34140000000000004</v>
      </c>
      <c r="BM491" s="132">
        <f t="shared" si="318"/>
        <v>1.7605000000000002</v>
      </c>
      <c r="BN491" s="132">
        <f t="shared" si="308"/>
        <v>0.98040000000000005</v>
      </c>
      <c r="BO491" s="132"/>
      <c r="BP491" s="132">
        <f t="shared" si="319"/>
        <v>4.3544499999999999</v>
      </c>
      <c r="BQ491" s="132">
        <f t="shared" si="320"/>
        <v>11.3597</v>
      </c>
      <c r="BR491" s="132">
        <f t="shared" si="321"/>
        <v>0.37857999999999997</v>
      </c>
      <c r="BS491" s="132">
        <f t="shared" si="309"/>
        <v>0.12101000000000001</v>
      </c>
      <c r="BT491" s="132">
        <f t="shared" si="310"/>
        <v>1.4061000000000001</v>
      </c>
      <c r="BU491" s="132"/>
      <c r="BV491" s="132">
        <f t="shared" si="322"/>
        <v>0.14180000000000001</v>
      </c>
      <c r="BW491" s="133">
        <f t="shared" si="330"/>
        <v>1.2191000000000001</v>
      </c>
      <c r="BX491" s="133">
        <f t="shared" si="330"/>
        <v>1.2566000000000002</v>
      </c>
      <c r="BY491" s="133">
        <f t="shared" si="311"/>
        <v>0.34900000000000003</v>
      </c>
      <c r="BZ491" s="133">
        <f t="shared" si="312"/>
        <v>0.31870000000000004</v>
      </c>
      <c r="CA491" s="133">
        <f t="shared" si="313"/>
        <v>7.2000000000000007E-3</v>
      </c>
      <c r="CB491" s="133">
        <f t="shared" si="314"/>
        <v>8.8254999999999999</v>
      </c>
      <c r="CC491" s="133"/>
      <c r="CD491" s="133">
        <f t="shared" si="315"/>
        <v>1.4904000000000002</v>
      </c>
    </row>
    <row r="492" spans="1:82" ht="15.75" x14ac:dyDescent="0.25">
      <c r="A492" s="125">
        <v>43590</v>
      </c>
      <c r="B492" s="138">
        <v>16408</v>
      </c>
      <c r="C492" s="138">
        <v>57756</v>
      </c>
      <c r="D492" s="138">
        <v>79628</v>
      </c>
      <c r="E492" s="138">
        <v>19231</v>
      </c>
      <c r="F492" s="138">
        <v>51322</v>
      </c>
      <c r="G492" s="138">
        <v>1658</v>
      </c>
      <c r="H492" s="138">
        <v>14450</v>
      </c>
      <c r="I492" s="138">
        <v>15987</v>
      </c>
      <c r="J492" s="138">
        <v>122419</v>
      </c>
      <c r="K492" s="138">
        <v>92229</v>
      </c>
      <c r="L492" s="138">
        <v>3850</v>
      </c>
      <c r="M492" s="138">
        <v>20560</v>
      </c>
      <c r="N492" s="138">
        <v>87</v>
      </c>
      <c r="O492" s="138">
        <v>19334</v>
      </c>
      <c r="P492" s="138">
        <v>16565</v>
      </c>
      <c r="Q492" s="138">
        <v>4231</v>
      </c>
      <c r="R492" s="138">
        <v>15614</v>
      </c>
      <c r="S492" s="138">
        <v>54148</v>
      </c>
      <c r="T492" s="138">
        <v>13360</v>
      </c>
      <c r="U492" s="138">
        <v>4445</v>
      </c>
      <c r="V492" s="138">
        <v>31908</v>
      </c>
      <c r="W492" s="138">
        <v>39563</v>
      </c>
      <c r="X492" s="138">
        <v>20255</v>
      </c>
      <c r="Y492" s="146">
        <v>15595</v>
      </c>
      <c r="Z492" s="138">
        <v>15992</v>
      </c>
      <c r="AA492" s="146">
        <v>36006</v>
      </c>
      <c r="AB492" s="138">
        <v>1235</v>
      </c>
      <c r="AC492" s="138">
        <v>648</v>
      </c>
      <c r="AD492" s="138">
        <v>9119</v>
      </c>
      <c r="AE492" s="138">
        <v>35778</v>
      </c>
      <c r="AF492" s="138">
        <v>8651</v>
      </c>
      <c r="AG492" s="138">
        <v>11010</v>
      </c>
      <c r="AH492" s="138">
        <v>65010</v>
      </c>
      <c r="AI492" s="138">
        <v>51840</v>
      </c>
      <c r="AJ492" s="138">
        <v>379860</v>
      </c>
      <c r="AK492" s="128">
        <f t="shared" si="331"/>
        <v>0.2056</v>
      </c>
      <c r="AL492" s="129">
        <f t="shared" si="332"/>
        <v>1.6408</v>
      </c>
      <c r="AM492" s="129">
        <f t="shared" si="333"/>
        <v>2.8877999999999999</v>
      </c>
      <c r="AN492" s="129">
        <f t="shared" si="333"/>
        <v>3.9814000000000003</v>
      </c>
      <c r="AO492" s="129">
        <f t="shared" si="334"/>
        <v>12.241900000000001</v>
      </c>
      <c r="AP492" s="129">
        <f t="shared" si="335"/>
        <v>4.6114500000000005</v>
      </c>
      <c r="AQ492" s="129">
        <f t="shared" si="336"/>
        <v>0.65010000000000001</v>
      </c>
      <c r="AR492" s="129">
        <f t="shared" si="336"/>
        <v>0.51840000000000008</v>
      </c>
      <c r="AT492" s="131">
        <f t="shared" si="316"/>
        <v>43590</v>
      </c>
      <c r="AU492" s="132">
        <f t="shared" si="295"/>
        <v>0.35778000000000004</v>
      </c>
      <c r="AV492" s="132">
        <f t="shared" si="296"/>
        <v>0.36006000000000005</v>
      </c>
      <c r="AW492" s="132">
        <f t="shared" si="297"/>
        <v>0.54148000000000007</v>
      </c>
      <c r="AX492" s="132">
        <f t="shared" si="298"/>
        <v>6.4800000000000005E-3</v>
      </c>
      <c r="AY492" s="132">
        <f t="shared" si="299"/>
        <v>1.2350000000000002E-2</v>
      </c>
      <c r="AZ492" s="132">
        <f t="shared" si="300"/>
        <v>0.31908000000000003</v>
      </c>
      <c r="BA492" s="132">
        <f t="shared" si="301"/>
        <v>0.15595000000000001</v>
      </c>
      <c r="BB492" s="132">
        <f t="shared" si="302"/>
        <v>0.79126000000000007</v>
      </c>
      <c r="BC492" s="132">
        <f t="shared" si="303"/>
        <v>0.15992000000000001</v>
      </c>
      <c r="BD492" s="132">
        <f t="shared" si="304"/>
        <v>0.20255000000000001</v>
      </c>
      <c r="BE492" s="132">
        <f t="shared" si="305"/>
        <v>8.6510000000000004E-2</v>
      </c>
      <c r="BF492" s="132">
        <f t="shared" si="306"/>
        <v>9.1190000000000007E-2</v>
      </c>
      <c r="BG492" s="132">
        <f t="shared" si="317"/>
        <v>1.1009999999999999E-2</v>
      </c>
      <c r="BH492" s="132"/>
      <c r="BI492" s="132">
        <f t="shared" si="329"/>
        <v>1.6408</v>
      </c>
      <c r="BJ492" s="132">
        <f t="shared" si="329"/>
        <v>2.8877999999999999</v>
      </c>
      <c r="BK492" s="132">
        <f t="shared" si="329"/>
        <v>3.9814000000000003</v>
      </c>
      <c r="BL492" s="132">
        <f t="shared" si="307"/>
        <v>0.44450000000000001</v>
      </c>
      <c r="BM492" s="132">
        <f t="shared" si="318"/>
        <v>1.9231</v>
      </c>
      <c r="BN492" s="132">
        <f t="shared" si="308"/>
        <v>1.02644</v>
      </c>
      <c r="BO492" s="132"/>
      <c r="BP492" s="132">
        <f t="shared" si="319"/>
        <v>4.6114500000000005</v>
      </c>
      <c r="BQ492" s="132">
        <f t="shared" si="320"/>
        <v>12.241900000000001</v>
      </c>
      <c r="BR492" s="132">
        <f t="shared" si="321"/>
        <v>0.37985999999999998</v>
      </c>
      <c r="BS492" s="132">
        <f t="shared" si="309"/>
        <v>0.13360000000000002</v>
      </c>
      <c r="BT492" s="132">
        <f t="shared" si="310"/>
        <v>1.5614000000000001</v>
      </c>
      <c r="BU492" s="132"/>
      <c r="BV492" s="132">
        <f t="shared" si="322"/>
        <v>0.1658</v>
      </c>
      <c r="BW492" s="133">
        <f t="shared" si="330"/>
        <v>1.4450000000000001</v>
      </c>
      <c r="BX492" s="133">
        <f t="shared" si="330"/>
        <v>1.5987</v>
      </c>
      <c r="BY492" s="133">
        <f t="shared" si="311"/>
        <v>0.42310000000000003</v>
      </c>
      <c r="BZ492" s="133">
        <f t="shared" si="312"/>
        <v>0.38500000000000001</v>
      </c>
      <c r="CA492" s="133">
        <f t="shared" si="313"/>
        <v>8.7000000000000011E-3</v>
      </c>
      <c r="CB492" s="133">
        <f t="shared" si="314"/>
        <v>9.6669999999999998</v>
      </c>
      <c r="CC492" s="133"/>
      <c r="CD492" s="133">
        <f t="shared" si="315"/>
        <v>1.6565000000000001</v>
      </c>
    </row>
    <row r="493" spans="1:82" ht="15.75" x14ac:dyDescent="0.25">
      <c r="A493" s="125">
        <v>43591</v>
      </c>
      <c r="B493" s="138">
        <v>15714</v>
      </c>
      <c r="C493" s="138">
        <v>55772</v>
      </c>
      <c r="D493" s="138">
        <v>77703</v>
      </c>
      <c r="E493" s="138">
        <v>18512</v>
      </c>
      <c r="F493" s="138">
        <v>48133</v>
      </c>
      <c r="G493" s="138">
        <v>1521</v>
      </c>
      <c r="H493" s="138">
        <v>14576</v>
      </c>
      <c r="I493" s="138">
        <v>15778</v>
      </c>
      <c r="J493" s="138">
        <v>118179</v>
      </c>
      <c r="K493" s="138">
        <v>89220</v>
      </c>
      <c r="L493" s="138">
        <v>3940</v>
      </c>
      <c r="M493" s="138">
        <v>21052</v>
      </c>
      <c r="N493" s="138">
        <v>149</v>
      </c>
      <c r="O493" s="138">
        <v>16792</v>
      </c>
      <c r="P493" s="138">
        <v>16583</v>
      </c>
      <c r="Q493" s="138">
        <v>4223</v>
      </c>
      <c r="R493" s="138">
        <v>14936</v>
      </c>
      <c r="S493" s="138">
        <v>56982</v>
      </c>
      <c r="T493" s="138">
        <v>10862</v>
      </c>
      <c r="U493" s="138">
        <v>4417</v>
      </c>
      <c r="V493" s="138">
        <v>29679</v>
      </c>
      <c r="W493" s="138">
        <v>37966</v>
      </c>
      <c r="X493" s="138">
        <v>19256</v>
      </c>
      <c r="Y493" s="146">
        <v>15595</v>
      </c>
      <c r="Z493" s="138">
        <v>14104</v>
      </c>
      <c r="AA493" s="146">
        <v>41536</v>
      </c>
      <c r="AB493" s="138">
        <v>1107</v>
      </c>
      <c r="AC493" s="138">
        <v>396</v>
      </c>
      <c r="AD493" s="138">
        <v>8451</v>
      </c>
      <c r="AE493" s="138">
        <v>32456</v>
      </c>
      <c r="AF493" s="138">
        <v>9500</v>
      </c>
      <c r="AG493" s="138">
        <v>10000</v>
      </c>
      <c r="AH493" s="138">
        <v>58750</v>
      </c>
      <c r="AI493" s="138">
        <v>47200</v>
      </c>
      <c r="AJ493" s="138">
        <v>372460</v>
      </c>
      <c r="AK493" s="128">
        <f t="shared" si="331"/>
        <v>0.21052000000000001</v>
      </c>
      <c r="AL493" s="129">
        <f t="shared" si="332"/>
        <v>1.5714000000000001</v>
      </c>
      <c r="AM493" s="129">
        <f t="shared" si="333"/>
        <v>2.7886000000000002</v>
      </c>
      <c r="AN493" s="129">
        <f t="shared" si="333"/>
        <v>3.8851500000000003</v>
      </c>
      <c r="AO493" s="129">
        <f t="shared" si="334"/>
        <v>11.8179</v>
      </c>
      <c r="AP493" s="129">
        <f t="shared" si="335"/>
        <v>4.4610000000000003</v>
      </c>
      <c r="AQ493" s="129">
        <f t="shared" si="336"/>
        <v>0.58750000000000002</v>
      </c>
      <c r="AR493" s="129">
        <f t="shared" si="336"/>
        <v>0.47200000000000003</v>
      </c>
      <c r="AT493" s="131">
        <f t="shared" si="316"/>
        <v>43591</v>
      </c>
      <c r="AU493" s="132">
        <f t="shared" si="295"/>
        <v>0.32456000000000002</v>
      </c>
      <c r="AV493" s="132">
        <f t="shared" si="296"/>
        <v>0.41536000000000001</v>
      </c>
      <c r="AW493" s="132">
        <f t="shared" si="297"/>
        <v>0.56981999999999999</v>
      </c>
      <c r="AX493" s="132">
        <f t="shared" si="298"/>
        <v>3.96E-3</v>
      </c>
      <c r="AY493" s="132">
        <f t="shared" si="299"/>
        <v>1.1070000000000002E-2</v>
      </c>
      <c r="AZ493" s="132">
        <f t="shared" si="300"/>
        <v>0.29679</v>
      </c>
      <c r="BA493" s="132">
        <f t="shared" si="301"/>
        <v>0.15595000000000001</v>
      </c>
      <c r="BB493" s="132">
        <f t="shared" si="302"/>
        <v>0.75932000000000011</v>
      </c>
      <c r="BC493" s="132">
        <f t="shared" si="303"/>
        <v>0.14104</v>
      </c>
      <c r="BD493" s="132">
        <f t="shared" si="304"/>
        <v>0.19256000000000001</v>
      </c>
      <c r="BE493" s="132">
        <f t="shared" si="305"/>
        <v>9.5000000000000001E-2</v>
      </c>
      <c r="BF493" s="132">
        <f t="shared" si="306"/>
        <v>8.4510000000000002E-2</v>
      </c>
      <c r="BG493" s="132">
        <f t="shared" si="317"/>
        <v>0.01</v>
      </c>
      <c r="BH493" s="132"/>
      <c r="BI493" s="132">
        <f t="shared" si="329"/>
        <v>1.5714000000000001</v>
      </c>
      <c r="BJ493" s="132">
        <f t="shared" si="329"/>
        <v>2.7886000000000002</v>
      </c>
      <c r="BK493" s="132">
        <f t="shared" si="329"/>
        <v>3.8851500000000003</v>
      </c>
      <c r="BL493" s="132">
        <f t="shared" si="307"/>
        <v>0.44170000000000004</v>
      </c>
      <c r="BM493" s="132">
        <f t="shared" si="318"/>
        <v>1.8512000000000002</v>
      </c>
      <c r="BN493" s="132">
        <f t="shared" si="308"/>
        <v>0.96266000000000007</v>
      </c>
      <c r="BO493" s="132"/>
      <c r="BP493" s="132">
        <f t="shared" si="319"/>
        <v>4.4610000000000003</v>
      </c>
      <c r="BQ493" s="132">
        <f t="shared" si="320"/>
        <v>11.8179</v>
      </c>
      <c r="BR493" s="132">
        <f t="shared" si="321"/>
        <v>0.37245999999999996</v>
      </c>
      <c r="BS493" s="132">
        <f t="shared" si="309"/>
        <v>0.10862000000000001</v>
      </c>
      <c r="BT493" s="132">
        <f t="shared" si="310"/>
        <v>1.4936</v>
      </c>
      <c r="BU493" s="132"/>
      <c r="BV493" s="132">
        <f t="shared" si="322"/>
        <v>0.15210000000000001</v>
      </c>
      <c r="BW493" s="133">
        <f t="shared" si="330"/>
        <v>1.4576</v>
      </c>
      <c r="BX493" s="133">
        <f t="shared" si="330"/>
        <v>1.5778000000000001</v>
      </c>
      <c r="BY493" s="133">
        <f t="shared" si="311"/>
        <v>0.42230000000000001</v>
      </c>
      <c r="BZ493" s="133">
        <f t="shared" si="312"/>
        <v>0.39400000000000002</v>
      </c>
      <c r="CA493" s="133">
        <f t="shared" si="313"/>
        <v>1.49E-2</v>
      </c>
      <c r="CB493" s="133">
        <f t="shared" si="314"/>
        <v>8.3960000000000008</v>
      </c>
      <c r="CC493" s="133"/>
      <c r="CD493" s="133">
        <f t="shared" si="315"/>
        <v>1.6583000000000001</v>
      </c>
    </row>
    <row r="494" spans="1:82" ht="15.75" x14ac:dyDescent="0.25">
      <c r="A494" s="125">
        <v>43592</v>
      </c>
      <c r="B494" s="138">
        <v>15112</v>
      </c>
      <c r="C494" s="138">
        <v>53956</v>
      </c>
      <c r="D494" s="138">
        <v>75742</v>
      </c>
      <c r="E494" s="138">
        <v>17715</v>
      </c>
      <c r="F494" s="138">
        <v>45963</v>
      </c>
      <c r="G494" s="138">
        <v>1431</v>
      </c>
      <c r="H494" s="138">
        <v>13322</v>
      </c>
      <c r="I494" s="138">
        <v>13912</v>
      </c>
      <c r="J494" s="138">
        <v>114003</v>
      </c>
      <c r="K494" s="138">
        <v>86334</v>
      </c>
      <c r="L494" s="138">
        <v>3553</v>
      </c>
      <c r="M494" s="138">
        <v>19648</v>
      </c>
      <c r="N494" s="138">
        <v>161</v>
      </c>
      <c r="O494" s="138">
        <v>15617</v>
      </c>
      <c r="P494" s="138">
        <v>15415</v>
      </c>
      <c r="Q494" s="138">
        <v>3869</v>
      </c>
      <c r="R494" s="138">
        <v>15427</v>
      </c>
      <c r="S494" s="138">
        <v>55941</v>
      </c>
      <c r="T494" s="138">
        <v>10575</v>
      </c>
      <c r="U494" s="138">
        <v>3874</v>
      </c>
      <c r="V494" s="138">
        <v>28289</v>
      </c>
      <c r="W494" s="138">
        <v>35906</v>
      </c>
      <c r="X494" s="138">
        <v>16048</v>
      </c>
      <c r="Y494" s="146">
        <v>15595</v>
      </c>
      <c r="Z494" s="138">
        <v>13692</v>
      </c>
      <c r="AA494" s="146">
        <v>22114</v>
      </c>
      <c r="AB494" s="138">
        <v>1002</v>
      </c>
      <c r="AC494" s="138">
        <v>355</v>
      </c>
      <c r="AD494" s="138">
        <v>8155</v>
      </c>
      <c r="AE494" s="138">
        <v>32488</v>
      </c>
      <c r="AF494" s="138">
        <v>9008</v>
      </c>
      <c r="AG494" s="138">
        <v>0</v>
      </c>
      <c r="AH494" s="138">
        <v>52160</v>
      </c>
      <c r="AI494" s="138">
        <v>49680</v>
      </c>
      <c r="AJ494" s="138">
        <v>365240</v>
      </c>
      <c r="AK494" s="128">
        <f t="shared" si="331"/>
        <v>0.19648000000000002</v>
      </c>
      <c r="AL494" s="129">
        <f t="shared" si="332"/>
        <v>1.5112000000000001</v>
      </c>
      <c r="AM494" s="129">
        <f t="shared" si="333"/>
        <v>2.6978</v>
      </c>
      <c r="AN494" s="129">
        <f t="shared" si="333"/>
        <v>3.7871000000000001</v>
      </c>
      <c r="AO494" s="129">
        <f t="shared" si="334"/>
        <v>11.400300000000001</v>
      </c>
      <c r="AP494" s="129">
        <f t="shared" si="335"/>
        <v>4.3167</v>
      </c>
      <c r="AQ494" s="129">
        <f t="shared" si="336"/>
        <v>0.52160000000000006</v>
      </c>
      <c r="AR494" s="129">
        <f t="shared" si="336"/>
        <v>0.49680000000000002</v>
      </c>
      <c r="AT494" s="131">
        <f t="shared" si="316"/>
        <v>43592</v>
      </c>
      <c r="AU494" s="132">
        <f t="shared" si="295"/>
        <v>0.32488</v>
      </c>
      <c r="AV494" s="132">
        <f t="shared" si="296"/>
        <v>0.22114000000000003</v>
      </c>
      <c r="AW494" s="132">
        <f t="shared" si="297"/>
        <v>0.55941000000000007</v>
      </c>
      <c r="AX494" s="132">
        <f t="shared" si="298"/>
        <v>3.5500000000000002E-3</v>
      </c>
      <c r="AY494" s="132">
        <f t="shared" si="299"/>
        <v>1.0020000000000001E-2</v>
      </c>
      <c r="AZ494" s="132">
        <f t="shared" si="300"/>
        <v>0.28289000000000003</v>
      </c>
      <c r="BA494" s="132">
        <f t="shared" si="301"/>
        <v>0.15595000000000001</v>
      </c>
      <c r="BB494" s="132">
        <f t="shared" si="302"/>
        <v>0.71812000000000009</v>
      </c>
      <c r="BC494" s="132">
        <f t="shared" si="303"/>
        <v>0.13692000000000001</v>
      </c>
      <c r="BD494" s="132">
        <f t="shared" si="304"/>
        <v>0.16048000000000001</v>
      </c>
      <c r="BE494" s="132">
        <f t="shared" si="305"/>
        <v>9.0080000000000007E-2</v>
      </c>
      <c r="BF494" s="132">
        <f t="shared" si="306"/>
        <v>8.1550000000000011E-2</v>
      </c>
      <c r="BG494" s="132">
        <f t="shared" si="317"/>
        <v>0</v>
      </c>
      <c r="BH494" s="132"/>
      <c r="BI494" s="132">
        <f t="shared" si="329"/>
        <v>1.5112000000000001</v>
      </c>
      <c r="BJ494" s="132">
        <f t="shared" si="329"/>
        <v>2.6978</v>
      </c>
      <c r="BK494" s="132">
        <f t="shared" si="329"/>
        <v>3.7871000000000001</v>
      </c>
      <c r="BL494" s="132">
        <f t="shared" si="307"/>
        <v>0.38740000000000002</v>
      </c>
      <c r="BM494" s="132">
        <f t="shared" si="318"/>
        <v>1.7715000000000001</v>
      </c>
      <c r="BN494" s="132">
        <f t="shared" si="308"/>
        <v>0.91926000000000008</v>
      </c>
      <c r="BO494" s="132"/>
      <c r="BP494" s="132">
        <f t="shared" si="319"/>
        <v>4.3167</v>
      </c>
      <c r="BQ494" s="132">
        <f t="shared" si="320"/>
        <v>11.400300000000001</v>
      </c>
      <c r="BR494" s="132">
        <f t="shared" si="321"/>
        <v>0.36524000000000001</v>
      </c>
      <c r="BS494" s="132">
        <f t="shared" si="309"/>
        <v>0.10575000000000001</v>
      </c>
      <c r="BT494" s="132">
        <f t="shared" si="310"/>
        <v>1.5427000000000002</v>
      </c>
      <c r="BU494" s="132"/>
      <c r="BV494" s="132">
        <f t="shared" si="322"/>
        <v>0.1431</v>
      </c>
      <c r="BW494" s="133">
        <f t="shared" si="330"/>
        <v>1.3322000000000001</v>
      </c>
      <c r="BX494" s="133">
        <f t="shared" si="330"/>
        <v>1.3912</v>
      </c>
      <c r="BY494" s="133">
        <f t="shared" si="311"/>
        <v>0.38690000000000002</v>
      </c>
      <c r="BZ494" s="133">
        <f t="shared" si="312"/>
        <v>0.3553</v>
      </c>
      <c r="CA494" s="133">
        <f t="shared" si="313"/>
        <v>1.61E-2</v>
      </c>
      <c r="CB494" s="133">
        <f t="shared" si="314"/>
        <v>7.8085000000000004</v>
      </c>
      <c r="CC494" s="133"/>
      <c r="CD494" s="133">
        <f t="shared" si="315"/>
        <v>1.5415000000000001</v>
      </c>
    </row>
    <row r="495" spans="1:82" ht="15.75" x14ac:dyDescent="0.25">
      <c r="A495" s="125">
        <v>43593</v>
      </c>
      <c r="B495" s="138">
        <v>15102</v>
      </c>
      <c r="C495" s="138">
        <v>53842</v>
      </c>
      <c r="D495" s="138">
        <v>75573</v>
      </c>
      <c r="E495" s="138">
        <v>17462</v>
      </c>
      <c r="F495" s="138">
        <v>46140</v>
      </c>
      <c r="G495" s="138">
        <v>1537</v>
      </c>
      <c r="H495" s="138">
        <v>13267</v>
      </c>
      <c r="I495" s="138">
        <v>13484</v>
      </c>
      <c r="J495" s="138">
        <v>113113</v>
      </c>
      <c r="K495" s="138">
        <v>84707</v>
      </c>
      <c r="L495" s="138">
        <v>3470</v>
      </c>
      <c r="M495" s="138">
        <v>19157</v>
      </c>
      <c r="N495" s="138">
        <v>148</v>
      </c>
      <c r="O495" s="138">
        <v>15169</v>
      </c>
      <c r="P495" s="138">
        <v>14721</v>
      </c>
      <c r="Q495" s="138">
        <v>3729</v>
      </c>
      <c r="R495" s="138">
        <v>14352</v>
      </c>
      <c r="S495" s="138">
        <v>56815</v>
      </c>
      <c r="T495" s="138">
        <v>10570</v>
      </c>
      <c r="U495" s="138">
        <v>3679</v>
      </c>
      <c r="V495" s="138">
        <v>28163</v>
      </c>
      <c r="W495" s="138">
        <v>37481</v>
      </c>
      <c r="X495" s="138">
        <v>15829</v>
      </c>
      <c r="Y495" s="146">
        <v>15595</v>
      </c>
      <c r="Z495" s="138">
        <v>13393</v>
      </c>
      <c r="AA495" s="146">
        <v>7166</v>
      </c>
      <c r="AB495" s="138">
        <v>1242</v>
      </c>
      <c r="AC495" s="138">
        <v>521</v>
      </c>
      <c r="AD495" s="138">
        <v>5650</v>
      </c>
      <c r="AE495" s="138">
        <v>32122</v>
      </c>
      <c r="AF495" s="138">
        <v>8807</v>
      </c>
      <c r="AG495" s="138">
        <v>1460</v>
      </c>
      <c r="AH495" s="146">
        <v>48030</v>
      </c>
      <c r="AI495" s="146">
        <v>29650</v>
      </c>
      <c r="AJ495" s="138">
        <v>374940</v>
      </c>
      <c r="AK495" s="128">
        <f t="shared" si="331"/>
        <v>0.19157000000000002</v>
      </c>
      <c r="AL495" s="129">
        <f t="shared" si="332"/>
        <v>1.5102</v>
      </c>
      <c r="AM495" s="129">
        <f t="shared" si="333"/>
        <v>2.6920999999999999</v>
      </c>
      <c r="AN495" s="129">
        <f t="shared" si="333"/>
        <v>3.7786500000000003</v>
      </c>
      <c r="AO495" s="129">
        <f t="shared" si="334"/>
        <v>11.311300000000001</v>
      </c>
      <c r="AP495" s="129">
        <f t="shared" si="335"/>
        <v>4.2353500000000004</v>
      </c>
      <c r="AQ495" s="129">
        <f t="shared" si="336"/>
        <v>0.48030000000000006</v>
      </c>
      <c r="AR495" s="129">
        <f t="shared" si="336"/>
        <v>0.29650000000000004</v>
      </c>
      <c r="AT495" s="131">
        <f t="shared" si="316"/>
        <v>43593</v>
      </c>
      <c r="AU495" s="132">
        <f t="shared" si="295"/>
        <v>0.32122000000000001</v>
      </c>
      <c r="AV495" s="132">
        <f t="shared" si="296"/>
        <v>7.1660000000000001E-2</v>
      </c>
      <c r="AW495" s="132">
        <f t="shared" si="297"/>
        <v>0.56815000000000004</v>
      </c>
      <c r="AX495" s="132">
        <f t="shared" si="298"/>
        <v>5.2100000000000002E-3</v>
      </c>
      <c r="AY495" s="132">
        <f t="shared" si="299"/>
        <v>1.242E-2</v>
      </c>
      <c r="AZ495" s="132">
        <f t="shared" si="300"/>
        <v>0.28163000000000005</v>
      </c>
      <c r="BA495" s="132">
        <f t="shared" si="301"/>
        <v>0.15595000000000001</v>
      </c>
      <c r="BB495" s="132">
        <f t="shared" si="302"/>
        <v>0.74962000000000006</v>
      </c>
      <c r="BC495" s="132">
        <f t="shared" si="303"/>
        <v>0.13393000000000002</v>
      </c>
      <c r="BD495" s="132">
        <f t="shared" si="304"/>
        <v>0.15829000000000001</v>
      </c>
      <c r="BE495" s="132">
        <f t="shared" si="305"/>
        <v>8.8070000000000009E-2</v>
      </c>
      <c r="BF495" s="132">
        <f t="shared" si="306"/>
        <v>5.6500000000000002E-2</v>
      </c>
      <c r="BG495" s="132">
        <f t="shared" si="317"/>
        <v>1.4599999999999999E-3</v>
      </c>
      <c r="BH495" s="132"/>
      <c r="BI495" s="132">
        <f t="shared" si="329"/>
        <v>1.5102</v>
      </c>
      <c r="BJ495" s="132">
        <f t="shared" si="329"/>
        <v>2.6920999999999999</v>
      </c>
      <c r="BK495" s="132">
        <f t="shared" si="329"/>
        <v>3.7786500000000003</v>
      </c>
      <c r="BL495" s="132">
        <f t="shared" si="307"/>
        <v>0.3679</v>
      </c>
      <c r="BM495" s="132">
        <f t="shared" si="318"/>
        <v>1.7462</v>
      </c>
      <c r="BN495" s="132">
        <f t="shared" si="308"/>
        <v>0.92280000000000006</v>
      </c>
      <c r="BO495" s="132"/>
      <c r="BP495" s="132">
        <f t="shared" si="319"/>
        <v>4.2353500000000004</v>
      </c>
      <c r="BQ495" s="132">
        <f t="shared" si="320"/>
        <v>11.311300000000001</v>
      </c>
      <c r="BR495" s="132">
        <f t="shared" si="321"/>
        <v>0.37494</v>
      </c>
      <c r="BS495" s="132">
        <f t="shared" si="309"/>
        <v>0.1057</v>
      </c>
      <c r="BT495" s="132">
        <f t="shared" si="310"/>
        <v>1.4352</v>
      </c>
      <c r="BU495" s="132"/>
      <c r="BV495" s="132">
        <f t="shared" si="322"/>
        <v>0.1537</v>
      </c>
      <c r="BW495" s="133">
        <f t="shared" si="330"/>
        <v>1.3267</v>
      </c>
      <c r="BX495" s="133">
        <f t="shared" si="330"/>
        <v>1.3484</v>
      </c>
      <c r="BY495" s="133">
        <f t="shared" si="311"/>
        <v>0.37290000000000001</v>
      </c>
      <c r="BZ495" s="133">
        <f t="shared" si="312"/>
        <v>0.34700000000000003</v>
      </c>
      <c r="CA495" s="133">
        <f t="shared" si="313"/>
        <v>1.4800000000000001E-2</v>
      </c>
      <c r="CB495" s="133">
        <f t="shared" si="314"/>
        <v>7.5845000000000002</v>
      </c>
      <c r="CC495" s="133"/>
      <c r="CD495" s="133">
        <f t="shared" si="315"/>
        <v>1.4721</v>
      </c>
    </row>
    <row r="496" spans="1:82" ht="15.75" x14ac:dyDescent="0.25">
      <c r="A496" s="125">
        <v>43594</v>
      </c>
      <c r="B496" s="138">
        <v>14976</v>
      </c>
      <c r="C496" s="138">
        <v>53470</v>
      </c>
      <c r="D496" s="138">
        <v>74849</v>
      </c>
      <c r="E496" s="138">
        <v>17028</v>
      </c>
      <c r="F496" s="138">
        <v>44340</v>
      </c>
      <c r="G496" s="138">
        <v>1509</v>
      </c>
      <c r="H496" s="138">
        <v>13945</v>
      </c>
      <c r="I496" s="138">
        <v>13758</v>
      </c>
      <c r="J496" s="138">
        <v>111199</v>
      </c>
      <c r="K496" s="138">
        <v>82817</v>
      </c>
      <c r="L496" s="138">
        <v>3431</v>
      </c>
      <c r="M496" s="138">
        <v>19884</v>
      </c>
      <c r="N496" s="138">
        <v>135</v>
      </c>
      <c r="O496" s="138">
        <v>15208</v>
      </c>
      <c r="P496" s="138">
        <v>14352</v>
      </c>
      <c r="Q496" s="138">
        <v>3676</v>
      </c>
      <c r="R496" s="138">
        <v>13933</v>
      </c>
      <c r="S496" s="138">
        <v>55099</v>
      </c>
      <c r="T496" s="138">
        <v>10839</v>
      </c>
      <c r="U496" s="138">
        <v>3563</v>
      </c>
      <c r="V496" s="138">
        <v>27294</v>
      </c>
      <c r="W496" s="138">
        <v>36430</v>
      </c>
      <c r="X496" s="138">
        <v>15502</v>
      </c>
      <c r="Y496" s="146">
        <v>15595</v>
      </c>
      <c r="Z496" s="138">
        <v>14119</v>
      </c>
      <c r="AA496" s="146">
        <v>15963</v>
      </c>
      <c r="AB496" s="138">
        <v>1046</v>
      </c>
      <c r="AC496" s="138">
        <v>557</v>
      </c>
      <c r="AD496" s="138">
        <v>7279</v>
      </c>
      <c r="AE496" s="138">
        <v>31921</v>
      </c>
      <c r="AF496" s="138">
        <v>8844</v>
      </c>
      <c r="AG496" s="138">
        <v>11270</v>
      </c>
      <c r="AH496" s="138">
        <v>48290</v>
      </c>
      <c r="AI496" s="138">
        <v>39870</v>
      </c>
      <c r="AJ496" s="138">
        <v>371200</v>
      </c>
      <c r="AK496" s="128">
        <f t="shared" si="331"/>
        <v>0.19884000000000002</v>
      </c>
      <c r="AL496" s="129">
        <f t="shared" si="332"/>
        <v>1.4976</v>
      </c>
      <c r="AM496" s="129">
        <f t="shared" si="333"/>
        <v>2.6735000000000002</v>
      </c>
      <c r="AN496" s="129">
        <f t="shared" si="333"/>
        <v>3.7424500000000003</v>
      </c>
      <c r="AO496" s="129">
        <f t="shared" si="334"/>
        <v>11.119900000000001</v>
      </c>
      <c r="AP496" s="129">
        <f t="shared" si="335"/>
        <v>4.1408500000000004</v>
      </c>
      <c r="AQ496" s="129">
        <f t="shared" si="336"/>
        <v>0.48290000000000005</v>
      </c>
      <c r="AR496" s="129">
        <f t="shared" si="336"/>
        <v>0.39870000000000005</v>
      </c>
      <c r="AT496" s="131">
        <f t="shared" si="316"/>
        <v>43594</v>
      </c>
      <c r="AU496" s="132">
        <f t="shared" si="295"/>
        <v>0.31921000000000005</v>
      </c>
      <c r="AV496" s="132">
        <f t="shared" si="296"/>
        <v>0.15963000000000002</v>
      </c>
      <c r="AW496" s="132">
        <f t="shared" si="297"/>
        <v>0.55099000000000009</v>
      </c>
      <c r="AX496" s="132">
        <f t="shared" si="298"/>
        <v>5.5700000000000003E-3</v>
      </c>
      <c r="AY496" s="132">
        <f t="shared" si="299"/>
        <v>1.0460000000000001E-2</v>
      </c>
      <c r="AZ496" s="132">
        <f t="shared" si="300"/>
        <v>0.27294000000000002</v>
      </c>
      <c r="BA496" s="132">
        <f t="shared" si="301"/>
        <v>0.15595000000000001</v>
      </c>
      <c r="BB496" s="132">
        <f t="shared" si="302"/>
        <v>0.72860000000000003</v>
      </c>
      <c r="BC496" s="132">
        <f t="shared" si="303"/>
        <v>0.14119000000000001</v>
      </c>
      <c r="BD496" s="132">
        <f t="shared" si="304"/>
        <v>0.15502000000000002</v>
      </c>
      <c r="BE496" s="132">
        <f t="shared" si="305"/>
        <v>8.8440000000000005E-2</v>
      </c>
      <c r="BF496" s="132">
        <f t="shared" si="306"/>
        <v>7.2790000000000007E-2</v>
      </c>
      <c r="BG496" s="132">
        <f t="shared" si="317"/>
        <v>1.1269999999999999E-2</v>
      </c>
      <c r="BH496" s="132"/>
      <c r="BI496" s="132">
        <f t="shared" si="329"/>
        <v>1.4976</v>
      </c>
      <c r="BJ496" s="132">
        <f t="shared" si="329"/>
        <v>2.6735000000000002</v>
      </c>
      <c r="BK496" s="132">
        <f t="shared" si="329"/>
        <v>3.7424500000000003</v>
      </c>
      <c r="BL496" s="132">
        <f t="shared" si="307"/>
        <v>0.35630000000000001</v>
      </c>
      <c r="BM496" s="132">
        <f t="shared" si="318"/>
        <v>1.7028000000000001</v>
      </c>
      <c r="BN496" s="132">
        <f t="shared" si="308"/>
        <v>0.88680000000000003</v>
      </c>
      <c r="BO496" s="132"/>
      <c r="BP496" s="132">
        <f t="shared" si="319"/>
        <v>4.1408500000000004</v>
      </c>
      <c r="BQ496" s="132">
        <f t="shared" si="320"/>
        <v>11.119900000000001</v>
      </c>
      <c r="BR496" s="132">
        <f t="shared" si="321"/>
        <v>0.37119999999999997</v>
      </c>
      <c r="BS496" s="132">
        <f t="shared" si="309"/>
        <v>0.10839000000000001</v>
      </c>
      <c r="BT496" s="132">
        <f t="shared" si="310"/>
        <v>1.3933</v>
      </c>
      <c r="BU496" s="132"/>
      <c r="BV496" s="132">
        <f t="shared" si="322"/>
        <v>0.15090000000000001</v>
      </c>
      <c r="BW496" s="133">
        <f t="shared" si="330"/>
        <v>1.3945000000000001</v>
      </c>
      <c r="BX496" s="133">
        <f t="shared" si="330"/>
        <v>1.3758000000000001</v>
      </c>
      <c r="BY496" s="133">
        <f t="shared" si="311"/>
        <v>0.36760000000000004</v>
      </c>
      <c r="BZ496" s="133">
        <f t="shared" si="312"/>
        <v>0.34310000000000002</v>
      </c>
      <c r="CA496" s="133">
        <f t="shared" si="313"/>
        <v>1.35E-2</v>
      </c>
      <c r="CB496" s="133">
        <f t="shared" si="314"/>
        <v>7.6040000000000001</v>
      </c>
      <c r="CC496" s="133"/>
      <c r="CD496" s="133">
        <f t="shared" si="315"/>
        <v>1.4352</v>
      </c>
    </row>
    <row r="497" spans="1:82" ht="15.75" x14ac:dyDescent="0.25">
      <c r="A497" s="125">
        <v>43595</v>
      </c>
      <c r="B497" s="138">
        <v>14944</v>
      </c>
      <c r="C497" s="138">
        <v>53223</v>
      </c>
      <c r="D497" s="138">
        <v>74777</v>
      </c>
      <c r="E497" s="138">
        <v>17030</v>
      </c>
      <c r="F497" s="138">
        <v>46132</v>
      </c>
      <c r="G497" s="138">
        <v>1505</v>
      </c>
      <c r="H497" s="138">
        <v>13566</v>
      </c>
      <c r="I497" s="138">
        <v>12819</v>
      </c>
      <c r="J497" s="138">
        <v>111659</v>
      </c>
      <c r="K497" s="138">
        <v>83703</v>
      </c>
      <c r="L497" s="138">
        <v>3291</v>
      </c>
      <c r="M497" s="138">
        <v>20046</v>
      </c>
      <c r="N497" s="138">
        <v>148</v>
      </c>
      <c r="O497" s="138">
        <v>16248</v>
      </c>
      <c r="P497" s="138">
        <v>14550</v>
      </c>
      <c r="Q497" s="138">
        <v>3601</v>
      </c>
      <c r="R497" s="138">
        <v>14541</v>
      </c>
      <c r="S497" s="138">
        <v>54847</v>
      </c>
      <c r="T497" s="138">
        <v>11346</v>
      </c>
      <c r="U497" s="138">
        <v>3593</v>
      </c>
      <c r="V497" s="138">
        <v>27382</v>
      </c>
      <c r="W497" s="138">
        <v>35994</v>
      </c>
      <c r="X497" s="138">
        <v>15843</v>
      </c>
      <c r="Y497" s="146">
        <v>15595</v>
      </c>
      <c r="Z497" s="138">
        <v>14057</v>
      </c>
      <c r="AA497" s="146">
        <v>32090</v>
      </c>
      <c r="AB497" s="138">
        <v>1022</v>
      </c>
      <c r="AC497" s="138">
        <v>752</v>
      </c>
      <c r="AD497" s="138">
        <v>7040</v>
      </c>
      <c r="AE497" s="138">
        <v>31143</v>
      </c>
      <c r="AF497" s="138">
        <v>9034</v>
      </c>
      <c r="AG497" s="138">
        <v>11010</v>
      </c>
      <c r="AH497" s="138">
        <v>48530</v>
      </c>
      <c r="AI497" s="138">
        <v>37380</v>
      </c>
      <c r="AJ497" s="138">
        <v>369520</v>
      </c>
      <c r="AK497" s="128">
        <f t="shared" si="331"/>
        <v>0.20046000000000003</v>
      </c>
      <c r="AL497" s="129">
        <f t="shared" si="332"/>
        <v>1.4944000000000002</v>
      </c>
      <c r="AM497" s="129">
        <f t="shared" si="333"/>
        <v>2.6611500000000001</v>
      </c>
      <c r="AN497" s="129">
        <f t="shared" si="333"/>
        <v>3.7388500000000002</v>
      </c>
      <c r="AO497" s="129">
        <f t="shared" si="334"/>
        <v>11.165900000000001</v>
      </c>
      <c r="AP497" s="129">
        <f t="shared" si="335"/>
        <v>4.1851500000000001</v>
      </c>
      <c r="AQ497" s="129">
        <f t="shared" si="336"/>
        <v>0.48530000000000006</v>
      </c>
      <c r="AR497" s="129">
        <f t="shared" si="336"/>
        <v>0.37380000000000002</v>
      </c>
      <c r="AT497" s="131">
        <f t="shared" si="316"/>
        <v>43595</v>
      </c>
      <c r="AU497" s="132">
        <f t="shared" si="295"/>
        <v>0.31143000000000004</v>
      </c>
      <c r="AV497" s="132">
        <f t="shared" si="296"/>
        <v>0.32090000000000002</v>
      </c>
      <c r="AW497" s="132">
        <f t="shared" si="297"/>
        <v>0.54847000000000001</v>
      </c>
      <c r="AX497" s="132">
        <f t="shared" si="298"/>
        <v>7.5200000000000006E-3</v>
      </c>
      <c r="AY497" s="132">
        <f t="shared" si="299"/>
        <v>1.0220000000000002E-2</v>
      </c>
      <c r="AZ497" s="132">
        <f t="shared" si="300"/>
        <v>0.27382000000000001</v>
      </c>
      <c r="BA497" s="132">
        <f t="shared" si="301"/>
        <v>0.15595000000000001</v>
      </c>
      <c r="BB497" s="132">
        <f t="shared" si="302"/>
        <v>0.71988000000000008</v>
      </c>
      <c r="BC497" s="132">
        <f t="shared" si="303"/>
        <v>0.14057</v>
      </c>
      <c r="BD497" s="132">
        <f t="shared" si="304"/>
        <v>0.15843000000000002</v>
      </c>
      <c r="BE497" s="132">
        <f t="shared" si="305"/>
        <v>9.0340000000000004E-2</v>
      </c>
      <c r="BF497" s="132">
        <f t="shared" si="306"/>
        <v>7.0400000000000004E-2</v>
      </c>
      <c r="BG497" s="132">
        <f t="shared" si="317"/>
        <v>1.1009999999999999E-2</v>
      </c>
      <c r="BH497" s="132"/>
      <c r="BI497" s="132">
        <f t="shared" si="329"/>
        <v>1.4944000000000002</v>
      </c>
      <c r="BJ497" s="132">
        <f t="shared" si="329"/>
        <v>2.6611500000000001</v>
      </c>
      <c r="BK497" s="132">
        <f t="shared" si="329"/>
        <v>3.7388500000000002</v>
      </c>
      <c r="BL497" s="132">
        <f t="shared" si="307"/>
        <v>0.35930000000000001</v>
      </c>
      <c r="BM497" s="132">
        <f t="shared" si="318"/>
        <v>1.7030000000000001</v>
      </c>
      <c r="BN497" s="132">
        <f t="shared" si="308"/>
        <v>0.92264000000000013</v>
      </c>
      <c r="BO497" s="132"/>
      <c r="BP497" s="132">
        <f t="shared" si="319"/>
        <v>4.1851500000000001</v>
      </c>
      <c r="BQ497" s="132">
        <f t="shared" si="320"/>
        <v>11.165900000000001</v>
      </c>
      <c r="BR497" s="132">
        <f t="shared" si="321"/>
        <v>0.36951999999999996</v>
      </c>
      <c r="BS497" s="132">
        <f t="shared" si="309"/>
        <v>0.11346000000000001</v>
      </c>
      <c r="BT497" s="132">
        <f t="shared" si="310"/>
        <v>1.4541000000000002</v>
      </c>
      <c r="BU497" s="132"/>
      <c r="BV497" s="132">
        <f t="shared" si="322"/>
        <v>0.15049999999999999</v>
      </c>
      <c r="BW497" s="133">
        <f t="shared" si="330"/>
        <v>1.3566</v>
      </c>
      <c r="BX497" s="133">
        <f t="shared" si="330"/>
        <v>1.2819</v>
      </c>
      <c r="BY497" s="133">
        <f t="shared" si="311"/>
        <v>0.36010000000000003</v>
      </c>
      <c r="BZ497" s="133">
        <f t="shared" si="312"/>
        <v>0.3291</v>
      </c>
      <c r="CA497" s="133">
        <f t="shared" si="313"/>
        <v>1.4800000000000001E-2</v>
      </c>
      <c r="CB497" s="133">
        <f t="shared" si="314"/>
        <v>8.1240000000000006</v>
      </c>
      <c r="CC497" s="133"/>
      <c r="CD497" s="133">
        <f t="shared" si="315"/>
        <v>1.4550000000000001</v>
      </c>
    </row>
    <row r="498" spans="1:82" ht="15.75" x14ac:dyDescent="0.25">
      <c r="A498" s="125">
        <v>43596</v>
      </c>
      <c r="B498" s="138">
        <v>15295</v>
      </c>
      <c r="C498" s="138">
        <v>53897</v>
      </c>
      <c r="D498" s="138">
        <v>75454</v>
      </c>
      <c r="E498" s="138">
        <v>16731</v>
      </c>
      <c r="F498" s="138">
        <v>48691</v>
      </c>
      <c r="G498" s="138">
        <v>1564</v>
      </c>
      <c r="H498" s="138">
        <v>13787</v>
      </c>
      <c r="I498" s="138">
        <v>11936</v>
      </c>
      <c r="J498" s="138">
        <v>113252</v>
      </c>
      <c r="K498" s="138">
        <v>85483</v>
      </c>
      <c r="L498" s="138">
        <v>3343</v>
      </c>
      <c r="M498" s="138">
        <v>21104</v>
      </c>
      <c r="N498" s="138">
        <v>119</v>
      </c>
      <c r="O498" s="138">
        <v>17486</v>
      </c>
      <c r="P498" s="138">
        <v>15289</v>
      </c>
      <c r="Q498" s="138">
        <v>3518</v>
      </c>
      <c r="R498" s="138">
        <v>13900</v>
      </c>
      <c r="S498" s="138">
        <v>52090</v>
      </c>
      <c r="T498" s="138">
        <v>12693</v>
      </c>
      <c r="U498" s="138">
        <v>3492</v>
      </c>
      <c r="V498" s="138">
        <v>28801</v>
      </c>
      <c r="W498" s="138">
        <v>35727</v>
      </c>
      <c r="X498" s="138">
        <v>15981</v>
      </c>
      <c r="Y498" s="146">
        <v>15595</v>
      </c>
      <c r="Z498" s="138">
        <v>15138</v>
      </c>
      <c r="AA498" s="146">
        <v>33670</v>
      </c>
      <c r="AB498" s="138">
        <v>1036</v>
      </c>
      <c r="AC498" s="138">
        <v>981</v>
      </c>
      <c r="AD498" s="138">
        <v>10603</v>
      </c>
      <c r="AE498" s="138">
        <v>33260</v>
      </c>
      <c r="AF498" s="138">
        <v>5863</v>
      </c>
      <c r="AG498" s="138">
        <v>2070</v>
      </c>
      <c r="AH498" s="138">
        <v>84850</v>
      </c>
      <c r="AI498" s="138">
        <v>67020</v>
      </c>
      <c r="AJ498" s="138">
        <v>371720</v>
      </c>
      <c r="AK498" s="128">
        <f t="shared" si="331"/>
        <v>0.21104000000000001</v>
      </c>
      <c r="AL498" s="129">
        <f t="shared" si="332"/>
        <v>1.5295000000000001</v>
      </c>
      <c r="AM498" s="129">
        <f t="shared" si="333"/>
        <v>2.6948500000000002</v>
      </c>
      <c r="AN498" s="129">
        <f t="shared" si="333"/>
        <v>3.7727000000000004</v>
      </c>
      <c r="AO498" s="129">
        <f t="shared" si="334"/>
        <v>11.325200000000001</v>
      </c>
      <c r="AP498" s="129">
        <f t="shared" si="335"/>
        <v>4.2741500000000006</v>
      </c>
      <c r="AQ498" s="129">
        <f t="shared" si="336"/>
        <v>0.84850000000000003</v>
      </c>
      <c r="AR498" s="129">
        <f t="shared" si="336"/>
        <v>0.67020000000000002</v>
      </c>
      <c r="AT498" s="131">
        <f t="shared" si="316"/>
        <v>43596</v>
      </c>
      <c r="AU498" s="132">
        <f t="shared" si="295"/>
        <v>0.33260000000000001</v>
      </c>
      <c r="AV498" s="132">
        <f t="shared" si="296"/>
        <v>0.33670000000000005</v>
      </c>
      <c r="AW498" s="132">
        <f t="shared" si="297"/>
        <v>0.52090000000000003</v>
      </c>
      <c r="AX498" s="132">
        <f t="shared" si="298"/>
        <v>9.810000000000001E-3</v>
      </c>
      <c r="AY498" s="132">
        <f t="shared" si="299"/>
        <v>1.0360000000000001E-2</v>
      </c>
      <c r="AZ498" s="132">
        <f t="shared" si="300"/>
        <v>0.28801000000000004</v>
      </c>
      <c r="BA498" s="132">
        <f t="shared" si="301"/>
        <v>0.15595000000000001</v>
      </c>
      <c r="BB498" s="132">
        <f t="shared" si="302"/>
        <v>0.71454000000000006</v>
      </c>
      <c r="BC498" s="132">
        <f t="shared" si="303"/>
        <v>0.15138000000000001</v>
      </c>
      <c r="BD498" s="132">
        <f t="shared" si="304"/>
        <v>0.15981000000000001</v>
      </c>
      <c r="BE498" s="132">
        <f t="shared" si="305"/>
        <v>5.8630000000000002E-2</v>
      </c>
      <c r="BF498" s="132">
        <f t="shared" si="306"/>
        <v>0.10603000000000001</v>
      </c>
      <c r="BG498" s="132">
        <f t="shared" si="317"/>
        <v>2.0699999999999998E-3</v>
      </c>
      <c r="BH498" s="132"/>
      <c r="BI498" s="132">
        <f t="shared" si="329"/>
        <v>1.5295000000000001</v>
      </c>
      <c r="BJ498" s="132">
        <f t="shared" si="329"/>
        <v>2.6948500000000002</v>
      </c>
      <c r="BK498" s="132">
        <f t="shared" si="329"/>
        <v>3.7727000000000004</v>
      </c>
      <c r="BL498" s="132">
        <f t="shared" si="307"/>
        <v>0.34920000000000001</v>
      </c>
      <c r="BM498" s="132">
        <f t="shared" si="318"/>
        <v>1.6731</v>
      </c>
      <c r="BN498" s="132">
        <f t="shared" si="308"/>
        <v>0.97382000000000013</v>
      </c>
      <c r="BO498" s="132"/>
      <c r="BP498" s="132">
        <f t="shared" si="319"/>
        <v>4.2741500000000006</v>
      </c>
      <c r="BQ498" s="132">
        <f t="shared" si="320"/>
        <v>11.325200000000001</v>
      </c>
      <c r="BR498" s="132">
        <f t="shared" si="321"/>
        <v>0.37171999999999999</v>
      </c>
      <c r="BS498" s="132">
        <f t="shared" si="309"/>
        <v>0.12693000000000002</v>
      </c>
      <c r="BT498" s="132">
        <f t="shared" si="310"/>
        <v>1.3900000000000001</v>
      </c>
      <c r="BU498" s="132"/>
      <c r="BV498" s="132">
        <f t="shared" si="322"/>
        <v>0.15640000000000001</v>
      </c>
      <c r="BW498" s="133">
        <f t="shared" si="330"/>
        <v>1.3787</v>
      </c>
      <c r="BX498" s="133">
        <f t="shared" si="330"/>
        <v>1.1936</v>
      </c>
      <c r="BY498" s="133">
        <f t="shared" si="311"/>
        <v>0.3518</v>
      </c>
      <c r="BZ498" s="133">
        <f t="shared" si="312"/>
        <v>0.33430000000000004</v>
      </c>
      <c r="CA498" s="133">
        <f t="shared" si="313"/>
        <v>1.1900000000000001E-2</v>
      </c>
      <c r="CB498" s="133">
        <f t="shared" si="314"/>
        <v>8.7430000000000003</v>
      </c>
      <c r="CC498" s="133"/>
      <c r="CD498" s="133">
        <f t="shared" si="315"/>
        <v>1.5289000000000001</v>
      </c>
    </row>
    <row r="499" spans="1:82" ht="15.75" x14ac:dyDescent="0.25">
      <c r="A499" s="125">
        <v>43597</v>
      </c>
      <c r="B499" s="138">
        <v>16688</v>
      </c>
      <c r="C499" s="138">
        <v>58307</v>
      </c>
      <c r="D499" s="138">
        <v>80370</v>
      </c>
      <c r="E499" s="138">
        <v>18993</v>
      </c>
      <c r="F499" s="138">
        <v>52031</v>
      </c>
      <c r="G499" s="138">
        <v>2129</v>
      </c>
      <c r="H499" s="138">
        <v>17625</v>
      </c>
      <c r="I499" s="138">
        <v>17435</v>
      </c>
      <c r="J499" s="138">
        <v>123109</v>
      </c>
      <c r="K499" s="138">
        <v>92044</v>
      </c>
      <c r="L499" s="138">
        <v>4290</v>
      </c>
      <c r="M499" s="138">
        <v>23499</v>
      </c>
      <c r="N499" s="138">
        <v>102</v>
      </c>
      <c r="O499" s="138">
        <v>19458</v>
      </c>
      <c r="P499" s="138">
        <v>17603</v>
      </c>
      <c r="Q499" s="138">
        <v>4538</v>
      </c>
      <c r="R499" s="138">
        <v>15488</v>
      </c>
      <c r="S499" s="138">
        <v>55084</v>
      </c>
      <c r="T499" s="138">
        <v>13956</v>
      </c>
      <c r="U499" s="138">
        <v>4773</v>
      </c>
      <c r="V499" s="138">
        <v>33295</v>
      </c>
      <c r="W499" s="138">
        <v>39928</v>
      </c>
      <c r="X499" s="138">
        <v>22551</v>
      </c>
      <c r="Y499" s="146">
        <v>15595</v>
      </c>
      <c r="Z499" s="138">
        <v>14869</v>
      </c>
      <c r="AA499" s="146">
        <v>35751</v>
      </c>
      <c r="AB499" s="138">
        <v>1760</v>
      </c>
      <c r="AC499" s="138">
        <v>865</v>
      </c>
      <c r="AD499" s="138">
        <v>12139</v>
      </c>
      <c r="AE499" s="138">
        <v>36058</v>
      </c>
      <c r="AF499" s="138">
        <v>8223</v>
      </c>
      <c r="AG499" s="138">
        <v>10620</v>
      </c>
      <c r="AH499" s="138">
        <v>92910</v>
      </c>
      <c r="AI499" s="138">
        <v>74540</v>
      </c>
      <c r="AJ499" s="138">
        <v>373460</v>
      </c>
      <c r="AK499" s="128">
        <f t="shared" si="331"/>
        <v>0.23499000000000003</v>
      </c>
      <c r="AL499" s="129">
        <f t="shared" si="332"/>
        <v>1.6688000000000001</v>
      </c>
      <c r="AM499" s="129">
        <f t="shared" si="333"/>
        <v>2.9153500000000001</v>
      </c>
      <c r="AN499" s="129">
        <f t="shared" si="333"/>
        <v>4.0185000000000004</v>
      </c>
      <c r="AO499" s="129">
        <f t="shared" si="334"/>
        <v>12.3109</v>
      </c>
      <c r="AP499" s="129">
        <f t="shared" si="335"/>
        <v>4.6021999999999998</v>
      </c>
      <c r="AQ499" s="129">
        <f t="shared" si="336"/>
        <v>0.92910000000000004</v>
      </c>
      <c r="AR499" s="129">
        <f t="shared" si="336"/>
        <v>0.74540000000000006</v>
      </c>
      <c r="AT499" s="131">
        <f t="shared" si="316"/>
        <v>43597</v>
      </c>
      <c r="AU499" s="132">
        <f t="shared" si="295"/>
        <v>0.36058000000000001</v>
      </c>
      <c r="AV499" s="132">
        <f t="shared" si="296"/>
        <v>0.35751000000000005</v>
      </c>
      <c r="AW499" s="132">
        <f t="shared" si="297"/>
        <v>0.55084</v>
      </c>
      <c r="AX499" s="132">
        <f t="shared" si="298"/>
        <v>8.6500000000000014E-3</v>
      </c>
      <c r="AY499" s="132">
        <f t="shared" si="299"/>
        <v>1.7600000000000001E-2</v>
      </c>
      <c r="AZ499" s="132">
        <f t="shared" si="300"/>
        <v>0.33295000000000002</v>
      </c>
      <c r="BA499" s="132">
        <f t="shared" si="301"/>
        <v>0.15595000000000001</v>
      </c>
      <c r="BB499" s="132">
        <f t="shared" si="302"/>
        <v>0.79856000000000005</v>
      </c>
      <c r="BC499" s="132">
        <f t="shared" si="303"/>
        <v>0.14869000000000002</v>
      </c>
      <c r="BD499" s="132">
        <f t="shared" si="304"/>
        <v>0.22551000000000002</v>
      </c>
      <c r="BE499" s="132">
        <f t="shared" si="305"/>
        <v>8.2230000000000011E-2</v>
      </c>
      <c r="BF499" s="132">
        <f t="shared" si="306"/>
        <v>0.12139000000000001</v>
      </c>
      <c r="BG499" s="132">
        <f t="shared" si="317"/>
        <v>1.0619999999999999E-2</v>
      </c>
      <c r="BH499" s="132"/>
      <c r="BI499" s="132">
        <f t="shared" si="329"/>
        <v>1.6688000000000001</v>
      </c>
      <c r="BJ499" s="132">
        <f t="shared" si="329"/>
        <v>2.9153500000000001</v>
      </c>
      <c r="BK499" s="132">
        <f t="shared" si="329"/>
        <v>4.0185000000000004</v>
      </c>
      <c r="BL499" s="132">
        <f t="shared" si="307"/>
        <v>0.4773</v>
      </c>
      <c r="BM499" s="132">
        <f t="shared" si="318"/>
        <v>1.8993</v>
      </c>
      <c r="BN499" s="132">
        <f t="shared" si="308"/>
        <v>1.0406200000000001</v>
      </c>
      <c r="BO499" s="132"/>
      <c r="BP499" s="132">
        <f t="shared" si="319"/>
        <v>4.6021999999999998</v>
      </c>
      <c r="BQ499" s="132">
        <f t="shared" si="320"/>
        <v>12.3109</v>
      </c>
      <c r="BR499" s="132">
        <f t="shared" si="321"/>
        <v>0.37345999999999996</v>
      </c>
      <c r="BS499" s="132">
        <f t="shared" si="309"/>
        <v>0.13956000000000002</v>
      </c>
      <c r="BT499" s="132">
        <f t="shared" si="310"/>
        <v>1.5488000000000002</v>
      </c>
      <c r="BU499" s="132"/>
      <c r="BV499" s="132">
        <f t="shared" si="322"/>
        <v>0.21290000000000001</v>
      </c>
      <c r="BW499" s="133">
        <f t="shared" si="330"/>
        <v>1.7625000000000002</v>
      </c>
      <c r="BX499" s="133">
        <f t="shared" si="330"/>
        <v>1.7435</v>
      </c>
      <c r="BY499" s="133">
        <f t="shared" si="311"/>
        <v>0.45380000000000004</v>
      </c>
      <c r="BZ499" s="133">
        <f t="shared" si="312"/>
        <v>0.42900000000000005</v>
      </c>
      <c r="CA499" s="133">
        <f t="shared" si="313"/>
        <v>1.0200000000000001E-2</v>
      </c>
      <c r="CB499" s="133">
        <f t="shared" si="314"/>
        <v>9.729000000000001</v>
      </c>
      <c r="CC499" s="133"/>
      <c r="CD499" s="133">
        <f t="shared" si="315"/>
        <v>1.7603</v>
      </c>
    </row>
    <row r="500" spans="1:82" ht="15.75" x14ac:dyDescent="0.25">
      <c r="A500" s="125">
        <v>43598</v>
      </c>
      <c r="B500" s="138">
        <v>16822</v>
      </c>
      <c r="C500" s="138">
        <v>59256</v>
      </c>
      <c r="D500" s="138">
        <v>81772</v>
      </c>
      <c r="E500" s="138">
        <v>20072</v>
      </c>
      <c r="F500" s="138">
        <v>48985</v>
      </c>
      <c r="G500" s="138">
        <v>2267</v>
      </c>
      <c r="H500" s="138">
        <v>20095</v>
      </c>
      <c r="I500" s="138">
        <v>20364</v>
      </c>
      <c r="J500" s="138">
        <v>125218</v>
      </c>
      <c r="K500" s="138">
        <v>93419</v>
      </c>
      <c r="L500" s="138">
        <v>5015</v>
      </c>
      <c r="M500" s="138">
        <v>20133</v>
      </c>
      <c r="N500" s="138">
        <v>205</v>
      </c>
      <c r="O500" s="138">
        <v>19790</v>
      </c>
      <c r="P500" s="138">
        <v>19058</v>
      </c>
      <c r="Q500" s="138">
        <v>5094</v>
      </c>
      <c r="R500" s="138">
        <v>16093</v>
      </c>
      <c r="S500" s="138">
        <v>58213</v>
      </c>
      <c r="T500" s="138">
        <v>12036</v>
      </c>
      <c r="U500" s="138">
        <v>5579</v>
      </c>
      <c r="V500" s="138">
        <v>32889</v>
      </c>
      <c r="W500" s="138">
        <v>39891</v>
      </c>
      <c r="X500" s="138">
        <v>28581</v>
      </c>
      <c r="Y500" s="146">
        <v>15595</v>
      </c>
      <c r="Z500" s="138">
        <v>13526</v>
      </c>
      <c r="AA500" s="146">
        <v>37546</v>
      </c>
      <c r="AB500" s="138">
        <v>1943</v>
      </c>
      <c r="AC500" s="138">
        <v>531</v>
      </c>
      <c r="AD500" s="138">
        <v>10411</v>
      </c>
      <c r="AE500" s="138">
        <v>34274</v>
      </c>
      <c r="AF500" s="138">
        <v>10262</v>
      </c>
      <c r="AG500" s="138">
        <v>11010</v>
      </c>
      <c r="AH500" s="138">
        <v>77390</v>
      </c>
      <c r="AI500" s="138">
        <v>59940</v>
      </c>
      <c r="AJ500" s="138">
        <v>369640</v>
      </c>
      <c r="AK500" s="128">
        <f t="shared" si="331"/>
        <v>0.20133000000000001</v>
      </c>
      <c r="AL500" s="129">
        <f t="shared" si="332"/>
        <v>1.6822000000000001</v>
      </c>
      <c r="AM500" s="129">
        <f t="shared" si="333"/>
        <v>2.9628000000000001</v>
      </c>
      <c r="AN500" s="129">
        <f t="shared" si="333"/>
        <v>4.0886000000000005</v>
      </c>
      <c r="AO500" s="129">
        <f t="shared" si="334"/>
        <v>12.521800000000001</v>
      </c>
      <c r="AP500" s="129">
        <f t="shared" si="335"/>
        <v>4.6709500000000004</v>
      </c>
      <c r="AQ500" s="129">
        <f t="shared" si="336"/>
        <v>0.77390000000000003</v>
      </c>
      <c r="AR500" s="129">
        <f t="shared" si="336"/>
        <v>0.59940000000000004</v>
      </c>
      <c r="AT500" s="131">
        <f t="shared" si="316"/>
        <v>43598</v>
      </c>
      <c r="AU500" s="132">
        <f t="shared" si="295"/>
        <v>0.34274000000000004</v>
      </c>
      <c r="AV500" s="132">
        <f t="shared" si="296"/>
        <v>0.37546000000000002</v>
      </c>
      <c r="AW500" s="132">
        <f t="shared" si="297"/>
        <v>0.58213000000000004</v>
      </c>
      <c r="AX500" s="132">
        <f t="shared" si="298"/>
        <v>5.3100000000000005E-3</v>
      </c>
      <c r="AY500" s="132">
        <f t="shared" si="299"/>
        <v>1.9430000000000003E-2</v>
      </c>
      <c r="AZ500" s="132">
        <f t="shared" si="300"/>
        <v>0.32889000000000002</v>
      </c>
      <c r="BA500" s="132">
        <f t="shared" si="301"/>
        <v>0.15595000000000001</v>
      </c>
      <c r="BB500" s="132">
        <f t="shared" si="302"/>
        <v>0.79782000000000008</v>
      </c>
      <c r="BC500" s="132">
        <f t="shared" si="303"/>
        <v>0.13526000000000002</v>
      </c>
      <c r="BD500" s="132">
        <f t="shared" si="304"/>
        <v>0.28581000000000001</v>
      </c>
      <c r="BE500" s="132">
        <f t="shared" si="305"/>
        <v>0.10262</v>
      </c>
      <c r="BF500" s="132">
        <f t="shared" si="306"/>
        <v>0.10411000000000001</v>
      </c>
      <c r="BG500" s="132">
        <f t="shared" si="317"/>
        <v>1.1009999999999999E-2</v>
      </c>
      <c r="BH500" s="132"/>
      <c r="BI500" s="132">
        <f t="shared" si="329"/>
        <v>1.6822000000000001</v>
      </c>
      <c r="BJ500" s="132">
        <f t="shared" si="329"/>
        <v>2.9628000000000001</v>
      </c>
      <c r="BK500" s="132">
        <f t="shared" si="329"/>
        <v>4.0886000000000005</v>
      </c>
      <c r="BL500" s="132">
        <f t="shared" si="307"/>
        <v>0.55790000000000006</v>
      </c>
      <c r="BM500" s="132">
        <f t="shared" si="318"/>
        <v>2.0072000000000001</v>
      </c>
      <c r="BN500" s="132">
        <f t="shared" si="308"/>
        <v>0.97970000000000013</v>
      </c>
      <c r="BO500" s="132"/>
      <c r="BP500" s="132">
        <f t="shared" si="319"/>
        <v>4.6709500000000004</v>
      </c>
      <c r="BQ500" s="132">
        <f t="shared" si="320"/>
        <v>12.521800000000001</v>
      </c>
      <c r="BR500" s="132">
        <f t="shared" si="321"/>
        <v>0.36963999999999997</v>
      </c>
      <c r="BS500" s="132">
        <f t="shared" si="309"/>
        <v>0.12036000000000001</v>
      </c>
      <c r="BT500" s="132">
        <f t="shared" si="310"/>
        <v>1.6093000000000002</v>
      </c>
      <c r="BU500" s="132"/>
      <c r="BV500" s="132">
        <f t="shared" si="322"/>
        <v>0.22670000000000001</v>
      </c>
      <c r="BW500" s="133">
        <f t="shared" si="330"/>
        <v>2.0095000000000001</v>
      </c>
      <c r="BX500" s="133">
        <f t="shared" si="330"/>
        <v>2.0364</v>
      </c>
      <c r="BY500" s="133">
        <f t="shared" si="311"/>
        <v>0.50940000000000007</v>
      </c>
      <c r="BZ500" s="133">
        <f t="shared" si="312"/>
        <v>0.50150000000000006</v>
      </c>
      <c r="CA500" s="133">
        <f t="shared" si="313"/>
        <v>2.0500000000000001E-2</v>
      </c>
      <c r="CB500" s="133">
        <f t="shared" si="314"/>
        <v>9.8949999999999996</v>
      </c>
      <c r="CC500" s="133"/>
      <c r="CD500" s="133">
        <f t="shared" si="315"/>
        <v>1.9058000000000002</v>
      </c>
    </row>
    <row r="501" spans="1:82" ht="15.75" x14ac:dyDescent="0.25">
      <c r="A501" s="125">
        <v>43599</v>
      </c>
      <c r="B501" s="138">
        <v>16390</v>
      </c>
      <c r="C501" s="138">
        <v>57748</v>
      </c>
      <c r="D501" s="138">
        <v>79910</v>
      </c>
      <c r="E501" s="138">
        <v>19841</v>
      </c>
      <c r="F501" s="138">
        <v>47953</v>
      </c>
      <c r="G501" s="138">
        <v>2032</v>
      </c>
      <c r="H501" s="138">
        <v>20487</v>
      </c>
      <c r="I501" s="138">
        <v>18918</v>
      </c>
      <c r="J501" s="138">
        <v>121840</v>
      </c>
      <c r="K501" s="138">
        <v>92789</v>
      </c>
      <c r="L501" s="138">
        <v>4796</v>
      </c>
      <c r="M501" s="138">
        <v>22096</v>
      </c>
      <c r="N501" s="138">
        <v>159</v>
      </c>
      <c r="O501" s="138">
        <v>18931</v>
      </c>
      <c r="P501" s="138">
        <v>18381</v>
      </c>
      <c r="Q501" s="138">
        <v>4669</v>
      </c>
      <c r="R501" s="138">
        <v>16150</v>
      </c>
      <c r="S501" s="138">
        <v>56735</v>
      </c>
      <c r="T501" s="138">
        <v>11256</v>
      </c>
      <c r="U501" s="138">
        <v>5506</v>
      </c>
      <c r="V501" s="138">
        <v>31792</v>
      </c>
      <c r="W501" s="138">
        <v>38477</v>
      </c>
      <c r="X501" s="138">
        <v>22986</v>
      </c>
      <c r="Y501" s="146">
        <v>15595</v>
      </c>
      <c r="Z501" s="138">
        <v>13338</v>
      </c>
      <c r="AA501" s="146">
        <v>11470</v>
      </c>
      <c r="AB501" s="138">
        <v>1360</v>
      </c>
      <c r="AC501" s="138">
        <v>355</v>
      </c>
      <c r="AD501" s="138">
        <v>12239</v>
      </c>
      <c r="AE501" s="138">
        <v>32975</v>
      </c>
      <c r="AF501" s="138">
        <v>10615</v>
      </c>
      <c r="AG501" s="138">
        <v>7470</v>
      </c>
      <c r="AH501" s="138">
        <v>92370</v>
      </c>
      <c r="AI501" s="138">
        <v>71820</v>
      </c>
      <c r="AJ501" s="138">
        <v>367480</v>
      </c>
      <c r="AK501" s="128">
        <f t="shared" si="331"/>
        <v>0.22096000000000002</v>
      </c>
      <c r="AL501" s="129">
        <f t="shared" si="332"/>
        <v>1.639</v>
      </c>
      <c r="AM501" s="129">
        <f t="shared" si="333"/>
        <v>2.8874</v>
      </c>
      <c r="AN501" s="129">
        <f t="shared" si="333"/>
        <v>3.9955000000000003</v>
      </c>
      <c r="AO501" s="129">
        <f t="shared" si="334"/>
        <v>12.184000000000001</v>
      </c>
      <c r="AP501" s="129">
        <f t="shared" si="335"/>
        <v>4.6394500000000001</v>
      </c>
      <c r="AQ501" s="129">
        <f t="shared" si="336"/>
        <v>0.92370000000000008</v>
      </c>
      <c r="AR501" s="129">
        <f t="shared" si="336"/>
        <v>0.71820000000000006</v>
      </c>
      <c r="AT501" s="131">
        <f t="shared" si="316"/>
        <v>43599</v>
      </c>
      <c r="AU501" s="132">
        <f t="shared" si="295"/>
        <v>0.32975000000000004</v>
      </c>
      <c r="AV501" s="132">
        <f t="shared" si="296"/>
        <v>0.11470000000000001</v>
      </c>
      <c r="AW501" s="132">
        <f t="shared" si="297"/>
        <v>0.56735000000000002</v>
      </c>
      <c r="AX501" s="132">
        <f t="shared" si="298"/>
        <v>3.5500000000000002E-3</v>
      </c>
      <c r="AY501" s="132">
        <f t="shared" si="299"/>
        <v>1.3600000000000001E-2</v>
      </c>
      <c r="AZ501" s="132">
        <f t="shared" si="300"/>
        <v>0.31792000000000004</v>
      </c>
      <c r="BA501" s="132">
        <f t="shared" si="301"/>
        <v>0.15595000000000001</v>
      </c>
      <c r="BB501" s="132">
        <f t="shared" si="302"/>
        <v>0.76954000000000011</v>
      </c>
      <c r="BC501" s="132">
        <f t="shared" si="303"/>
        <v>0.13338</v>
      </c>
      <c r="BD501" s="132">
        <f t="shared" si="304"/>
        <v>0.22986000000000001</v>
      </c>
      <c r="BE501" s="132">
        <f t="shared" si="305"/>
        <v>0.10615000000000001</v>
      </c>
      <c r="BF501" s="132">
        <f t="shared" si="306"/>
        <v>0.12239000000000001</v>
      </c>
      <c r="BG501" s="132">
        <f t="shared" si="317"/>
        <v>7.4700000000000001E-3</v>
      </c>
      <c r="BH501" s="132"/>
      <c r="BI501" s="132">
        <f t="shared" si="329"/>
        <v>1.639</v>
      </c>
      <c r="BJ501" s="132">
        <f t="shared" si="329"/>
        <v>2.8874</v>
      </c>
      <c r="BK501" s="132">
        <f t="shared" si="329"/>
        <v>3.9955000000000003</v>
      </c>
      <c r="BL501" s="132">
        <f t="shared" si="307"/>
        <v>0.55059999999999998</v>
      </c>
      <c r="BM501" s="132">
        <f t="shared" si="318"/>
        <v>1.9841000000000002</v>
      </c>
      <c r="BN501" s="132">
        <f t="shared" si="308"/>
        <v>0.95906000000000002</v>
      </c>
      <c r="BO501" s="132"/>
      <c r="BP501" s="132">
        <f t="shared" si="319"/>
        <v>4.6394500000000001</v>
      </c>
      <c r="BQ501" s="132">
        <f t="shared" si="320"/>
        <v>12.184000000000001</v>
      </c>
      <c r="BR501" s="132">
        <f t="shared" si="321"/>
        <v>0.36747999999999997</v>
      </c>
      <c r="BS501" s="132">
        <f t="shared" si="309"/>
        <v>0.11256000000000001</v>
      </c>
      <c r="BT501" s="132">
        <f t="shared" si="310"/>
        <v>1.615</v>
      </c>
      <c r="BU501" s="132"/>
      <c r="BV501" s="132">
        <f t="shared" si="322"/>
        <v>0.20320000000000002</v>
      </c>
      <c r="BW501" s="133">
        <f t="shared" si="330"/>
        <v>2.0487000000000002</v>
      </c>
      <c r="BX501" s="133">
        <f t="shared" si="330"/>
        <v>1.8918000000000001</v>
      </c>
      <c r="BY501" s="133">
        <f t="shared" si="311"/>
        <v>0.46690000000000004</v>
      </c>
      <c r="BZ501" s="133">
        <f t="shared" si="312"/>
        <v>0.47960000000000003</v>
      </c>
      <c r="CA501" s="133">
        <f t="shared" si="313"/>
        <v>1.5900000000000001E-2</v>
      </c>
      <c r="CB501" s="133">
        <f t="shared" si="314"/>
        <v>9.4655000000000005</v>
      </c>
      <c r="CC501" s="133"/>
      <c r="CD501" s="133">
        <f t="shared" si="315"/>
        <v>1.8381000000000001</v>
      </c>
    </row>
    <row r="502" spans="1:82" ht="15.75" x14ac:dyDescent="0.25">
      <c r="A502" s="125">
        <v>43600</v>
      </c>
      <c r="B502" s="138">
        <v>16105</v>
      </c>
      <c r="C502" s="138">
        <v>56906</v>
      </c>
      <c r="D502" s="138">
        <v>78934</v>
      </c>
      <c r="E502" s="138">
        <v>19182</v>
      </c>
      <c r="F502" s="138">
        <v>47693</v>
      </c>
      <c r="G502" s="138">
        <v>1825</v>
      </c>
      <c r="H502" s="138">
        <v>17909</v>
      </c>
      <c r="I502" s="138">
        <v>17333</v>
      </c>
      <c r="J502" s="138">
        <v>119277</v>
      </c>
      <c r="K502" s="138">
        <v>90439</v>
      </c>
      <c r="L502" s="138">
        <v>4321</v>
      </c>
      <c r="M502" s="138">
        <v>21083</v>
      </c>
      <c r="N502" s="138">
        <v>446</v>
      </c>
      <c r="O502" s="138">
        <v>18700</v>
      </c>
      <c r="P502" s="138">
        <v>17302</v>
      </c>
      <c r="Q502" s="138">
        <v>4217</v>
      </c>
      <c r="R502" s="138">
        <v>14988</v>
      </c>
      <c r="S502" s="138">
        <v>56552</v>
      </c>
      <c r="T502" s="138">
        <v>11512</v>
      </c>
      <c r="U502" s="138">
        <v>4708</v>
      </c>
      <c r="V502" s="138">
        <v>30690</v>
      </c>
      <c r="W502" s="138">
        <v>38448</v>
      </c>
      <c r="X502" s="138">
        <v>19199</v>
      </c>
      <c r="Y502" s="146">
        <v>15595</v>
      </c>
      <c r="Z502" s="138">
        <v>14713</v>
      </c>
      <c r="AA502" s="146">
        <v>11647</v>
      </c>
      <c r="AB502" s="138">
        <v>1120</v>
      </c>
      <c r="AC502" s="138">
        <v>403</v>
      </c>
      <c r="AD502" s="138">
        <v>9166</v>
      </c>
      <c r="AE502" s="138">
        <v>31870</v>
      </c>
      <c r="AF502" s="138">
        <v>9842</v>
      </c>
      <c r="AG502" s="138">
        <v>11010</v>
      </c>
      <c r="AH502" s="138">
        <v>64650</v>
      </c>
      <c r="AI502" s="138">
        <v>52700</v>
      </c>
      <c r="AJ502" s="138">
        <v>366660</v>
      </c>
      <c r="AK502" s="128">
        <f t="shared" si="331"/>
        <v>0.21083000000000002</v>
      </c>
      <c r="AL502" s="129">
        <f t="shared" si="332"/>
        <v>1.6105</v>
      </c>
      <c r="AM502" s="129">
        <f t="shared" si="333"/>
        <v>2.8452999999999999</v>
      </c>
      <c r="AN502" s="129">
        <f t="shared" si="333"/>
        <v>3.9467000000000003</v>
      </c>
      <c r="AO502" s="129">
        <f t="shared" si="334"/>
        <v>11.9277</v>
      </c>
      <c r="AP502" s="129">
        <f t="shared" si="335"/>
        <v>4.5219500000000004</v>
      </c>
      <c r="AQ502" s="129">
        <f t="shared" si="336"/>
        <v>0.64650000000000007</v>
      </c>
      <c r="AR502" s="129">
        <f t="shared" si="336"/>
        <v>0.52700000000000002</v>
      </c>
      <c r="AT502" s="131">
        <f t="shared" si="316"/>
        <v>43600</v>
      </c>
      <c r="AU502" s="132">
        <f t="shared" si="295"/>
        <v>0.31870000000000004</v>
      </c>
      <c r="AV502" s="132">
        <f t="shared" si="296"/>
        <v>0.11647</v>
      </c>
      <c r="AW502" s="132">
        <f t="shared" si="297"/>
        <v>0.56552000000000002</v>
      </c>
      <c r="AX502" s="132">
        <f t="shared" si="298"/>
        <v>4.0300000000000006E-3</v>
      </c>
      <c r="AY502" s="132">
        <f t="shared" si="299"/>
        <v>1.1200000000000002E-2</v>
      </c>
      <c r="AZ502" s="132">
        <f t="shared" si="300"/>
        <v>0.30690000000000001</v>
      </c>
      <c r="BA502" s="132">
        <f t="shared" si="301"/>
        <v>0.15595000000000001</v>
      </c>
      <c r="BB502" s="132">
        <f t="shared" si="302"/>
        <v>0.76896000000000009</v>
      </c>
      <c r="BC502" s="132">
        <f t="shared" si="303"/>
        <v>0.14713000000000001</v>
      </c>
      <c r="BD502" s="132">
        <f t="shared" si="304"/>
        <v>0.19199000000000002</v>
      </c>
      <c r="BE502" s="132">
        <f t="shared" si="305"/>
        <v>9.8420000000000007E-2</v>
      </c>
      <c r="BF502" s="132">
        <f t="shared" si="306"/>
        <v>9.1660000000000005E-2</v>
      </c>
      <c r="BG502" s="132">
        <f t="shared" si="317"/>
        <v>1.1009999999999999E-2</v>
      </c>
      <c r="BH502" s="132"/>
      <c r="BI502" s="132">
        <f t="shared" si="329"/>
        <v>1.6105</v>
      </c>
      <c r="BJ502" s="132">
        <f t="shared" si="329"/>
        <v>2.8452999999999999</v>
      </c>
      <c r="BK502" s="132">
        <f t="shared" si="329"/>
        <v>3.9467000000000003</v>
      </c>
      <c r="BL502" s="132">
        <f t="shared" si="307"/>
        <v>0.4708</v>
      </c>
      <c r="BM502" s="132">
        <f t="shared" si="318"/>
        <v>1.9182000000000001</v>
      </c>
      <c r="BN502" s="132">
        <f t="shared" si="308"/>
        <v>0.95386000000000004</v>
      </c>
      <c r="BO502" s="132"/>
      <c r="BP502" s="132">
        <f t="shared" si="319"/>
        <v>4.5219500000000004</v>
      </c>
      <c r="BQ502" s="132">
        <f t="shared" si="320"/>
        <v>11.9277</v>
      </c>
      <c r="BR502" s="132">
        <f t="shared" si="321"/>
        <v>0.36665999999999999</v>
      </c>
      <c r="BS502" s="132">
        <f t="shared" si="309"/>
        <v>0.11512000000000001</v>
      </c>
      <c r="BT502" s="132">
        <f t="shared" si="310"/>
        <v>1.4988000000000001</v>
      </c>
      <c r="BU502" s="132"/>
      <c r="BV502" s="132">
        <f t="shared" si="322"/>
        <v>0.1825</v>
      </c>
      <c r="BW502" s="133">
        <f t="shared" si="330"/>
        <v>1.7909000000000002</v>
      </c>
      <c r="BX502" s="133">
        <f t="shared" si="330"/>
        <v>1.7333000000000001</v>
      </c>
      <c r="BY502" s="133">
        <f t="shared" si="311"/>
        <v>0.42170000000000002</v>
      </c>
      <c r="BZ502" s="133">
        <f t="shared" si="312"/>
        <v>0.43210000000000004</v>
      </c>
      <c r="CA502" s="133">
        <f t="shared" si="313"/>
        <v>4.4600000000000001E-2</v>
      </c>
      <c r="CB502" s="133">
        <f t="shared" si="314"/>
        <v>9.35</v>
      </c>
      <c r="CC502" s="133"/>
      <c r="CD502" s="133">
        <f t="shared" si="315"/>
        <v>1.7302000000000002</v>
      </c>
    </row>
    <row r="503" spans="1:82" ht="15.75" x14ac:dyDescent="0.25">
      <c r="A503" s="125">
        <v>43601</v>
      </c>
      <c r="B503" s="138">
        <v>15977</v>
      </c>
      <c r="C503" s="138">
        <v>55851</v>
      </c>
      <c r="D503" s="138">
        <v>77687</v>
      </c>
      <c r="E503" s="138">
        <v>18234</v>
      </c>
      <c r="F503" s="138">
        <v>46369</v>
      </c>
      <c r="G503" s="138">
        <v>1698</v>
      </c>
      <c r="H503" s="138">
        <v>16931</v>
      </c>
      <c r="I503" s="138">
        <v>15937</v>
      </c>
      <c r="J503" s="138">
        <v>116866</v>
      </c>
      <c r="K503" s="138">
        <v>87840</v>
      </c>
      <c r="L503" s="138">
        <v>4168</v>
      </c>
      <c r="M503" s="138">
        <v>20328</v>
      </c>
      <c r="N503" s="138">
        <v>376</v>
      </c>
      <c r="O503" s="138">
        <v>19159</v>
      </c>
      <c r="P503" s="138">
        <v>16778</v>
      </c>
      <c r="Q503" s="138">
        <v>4038</v>
      </c>
      <c r="R503" s="138">
        <v>14147</v>
      </c>
      <c r="S503" s="138">
        <v>55483</v>
      </c>
      <c r="T503" s="138">
        <v>10698</v>
      </c>
      <c r="U503" s="138">
        <v>4375</v>
      </c>
      <c r="V503" s="138">
        <v>30162</v>
      </c>
      <c r="W503" s="138">
        <v>39032</v>
      </c>
      <c r="X503" s="138">
        <v>17185</v>
      </c>
      <c r="Y503" s="146">
        <v>15595</v>
      </c>
      <c r="Z503" s="138">
        <v>14430</v>
      </c>
      <c r="AA503" s="138">
        <v>18066</v>
      </c>
      <c r="AB503" s="145">
        <v>1120</v>
      </c>
      <c r="AC503" s="138">
        <v>807</v>
      </c>
      <c r="AD503" s="138">
        <v>8046</v>
      </c>
      <c r="AE503" s="138">
        <v>31775</v>
      </c>
      <c r="AF503" s="138">
        <v>9361</v>
      </c>
      <c r="AG503" s="138">
        <v>3760</v>
      </c>
      <c r="AH503" s="138">
        <v>60230</v>
      </c>
      <c r="AI503" s="138">
        <v>47640</v>
      </c>
      <c r="AJ503" s="138">
        <v>371280</v>
      </c>
      <c r="AK503" s="128">
        <f t="shared" si="331"/>
        <v>0.20328000000000002</v>
      </c>
      <c r="AL503" s="129">
        <f t="shared" si="332"/>
        <v>1.5977000000000001</v>
      </c>
      <c r="AM503" s="129">
        <f t="shared" si="333"/>
        <v>2.7925500000000003</v>
      </c>
      <c r="AN503" s="129">
        <f t="shared" si="333"/>
        <v>3.88435</v>
      </c>
      <c r="AO503" s="129">
        <f t="shared" si="334"/>
        <v>11.6866</v>
      </c>
      <c r="AP503" s="129">
        <f t="shared" si="335"/>
        <v>4.3920000000000003</v>
      </c>
      <c r="AQ503" s="129">
        <f t="shared" si="336"/>
        <v>0.60230000000000006</v>
      </c>
      <c r="AR503" s="129">
        <f t="shared" si="336"/>
        <v>0.47640000000000005</v>
      </c>
      <c r="AT503" s="131">
        <f t="shared" si="316"/>
        <v>43601</v>
      </c>
      <c r="AU503" s="132">
        <f t="shared" si="295"/>
        <v>0.31775000000000003</v>
      </c>
      <c r="AV503" s="132">
        <f t="shared" si="296"/>
        <v>0.18066000000000002</v>
      </c>
      <c r="AW503" s="132">
        <f t="shared" si="297"/>
        <v>0.55483000000000005</v>
      </c>
      <c r="AX503" s="132">
        <f t="shared" si="298"/>
        <v>8.0700000000000008E-3</v>
      </c>
      <c r="AY503" s="132">
        <f t="shared" si="299"/>
        <v>1.1200000000000002E-2</v>
      </c>
      <c r="AZ503" s="132">
        <f t="shared" si="300"/>
        <v>0.30162</v>
      </c>
      <c r="BA503" s="132">
        <f t="shared" si="301"/>
        <v>0.15595000000000001</v>
      </c>
      <c r="BB503" s="132">
        <f t="shared" si="302"/>
        <v>0.78064000000000011</v>
      </c>
      <c r="BC503" s="132">
        <f t="shared" si="303"/>
        <v>0.14430000000000001</v>
      </c>
      <c r="BD503" s="132">
        <f t="shared" si="304"/>
        <v>0.17185</v>
      </c>
      <c r="BE503" s="132">
        <f t="shared" si="305"/>
        <v>9.3610000000000013E-2</v>
      </c>
      <c r="BF503" s="132">
        <f t="shared" si="306"/>
        <v>8.0460000000000004E-2</v>
      </c>
      <c r="BG503" s="132">
        <f t="shared" si="317"/>
        <v>3.7599999999999999E-3</v>
      </c>
      <c r="BH503" s="132"/>
      <c r="BI503" s="132">
        <f t="shared" si="329"/>
        <v>1.5977000000000001</v>
      </c>
      <c r="BJ503" s="132">
        <f t="shared" si="329"/>
        <v>2.7925500000000003</v>
      </c>
      <c r="BK503" s="132">
        <f t="shared" si="329"/>
        <v>3.88435</v>
      </c>
      <c r="BL503" s="132">
        <f t="shared" si="307"/>
        <v>0.4375</v>
      </c>
      <c r="BM503" s="132">
        <f t="shared" si="318"/>
        <v>1.8234000000000001</v>
      </c>
      <c r="BN503" s="132">
        <f t="shared" si="308"/>
        <v>0.92738000000000009</v>
      </c>
      <c r="BO503" s="132"/>
      <c r="BP503" s="132">
        <f t="shared" si="319"/>
        <v>4.3920000000000003</v>
      </c>
      <c r="BQ503" s="132">
        <f t="shared" si="320"/>
        <v>11.6866</v>
      </c>
      <c r="BR503" s="132">
        <f t="shared" si="321"/>
        <v>0.37128</v>
      </c>
      <c r="BS503" s="132">
        <f t="shared" si="309"/>
        <v>0.10698000000000001</v>
      </c>
      <c r="BT503" s="132">
        <f t="shared" si="310"/>
        <v>1.4147000000000001</v>
      </c>
      <c r="BU503" s="132"/>
      <c r="BV503" s="132">
        <f t="shared" si="322"/>
        <v>0.16980000000000001</v>
      </c>
      <c r="BW503" s="133">
        <f t="shared" si="330"/>
        <v>1.6931</v>
      </c>
      <c r="BX503" s="133">
        <f t="shared" si="330"/>
        <v>1.5937000000000001</v>
      </c>
      <c r="BY503" s="133">
        <f t="shared" si="311"/>
        <v>0.40379999999999999</v>
      </c>
      <c r="BZ503" s="133">
        <f t="shared" si="312"/>
        <v>0.4168</v>
      </c>
      <c r="CA503" s="133">
        <f t="shared" si="313"/>
        <v>3.7600000000000001E-2</v>
      </c>
      <c r="CB503" s="133">
        <f t="shared" si="314"/>
        <v>9.5794999999999995</v>
      </c>
      <c r="CC503" s="133"/>
      <c r="CD503" s="133">
        <f t="shared" si="315"/>
        <v>1.6778000000000002</v>
      </c>
    </row>
    <row r="504" spans="1:82" ht="15.75" x14ac:dyDescent="0.25">
      <c r="A504" s="125">
        <v>43602</v>
      </c>
      <c r="B504" s="138">
        <v>16050</v>
      </c>
      <c r="C504" s="138">
        <v>55708</v>
      </c>
      <c r="D504" s="138">
        <v>77237</v>
      </c>
      <c r="E504" s="138">
        <v>17964</v>
      </c>
      <c r="F504" s="138">
        <v>47673</v>
      </c>
      <c r="G504" s="138">
        <v>1830</v>
      </c>
      <c r="H504" s="138">
        <v>16404</v>
      </c>
      <c r="I504" s="138">
        <v>14530</v>
      </c>
      <c r="J504" s="138">
        <v>116127</v>
      </c>
      <c r="K504" s="138">
        <v>87481</v>
      </c>
      <c r="L504" s="138">
        <v>3977</v>
      </c>
      <c r="M504" s="138">
        <v>14299</v>
      </c>
      <c r="N504" s="138">
        <v>213</v>
      </c>
      <c r="O504" s="138">
        <v>18442</v>
      </c>
      <c r="P504" s="138">
        <v>16861</v>
      </c>
      <c r="Q504" s="138">
        <v>3870</v>
      </c>
      <c r="R504" s="138">
        <v>15165</v>
      </c>
      <c r="S504" s="138">
        <v>54977</v>
      </c>
      <c r="T504" s="138">
        <v>11159</v>
      </c>
      <c r="U504" s="138">
        <v>4154</v>
      </c>
      <c r="V504" s="138">
        <v>29093</v>
      </c>
      <c r="W504" s="138">
        <v>38746</v>
      </c>
      <c r="X504" s="138">
        <v>16475</v>
      </c>
      <c r="Y504" s="146">
        <v>15595</v>
      </c>
      <c r="Z504" s="138">
        <v>15104</v>
      </c>
      <c r="AA504" s="138">
        <v>35224</v>
      </c>
      <c r="AB504" s="138">
        <v>1068</v>
      </c>
      <c r="AC504" s="138">
        <v>932</v>
      </c>
      <c r="AD504" s="138">
        <v>8251</v>
      </c>
      <c r="AE504" s="138">
        <v>31092</v>
      </c>
      <c r="AF504" s="138">
        <v>8930</v>
      </c>
      <c r="AG504" s="138">
        <v>11010</v>
      </c>
      <c r="AH504" s="138">
        <v>59120</v>
      </c>
      <c r="AI504" s="138">
        <v>47410</v>
      </c>
      <c r="AJ504" s="138">
        <v>361260</v>
      </c>
      <c r="AK504" s="128">
        <f t="shared" si="331"/>
        <v>0.14299000000000001</v>
      </c>
      <c r="AL504" s="129">
        <f t="shared" si="332"/>
        <v>1.605</v>
      </c>
      <c r="AM504" s="129">
        <f t="shared" ref="AM504:AN519" si="337">(C504)*0.00005</f>
        <v>2.7854000000000001</v>
      </c>
      <c r="AN504" s="129">
        <f t="shared" si="337"/>
        <v>3.86185</v>
      </c>
      <c r="AO504" s="129">
        <f t="shared" si="334"/>
        <v>11.6127</v>
      </c>
      <c r="AP504" s="129">
        <f t="shared" si="335"/>
        <v>4.3740500000000004</v>
      </c>
      <c r="AQ504" s="129">
        <f t="shared" si="336"/>
        <v>0.59120000000000006</v>
      </c>
      <c r="AR504" s="129">
        <f t="shared" si="336"/>
        <v>0.47410000000000002</v>
      </c>
      <c r="AT504" s="131">
        <f t="shared" si="316"/>
        <v>43602</v>
      </c>
      <c r="AU504" s="132">
        <f t="shared" si="295"/>
        <v>0.31092000000000003</v>
      </c>
      <c r="AV504" s="132">
        <f t="shared" si="296"/>
        <v>0.35224000000000005</v>
      </c>
      <c r="AW504" s="132">
        <f t="shared" si="297"/>
        <v>0.54977000000000009</v>
      </c>
      <c r="AX504" s="132">
        <f t="shared" si="298"/>
        <v>9.3200000000000002E-3</v>
      </c>
      <c r="AY504" s="132">
        <f t="shared" si="299"/>
        <v>1.068E-2</v>
      </c>
      <c r="AZ504" s="132">
        <f t="shared" si="300"/>
        <v>0.29093000000000002</v>
      </c>
      <c r="BA504" s="132">
        <f t="shared" si="301"/>
        <v>0.15595000000000001</v>
      </c>
      <c r="BB504" s="132">
        <f t="shared" si="302"/>
        <v>0.77492000000000005</v>
      </c>
      <c r="BC504" s="132">
        <f t="shared" si="303"/>
        <v>0.15104000000000001</v>
      </c>
      <c r="BD504" s="132">
        <f t="shared" si="304"/>
        <v>0.16475000000000001</v>
      </c>
      <c r="BE504" s="132">
        <f t="shared" si="305"/>
        <v>8.9300000000000004E-2</v>
      </c>
      <c r="BF504" s="132">
        <f t="shared" si="306"/>
        <v>8.251E-2</v>
      </c>
      <c r="BG504" s="132">
        <f t="shared" si="317"/>
        <v>1.1009999999999999E-2</v>
      </c>
      <c r="BH504" s="132"/>
      <c r="BI504" s="132">
        <f t="shared" si="329"/>
        <v>1.605</v>
      </c>
      <c r="BJ504" s="132">
        <f t="shared" si="329"/>
        <v>2.7854000000000001</v>
      </c>
      <c r="BK504" s="132">
        <f t="shared" si="329"/>
        <v>3.86185</v>
      </c>
      <c r="BL504" s="132">
        <f t="shared" si="307"/>
        <v>0.41540000000000005</v>
      </c>
      <c r="BM504" s="132">
        <f t="shared" si="318"/>
        <v>1.7964</v>
      </c>
      <c r="BN504" s="132">
        <f t="shared" si="308"/>
        <v>0.95346000000000009</v>
      </c>
      <c r="BO504" s="132"/>
      <c r="BP504" s="132">
        <f t="shared" si="319"/>
        <v>4.3740500000000004</v>
      </c>
      <c r="BQ504" s="132">
        <f t="shared" si="320"/>
        <v>11.6127</v>
      </c>
      <c r="BR504" s="132">
        <f t="shared" si="321"/>
        <v>0.36125999999999997</v>
      </c>
      <c r="BS504" s="132">
        <f t="shared" si="309"/>
        <v>0.11159000000000001</v>
      </c>
      <c r="BT504" s="132">
        <f t="shared" si="310"/>
        <v>1.5165000000000002</v>
      </c>
      <c r="BU504" s="132"/>
      <c r="BV504" s="132">
        <f t="shared" si="322"/>
        <v>0.183</v>
      </c>
      <c r="BW504" s="133">
        <f t="shared" si="330"/>
        <v>1.6404000000000001</v>
      </c>
      <c r="BX504" s="133">
        <f t="shared" si="330"/>
        <v>1.4530000000000001</v>
      </c>
      <c r="BY504" s="133">
        <f t="shared" si="311"/>
        <v>0.38700000000000001</v>
      </c>
      <c r="BZ504" s="133">
        <f t="shared" si="312"/>
        <v>0.3977</v>
      </c>
      <c r="CA504" s="133">
        <f t="shared" si="313"/>
        <v>2.1299999999999999E-2</v>
      </c>
      <c r="CB504" s="133">
        <f t="shared" si="314"/>
        <v>9.2210000000000001</v>
      </c>
      <c r="CC504" s="133"/>
      <c r="CD504" s="133">
        <f t="shared" si="315"/>
        <v>1.6861000000000002</v>
      </c>
    </row>
    <row r="505" spans="1:82" ht="15.75" x14ac:dyDescent="0.25">
      <c r="A505" s="125">
        <v>43603</v>
      </c>
      <c r="B505" s="138">
        <v>16045</v>
      </c>
      <c r="C505" s="138">
        <v>55677</v>
      </c>
      <c r="D505" s="138">
        <v>76626</v>
      </c>
      <c r="E505" s="138">
        <v>17370</v>
      </c>
      <c r="F505" s="138">
        <v>49690</v>
      </c>
      <c r="G505" s="138">
        <v>2176</v>
      </c>
      <c r="H505" s="138">
        <v>16473</v>
      </c>
      <c r="I505" s="138">
        <v>13623</v>
      </c>
      <c r="J505" s="138">
        <v>115527</v>
      </c>
      <c r="K505" s="138">
        <v>87235</v>
      </c>
      <c r="L505" s="138">
        <v>3851</v>
      </c>
      <c r="M505" s="138">
        <v>8123</v>
      </c>
      <c r="N505" s="138">
        <v>116</v>
      </c>
      <c r="O505" s="138">
        <v>19442</v>
      </c>
      <c r="P505" s="138">
        <v>17601</v>
      </c>
      <c r="Q505" s="138">
        <v>3667</v>
      </c>
      <c r="R505" s="138">
        <v>14306</v>
      </c>
      <c r="S505" s="138">
        <v>52009</v>
      </c>
      <c r="T505" s="138">
        <v>11814</v>
      </c>
      <c r="U505" s="138">
        <v>3703</v>
      </c>
      <c r="V505" s="138">
        <v>29879</v>
      </c>
      <c r="W505" s="138">
        <v>36120</v>
      </c>
      <c r="X505" s="138">
        <v>17301</v>
      </c>
      <c r="Y505" s="146">
        <v>15595</v>
      </c>
      <c r="Z505" s="138">
        <v>16692</v>
      </c>
      <c r="AA505" s="138">
        <v>58493</v>
      </c>
      <c r="AB505" s="138">
        <v>1118</v>
      </c>
      <c r="AC505" s="138">
        <v>1307</v>
      </c>
      <c r="AD505" s="138">
        <v>7489</v>
      </c>
      <c r="AE505" s="138">
        <v>33179</v>
      </c>
      <c r="AF505" s="138">
        <v>6459</v>
      </c>
      <c r="AG505" s="138">
        <v>7060</v>
      </c>
      <c r="AH505" s="138">
        <v>57030</v>
      </c>
      <c r="AI505" s="138">
        <v>42370</v>
      </c>
      <c r="AJ505" s="138">
        <v>370720</v>
      </c>
      <c r="AK505" s="128">
        <f t="shared" si="331"/>
        <v>8.1230000000000011E-2</v>
      </c>
      <c r="AL505" s="129">
        <f t="shared" si="332"/>
        <v>1.6045</v>
      </c>
      <c r="AM505" s="129">
        <f t="shared" si="337"/>
        <v>2.7838500000000002</v>
      </c>
      <c r="AN505" s="129">
        <f t="shared" si="337"/>
        <v>3.8313000000000001</v>
      </c>
      <c r="AO505" s="129">
        <f t="shared" si="334"/>
        <v>11.5527</v>
      </c>
      <c r="AP505" s="129">
        <f t="shared" si="335"/>
        <v>4.3617499999999998</v>
      </c>
      <c r="AQ505" s="129">
        <f t="shared" si="336"/>
        <v>0.57030000000000003</v>
      </c>
      <c r="AR505" s="129">
        <f t="shared" si="336"/>
        <v>0.42370000000000002</v>
      </c>
      <c r="AT505" s="131">
        <f t="shared" si="316"/>
        <v>43603</v>
      </c>
      <c r="AU505" s="132">
        <f t="shared" si="295"/>
        <v>0.33179000000000003</v>
      </c>
      <c r="AV505" s="132">
        <f t="shared" si="296"/>
        <v>0.58493000000000006</v>
      </c>
      <c r="AW505" s="132">
        <f t="shared" si="297"/>
        <v>0.52009000000000005</v>
      </c>
      <c r="AX505" s="132">
        <f t="shared" si="298"/>
        <v>1.3070000000000002E-2</v>
      </c>
      <c r="AY505" s="132">
        <f t="shared" si="299"/>
        <v>1.1180000000000001E-2</v>
      </c>
      <c r="AZ505" s="132">
        <f t="shared" si="300"/>
        <v>0.29879</v>
      </c>
      <c r="BA505" s="132">
        <f t="shared" si="301"/>
        <v>0.15595000000000001</v>
      </c>
      <c r="BB505" s="132">
        <f t="shared" si="302"/>
        <v>0.72240000000000004</v>
      </c>
      <c r="BC505" s="132">
        <f t="shared" si="303"/>
        <v>0.16692000000000001</v>
      </c>
      <c r="BD505" s="132">
        <f t="shared" si="304"/>
        <v>0.17301000000000002</v>
      </c>
      <c r="BE505" s="132">
        <f t="shared" si="305"/>
        <v>6.4590000000000009E-2</v>
      </c>
      <c r="BF505" s="132">
        <f t="shared" si="306"/>
        <v>7.4890000000000012E-2</v>
      </c>
      <c r="BG505" s="132">
        <f t="shared" si="317"/>
        <v>7.0599999999999994E-3</v>
      </c>
      <c r="BH505" s="132"/>
      <c r="BI505" s="132">
        <f t="shared" si="329"/>
        <v>1.6045</v>
      </c>
      <c r="BJ505" s="132">
        <f t="shared" si="329"/>
        <v>2.7838500000000002</v>
      </c>
      <c r="BK505" s="132">
        <f t="shared" si="329"/>
        <v>3.8313000000000001</v>
      </c>
      <c r="BL505" s="132">
        <f t="shared" si="307"/>
        <v>0.37030000000000002</v>
      </c>
      <c r="BM505" s="132">
        <f t="shared" si="318"/>
        <v>1.7370000000000001</v>
      </c>
      <c r="BN505" s="132">
        <f t="shared" si="308"/>
        <v>0.99380000000000013</v>
      </c>
      <c r="BO505" s="132"/>
      <c r="BP505" s="132">
        <f t="shared" si="319"/>
        <v>4.3617499999999998</v>
      </c>
      <c r="BQ505" s="132">
        <f t="shared" si="320"/>
        <v>11.5527</v>
      </c>
      <c r="BR505" s="132">
        <f t="shared" si="321"/>
        <v>0.37071999999999999</v>
      </c>
      <c r="BS505" s="132">
        <f t="shared" si="309"/>
        <v>0.11814000000000001</v>
      </c>
      <c r="BT505" s="132">
        <f t="shared" si="310"/>
        <v>1.4306000000000001</v>
      </c>
      <c r="BU505" s="132"/>
      <c r="BV505" s="132">
        <f t="shared" si="322"/>
        <v>0.21760000000000002</v>
      </c>
      <c r="BW505" s="133">
        <f t="shared" si="330"/>
        <v>1.6473</v>
      </c>
      <c r="BX505" s="133">
        <f t="shared" si="330"/>
        <v>1.3623000000000001</v>
      </c>
      <c r="BY505" s="133">
        <f t="shared" si="311"/>
        <v>0.36670000000000003</v>
      </c>
      <c r="BZ505" s="133">
        <f t="shared" si="312"/>
        <v>0.3851</v>
      </c>
      <c r="CA505" s="133">
        <f t="shared" si="313"/>
        <v>1.1600000000000001E-2</v>
      </c>
      <c r="CB505" s="133">
        <f t="shared" si="314"/>
        <v>9.7210000000000001</v>
      </c>
      <c r="CC505" s="133"/>
      <c r="CD505" s="133">
        <f t="shared" si="315"/>
        <v>1.7601</v>
      </c>
    </row>
    <row r="506" spans="1:82" ht="15.75" x14ac:dyDescent="0.25">
      <c r="A506" s="125">
        <v>43604</v>
      </c>
      <c r="B506" s="138">
        <v>16438</v>
      </c>
      <c r="C506" s="138">
        <v>57652</v>
      </c>
      <c r="D506" s="138">
        <v>78558</v>
      </c>
      <c r="E506" s="138">
        <v>17258</v>
      </c>
      <c r="F506" s="138">
        <v>50877</v>
      </c>
      <c r="G506" s="138">
        <v>2016</v>
      </c>
      <c r="H506" s="138">
        <v>15927</v>
      </c>
      <c r="I506" s="138">
        <v>13058</v>
      </c>
      <c r="J506" s="138">
        <v>117471</v>
      </c>
      <c r="K506" s="138">
        <v>87602</v>
      </c>
      <c r="L506" s="138">
        <v>3796</v>
      </c>
      <c r="M506" s="138">
        <v>13463</v>
      </c>
      <c r="N506" s="138">
        <v>133</v>
      </c>
      <c r="O506" s="138">
        <v>18752</v>
      </c>
      <c r="P506" s="138">
        <v>17250</v>
      </c>
      <c r="Q506" s="138">
        <v>3573</v>
      </c>
      <c r="R506" s="138">
        <v>14788</v>
      </c>
      <c r="S506" s="138">
        <v>52362</v>
      </c>
      <c r="T506" s="146">
        <v>13063</v>
      </c>
      <c r="U506" s="138">
        <v>3802</v>
      </c>
      <c r="V506" s="138">
        <v>31994</v>
      </c>
      <c r="W506" s="138">
        <v>36918</v>
      </c>
      <c r="X506" s="138">
        <v>17966</v>
      </c>
      <c r="Y506" s="146">
        <v>15595</v>
      </c>
      <c r="Z506" s="138">
        <v>15971</v>
      </c>
      <c r="AA506" s="138">
        <v>63533</v>
      </c>
      <c r="AB506" s="138">
        <v>1172</v>
      </c>
      <c r="AC506" s="138">
        <v>1268</v>
      </c>
      <c r="AD506" s="138">
        <v>7156</v>
      </c>
      <c r="AE506" s="138">
        <v>34981</v>
      </c>
      <c r="AF506" s="138">
        <v>6524</v>
      </c>
      <c r="AG506" s="138">
        <v>11010</v>
      </c>
      <c r="AH506" s="138">
        <v>54490</v>
      </c>
      <c r="AI506" s="138">
        <v>44500</v>
      </c>
      <c r="AJ506" s="138">
        <v>370360</v>
      </c>
      <c r="AK506" s="128">
        <f t="shared" si="331"/>
        <v>0.13463</v>
      </c>
      <c r="AL506" s="129">
        <f t="shared" si="332"/>
        <v>1.6438000000000001</v>
      </c>
      <c r="AM506" s="129">
        <f t="shared" si="337"/>
        <v>2.8826000000000001</v>
      </c>
      <c r="AN506" s="129">
        <f t="shared" si="337"/>
        <v>3.9279000000000002</v>
      </c>
      <c r="AO506" s="129">
        <f t="shared" si="334"/>
        <v>11.747100000000001</v>
      </c>
      <c r="AP506" s="129">
        <f t="shared" si="335"/>
        <v>4.3801000000000005</v>
      </c>
      <c r="AQ506" s="129">
        <f t="shared" si="336"/>
        <v>0.54490000000000005</v>
      </c>
      <c r="AR506" s="129">
        <f t="shared" si="336"/>
        <v>0.44500000000000006</v>
      </c>
      <c r="AT506" s="131">
        <f t="shared" si="316"/>
        <v>43604</v>
      </c>
      <c r="AU506" s="132">
        <f t="shared" si="295"/>
        <v>0.34981000000000001</v>
      </c>
      <c r="AV506" s="132">
        <f t="shared" si="296"/>
        <v>0.63533000000000006</v>
      </c>
      <c r="AW506" s="132">
        <f t="shared" si="297"/>
        <v>0.52362000000000009</v>
      </c>
      <c r="AX506" s="132">
        <f t="shared" si="298"/>
        <v>1.268E-2</v>
      </c>
      <c r="AY506" s="132">
        <f t="shared" si="299"/>
        <v>1.1720000000000001E-2</v>
      </c>
      <c r="AZ506" s="132">
        <f t="shared" si="300"/>
        <v>0.31994</v>
      </c>
      <c r="BA506" s="132">
        <f t="shared" si="301"/>
        <v>0.15595000000000001</v>
      </c>
      <c r="BB506" s="132">
        <f t="shared" si="302"/>
        <v>0.73836000000000002</v>
      </c>
      <c r="BC506" s="132">
        <f t="shared" si="303"/>
        <v>0.15971000000000002</v>
      </c>
      <c r="BD506" s="132">
        <f t="shared" si="304"/>
        <v>0.17966000000000001</v>
      </c>
      <c r="BE506" s="132">
        <f t="shared" si="305"/>
        <v>6.5240000000000006E-2</v>
      </c>
      <c r="BF506" s="132">
        <f t="shared" si="306"/>
        <v>7.1560000000000012E-2</v>
      </c>
      <c r="BG506" s="132">
        <f t="shared" si="317"/>
        <v>1.1009999999999999E-2</v>
      </c>
      <c r="BH506" s="132"/>
      <c r="BI506" s="132">
        <f t="shared" si="329"/>
        <v>1.6438000000000001</v>
      </c>
      <c r="BJ506" s="132">
        <f t="shared" si="329"/>
        <v>2.8826000000000001</v>
      </c>
      <c r="BK506" s="132">
        <f t="shared" si="329"/>
        <v>3.9279000000000002</v>
      </c>
      <c r="BL506" s="132">
        <f t="shared" si="307"/>
        <v>0.38020000000000004</v>
      </c>
      <c r="BM506" s="132">
        <f t="shared" si="318"/>
        <v>1.7258</v>
      </c>
      <c r="BN506" s="132">
        <f t="shared" si="308"/>
        <v>1.0175400000000001</v>
      </c>
      <c r="BO506" s="132"/>
      <c r="BP506" s="132">
        <f t="shared" si="319"/>
        <v>4.3801000000000005</v>
      </c>
      <c r="BQ506" s="132">
        <f t="shared" si="320"/>
        <v>11.747100000000001</v>
      </c>
      <c r="BR506" s="132">
        <f t="shared" si="321"/>
        <v>0.37035999999999997</v>
      </c>
      <c r="BS506" s="132">
        <f t="shared" si="309"/>
        <v>0.13063000000000002</v>
      </c>
      <c r="BT506" s="132">
        <f t="shared" si="310"/>
        <v>1.4788000000000001</v>
      </c>
      <c r="BU506" s="132"/>
      <c r="BV506" s="132">
        <f t="shared" si="322"/>
        <v>0.2016</v>
      </c>
      <c r="BW506" s="133">
        <f t="shared" si="330"/>
        <v>1.5927</v>
      </c>
      <c r="BX506" s="133">
        <f t="shared" si="330"/>
        <v>1.3058000000000001</v>
      </c>
      <c r="BY506" s="133">
        <f t="shared" si="311"/>
        <v>0.35730000000000001</v>
      </c>
      <c r="BZ506" s="133">
        <f t="shared" si="312"/>
        <v>0.37959999999999999</v>
      </c>
      <c r="CA506" s="133">
        <f t="shared" si="313"/>
        <v>1.3300000000000001E-2</v>
      </c>
      <c r="CB506" s="133">
        <f t="shared" si="314"/>
        <v>9.3759999999999994</v>
      </c>
      <c r="CC506" s="133"/>
      <c r="CD506" s="133">
        <f t="shared" si="315"/>
        <v>1.7250000000000001</v>
      </c>
    </row>
    <row r="507" spans="1:82" ht="15.75" x14ac:dyDescent="0.25">
      <c r="A507" s="125">
        <v>43605</v>
      </c>
      <c r="B507" s="138">
        <v>15528</v>
      </c>
      <c r="C507" s="138">
        <v>54523</v>
      </c>
      <c r="D507" s="138">
        <v>76264</v>
      </c>
      <c r="E507" s="138">
        <v>17486</v>
      </c>
      <c r="F507" s="138">
        <v>47936</v>
      </c>
      <c r="G507" s="138">
        <v>1675</v>
      </c>
      <c r="H507" s="138">
        <v>14420</v>
      </c>
      <c r="I507" s="138">
        <v>12176</v>
      </c>
      <c r="J507" s="138">
        <v>116022</v>
      </c>
      <c r="K507" s="138">
        <v>86520</v>
      </c>
      <c r="L507" s="138">
        <v>3618</v>
      </c>
      <c r="M507" s="138">
        <v>10915</v>
      </c>
      <c r="N507" s="138">
        <v>227</v>
      </c>
      <c r="O507" s="138">
        <v>17392</v>
      </c>
      <c r="P507" s="138">
        <v>15607</v>
      </c>
      <c r="Q507" s="138">
        <v>3532</v>
      </c>
      <c r="R507" s="138">
        <v>14620</v>
      </c>
      <c r="S507" s="138">
        <v>56090</v>
      </c>
      <c r="T507" s="146">
        <v>11591</v>
      </c>
      <c r="U507" s="138">
        <v>3811</v>
      </c>
      <c r="V507" s="138">
        <v>30289</v>
      </c>
      <c r="W507" s="138">
        <v>38473</v>
      </c>
      <c r="X507" s="138">
        <v>17650</v>
      </c>
      <c r="Y507" s="146">
        <v>15595</v>
      </c>
      <c r="Z507" s="138">
        <v>15264</v>
      </c>
      <c r="AA507" s="138">
        <v>58165</v>
      </c>
      <c r="AB507" s="138">
        <v>989</v>
      </c>
      <c r="AC507" s="138">
        <v>545</v>
      </c>
      <c r="AD507" s="138">
        <v>8136</v>
      </c>
      <c r="AE507" s="138">
        <v>32854</v>
      </c>
      <c r="AF507" s="138">
        <v>9335</v>
      </c>
      <c r="AG507" s="138">
        <v>2840</v>
      </c>
      <c r="AH507" s="138">
        <v>57160</v>
      </c>
      <c r="AI507" s="138">
        <v>46370</v>
      </c>
      <c r="AJ507" s="138">
        <v>366140</v>
      </c>
      <c r="AK507" s="128">
        <f t="shared" si="331"/>
        <v>0.10915000000000001</v>
      </c>
      <c r="AL507" s="129">
        <f t="shared" si="332"/>
        <v>1.5528000000000002</v>
      </c>
      <c r="AM507" s="129">
        <f t="shared" si="337"/>
        <v>2.7261500000000001</v>
      </c>
      <c r="AN507" s="129">
        <f t="shared" si="337"/>
        <v>3.8132000000000001</v>
      </c>
      <c r="AO507" s="129">
        <f t="shared" si="334"/>
        <v>11.6022</v>
      </c>
      <c r="AP507" s="137">
        <f t="shared" si="335"/>
        <v>4.3260000000000005</v>
      </c>
      <c r="AQ507" s="129">
        <f t="shared" si="336"/>
        <v>0.5716</v>
      </c>
      <c r="AR507" s="129">
        <f t="shared" si="336"/>
        <v>0.46370000000000006</v>
      </c>
      <c r="AT507" s="131">
        <f t="shared" si="316"/>
        <v>43605</v>
      </c>
      <c r="AU507" s="132">
        <f t="shared" si="295"/>
        <v>0.32854000000000005</v>
      </c>
      <c r="AV507" s="132">
        <f t="shared" si="296"/>
        <v>0.58165</v>
      </c>
      <c r="AW507" s="132">
        <f t="shared" si="297"/>
        <v>0.56090000000000007</v>
      </c>
      <c r="AX507" s="132">
        <f t="shared" si="298"/>
        <v>5.4500000000000009E-3</v>
      </c>
      <c r="AY507" s="132">
        <f t="shared" si="299"/>
        <v>9.8900000000000012E-3</v>
      </c>
      <c r="AZ507" s="132">
        <f t="shared" si="300"/>
        <v>0.30289000000000005</v>
      </c>
      <c r="BA507" s="132">
        <f t="shared" si="301"/>
        <v>0.15595000000000001</v>
      </c>
      <c r="BB507" s="132">
        <f t="shared" si="302"/>
        <v>0.76946000000000003</v>
      </c>
      <c r="BC507" s="132">
        <f t="shared" si="303"/>
        <v>0.15264000000000003</v>
      </c>
      <c r="BD507" s="132">
        <f t="shared" si="304"/>
        <v>0.17650000000000002</v>
      </c>
      <c r="BE507" s="132">
        <f t="shared" si="305"/>
        <v>9.3350000000000002E-2</v>
      </c>
      <c r="BF507" s="132">
        <f t="shared" si="306"/>
        <v>8.1360000000000002E-2</v>
      </c>
      <c r="BG507" s="132">
        <f t="shared" si="317"/>
        <v>2.8400000000000001E-3</v>
      </c>
      <c r="BH507" s="132"/>
      <c r="BI507" s="132">
        <f t="shared" si="329"/>
        <v>1.5528000000000002</v>
      </c>
      <c r="BJ507" s="132">
        <f t="shared" si="329"/>
        <v>2.7261500000000001</v>
      </c>
      <c r="BK507" s="132">
        <f t="shared" si="329"/>
        <v>3.8132000000000001</v>
      </c>
      <c r="BL507" s="132">
        <f t="shared" si="307"/>
        <v>0.38109999999999999</v>
      </c>
      <c r="BM507" s="132">
        <f t="shared" si="318"/>
        <v>1.7486000000000002</v>
      </c>
      <c r="BN507" s="132">
        <f t="shared" si="308"/>
        <v>0.95872000000000013</v>
      </c>
      <c r="BO507" s="132"/>
      <c r="BP507" s="132">
        <f t="shared" si="319"/>
        <v>4.3260000000000005</v>
      </c>
      <c r="BQ507" s="132">
        <f t="shared" si="320"/>
        <v>11.6022</v>
      </c>
      <c r="BR507" s="132">
        <f t="shared" si="321"/>
        <v>0.36613999999999997</v>
      </c>
      <c r="BS507" s="132">
        <f t="shared" si="309"/>
        <v>0.11591000000000001</v>
      </c>
      <c r="BT507" s="132">
        <f t="shared" si="310"/>
        <v>1.462</v>
      </c>
      <c r="BU507" s="132"/>
      <c r="BV507" s="132">
        <f t="shared" si="322"/>
        <v>0.16750000000000001</v>
      </c>
      <c r="BW507" s="133">
        <f t="shared" si="330"/>
        <v>1.4420000000000002</v>
      </c>
      <c r="BX507" s="133">
        <f t="shared" si="330"/>
        <v>1.2176</v>
      </c>
      <c r="BY507" s="133">
        <f t="shared" si="311"/>
        <v>0.35320000000000001</v>
      </c>
      <c r="BZ507" s="133">
        <f t="shared" si="312"/>
        <v>0.36180000000000001</v>
      </c>
      <c r="CA507" s="133">
        <f t="shared" si="313"/>
        <v>2.2700000000000001E-2</v>
      </c>
      <c r="CB507" s="133">
        <f t="shared" si="314"/>
        <v>8.6959999999999997</v>
      </c>
      <c r="CC507" s="133"/>
      <c r="CD507" s="133">
        <f t="shared" si="315"/>
        <v>1.5607</v>
      </c>
    </row>
    <row r="508" spans="1:82" ht="15.75" x14ac:dyDescent="0.25">
      <c r="A508" s="125">
        <v>43606</v>
      </c>
      <c r="B508" s="138">
        <v>15170</v>
      </c>
      <c r="C508" s="138">
        <v>53932</v>
      </c>
      <c r="D508" s="138">
        <v>75385</v>
      </c>
      <c r="E508" s="138">
        <v>17228</v>
      </c>
      <c r="F508" s="138">
        <v>46861</v>
      </c>
      <c r="G508" s="138">
        <v>1621</v>
      </c>
      <c r="H508" s="138">
        <v>13977</v>
      </c>
      <c r="I508" s="138">
        <v>12084</v>
      </c>
      <c r="J508" s="138">
        <v>113405</v>
      </c>
      <c r="K508" s="138">
        <v>84080</v>
      </c>
      <c r="L508" s="138">
        <v>3508</v>
      </c>
      <c r="M508" s="138">
        <v>16405</v>
      </c>
      <c r="N508" s="138">
        <v>224</v>
      </c>
      <c r="O508" s="138">
        <v>15906</v>
      </c>
      <c r="P508" s="138">
        <v>14941</v>
      </c>
      <c r="Q508" s="138">
        <v>3337</v>
      </c>
      <c r="R508" s="138">
        <v>15488</v>
      </c>
      <c r="S508" s="138">
        <v>54365</v>
      </c>
      <c r="T508" s="146">
        <v>10760</v>
      </c>
      <c r="U508" s="138">
        <v>3703</v>
      </c>
      <c r="V508" s="138">
        <v>29574</v>
      </c>
      <c r="W508" s="138">
        <v>37419</v>
      </c>
      <c r="X508" s="138">
        <v>16589</v>
      </c>
      <c r="Y508" s="146">
        <v>15595</v>
      </c>
      <c r="Z508" s="138">
        <v>14284</v>
      </c>
      <c r="AA508" s="138">
        <v>58607</v>
      </c>
      <c r="AB508" s="138">
        <v>916</v>
      </c>
      <c r="AC508" s="138">
        <v>529</v>
      </c>
      <c r="AD508" s="138">
        <v>7584</v>
      </c>
      <c r="AE508" s="138">
        <v>31706</v>
      </c>
      <c r="AF508" s="138">
        <v>8838</v>
      </c>
      <c r="AG508" s="138">
        <v>11010</v>
      </c>
      <c r="AH508" s="138">
        <v>53970</v>
      </c>
      <c r="AI508" s="138">
        <v>40250</v>
      </c>
      <c r="AJ508" s="138">
        <v>324980</v>
      </c>
      <c r="AK508" s="128">
        <f t="shared" si="331"/>
        <v>0.16405</v>
      </c>
      <c r="AL508" s="129">
        <f t="shared" si="332"/>
        <v>1.5170000000000001</v>
      </c>
      <c r="AM508" s="129">
        <f t="shared" si="337"/>
        <v>2.6966000000000001</v>
      </c>
      <c r="AN508" s="129">
        <f t="shared" si="337"/>
        <v>3.76925</v>
      </c>
      <c r="AO508" s="129">
        <f t="shared" si="334"/>
        <v>11.3405</v>
      </c>
      <c r="AP508" s="129">
        <f t="shared" si="335"/>
        <v>4.2040000000000006</v>
      </c>
      <c r="AQ508" s="129">
        <f t="shared" si="336"/>
        <v>0.53970000000000007</v>
      </c>
      <c r="AR508" s="129">
        <f t="shared" si="336"/>
        <v>0.40250000000000002</v>
      </c>
      <c r="AT508" s="131">
        <f t="shared" si="316"/>
        <v>43606</v>
      </c>
      <c r="AU508" s="132">
        <f t="shared" si="295"/>
        <v>0.31706000000000001</v>
      </c>
      <c r="AV508" s="132">
        <f t="shared" si="296"/>
        <v>0.58607000000000009</v>
      </c>
      <c r="AW508" s="132">
        <f t="shared" si="297"/>
        <v>0.54365000000000008</v>
      </c>
      <c r="AX508" s="132">
        <f t="shared" si="298"/>
        <v>5.2900000000000004E-3</v>
      </c>
      <c r="AY508" s="132">
        <f t="shared" si="299"/>
        <v>9.1600000000000015E-3</v>
      </c>
      <c r="AZ508" s="132">
        <f t="shared" si="300"/>
        <v>0.29574</v>
      </c>
      <c r="BA508" s="132">
        <f t="shared" si="301"/>
        <v>0.15595000000000001</v>
      </c>
      <c r="BB508" s="132">
        <f t="shared" si="302"/>
        <v>0.74838000000000005</v>
      </c>
      <c r="BC508" s="132">
        <f t="shared" si="303"/>
        <v>0.14284000000000002</v>
      </c>
      <c r="BD508" s="132">
        <f t="shared" si="304"/>
        <v>0.16589000000000001</v>
      </c>
      <c r="BE508" s="132">
        <f t="shared" si="305"/>
        <v>8.8380000000000014E-2</v>
      </c>
      <c r="BF508" s="132">
        <f t="shared" si="306"/>
        <v>7.5840000000000005E-2</v>
      </c>
      <c r="BG508" s="132">
        <f t="shared" si="317"/>
        <v>1.1009999999999999E-2</v>
      </c>
      <c r="BH508" s="132"/>
      <c r="BI508" s="132">
        <f t="shared" si="329"/>
        <v>1.5170000000000001</v>
      </c>
      <c r="BJ508" s="132">
        <f t="shared" si="329"/>
        <v>2.6966000000000001</v>
      </c>
      <c r="BK508" s="132">
        <f t="shared" si="329"/>
        <v>3.76925</v>
      </c>
      <c r="BL508" s="132">
        <f t="shared" si="307"/>
        <v>0.37030000000000002</v>
      </c>
      <c r="BM508" s="132">
        <f t="shared" si="318"/>
        <v>1.7228000000000001</v>
      </c>
      <c r="BN508" s="132">
        <f t="shared" si="308"/>
        <v>0.93722000000000005</v>
      </c>
      <c r="BO508" s="132"/>
      <c r="BP508" s="132">
        <f t="shared" si="319"/>
        <v>4.2040000000000006</v>
      </c>
      <c r="BQ508" s="132">
        <f t="shared" si="320"/>
        <v>11.3405</v>
      </c>
      <c r="BR508" s="132">
        <f t="shared" si="321"/>
        <v>0.32497999999999999</v>
      </c>
      <c r="BS508" s="132">
        <f t="shared" si="309"/>
        <v>0.10760000000000002</v>
      </c>
      <c r="BT508" s="132">
        <f t="shared" si="310"/>
        <v>1.5488000000000002</v>
      </c>
      <c r="BU508" s="132"/>
      <c r="BV508" s="132">
        <f t="shared" si="322"/>
        <v>0.16209999999999999</v>
      </c>
      <c r="BW508" s="133">
        <f t="shared" si="330"/>
        <v>1.3977000000000002</v>
      </c>
      <c r="BX508" s="133">
        <f t="shared" si="330"/>
        <v>1.2084000000000001</v>
      </c>
      <c r="BY508" s="133">
        <f t="shared" si="311"/>
        <v>0.3337</v>
      </c>
      <c r="BZ508" s="133">
        <f t="shared" si="312"/>
        <v>0.3508</v>
      </c>
      <c r="CA508" s="133">
        <f t="shared" si="313"/>
        <v>2.24E-2</v>
      </c>
      <c r="CB508" s="133">
        <f t="shared" si="314"/>
        <v>7.9530000000000003</v>
      </c>
      <c r="CC508" s="133"/>
      <c r="CD508" s="133">
        <f t="shared" si="315"/>
        <v>1.4941</v>
      </c>
    </row>
    <row r="509" spans="1:82" ht="15.75" x14ac:dyDescent="0.25">
      <c r="A509" s="125">
        <v>43607</v>
      </c>
      <c r="B509" s="126">
        <v>14908</v>
      </c>
      <c r="C509" s="126">
        <v>52785</v>
      </c>
      <c r="D509" s="126">
        <v>74076</v>
      </c>
      <c r="E509" s="126">
        <v>17075</v>
      </c>
      <c r="F509" s="126">
        <v>47147</v>
      </c>
      <c r="G509" s="126">
        <v>1537</v>
      </c>
      <c r="H509" s="126">
        <v>13382</v>
      </c>
      <c r="I509" s="126">
        <v>11601</v>
      </c>
      <c r="J509" s="126">
        <v>111831</v>
      </c>
      <c r="K509" s="126">
        <v>84184</v>
      </c>
      <c r="L509" s="126">
        <v>3343</v>
      </c>
      <c r="M509" s="126">
        <v>20397</v>
      </c>
      <c r="N509" s="126">
        <v>221</v>
      </c>
      <c r="O509" s="126">
        <v>15539</v>
      </c>
      <c r="P509" s="126">
        <v>14499</v>
      </c>
      <c r="Q509" s="126">
        <v>3191</v>
      </c>
      <c r="R509" s="126">
        <v>14289</v>
      </c>
      <c r="S509" s="126">
        <v>54499</v>
      </c>
      <c r="T509" s="135">
        <v>10907</v>
      </c>
      <c r="U509" s="126">
        <v>3560</v>
      </c>
      <c r="V509" s="126">
        <v>28317</v>
      </c>
      <c r="W509" s="126">
        <v>37612</v>
      </c>
      <c r="X509" s="126">
        <v>14725</v>
      </c>
      <c r="Y509" s="146">
        <v>15595</v>
      </c>
      <c r="Z509" s="126">
        <v>14700</v>
      </c>
      <c r="AA509" s="126">
        <v>55520</v>
      </c>
      <c r="AB509" s="126">
        <v>936</v>
      </c>
      <c r="AC509" s="126">
        <v>624</v>
      </c>
      <c r="AD509" s="126">
        <v>7380</v>
      </c>
      <c r="AE509" s="126">
        <v>31421</v>
      </c>
      <c r="AF509" s="126">
        <v>8971</v>
      </c>
      <c r="AG509" s="126">
        <v>5070</v>
      </c>
      <c r="AH509" s="126">
        <v>51230</v>
      </c>
      <c r="AI509" s="126">
        <v>41420</v>
      </c>
      <c r="AJ509" s="126">
        <v>371320</v>
      </c>
      <c r="AK509" s="128">
        <f t="shared" si="331"/>
        <v>0.20397000000000001</v>
      </c>
      <c r="AL509" s="129">
        <f t="shared" si="332"/>
        <v>1.4908000000000001</v>
      </c>
      <c r="AM509" s="129">
        <f t="shared" si="337"/>
        <v>2.6392500000000001</v>
      </c>
      <c r="AN509" s="129">
        <f t="shared" si="337"/>
        <v>3.7038000000000002</v>
      </c>
      <c r="AO509" s="129">
        <f t="shared" si="334"/>
        <v>11.183100000000001</v>
      </c>
      <c r="AP509" s="129">
        <f t="shared" si="335"/>
        <v>4.2092000000000001</v>
      </c>
      <c r="AQ509" s="129">
        <f t="shared" si="336"/>
        <v>0.51230000000000009</v>
      </c>
      <c r="AR509" s="129">
        <f t="shared" si="336"/>
        <v>0.41420000000000001</v>
      </c>
      <c r="AT509" s="131">
        <f t="shared" si="316"/>
        <v>43607</v>
      </c>
      <c r="AU509" s="132">
        <f t="shared" si="295"/>
        <v>0.31421000000000004</v>
      </c>
      <c r="AV509" s="132">
        <f t="shared" si="296"/>
        <v>0.55520000000000003</v>
      </c>
      <c r="AW509" s="132">
        <f t="shared" si="297"/>
        <v>0.54499000000000009</v>
      </c>
      <c r="AX509" s="132">
        <f t="shared" si="298"/>
        <v>6.2400000000000008E-3</v>
      </c>
      <c r="AY509" s="132">
        <f t="shared" si="299"/>
        <v>9.3600000000000003E-3</v>
      </c>
      <c r="AZ509" s="132">
        <f t="shared" si="300"/>
        <v>0.28317000000000003</v>
      </c>
      <c r="BA509" s="132">
        <f t="shared" si="301"/>
        <v>0.15595000000000001</v>
      </c>
      <c r="BB509" s="132">
        <f t="shared" si="302"/>
        <v>0.75224000000000002</v>
      </c>
      <c r="BC509" s="132">
        <f t="shared" si="303"/>
        <v>0.14700000000000002</v>
      </c>
      <c r="BD509" s="132">
        <f t="shared" si="304"/>
        <v>0.14725000000000002</v>
      </c>
      <c r="BE509" s="132">
        <f t="shared" si="305"/>
        <v>8.9710000000000012E-2</v>
      </c>
      <c r="BF509" s="132">
        <f t="shared" si="306"/>
        <v>7.3800000000000004E-2</v>
      </c>
      <c r="BG509" s="132">
        <f t="shared" si="317"/>
        <v>5.0699999999999999E-3</v>
      </c>
      <c r="BH509" s="132"/>
      <c r="BI509" s="132">
        <f t="shared" si="329"/>
        <v>1.4908000000000001</v>
      </c>
      <c r="BJ509" s="132">
        <f t="shared" si="329"/>
        <v>2.6392500000000001</v>
      </c>
      <c r="BK509" s="132">
        <f t="shared" si="329"/>
        <v>3.7038000000000002</v>
      </c>
      <c r="BL509" s="132">
        <f t="shared" si="307"/>
        <v>0.35600000000000004</v>
      </c>
      <c r="BM509" s="132">
        <f t="shared" si="318"/>
        <v>1.7075</v>
      </c>
      <c r="BN509" s="132">
        <f t="shared" si="308"/>
        <v>0.94294000000000011</v>
      </c>
      <c r="BO509" s="132"/>
      <c r="BP509" s="132">
        <f t="shared" si="319"/>
        <v>4.2092000000000001</v>
      </c>
      <c r="BQ509" s="132">
        <f t="shared" si="320"/>
        <v>11.183100000000001</v>
      </c>
      <c r="BR509" s="132">
        <f t="shared" si="321"/>
        <v>0.37131999999999998</v>
      </c>
      <c r="BS509" s="132">
        <f t="shared" si="309"/>
        <v>0.10907000000000001</v>
      </c>
      <c r="BT509" s="132">
        <f t="shared" si="310"/>
        <v>1.4289000000000001</v>
      </c>
      <c r="BU509" s="132"/>
      <c r="BV509" s="132">
        <f t="shared" si="322"/>
        <v>0.1537</v>
      </c>
      <c r="BW509" s="133">
        <f t="shared" si="330"/>
        <v>1.3382000000000001</v>
      </c>
      <c r="BX509" s="133">
        <f t="shared" si="330"/>
        <v>1.1601000000000001</v>
      </c>
      <c r="BY509" s="133">
        <f t="shared" si="311"/>
        <v>0.31909999999999999</v>
      </c>
      <c r="BZ509" s="133">
        <f t="shared" si="312"/>
        <v>0.33430000000000004</v>
      </c>
      <c r="CA509" s="133">
        <f t="shared" si="313"/>
        <v>2.2100000000000002E-2</v>
      </c>
      <c r="CB509" s="133">
        <f t="shared" si="314"/>
        <v>7.7694999999999999</v>
      </c>
      <c r="CC509" s="133"/>
      <c r="CD509" s="133">
        <f t="shared" si="315"/>
        <v>1.4499</v>
      </c>
    </row>
    <row r="510" spans="1:82" ht="15.75" x14ac:dyDescent="0.25">
      <c r="A510" s="125">
        <v>43608</v>
      </c>
      <c r="B510" s="126">
        <v>15027</v>
      </c>
      <c r="C510" s="126">
        <v>53006</v>
      </c>
      <c r="D510" s="126">
        <v>73878</v>
      </c>
      <c r="E510" s="126">
        <v>16800</v>
      </c>
      <c r="F510" s="126">
        <v>46694</v>
      </c>
      <c r="G510" s="126">
        <v>1823</v>
      </c>
      <c r="H510" s="126">
        <v>14128</v>
      </c>
      <c r="I510" s="126">
        <v>11677</v>
      </c>
      <c r="J510" s="126">
        <v>110281</v>
      </c>
      <c r="K510" s="126">
        <v>81808</v>
      </c>
      <c r="L510" s="126">
        <v>3255</v>
      </c>
      <c r="M510" s="126">
        <v>19464</v>
      </c>
      <c r="N510" s="126">
        <v>226</v>
      </c>
      <c r="O510" s="126">
        <v>15777</v>
      </c>
      <c r="P510" s="126">
        <v>14823</v>
      </c>
      <c r="Q510" s="126">
        <v>3145</v>
      </c>
      <c r="R510" s="126">
        <v>14065</v>
      </c>
      <c r="S510" s="126">
        <v>54816</v>
      </c>
      <c r="T510" s="135">
        <v>10649</v>
      </c>
      <c r="U510" s="126">
        <v>3523</v>
      </c>
      <c r="V510" s="126">
        <v>28437</v>
      </c>
      <c r="W510" s="126">
        <v>36526</v>
      </c>
      <c r="X510" s="126">
        <v>14392</v>
      </c>
      <c r="Y510" s="146">
        <v>15595</v>
      </c>
      <c r="Z510" s="126">
        <v>14444</v>
      </c>
      <c r="AA510" s="126">
        <v>57736</v>
      </c>
      <c r="AB510" s="126">
        <v>1027</v>
      </c>
      <c r="AC510" s="126">
        <v>883</v>
      </c>
      <c r="AD510" s="126">
        <v>6573</v>
      </c>
      <c r="AE510" s="126">
        <v>31133</v>
      </c>
      <c r="AF510" s="126">
        <v>8450</v>
      </c>
      <c r="AG510" s="126">
        <v>11010</v>
      </c>
      <c r="AH510" s="126">
        <v>45860</v>
      </c>
      <c r="AI510" s="126">
        <v>38700</v>
      </c>
      <c r="AJ510" s="126">
        <v>307900</v>
      </c>
      <c r="AK510" s="128">
        <f t="shared" si="331"/>
        <v>0.19464000000000001</v>
      </c>
      <c r="AL510" s="129">
        <f t="shared" si="332"/>
        <v>1.5027000000000001</v>
      </c>
      <c r="AM510" s="129">
        <f t="shared" si="337"/>
        <v>2.6503000000000001</v>
      </c>
      <c r="AN510" s="129">
        <f t="shared" si="337"/>
        <v>3.6939000000000002</v>
      </c>
      <c r="AO510" s="129">
        <f t="shared" si="334"/>
        <v>11.0281</v>
      </c>
      <c r="AP510" s="129">
        <f t="shared" si="335"/>
        <v>4.0903999999999998</v>
      </c>
      <c r="AQ510" s="129">
        <f t="shared" si="336"/>
        <v>0.45860000000000006</v>
      </c>
      <c r="AR510" s="129">
        <f t="shared" si="336"/>
        <v>0.38700000000000001</v>
      </c>
      <c r="AT510" s="131">
        <f t="shared" si="316"/>
        <v>43608</v>
      </c>
      <c r="AU510" s="132">
        <f t="shared" si="295"/>
        <v>0.31133000000000005</v>
      </c>
      <c r="AV510" s="132">
        <f t="shared" si="296"/>
        <v>0.5773600000000001</v>
      </c>
      <c r="AW510" s="132">
        <f t="shared" si="297"/>
        <v>0.54816000000000009</v>
      </c>
      <c r="AX510" s="132">
        <f t="shared" si="298"/>
        <v>8.830000000000001E-3</v>
      </c>
      <c r="AY510" s="132">
        <f t="shared" si="299"/>
        <v>1.0270000000000001E-2</v>
      </c>
      <c r="AZ510" s="132">
        <f t="shared" si="300"/>
        <v>0.28437000000000001</v>
      </c>
      <c r="BA510" s="132">
        <f t="shared" si="301"/>
        <v>0.15595000000000001</v>
      </c>
      <c r="BB510" s="132">
        <f t="shared" si="302"/>
        <v>0.73052000000000006</v>
      </c>
      <c r="BC510" s="132">
        <f t="shared" si="303"/>
        <v>0.14444000000000001</v>
      </c>
      <c r="BD510" s="132">
        <f t="shared" si="304"/>
        <v>0.14392000000000002</v>
      </c>
      <c r="BE510" s="132">
        <f t="shared" si="305"/>
        <v>8.4500000000000006E-2</v>
      </c>
      <c r="BF510" s="132">
        <f t="shared" si="306"/>
        <v>6.5730000000000011E-2</v>
      </c>
      <c r="BG510" s="132">
        <f t="shared" si="317"/>
        <v>1.1009999999999999E-2</v>
      </c>
      <c r="BH510" s="132"/>
      <c r="BI510" s="132">
        <f t="shared" si="329"/>
        <v>1.5027000000000001</v>
      </c>
      <c r="BJ510" s="132">
        <f t="shared" si="329"/>
        <v>2.6503000000000001</v>
      </c>
      <c r="BK510" s="132">
        <f t="shared" si="329"/>
        <v>3.6939000000000002</v>
      </c>
      <c r="BL510" s="132">
        <f t="shared" si="307"/>
        <v>0.3523</v>
      </c>
      <c r="BM510" s="132">
        <f t="shared" si="318"/>
        <v>1.6800000000000002</v>
      </c>
      <c r="BN510" s="132">
        <f t="shared" si="308"/>
        <v>0.93388000000000004</v>
      </c>
      <c r="BO510" s="132"/>
      <c r="BP510" s="132">
        <f t="shared" si="319"/>
        <v>4.0903999999999998</v>
      </c>
      <c r="BQ510" s="132">
        <f t="shared" si="320"/>
        <v>11.0281</v>
      </c>
      <c r="BR510" s="132">
        <f t="shared" si="321"/>
        <v>0.30790000000000001</v>
      </c>
      <c r="BS510" s="132">
        <f t="shared" si="309"/>
        <v>0.10649000000000002</v>
      </c>
      <c r="BT510" s="132">
        <f t="shared" si="310"/>
        <v>1.4065000000000001</v>
      </c>
      <c r="BU510" s="132"/>
      <c r="BV510" s="132">
        <f t="shared" si="322"/>
        <v>0.18230000000000002</v>
      </c>
      <c r="BW510" s="133">
        <f t="shared" si="330"/>
        <v>1.4128000000000001</v>
      </c>
      <c r="BX510" s="133">
        <f t="shared" si="330"/>
        <v>1.1677</v>
      </c>
      <c r="BY510" s="133">
        <f t="shared" si="311"/>
        <v>0.3145</v>
      </c>
      <c r="BZ510" s="133">
        <f t="shared" si="312"/>
        <v>0.32550000000000001</v>
      </c>
      <c r="CA510" s="133">
        <f t="shared" si="313"/>
        <v>2.2600000000000002E-2</v>
      </c>
      <c r="CB510" s="133">
        <f t="shared" si="314"/>
        <v>7.8885000000000005</v>
      </c>
      <c r="CC510" s="133"/>
      <c r="CD510" s="133">
        <f t="shared" si="315"/>
        <v>1.4823000000000002</v>
      </c>
    </row>
    <row r="511" spans="1:82" ht="15.75" x14ac:dyDescent="0.25">
      <c r="A511" s="125">
        <v>43609</v>
      </c>
      <c r="B511" s="126">
        <v>15598</v>
      </c>
      <c r="C511" s="126">
        <v>54285</v>
      </c>
      <c r="D511" s="126">
        <v>75383</v>
      </c>
      <c r="E511" s="126">
        <v>16682</v>
      </c>
      <c r="F511" s="126">
        <v>47918</v>
      </c>
      <c r="G511" s="126">
        <v>2699</v>
      </c>
      <c r="H511" s="126">
        <v>17534</v>
      </c>
      <c r="I511" s="126">
        <v>13612</v>
      </c>
      <c r="J511" s="126">
        <v>112168</v>
      </c>
      <c r="K511" s="126">
        <v>83642</v>
      </c>
      <c r="L511" s="126">
        <v>3385</v>
      </c>
      <c r="M511" s="126">
        <v>21193</v>
      </c>
      <c r="N511" s="126">
        <v>209</v>
      </c>
      <c r="O511" s="126">
        <v>16669</v>
      </c>
      <c r="P511" s="126">
        <v>17450</v>
      </c>
      <c r="Q511" s="126">
        <v>3098</v>
      </c>
      <c r="R511" s="126">
        <v>14781</v>
      </c>
      <c r="S511" s="126">
        <v>53986</v>
      </c>
      <c r="T511" s="126">
        <v>11644</v>
      </c>
      <c r="U511" s="126">
        <v>3291</v>
      </c>
      <c r="V511" s="126">
        <v>27630</v>
      </c>
      <c r="W511" s="126">
        <v>37009</v>
      </c>
      <c r="X511" s="126">
        <v>14576</v>
      </c>
      <c r="Y511" s="146">
        <v>15595</v>
      </c>
      <c r="Z511" s="126">
        <v>15647</v>
      </c>
      <c r="AA511" s="126">
        <v>56459</v>
      </c>
      <c r="AB511" s="126">
        <v>1385</v>
      </c>
      <c r="AC511" s="126">
        <v>1475</v>
      </c>
      <c r="AD511" s="126">
        <v>8985</v>
      </c>
      <c r="AE511" s="126">
        <v>31286</v>
      </c>
      <c r="AF511" s="126">
        <v>7646</v>
      </c>
      <c r="AG511" s="126">
        <v>5630</v>
      </c>
      <c r="AH511" s="126">
        <v>63460</v>
      </c>
      <c r="AI511" s="126">
        <v>50200</v>
      </c>
      <c r="AJ511" s="126">
        <v>363800</v>
      </c>
      <c r="AK511" s="128">
        <f t="shared" si="331"/>
        <v>0.21193000000000001</v>
      </c>
      <c r="AL511" s="129">
        <f t="shared" si="332"/>
        <v>1.5598000000000001</v>
      </c>
      <c r="AM511" s="129">
        <f t="shared" si="337"/>
        <v>2.7142500000000003</v>
      </c>
      <c r="AN511" s="129">
        <f t="shared" si="337"/>
        <v>3.7691500000000002</v>
      </c>
      <c r="AO511" s="129">
        <f t="shared" si="334"/>
        <v>11.216800000000001</v>
      </c>
      <c r="AP511" s="129">
        <f t="shared" si="335"/>
        <v>4.1821000000000002</v>
      </c>
      <c r="AQ511" s="129">
        <f t="shared" si="336"/>
        <v>0.63460000000000005</v>
      </c>
      <c r="AR511" s="129">
        <f t="shared" si="336"/>
        <v>0.502</v>
      </c>
      <c r="AT511" s="131">
        <f t="shared" si="316"/>
        <v>43609</v>
      </c>
      <c r="AU511" s="132">
        <f t="shared" si="295"/>
        <v>0.31286000000000003</v>
      </c>
      <c r="AV511" s="132">
        <f t="shared" si="296"/>
        <v>0.56459000000000004</v>
      </c>
      <c r="AW511" s="132">
        <f t="shared" si="297"/>
        <v>0.53986000000000001</v>
      </c>
      <c r="AX511" s="132">
        <f t="shared" si="298"/>
        <v>1.4750000000000001E-2</v>
      </c>
      <c r="AY511" s="132">
        <f t="shared" si="299"/>
        <v>1.3850000000000001E-2</v>
      </c>
      <c r="AZ511" s="132">
        <f t="shared" si="300"/>
        <v>0.27630000000000005</v>
      </c>
      <c r="BA511" s="132">
        <f t="shared" si="301"/>
        <v>0.15595000000000001</v>
      </c>
      <c r="BB511" s="132">
        <f t="shared" si="302"/>
        <v>0.74018000000000006</v>
      </c>
      <c r="BC511" s="132">
        <f t="shared" si="303"/>
        <v>0.15647000000000003</v>
      </c>
      <c r="BD511" s="132">
        <f t="shared" si="304"/>
        <v>0.14576</v>
      </c>
      <c r="BE511" s="132">
        <f t="shared" si="305"/>
        <v>7.646E-2</v>
      </c>
      <c r="BF511" s="132">
        <f t="shared" si="306"/>
        <v>8.9850000000000013E-2</v>
      </c>
      <c r="BG511" s="132">
        <f t="shared" si="317"/>
        <v>5.6299999999999996E-3</v>
      </c>
      <c r="BH511" s="132"/>
      <c r="BI511" s="132">
        <f t="shared" si="329"/>
        <v>1.5598000000000001</v>
      </c>
      <c r="BJ511" s="132">
        <f t="shared" si="329"/>
        <v>2.7142500000000003</v>
      </c>
      <c r="BK511" s="132">
        <f t="shared" si="329"/>
        <v>3.7691500000000002</v>
      </c>
      <c r="BL511" s="132">
        <f t="shared" si="307"/>
        <v>0.3291</v>
      </c>
      <c r="BM511" s="132">
        <f t="shared" si="318"/>
        <v>1.6682000000000001</v>
      </c>
      <c r="BN511" s="132">
        <f t="shared" si="308"/>
        <v>0.9583600000000001</v>
      </c>
      <c r="BO511" s="132"/>
      <c r="BP511" s="132">
        <f t="shared" si="319"/>
        <v>4.1821000000000002</v>
      </c>
      <c r="BQ511" s="132">
        <f t="shared" si="320"/>
        <v>11.216800000000001</v>
      </c>
      <c r="BR511" s="132">
        <f t="shared" si="321"/>
        <v>0.36379999999999996</v>
      </c>
      <c r="BS511" s="132">
        <f t="shared" si="309"/>
        <v>0.11644000000000002</v>
      </c>
      <c r="BT511" s="132">
        <f t="shared" si="310"/>
        <v>1.4781</v>
      </c>
      <c r="BU511" s="132"/>
      <c r="BV511" s="132">
        <f t="shared" si="322"/>
        <v>0.26990000000000003</v>
      </c>
      <c r="BW511" s="133">
        <f t="shared" si="330"/>
        <v>1.7534000000000001</v>
      </c>
      <c r="BX511" s="133">
        <f t="shared" si="330"/>
        <v>1.3612</v>
      </c>
      <c r="BY511" s="133">
        <f t="shared" si="311"/>
        <v>0.30980000000000002</v>
      </c>
      <c r="BZ511" s="133">
        <f t="shared" si="312"/>
        <v>0.33850000000000002</v>
      </c>
      <c r="CA511" s="133">
        <f t="shared" si="313"/>
        <v>2.0900000000000002E-2</v>
      </c>
      <c r="CB511" s="133">
        <f t="shared" si="314"/>
        <v>8.3345000000000002</v>
      </c>
      <c r="CC511" s="133"/>
      <c r="CD511" s="133">
        <f t="shared" si="315"/>
        <v>1.7450000000000001</v>
      </c>
    </row>
    <row r="512" spans="1:82" ht="15.75" x14ac:dyDescent="0.25">
      <c r="A512" s="125">
        <v>43610</v>
      </c>
      <c r="B512" s="126">
        <v>16325</v>
      </c>
      <c r="C512" s="126">
        <v>55532</v>
      </c>
      <c r="D512" s="126">
        <v>76749</v>
      </c>
      <c r="E512" s="126">
        <v>16343</v>
      </c>
      <c r="F512" s="126">
        <v>49961</v>
      </c>
      <c r="G512" s="126">
        <v>3827</v>
      </c>
      <c r="H512" s="126">
        <v>21364</v>
      </c>
      <c r="I512" s="126">
        <v>14970</v>
      </c>
      <c r="J512" s="126">
        <v>114244</v>
      </c>
      <c r="K512" s="126">
        <v>84755</v>
      </c>
      <c r="L512" s="126">
        <v>3251</v>
      </c>
      <c r="M512" s="126">
        <v>23589</v>
      </c>
      <c r="N512" s="126">
        <v>145</v>
      </c>
      <c r="O512" s="126">
        <v>18897</v>
      </c>
      <c r="P512" s="126">
        <v>21445</v>
      </c>
      <c r="Q512" s="126">
        <v>3048</v>
      </c>
      <c r="R512" s="126">
        <v>13940</v>
      </c>
      <c r="S512" s="126">
        <v>50639</v>
      </c>
      <c r="T512" s="126">
        <v>12174</v>
      </c>
      <c r="U512" s="126">
        <v>3294</v>
      </c>
      <c r="V512" s="126">
        <v>29661</v>
      </c>
      <c r="W512" s="126">
        <v>37086</v>
      </c>
      <c r="X512" s="126">
        <v>17265</v>
      </c>
      <c r="Y512" s="146">
        <v>15595</v>
      </c>
      <c r="Z512" s="126">
        <v>18337</v>
      </c>
      <c r="AA512" s="126">
        <v>58658</v>
      </c>
      <c r="AB512" s="126">
        <v>1571</v>
      </c>
      <c r="AC512" s="126">
        <v>2359</v>
      </c>
      <c r="AD512" s="126">
        <v>6464</v>
      </c>
      <c r="AE512" s="126">
        <v>32630</v>
      </c>
      <c r="AF512" s="126">
        <v>5701</v>
      </c>
      <c r="AG512" s="126">
        <v>11010</v>
      </c>
      <c r="AH512" s="126">
        <v>49700</v>
      </c>
      <c r="AI512" s="126">
        <v>39930</v>
      </c>
      <c r="AJ512" s="126">
        <v>368020</v>
      </c>
      <c r="AK512" s="128">
        <f t="shared" si="331"/>
        <v>0.23589000000000002</v>
      </c>
      <c r="AL512" s="129">
        <f t="shared" si="332"/>
        <v>1.6325000000000001</v>
      </c>
      <c r="AM512" s="129">
        <f t="shared" si="337"/>
        <v>2.7766000000000002</v>
      </c>
      <c r="AN512" s="129">
        <f t="shared" si="337"/>
        <v>3.83745</v>
      </c>
      <c r="AO512" s="129">
        <f t="shared" si="334"/>
        <v>11.4244</v>
      </c>
      <c r="AP512" s="129">
        <f t="shared" si="335"/>
        <v>4.2377500000000001</v>
      </c>
      <c r="AQ512" s="129">
        <f t="shared" si="336"/>
        <v>0.49700000000000005</v>
      </c>
      <c r="AR512" s="129">
        <f t="shared" si="336"/>
        <v>0.39930000000000004</v>
      </c>
      <c r="AT512" s="131">
        <f t="shared" si="316"/>
        <v>43610</v>
      </c>
      <c r="AU512" s="132">
        <f t="shared" si="295"/>
        <v>0.32630000000000003</v>
      </c>
      <c r="AV512" s="132">
        <f t="shared" si="296"/>
        <v>0.5865800000000001</v>
      </c>
      <c r="AW512" s="132">
        <f t="shared" si="297"/>
        <v>0.50639000000000001</v>
      </c>
      <c r="AX512" s="132">
        <f t="shared" si="298"/>
        <v>2.3590000000000003E-2</v>
      </c>
      <c r="AY512" s="132">
        <f t="shared" si="299"/>
        <v>1.5710000000000002E-2</v>
      </c>
      <c r="AZ512" s="132">
        <f t="shared" si="300"/>
        <v>0.29661000000000004</v>
      </c>
      <c r="BA512" s="132">
        <f t="shared" si="301"/>
        <v>0.15595000000000001</v>
      </c>
      <c r="BB512" s="132">
        <f t="shared" si="302"/>
        <v>0.74172000000000005</v>
      </c>
      <c r="BC512" s="132">
        <f t="shared" si="303"/>
        <v>0.18337000000000001</v>
      </c>
      <c r="BD512" s="132">
        <f t="shared" si="304"/>
        <v>0.17265000000000003</v>
      </c>
      <c r="BE512" s="132">
        <f t="shared" si="305"/>
        <v>5.7010000000000005E-2</v>
      </c>
      <c r="BF512" s="132">
        <f t="shared" si="306"/>
        <v>6.4640000000000003E-2</v>
      </c>
      <c r="BG512" s="132">
        <f t="shared" si="317"/>
        <v>1.1009999999999999E-2</v>
      </c>
      <c r="BH512" s="132"/>
      <c r="BI512" s="132">
        <f t="shared" si="329"/>
        <v>1.6325000000000001</v>
      </c>
      <c r="BJ512" s="132">
        <f t="shared" si="329"/>
        <v>2.7766000000000002</v>
      </c>
      <c r="BK512" s="132">
        <f t="shared" si="329"/>
        <v>3.83745</v>
      </c>
      <c r="BL512" s="132">
        <f t="shared" si="307"/>
        <v>0.32940000000000003</v>
      </c>
      <c r="BM512" s="132">
        <f t="shared" si="318"/>
        <v>1.6343000000000001</v>
      </c>
      <c r="BN512" s="132">
        <f t="shared" si="308"/>
        <v>0.99922000000000011</v>
      </c>
      <c r="BO512" s="132"/>
      <c r="BP512" s="132">
        <f t="shared" si="319"/>
        <v>4.2377500000000001</v>
      </c>
      <c r="BQ512" s="132">
        <f t="shared" si="320"/>
        <v>11.4244</v>
      </c>
      <c r="BR512" s="132">
        <f t="shared" si="321"/>
        <v>0.36801999999999996</v>
      </c>
      <c r="BS512" s="132">
        <f t="shared" si="309"/>
        <v>0.12174000000000001</v>
      </c>
      <c r="BT512" s="132">
        <f t="shared" si="310"/>
        <v>1.3940000000000001</v>
      </c>
      <c r="BU512" s="132"/>
      <c r="BV512" s="132">
        <f t="shared" si="322"/>
        <v>0.38270000000000004</v>
      </c>
      <c r="BW512" s="133">
        <f t="shared" si="330"/>
        <v>2.1364000000000001</v>
      </c>
      <c r="BX512" s="133">
        <f t="shared" si="330"/>
        <v>1.4970000000000001</v>
      </c>
      <c r="BY512" s="133">
        <f t="shared" si="311"/>
        <v>0.30480000000000002</v>
      </c>
      <c r="BZ512" s="133">
        <f t="shared" si="312"/>
        <v>0.3251</v>
      </c>
      <c r="CA512" s="133">
        <f t="shared" si="313"/>
        <v>1.4500000000000001E-2</v>
      </c>
      <c r="CB512" s="133">
        <f t="shared" si="314"/>
        <v>9.448500000000001</v>
      </c>
      <c r="CC512" s="133"/>
      <c r="CD512" s="133">
        <f t="shared" si="315"/>
        <v>2.1445000000000003</v>
      </c>
    </row>
    <row r="513" spans="1:82" ht="15.75" x14ac:dyDescent="0.25">
      <c r="A513" s="125">
        <v>43611</v>
      </c>
      <c r="B513" s="126">
        <v>17022</v>
      </c>
      <c r="C513" s="126">
        <v>57244</v>
      </c>
      <c r="D513" s="126">
        <v>78184</v>
      </c>
      <c r="E513" s="126">
        <v>16492</v>
      </c>
      <c r="F513" s="126">
        <v>51021</v>
      </c>
      <c r="G513" s="126">
        <v>4333</v>
      </c>
      <c r="H513" s="126">
        <v>23299</v>
      </c>
      <c r="I513" s="126">
        <v>17663</v>
      </c>
      <c r="J513" s="126">
        <v>115278</v>
      </c>
      <c r="K513" s="126">
        <v>85344</v>
      </c>
      <c r="L513" s="126">
        <v>3446</v>
      </c>
      <c r="M513" s="126">
        <v>19044</v>
      </c>
      <c r="N513" s="126">
        <v>146</v>
      </c>
      <c r="O513" s="126">
        <v>19769</v>
      </c>
      <c r="P513" s="126">
        <v>22881</v>
      </c>
      <c r="Q513" s="126">
        <v>3188</v>
      </c>
      <c r="R513" s="126">
        <v>13798</v>
      </c>
      <c r="S513" s="126">
        <v>50530</v>
      </c>
      <c r="T513" s="126">
        <v>11531</v>
      </c>
      <c r="U513" s="126">
        <v>3246</v>
      </c>
      <c r="V513" s="126">
        <v>30918</v>
      </c>
      <c r="W513" s="126">
        <v>36111</v>
      </c>
      <c r="X513" s="126">
        <v>19073</v>
      </c>
      <c r="Y513" s="146">
        <v>15595</v>
      </c>
      <c r="Z513" s="126">
        <v>18988</v>
      </c>
      <c r="AA513" s="126">
        <v>58687</v>
      </c>
      <c r="AB513" s="126">
        <v>1603</v>
      </c>
      <c r="AC513" s="126">
        <v>2519</v>
      </c>
      <c r="AD513" s="126">
        <v>6794</v>
      </c>
      <c r="AE513" s="126">
        <v>35802</v>
      </c>
      <c r="AF513" s="126">
        <v>5616</v>
      </c>
      <c r="AG513" s="126">
        <v>4120</v>
      </c>
      <c r="AH513" s="126">
        <v>53940</v>
      </c>
      <c r="AI513" s="126">
        <v>40870</v>
      </c>
      <c r="AJ513" s="126">
        <v>368200</v>
      </c>
      <c r="AK513" s="128">
        <f t="shared" si="331"/>
        <v>0.19044000000000003</v>
      </c>
      <c r="AL513" s="129">
        <f t="shared" si="332"/>
        <v>1.7022000000000002</v>
      </c>
      <c r="AM513" s="129">
        <f t="shared" si="337"/>
        <v>2.8622000000000001</v>
      </c>
      <c r="AN513" s="129">
        <f t="shared" si="337"/>
        <v>3.9092000000000002</v>
      </c>
      <c r="AO513" s="129">
        <f t="shared" si="334"/>
        <v>11.527800000000001</v>
      </c>
      <c r="AP513" s="129">
        <f t="shared" si="335"/>
        <v>4.2671999999999999</v>
      </c>
      <c r="AQ513" s="129">
        <f t="shared" si="336"/>
        <v>0.53939999999999999</v>
      </c>
      <c r="AR513" s="129">
        <f t="shared" si="336"/>
        <v>0.40870000000000001</v>
      </c>
      <c r="AT513" s="131">
        <f t="shared" si="316"/>
        <v>43611</v>
      </c>
      <c r="AU513" s="132">
        <f t="shared" si="295"/>
        <v>0.35802</v>
      </c>
      <c r="AV513" s="132">
        <f t="shared" si="296"/>
        <v>0.58687</v>
      </c>
      <c r="AW513" s="132">
        <f t="shared" si="297"/>
        <v>0.50530000000000008</v>
      </c>
      <c r="AX513" s="132">
        <f t="shared" si="298"/>
        <v>2.5190000000000001E-2</v>
      </c>
      <c r="AY513" s="132">
        <f t="shared" si="299"/>
        <v>1.6030000000000003E-2</v>
      </c>
      <c r="AZ513" s="132">
        <f t="shared" si="300"/>
        <v>0.30918000000000001</v>
      </c>
      <c r="BA513" s="132">
        <f t="shared" si="301"/>
        <v>0.15595000000000001</v>
      </c>
      <c r="BB513" s="132">
        <f t="shared" si="302"/>
        <v>0.72222000000000008</v>
      </c>
      <c r="BC513" s="132">
        <f t="shared" si="303"/>
        <v>0.18988000000000002</v>
      </c>
      <c r="BD513" s="132">
        <f t="shared" si="304"/>
        <v>0.19073000000000001</v>
      </c>
      <c r="BE513" s="132">
        <f t="shared" si="305"/>
        <v>5.6160000000000002E-2</v>
      </c>
      <c r="BF513" s="132">
        <f t="shared" si="306"/>
        <v>6.794E-2</v>
      </c>
      <c r="BG513" s="132">
        <f t="shared" si="317"/>
        <v>4.1199999999999995E-3</v>
      </c>
      <c r="BH513" s="132"/>
      <c r="BI513" s="132">
        <f t="shared" si="329"/>
        <v>1.7022000000000002</v>
      </c>
      <c r="BJ513" s="132">
        <f t="shared" si="329"/>
        <v>2.8622000000000001</v>
      </c>
      <c r="BK513" s="132">
        <f t="shared" si="329"/>
        <v>3.9092000000000002</v>
      </c>
      <c r="BL513" s="132">
        <f t="shared" si="307"/>
        <v>0.3246</v>
      </c>
      <c r="BM513" s="132">
        <f t="shared" si="318"/>
        <v>1.6492</v>
      </c>
      <c r="BN513" s="132">
        <f t="shared" si="308"/>
        <v>1.0204200000000001</v>
      </c>
      <c r="BO513" s="132"/>
      <c r="BP513" s="132">
        <f t="shared" si="319"/>
        <v>4.2671999999999999</v>
      </c>
      <c r="BQ513" s="132">
        <f t="shared" si="320"/>
        <v>11.527800000000001</v>
      </c>
      <c r="BR513" s="132">
        <f t="shared" si="321"/>
        <v>0.36819999999999997</v>
      </c>
      <c r="BS513" s="132">
        <f t="shared" si="309"/>
        <v>0.11531000000000001</v>
      </c>
      <c r="BT513" s="132">
        <f t="shared" si="310"/>
        <v>1.3798000000000001</v>
      </c>
      <c r="BU513" s="132"/>
      <c r="BV513" s="132">
        <f t="shared" si="322"/>
        <v>0.43330000000000002</v>
      </c>
      <c r="BW513" s="133">
        <f t="shared" si="330"/>
        <v>2.3299000000000003</v>
      </c>
      <c r="BX513" s="133">
        <f t="shared" si="330"/>
        <v>1.7663</v>
      </c>
      <c r="BY513" s="133">
        <f t="shared" si="311"/>
        <v>0.31880000000000003</v>
      </c>
      <c r="BZ513" s="133">
        <f t="shared" si="312"/>
        <v>0.34460000000000002</v>
      </c>
      <c r="CA513" s="133">
        <f t="shared" si="313"/>
        <v>1.46E-2</v>
      </c>
      <c r="CB513" s="133">
        <f t="shared" si="314"/>
        <v>9.884500000000001</v>
      </c>
      <c r="CC513" s="133"/>
      <c r="CD513" s="133">
        <f t="shared" si="315"/>
        <v>2.2881</v>
      </c>
    </row>
    <row r="514" spans="1:82" ht="15.75" x14ac:dyDescent="0.25">
      <c r="A514" s="125">
        <v>43612</v>
      </c>
      <c r="B514" s="126">
        <v>16411</v>
      </c>
      <c r="C514" s="126">
        <v>57000</v>
      </c>
      <c r="D514" s="126">
        <v>78060</v>
      </c>
      <c r="E514" s="126">
        <v>16408</v>
      </c>
      <c r="F514" s="126">
        <v>50674</v>
      </c>
      <c r="G514" s="126">
        <v>3337</v>
      </c>
      <c r="H514" s="126">
        <v>19766</v>
      </c>
      <c r="I514" s="126">
        <v>16542</v>
      </c>
      <c r="J514" s="126">
        <v>115601</v>
      </c>
      <c r="K514" s="126">
        <v>84888</v>
      </c>
      <c r="L514" s="126">
        <v>3255</v>
      </c>
      <c r="M514" s="126">
        <v>24338</v>
      </c>
      <c r="N514" s="126">
        <v>144</v>
      </c>
      <c r="O514" s="126">
        <v>18729</v>
      </c>
      <c r="P514" s="126">
        <v>20266</v>
      </c>
      <c r="Q514" s="126">
        <v>3097</v>
      </c>
      <c r="R514" s="126">
        <v>14307</v>
      </c>
      <c r="S514" s="126">
        <v>52235</v>
      </c>
      <c r="T514" s="126">
        <v>11874</v>
      </c>
      <c r="U514" s="126">
        <v>3258</v>
      </c>
      <c r="V514" s="126">
        <v>32183</v>
      </c>
      <c r="W514" s="126">
        <v>37041</v>
      </c>
      <c r="X514" s="126">
        <v>17146</v>
      </c>
      <c r="Y514" s="146">
        <v>15595</v>
      </c>
      <c r="Z514" s="126">
        <v>17461</v>
      </c>
      <c r="AA514" s="126">
        <v>61080</v>
      </c>
      <c r="AB514" s="126">
        <v>1460</v>
      </c>
      <c r="AC514" s="126">
        <v>1756</v>
      </c>
      <c r="AD514" s="126">
        <v>7549</v>
      </c>
      <c r="AE514" s="126">
        <v>40001</v>
      </c>
      <c r="AF514" s="126">
        <v>5287</v>
      </c>
      <c r="AG514" s="126">
        <v>10610</v>
      </c>
      <c r="AH514" s="126">
        <v>53090</v>
      </c>
      <c r="AI514" s="126">
        <v>41410</v>
      </c>
      <c r="AJ514" s="126">
        <v>360960</v>
      </c>
      <c r="AK514" s="128">
        <f t="shared" si="331"/>
        <v>0.24338000000000001</v>
      </c>
      <c r="AL514" s="129">
        <f t="shared" si="332"/>
        <v>1.6411</v>
      </c>
      <c r="AM514" s="129">
        <f t="shared" si="337"/>
        <v>2.85</v>
      </c>
      <c r="AN514" s="129">
        <f t="shared" si="337"/>
        <v>3.903</v>
      </c>
      <c r="AO514" s="129">
        <f t="shared" si="334"/>
        <v>11.5601</v>
      </c>
      <c r="AP514" s="129">
        <f t="shared" si="335"/>
        <v>4.2444000000000006</v>
      </c>
      <c r="AQ514" s="129">
        <f t="shared" si="336"/>
        <v>0.53090000000000004</v>
      </c>
      <c r="AR514" s="129">
        <f t="shared" si="336"/>
        <v>0.41410000000000002</v>
      </c>
      <c r="AT514" s="131">
        <f t="shared" si="316"/>
        <v>43612</v>
      </c>
      <c r="AU514" s="132">
        <f t="shared" si="295"/>
        <v>0.40001000000000003</v>
      </c>
      <c r="AV514" s="132">
        <f t="shared" si="296"/>
        <v>0.61080000000000001</v>
      </c>
      <c r="AW514" s="132">
        <f t="shared" si="297"/>
        <v>0.52235000000000009</v>
      </c>
      <c r="AX514" s="132">
        <f t="shared" si="298"/>
        <v>1.7560000000000003E-2</v>
      </c>
      <c r="AY514" s="132">
        <f t="shared" si="299"/>
        <v>1.4600000000000002E-2</v>
      </c>
      <c r="AZ514" s="132">
        <f t="shared" si="300"/>
        <v>0.32183</v>
      </c>
      <c r="BA514" s="132">
        <f t="shared" si="301"/>
        <v>0.15595000000000001</v>
      </c>
      <c r="BB514" s="132">
        <f t="shared" si="302"/>
        <v>0.74082000000000003</v>
      </c>
      <c r="BC514" s="132">
        <f t="shared" si="303"/>
        <v>0.17461000000000002</v>
      </c>
      <c r="BD514" s="132">
        <f t="shared" si="304"/>
        <v>0.17146</v>
      </c>
      <c r="BE514" s="132">
        <f t="shared" si="305"/>
        <v>5.2870000000000007E-2</v>
      </c>
      <c r="BF514" s="132">
        <f t="shared" si="306"/>
        <v>7.5490000000000002E-2</v>
      </c>
      <c r="BG514" s="132">
        <f t="shared" si="317"/>
        <v>1.061E-2</v>
      </c>
      <c r="BH514" s="132"/>
      <c r="BI514" s="132">
        <f t="shared" si="329"/>
        <v>1.6411</v>
      </c>
      <c r="BJ514" s="132">
        <f t="shared" si="329"/>
        <v>2.85</v>
      </c>
      <c r="BK514" s="132">
        <f t="shared" si="329"/>
        <v>3.903</v>
      </c>
      <c r="BL514" s="132">
        <f t="shared" si="307"/>
        <v>0.32580000000000003</v>
      </c>
      <c r="BM514" s="132">
        <f t="shared" si="318"/>
        <v>1.6408</v>
      </c>
      <c r="BN514" s="132">
        <f t="shared" si="308"/>
        <v>1.0134800000000002</v>
      </c>
      <c r="BO514" s="132"/>
      <c r="BP514" s="132">
        <f t="shared" si="319"/>
        <v>4.2444000000000006</v>
      </c>
      <c r="BQ514" s="132">
        <f t="shared" si="320"/>
        <v>11.5601</v>
      </c>
      <c r="BR514" s="132">
        <f t="shared" si="321"/>
        <v>0.36096</v>
      </c>
      <c r="BS514" s="132">
        <f t="shared" si="309"/>
        <v>0.11874000000000001</v>
      </c>
      <c r="BT514" s="132">
        <f t="shared" si="310"/>
        <v>1.4307000000000001</v>
      </c>
      <c r="BU514" s="132"/>
      <c r="BV514" s="132">
        <f t="shared" si="322"/>
        <v>0.3337</v>
      </c>
      <c r="BW514" s="133">
        <f t="shared" si="330"/>
        <v>1.9766000000000001</v>
      </c>
      <c r="BX514" s="133">
        <f t="shared" si="330"/>
        <v>1.6542000000000001</v>
      </c>
      <c r="BY514" s="133">
        <f t="shared" si="311"/>
        <v>0.30970000000000003</v>
      </c>
      <c r="BZ514" s="133">
        <f t="shared" si="312"/>
        <v>0.32550000000000001</v>
      </c>
      <c r="CA514" s="133">
        <f t="shared" si="313"/>
        <v>1.4400000000000001E-2</v>
      </c>
      <c r="CB514" s="133">
        <f t="shared" si="314"/>
        <v>9.3644999999999996</v>
      </c>
      <c r="CC514" s="133"/>
      <c r="CD514" s="133">
        <f t="shared" si="315"/>
        <v>2.0266000000000002</v>
      </c>
    </row>
    <row r="515" spans="1:82" ht="15.75" x14ac:dyDescent="0.25">
      <c r="A515" s="125">
        <v>43613</v>
      </c>
      <c r="B515" s="138">
        <v>15028</v>
      </c>
      <c r="C515" s="138">
        <v>53343</v>
      </c>
      <c r="D515" s="138">
        <v>74081</v>
      </c>
      <c r="E515" s="138">
        <v>16220</v>
      </c>
      <c r="F515" s="138">
        <v>46528</v>
      </c>
      <c r="G515" s="138">
        <v>1729</v>
      </c>
      <c r="H515" s="138">
        <v>13867</v>
      </c>
      <c r="I515" s="138">
        <v>12436</v>
      </c>
      <c r="J515" s="138">
        <v>111135</v>
      </c>
      <c r="K515" s="138">
        <v>81671</v>
      </c>
      <c r="L515" s="138">
        <v>3146</v>
      </c>
      <c r="M515" s="138">
        <v>20303</v>
      </c>
      <c r="N515" s="138">
        <v>210</v>
      </c>
      <c r="O515" s="138">
        <v>16201</v>
      </c>
      <c r="P515" s="138">
        <v>15134</v>
      </c>
      <c r="Q515" s="138">
        <v>3056</v>
      </c>
      <c r="R515" s="138">
        <v>14813</v>
      </c>
      <c r="S515" s="138">
        <v>54192</v>
      </c>
      <c r="T515" s="138">
        <v>10449</v>
      </c>
      <c r="U515" s="138">
        <v>3324</v>
      </c>
      <c r="V515" s="138">
        <v>28383</v>
      </c>
      <c r="W515" s="138">
        <v>36329</v>
      </c>
      <c r="X515" s="138">
        <v>14984</v>
      </c>
      <c r="Y515" s="146">
        <v>15595</v>
      </c>
      <c r="Z515" s="138">
        <v>16931</v>
      </c>
      <c r="AA515" s="138">
        <v>57868</v>
      </c>
      <c r="AB515" s="138">
        <v>1038</v>
      </c>
      <c r="AC515" s="138">
        <v>803</v>
      </c>
      <c r="AD515" s="138">
        <v>7464</v>
      </c>
      <c r="AE515" s="138">
        <v>45259</v>
      </c>
      <c r="AF515" s="138">
        <v>7717</v>
      </c>
      <c r="AG515" s="138">
        <v>11010</v>
      </c>
      <c r="AH515" s="138">
        <v>51390</v>
      </c>
      <c r="AI515" s="138">
        <v>43970</v>
      </c>
      <c r="AJ515" s="138">
        <v>360840</v>
      </c>
      <c r="AK515" s="128">
        <f t="shared" si="331"/>
        <v>0.20303000000000002</v>
      </c>
      <c r="AL515" s="129">
        <f t="shared" si="332"/>
        <v>1.5028000000000001</v>
      </c>
      <c r="AM515" s="129">
        <f t="shared" si="337"/>
        <v>2.6671499999999999</v>
      </c>
      <c r="AN515" s="129">
        <f t="shared" si="337"/>
        <v>3.7040500000000001</v>
      </c>
      <c r="AO515" s="129">
        <f t="shared" si="334"/>
        <v>11.1135</v>
      </c>
      <c r="AP515" s="129">
        <f t="shared" si="335"/>
        <v>4.0835499999999998</v>
      </c>
      <c r="AQ515" s="129">
        <f t="shared" si="336"/>
        <v>0.51390000000000002</v>
      </c>
      <c r="AR515" s="129">
        <f t="shared" si="336"/>
        <v>0.43970000000000004</v>
      </c>
      <c r="AT515" s="131">
        <f t="shared" si="316"/>
        <v>43613</v>
      </c>
      <c r="AU515" s="132">
        <f t="shared" ref="AU515:AU578" si="338">(AE515)*0.00001</f>
        <v>0.45259000000000005</v>
      </c>
      <c r="AV515" s="132">
        <f t="shared" ref="AV515:AV578" si="339">(AA515)*0.00001</f>
        <v>0.57868000000000008</v>
      </c>
      <c r="AW515" s="132">
        <f t="shared" ref="AW515:AW578" si="340">(S515)*0.00001</f>
        <v>0.54192000000000007</v>
      </c>
      <c r="AX515" s="132">
        <f t="shared" ref="AX515:AX578" si="341">(AC515)*0.00001</f>
        <v>8.0300000000000007E-3</v>
      </c>
      <c r="AY515" s="132">
        <f t="shared" ref="AY515:AY578" si="342">(AB515)*0.00001</f>
        <v>1.038E-2</v>
      </c>
      <c r="AZ515" s="132">
        <f t="shared" ref="AZ515:AZ578" si="343">(V515)*0.00001</f>
        <v>0.28383000000000003</v>
      </c>
      <c r="BA515" s="132">
        <f t="shared" ref="BA515:BA578" si="344">(Y515)*0.00001</f>
        <v>0.15595000000000001</v>
      </c>
      <c r="BB515" s="132">
        <f t="shared" ref="BB515:BB578" si="345">(W515)*0.00002</f>
        <v>0.72658000000000011</v>
      </c>
      <c r="BC515" s="132">
        <f t="shared" ref="BC515:BC578" si="346">(Z515)*0.00001</f>
        <v>0.16931000000000002</v>
      </c>
      <c r="BD515" s="132">
        <f t="shared" ref="BD515:BD578" si="347">(X515)*0.00001</f>
        <v>0.14984</v>
      </c>
      <c r="BE515" s="132">
        <f t="shared" ref="BE515:BE578" si="348">(AF515)*0.00001</f>
        <v>7.7170000000000002E-2</v>
      </c>
      <c r="BF515" s="132">
        <f t="shared" ref="BF515:BF578" si="349">(AD515)*0.00001</f>
        <v>7.4640000000000012E-2</v>
      </c>
      <c r="BG515" s="132">
        <f t="shared" si="317"/>
        <v>1.1009999999999999E-2</v>
      </c>
      <c r="BH515" s="132"/>
      <c r="BI515" s="132">
        <f t="shared" si="329"/>
        <v>1.5028000000000001</v>
      </c>
      <c r="BJ515" s="132">
        <f t="shared" si="329"/>
        <v>2.6671499999999999</v>
      </c>
      <c r="BK515" s="132">
        <f t="shared" si="329"/>
        <v>3.7040500000000001</v>
      </c>
      <c r="BL515" s="132">
        <f t="shared" ref="BL515:BL578" si="350">(U515)*0.0001</f>
        <v>0.33240000000000003</v>
      </c>
      <c r="BM515" s="132">
        <f t="shared" si="318"/>
        <v>1.6220000000000001</v>
      </c>
      <c r="BN515" s="132">
        <f t="shared" ref="BN515:BN578" si="351">(F515)*0.00002</f>
        <v>0.93056000000000005</v>
      </c>
      <c r="BO515" s="132"/>
      <c r="BP515" s="132">
        <f t="shared" si="319"/>
        <v>4.0835499999999998</v>
      </c>
      <c r="BQ515" s="132">
        <f t="shared" si="320"/>
        <v>11.1135</v>
      </c>
      <c r="BR515" s="132">
        <f t="shared" si="321"/>
        <v>0.36083999999999999</v>
      </c>
      <c r="BS515" s="132">
        <f t="shared" ref="BS515:BS578" si="352">(T515)*0.00001</f>
        <v>0.10449000000000001</v>
      </c>
      <c r="BT515" s="132">
        <f t="shared" ref="BT515:BT578" si="353">(R515)*0.0001</f>
        <v>1.4813000000000001</v>
      </c>
      <c r="BU515" s="132"/>
      <c r="BV515" s="132">
        <f t="shared" si="322"/>
        <v>0.1729</v>
      </c>
      <c r="BW515" s="133">
        <f t="shared" si="330"/>
        <v>1.3867</v>
      </c>
      <c r="BX515" s="133">
        <f t="shared" si="330"/>
        <v>1.2436</v>
      </c>
      <c r="BY515" s="133">
        <f t="shared" ref="BY515:BY578" si="354">(Q515)*0.0001</f>
        <v>0.30560000000000004</v>
      </c>
      <c r="BZ515" s="133">
        <f t="shared" ref="BZ515:BZ578" si="355">(L515)*0.0001</f>
        <v>0.31459999999999999</v>
      </c>
      <c r="CA515" s="133">
        <f t="shared" ref="CA515:CA578" si="356">(N515)*0.0001</f>
        <v>2.1000000000000001E-2</v>
      </c>
      <c r="CB515" s="133">
        <f t="shared" ref="CB515:CB578" si="357">(O515)*0.0005</f>
        <v>8.1005000000000003</v>
      </c>
      <c r="CC515" s="133"/>
      <c r="CD515" s="133">
        <f t="shared" ref="CD515:CD578" si="358">(P515)*0.0001</f>
        <v>1.5134000000000001</v>
      </c>
    </row>
    <row r="516" spans="1:82" ht="15.75" x14ac:dyDescent="0.25">
      <c r="A516" s="125">
        <v>43614</v>
      </c>
      <c r="B516" s="138">
        <v>15036</v>
      </c>
      <c r="C516" s="138">
        <v>52938</v>
      </c>
      <c r="D516" s="138">
        <v>74636</v>
      </c>
      <c r="E516" s="138">
        <v>17649</v>
      </c>
      <c r="F516" s="138">
        <v>47503</v>
      </c>
      <c r="G516" s="138">
        <v>1639</v>
      </c>
      <c r="H516" s="138">
        <v>13461</v>
      </c>
      <c r="I516" s="138">
        <v>13293</v>
      </c>
      <c r="J516" s="138">
        <v>114498</v>
      </c>
      <c r="K516" s="146">
        <v>83628</v>
      </c>
      <c r="L516" s="138">
        <v>3531</v>
      </c>
      <c r="M516" s="138">
        <v>20367</v>
      </c>
      <c r="N516" s="138">
        <v>227</v>
      </c>
      <c r="O516" s="138">
        <v>16661</v>
      </c>
      <c r="P516" s="138">
        <v>14777</v>
      </c>
      <c r="Q516" s="138">
        <v>3167</v>
      </c>
      <c r="R516" s="138">
        <v>14535</v>
      </c>
      <c r="S516" s="138">
        <v>55567</v>
      </c>
      <c r="T516" s="138">
        <v>10784</v>
      </c>
      <c r="U516" s="138">
        <v>3871</v>
      </c>
      <c r="V516" s="138">
        <v>28655</v>
      </c>
      <c r="W516" s="138">
        <v>38202</v>
      </c>
      <c r="X516" s="138">
        <v>16297</v>
      </c>
      <c r="Y516" s="146">
        <v>15595</v>
      </c>
      <c r="Z516" s="138">
        <v>16991</v>
      </c>
      <c r="AA516" s="138">
        <v>55444</v>
      </c>
      <c r="AB516" s="138">
        <v>913</v>
      </c>
      <c r="AC516" s="138">
        <v>731</v>
      </c>
      <c r="AD516" s="146">
        <v>8276</v>
      </c>
      <c r="AE516" s="138">
        <v>52008</v>
      </c>
      <c r="AF516" s="138">
        <v>9906</v>
      </c>
      <c r="AG516" s="138">
        <v>5750</v>
      </c>
      <c r="AH516" s="138">
        <v>54570</v>
      </c>
      <c r="AI516" s="138">
        <v>44230</v>
      </c>
      <c r="AJ516" s="138">
        <v>366620</v>
      </c>
      <c r="AK516" s="128">
        <f t="shared" si="331"/>
        <v>0.20367000000000002</v>
      </c>
      <c r="AL516" s="129">
        <f t="shared" si="332"/>
        <v>1.5036</v>
      </c>
      <c r="AM516" s="129">
        <f t="shared" si="337"/>
        <v>2.6469</v>
      </c>
      <c r="AN516" s="129">
        <f t="shared" si="337"/>
        <v>3.7318000000000002</v>
      </c>
      <c r="AO516" s="129">
        <f t="shared" si="334"/>
        <v>11.4498</v>
      </c>
      <c r="AP516" s="129">
        <f t="shared" si="335"/>
        <v>4.1814</v>
      </c>
      <c r="AQ516" s="129">
        <f t="shared" si="336"/>
        <v>0.54570000000000007</v>
      </c>
      <c r="AR516" s="129">
        <f t="shared" si="336"/>
        <v>0.44230000000000003</v>
      </c>
      <c r="AT516" s="131">
        <f t="shared" ref="AT516:AT579" si="359">A516</f>
        <v>43614</v>
      </c>
      <c r="AU516" s="132">
        <f t="shared" si="338"/>
        <v>0.5200800000000001</v>
      </c>
      <c r="AV516" s="132">
        <f t="shared" si="339"/>
        <v>0.55444000000000004</v>
      </c>
      <c r="AW516" s="132">
        <f t="shared" si="340"/>
        <v>0.55567</v>
      </c>
      <c r="AX516" s="132">
        <f t="shared" si="341"/>
        <v>7.3100000000000005E-3</v>
      </c>
      <c r="AY516" s="132">
        <f t="shared" si="342"/>
        <v>9.130000000000001E-3</v>
      </c>
      <c r="AZ516" s="132">
        <f t="shared" si="343"/>
        <v>0.28655000000000003</v>
      </c>
      <c r="BA516" s="132">
        <f t="shared" si="344"/>
        <v>0.15595000000000001</v>
      </c>
      <c r="BB516" s="132">
        <f t="shared" si="345"/>
        <v>0.76404000000000005</v>
      </c>
      <c r="BC516" s="132">
        <f t="shared" si="346"/>
        <v>0.16991000000000001</v>
      </c>
      <c r="BD516" s="132">
        <f t="shared" si="347"/>
        <v>0.16297</v>
      </c>
      <c r="BE516" s="132">
        <f t="shared" si="348"/>
        <v>9.9060000000000009E-2</v>
      </c>
      <c r="BF516" s="132">
        <f t="shared" si="349"/>
        <v>8.276E-2</v>
      </c>
      <c r="BG516" s="132">
        <f t="shared" ref="BG516:BG579" si="360">(AG516)*0.000001</f>
        <v>5.7499999999999999E-3</v>
      </c>
      <c r="BH516" s="132"/>
      <c r="BI516" s="132">
        <f t="shared" si="329"/>
        <v>1.5036</v>
      </c>
      <c r="BJ516" s="132">
        <f t="shared" si="329"/>
        <v>2.6469</v>
      </c>
      <c r="BK516" s="132">
        <f t="shared" si="329"/>
        <v>3.7318000000000002</v>
      </c>
      <c r="BL516" s="132">
        <f t="shared" si="350"/>
        <v>0.3871</v>
      </c>
      <c r="BM516" s="132">
        <f t="shared" ref="BM516:BM579" si="361">((E516)*0.0001)</f>
        <v>1.7649000000000001</v>
      </c>
      <c r="BN516" s="132">
        <f t="shared" si="351"/>
        <v>0.95006000000000013</v>
      </c>
      <c r="BO516" s="132"/>
      <c r="BP516" s="132">
        <f t="shared" ref="BP516:BP579" si="362">(AP516)</f>
        <v>4.1814</v>
      </c>
      <c r="BQ516" s="132">
        <f t="shared" ref="BQ516:BQ579" si="363">(AO516)</f>
        <v>11.4498</v>
      </c>
      <c r="BR516" s="132">
        <f t="shared" ref="BR516:BR579" si="364">(AJ516)*0.000001</f>
        <v>0.36662</v>
      </c>
      <c r="BS516" s="132">
        <f t="shared" si="352"/>
        <v>0.10784000000000001</v>
      </c>
      <c r="BT516" s="132">
        <f t="shared" si="353"/>
        <v>1.4535</v>
      </c>
      <c r="BU516" s="132"/>
      <c r="BV516" s="132">
        <f t="shared" ref="BV516:BV579" si="365">((G516)*0.0001)</f>
        <v>0.16390000000000002</v>
      </c>
      <c r="BW516" s="133">
        <f t="shared" si="330"/>
        <v>1.3461000000000001</v>
      </c>
      <c r="BX516" s="133">
        <f t="shared" si="330"/>
        <v>1.3293000000000001</v>
      </c>
      <c r="BY516" s="133">
        <f t="shared" si="354"/>
        <v>0.31670000000000004</v>
      </c>
      <c r="BZ516" s="133">
        <f t="shared" si="355"/>
        <v>0.35310000000000002</v>
      </c>
      <c r="CA516" s="133">
        <f t="shared" si="356"/>
        <v>2.2700000000000001E-2</v>
      </c>
      <c r="CB516" s="133">
        <f t="shared" si="357"/>
        <v>8.3305000000000007</v>
      </c>
      <c r="CC516" s="133"/>
      <c r="CD516" s="133">
        <f t="shared" si="358"/>
        <v>1.4777</v>
      </c>
    </row>
    <row r="517" spans="1:82" ht="15.75" x14ac:dyDescent="0.25">
      <c r="A517" s="125">
        <v>43615</v>
      </c>
      <c r="B517" s="138">
        <v>14956</v>
      </c>
      <c r="C517" s="138">
        <v>53136</v>
      </c>
      <c r="D517" s="138">
        <v>74906</v>
      </c>
      <c r="E517" s="138">
        <v>17506</v>
      </c>
      <c r="F517" s="138">
        <v>48977</v>
      </c>
      <c r="G517" s="138">
        <v>1675</v>
      </c>
      <c r="H517" s="138">
        <v>14533</v>
      </c>
      <c r="I517" s="138">
        <v>14058</v>
      </c>
      <c r="J517" s="138">
        <v>114928</v>
      </c>
      <c r="K517" s="138">
        <v>86059</v>
      </c>
      <c r="L517" s="138">
        <v>3631</v>
      </c>
      <c r="M517" s="138">
        <v>22231</v>
      </c>
      <c r="N517" s="138">
        <v>222</v>
      </c>
      <c r="O517" s="138">
        <v>16592</v>
      </c>
      <c r="P517" s="138">
        <v>15354</v>
      </c>
      <c r="Q517" s="138">
        <v>3374</v>
      </c>
      <c r="R517" s="138">
        <v>14454</v>
      </c>
      <c r="S517" s="138">
        <v>54423</v>
      </c>
      <c r="T517" s="138">
        <v>10434</v>
      </c>
      <c r="U517" s="138">
        <v>3947</v>
      </c>
      <c r="V517" s="138">
        <v>28120</v>
      </c>
      <c r="W517" s="138">
        <v>37011</v>
      </c>
      <c r="X517" s="138">
        <v>17141</v>
      </c>
      <c r="Y517" s="146">
        <v>15595</v>
      </c>
      <c r="Z517" s="138">
        <v>15381</v>
      </c>
      <c r="AA517" s="138">
        <v>56225</v>
      </c>
      <c r="AB517" s="138">
        <v>1007</v>
      </c>
      <c r="AC517" s="138">
        <v>705</v>
      </c>
      <c r="AD517" s="138">
        <v>9160</v>
      </c>
      <c r="AE517" s="138">
        <v>42559</v>
      </c>
      <c r="AF517" s="138">
        <v>8878</v>
      </c>
      <c r="AG517" s="138">
        <v>10680</v>
      </c>
      <c r="AH517" s="138">
        <v>65190</v>
      </c>
      <c r="AI517" s="138">
        <v>53950</v>
      </c>
      <c r="AJ517" s="138">
        <v>363740</v>
      </c>
      <c r="AK517" s="128">
        <f>(M517)*0.00001</f>
        <v>0.22231000000000001</v>
      </c>
      <c r="AL517" s="129">
        <f>(B517)*0.0001</f>
        <v>1.4956</v>
      </c>
      <c r="AM517" s="129">
        <f>(C517)*0.00005</f>
        <v>2.6568000000000001</v>
      </c>
      <c r="AN517" s="129">
        <f>(D517)*0.00005</f>
        <v>3.7453000000000003</v>
      </c>
      <c r="AO517" s="129">
        <f>(J517)*0.0001</f>
        <v>11.492800000000001</v>
      </c>
      <c r="AP517" s="129">
        <f>(K517)*0.00005</f>
        <v>4.3029500000000001</v>
      </c>
      <c r="AQ517" s="129">
        <f>(AH517)*0.00001</f>
        <v>0.65190000000000003</v>
      </c>
      <c r="AR517" s="129">
        <f>(AI517)*0.00001</f>
        <v>0.53950000000000009</v>
      </c>
      <c r="AT517" s="131">
        <f t="shared" si="359"/>
        <v>43615</v>
      </c>
      <c r="AU517" s="132">
        <f t="shared" si="338"/>
        <v>0.42559000000000002</v>
      </c>
      <c r="AV517" s="132">
        <f t="shared" si="339"/>
        <v>0.56225000000000003</v>
      </c>
      <c r="AW517" s="132">
        <f t="shared" si="340"/>
        <v>0.54422999999999999</v>
      </c>
      <c r="AX517" s="132">
        <f t="shared" si="341"/>
        <v>7.0500000000000007E-3</v>
      </c>
      <c r="AY517" s="132">
        <f t="shared" si="342"/>
        <v>1.0070000000000001E-2</v>
      </c>
      <c r="AZ517" s="132">
        <f t="shared" si="343"/>
        <v>0.28120000000000001</v>
      </c>
      <c r="BA517" s="132">
        <f t="shared" si="344"/>
        <v>0.15595000000000001</v>
      </c>
      <c r="BB517" s="132">
        <f t="shared" si="345"/>
        <v>0.7402200000000001</v>
      </c>
      <c r="BC517" s="132">
        <f t="shared" si="346"/>
        <v>0.15381</v>
      </c>
      <c r="BD517" s="132">
        <f t="shared" si="347"/>
        <v>0.17141000000000001</v>
      </c>
      <c r="BE517" s="132">
        <f t="shared" si="348"/>
        <v>8.8780000000000012E-2</v>
      </c>
      <c r="BF517" s="132">
        <f t="shared" si="349"/>
        <v>9.1600000000000001E-2</v>
      </c>
      <c r="BG517" s="132">
        <f t="shared" si="360"/>
        <v>1.068E-2</v>
      </c>
      <c r="BH517" s="132"/>
      <c r="BI517" s="132">
        <f t="shared" si="329"/>
        <v>1.4956</v>
      </c>
      <c r="BJ517" s="132">
        <f t="shared" si="329"/>
        <v>2.6568000000000001</v>
      </c>
      <c r="BK517" s="132">
        <f t="shared" si="329"/>
        <v>3.7453000000000003</v>
      </c>
      <c r="BL517" s="132">
        <f t="shared" si="350"/>
        <v>0.3947</v>
      </c>
      <c r="BM517" s="132">
        <f t="shared" si="361"/>
        <v>1.7506000000000002</v>
      </c>
      <c r="BN517" s="132">
        <f t="shared" si="351"/>
        <v>0.97954000000000008</v>
      </c>
      <c r="BO517" s="132"/>
      <c r="BP517" s="132">
        <f t="shared" si="362"/>
        <v>4.3029500000000001</v>
      </c>
      <c r="BQ517" s="132">
        <f t="shared" si="363"/>
        <v>11.492800000000001</v>
      </c>
      <c r="BR517" s="132">
        <f t="shared" si="364"/>
        <v>0.36374000000000001</v>
      </c>
      <c r="BS517" s="132">
        <f t="shared" si="352"/>
        <v>0.10434</v>
      </c>
      <c r="BT517" s="132">
        <f t="shared" si="353"/>
        <v>1.4454</v>
      </c>
      <c r="BU517" s="132"/>
      <c r="BV517" s="132">
        <f t="shared" si="365"/>
        <v>0.16750000000000001</v>
      </c>
      <c r="BW517" s="133">
        <f t="shared" si="330"/>
        <v>1.4533</v>
      </c>
      <c r="BX517" s="133">
        <f t="shared" si="330"/>
        <v>1.4058000000000002</v>
      </c>
      <c r="BY517" s="133">
        <f t="shared" si="354"/>
        <v>0.33740000000000003</v>
      </c>
      <c r="BZ517" s="133">
        <f t="shared" si="355"/>
        <v>0.36310000000000003</v>
      </c>
      <c r="CA517" s="133">
        <f t="shared" si="356"/>
        <v>2.2200000000000001E-2</v>
      </c>
      <c r="CB517" s="133">
        <f t="shared" si="357"/>
        <v>8.2959999999999994</v>
      </c>
      <c r="CC517" s="133"/>
      <c r="CD517" s="133">
        <f t="shared" si="358"/>
        <v>1.5354000000000001</v>
      </c>
    </row>
    <row r="518" spans="1:82" ht="15.75" x14ac:dyDescent="0.25">
      <c r="A518" s="125">
        <v>43616</v>
      </c>
      <c r="B518" s="138">
        <v>15083</v>
      </c>
      <c r="C518" s="138">
        <v>52641</v>
      </c>
      <c r="D518" s="138">
        <v>74300</v>
      </c>
      <c r="E518" s="138">
        <v>16799</v>
      </c>
      <c r="F518" s="138">
        <v>48043</v>
      </c>
      <c r="G518" s="138">
        <v>1944</v>
      </c>
      <c r="H518" s="138">
        <v>15435</v>
      </c>
      <c r="I518" s="138">
        <v>14113</v>
      </c>
      <c r="J518" s="138">
        <v>112111</v>
      </c>
      <c r="K518" s="138">
        <v>83930</v>
      </c>
      <c r="L518" s="138">
        <v>3653</v>
      </c>
      <c r="M518" s="138">
        <v>22016</v>
      </c>
      <c r="N518" s="138">
        <v>192</v>
      </c>
      <c r="O518" s="138">
        <v>17092</v>
      </c>
      <c r="P518" s="138">
        <v>15946</v>
      </c>
      <c r="Q518" s="138">
        <v>3392</v>
      </c>
      <c r="R518" s="138">
        <v>14427</v>
      </c>
      <c r="S518" s="138">
        <v>52073</v>
      </c>
      <c r="T518" s="138">
        <v>11051</v>
      </c>
      <c r="U518" s="138">
        <v>3597</v>
      </c>
      <c r="V518" s="138">
        <v>27632</v>
      </c>
      <c r="W518" s="138">
        <v>36137</v>
      </c>
      <c r="X518" s="138">
        <v>15744</v>
      </c>
      <c r="Y518" s="146">
        <v>15595</v>
      </c>
      <c r="Z518" s="138">
        <v>15315</v>
      </c>
      <c r="AA518" s="138">
        <v>54422</v>
      </c>
      <c r="AB518" s="138">
        <v>1029</v>
      </c>
      <c r="AC518" s="138">
        <v>873</v>
      </c>
      <c r="AD518" s="138">
        <v>7134</v>
      </c>
      <c r="AE518" s="138">
        <v>34239</v>
      </c>
      <c r="AF518" s="138">
        <v>7913</v>
      </c>
      <c r="AG518" s="138">
        <v>9030</v>
      </c>
      <c r="AH518" s="138">
        <v>48510</v>
      </c>
      <c r="AI518" s="138">
        <v>38950</v>
      </c>
      <c r="AJ518" s="138">
        <v>350060</v>
      </c>
      <c r="AK518" s="128">
        <f t="shared" si="331"/>
        <v>0.22016000000000002</v>
      </c>
      <c r="AL518" s="129">
        <f t="shared" si="332"/>
        <v>1.5083</v>
      </c>
      <c r="AM518" s="129">
        <f t="shared" si="337"/>
        <v>2.63205</v>
      </c>
      <c r="AN518" s="129">
        <f t="shared" si="337"/>
        <v>3.7150000000000003</v>
      </c>
      <c r="AO518" s="129">
        <f t="shared" si="334"/>
        <v>11.2111</v>
      </c>
      <c r="AP518" s="129">
        <f t="shared" si="335"/>
        <v>4.1965000000000003</v>
      </c>
      <c r="AQ518" s="129">
        <f t="shared" si="336"/>
        <v>0.48510000000000003</v>
      </c>
      <c r="AR518" s="129">
        <f t="shared" si="336"/>
        <v>0.38950000000000001</v>
      </c>
      <c r="AT518" s="131">
        <f t="shared" si="359"/>
        <v>43616</v>
      </c>
      <c r="AU518" s="132">
        <f t="shared" si="338"/>
        <v>0.34239000000000003</v>
      </c>
      <c r="AV518" s="132">
        <f t="shared" si="339"/>
        <v>0.54422000000000004</v>
      </c>
      <c r="AW518" s="132">
        <f t="shared" si="340"/>
        <v>0.52073000000000003</v>
      </c>
      <c r="AX518" s="132">
        <f t="shared" si="341"/>
        <v>8.7299999999999999E-3</v>
      </c>
      <c r="AY518" s="132">
        <f t="shared" si="342"/>
        <v>1.0290000000000001E-2</v>
      </c>
      <c r="AZ518" s="132">
        <f t="shared" si="343"/>
        <v>0.27632000000000001</v>
      </c>
      <c r="BA518" s="132">
        <f t="shared" si="344"/>
        <v>0.15595000000000001</v>
      </c>
      <c r="BB518" s="132">
        <f t="shared" si="345"/>
        <v>0.72274000000000005</v>
      </c>
      <c r="BC518" s="132">
        <f t="shared" si="346"/>
        <v>0.15315000000000001</v>
      </c>
      <c r="BD518" s="132">
        <f t="shared" si="347"/>
        <v>0.15744000000000002</v>
      </c>
      <c r="BE518" s="132">
        <f t="shared" si="348"/>
        <v>7.9130000000000006E-2</v>
      </c>
      <c r="BF518" s="132">
        <f t="shared" si="349"/>
        <v>7.1340000000000001E-2</v>
      </c>
      <c r="BG518" s="132">
        <f t="shared" si="360"/>
        <v>9.0299999999999998E-3</v>
      </c>
      <c r="BH518" s="132"/>
      <c r="BI518" s="132">
        <f t="shared" si="329"/>
        <v>1.5083</v>
      </c>
      <c r="BJ518" s="132">
        <f t="shared" si="329"/>
        <v>2.63205</v>
      </c>
      <c r="BK518" s="132">
        <f t="shared" si="329"/>
        <v>3.7150000000000003</v>
      </c>
      <c r="BL518" s="132">
        <f t="shared" si="350"/>
        <v>0.35970000000000002</v>
      </c>
      <c r="BM518" s="132">
        <f t="shared" si="361"/>
        <v>1.6799000000000002</v>
      </c>
      <c r="BN518" s="132">
        <f t="shared" si="351"/>
        <v>0.96086000000000005</v>
      </c>
      <c r="BO518" s="132"/>
      <c r="BP518" s="132">
        <f t="shared" si="362"/>
        <v>4.1965000000000003</v>
      </c>
      <c r="BQ518" s="132">
        <f t="shared" si="363"/>
        <v>11.2111</v>
      </c>
      <c r="BR518" s="132">
        <f t="shared" si="364"/>
        <v>0.35005999999999998</v>
      </c>
      <c r="BS518" s="132">
        <f t="shared" si="352"/>
        <v>0.11051000000000001</v>
      </c>
      <c r="BT518" s="132">
        <f t="shared" si="353"/>
        <v>1.4427000000000001</v>
      </c>
      <c r="BU518" s="132"/>
      <c r="BV518" s="132">
        <f t="shared" si="365"/>
        <v>0.19440000000000002</v>
      </c>
      <c r="BW518" s="133">
        <f t="shared" si="330"/>
        <v>1.5435000000000001</v>
      </c>
      <c r="BX518" s="133">
        <f t="shared" si="330"/>
        <v>1.4113</v>
      </c>
      <c r="BY518" s="133">
        <f t="shared" si="354"/>
        <v>0.3392</v>
      </c>
      <c r="BZ518" s="133">
        <f t="shared" si="355"/>
        <v>0.36530000000000001</v>
      </c>
      <c r="CA518" s="133">
        <f t="shared" si="356"/>
        <v>1.9200000000000002E-2</v>
      </c>
      <c r="CB518" s="133">
        <f t="shared" si="357"/>
        <v>8.5459999999999994</v>
      </c>
      <c r="CC518" s="133"/>
      <c r="CD518" s="133">
        <f t="shared" si="358"/>
        <v>1.5946</v>
      </c>
    </row>
    <row r="519" spans="1:82" ht="15.75" x14ac:dyDescent="0.25">
      <c r="A519" s="125">
        <v>43617</v>
      </c>
      <c r="B519" s="138">
        <v>15410</v>
      </c>
      <c r="C519" s="138">
        <v>53157</v>
      </c>
      <c r="D519" s="138">
        <v>74349</v>
      </c>
      <c r="E519" s="138">
        <v>16049</v>
      </c>
      <c r="F519" s="138">
        <v>48328</v>
      </c>
      <c r="G519" s="138">
        <v>2350</v>
      </c>
      <c r="H519" s="138">
        <v>16613</v>
      </c>
      <c r="I519" s="138">
        <v>14815</v>
      </c>
      <c r="J519" s="138">
        <v>111375</v>
      </c>
      <c r="K519" s="138">
        <v>82454</v>
      </c>
      <c r="L519" s="138">
        <v>3595</v>
      </c>
      <c r="M519" s="138">
        <v>22777</v>
      </c>
      <c r="N519" s="138">
        <v>130</v>
      </c>
      <c r="O519" s="138">
        <v>19117</v>
      </c>
      <c r="P519" s="138">
        <v>17325</v>
      </c>
      <c r="Q519" s="138">
        <v>3309</v>
      </c>
      <c r="R519" s="138">
        <v>13775</v>
      </c>
      <c r="S519" s="138">
        <v>49756</v>
      </c>
      <c r="T519" s="138">
        <v>12669</v>
      </c>
      <c r="U519" s="138">
        <v>3326</v>
      </c>
      <c r="V519" s="138">
        <v>29616</v>
      </c>
      <c r="W519" s="138">
        <v>35358</v>
      </c>
      <c r="X519" s="138">
        <v>15980</v>
      </c>
      <c r="Y519" s="146">
        <v>16339</v>
      </c>
      <c r="Z519" s="138">
        <v>16100</v>
      </c>
      <c r="AA519" s="138">
        <v>56418</v>
      </c>
      <c r="AB519" s="138">
        <v>1175</v>
      </c>
      <c r="AC519" s="138">
        <v>1354</v>
      </c>
      <c r="AD519" s="138">
        <v>6491</v>
      </c>
      <c r="AE519" s="138">
        <v>40540</v>
      </c>
      <c r="AF519" s="138">
        <v>6412</v>
      </c>
      <c r="AG519" s="138">
        <v>10930</v>
      </c>
      <c r="AH519" s="138">
        <v>47920</v>
      </c>
      <c r="AI519" s="138">
        <v>40560</v>
      </c>
      <c r="AJ519" s="138">
        <v>351200</v>
      </c>
      <c r="AK519" s="128">
        <f t="shared" si="331"/>
        <v>0.22777000000000003</v>
      </c>
      <c r="AL519" s="129">
        <f t="shared" si="332"/>
        <v>1.5410000000000001</v>
      </c>
      <c r="AM519" s="129">
        <f t="shared" si="337"/>
        <v>2.6578500000000003</v>
      </c>
      <c r="AN519" s="129">
        <f t="shared" si="337"/>
        <v>3.7174500000000004</v>
      </c>
      <c r="AO519" s="129">
        <f t="shared" si="334"/>
        <v>11.137500000000001</v>
      </c>
      <c r="AP519" s="129">
        <f t="shared" si="335"/>
        <v>4.1227</v>
      </c>
      <c r="AQ519" s="129">
        <f>(AH519)*0.00001</f>
        <v>0.47920000000000001</v>
      </c>
      <c r="AR519" s="129">
        <f>(AI519)*0.000001</f>
        <v>4.0559999999999999E-2</v>
      </c>
      <c r="AT519" s="131">
        <f t="shared" si="359"/>
        <v>43617</v>
      </c>
      <c r="AU519" s="132">
        <f t="shared" si="338"/>
        <v>0.40540000000000004</v>
      </c>
      <c r="AV519" s="132">
        <f t="shared" si="339"/>
        <v>0.56418000000000001</v>
      </c>
      <c r="AW519" s="132">
        <f t="shared" si="340"/>
        <v>0.49756000000000006</v>
      </c>
      <c r="AX519" s="132">
        <f t="shared" si="341"/>
        <v>1.3540000000000002E-2</v>
      </c>
      <c r="AY519" s="132">
        <f t="shared" si="342"/>
        <v>1.1750000000000002E-2</v>
      </c>
      <c r="AZ519" s="132">
        <f t="shared" si="343"/>
        <v>0.29616000000000003</v>
      </c>
      <c r="BA519" s="132">
        <f t="shared" si="344"/>
        <v>0.16339000000000001</v>
      </c>
      <c r="BB519" s="132">
        <f t="shared" si="345"/>
        <v>0.70716000000000001</v>
      </c>
      <c r="BC519" s="132">
        <f t="shared" si="346"/>
        <v>0.161</v>
      </c>
      <c r="BD519" s="132">
        <f t="shared" si="347"/>
        <v>0.15980000000000003</v>
      </c>
      <c r="BE519" s="132">
        <f t="shared" si="348"/>
        <v>6.412000000000001E-2</v>
      </c>
      <c r="BF519" s="132">
        <f t="shared" si="349"/>
        <v>6.4910000000000009E-2</v>
      </c>
      <c r="BG519" s="132">
        <f t="shared" si="360"/>
        <v>1.0929999999999999E-2</v>
      </c>
      <c r="BH519" s="132"/>
      <c r="BI519" s="132">
        <f t="shared" si="329"/>
        <v>1.5410000000000001</v>
      </c>
      <c r="BJ519" s="132">
        <f t="shared" si="329"/>
        <v>2.6578500000000003</v>
      </c>
      <c r="BK519" s="132">
        <f t="shared" si="329"/>
        <v>3.7174500000000004</v>
      </c>
      <c r="BL519" s="132">
        <f t="shared" si="350"/>
        <v>0.33260000000000001</v>
      </c>
      <c r="BM519" s="132">
        <f t="shared" si="361"/>
        <v>1.6049</v>
      </c>
      <c r="BN519" s="132">
        <f t="shared" si="351"/>
        <v>0.96656000000000009</v>
      </c>
      <c r="BO519" s="132"/>
      <c r="BP519" s="132">
        <f t="shared" si="362"/>
        <v>4.1227</v>
      </c>
      <c r="BQ519" s="132">
        <f t="shared" si="363"/>
        <v>11.137500000000001</v>
      </c>
      <c r="BR519" s="132">
        <f t="shared" si="364"/>
        <v>0.35119999999999996</v>
      </c>
      <c r="BS519" s="132">
        <f t="shared" si="352"/>
        <v>0.12669</v>
      </c>
      <c r="BT519" s="132">
        <f t="shared" si="353"/>
        <v>1.3775000000000002</v>
      </c>
      <c r="BU519" s="132"/>
      <c r="BV519" s="132">
        <f t="shared" si="365"/>
        <v>0.23500000000000001</v>
      </c>
      <c r="BW519" s="133">
        <f t="shared" si="330"/>
        <v>1.6613</v>
      </c>
      <c r="BX519" s="133">
        <f t="shared" si="330"/>
        <v>1.4815</v>
      </c>
      <c r="BY519" s="133">
        <f t="shared" si="354"/>
        <v>0.33090000000000003</v>
      </c>
      <c r="BZ519" s="133">
        <f t="shared" si="355"/>
        <v>0.35950000000000004</v>
      </c>
      <c r="CA519" s="133">
        <f t="shared" si="356"/>
        <v>1.3000000000000001E-2</v>
      </c>
      <c r="CB519" s="133">
        <f t="shared" si="357"/>
        <v>9.5585000000000004</v>
      </c>
      <c r="CC519" s="133"/>
      <c r="CD519" s="133">
        <f t="shared" si="358"/>
        <v>1.7325000000000002</v>
      </c>
    </row>
    <row r="520" spans="1:82" ht="15.75" x14ac:dyDescent="0.25">
      <c r="A520" s="125">
        <v>43618</v>
      </c>
      <c r="B520" s="138">
        <v>15650</v>
      </c>
      <c r="C520" s="138">
        <v>54133</v>
      </c>
      <c r="D520" s="138">
        <v>75075</v>
      </c>
      <c r="E520" s="138">
        <v>16354</v>
      </c>
      <c r="F520" s="138">
        <v>50526</v>
      </c>
      <c r="G520" s="138">
        <v>2400</v>
      </c>
      <c r="H520" s="138">
        <v>16153</v>
      </c>
      <c r="I520" s="138">
        <v>15025</v>
      </c>
      <c r="J520" s="138">
        <v>113511</v>
      </c>
      <c r="K520" s="138">
        <v>84610</v>
      </c>
      <c r="L520" s="138">
        <v>3641</v>
      </c>
      <c r="M520" s="138">
        <v>22832</v>
      </c>
      <c r="N520" s="138">
        <v>130</v>
      </c>
      <c r="O520" s="138">
        <v>18726</v>
      </c>
      <c r="P520" s="138">
        <v>16810</v>
      </c>
      <c r="Q520" s="138">
        <v>3466</v>
      </c>
      <c r="R520" s="138">
        <v>14374</v>
      </c>
      <c r="S520" s="138">
        <v>50849</v>
      </c>
      <c r="T520" s="138">
        <v>12179</v>
      </c>
      <c r="U520" s="138">
        <v>3577</v>
      </c>
      <c r="V520" s="138">
        <v>30345</v>
      </c>
      <c r="W520" s="138">
        <v>35987</v>
      </c>
      <c r="X520" s="138">
        <v>17128</v>
      </c>
      <c r="Y520" s="146">
        <v>16339</v>
      </c>
      <c r="Z520" s="138">
        <v>16080</v>
      </c>
      <c r="AA520" s="138">
        <v>56993</v>
      </c>
      <c r="AB520" s="138">
        <v>1246</v>
      </c>
      <c r="AC520" s="138">
        <v>1506</v>
      </c>
      <c r="AD520" s="138">
        <v>6586</v>
      </c>
      <c r="AE520" s="138">
        <v>48264</v>
      </c>
      <c r="AF520" s="138">
        <v>6416</v>
      </c>
      <c r="AG520" s="138">
        <v>0</v>
      </c>
      <c r="AH520" s="138">
        <v>51070</v>
      </c>
      <c r="AI520" s="138">
        <v>40150</v>
      </c>
      <c r="AJ520" s="138">
        <v>365680</v>
      </c>
      <c r="AK520" s="128">
        <f t="shared" si="331"/>
        <v>0.22832000000000002</v>
      </c>
      <c r="AL520" s="129">
        <f t="shared" si="332"/>
        <v>1.5650000000000002</v>
      </c>
      <c r="AM520" s="129">
        <f t="shared" ref="AM520:AN535" si="366">(C520)*0.00005</f>
        <v>2.7066500000000002</v>
      </c>
      <c r="AN520" s="129">
        <f t="shared" si="366"/>
        <v>3.7537500000000001</v>
      </c>
      <c r="AO520" s="129">
        <f t="shared" si="334"/>
        <v>11.351100000000001</v>
      </c>
      <c r="AP520" s="129">
        <f t="shared" si="335"/>
        <v>4.2305000000000001</v>
      </c>
      <c r="AQ520" s="129">
        <f t="shared" ref="AQ520:AQ547" si="367">(AH520)*0.00001</f>
        <v>0.51070000000000004</v>
      </c>
      <c r="AR520" s="129">
        <f t="shared" ref="AR520:AR548" si="368">(AI520)*0.000001</f>
        <v>4.0149999999999998E-2</v>
      </c>
      <c r="AT520" s="131">
        <f t="shared" si="359"/>
        <v>43618</v>
      </c>
      <c r="AU520" s="132">
        <f t="shared" si="338"/>
        <v>0.48264000000000001</v>
      </c>
      <c r="AV520" s="132">
        <f t="shared" si="339"/>
        <v>0.56993000000000005</v>
      </c>
      <c r="AW520" s="132">
        <f t="shared" si="340"/>
        <v>0.50849</v>
      </c>
      <c r="AX520" s="132">
        <f t="shared" si="341"/>
        <v>1.506E-2</v>
      </c>
      <c r="AY520" s="132">
        <f t="shared" si="342"/>
        <v>1.2460000000000001E-2</v>
      </c>
      <c r="AZ520" s="132">
        <f t="shared" si="343"/>
        <v>0.30345</v>
      </c>
      <c r="BA520" s="132">
        <f t="shared" si="344"/>
        <v>0.16339000000000001</v>
      </c>
      <c r="BB520" s="132">
        <f t="shared" si="345"/>
        <v>0.71974000000000005</v>
      </c>
      <c r="BC520" s="132">
        <f t="shared" si="346"/>
        <v>0.16080000000000003</v>
      </c>
      <c r="BD520" s="132">
        <f t="shared" si="347"/>
        <v>0.17128000000000002</v>
      </c>
      <c r="BE520" s="132">
        <f t="shared" si="348"/>
        <v>6.4160000000000009E-2</v>
      </c>
      <c r="BF520" s="132">
        <f t="shared" si="349"/>
        <v>6.5860000000000002E-2</v>
      </c>
      <c r="BG520" s="132">
        <f t="shared" si="360"/>
        <v>0</v>
      </c>
      <c r="BH520" s="132"/>
      <c r="BI520" s="132">
        <f t="shared" si="329"/>
        <v>1.5650000000000002</v>
      </c>
      <c r="BJ520" s="132">
        <f t="shared" si="329"/>
        <v>2.7066500000000002</v>
      </c>
      <c r="BK520" s="132">
        <f t="shared" si="329"/>
        <v>3.7537500000000001</v>
      </c>
      <c r="BL520" s="132">
        <f t="shared" si="350"/>
        <v>0.35770000000000002</v>
      </c>
      <c r="BM520" s="132">
        <f t="shared" si="361"/>
        <v>1.6354000000000002</v>
      </c>
      <c r="BN520" s="132">
        <f t="shared" si="351"/>
        <v>1.0105200000000001</v>
      </c>
      <c r="BO520" s="132"/>
      <c r="BP520" s="132">
        <f t="shared" si="362"/>
        <v>4.2305000000000001</v>
      </c>
      <c r="BQ520" s="132">
        <f t="shared" si="363"/>
        <v>11.351100000000001</v>
      </c>
      <c r="BR520" s="132">
        <f t="shared" si="364"/>
        <v>0.36568000000000001</v>
      </c>
      <c r="BS520" s="132">
        <f t="shared" si="352"/>
        <v>0.12179000000000001</v>
      </c>
      <c r="BT520" s="132">
        <f t="shared" si="353"/>
        <v>1.4374</v>
      </c>
      <c r="BU520" s="132"/>
      <c r="BV520" s="132">
        <f t="shared" si="365"/>
        <v>0.24000000000000002</v>
      </c>
      <c r="BW520" s="133">
        <f t="shared" si="330"/>
        <v>1.6153000000000002</v>
      </c>
      <c r="BX520" s="133">
        <f t="shared" si="330"/>
        <v>1.5025000000000002</v>
      </c>
      <c r="BY520" s="133">
        <f t="shared" si="354"/>
        <v>0.34660000000000002</v>
      </c>
      <c r="BZ520" s="133">
        <f t="shared" si="355"/>
        <v>0.36410000000000003</v>
      </c>
      <c r="CA520" s="133">
        <f t="shared" si="356"/>
        <v>1.3000000000000001E-2</v>
      </c>
      <c r="CB520" s="133">
        <f t="shared" si="357"/>
        <v>9.3629999999999995</v>
      </c>
      <c r="CC520" s="133"/>
      <c r="CD520" s="133">
        <f t="shared" si="358"/>
        <v>1.681</v>
      </c>
    </row>
    <row r="521" spans="1:82" ht="15.75" x14ac:dyDescent="0.25">
      <c r="A521" s="125">
        <v>43619</v>
      </c>
      <c r="B521" s="138">
        <v>14531</v>
      </c>
      <c r="C521" s="138">
        <v>51338</v>
      </c>
      <c r="D521" s="138">
        <v>72490</v>
      </c>
      <c r="E521" s="138">
        <v>16716</v>
      </c>
      <c r="F521" s="138">
        <v>46925</v>
      </c>
      <c r="G521" s="138">
        <v>1802</v>
      </c>
      <c r="H521" s="138">
        <v>14378</v>
      </c>
      <c r="I521" s="138">
        <v>13857</v>
      </c>
      <c r="J521" s="138">
        <v>110613</v>
      </c>
      <c r="K521" s="138">
        <v>82895</v>
      </c>
      <c r="L521" s="138">
        <v>3260</v>
      </c>
      <c r="M521" s="138">
        <v>19880</v>
      </c>
      <c r="N521" s="138">
        <v>193</v>
      </c>
      <c r="O521" s="138">
        <v>16984</v>
      </c>
      <c r="P521" s="138">
        <v>14647</v>
      </c>
      <c r="Q521" s="138">
        <v>3266</v>
      </c>
      <c r="R521" s="138">
        <v>14014</v>
      </c>
      <c r="S521" s="138">
        <v>48760</v>
      </c>
      <c r="T521" s="138">
        <v>11069</v>
      </c>
      <c r="U521" s="138">
        <v>3707</v>
      </c>
      <c r="V521" s="138">
        <v>28109</v>
      </c>
      <c r="W521" s="138">
        <v>35771</v>
      </c>
      <c r="X521" s="138">
        <v>15856</v>
      </c>
      <c r="Y521" s="146">
        <v>16339</v>
      </c>
      <c r="Z521" s="138">
        <v>14936</v>
      </c>
      <c r="AA521" s="138">
        <v>54567</v>
      </c>
      <c r="AB521" s="138">
        <v>1053</v>
      </c>
      <c r="AC521" s="138">
        <v>1149</v>
      </c>
      <c r="AD521" s="138">
        <v>5903</v>
      </c>
      <c r="AE521" s="138">
        <v>37110</v>
      </c>
      <c r="AF521" s="138">
        <v>8666</v>
      </c>
      <c r="AG521" s="138">
        <v>10990</v>
      </c>
      <c r="AH521" s="138">
        <v>45780</v>
      </c>
      <c r="AI521" s="138">
        <v>34140</v>
      </c>
      <c r="AJ521" s="138">
        <v>361600</v>
      </c>
      <c r="AK521" s="128">
        <f t="shared" si="331"/>
        <v>0.1988</v>
      </c>
      <c r="AL521" s="129">
        <f t="shared" si="332"/>
        <v>1.4531000000000001</v>
      </c>
      <c r="AM521" s="129">
        <f t="shared" si="366"/>
        <v>2.5669</v>
      </c>
      <c r="AN521" s="129">
        <f t="shared" si="366"/>
        <v>3.6245000000000003</v>
      </c>
      <c r="AO521" s="129">
        <f t="shared" si="334"/>
        <v>11.061300000000001</v>
      </c>
      <c r="AP521" s="129">
        <f t="shared" si="335"/>
        <v>4.1447500000000002</v>
      </c>
      <c r="AQ521" s="129">
        <f t="shared" si="367"/>
        <v>0.45780000000000004</v>
      </c>
      <c r="AR521" s="129">
        <f t="shared" si="368"/>
        <v>3.4139999999999997E-2</v>
      </c>
      <c r="AT521" s="131">
        <f t="shared" si="359"/>
        <v>43619</v>
      </c>
      <c r="AU521" s="132">
        <f t="shared" si="338"/>
        <v>0.37110000000000004</v>
      </c>
      <c r="AV521" s="132">
        <f t="shared" si="339"/>
        <v>0.5456700000000001</v>
      </c>
      <c r="AW521" s="132">
        <f t="shared" si="340"/>
        <v>0.48760000000000003</v>
      </c>
      <c r="AX521" s="132">
        <f t="shared" si="341"/>
        <v>1.149E-2</v>
      </c>
      <c r="AY521" s="132">
        <f t="shared" si="342"/>
        <v>1.0530000000000001E-2</v>
      </c>
      <c r="AZ521" s="132">
        <f t="shared" si="343"/>
        <v>0.28109000000000001</v>
      </c>
      <c r="BA521" s="132">
        <f t="shared" si="344"/>
        <v>0.16339000000000001</v>
      </c>
      <c r="BB521" s="132">
        <f t="shared" si="345"/>
        <v>0.71542000000000006</v>
      </c>
      <c r="BC521" s="132">
        <f t="shared" si="346"/>
        <v>0.14936000000000002</v>
      </c>
      <c r="BD521" s="132">
        <f t="shared" si="347"/>
        <v>0.15856000000000001</v>
      </c>
      <c r="BE521" s="132">
        <f t="shared" si="348"/>
        <v>8.6660000000000001E-2</v>
      </c>
      <c r="BF521" s="132">
        <f t="shared" si="349"/>
        <v>5.9030000000000006E-2</v>
      </c>
      <c r="BG521" s="132">
        <f t="shared" si="360"/>
        <v>1.099E-2</v>
      </c>
      <c r="BH521" s="132"/>
      <c r="BI521" s="132">
        <f t="shared" si="329"/>
        <v>1.4531000000000001</v>
      </c>
      <c r="BJ521" s="132">
        <f t="shared" si="329"/>
        <v>2.5669</v>
      </c>
      <c r="BK521" s="132">
        <f t="shared" si="329"/>
        <v>3.6245000000000003</v>
      </c>
      <c r="BL521" s="132">
        <f t="shared" si="350"/>
        <v>0.37070000000000003</v>
      </c>
      <c r="BM521" s="132">
        <f t="shared" si="361"/>
        <v>1.6716</v>
      </c>
      <c r="BN521" s="132">
        <f t="shared" si="351"/>
        <v>0.93850000000000011</v>
      </c>
      <c r="BO521" s="132"/>
      <c r="BP521" s="132">
        <f t="shared" si="362"/>
        <v>4.1447500000000002</v>
      </c>
      <c r="BQ521" s="132">
        <f t="shared" si="363"/>
        <v>11.061300000000001</v>
      </c>
      <c r="BR521" s="132">
        <f t="shared" si="364"/>
        <v>0.36159999999999998</v>
      </c>
      <c r="BS521" s="132">
        <f t="shared" si="352"/>
        <v>0.11069000000000001</v>
      </c>
      <c r="BT521" s="132">
        <f t="shared" si="353"/>
        <v>1.4014</v>
      </c>
      <c r="BU521" s="132"/>
      <c r="BV521" s="132">
        <f t="shared" si="365"/>
        <v>0.1802</v>
      </c>
      <c r="BW521" s="133">
        <f t="shared" si="330"/>
        <v>1.4378</v>
      </c>
      <c r="BX521" s="133">
        <f t="shared" si="330"/>
        <v>1.3857000000000002</v>
      </c>
      <c r="BY521" s="133">
        <f t="shared" si="354"/>
        <v>0.3266</v>
      </c>
      <c r="BZ521" s="133">
        <f t="shared" si="355"/>
        <v>0.32600000000000001</v>
      </c>
      <c r="CA521" s="133">
        <f t="shared" si="356"/>
        <v>1.9300000000000001E-2</v>
      </c>
      <c r="CB521" s="133">
        <f t="shared" si="357"/>
        <v>8.4920000000000009</v>
      </c>
      <c r="CC521" s="133"/>
      <c r="CD521" s="133">
        <f t="shared" si="358"/>
        <v>1.4647000000000001</v>
      </c>
    </row>
    <row r="522" spans="1:82" ht="15.75" x14ac:dyDescent="0.25">
      <c r="A522" s="125">
        <v>43620</v>
      </c>
      <c r="B522" s="138">
        <v>14440</v>
      </c>
      <c r="C522" s="138">
        <v>50605</v>
      </c>
      <c r="D522" s="138">
        <v>71322</v>
      </c>
      <c r="E522" s="138">
        <v>16264</v>
      </c>
      <c r="F522" s="138">
        <v>45428</v>
      </c>
      <c r="G522" s="138">
        <v>1524</v>
      </c>
      <c r="H522" s="138">
        <v>13290</v>
      </c>
      <c r="I522" s="138">
        <v>12862</v>
      </c>
      <c r="J522" s="138">
        <v>108870</v>
      </c>
      <c r="K522" s="138">
        <v>81098</v>
      </c>
      <c r="L522" s="138">
        <v>3188</v>
      </c>
      <c r="M522" s="138">
        <v>19919</v>
      </c>
      <c r="N522" s="138">
        <v>208</v>
      </c>
      <c r="O522" s="138">
        <v>16150</v>
      </c>
      <c r="P522" s="138">
        <v>13918</v>
      </c>
      <c r="Q522" s="138">
        <v>3183</v>
      </c>
      <c r="R522" s="138">
        <v>14711</v>
      </c>
      <c r="S522" s="138">
        <v>51507</v>
      </c>
      <c r="T522" s="138">
        <v>10246</v>
      </c>
      <c r="U522" s="138">
        <v>3302</v>
      </c>
      <c r="V522" s="138">
        <v>27521</v>
      </c>
      <c r="W522" s="138">
        <v>36491</v>
      </c>
      <c r="X522" s="138">
        <v>14442</v>
      </c>
      <c r="Y522" s="146">
        <v>16339</v>
      </c>
      <c r="Z522" s="138">
        <v>14672</v>
      </c>
      <c r="AA522" s="138">
        <v>46248</v>
      </c>
      <c r="AB522" s="138">
        <v>875</v>
      </c>
      <c r="AC522" s="138">
        <v>768</v>
      </c>
      <c r="AD522" s="138">
        <v>7048</v>
      </c>
      <c r="AE522" s="138">
        <v>28660</v>
      </c>
      <c r="AF522" s="138">
        <v>8386</v>
      </c>
      <c r="AG522" s="138">
        <v>0</v>
      </c>
      <c r="AH522" s="138">
        <v>49860</v>
      </c>
      <c r="AI522" s="138">
        <v>42090</v>
      </c>
      <c r="AJ522" s="138">
        <v>364540</v>
      </c>
      <c r="AK522" s="128">
        <f t="shared" si="331"/>
        <v>0.19919000000000001</v>
      </c>
      <c r="AL522" s="129">
        <f t="shared" si="332"/>
        <v>1.4440000000000002</v>
      </c>
      <c r="AM522" s="129">
        <f t="shared" si="366"/>
        <v>2.5302500000000001</v>
      </c>
      <c r="AN522" s="129">
        <f t="shared" si="366"/>
        <v>3.5661</v>
      </c>
      <c r="AO522" s="129">
        <f t="shared" si="334"/>
        <v>10.887</v>
      </c>
      <c r="AP522" s="129">
        <f t="shared" si="335"/>
        <v>4.0548999999999999</v>
      </c>
      <c r="AQ522" s="129">
        <f t="shared" si="367"/>
        <v>0.49860000000000004</v>
      </c>
      <c r="AR522" s="129">
        <f t="shared" si="368"/>
        <v>4.2089999999999995E-2</v>
      </c>
      <c r="AT522" s="131">
        <f t="shared" si="359"/>
        <v>43620</v>
      </c>
      <c r="AU522" s="132">
        <f t="shared" si="338"/>
        <v>0.28660000000000002</v>
      </c>
      <c r="AV522" s="132">
        <f t="shared" si="339"/>
        <v>0.46248000000000006</v>
      </c>
      <c r="AW522" s="132">
        <f t="shared" si="340"/>
        <v>0.51507000000000003</v>
      </c>
      <c r="AX522" s="132">
        <f t="shared" si="341"/>
        <v>7.6800000000000011E-3</v>
      </c>
      <c r="AY522" s="132">
        <f t="shared" si="342"/>
        <v>8.7500000000000008E-3</v>
      </c>
      <c r="AZ522" s="132">
        <f t="shared" si="343"/>
        <v>0.27521000000000001</v>
      </c>
      <c r="BA522" s="132">
        <f t="shared" si="344"/>
        <v>0.16339000000000001</v>
      </c>
      <c r="BB522" s="132">
        <f t="shared" si="345"/>
        <v>0.72982000000000002</v>
      </c>
      <c r="BC522" s="132">
        <f t="shared" si="346"/>
        <v>0.14672000000000002</v>
      </c>
      <c r="BD522" s="132">
        <f t="shared" si="347"/>
        <v>0.14442000000000002</v>
      </c>
      <c r="BE522" s="132">
        <f t="shared" si="348"/>
        <v>8.3860000000000004E-2</v>
      </c>
      <c r="BF522" s="132">
        <f t="shared" si="349"/>
        <v>7.0480000000000001E-2</v>
      </c>
      <c r="BG522" s="132">
        <f t="shared" si="360"/>
        <v>0</v>
      </c>
      <c r="BH522" s="132"/>
      <c r="BI522" s="132">
        <f t="shared" si="329"/>
        <v>1.4440000000000002</v>
      </c>
      <c r="BJ522" s="132">
        <f t="shared" si="329"/>
        <v>2.5302500000000001</v>
      </c>
      <c r="BK522" s="132">
        <f t="shared" si="329"/>
        <v>3.5661</v>
      </c>
      <c r="BL522" s="132">
        <f t="shared" si="350"/>
        <v>0.33019999999999999</v>
      </c>
      <c r="BM522" s="132">
        <f t="shared" si="361"/>
        <v>1.6264000000000001</v>
      </c>
      <c r="BN522" s="132">
        <f t="shared" si="351"/>
        <v>0.90856000000000003</v>
      </c>
      <c r="BO522" s="132"/>
      <c r="BP522" s="132">
        <f t="shared" si="362"/>
        <v>4.0548999999999999</v>
      </c>
      <c r="BQ522" s="132">
        <f t="shared" si="363"/>
        <v>10.887</v>
      </c>
      <c r="BR522" s="132">
        <f t="shared" si="364"/>
        <v>0.36453999999999998</v>
      </c>
      <c r="BS522" s="132">
        <f t="shared" si="352"/>
        <v>0.10246000000000001</v>
      </c>
      <c r="BT522" s="132">
        <f t="shared" si="353"/>
        <v>1.4711000000000001</v>
      </c>
      <c r="BU522" s="132"/>
      <c r="BV522" s="132">
        <f t="shared" si="365"/>
        <v>0.15240000000000001</v>
      </c>
      <c r="BW522" s="133">
        <f t="shared" si="330"/>
        <v>1.329</v>
      </c>
      <c r="BX522" s="133">
        <f t="shared" si="330"/>
        <v>1.2862</v>
      </c>
      <c r="BY522" s="133">
        <f t="shared" si="354"/>
        <v>0.31830000000000003</v>
      </c>
      <c r="BZ522" s="133">
        <f t="shared" si="355"/>
        <v>0.31880000000000003</v>
      </c>
      <c r="CA522" s="133">
        <f t="shared" si="356"/>
        <v>2.0800000000000003E-2</v>
      </c>
      <c r="CB522" s="133">
        <f t="shared" si="357"/>
        <v>8.0749999999999993</v>
      </c>
      <c r="CC522" s="133"/>
      <c r="CD522" s="133">
        <f t="shared" si="358"/>
        <v>1.3918000000000001</v>
      </c>
    </row>
    <row r="523" spans="1:82" ht="15.75" x14ac:dyDescent="0.25">
      <c r="A523" s="125">
        <v>43621</v>
      </c>
      <c r="B523" s="138">
        <v>14224</v>
      </c>
      <c r="C523" s="138">
        <v>51095</v>
      </c>
      <c r="D523" s="138">
        <v>72136</v>
      </c>
      <c r="E523" s="138">
        <v>16264</v>
      </c>
      <c r="F523" s="138">
        <v>46980</v>
      </c>
      <c r="G523" s="138">
        <v>1505</v>
      </c>
      <c r="H523" s="138">
        <v>13569</v>
      </c>
      <c r="I523" s="138">
        <v>13120</v>
      </c>
      <c r="J523" s="138">
        <v>108973</v>
      </c>
      <c r="K523" s="138">
        <v>81244</v>
      </c>
      <c r="L523" s="138">
        <v>3164</v>
      </c>
      <c r="M523" s="138">
        <v>20298</v>
      </c>
      <c r="N523" s="138">
        <v>178</v>
      </c>
      <c r="O523" s="138">
        <v>16049</v>
      </c>
      <c r="P523" s="138">
        <v>13646</v>
      </c>
      <c r="Q523" s="138">
        <v>3187</v>
      </c>
      <c r="R523" s="138">
        <v>14025</v>
      </c>
      <c r="S523" s="138">
        <v>52200</v>
      </c>
      <c r="T523" s="138">
        <v>10396</v>
      </c>
      <c r="U523" s="138">
        <v>3278</v>
      </c>
      <c r="V523" s="138">
        <v>27085</v>
      </c>
      <c r="W523" s="138">
        <v>36514</v>
      </c>
      <c r="X523" s="138">
        <v>14454</v>
      </c>
      <c r="Y523" s="146">
        <v>16339</v>
      </c>
      <c r="Z523" s="138">
        <v>14555</v>
      </c>
      <c r="AA523" s="138">
        <v>55242</v>
      </c>
      <c r="AB523" s="138">
        <v>834</v>
      </c>
      <c r="AC523" s="138">
        <v>717</v>
      </c>
      <c r="AD523" s="138">
        <v>7681</v>
      </c>
      <c r="AE523" s="138">
        <v>28968</v>
      </c>
      <c r="AF523" s="138">
        <v>8721</v>
      </c>
      <c r="AG523" s="138">
        <v>11010</v>
      </c>
      <c r="AH523" s="138">
        <v>57220</v>
      </c>
      <c r="AI523" s="138">
        <v>43870</v>
      </c>
      <c r="AJ523" s="138">
        <v>334200</v>
      </c>
      <c r="AK523" s="128">
        <f t="shared" si="331"/>
        <v>0.20298000000000002</v>
      </c>
      <c r="AL523" s="129">
        <f t="shared" si="332"/>
        <v>1.4224000000000001</v>
      </c>
      <c r="AM523" s="129">
        <f t="shared" si="366"/>
        <v>2.5547500000000003</v>
      </c>
      <c r="AN523" s="129">
        <f t="shared" si="366"/>
        <v>3.6068000000000002</v>
      </c>
      <c r="AO523" s="129">
        <f t="shared" si="334"/>
        <v>10.897300000000001</v>
      </c>
      <c r="AP523" s="129">
        <f t="shared" si="335"/>
        <v>4.0621999999999998</v>
      </c>
      <c r="AQ523" s="129">
        <f t="shared" si="367"/>
        <v>0.57220000000000004</v>
      </c>
      <c r="AR523" s="129">
        <f t="shared" si="368"/>
        <v>4.3869999999999999E-2</v>
      </c>
      <c r="AT523" s="131">
        <f t="shared" si="359"/>
        <v>43621</v>
      </c>
      <c r="AU523" s="132">
        <f t="shared" si="338"/>
        <v>0.28968000000000005</v>
      </c>
      <c r="AV523" s="132">
        <f t="shared" si="339"/>
        <v>0.55242000000000002</v>
      </c>
      <c r="AW523" s="132">
        <f t="shared" si="340"/>
        <v>0.52200000000000002</v>
      </c>
      <c r="AX523" s="132">
        <f t="shared" si="341"/>
        <v>7.1700000000000002E-3</v>
      </c>
      <c r="AY523" s="132">
        <f t="shared" si="342"/>
        <v>8.3400000000000002E-3</v>
      </c>
      <c r="AZ523" s="132">
        <f t="shared" si="343"/>
        <v>0.27085000000000004</v>
      </c>
      <c r="BA523" s="132">
        <f t="shared" si="344"/>
        <v>0.16339000000000001</v>
      </c>
      <c r="BB523" s="132">
        <f t="shared" si="345"/>
        <v>0.73028000000000004</v>
      </c>
      <c r="BC523" s="132">
        <f t="shared" si="346"/>
        <v>0.14555000000000001</v>
      </c>
      <c r="BD523" s="132">
        <f t="shared" si="347"/>
        <v>0.14454</v>
      </c>
      <c r="BE523" s="132">
        <f t="shared" si="348"/>
        <v>8.721000000000001E-2</v>
      </c>
      <c r="BF523" s="132">
        <f t="shared" si="349"/>
        <v>7.6810000000000003E-2</v>
      </c>
      <c r="BG523" s="132">
        <f t="shared" si="360"/>
        <v>1.1009999999999999E-2</v>
      </c>
      <c r="BH523" s="132"/>
      <c r="BI523" s="132">
        <f t="shared" si="329"/>
        <v>1.4224000000000001</v>
      </c>
      <c r="BJ523" s="132">
        <f t="shared" si="329"/>
        <v>2.5547500000000003</v>
      </c>
      <c r="BK523" s="132">
        <f t="shared" si="329"/>
        <v>3.6068000000000002</v>
      </c>
      <c r="BL523" s="132">
        <f t="shared" si="350"/>
        <v>0.32780000000000004</v>
      </c>
      <c r="BM523" s="132">
        <f t="shared" si="361"/>
        <v>1.6264000000000001</v>
      </c>
      <c r="BN523" s="132">
        <f t="shared" si="351"/>
        <v>0.9396000000000001</v>
      </c>
      <c r="BO523" s="132"/>
      <c r="BP523" s="132">
        <f t="shared" si="362"/>
        <v>4.0621999999999998</v>
      </c>
      <c r="BQ523" s="132">
        <f t="shared" si="363"/>
        <v>10.897300000000001</v>
      </c>
      <c r="BR523" s="132">
        <f t="shared" si="364"/>
        <v>0.3342</v>
      </c>
      <c r="BS523" s="132">
        <f t="shared" si="352"/>
        <v>0.10396000000000001</v>
      </c>
      <c r="BT523" s="132">
        <f t="shared" si="353"/>
        <v>1.4025000000000001</v>
      </c>
      <c r="BU523" s="132"/>
      <c r="BV523" s="132">
        <f t="shared" si="365"/>
        <v>0.15049999999999999</v>
      </c>
      <c r="BW523" s="133">
        <f t="shared" si="330"/>
        <v>1.3569</v>
      </c>
      <c r="BX523" s="133">
        <f t="shared" si="330"/>
        <v>1.3120000000000001</v>
      </c>
      <c r="BY523" s="133">
        <f t="shared" si="354"/>
        <v>0.31870000000000004</v>
      </c>
      <c r="BZ523" s="133">
        <f t="shared" si="355"/>
        <v>0.31640000000000001</v>
      </c>
      <c r="CA523" s="133">
        <f t="shared" si="356"/>
        <v>1.78E-2</v>
      </c>
      <c r="CB523" s="133">
        <f t="shared" si="357"/>
        <v>8.0244999999999997</v>
      </c>
      <c r="CC523" s="133"/>
      <c r="CD523" s="133">
        <f t="shared" si="358"/>
        <v>1.3646</v>
      </c>
    </row>
    <row r="524" spans="1:82" ht="15.75" x14ac:dyDescent="0.25">
      <c r="A524" s="125">
        <v>43622</v>
      </c>
      <c r="B524" s="138">
        <v>14325</v>
      </c>
      <c r="C524" s="138">
        <v>50587</v>
      </c>
      <c r="D524" s="138">
        <v>71704</v>
      </c>
      <c r="E524" s="138">
        <v>16358</v>
      </c>
      <c r="F524" s="138">
        <v>44883</v>
      </c>
      <c r="G524" s="138">
        <v>1509</v>
      </c>
      <c r="H524" s="138">
        <v>13663</v>
      </c>
      <c r="I524" s="138">
        <v>13027</v>
      </c>
      <c r="J524" s="138">
        <v>108779</v>
      </c>
      <c r="K524" s="138">
        <v>80981</v>
      </c>
      <c r="L524" s="138">
        <v>3217</v>
      </c>
      <c r="M524" s="138">
        <v>21116</v>
      </c>
      <c r="N524" s="138">
        <v>181</v>
      </c>
      <c r="O524" s="138">
        <v>16351</v>
      </c>
      <c r="P524" s="138">
        <v>13812</v>
      </c>
      <c r="Q524" s="138">
        <v>3128</v>
      </c>
      <c r="R524" s="138">
        <v>13950</v>
      </c>
      <c r="S524" s="138">
        <v>52029</v>
      </c>
      <c r="T524" s="138">
        <v>10125</v>
      </c>
      <c r="U524" s="138">
        <v>3224</v>
      </c>
      <c r="V524" s="138">
        <v>26870</v>
      </c>
      <c r="W524" s="138">
        <v>36480</v>
      </c>
      <c r="X524" s="138">
        <v>14423</v>
      </c>
      <c r="Y524" s="146">
        <v>16339</v>
      </c>
      <c r="Z524" s="138">
        <v>15154</v>
      </c>
      <c r="AA524" s="138">
        <v>54070</v>
      </c>
      <c r="AB524" s="138">
        <v>961</v>
      </c>
      <c r="AC524" s="138">
        <v>711</v>
      </c>
      <c r="AD524" s="138">
        <v>5713</v>
      </c>
      <c r="AE524" s="138">
        <v>30348</v>
      </c>
      <c r="AF524" s="138">
        <v>8897</v>
      </c>
      <c r="AG524" s="138">
        <v>9820</v>
      </c>
      <c r="AH524" s="138">
        <v>44060</v>
      </c>
      <c r="AI524" s="138">
        <v>36750</v>
      </c>
      <c r="AJ524" s="138">
        <v>358700</v>
      </c>
      <c r="AK524" s="128">
        <f t="shared" si="331"/>
        <v>0.21116000000000001</v>
      </c>
      <c r="AL524" s="129">
        <f t="shared" si="332"/>
        <v>1.4325000000000001</v>
      </c>
      <c r="AM524" s="129">
        <f t="shared" si="366"/>
        <v>2.52935</v>
      </c>
      <c r="AN524" s="129">
        <f t="shared" si="366"/>
        <v>3.5852000000000004</v>
      </c>
      <c r="AO524" s="129">
        <f t="shared" si="334"/>
        <v>10.8779</v>
      </c>
      <c r="AP524" s="129">
        <f t="shared" si="335"/>
        <v>4.0490500000000003</v>
      </c>
      <c r="AQ524" s="129">
        <f t="shared" si="367"/>
        <v>0.44060000000000005</v>
      </c>
      <c r="AR524" s="129">
        <f t="shared" si="368"/>
        <v>3.6749999999999998E-2</v>
      </c>
      <c r="AT524" s="131">
        <f t="shared" si="359"/>
        <v>43622</v>
      </c>
      <c r="AU524" s="132">
        <f t="shared" si="338"/>
        <v>0.30348000000000003</v>
      </c>
      <c r="AV524" s="132">
        <f t="shared" si="339"/>
        <v>0.54070000000000007</v>
      </c>
      <c r="AW524" s="132">
        <f t="shared" si="340"/>
        <v>0.52029000000000003</v>
      </c>
      <c r="AX524" s="132">
        <f t="shared" si="341"/>
        <v>7.1100000000000009E-3</v>
      </c>
      <c r="AY524" s="132">
        <f t="shared" si="342"/>
        <v>9.6100000000000005E-3</v>
      </c>
      <c r="AZ524" s="132">
        <f t="shared" si="343"/>
        <v>0.26869999999999999</v>
      </c>
      <c r="BA524" s="132">
        <f t="shared" si="344"/>
        <v>0.16339000000000001</v>
      </c>
      <c r="BB524" s="132">
        <f t="shared" si="345"/>
        <v>0.72960000000000003</v>
      </c>
      <c r="BC524" s="132">
        <f t="shared" si="346"/>
        <v>0.15154000000000001</v>
      </c>
      <c r="BD524" s="132">
        <f t="shared" si="347"/>
        <v>0.14423000000000002</v>
      </c>
      <c r="BE524" s="132">
        <f t="shared" si="348"/>
        <v>8.8970000000000007E-2</v>
      </c>
      <c r="BF524" s="132">
        <f t="shared" si="349"/>
        <v>5.7130000000000007E-2</v>
      </c>
      <c r="BG524" s="132">
        <f t="shared" si="360"/>
        <v>9.8199999999999989E-3</v>
      </c>
      <c r="BH524" s="132"/>
      <c r="BI524" s="132">
        <f t="shared" si="329"/>
        <v>1.4325000000000001</v>
      </c>
      <c r="BJ524" s="132">
        <f t="shared" si="329"/>
        <v>2.52935</v>
      </c>
      <c r="BK524" s="132">
        <f t="shared" si="329"/>
        <v>3.5852000000000004</v>
      </c>
      <c r="BL524" s="132">
        <f t="shared" si="350"/>
        <v>0.32240000000000002</v>
      </c>
      <c r="BM524" s="132">
        <f t="shared" si="361"/>
        <v>1.6358000000000001</v>
      </c>
      <c r="BN524" s="132">
        <f t="shared" si="351"/>
        <v>0.89766000000000012</v>
      </c>
      <c r="BO524" s="132"/>
      <c r="BP524" s="132">
        <f t="shared" si="362"/>
        <v>4.0490500000000003</v>
      </c>
      <c r="BQ524" s="132">
        <f t="shared" si="363"/>
        <v>10.8779</v>
      </c>
      <c r="BR524" s="132">
        <f t="shared" si="364"/>
        <v>0.35869999999999996</v>
      </c>
      <c r="BS524" s="132">
        <f t="shared" si="352"/>
        <v>0.10125000000000001</v>
      </c>
      <c r="BT524" s="132">
        <f t="shared" si="353"/>
        <v>1.395</v>
      </c>
      <c r="BU524" s="132"/>
      <c r="BV524" s="132">
        <f t="shared" si="365"/>
        <v>0.15090000000000001</v>
      </c>
      <c r="BW524" s="133">
        <f t="shared" si="330"/>
        <v>1.3663000000000001</v>
      </c>
      <c r="BX524" s="133">
        <f t="shared" si="330"/>
        <v>1.3027</v>
      </c>
      <c r="BY524" s="133">
        <f t="shared" si="354"/>
        <v>0.31280000000000002</v>
      </c>
      <c r="BZ524" s="133">
        <f t="shared" si="355"/>
        <v>0.32170000000000004</v>
      </c>
      <c r="CA524" s="133">
        <f t="shared" si="356"/>
        <v>1.8100000000000002E-2</v>
      </c>
      <c r="CB524" s="133">
        <f t="shared" si="357"/>
        <v>8.1754999999999995</v>
      </c>
      <c r="CC524" s="133"/>
      <c r="CD524" s="133">
        <f t="shared" si="358"/>
        <v>1.3812</v>
      </c>
    </row>
    <row r="525" spans="1:82" ht="15.75" x14ac:dyDescent="0.25">
      <c r="A525" s="125">
        <v>43623</v>
      </c>
      <c r="B525" s="138">
        <v>14395</v>
      </c>
      <c r="C525" s="138">
        <v>50872</v>
      </c>
      <c r="D525" s="138">
        <v>71721</v>
      </c>
      <c r="E525" s="138">
        <v>16177</v>
      </c>
      <c r="F525" s="138">
        <v>47055</v>
      </c>
      <c r="G525" s="138">
        <v>1888</v>
      </c>
      <c r="H525" s="138">
        <v>14606</v>
      </c>
      <c r="I525" s="138">
        <v>13178</v>
      </c>
      <c r="J525" s="138">
        <v>108370</v>
      </c>
      <c r="K525" s="138">
        <v>81160</v>
      </c>
      <c r="L525" s="138">
        <v>3396</v>
      </c>
      <c r="M525" s="138">
        <v>21816</v>
      </c>
      <c r="N525" s="138">
        <v>88</v>
      </c>
      <c r="O525" s="138">
        <v>17288</v>
      </c>
      <c r="P525" s="138">
        <v>14971</v>
      </c>
      <c r="Q525" s="138">
        <v>3101</v>
      </c>
      <c r="R525" s="138">
        <v>14630</v>
      </c>
      <c r="S525" s="138">
        <v>50858</v>
      </c>
      <c r="T525" s="138">
        <v>10829</v>
      </c>
      <c r="U525" s="138">
        <v>3126</v>
      </c>
      <c r="V525" s="138">
        <v>26380</v>
      </c>
      <c r="W525" s="138">
        <v>34956</v>
      </c>
      <c r="X525" s="138">
        <v>14495</v>
      </c>
      <c r="Y525" s="146">
        <v>16339</v>
      </c>
      <c r="Z525" s="138">
        <v>16141</v>
      </c>
      <c r="AA525" s="138">
        <v>52990</v>
      </c>
      <c r="AB525" s="138">
        <v>957</v>
      </c>
      <c r="AC525" s="138">
        <v>970</v>
      </c>
      <c r="AD525" s="138">
        <v>5708</v>
      </c>
      <c r="AE525" s="138">
        <v>29652</v>
      </c>
      <c r="AF525" s="138">
        <v>7457</v>
      </c>
      <c r="AG525" s="138">
        <v>10710</v>
      </c>
      <c r="AH525" s="138">
        <v>41130</v>
      </c>
      <c r="AI525" s="138">
        <v>31630</v>
      </c>
      <c r="AJ525" s="138">
        <v>364020</v>
      </c>
      <c r="AK525" s="128">
        <f t="shared" si="331"/>
        <v>0.21816000000000002</v>
      </c>
      <c r="AL525" s="129">
        <f t="shared" si="332"/>
        <v>1.4395</v>
      </c>
      <c r="AM525" s="129">
        <f t="shared" si="366"/>
        <v>2.5436000000000001</v>
      </c>
      <c r="AN525" s="129">
        <f t="shared" si="366"/>
        <v>3.5860500000000002</v>
      </c>
      <c r="AO525" s="129">
        <f t="shared" si="334"/>
        <v>10.837</v>
      </c>
      <c r="AP525" s="129">
        <f t="shared" si="335"/>
        <v>4.0579999999999998</v>
      </c>
      <c r="AQ525" s="129">
        <f t="shared" si="367"/>
        <v>0.41130000000000005</v>
      </c>
      <c r="AR525" s="129">
        <f t="shared" si="368"/>
        <v>3.1629999999999998E-2</v>
      </c>
      <c r="AT525" s="131">
        <f t="shared" si="359"/>
        <v>43623</v>
      </c>
      <c r="AU525" s="132">
        <f t="shared" si="338"/>
        <v>0.29652000000000001</v>
      </c>
      <c r="AV525" s="132">
        <f t="shared" si="339"/>
        <v>0.52990000000000004</v>
      </c>
      <c r="AW525" s="132">
        <f t="shared" si="340"/>
        <v>0.50858000000000003</v>
      </c>
      <c r="AX525" s="132">
        <f t="shared" si="341"/>
        <v>9.7000000000000003E-3</v>
      </c>
      <c r="AY525" s="132">
        <f t="shared" si="342"/>
        <v>9.5700000000000004E-3</v>
      </c>
      <c r="AZ525" s="132">
        <f t="shared" si="343"/>
        <v>0.26380000000000003</v>
      </c>
      <c r="BA525" s="132">
        <f t="shared" si="344"/>
        <v>0.16339000000000001</v>
      </c>
      <c r="BB525" s="132">
        <f t="shared" si="345"/>
        <v>0.69912000000000007</v>
      </c>
      <c r="BC525" s="132">
        <f t="shared" si="346"/>
        <v>0.16141000000000003</v>
      </c>
      <c r="BD525" s="132">
        <f t="shared" si="347"/>
        <v>0.14495000000000002</v>
      </c>
      <c r="BE525" s="132">
        <f t="shared" si="348"/>
        <v>7.4570000000000011E-2</v>
      </c>
      <c r="BF525" s="132">
        <f t="shared" si="349"/>
        <v>5.7080000000000006E-2</v>
      </c>
      <c r="BG525" s="132">
        <f t="shared" si="360"/>
        <v>1.0709999999999999E-2</v>
      </c>
      <c r="BH525" s="132"/>
      <c r="BI525" s="132">
        <f t="shared" si="329"/>
        <v>1.4395</v>
      </c>
      <c r="BJ525" s="132">
        <f t="shared" si="329"/>
        <v>2.5436000000000001</v>
      </c>
      <c r="BK525" s="132">
        <f t="shared" si="329"/>
        <v>3.5860500000000002</v>
      </c>
      <c r="BL525" s="132">
        <f t="shared" si="350"/>
        <v>0.31259999999999999</v>
      </c>
      <c r="BM525" s="132">
        <f t="shared" si="361"/>
        <v>1.6177000000000001</v>
      </c>
      <c r="BN525" s="132">
        <f t="shared" si="351"/>
        <v>0.94110000000000005</v>
      </c>
      <c r="BO525" s="132"/>
      <c r="BP525" s="132">
        <f t="shared" si="362"/>
        <v>4.0579999999999998</v>
      </c>
      <c r="BQ525" s="132">
        <f t="shared" si="363"/>
        <v>10.837</v>
      </c>
      <c r="BR525" s="132">
        <f t="shared" si="364"/>
        <v>0.36402000000000001</v>
      </c>
      <c r="BS525" s="132">
        <f t="shared" si="352"/>
        <v>0.10829000000000001</v>
      </c>
      <c r="BT525" s="132">
        <f t="shared" si="353"/>
        <v>1.4630000000000001</v>
      </c>
      <c r="BU525" s="132"/>
      <c r="BV525" s="132">
        <f t="shared" si="365"/>
        <v>0.1888</v>
      </c>
      <c r="BW525" s="133">
        <f t="shared" si="330"/>
        <v>1.4606000000000001</v>
      </c>
      <c r="BX525" s="133">
        <f t="shared" si="330"/>
        <v>1.3178000000000001</v>
      </c>
      <c r="BY525" s="133">
        <f t="shared" si="354"/>
        <v>0.31010000000000004</v>
      </c>
      <c r="BZ525" s="133">
        <f t="shared" si="355"/>
        <v>0.33960000000000001</v>
      </c>
      <c r="CA525" s="133">
        <f t="shared" si="356"/>
        <v>8.8000000000000005E-3</v>
      </c>
      <c r="CB525" s="133">
        <f t="shared" si="357"/>
        <v>8.6440000000000001</v>
      </c>
      <c r="CC525" s="133"/>
      <c r="CD525" s="133">
        <f t="shared" si="358"/>
        <v>1.4971000000000001</v>
      </c>
    </row>
    <row r="526" spans="1:82" ht="15.75" x14ac:dyDescent="0.25">
      <c r="A526" s="125">
        <v>43624</v>
      </c>
      <c r="B526" s="138">
        <v>14949</v>
      </c>
      <c r="C526" s="138">
        <v>51221</v>
      </c>
      <c r="D526" s="138">
        <v>71797</v>
      </c>
      <c r="E526" s="138">
        <v>15585</v>
      </c>
      <c r="F526" s="138">
        <v>48757</v>
      </c>
      <c r="G526" s="138">
        <v>2497</v>
      </c>
      <c r="H526" s="138">
        <v>16243</v>
      </c>
      <c r="I526" s="138">
        <v>13694</v>
      </c>
      <c r="J526" s="138">
        <v>109254</v>
      </c>
      <c r="K526" s="138">
        <v>81589</v>
      </c>
      <c r="L526" s="138">
        <v>3265</v>
      </c>
      <c r="M526" s="138">
        <v>22944</v>
      </c>
      <c r="N526" s="138">
        <v>59</v>
      </c>
      <c r="O526" s="138">
        <v>19328</v>
      </c>
      <c r="P526" s="138">
        <v>16903</v>
      </c>
      <c r="Q526" s="138">
        <v>3097</v>
      </c>
      <c r="R526" s="138">
        <v>13834</v>
      </c>
      <c r="S526" s="138">
        <v>48606</v>
      </c>
      <c r="T526" s="138">
        <v>12228</v>
      </c>
      <c r="U526" s="138">
        <v>2994</v>
      </c>
      <c r="V526" s="138">
        <v>28300</v>
      </c>
      <c r="W526" s="138">
        <v>35785</v>
      </c>
      <c r="X526" s="138">
        <v>16562</v>
      </c>
      <c r="Y526" s="146">
        <v>16339</v>
      </c>
      <c r="Z526" s="138">
        <v>17120</v>
      </c>
      <c r="AA526" s="138">
        <v>52586</v>
      </c>
      <c r="AB526" s="138">
        <v>1089</v>
      </c>
      <c r="AC526" s="138">
        <v>1391</v>
      </c>
      <c r="AD526" s="138">
        <v>5344</v>
      </c>
      <c r="AE526" s="138">
        <v>29237</v>
      </c>
      <c r="AF526" s="138">
        <v>5174</v>
      </c>
      <c r="AG526" s="138">
        <v>0</v>
      </c>
      <c r="AH526" s="138">
        <v>38770</v>
      </c>
      <c r="AI526" s="138">
        <v>31830</v>
      </c>
      <c r="AJ526" s="138">
        <v>362840</v>
      </c>
      <c r="AK526" s="128">
        <f t="shared" si="331"/>
        <v>0.22944000000000001</v>
      </c>
      <c r="AL526" s="129">
        <f t="shared" si="332"/>
        <v>1.4949000000000001</v>
      </c>
      <c r="AM526" s="129">
        <f t="shared" si="366"/>
        <v>2.5610500000000003</v>
      </c>
      <c r="AN526" s="129">
        <f t="shared" si="366"/>
        <v>3.5898500000000002</v>
      </c>
      <c r="AO526" s="129">
        <f t="shared" si="334"/>
        <v>10.9254</v>
      </c>
      <c r="AP526" s="129">
        <f t="shared" si="335"/>
        <v>4.0794500000000005</v>
      </c>
      <c r="AQ526" s="129">
        <f t="shared" si="367"/>
        <v>0.38770000000000004</v>
      </c>
      <c r="AR526" s="129">
        <f t="shared" si="368"/>
        <v>3.1829999999999997E-2</v>
      </c>
      <c r="AT526" s="131">
        <f t="shared" si="359"/>
        <v>43624</v>
      </c>
      <c r="AU526" s="132">
        <f t="shared" si="338"/>
        <v>0.29237000000000002</v>
      </c>
      <c r="AV526" s="132">
        <f t="shared" si="339"/>
        <v>0.52585999999999999</v>
      </c>
      <c r="AW526" s="132">
        <f t="shared" si="340"/>
        <v>0.48606000000000005</v>
      </c>
      <c r="AX526" s="132">
        <f t="shared" si="341"/>
        <v>1.391E-2</v>
      </c>
      <c r="AY526" s="132">
        <f t="shared" si="342"/>
        <v>1.089E-2</v>
      </c>
      <c r="AZ526" s="132">
        <f t="shared" si="343"/>
        <v>0.28300000000000003</v>
      </c>
      <c r="BA526" s="132">
        <f t="shared" si="344"/>
        <v>0.16339000000000001</v>
      </c>
      <c r="BB526" s="132">
        <f t="shared" si="345"/>
        <v>0.71570000000000011</v>
      </c>
      <c r="BC526" s="132">
        <f t="shared" si="346"/>
        <v>0.17120000000000002</v>
      </c>
      <c r="BD526" s="132">
        <f t="shared" si="347"/>
        <v>0.16562000000000002</v>
      </c>
      <c r="BE526" s="132">
        <f t="shared" si="348"/>
        <v>5.1740000000000001E-2</v>
      </c>
      <c r="BF526" s="132">
        <f t="shared" si="349"/>
        <v>5.3440000000000001E-2</v>
      </c>
      <c r="BG526" s="132">
        <f t="shared" si="360"/>
        <v>0</v>
      </c>
      <c r="BH526" s="132"/>
      <c r="BI526" s="132">
        <f t="shared" si="329"/>
        <v>1.4949000000000001</v>
      </c>
      <c r="BJ526" s="132">
        <f t="shared" si="329"/>
        <v>2.5610500000000003</v>
      </c>
      <c r="BK526" s="132">
        <f t="shared" si="329"/>
        <v>3.5898500000000002</v>
      </c>
      <c r="BL526" s="132">
        <f t="shared" si="350"/>
        <v>0.2994</v>
      </c>
      <c r="BM526" s="132">
        <f t="shared" si="361"/>
        <v>1.5585</v>
      </c>
      <c r="BN526" s="132">
        <f t="shared" si="351"/>
        <v>0.97514000000000012</v>
      </c>
      <c r="BO526" s="132"/>
      <c r="BP526" s="132">
        <f t="shared" si="362"/>
        <v>4.0794500000000005</v>
      </c>
      <c r="BQ526" s="132">
        <f t="shared" si="363"/>
        <v>10.9254</v>
      </c>
      <c r="BR526" s="132">
        <f t="shared" si="364"/>
        <v>0.36284</v>
      </c>
      <c r="BS526" s="132">
        <f t="shared" si="352"/>
        <v>0.12228000000000001</v>
      </c>
      <c r="BT526" s="132">
        <f t="shared" si="353"/>
        <v>1.3834</v>
      </c>
      <c r="BU526" s="132"/>
      <c r="BV526" s="132">
        <f t="shared" si="365"/>
        <v>0.24970000000000001</v>
      </c>
      <c r="BW526" s="133">
        <f t="shared" si="330"/>
        <v>1.6243000000000001</v>
      </c>
      <c r="BX526" s="133">
        <f t="shared" si="330"/>
        <v>1.3694000000000002</v>
      </c>
      <c r="BY526" s="133">
        <f t="shared" si="354"/>
        <v>0.30970000000000003</v>
      </c>
      <c r="BZ526" s="133">
        <f t="shared" si="355"/>
        <v>0.32650000000000001</v>
      </c>
      <c r="CA526" s="133">
        <f t="shared" si="356"/>
        <v>5.8999999999999999E-3</v>
      </c>
      <c r="CB526" s="133">
        <f t="shared" si="357"/>
        <v>9.6639999999999997</v>
      </c>
      <c r="CC526" s="133"/>
      <c r="CD526" s="133">
        <f t="shared" si="358"/>
        <v>1.6903000000000001</v>
      </c>
    </row>
    <row r="527" spans="1:82" ht="15.75" x14ac:dyDescent="0.25">
      <c r="A527" s="125">
        <v>43625</v>
      </c>
      <c r="B527" s="138">
        <v>15130</v>
      </c>
      <c r="C527" s="138">
        <v>52392</v>
      </c>
      <c r="D527" s="138">
        <v>72864</v>
      </c>
      <c r="E527" s="138">
        <v>15871</v>
      </c>
      <c r="F527" s="138">
        <v>49826</v>
      </c>
      <c r="G527" s="138">
        <v>2319</v>
      </c>
      <c r="H527" s="138">
        <v>15460</v>
      </c>
      <c r="I527" s="138">
        <v>12946</v>
      </c>
      <c r="J527" s="138">
        <v>110561</v>
      </c>
      <c r="K527" s="138">
        <v>82101</v>
      </c>
      <c r="L527" s="138">
        <v>3266</v>
      </c>
      <c r="M527" s="138">
        <v>18907</v>
      </c>
      <c r="N527" s="138">
        <v>43</v>
      </c>
      <c r="O527" s="138">
        <v>18995</v>
      </c>
      <c r="P527" s="138">
        <v>16514</v>
      </c>
      <c r="Q527" s="138">
        <v>3070</v>
      </c>
      <c r="R527" s="138">
        <v>14300</v>
      </c>
      <c r="S527" s="138">
        <v>48285</v>
      </c>
      <c r="T527" s="138">
        <v>11835</v>
      </c>
      <c r="U527" s="138">
        <v>3096</v>
      </c>
      <c r="V527" s="138">
        <v>29229</v>
      </c>
      <c r="W527" s="138">
        <v>35166</v>
      </c>
      <c r="X527" s="138">
        <v>16867</v>
      </c>
      <c r="Y527" s="146">
        <v>16339</v>
      </c>
      <c r="Z527" s="138">
        <v>17018</v>
      </c>
      <c r="AA527" s="138">
        <v>56016</v>
      </c>
      <c r="AB527" s="138">
        <v>1037</v>
      </c>
      <c r="AC527" s="138">
        <v>1437</v>
      </c>
      <c r="AD527" s="138">
        <v>5051</v>
      </c>
      <c r="AE527" s="138">
        <v>30843</v>
      </c>
      <c r="AF527" s="138">
        <v>5010</v>
      </c>
      <c r="AG527" s="138">
        <v>11010</v>
      </c>
      <c r="AH527" s="138">
        <v>39410</v>
      </c>
      <c r="AI527" s="138">
        <v>30650</v>
      </c>
      <c r="AJ527" s="138">
        <v>362640</v>
      </c>
      <c r="AK527" s="128">
        <f t="shared" si="331"/>
        <v>0.18907000000000002</v>
      </c>
      <c r="AL527" s="129">
        <f t="shared" si="332"/>
        <v>1.5130000000000001</v>
      </c>
      <c r="AM527" s="129">
        <f t="shared" si="366"/>
        <v>2.6196000000000002</v>
      </c>
      <c r="AN527" s="129">
        <f t="shared" si="366"/>
        <v>3.6432000000000002</v>
      </c>
      <c r="AO527" s="129">
        <f t="shared" si="334"/>
        <v>11.056100000000001</v>
      </c>
      <c r="AP527" s="129">
        <f t="shared" si="335"/>
        <v>4.1050500000000003</v>
      </c>
      <c r="AQ527" s="129">
        <f t="shared" si="367"/>
        <v>0.39410000000000001</v>
      </c>
      <c r="AR527" s="129">
        <f t="shared" si="368"/>
        <v>3.065E-2</v>
      </c>
      <c r="AT527" s="131">
        <f t="shared" si="359"/>
        <v>43625</v>
      </c>
      <c r="AU527" s="132">
        <f t="shared" si="338"/>
        <v>0.30843000000000004</v>
      </c>
      <c r="AV527" s="132">
        <f t="shared" si="339"/>
        <v>0.56015999999999999</v>
      </c>
      <c r="AW527" s="132">
        <f t="shared" si="340"/>
        <v>0.48285000000000006</v>
      </c>
      <c r="AX527" s="132">
        <f t="shared" si="341"/>
        <v>1.4370000000000001E-2</v>
      </c>
      <c r="AY527" s="132">
        <f t="shared" si="342"/>
        <v>1.0370000000000001E-2</v>
      </c>
      <c r="AZ527" s="132">
        <f t="shared" si="343"/>
        <v>0.29229000000000005</v>
      </c>
      <c r="BA527" s="132">
        <f t="shared" si="344"/>
        <v>0.16339000000000001</v>
      </c>
      <c r="BB527" s="132">
        <f t="shared" si="345"/>
        <v>0.70332000000000006</v>
      </c>
      <c r="BC527" s="132">
        <f t="shared" si="346"/>
        <v>0.17018000000000003</v>
      </c>
      <c r="BD527" s="132">
        <f t="shared" si="347"/>
        <v>0.16867000000000001</v>
      </c>
      <c r="BE527" s="132">
        <f t="shared" si="348"/>
        <v>5.0100000000000006E-2</v>
      </c>
      <c r="BF527" s="132">
        <f t="shared" si="349"/>
        <v>5.0510000000000006E-2</v>
      </c>
      <c r="BG527" s="132">
        <f t="shared" si="360"/>
        <v>1.1009999999999999E-2</v>
      </c>
      <c r="BH527" s="132"/>
      <c r="BI527" s="132">
        <f t="shared" si="329"/>
        <v>1.5130000000000001</v>
      </c>
      <c r="BJ527" s="132">
        <f t="shared" si="329"/>
        <v>2.6196000000000002</v>
      </c>
      <c r="BK527" s="132">
        <f t="shared" si="329"/>
        <v>3.6432000000000002</v>
      </c>
      <c r="BL527" s="132">
        <f t="shared" si="350"/>
        <v>0.30960000000000004</v>
      </c>
      <c r="BM527" s="132">
        <f t="shared" si="361"/>
        <v>1.5871000000000002</v>
      </c>
      <c r="BN527" s="132">
        <f t="shared" si="351"/>
        <v>0.99652000000000007</v>
      </c>
      <c r="BO527" s="132"/>
      <c r="BP527" s="132">
        <f t="shared" si="362"/>
        <v>4.1050500000000003</v>
      </c>
      <c r="BQ527" s="132">
        <f t="shared" si="363"/>
        <v>11.056100000000001</v>
      </c>
      <c r="BR527" s="132">
        <f t="shared" si="364"/>
        <v>0.36263999999999996</v>
      </c>
      <c r="BS527" s="132">
        <f t="shared" si="352"/>
        <v>0.11835000000000001</v>
      </c>
      <c r="BT527" s="132">
        <f t="shared" si="353"/>
        <v>1.4300000000000002</v>
      </c>
      <c r="BU527" s="132"/>
      <c r="BV527" s="132">
        <f t="shared" si="365"/>
        <v>0.23190000000000002</v>
      </c>
      <c r="BW527" s="133">
        <f t="shared" si="330"/>
        <v>1.546</v>
      </c>
      <c r="BX527" s="133">
        <f t="shared" si="330"/>
        <v>1.2946</v>
      </c>
      <c r="BY527" s="133">
        <f t="shared" si="354"/>
        <v>0.307</v>
      </c>
      <c r="BZ527" s="133">
        <f t="shared" si="355"/>
        <v>0.3266</v>
      </c>
      <c r="CA527" s="133">
        <f t="shared" si="356"/>
        <v>4.3E-3</v>
      </c>
      <c r="CB527" s="133">
        <f t="shared" si="357"/>
        <v>9.4975000000000005</v>
      </c>
      <c r="CC527" s="133"/>
      <c r="CD527" s="133">
        <f t="shared" si="358"/>
        <v>1.6514</v>
      </c>
    </row>
    <row r="528" spans="1:82" ht="15.75" x14ac:dyDescent="0.25">
      <c r="A528" s="125">
        <v>43626</v>
      </c>
      <c r="B528" s="138">
        <v>14635</v>
      </c>
      <c r="C528" s="138">
        <v>51149</v>
      </c>
      <c r="D528" s="138">
        <v>71665</v>
      </c>
      <c r="E528" s="138">
        <v>16021</v>
      </c>
      <c r="F528" s="138">
        <v>47042</v>
      </c>
      <c r="G528" s="138">
        <v>1710</v>
      </c>
      <c r="H528" s="138">
        <v>13053</v>
      </c>
      <c r="I528" s="138">
        <v>12318</v>
      </c>
      <c r="J528" s="138">
        <v>108064</v>
      </c>
      <c r="K528" s="138">
        <v>80254</v>
      </c>
      <c r="L528" s="138">
        <v>3180</v>
      </c>
      <c r="M528" s="138">
        <v>20136</v>
      </c>
      <c r="N528" s="138">
        <v>161</v>
      </c>
      <c r="O528" s="138">
        <v>17484</v>
      </c>
      <c r="P528" s="138">
        <v>14372</v>
      </c>
      <c r="Q528" s="138">
        <v>3119</v>
      </c>
      <c r="R528" s="138">
        <v>13879</v>
      </c>
      <c r="S528" s="138">
        <v>51656</v>
      </c>
      <c r="T528" s="138">
        <v>15031</v>
      </c>
      <c r="U528" s="138">
        <v>3133</v>
      </c>
      <c r="V528" s="138">
        <v>27905</v>
      </c>
      <c r="W528" s="138">
        <v>36033</v>
      </c>
      <c r="X528" s="138">
        <v>14665</v>
      </c>
      <c r="Y528" s="146">
        <v>16339</v>
      </c>
      <c r="Z528" s="138">
        <v>14407</v>
      </c>
      <c r="AA528" s="138">
        <v>54165</v>
      </c>
      <c r="AB528" s="138">
        <v>907</v>
      </c>
      <c r="AC528" s="138">
        <v>684</v>
      </c>
      <c r="AD528" s="138">
        <v>6035</v>
      </c>
      <c r="AE528" s="138">
        <v>29070</v>
      </c>
      <c r="AF528" s="138">
        <v>8793</v>
      </c>
      <c r="AG528" s="138">
        <v>10880</v>
      </c>
      <c r="AH528" s="138">
        <v>40970</v>
      </c>
      <c r="AI528" s="138">
        <v>32110</v>
      </c>
      <c r="AJ528" s="138">
        <v>352420</v>
      </c>
      <c r="AK528" s="128">
        <f t="shared" si="331"/>
        <v>0.20136000000000001</v>
      </c>
      <c r="AL528" s="129">
        <f t="shared" si="332"/>
        <v>1.4635</v>
      </c>
      <c r="AM528" s="129">
        <f t="shared" si="366"/>
        <v>2.5574500000000002</v>
      </c>
      <c r="AN528" s="129">
        <f t="shared" si="366"/>
        <v>3.58325</v>
      </c>
      <c r="AO528" s="129">
        <f t="shared" si="334"/>
        <v>10.8064</v>
      </c>
      <c r="AP528" s="129">
        <f t="shared" si="335"/>
        <v>4.0127000000000006</v>
      </c>
      <c r="AQ528" s="129">
        <f t="shared" si="367"/>
        <v>0.40970000000000001</v>
      </c>
      <c r="AR528" s="129">
        <f t="shared" si="368"/>
        <v>3.211E-2</v>
      </c>
      <c r="AT528" s="131">
        <f t="shared" si="359"/>
        <v>43626</v>
      </c>
      <c r="AU528" s="132">
        <f t="shared" si="338"/>
        <v>0.29070000000000001</v>
      </c>
      <c r="AV528" s="132">
        <f t="shared" si="339"/>
        <v>0.54165000000000008</v>
      </c>
      <c r="AW528" s="132">
        <f t="shared" si="340"/>
        <v>0.51656000000000002</v>
      </c>
      <c r="AX528" s="132">
        <f t="shared" si="341"/>
        <v>6.8400000000000006E-3</v>
      </c>
      <c r="AY528" s="132">
        <f t="shared" si="342"/>
        <v>9.0699999999999999E-3</v>
      </c>
      <c r="AZ528" s="132">
        <f t="shared" si="343"/>
        <v>0.27905000000000002</v>
      </c>
      <c r="BA528" s="132">
        <f t="shared" si="344"/>
        <v>0.16339000000000001</v>
      </c>
      <c r="BB528" s="132">
        <f t="shared" si="345"/>
        <v>0.72066000000000008</v>
      </c>
      <c r="BC528" s="132">
        <f t="shared" si="346"/>
        <v>0.14407</v>
      </c>
      <c r="BD528" s="132">
        <f t="shared" si="347"/>
        <v>0.14665</v>
      </c>
      <c r="BE528" s="132">
        <f t="shared" si="348"/>
        <v>8.7930000000000008E-2</v>
      </c>
      <c r="BF528" s="132">
        <f t="shared" si="349"/>
        <v>6.0350000000000008E-2</v>
      </c>
      <c r="BG528" s="132">
        <f t="shared" si="360"/>
        <v>1.0879999999999999E-2</v>
      </c>
      <c r="BH528" s="132"/>
      <c r="BI528" s="132">
        <f t="shared" si="329"/>
        <v>1.4635</v>
      </c>
      <c r="BJ528" s="132">
        <f t="shared" si="329"/>
        <v>2.5574500000000002</v>
      </c>
      <c r="BK528" s="132">
        <f t="shared" si="329"/>
        <v>3.58325</v>
      </c>
      <c r="BL528" s="132">
        <f t="shared" si="350"/>
        <v>0.31330000000000002</v>
      </c>
      <c r="BM528" s="132">
        <f t="shared" si="361"/>
        <v>1.6021000000000001</v>
      </c>
      <c r="BN528" s="132">
        <f t="shared" si="351"/>
        <v>0.94084000000000012</v>
      </c>
      <c r="BO528" s="132"/>
      <c r="BP528" s="132">
        <f t="shared" si="362"/>
        <v>4.0127000000000006</v>
      </c>
      <c r="BQ528" s="132">
        <f t="shared" si="363"/>
        <v>10.8064</v>
      </c>
      <c r="BR528" s="132">
        <f t="shared" si="364"/>
        <v>0.35242000000000001</v>
      </c>
      <c r="BS528" s="132">
        <f t="shared" si="352"/>
        <v>0.15031</v>
      </c>
      <c r="BT528" s="132">
        <f t="shared" si="353"/>
        <v>1.3879000000000001</v>
      </c>
      <c r="BU528" s="132"/>
      <c r="BV528" s="132">
        <f t="shared" si="365"/>
        <v>0.17100000000000001</v>
      </c>
      <c r="BW528" s="133">
        <f t="shared" si="330"/>
        <v>1.3053000000000001</v>
      </c>
      <c r="BX528" s="133">
        <f t="shared" si="330"/>
        <v>1.2318</v>
      </c>
      <c r="BY528" s="133">
        <f t="shared" si="354"/>
        <v>0.31190000000000001</v>
      </c>
      <c r="BZ528" s="133">
        <f t="shared" si="355"/>
        <v>0.318</v>
      </c>
      <c r="CA528" s="133">
        <f t="shared" si="356"/>
        <v>1.61E-2</v>
      </c>
      <c r="CB528" s="133">
        <f t="shared" si="357"/>
        <v>8.7420000000000009</v>
      </c>
      <c r="CC528" s="133"/>
      <c r="CD528" s="133">
        <f t="shared" si="358"/>
        <v>1.4372</v>
      </c>
    </row>
    <row r="529" spans="1:82" ht="15.75" x14ac:dyDescent="0.25">
      <c r="A529" s="125">
        <v>43627</v>
      </c>
      <c r="B529" s="126">
        <v>14767</v>
      </c>
      <c r="C529" s="126">
        <v>51206</v>
      </c>
      <c r="D529" s="126">
        <v>72163</v>
      </c>
      <c r="E529" s="126">
        <v>16951</v>
      </c>
      <c r="F529" s="126">
        <v>47539</v>
      </c>
      <c r="G529" s="126">
        <v>1832</v>
      </c>
      <c r="H529" s="126">
        <v>13663</v>
      </c>
      <c r="I529" s="126">
        <v>13217</v>
      </c>
      <c r="J529" s="126">
        <v>109463</v>
      </c>
      <c r="K529" s="126">
        <v>82219</v>
      </c>
      <c r="L529" s="126">
        <v>3152</v>
      </c>
      <c r="M529" s="126">
        <v>20260</v>
      </c>
      <c r="N529" s="126">
        <v>148</v>
      </c>
      <c r="O529" s="126">
        <v>17038</v>
      </c>
      <c r="P529" s="126">
        <v>14281</v>
      </c>
      <c r="Q529" s="126">
        <v>3162</v>
      </c>
      <c r="R529" s="126">
        <v>15276</v>
      </c>
      <c r="S529" s="126">
        <v>52270</v>
      </c>
      <c r="T529" s="126">
        <v>14339</v>
      </c>
      <c r="U529" s="126">
        <v>3415</v>
      </c>
      <c r="V529" s="126">
        <v>27852</v>
      </c>
      <c r="W529" s="126">
        <v>37496</v>
      </c>
      <c r="X529" s="126">
        <v>14418</v>
      </c>
      <c r="Y529" s="146">
        <v>16339</v>
      </c>
      <c r="Z529" s="126">
        <v>14354</v>
      </c>
      <c r="AA529" s="126">
        <v>52415</v>
      </c>
      <c r="AB529" s="126">
        <v>924</v>
      </c>
      <c r="AC529" s="126">
        <v>708</v>
      </c>
      <c r="AD529" s="126">
        <v>5034</v>
      </c>
      <c r="AE529" s="126">
        <v>28790</v>
      </c>
      <c r="AF529" s="126">
        <v>10101</v>
      </c>
      <c r="AG529" s="126">
        <v>2710</v>
      </c>
      <c r="AH529" s="126">
        <v>39340</v>
      </c>
      <c r="AI529" s="126">
        <v>33010</v>
      </c>
      <c r="AJ529" s="126">
        <v>359520</v>
      </c>
      <c r="AK529" s="128">
        <f t="shared" si="331"/>
        <v>0.20260000000000003</v>
      </c>
      <c r="AL529" s="129">
        <f t="shared" si="332"/>
        <v>1.4767000000000001</v>
      </c>
      <c r="AM529" s="129">
        <f t="shared" si="366"/>
        <v>2.5603000000000002</v>
      </c>
      <c r="AN529" s="129">
        <f t="shared" si="366"/>
        <v>3.6081500000000002</v>
      </c>
      <c r="AO529" s="129">
        <f t="shared" si="334"/>
        <v>10.946300000000001</v>
      </c>
      <c r="AP529" s="129">
        <f t="shared" si="335"/>
        <v>4.1109499999999999</v>
      </c>
      <c r="AQ529" s="129">
        <f t="shared" si="367"/>
        <v>0.39340000000000003</v>
      </c>
      <c r="AR529" s="129">
        <f t="shared" si="368"/>
        <v>3.3009999999999998E-2</v>
      </c>
      <c r="AT529" s="131">
        <f t="shared" si="359"/>
        <v>43627</v>
      </c>
      <c r="AU529" s="132">
        <f t="shared" si="338"/>
        <v>0.28790000000000004</v>
      </c>
      <c r="AV529" s="132">
        <f t="shared" si="339"/>
        <v>0.52415</v>
      </c>
      <c r="AW529" s="132">
        <f t="shared" si="340"/>
        <v>0.52270000000000005</v>
      </c>
      <c r="AX529" s="132">
        <f t="shared" si="341"/>
        <v>7.0800000000000004E-3</v>
      </c>
      <c r="AY529" s="132">
        <f t="shared" si="342"/>
        <v>9.2399999999999999E-3</v>
      </c>
      <c r="AZ529" s="132">
        <f t="shared" si="343"/>
        <v>0.27852000000000005</v>
      </c>
      <c r="BA529" s="132">
        <f t="shared" si="344"/>
        <v>0.16339000000000001</v>
      </c>
      <c r="BB529" s="132">
        <f t="shared" si="345"/>
        <v>0.74992000000000003</v>
      </c>
      <c r="BC529" s="132">
        <f t="shared" si="346"/>
        <v>0.14354</v>
      </c>
      <c r="BD529" s="132">
        <f t="shared" si="347"/>
        <v>0.14418</v>
      </c>
      <c r="BE529" s="132">
        <f t="shared" si="348"/>
        <v>0.10101</v>
      </c>
      <c r="BF529" s="132">
        <f t="shared" si="349"/>
        <v>5.0340000000000003E-2</v>
      </c>
      <c r="BG529" s="132">
        <f t="shared" si="360"/>
        <v>2.7099999999999997E-3</v>
      </c>
      <c r="BH529" s="132"/>
      <c r="BI529" s="132">
        <f t="shared" si="329"/>
        <v>1.4767000000000001</v>
      </c>
      <c r="BJ529" s="132">
        <f t="shared" si="329"/>
        <v>2.5603000000000002</v>
      </c>
      <c r="BK529" s="132">
        <f t="shared" si="329"/>
        <v>3.6081500000000002</v>
      </c>
      <c r="BL529" s="132">
        <f t="shared" si="350"/>
        <v>0.34150000000000003</v>
      </c>
      <c r="BM529" s="132">
        <f t="shared" si="361"/>
        <v>1.6951000000000001</v>
      </c>
      <c r="BN529" s="132">
        <f t="shared" si="351"/>
        <v>0.95078000000000007</v>
      </c>
      <c r="BO529" s="132"/>
      <c r="BP529" s="132">
        <f t="shared" si="362"/>
        <v>4.1109499999999999</v>
      </c>
      <c r="BQ529" s="132">
        <f t="shared" si="363"/>
        <v>10.946300000000001</v>
      </c>
      <c r="BR529" s="132">
        <f t="shared" si="364"/>
        <v>0.35952000000000001</v>
      </c>
      <c r="BS529" s="132">
        <f t="shared" si="352"/>
        <v>0.14339000000000002</v>
      </c>
      <c r="BT529" s="132">
        <f t="shared" si="353"/>
        <v>1.5276000000000001</v>
      </c>
      <c r="BU529" s="132"/>
      <c r="BV529" s="132">
        <f t="shared" si="365"/>
        <v>0.1832</v>
      </c>
      <c r="BW529" s="133">
        <f t="shared" si="330"/>
        <v>1.3663000000000001</v>
      </c>
      <c r="BX529" s="133">
        <f t="shared" si="330"/>
        <v>1.3217000000000001</v>
      </c>
      <c r="BY529" s="133">
        <f t="shared" si="354"/>
        <v>0.31620000000000004</v>
      </c>
      <c r="BZ529" s="133">
        <f t="shared" si="355"/>
        <v>0.31520000000000004</v>
      </c>
      <c r="CA529" s="133">
        <f t="shared" si="356"/>
        <v>1.4800000000000001E-2</v>
      </c>
      <c r="CB529" s="133">
        <f t="shared" si="357"/>
        <v>8.5190000000000001</v>
      </c>
      <c r="CC529" s="133"/>
      <c r="CD529" s="133">
        <f t="shared" si="358"/>
        <v>1.4281000000000001</v>
      </c>
    </row>
    <row r="530" spans="1:82" ht="15.75" x14ac:dyDescent="0.25">
      <c r="A530" s="125">
        <v>43628</v>
      </c>
      <c r="B530" s="138">
        <v>14274</v>
      </c>
      <c r="C530" s="138">
        <v>50209</v>
      </c>
      <c r="D530" s="138">
        <v>70379</v>
      </c>
      <c r="E530" s="138">
        <v>16057</v>
      </c>
      <c r="F530" s="138">
        <v>46358</v>
      </c>
      <c r="G530" s="138">
        <v>1699</v>
      </c>
      <c r="H530" s="138">
        <v>13115</v>
      </c>
      <c r="I530" s="138">
        <v>10785</v>
      </c>
      <c r="J530" s="138">
        <v>107049</v>
      </c>
      <c r="K530" s="146">
        <v>79851</v>
      </c>
      <c r="L530" s="138">
        <v>3136</v>
      </c>
      <c r="M530" s="138">
        <v>14888</v>
      </c>
      <c r="N530" s="138">
        <v>133</v>
      </c>
      <c r="O530" s="138">
        <v>16595</v>
      </c>
      <c r="P530" s="138">
        <v>13695</v>
      </c>
      <c r="Q530" s="138">
        <v>3043</v>
      </c>
      <c r="R530" s="138">
        <v>14335</v>
      </c>
      <c r="S530" s="138">
        <v>51173</v>
      </c>
      <c r="T530" s="138">
        <v>14841</v>
      </c>
      <c r="U530" s="138">
        <v>3344</v>
      </c>
      <c r="V530" s="138">
        <v>27103</v>
      </c>
      <c r="W530" s="138">
        <v>36708</v>
      </c>
      <c r="X530" s="138">
        <v>13185</v>
      </c>
      <c r="Y530" s="146">
        <v>16339</v>
      </c>
      <c r="Z530" s="138">
        <v>14946</v>
      </c>
      <c r="AA530" s="138">
        <v>52706</v>
      </c>
      <c r="AB530" s="138">
        <v>793</v>
      </c>
      <c r="AC530" s="138">
        <v>919</v>
      </c>
      <c r="AD530" s="138">
        <v>6615</v>
      </c>
      <c r="AE530" s="138">
        <v>27994</v>
      </c>
      <c r="AF530" s="138">
        <v>8386</v>
      </c>
      <c r="AG530" s="138">
        <v>11010</v>
      </c>
      <c r="AH530" s="138">
        <v>54340</v>
      </c>
      <c r="AI530" s="138">
        <v>43650</v>
      </c>
      <c r="AJ530" s="138">
        <v>362460</v>
      </c>
      <c r="AK530" s="128">
        <f t="shared" si="331"/>
        <v>0.14888000000000001</v>
      </c>
      <c r="AL530" s="129">
        <f t="shared" si="332"/>
        <v>1.4274</v>
      </c>
      <c r="AM530" s="129">
        <f t="shared" si="366"/>
        <v>2.5104500000000001</v>
      </c>
      <c r="AN530" s="129">
        <f t="shared" si="366"/>
        <v>3.5189500000000002</v>
      </c>
      <c r="AO530" s="129">
        <f t="shared" si="334"/>
        <v>10.7049</v>
      </c>
      <c r="AP530" s="153">
        <f t="shared" si="335"/>
        <v>3.99255</v>
      </c>
      <c r="AQ530" s="129">
        <f t="shared" si="367"/>
        <v>0.54339999999999999</v>
      </c>
      <c r="AR530" s="129">
        <f t="shared" si="368"/>
        <v>4.3650000000000001E-2</v>
      </c>
      <c r="AT530" s="131">
        <f t="shared" si="359"/>
        <v>43628</v>
      </c>
      <c r="AU530" s="132">
        <f t="shared" si="338"/>
        <v>0.27994000000000002</v>
      </c>
      <c r="AV530" s="132">
        <f t="shared" si="339"/>
        <v>0.52706000000000008</v>
      </c>
      <c r="AW530" s="132">
        <f t="shared" si="340"/>
        <v>0.51173000000000002</v>
      </c>
      <c r="AX530" s="132">
        <f t="shared" si="341"/>
        <v>9.1900000000000003E-3</v>
      </c>
      <c r="AY530" s="132">
        <f t="shared" si="342"/>
        <v>7.9300000000000013E-3</v>
      </c>
      <c r="AZ530" s="132">
        <f t="shared" si="343"/>
        <v>0.27103000000000005</v>
      </c>
      <c r="BA530" s="132">
        <f t="shared" si="344"/>
        <v>0.16339000000000001</v>
      </c>
      <c r="BB530" s="132">
        <f t="shared" si="345"/>
        <v>0.73416000000000003</v>
      </c>
      <c r="BC530" s="132">
        <f t="shared" si="346"/>
        <v>0.14946000000000001</v>
      </c>
      <c r="BD530" s="132">
        <f t="shared" si="347"/>
        <v>0.13185000000000002</v>
      </c>
      <c r="BE530" s="132">
        <f t="shared" si="348"/>
        <v>8.3860000000000004E-2</v>
      </c>
      <c r="BF530" s="132">
        <f t="shared" si="349"/>
        <v>6.615E-2</v>
      </c>
      <c r="BG530" s="132">
        <f t="shared" si="360"/>
        <v>1.1009999999999999E-2</v>
      </c>
      <c r="BH530" s="132"/>
      <c r="BI530" s="132">
        <f t="shared" si="329"/>
        <v>1.4274</v>
      </c>
      <c r="BJ530" s="132">
        <f t="shared" si="329"/>
        <v>2.5104500000000001</v>
      </c>
      <c r="BK530" s="132">
        <f t="shared" si="329"/>
        <v>3.5189500000000002</v>
      </c>
      <c r="BL530" s="132">
        <f t="shared" si="350"/>
        <v>0.33440000000000003</v>
      </c>
      <c r="BM530" s="132">
        <f t="shared" si="361"/>
        <v>1.6057000000000001</v>
      </c>
      <c r="BN530" s="132">
        <f t="shared" si="351"/>
        <v>0.9271600000000001</v>
      </c>
      <c r="BO530" s="132"/>
      <c r="BP530" s="132">
        <f t="shared" si="362"/>
        <v>3.99255</v>
      </c>
      <c r="BQ530" s="132">
        <f t="shared" si="363"/>
        <v>10.7049</v>
      </c>
      <c r="BR530" s="132">
        <f t="shared" si="364"/>
        <v>0.36246</v>
      </c>
      <c r="BS530" s="132">
        <f t="shared" si="352"/>
        <v>0.14841000000000001</v>
      </c>
      <c r="BT530" s="132">
        <f t="shared" si="353"/>
        <v>1.4335</v>
      </c>
      <c r="BU530" s="132"/>
      <c r="BV530" s="132">
        <f t="shared" si="365"/>
        <v>0.1699</v>
      </c>
      <c r="BW530" s="133">
        <f t="shared" si="330"/>
        <v>1.3115000000000001</v>
      </c>
      <c r="BX530" s="133">
        <f t="shared" si="330"/>
        <v>1.0785</v>
      </c>
      <c r="BY530" s="133">
        <f t="shared" si="354"/>
        <v>0.30430000000000001</v>
      </c>
      <c r="BZ530" s="133">
        <f t="shared" si="355"/>
        <v>0.31359999999999999</v>
      </c>
      <c r="CA530" s="133">
        <f t="shared" si="356"/>
        <v>1.3300000000000001E-2</v>
      </c>
      <c r="CB530" s="133">
        <f t="shared" si="357"/>
        <v>8.2974999999999994</v>
      </c>
      <c r="CC530" s="133"/>
      <c r="CD530" s="133">
        <f t="shared" si="358"/>
        <v>1.3695000000000002</v>
      </c>
    </row>
    <row r="531" spans="1:82" ht="15.75" x14ac:dyDescent="0.25">
      <c r="A531" s="125">
        <v>43629</v>
      </c>
      <c r="B531" s="126">
        <v>15656</v>
      </c>
      <c r="C531" s="126">
        <v>53993</v>
      </c>
      <c r="D531" s="126">
        <v>75243</v>
      </c>
      <c r="E531" s="126">
        <v>17813</v>
      </c>
      <c r="F531" s="126">
        <v>48462</v>
      </c>
      <c r="G531" s="126">
        <v>2616</v>
      </c>
      <c r="H531" s="126">
        <v>18282</v>
      </c>
      <c r="I531" s="126">
        <v>14428</v>
      </c>
      <c r="J531" s="126">
        <v>117086</v>
      </c>
      <c r="K531" s="126">
        <v>85661</v>
      </c>
      <c r="L531" s="126">
        <v>3683</v>
      </c>
      <c r="M531" s="126">
        <v>16827</v>
      </c>
      <c r="N531" s="126">
        <v>178</v>
      </c>
      <c r="O531" s="126">
        <v>18600</v>
      </c>
      <c r="P531" s="126">
        <v>16340</v>
      </c>
      <c r="Q531" s="126">
        <v>3672</v>
      </c>
      <c r="R531" s="126">
        <v>14950</v>
      </c>
      <c r="S531" s="126">
        <v>53127</v>
      </c>
      <c r="T531" s="126">
        <v>15620</v>
      </c>
      <c r="U531" s="126">
        <v>4056</v>
      </c>
      <c r="V531" s="126">
        <v>30095</v>
      </c>
      <c r="W531" s="126">
        <v>40986</v>
      </c>
      <c r="X531" s="126">
        <v>19187</v>
      </c>
      <c r="Y531" s="146">
        <v>16339</v>
      </c>
      <c r="Z531" s="126">
        <v>16443</v>
      </c>
      <c r="AA531" s="126">
        <v>57011</v>
      </c>
      <c r="AB531" s="126">
        <v>1117</v>
      </c>
      <c r="AC531" s="126">
        <v>1127</v>
      </c>
      <c r="AD531" s="126">
        <v>7620</v>
      </c>
      <c r="AE531" s="126">
        <v>29835</v>
      </c>
      <c r="AF531" s="126">
        <v>10732</v>
      </c>
      <c r="AG531" s="126">
        <v>11010</v>
      </c>
      <c r="AH531" s="126">
        <v>54720</v>
      </c>
      <c r="AI531" s="126">
        <v>46140</v>
      </c>
      <c r="AJ531" s="126">
        <v>361120</v>
      </c>
      <c r="AK531" s="128">
        <f t="shared" si="331"/>
        <v>0.16827</v>
      </c>
      <c r="AL531" s="129">
        <f t="shared" si="332"/>
        <v>1.5656000000000001</v>
      </c>
      <c r="AM531" s="129">
        <f t="shared" si="366"/>
        <v>2.6996500000000001</v>
      </c>
      <c r="AN531" s="129">
        <f t="shared" si="366"/>
        <v>3.7621500000000001</v>
      </c>
      <c r="AO531" s="129">
        <f t="shared" si="334"/>
        <v>11.708600000000001</v>
      </c>
      <c r="AP531" s="129">
        <f t="shared" si="335"/>
        <v>4.2830500000000002</v>
      </c>
      <c r="AQ531" s="129">
        <f t="shared" si="367"/>
        <v>0.54720000000000002</v>
      </c>
      <c r="AR531" s="129">
        <f t="shared" si="368"/>
        <v>4.614E-2</v>
      </c>
      <c r="AT531" s="131">
        <f t="shared" si="359"/>
        <v>43629</v>
      </c>
      <c r="AU531" s="132">
        <f t="shared" si="338"/>
        <v>0.29835</v>
      </c>
      <c r="AV531" s="132">
        <f t="shared" si="339"/>
        <v>0.57011000000000001</v>
      </c>
      <c r="AW531" s="132">
        <f t="shared" si="340"/>
        <v>0.53127000000000002</v>
      </c>
      <c r="AX531" s="132">
        <f t="shared" si="341"/>
        <v>1.1270000000000001E-2</v>
      </c>
      <c r="AY531" s="132">
        <f t="shared" si="342"/>
        <v>1.1170000000000001E-2</v>
      </c>
      <c r="AZ531" s="132">
        <f t="shared" si="343"/>
        <v>0.30095000000000005</v>
      </c>
      <c r="BA531" s="132">
        <f t="shared" si="344"/>
        <v>0.16339000000000001</v>
      </c>
      <c r="BB531" s="132">
        <f t="shared" si="345"/>
        <v>0.81972000000000012</v>
      </c>
      <c r="BC531" s="132">
        <f t="shared" si="346"/>
        <v>0.16443000000000002</v>
      </c>
      <c r="BD531" s="132">
        <f t="shared" si="347"/>
        <v>0.19187000000000001</v>
      </c>
      <c r="BE531" s="132">
        <f t="shared" si="348"/>
        <v>0.10732000000000001</v>
      </c>
      <c r="BF531" s="132">
        <f t="shared" si="349"/>
        <v>7.6200000000000004E-2</v>
      </c>
      <c r="BG531" s="132">
        <f t="shared" si="360"/>
        <v>1.1009999999999999E-2</v>
      </c>
      <c r="BH531" s="132"/>
      <c r="BI531" s="132">
        <f t="shared" si="329"/>
        <v>1.5656000000000001</v>
      </c>
      <c r="BJ531" s="132">
        <f t="shared" si="329"/>
        <v>2.6996500000000001</v>
      </c>
      <c r="BK531" s="132">
        <f t="shared" si="329"/>
        <v>3.7621500000000001</v>
      </c>
      <c r="BL531" s="132">
        <f t="shared" si="350"/>
        <v>0.40560000000000002</v>
      </c>
      <c r="BM531" s="132">
        <f t="shared" si="361"/>
        <v>1.7813000000000001</v>
      </c>
      <c r="BN531" s="132">
        <f t="shared" si="351"/>
        <v>0.9692400000000001</v>
      </c>
      <c r="BO531" s="132"/>
      <c r="BP531" s="132">
        <f t="shared" si="362"/>
        <v>4.2830500000000002</v>
      </c>
      <c r="BQ531" s="132">
        <f t="shared" si="363"/>
        <v>11.708600000000001</v>
      </c>
      <c r="BR531" s="132">
        <f t="shared" si="364"/>
        <v>0.36112</v>
      </c>
      <c r="BS531" s="132">
        <f t="shared" si="352"/>
        <v>0.15620000000000001</v>
      </c>
      <c r="BT531" s="132">
        <f t="shared" si="353"/>
        <v>1.4950000000000001</v>
      </c>
      <c r="BU531" s="132"/>
      <c r="BV531" s="132">
        <f t="shared" si="365"/>
        <v>0.2616</v>
      </c>
      <c r="BW531" s="133">
        <f t="shared" si="330"/>
        <v>1.8282</v>
      </c>
      <c r="BX531" s="133">
        <f t="shared" si="330"/>
        <v>1.4428000000000001</v>
      </c>
      <c r="BY531" s="133">
        <f t="shared" si="354"/>
        <v>0.36720000000000003</v>
      </c>
      <c r="BZ531" s="133">
        <f t="shared" si="355"/>
        <v>0.36830000000000002</v>
      </c>
      <c r="CA531" s="133">
        <f t="shared" si="356"/>
        <v>1.78E-2</v>
      </c>
      <c r="CB531" s="133">
        <f t="shared" si="357"/>
        <v>9.3000000000000007</v>
      </c>
      <c r="CC531" s="133"/>
      <c r="CD531" s="133">
        <f t="shared" si="358"/>
        <v>1.6340000000000001</v>
      </c>
    </row>
    <row r="532" spans="1:82" ht="15.75" x14ac:dyDescent="0.25">
      <c r="A532" s="125">
        <v>43630</v>
      </c>
      <c r="B532" s="138">
        <v>15030</v>
      </c>
      <c r="C532" s="138">
        <v>52096</v>
      </c>
      <c r="D532" s="138">
        <v>72742</v>
      </c>
      <c r="E532" s="138">
        <v>16420</v>
      </c>
      <c r="F532" s="138">
        <v>46250</v>
      </c>
      <c r="G532" s="138">
        <v>2468</v>
      </c>
      <c r="H532" s="138">
        <v>18036</v>
      </c>
      <c r="I532" s="138">
        <v>13315</v>
      </c>
      <c r="J532" s="138">
        <v>108169</v>
      </c>
      <c r="K532" s="146">
        <v>78179</v>
      </c>
      <c r="L532" s="138">
        <v>3550</v>
      </c>
      <c r="M532" s="138">
        <v>20505</v>
      </c>
      <c r="N532" s="138">
        <v>118</v>
      </c>
      <c r="O532" s="138">
        <v>18014</v>
      </c>
      <c r="P532" s="138">
        <v>16744</v>
      </c>
      <c r="Q532" s="138">
        <v>3404</v>
      </c>
      <c r="R532" s="138">
        <v>14763</v>
      </c>
      <c r="S532" s="138">
        <v>50285</v>
      </c>
      <c r="T532" s="138">
        <v>12852</v>
      </c>
      <c r="U532" s="138">
        <v>3346</v>
      </c>
      <c r="V532" s="138">
        <v>28447</v>
      </c>
      <c r="W532" s="138">
        <v>36162</v>
      </c>
      <c r="X532" s="138">
        <v>17220</v>
      </c>
      <c r="Y532" s="146">
        <v>16339</v>
      </c>
      <c r="Z532" s="138">
        <v>15749</v>
      </c>
      <c r="AA532" s="138">
        <v>53323</v>
      </c>
      <c r="AB532" s="138">
        <v>992</v>
      </c>
      <c r="AC532" s="138">
        <v>1380</v>
      </c>
      <c r="AD532" s="138">
        <v>5497</v>
      </c>
      <c r="AE532" s="138">
        <v>27823</v>
      </c>
      <c r="AF532" s="138">
        <v>7954</v>
      </c>
      <c r="AG532" s="138">
        <v>3940</v>
      </c>
      <c r="AH532" s="138">
        <v>44980</v>
      </c>
      <c r="AI532" s="138">
        <v>36540</v>
      </c>
      <c r="AJ532" s="138">
        <v>273780</v>
      </c>
      <c r="AK532" s="128">
        <f t="shared" si="331"/>
        <v>0.20505000000000001</v>
      </c>
      <c r="AL532" s="129">
        <f t="shared" si="332"/>
        <v>1.5030000000000001</v>
      </c>
      <c r="AM532" s="129">
        <f t="shared" si="366"/>
        <v>2.6048</v>
      </c>
      <c r="AN532" s="129">
        <f t="shared" si="366"/>
        <v>3.6371000000000002</v>
      </c>
      <c r="AO532" s="129">
        <f t="shared" si="334"/>
        <v>10.8169</v>
      </c>
      <c r="AP532" s="153">
        <f t="shared" si="335"/>
        <v>3.9089500000000004</v>
      </c>
      <c r="AQ532" s="129">
        <f t="shared" si="367"/>
        <v>0.44980000000000003</v>
      </c>
      <c r="AR532" s="129">
        <f t="shared" si="368"/>
        <v>3.6539999999999996E-2</v>
      </c>
      <c r="AT532" s="131">
        <f t="shared" si="359"/>
        <v>43630</v>
      </c>
      <c r="AU532" s="132">
        <f t="shared" si="338"/>
        <v>0.27823000000000003</v>
      </c>
      <c r="AV532" s="132">
        <f t="shared" si="339"/>
        <v>0.53323000000000009</v>
      </c>
      <c r="AW532" s="132">
        <f t="shared" si="340"/>
        <v>0.50285000000000002</v>
      </c>
      <c r="AX532" s="132">
        <f t="shared" si="341"/>
        <v>1.3800000000000002E-2</v>
      </c>
      <c r="AY532" s="132">
        <f t="shared" si="342"/>
        <v>9.92E-3</v>
      </c>
      <c r="AZ532" s="132">
        <f t="shared" si="343"/>
        <v>0.28447</v>
      </c>
      <c r="BA532" s="132">
        <f t="shared" si="344"/>
        <v>0.16339000000000001</v>
      </c>
      <c r="BB532" s="132">
        <f t="shared" si="345"/>
        <v>0.72324000000000011</v>
      </c>
      <c r="BC532" s="132">
        <f t="shared" si="346"/>
        <v>0.15749000000000002</v>
      </c>
      <c r="BD532" s="132">
        <f t="shared" si="347"/>
        <v>0.17220000000000002</v>
      </c>
      <c r="BE532" s="132">
        <f t="shared" si="348"/>
        <v>7.954E-2</v>
      </c>
      <c r="BF532" s="132">
        <f t="shared" si="349"/>
        <v>5.4970000000000005E-2</v>
      </c>
      <c r="BG532" s="132">
        <f t="shared" si="360"/>
        <v>3.9399999999999999E-3</v>
      </c>
      <c r="BH532" s="132"/>
      <c r="BI532" s="132">
        <f t="shared" si="329"/>
        <v>1.5030000000000001</v>
      </c>
      <c r="BJ532" s="132">
        <f t="shared" si="329"/>
        <v>2.6048</v>
      </c>
      <c r="BK532" s="132">
        <f t="shared" si="329"/>
        <v>3.6371000000000002</v>
      </c>
      <c r="BL532" s="132">
        <f t="shared" si="350"/>
        <v>0.33460000000000001</v>
      </c>
      <c r="BM532" s="132">
        <f t="shared" si="361"/>
        <v>1.6420000000000001</v>
      </c>
      <c r="BN532" s="132">
        <f t="shared" si="351"/>
        <v>0.92500000000000004</v>
      </c>
      <c r="BO532" s="132"/>
      <c r="BP532" s="132">
        <f t="shared" si="362"/>
        <v>3.9089500000000004</v>
      </c>
      <c r="BQ532" s="132">
        <f t="shared" si="363"/>
        <v>10.8169</v>
      </c>
      <c r="BR532" s="132">
        <f t="shared" si="364"/>
        <v>0.27377999999999997</v>
      </c>
      <c r="BS532" s="132">
        <f t="shared" si="352"/>
        <v>0.12852000000000002</v>
      </c>
      <c r="BT532" s="132">
        <f t="shared" si="353"/>
        <v>1.4763000000000002</v>
      </c>
      <c r="BU532" s="132"/>
      <c r="BV532" s="132">
        <f t="shared" si="365"/>
        <v>0.24680000000000002</v>
      </c>
      <c r="BW532" s="133">
        <f t="shared" si="330"/>
        <v>1.8036000000000001</v>
      </c>
      <c r="BX532" s="133">
        <f t="shared" si="330"/>
        <v>1.3315000000000001</v>
      </c>
      <c r="BY532" s="133">
        <f t="shared" si="354"/>
        <v>0.34040000000000004</v>
      </c>
      <c r="BZ532" s="133">
        <f t="shared" si="355"/>
        <v>0.35500000000000004</v>
      </c>
      <c r="CA532" s="133">
        <f t="shared" si="356"/>
        <v>1.18E-2</v>
      </c>
      <c r="CB532" s="133">
        <f t="shared" si="357"/>
        <v>9.0069999999999997</v>
      </c>
      <c r="CC532" s="133"/>
      <c r="CD532" s="133">
        <f t="shared" si="358"/>
        <v>1.6744000000000001</v>
      </c>
    </row>
    <row r="533" spans="1:82" ht="15.75" x14ac:dyDescent="0.25">
      <c r="A533" s="125">
        <v>43631</v>
      </c>
      <c r="B533" s="138">
        <v>15435</v>
      </c>
      <c r="C533" s="138">
        <v>52782</v>
      </c>
      <c r="D533" s="138">
        <v>72980</v>
      </c>
      <c r="E533" s="138">
        <v>15953</v>
      </c>
      <c r="F533" s="138">
        <v>48134</v>
      </c>
      <c r="G533" s="138">
        <v>3097</v>
      </c>
      <c r="H533" s="138">
        <v>19547</v>
      </c>
      <c r="I533" s="138">
        <v>13914</v>
      </c>
      <c r="J533" s="138">
        <v>109839</v>
      </c>
      <c r="K533" s="138">
        <v>80199</v>
      </c>
      <c r="L533" s="138">
        <v>3461</v>
      </c>
      <c r="M533" s="138">
        <v>21872</v>
      </c>
      <c r="N533" s="138">
        <v>42</v>
      </c>
      <c r="O533" s="138">
        <v>19599</v>
      </c>
      <c r="P533" s="138">
        <v>18437</v>
      </c>
      <c r="Q533" s="138">
        <v>3198</v>
      </c>
      <c r="R533" s="138">
        <v>13959</v>
      </c>
      <c r="S533" s="138">
        <v>47484</v>
      </c>
      <c r="T533" s="138">
        <v>12623</v>
      </c>
      <c r="U533" s="138">
        <v>3167</v>
      </c>
      <c r="V533" s="138">
        <v>29634</v>
      </c>
      <c r="W533" s="138">
        <v>36283</v>
      </c>
      <c r="X533" s="138">
        <v>18380</v>
      </c>
      <c r="Y533" s="146">
        <v>16339</v>
      </c>
      <c r="Z533" s="138">
        <v>17904</v>
      </c>
      <c r="AA533" s="138">
        <v>54281</v>
      </c>
      <c r="AB533" s="138">
        <v>1182</v>
      </c>
      <c r="AC533" s="138">
        <v>1875</v>
      </c>
      <c r="AD533" s="138">
        <v>5154</v>
      </c>
      <c r="AE533" s="138">
        <v>29454</v>
      </c>
      <c r="AF533" s="138">
        <v>6095</v>
      </c>
      <c r="AG533" s="138">
        <v>10950</v>
      </c>
      <c r="AH533" s="138">
        <v>44320</v>
      </c>
      <c r="AI533" s="138">
        <v>34650</v>
      </c>
      <c r="AJ533" s="138">
        <v>365060</v>
      </c>
      <c r="AK533" s="128">
        <f t="shared" si="331"/>
        <v>0.21872000000000003</v>
      </c>
      <c r="AL533" s="129">
        <f t="shared" si="332"/>
        <v>1.5435000000000001</v>
      </c>
      <c r="AM533" s="129">
        <f t="shared" si="366"/>
        <v>2.6391</v>
      </c>
      <c r="AN533" s="129">
        <f t="shared" si="366"/>
        <v>3.649</v>
      </c>
      <c r="AO533" s="129">
        <f t="shared" si="334"/>
        <v>10.9839</v>
      </c>
      <c r="AP533" s="129">
        <f t="shared" si="335"/>
        <v>4.0099499999999999</v>
      </c>
      <c r="AQ533" s="129">
        <f t="shared" si="367"/>
        <v>0.44320000000000004</v>
      </c>
      <c r="AR533" s="129">
        <f t="shared" si="368"/>
        <v>3.465E-2</v>
      </c>
      <c r="AT533" s="131">
        <f t="shared" si="359"/>
        <v>43631</v>
      </c>
      <c r="AU533" s="132">
        <f t="shared" si="338"/>
        <v>0.29454000000000002</v>
      </c>
      <c r="AV533" s="132">
        <f t="shared" si="339"/>
        <v>0.54281000000000001</v>
      </c>
      <c r="AW533" s="132">
        <f t="shared" si="340"/>
        <v>0.47484000000000004</v>
      </c>
      <c r="AX533" s="132">
        <f t="shared" si="341"/>
        <v>1.8750000000000003E-2</v>
      </c>
      <c r="AY533" s="132">
        <f t="shared" si="342"/>
        <v>1.1820000000000001E-2</v>
      </c>
      <c r="AZ533" s="132">
        <f t="shared" si="343"/>
        <v>0.29634000000000005</v>
      </c>
      <c r="BA533" s="132">
        <f t="shared" si="344"/>
        <v>0.16339000000000001</v>
      </c>
      <c r="BB533" s="132">
        <f t="shared" si="345"/>
        <v>0.72566000000000008</v>
      </c>
      <c r="BC533" s="132">
        <f t="shared" si="346"/>
        <v>0.17904</v>
      </c>
      <c r="BD533" s="132">
        <f t="shared" si="347"/>
        <v>0.18380000000000002</v>
      </c>
      <c r="BE533" s="132">
        <f t="shared" si="348"/>
        <v>6.0950000000000004E-2</v>
      </c>
      <c r="BF533" s="132">
        <f t="shared" si="349"/>
        <v>5.1540000000000002E-2</v>
      </c>
      <c r="BG533" s="132">
        <f t="shared" si="360"/>
        <v>1.095E-2</v>
      </c>
      <c r="BH533" s="132"/>
      <c r="BI533" s="132">
        <f t="shared" si="329"/>
        <v>1.5435000000000001</v>
      </c>
      <c r="BJ533" s="132">
        <f t="shared" si="329"/>
        <v>2.6391</v>
      </c>
      <c r="BK533" s="132">
        <f t="shared" si="329"/>
        <v>3.649</v>
      </c>
      <c r="BL533" s="132">
        <f t="shared" si="350"/>
        <v>0.31670000000000004</v>
      </c>
      <c r="BM533" s="132">
        <f t="shared" si="361"/>
        <v>1.5953000000000002</v>
      </c>
      <c r="BN533" s="132">
        <f t="shared" si="351"/>
        <v>0.96268000000000009</v>
      </c>
      <c r="BO533" s="132"/>
      <c r="BP533" s="132">
        <f t="shared" si="362"/>
        <v>4.0099499999999999</v>
      </c>
      <c r="BQ533" s="132">
        <f t="shared" si="363"/>
        <v>10.9839</v>
      </c>
      <c r="BR533" s="132">
        <f t="shared" si="364"/>
        <v>0.36506</v>
      </c>
      <c r="BS533" s="132">
        <f t="shared" si="352"/>
        <v>0.12623000000000001</v>
      </c>
      <c r="BT533" s="132">
        <f t="shared" si="353"/>
        <v>1.3959000000000001</v>
      </c>
      <c r="BU533" s="132"/>
      <c r="BV533" s="132">
        <f t="shared" si="365"/>
        <v>0.30970000000000003</v>
      </c>
      <c r="BW533" s="133">
        <f t="shared" si="330"/>
        <v>1.9547000000000001</v>
      </c>
      <c r="BX533" s="133">
        <f t="shared" si="330"/>
        <v>1.3914</v>
      </c>
      <c r="BY533" s="133">
        <f t="shared" si="354"/>
        <v>0.31980000000000003</v>
      </c>
      <c r="BZ533" s="133">
        <f t="shared" si="355"/>
        <v>0.34610000000000002</v>
      </c>
      <c r="CA533" s="133">
        <f t="shared" si="356"/>
        <v>4.2000000000000006E-3</v>
      </c>
      <c r="CB533" s="133">
        <f t="shared" si="357"/>
        <v>9.7995000000000001</v>
      </c>
      <c r="CC533" s="133"/>
      <c r="CD533" s="133">
        <f t="shared" si="358"/>
        <v>1.8437000000000001</v>
      </c>
    </row>
    <row r="534" spans="1:82" ht="15.75" x14ac:dyDescent="0.25">
      <c r="A534" s="125">
        <v>43632</v>
      </c>
      <c r="B534" s="138">
        <v>15633</v>
      </c>
      <c r="C534" s="138">
        <v>53556</v>
      </c>
      <c r="D534" s="138">
        <v>74116</v>
      </c>
      <c r="E534" s="138">
        <v>15861</v>
      </c>
      <c r="F534" s="138">
        <v>48559</v>
      </c>
      <c r="G534" s="138">
        <v>2916</v>
      </c>
      <c r="H534" s="138">
        <v>18918</v>
      </c>
      <c r="I534" s="138">
        <v>14897</v>
      </c>
      <c r="J534" s="138">
        <v>110876</v>
      </c>
      <c r="K534" s="138">
        <v>80933</v>
      </c>
      <c r="L534" s="138">
        <v>3380</v>
      </c>
      <c r="M534" s="138">
        <v>21987</v>
      </c>
      <c r="N534" s="138">
        <v>56</v>
      </c>
      <c r="O534" s="138">
        <v>19226</v>
      </c>
      <c r="P534" s="138">
        <v>18061</v>
      </c>
      <c r="Q534" s="138">
        <v>3116</v>
      </c>
      <c r="R534" s="138">
        <v>14178</v>
      </c>
      <c r="S534" s="138">
        <v>49002</v>
      </c>
      <c r="T534" s="138">
        <v>12049</v>
      </c>
      <c r="U534" s="138">
        <v>3163</v>
      </c>
      <c r="V534" s="138">
        <v>30584</v>
      </c>
      <c r="W534" s="138">
        <v>36012</v>
      </c>
      <c r="X534" s="138">
        <v>18226</v>
      </c>
      <c r="Y534" s="146">
        <v>16339</v>
      </c>
      <c r="Z534" s="138">
        <v>17335</v>
      </c>
      <c r="AA534" s="138">
        <v>54966</v>
      </c>
      <c r="AB534" s="138">
        <v>1214</v>
      </c>
      <c r="AC534" s="138">
        <v>1771</v>
      </c>
      <c r="AD534" s="138">
        <v>4764</v>
      </c>
      <c r="AE534" s="138">
        <v>30662</v>
      </c>
      <c r="AF534" s="138">
        <v>5529</v>
      </c>
      <c r="AG534" s="138">
        <v>330</v>
      </c>
      <c r="AH534" s="138">
        <v>41720</v>
      </c>
      <c r="AI534" s="138">
        <v>32020</v>
      </c>
      <c r="AJ534" s="138">
        <v>361340</v>
      </c>
      <c r="AK534" s="128">
        <f t="shared" si="331"/>
        <v>0.21987000000000001</v>
      </c>
      <c r="AL534" s="129">
        <f t="shared" si="332"/>
        <v>1.5633000000000001</v>
      </c>
      <c r="AM534" s="129">
        <f t="shared" si="366"/>
        <v>2.6778</v>
      </c>
      <c r="AN534" s="129">
        <f t="shared" si="366"/>
        <v>3.7058</v>
      </c>
      <c r="AO534" s="129">
        <f t="shared" si="334"/>
        <v>11.0876</v>
      </c>
      <c r="AP534" s="129">
        <f t="shared" si="335"/>
        <v>4.0466500000000005</v>
      </c>
      <c r="AQ534" s="129">
        <f t="shared" si="367"/>
        <v>0.41720000000000002</v>
      </c>
      <c r="AR534" s="129">
        <f t="shared" si="368"/>
        <v>3.202E-2</v>
      </c>
      <c r="AT534" s="131">
        <f t="shared" si="359"/>
        <v>43632</v>
      </c>
      <c r="AU534" s="132">
        <f t="shared" si="338"/>
        <v>0.30662</v>
      </c>
      <c r="AV534" s="132">
        <f t="shared" si="339"/>
        <v>0.54966000000000004</v>
      </c>
      <c r="AW534" s="132">
        <f t="shared" si="340"/>
        <v>0.49002000000000007</v>
      </c>
      <c r="AX534" s="132">
        <f t="shared" si="341"/>
        <v>1.771E-2</v>
      </c>
      <c r="AY534" s="132">
        <f t="shared" si="342"/>
        <v>1.2140000000000001E-2</v>
      </c>
      <c r="AZ534" s="132">
        <f t="shared" si="343"/>
        <v>0.30584</v>
      </c>
      <c r="BA534" s="132">
        <f t="shared" si="344"/>
        <v>0.16339000000000001</v>
      </c>
      <c r="BB534" s="132">
        <f t="shared" si="345"/>
        <v>0.7202400000000001</v>
      </c>
      <c r="BC534" s="132">
        <f t="shared" si="346"/>
        <v>0.17335</v>
      </c>
      <c r="BD534" s="132">
        <f t="shared" si="347"/>
        <v>0.18226000000000001</v>
      </c>
      <c r="BE534" s="132">
        <f t="shared" si="348"/>
        <v>5.5290000000000006E-2</v>
      </c>
      <c r="BF534" s="132">
        <f t="shared" si="349"/>
        <v>4.7640000000000002E-2</v>
      </c>
      <c r="BG534" s="132">
        <f t="shared" si="360"/>
        <v>3.3E-4</v>
      </c>
      <c r="BH534" s="132"/>
      <c r="BI534" s="132">
        <f t="shared" si="329"/>
        <v>1.5633000000000001</v>
      </c>
      <c r="BJ534" s="132">
        <f t="shared" si="329"/>
        <v>2.6778</v>
      </c>
      <c r="BK534" s="132">
        <f t="shared" si="329"/>
        <v>3.7058</v>
      </c>
      <c r="BL534" s="132">
        <f t="shared" si="350"/>
        <v>0.31630000000000003</v>
      </c>
      <c r="BM534" s="132">
        <f t="shared" si="361"/>
        <v>1.5861000000000001</v>
      </c>
      <c r="BN534" s="132">
        <f t="shared" si="351"/>
        <v>0.97118000000000004</v>
      </c>
      <c r="BO534" s="132"/>
      <c r="BP534" s="132">
        <f t="shared" si="362"/>
        <v>4.0466500000000005</v>
      </c>
      <c r="BQ534" s="132">
        <f t="shared" si="363"/>
        <v>11.0876</v>
      </c>
      <c r="BR534" s="132">
        <f t="shared" si="364"/>
        <v>0.36133999999999999</v>
      </c>
      <c r="BS534" s="132">
        <f t="shared" si="352"/>
        <v>0.12049000000000001</v>
      </c>
      <c r="BT534" s="132">
        <f t="shared" si="353"/>
        <v>1.4178000000000002</v>
      </c>
      <c r="BU534" s="132"/>
      <c r="BV534" s="132">
        <f t="shared" si="365"/>
        <v>0.29160000000000003</v>
      </c>
      <c r="BW534" s="133">
        <f t="shared" si="330"/>
        <v>1.8918000000000001</v>
      </c>
      <c r="BX534" s="133">
        <f t="shared" si="330"/>
        <v>1.4897</v>
      </c>
      <c r="BY534" s="133">
        <f t="shared" si="354"/>
        <v>0.31159999999999999</v>
      </c>
      <c r="BZ534" s="133">
        <f t="shared" si="355"/>
        <v>0.33800000000000002</v>
      </c>
      <c r="CA534" s="133">
        <f t="shared" si="356"/>
        <v>5.5999999999999999E-3</v>
      </c>
      <c r="CB534" s="133">
        <f t="shared" si="357"/>
        <v>9.6129999999999995</v>
      </c>
      <c r="CC534" s="133"/>
      <c r="CD534" s="133">
        <f t="shared" si="358"/>
        <v>1.8061</v>
      </c>
    </row>
    <row r="535" spans="1:82" ht="15.75" x14ac:dyDescent="0.25">
      <c r="A535" s="125">
        <v>43633</v>
      </c>
      <c r="B535" s="138">
        <v>14931</v>
      </c>
      <c r="C535" s="138">
        <v>52371</v>
      </c>
      <c r="D535" s="138">
        <v>73111</v>
      </c>
      <c r="E535" s="138">
        <v>16656</v>
      </c>
      <c r="F535" s="138">
        <v>46754</v>
      </c>
      <c r="G535" s="138">
        <v>1995</v>
      </c>
      <c r="H535" s="138">
        <v>15691</v>
      </c>
      <c r="I535" s="138">
        <v>13831</v>
      </c>
      <c r="J535" s="138">
        <v>110491</v>
      </c>
      <c r="K535" s="138">
        <v>81803</v>
      </c>
      <c r="L535" s="138">
        <v>3171</v>
      </c>
      <c r="M535" s="138">
        <v>20403</v>
      </c>
      <c r="N535" s="138">
        <v>136</v>
      </c>
      <c r="O535" s="138">
        <v>17897</v>
      </c>
      <c r="P535" s="138">
        <v>15703</v>
      </c>
      <c r="Q535" s="138">
        <v>3247</v>
      </c>
      <c r="R535" s="138">
        <v>14177</v>
      </c>
      <c r="S535" s="138">
        <v>51772</v>
      </c>
      <c r="T535" s="138">
        <v>11294</v>
      </c>
      <c r="U535" s="138">
        <v>3436</v>
      </c>
      <c r="V535" s="138">
        <v>28433</v>
      </c>
      <c r="W535" s="138">
        <v>37232</v>
      </c>
      <c r="X535" s="138">
        <v>15943</v>
      </c>
      <c r="Y535" s="146">
        <v>16339</v>
      </c>
      <c r="Z535" s="138">
        <v>15759</v>
      </c>
      <c r="AA535" s="138">
        <v>54526</v>
      </c>
      <c r="AB535" s="146">
        <v>923</v>
      </c>
      <c r="AC535" s="138">
        <v>1305</v>
      </c>
      <c r="AD535" s="138">
        <v>5915</v>
      </c>
      <c r="AE535" s="138">
        <v>30103</v>
      </c>
      <c r="AF535" s="138">
        <v>9802</v>
      </c>
      <c r="AG535" s="138">
        <v>11010</v>
      </c>
      <c r="AH535" s="138">
        <v>47200</v>
      </c>
      <c r="AI535" s="138">
        <v>38360</v>
      </c>
      <c r="AJ535" s="138">
        <v>366180</v>
      </c>
      <c r="AK535" s="128">
        <f t="shared" si="331"/>
        <v>0.20403000000000002</v>
      </c>
      <c r="AL535" s="129">
        <f t="shared" si="332"/>
        <v>1.4931000000000001</v>
      </c>
      <c r="AM535" s="129">
        <f t="shared" si="366"/>
        <v>2.6185499999999999</v>
      </c>
      <c r="AN535" s="129">
        <f t="shared" si="366"/>
        <v>3.6555500000000003</v>
      </c>
      <c r="AO535" s="129">
        <f t="shared" si="334"/>
        <v>11.049100000000001</v>
      </c>
      <c r="AP535" s="129">
        <f t="shared" si="335"/>
        <v>4.0901500000000004</v>
      </c>
      <c r="AQ535" s="129">
        <f t="shared" si="367"/>
        <v>0.47200000000000003</v>
      </c>
      <c r="AR535" s="129">
        <f t="shared" si="368"/>
        <v>3.8359999999999998E-2</v>
      </c>
      <c r="AT535" s="131">
        <f t="shared" si="359"/>
        <v>43633</v>
      </c>
      <c r="AU535" s="132">
        <f t="shared" si="338"/>
        <v>0.30103000000000002</v>
      </c>
      <c r="AV535" s="132">
        <f t="shared" si="339"/>
        <v>0.54526000000000008</v>
      </c>
      <c r="AW535" s="132">
        <f t="shared" si="340"/>
        <v>0.51772000000000007</v>
      </c>
      <c r="AX535" s="132">
        <f t="shared" si="341"/>
        <v>1.3050000000000001E-2</v>
      </c>
      <c r="AY535" s="132">
        <f t="shared" si="342"/>
        <v>9.2300000000000004E-3</v>
      </c>
      <c r="AZ535" s="132">
        <f t="shared" si="343"/>
        <v>0.28433000000000003</v>
      </c>
      <c r="BA535" s="132">
        <f t="shared" si="344"/>
        <v>0.16339000000000001</v>
      </c>
      <c r="BB535" s="132">
        <f t="shared" si="345"/>
        <v>0.74464000000000008</v>
      </c>
      <c r="BC535" s="132">
        <f t="shared" si="346"/>
        <v>0.15759000000000001</v>
      </c>
      <c r="BD535" s="132">
        <f t="shared" si="347"/>
        <v>0.15943000000000002</v>
      </c>
      <c r="BE535" s="132">
        <f t="shared" si="348"/>
        <v>9.802000000000001E-2</v>
      </c>
      <c r="BF535" s="132">
        <f t="shared" si="349"/>
        <v>5.9150000000000008E-2</v>
      </c>
      <c r="BG535" s="132">
        <f t="shared" si="360"/>
        <v>1.1009999999999999E-2</v>
      </c>
      <c r="BH535" s="132"/>
      <c r="BI535" s="132">
        <f t="shared" si="329"/>
        <v>1.4931000000000001</v>
      </c>
      <c r="BJ535" s="132">
        <f t="shared" si="329"/>
        <v>2.6185499999999999</v>
      </c>
      <c r="BK535" s="132">
        <f t="shared" si="329"/>
        <v>3.6555500000000003</v>
      </c>
      <c r="BL535" s="132">
        <f t="shared" si="350"/>
        <v>0.34360000000000002</v>
      </c>
      <c r="BM535" s="132">
        <f t="shared" si="361"/>
        <v>1.6656</v>
      </c>
      <c r="BN535" s="132">
        <f t="shared" si="351"/>
        <v>0.93508000000000002</v>
      </c>
      <c r="BO535" s="132"/>
      <c r="BP535" s="132">
        <f t="shared" si="362"/>
        <v>4.0901500000000004</v>
      </c>
      <c r="BQ535" s="132">
        <f t="shared" si="363"/>
        <v>11.049100000000001</v>
      </c>
      <c r="BR535" s="132">
        <f t="shared" si="364"/>
        <v>0.36618000000000001</v>
      </c>
      <c r="BS535" s="132">
        <f t="shared" si="352"/>
        <v>0.11294000000000001</v>
      </c>
      <c r="BT535" s="132">
        <f t="shared" si="353"/>
        <v>1.4177</v>
      </c>
      <c r="BU535" s="132"/>
      <c r="BV535" s="132">
        <f t="shared" si="365"/>
        <v>0.19950000000000001</v>
      </c>
      <c r="BW535" s="133">
        <f t="shared" si="330"/>
        <v>1.5691000000000002</v>
      </c>
      <c r="BX535" s="133">
        <f t="shared" si="330"/>
        <v>1.3831</v>
      </c>
      <c r="BY535" s="133">
        <f t="shared" si="354"/>
        <v>0.32469999999999999</v>
      </c>
      <c r="BZ535" s="133">
        <f t="shared" si="355"/>
        <v>0.31709999999999999</v>
      </c>
      <c r="CA535" s="133">
        <f t="shared" si="356"/>
        <v>1.3600000000000001E-2</v>
      </c>
      <c r="CB535" s="133">
        <f t="shared" si="357"/>
        <v>8.948500000000001</v>
      </c>
      <c r="CC535" s="133"/>
      <c r="CD535" s="133">
        <f t="shared" si="358"/>
        <v>1.5703</v>
      </c>
    </row>
    <row r="536" spans="1:82" ht="15.75" x14ac:dyDescent="0.25">
      <c r="A536" s="125">
        <v>43634</v>
      </c>
      <c r="B536" s="126">
        <v>14524</v>
      </c>
      <c r="C536" s="126">
        <v>50969</v>
      </c>
      <c r="D536" s="126">
        <v>71442</v>
      </c>
      <c r="E536" s="126">
        <v>16981</v>
      </c>
      <c r="F536" s="126">
        <v>45911</v>
      </c>
      <c r="G536" s="126">
        <v>1755</v>
      </c>
      <c r="H536" s="126">
        <v>14945</v>
      </c>
      <c r="I536" s="126">
        <v>13479</v>
      </c>
      <c r="J536" s="126">
        <v>109684</v>
      </c>
      <c r="K536" s="126">
        <v>81658</v>
      </c>
      <c r="L536" s="126">
        <v>3378</v>
      </c>
      <c r="M536" s="126">
        <v>19126</v>
      </c>
      <c r="N536" s="126">
        <v>132</v>
      </c>
      <c r="O536" s="126">
        <v>17745</v>
      </c>
      <c r="P536" s="126">
        <v>15175</v>
      </c>
      <c r="Q536" s="126">
        <v>3244</v>
      </c>
      <c r="R536" s="126">
        <v>14768</v>
      </c>
      <c r="S536" s="126">
        <v>51723</v>
      </c>
      <c r="T536" s="126">
        <v>10269</v>
      </c>
      <c r="U536" s="126">
        <v>3866</v>
      </c>
      <c r="V536" s="126">
        <v>27427</v>
      </c>
      <c r="W536" s="126">
        <v>37168</v>
      </c>
      <c r="X536" s="126">
        <v>14692</v>
      </c>
      <c r="Y536" s="146">
        <v>16339</v>
      </c>
      <c r="Z536" s="126">
        <v>15237</v>
      </c>
      <c r="AA536" s="126">
        <v>52741</v>
      </c>
      <c r="AB536" s="126">
        <v>925</v>
      </c>
      <c r="AC536" s="126">
        <v>1185</v>
      </c>
      <c r="AD536" s="126">
        <v>3181</v>
      </c>
      <c r="AE536" s="126">
        <v>29819</v>
      </c>
      <c r="AF536" s="126">
        <v>9755</v>
      </c>
      <c r="AG536" s="126">
        <v>11010</v>
      </c>
      <c r="AH536" s="126">
        <v>30540</v>
      </c>
      <c r="AI536" s="126">
        <v>22290</v>
      </c>
      <c r="AJ536" s="126">
        <v>362160</v>
      </c>
      <c r="AK536" s="128">
        <f t="shared" si="331"/>
        <v>0.19126000000000001</v>
      </c>
      <c r="AL536" s="129">
        <f t="shared" si="332"/>
        <v>1.4524000000000001</v>
      </c>
      <c r="AM536" s="129">
        <f t="shared" ref="AM536:AN547" si="369">(C536)*0.00005</f>
        <v>2.5484500000000003</v>
      </c>
      <c r="AN536" s="129">
        <f t="shared" si="369"/>
        <v>3.5721000000000003</v>
      </c>
      <c r="AO536" s="129">
        <f t="shared" si="334"/>
        <v>10.968400000000001</v>
      </c>
      <c r="AP536" s="129">
        <f t="shared" si="335"/>
        <v>4.0829000000000004</v>
      </c>
      <c r="AQ536" s="129">
        <f t="shared" si="367"/>
        <v>0.3054</v>
      </c>
      <c r="AR536" s="129">
        <f t="shared" si="368"/>
        <v>2.2289999999999997E-2</v>
      </c>
      <c r="AT536" s="131">
        <f t="shared" si="359"/>
        <v>43634</v>
      </c>
      <c r="AU536" s="132">
        <f t="shared" si="338"/>
        <v>0.29819000000000001</v>
      </c>
      <c r="AV536" s="132">
        <f t="shared" si="339"/>
        <v>0.52741000000000005</v>
      </c>
      <c r="AW536" s="132">
        <f t="shared" si="340"/>
        <v>0.51723000000000008</v>
      </c>
      <c r="AX536" s="132">
        <f t="shared" si="341"/>
        <v>1.1850000000000001E-2</v>
      </c>
      <c r="AY536" s="132">
        <f t="shared" si="342"/>
        <v>9.2500000000000013E-3</v>
      </c>
      <c r="AZ536" s="132">
        <f t="shared" si="343"/>
        <v>0.27427000000000001</v>
      </c>
      <c r="BA536" s="132">
        <f t="shared" si="344"/>
        <v>0.16339000000000001</v>
      </c>
      <c r="BB536" s="132">
        <f t="shared" si="345"/>
        <v>0.74336000000000002</v>
      </c>
      <c r="BC536" s="132">
        <f t="shared" si="346"/>
        <v>0.15237000000000001</v>
      </c>
      <c r="BD536" s="132">
        <f t="shared" si="347"/>
        <v>0.14692000000000002</v>
      </c>
      <c r="BE536" s="132">
        <f t="shared" si="348"/>
        <v>9.7550000000000012E-2</v>
      </c>
      <c r="BF536" s="132">
        <f t="shared" si="349"/>
        <v>3.1810000000000005E-2</v>
      </c>
      <c r="BG536" s="132">
        <f t="shared" si="360"/>
        <v>1.1009999999999999E-2</v>
      </c>
      <c r="BH536" s="132"/>
      <c r="BI536" s="132">
        <f t="shared" si="329"/>
        <v>1.4524000000000001</v>
      </c>
      <c r="BJ536" s="132">
        <f t="shared" si="329"/>
        <v>2.5484500000000003</v>
      </c>
      <c r="BK536" s="132">
        <f t="shared" si="329"/>
        <v>3.5721000000000003</v>
      </c>
      <c r="BL536" s="132">
        <f t="shared" si="350"/>
        <v>0.3866</v>
      </c>
      <c r="BM536" s="132">
        <f t="shared" si="361"/>
        <v>1.6981000000000002</v>
      </c>
      <c r="BN536" s="132">
        <f t="shared" si="351"/>
        <v>0.91822000000000004</v>
      </c>
      <c r="BO536" s="132"/>
      <c r="BP536" s="132">
        <f t="shared" si="362"/>
        <v>4.0829000000000004</v>
      </c>
      <c r="BQ536" s="132">
        <f t="shared" si="363"/>
        <v>10.968400000000001</v>
      </c>
      <c r="BR536" s="132">
        <f t="shared" si="364"/>
        <v>0.36215999999999998</v>
      </c>
      <c r="BS536" s="132">
        <f t="shared" si="352"/>
        <v>0.10269</v>
      </c>
      <c r="BT536" s="132">
        <f t="shared" si="353"/>
        <v>1.4768000000000001</v>
      </c>
      <c r="BU536" s="132"/>
      <c r="BV536" s="132">
        <f t="shared" si="365"/>
        <v>0.17550000000000002</v>
      </c>
      <c r="BW536" s="133">
        <f t="shared" si="330"/>
        <v>1.4945000000000002</v>
      </c>
      <c r="BX536" s="133">
        <f t="shared" si="330"/>
        <v>1.3479000000000001</v>
      </c>
      <c r="BY536" s="133">
        <f t="shared" si="354"/>
        <v>0.32440000000000002</v>
      </c>
      <c r="BZ536" s="133">
        <f t="shared" si="355"/>
        <v>0.33779999999999999</v>
      </c>
      <c r="CA536" s="133">
        <f t="shared" si="356"/>
        <v>1.32E-2</v>
      </c>
      <c r="CB536" s="133">
        <f t="shared" si="357"/>
        <v>8.8725000000000005</v>
      </c>
      <c r="CC536" s="133"/>
      <c r="CD536" s="133">
        <f t="shared" si="358"/>
        <v>1.5175000000000001</v>
      </c>
    </row>
    <row r="537" spans="1:82" ht="15.75" x14ac:dyDescent="0.25">
      <c r="A537" s="125">
        <v>43635</v>
      </c>
      <c r="B537" s="138">
        <v>15023</v>
      </c>
      <c r="C537" s="138">
        <v>51641</v>
      </c>
      <c r="D537" s="138">
        <v>71905</v>
      </c>
      <c r="E537" s="138">
        <v>16976</v>
      </c>
      <c r="F537" s="138">
        <v>45813</v>
      </c>
      <c r="G537" s="138">
        <v>1920</v>
      </c>
      <c r="H537" s="138">
        <v>14844</v>
      </c>
      <c r="I537" s="138">
        <v>13381</v>
      </c>
      <c r="J537" s="138">
        <v>110407</v>
      </c>
      <c r="K537" s="138">
        <v>82398</v>
      </c>
      <c r="L537" s="138">
        <v>3331</v>
      </c>
      <c r="M537" s="138">
        <v>20516</v>
      </c>
      <c r="N537" s="138">
        <v>104</v>
      </c>
      <c r="O537" s="138">
        <v>17393</v>
      </c>
      <c r="P537" s="138">
        <v>15160</v>
      </c>
      <c r="Q537" s="138">
        <v>3280</v>
      </c>
      <c r="R537" s="138">
        <v>13692</v>
      </c>
      <c r="S537" s="138">
        <v>51714</v>
      </c>
      <c r="T537" s="138">
        <v>10195</v>
      </c>
      <c r="U537" s="138">
        <v>3755</v>
      </c>
      <c r="V537" s="138">
        <v>27913</v>
      </c>
      <c r="W537" s="138">
        <v>37904</v>
      </c>
      <c r="X537" s="146">
        <v>5562</v>
      </c>
      <c r="Y537" s="146">
        <v>16339</v>
      </c>
      <c r="Z537" s="138">
        <v>15553</v>
      </c>
      <c r="AA537" s="138">
        <v>54476</v>
      </c>
      <c r="AB537" s="138">
        <v>990</v>
      </c>
      <c r="AC537" s="138">
        <v>1519</v>
      </c>
      <c r="AD537" s="138">
        <v>6681</v>
      </c>
      <c r="AE537" s="138">
        <v>30240</v>
      </c>
      <c r="AF537" s="138">
        <v>9633</v>
      </c>
      <c r="AG537" s="138">
        <v>3870</v>
      </c>
      <c r="AH537" s="138">
        <v>50410</v>
      </c>
      <c r="AI537" s="138">
        <v>42690</v>
      </c>
      <c r="AJ537" s="138">
        <v>361240</v>
      </c>
      <c r="AK537" s="128">
        <f t="shared" si="331"/>
        <v>0.20516000000000001</v>
      </c>
      <c r="AL537" s="129">
        <f t="shared" si="332"/>
        <v>1.5023</v>
      </c>
      <c r="AM537" s="129">
        <f t="shared" si="369"/>
        <v>2.5820500000000002</v>
      </c>
      <c r="AN537" s="129">
        <f t="shared" si="369"/>
        <v>3.5952500000000001</v>
      </c>
      <c r="AO537" s="129">
        <f t="shared" si="334"/>
        <v>11.040700000000001</v>
      </c>
      <c r="AP537" s="129">
        <f t="shared" si="335"/>
        <v>4.1199000000000003</v>
      </c>
      <c r="AQ537" s="129">
        <f t="shared" si="367"/>
        <v>0.50409999999999999</v>
      </c>
      <c r="AR537" s="129">
        <f t="shared" si="368"/>
        <v>4.2689999999999999E-2</v>
      </c>
      <c r="AT537" s="131">
        <f t="shared" si="359"/>
        <v>43635</v>
      </c>
      <c r="AU537" s="132">
        <f t="shared" si="338"/>
        <v>0.3024</v>
      </c>
      <c r="AV537" s="132">
        <f t="shared" si="339"/>
        <v>0.54476000000000002</v>
      </c>
      <c r="AW537" s="132">
        <f t="shared" si="340"/>
        <v>0.51714000000000004</v>
      </c>
      <c r="AX537" s="132">
        <f t="shared" si="341"/>
        <v>1.519E-2</v>
      </c>
      <c r="AY537" s="132">
        <f t="shared" si="342"/>
        <v>9.9000000000000008E-3</v>
      </c>
      <c r="AZ537" s="132">
        <f t="shared" si="343"/>
        <v>0.27913000000000004</v>
      </c>
      <c r="BA537" s="132">
        <f t="shared" si="344"/>
        <v>0.16339000000000001</v>
      </c>
      <c r="BB537" s="132">
        <f t="shared" si="345"/>
        <v>0.75808000000000009</v>
      </c>
      <c r="BC537" s="132">
        <f t="shared" si="346"/>
        <v>0.15553</v>
      </c>
      <c r="BD537" s="132">
        <f t="shared" si="347"/>
        <v>5.5620000000000003E-2</v>
      </c>
      <c r="BE537" s="132">
        <f t="shared" si="348"/>
        <v>9.6330000000000013E-2</v>
      </c>
      <c r="BF537" s="132">
        <f t="shared" si="349"/>
        <v>6.6810000000000008E-2</v>
      </c>
      <c r="BG537" s="132">
        <f t="shared" si="360"/>
        <v>3.8699999999999997E-3</v>
      </c>
      <c r="BH537" s="132"/>
      <c r="BI537" s="132">
        <f t="shared" si="329"/>
        <v>1.5023</v>
      </c>
      <c r="BJ537" s="132">
        <f t="shared" si="329"/>
        <v>2.5820500000000002</v>
      </c>
      <c r="BK537" s="132">
        <f t="shared" si="329"/>
        <v>3.5952500000000001</v>
      </c>
      <c r="BL537" s="132">
        <f t="shared" si="350"/>
        <v>0.3755</v>
      </c>
      <c r="BM537" s="132">
        <f t="shared" si="361"/>
        <v>1.6976</v>
      </c>
      <c r="BN537" s="132">
        <f t="shared" si="351"/>
        <v>0.91626000000000007</v>
      </c>
      <c r="BO537" s="132"/>
      <c r="BP537" s="132">
        <f t="shared" si="362"/>
        <v>4.1199000000000003</v>
      </c>
      <c r="BQ537" s="132">
        <f t="shared" si="363"/>
        <v>11.040700000000001</v>
      </c>
      <c r="BR537" s="132">
        <f t="shared" si="364"/>
        <v>0.36124000000000001</v>
      </c>
      <c r="BS537" s="132">
        <f t="shared" si="352"/>
        <v>0.10195000000000001</v>
      </c>
      <c r="BT537" s="132">
        <f t="shared" si="353"/>
        <v>1.3692</v>
      </c>
      <c r="BU537" s="132"/>
      <c r="BV537" s="132">
        <f t="shared" si="365"/>
        <v>0.192</v>
      </c>
      <c r="BW537" s="133">
        <f t="shared" si="330"/>
        <v>1.4844000000000002</v>
      </c>
      <c r="BX537" s="133">
        <f t="shared" si="330"/>
        <v>1.3381000000000001</v>
      </c>
      <c r="BY537" s="133">
        <f t="shared" si="354"/>
        <v>0.32800000000000001</v>
      </c>
      <c r="BZ537" s="133">
        <f t="shared" si="355"/>
        <v>0.33310000000000001</v>
      </c>
      <c r="CA537" s="133">
        <f t="shared" si="356"/>
        <v>1.0400000000000001E-2</v>
      </c>
      <c r="CB537" s="133">
        <f t="shared" si="357"/>
        <v>8.6965000000000003</v>
      </c>
      <c r="CC537" s="133"/>
      <c r="CD537" s="133">
        <f t="shared" si="358"/>
        <v>1.516</v>
      </c>
    </row>
    <row r="538" spans="1:82" ht="15.75" x14ac:dyDescent="0.25">
      <c r="A538" s="125">
        <v>43636</v>
      </c>
      <c r="B538" s="138">
        <v>15522</v>
      </c>
      <c r="C538" s="138">
        <v>54306</v>
      </c>
      <c r="D538" s="138">
        <v>76633</v>
      </c>
      <c r="E538" s="138">
        <v>17118</v>
      </c>
      <c r="F538" s="138">
        <v>45041</v>
      </c>
      <c r="G538" s="138">
        <v>2150</v>
      </c>
      <c r="H538" s="138">
        <v>15992</v>
      </c>
      <c r="I538" s="138">
        <v>14397</v>
      </c>
      <c r="J538" s="138">
        <v>113160</v>
      </c>
      <c r="K538" s="146">
        <v>79085</v>
      </c>
      <c r="L538" s="138">
        <v>3456</v>
      </c>
      <c r="M538" s="138">
        <v>21292</v>
      </c>
      <c r="N538" s="138">
        <v>145</v>
      </c>
      <c r="O538" s="138">
        <v>19018</v>
      </c>
      <c r="P538" s="138">
        <v>15586</v>
      </c>
      <c r="Q538" s="138">
        <v>3480</v>
      </c>
      <c r="R538" s="138">
        <v>14050</v>
      </c>
      <c r="S538" s="138">
        <v>51747</v>
      </c>
      <c r="T538" s="138">
        <v>9983</v>
      </c>
      <c r="U538" s="138">
        <v>4161</v>
      </c>
      <c r="V538" s="138">
        <v>30701</v>
      </c>
      <c r="W538" s="138">
        <v>38688</v>
      </c>
      <c r="X538" s="138">
        <v>13740</v>
      </c>
      <c r="Y538" s="146">
        <v>16339</v>
      </c>
      <c r="Z538" s="146">
        <v>16166</v>
      </c>
      <c r="AA538" s="138">
        <v>54619</v>
      </c>
      <c r="AB538" s="138">
        <v>1358</v>
      </c>
      <c r="AC538" s="138">
        <v>1489</v>
      </c>
      <c r="AD538" s="138">
        <v>6327</v>
      </c>
      <c r="AE538" s="138">
        <v>31519</v>
      </c>
      <c r="AF538" s="138">
        <v>9878</v>
      </c>
      <c r="AG538" s="138">
        <v>0</v>
      </c>
      <c r="AH538" s="138">
        <v>45040</v>
      </c>
      <c r="AI538" s="138">
        <v>37440</v>
      </c>
      <c r="AJ538" s="146">
        <v>244500</v>
      </c>
      <c r="AK538" s="128">
        <f t="shared" si="331"/>
        <v>0.21292000000000003</v>
      </c>
      <c r="AL538" s="129">
        <f t="shared" si="332"/>
        <v>1.5522</v>
      </c>
      <c r="AM538" s="129">
        <f t="shared" si="369"/>
        <v>2.7153</v>
      </c>
      <c r="AN538" s="129">
        <f t="shared" si="369"/>
        <v>3.8316500000000002</v>
      </c>
      <c r="AO538" s="129">
        <f t="shared" si="334"/>
        <v>11.316000000000001</v>
      </c>
      <c r="AP538" s="153">
        <f t="shared" si="335"/>
        <v>3.95425</v>
      </c>
      <c r="AQ538" s="129">
        <f t="shared" si="367"/>
        <v>0.45040000000000002</v>
      </c>
      <c r="AR538" s="129">
        <f t="shared" si="368"/>
        <v>3.7440000000000001E-2</v>
      </c>
      <c r="AT538" s="131">
        <f t="shared" si="359"/>
        <v>43636</v>
      </c>
      <c r="AU538" s="132">
        <f t="shared" si="338"/>
        <v>0.31519000000000003</v>
      </c>
      <c r="AV538" s="132">
        <f t="shared" si="339"/>
        <v>0.54619000000000006</v>
      </c>
      <c r="AW538" s="132">
        <f t="shared" si="340"/>
        <v>0.5174700000000001</v>
      </c>
      <c r="AX538" s="132">
        <f t="shared" si="341"/>
        <v>1.489E-2</v>
      </c>
      <c r="AY538" s="132">
        <f t="shared" si="342"/>
        <v>1.3580000000000002E-2</v>
      </c>
      <c r="AZ538" s="132">
        <f t="shared" si="343"/>
        <v>0.30701000000000001</v>
      </c>
      <c r="BA538" s="132">
        <f t="shared" si="344"/>
        <v>0.16339000000000001</v>
      </c>
      <c r="BB538" s="132">
        <f t="shared" si="345"/>
        <v>0.77376000000000011</v>
      </c>
      <c r="BC538" s="132">
        <f t="shared" si="346"/>
        <v>0.16166000000000003</v>
      </c>
      <c r="BD538" s="132">
        <f t="shared" si="347"/>
        <v>0.13740000000000002</v>
      </c>
      <c r="BE538" s="132">
        <f t="shared" si="348"/>
        <v>9.8780000000000007E-2</v>
      </c>
      <c r="BF538" s="132">
        <f t="shared" si="349"/>
        <v>6.3270000000000007E-2</v>
      </c>
      <c r="BG538" s="132">
        <f t="shared" si="360"/>
        <v>0</v>
      </c>
      <c r="BH538" s="132"/>
      <c r="BI538" s="132">
        <f t="shared" si="329"/>
        <v>1.5522</v>
      </c>
      <c r="BJ538" s="132">
        <f t="shared" si="329"/>
        <v>2.7153</v>
      </c>
      <c r="BK538" s="132">
        <f t="shared" si="329"/>
        <v>3.8316500000000002</v>
      </c>
      <c r="BL538" s="132">
        <f t="shared" si="350"/>
        <v>0.41610000000000003</v>
      </c>
      <c r="BM538" s="132">
        <f t="shared" si="361"/>
        <v>1.7118</v>
      </c>
      <c r="BN538" s="132">
        <f t="shared" si="351"/>
        <v>0.90082000000000007</v>
      </c>
      <c r="BO538" s="132"/>
      <c r="BP538" s="132">
        <f t="shared" si="362"/>
        <v>3.95425</v>
      </c>
      <c r="BQ538" s="132">
        <f t="shared" si="363"/>
        <v>11.316000000000001</v>
      </c>
      <c r="BR538" s="132">
        <f t="shared" si="364"/>
        <v>0.2445</v>
      </c>
      <c r="BS538" s="132">
        <f t="shared" si="352"/>
        <v>9.9830000000000002E-2</v>
      </c>
      <c r="BT538" s="132">
        <f t="shared" si="353"/>
        <v>1.405</v>
      </c>
      <c r="BU538" s="132"/>
      <c r="BV538" s="132">
        <f t="shared" si="365"/>
        <v>0.215</v>
      </c>
      <c r="BW538" s="133">
        <f t="shared" si="330"/>
        <v>1.5992000000000002</v>
      </c>
      <c r="BX538" s="133">
        <f t="shared" si="330"/>
        <v>1.4397</v>
      </c>
      <c r="BY538" s="133">
        <f t="shared" si="354"/>
        <v>0.34800000000000003</v>
      </c>
      <c r="BZ538" s="133">
        <f t="shared" si="355"/>
        <v>0.34560000000000002</v>
      </c>
      <c r="CA538" s="133">
        <f t="shared" si="356"/>
        <v>1.4500000000000001E-2</v>
      </c>
      <c r="CB538" s="133">
        <f t="shared" si="357"/>
        <v>9.5090000000000003</v>
      </c>
      <c r="CC538" s="133"/>
      <c r="CD538" s="133">
        <f t="shared" si="358"/>
        <v>1.5586</v>
      </c>
    </row>
    <row r="539" spans="1:82" ht="15.75" x14ac:dyDescent="0.25">
      <c r="A539" s="125">
        <v>43637</v>
      </c>
      <c r="B539" s="138">
        <v>16054</v>
      </c>
      <c r="C539" s="138">
        <v>54973</v>
      </c>
      <c r="D539" s="138">
        <v>76708</v>
      </c>
      <c r="E539" s="138">
        <v>17573</v>
      </c>
      <c r="F539" s="138">
        <v>48240</v>
      </c>
      <c r="G539" s="138">
        <v>2758</v>
      </c>
      <c r="H539" s="138">
        <v>20180</v>
      </c>
      <c r="I539" s="138">
        <v>16625</v>
      </c>
      <c r="J539" s="138">
        <v>112134</v>
      </c>
      <c r="K539" s="146">
        <v>79022</v>
      </c>
      <c r="L539" s="138">
        <v>3560</v>
      </c>
      <c r="M539" s="138">
        <v>21732</v>
      </c>
      <c r="N539" s="138">
        <v>100</v>
      </c>
      <c r="O539" s="138">
        <v>18754</v>
      </c>
      <c r="P539" s="138">
        <v>17189</v>
      </c>
      <c r="Q539" s="138">
        <v>3596</v>
      </c>
      <c r="R539" s="138">
        <v>14471</v>
      </c>
      <c r="S539" s="138">
        <v>51278</v>
      </c>
      <c r="T539" s="138">
        <v>12685</v>
      </c>
      <c r="U539" s="138">
        <v>4482</v>
      </c>
      <c r="V539" s="138">
        <v>31139</v>
      </c>
      <c r="W539" s="138">
        <v>37506</v>
      </c>
      <c r="X539" s="138">
        <v>20397</v>
      </c>
      <c r="Y539" s="146">
        <v>16339</v>
      </c>
      <c r="Z539" s="138">
        <v>16251</v>
      </c>
      <c r="AA539" s="138">
        <v>56111</v>
      </c>
      <c r="AB539" s="138">
        <v>1675</v>
      </c>
      <c r="AC539" s="138">
        <v>1690</v>
      </c>
      <c r="AD539" s="138">
        <v>5815</v>
      </c>
      <c r="AE539" s="138">
        <v>31296</v>
      </c>
      <c r="AF539" s="138">
        <v>9046</v>
      </c>
      <c r="AG539" s="138">
        <v>11010</v>
      </c>
      <c r="AH539" s="138">
        <v>42760</v>
      </c>
      <c r="AI539" s="138">
        <v>35800</v>
      </c>
      <c r="AJ539" s="138">
        <v>88140</v>
      </c>
      <c r="AK539" s="128">
        <f t="shared" si="331"/>
        <v>0.21732000000000001</v>
      </c>
      <c r="AL539" s="129">
        <f t="shared" si="332"/>
        <v>1.6054000000000002</v>
      </c>
      <c r="AM539" s="129">
        <f t="shared" si="369"/>
        <v>2.74865</v>
      </c>
      <c r="AN539" s="129">
        <f t="shared" si="369"/>
        <v>3.8354000000000004</v>
      </c>
      <c r="AO539" s="129">
        <f t="shared" si="334"/>
        <v>11.2134</v>
      </c>
      <c r="AP539" s="153">
        <f t="shared" si="335"/>
        <v>3.9511000000000003</v>
      </c>
      <c r="AQ539" s="129">
        <f t="shared" si="367"/>
        <v>0.42760000000000004</v>
      </c>
      <c r="AR539" s="129">
        <f t="shared" si="368"/>
        <v>3.5799999999999998E-2</v>
      </c>
      <c r="AT539" s="131">
        <f t="shared" si="359"/>
        <v>43637</v>
      </c>
      <c r="AU539" s="132">
        <f t="shared" si="338"/>
        <v>0.31296000000000002</v>
      </c>
      <c r="AV539" s="132">
        <f t="shared" si="339"/>
        <v>0.56111</v>
      </c>
      <c r="AW539" s="132">
        <f t="shared" si="340"/>
        <v>0.51278000000000001</v>
      </c>
      <c r="AX539" s="132">
        <f t="shared" si="341"/>
        <v>1.6900000000000002E-2</v>
      </c>
      <c r="AY539" s="132">
        <f t="shared" si="342"/>
        <v>1.6750000000000001E-2</v>
      </c>
      <c r="AZ539" s="132">
        <f t="shared" si="343"/>
        <v>0.31139</v>
      </c>
      <c r="BA539" s="132">
        <f t="shared" si="344"/>
        <v>0.16339000000000001</v>
      </c>
      <c r="BB539" s="132">
        <f t="shared" si="345"/>
        <v>0.75012000000000001</v>
      </c>
      <c r="BC539" s="132">
        <f t="shared" si="346"/>
        <v>0.16251000000000002</v>
      </c>
      <c r="BD539" s="132">
        <f t="shared" si="347"/>
        <v>0.20397000000000001</v>
      </c>
      <c r="BE539" s="132">
        <f t="shared" si="348"/>
        <v>9.0460000000000013E-2</v>
      </c>
      <c r="BF539" s="132">
        <f t="shared" si="349"/>
        <v>5.8150000000000007E-2</v>
      </c>
      <c r="BG539" s="132">
        <f t="shared" si="360"/>
        <v>1.1009999999999999E-2</v>
      </c>
      <c r="BH539" s="132"/>
      <c r="BI539" s="132">
        <f t="shared" si="329"/>
        <v>1.6054000000000002</v>
      </c>
      <c r="BJ539" s="132">
        <f t="shared" si="329"/>
        <v>2.74865</v>
      </c>
      <c r="BK539" s="132">
        <f t="shared" si="329"/>
        <v>3.8354000000000004</v>
      </c>
      <c r="BL539" s="132">
        <f t="shared" si="350"/>
        <v>0.44820000000000004</v>
      </c>
      <c r="BM539" s="132">
        <f t="shared" si="361"/>
        <v>1.7573000000000001</v>
      </c>
      <c r="BN539" s="132">
        <f t="shared" si="351"/>
        <v>0.9648000000000001</v>
      </c>
      <c r="BO539" s="132"/>
      <c r="BP539" s="132">
        <f t="shared" si="362"/>
        <v>3.9511000000000003</v>
      </c>
      <c r="BQ539" s="132">
        <f t="shared" si="363"/>
        <v>11.2134</v>
      </c>
      <c r="BR539" s="132">
        <f t="shared" si="364"/>
        <v>8.8139999999999996E-2</v>
      </c>
      <c r="BS539" s="132">
        <f t="shared" si="352"/>
        <v>0.12685000000000002</v>
      </c>
      <c r="BT539" s="132">
        <f t="shared" si="353"/>
        <v>1.4471000000000001</v>
      </c>
      <c r="BU539" s="132"/>
      <c r="BV539" s="132">
        <f t="shared" si="365"/>
        <v>0.27579999999999999</v>
      </c>
      <c r="BW539" s="133">
        <f t="shared" si="330"/>
        <v>2.0180000000000002</v>
      </c>
      <c r="BX539" s="133">
        <f t="shared" si="330"/>
        <v>1.6625000000000001</v>
      </c>
      <c r="BY539" s="133">
        <f t="shared" si="354"/>
        <v>0.35960000000000003</v>
      </c>
      <c r="BZ539" s="133">
        <f t="shared" si="355"/>
        <v>0.35600000000000004</v>
      </c>
      <c r="CA539" s="133">
        <f t="shared" si="356"/>
        <v>0.01</v>
      </c>
      <c r="CB539" s="133">
        <f t="shared" si="357"/>
        <v>9.3770000000000007</v>
      </c>
      <c r="CC539" s="133"/>
      <c r="CD539" s="133">
        <f t="shared" si="358"/>
        <v>1.7189000000000001</v>
      </c>
    </row>
    <row r="540" spans="1:82" ht="15.75" x14ac:dyDescent="0.25">
      <c r="A540" s="125">
        <v>43638</v>
      </c>
      <c r="B540" s="138">
        <v>15671</v>
      </c>
      <c r="C540" s="138">
        <v>53888</v>
      </c>
      <c r="D540" s="138">
        <v>75480</v>
      </c>
      <c r="E540" s="138">
        <v>16307</v>
      </c>
      <c r="F540" s="138">
        <v>45791</v>
      </c>
      <c r="G540" s="138">
        <v>3307</v>
      </c>
      <c r="H540" s="138">
        <v>20976</v>
      </c>
      <c r="I540" s="138">
        <v>16219</v>
      </c>
      <c r="J540" s="138">
        <v>111127</v>
      </c>
      <c r="K540" s="138">
        <v>81243</v>
      </c>
      <c r="L540" s="138">
        <v>3364</v>
      </c>
      <c r="M540" s="138">
        <v>21147</v>
      </c>
      <c r="N540" s="138">
        <v>44</v>
      </c>
      <c r="O540" s="138">
        <v>19246</v>
      </c>
      <c r="P540" s="138">
        <v>18985</v>
      </c>
      <c r="Q540" s="138">
        <v>3416</v>
      </c>
      <c r="R540" s="138">
        <v>13433</v>
      </c>
      <c r="S540" s="138">
        <v>49159</v>
      </c>
      <c r="T540" s="138">
        <v>12945</v>
      </c>
      <c r="U540" s="138">
        <v>3821</v>
      </c>
      <c r="V540" s="138">
        <v>30114</v>
      </c>
      <c r="W540" s="138">
        <v>35237</v>
      </c>
      <c r="X540" s="138">
        <v>18772</v>
      </c>
      <c r="Y540" s="146">
        <v>16339</v>
      </c>
      <c r="Z540" s="138">
        <v>17691</v>
      </c>
      <c r="AA540" s="138">
        <v>55359</v>
      </c>
      <c r="AB540" s="138">
        <v>1375</v>
      </c>
      <c r="AC540" s="138">
        <v>1933</v>
      </c>
      <c r="AD540" s="138">
        <v>4037</v>
      </c>
      <c r="AE540" s="138">
        <v>29971</v>
      </c>
      <c r="AF540" s="138">
        <v>5703</v>
      </c>
      <c r="AG540" s="138">
        <v>11010</v>
      </c>
      <c r="AH540" s="138">
        <v>38240</v>
      </c>
      <c r="AI540" s="138">
        <v>29350</v>
      </c>
      <c r="AJ540" s="138">
        <v>363520</v>
      </c>
      <c r="AK540" s="128">
        <f t="shared" si="331"/>
        <v>0.21147000000000002</v>
      </c>
      <c r="AL540" s="129">
        <f t="shared" si="332"/>
        <v>1.5671000000000002</v>
      </c>
      <c r="AM540" s="129">
        <f t="shared" si="369"/>
        <v>2.6944000000000004</v>
      </c>
      <c r="AN540" s="129">
        <f t="shared" si="369"/>
        <v>3.774</v>
      </c>
      <c r="AO540" s="129">
        <f t="shared" si="334"/>
        <v>11.1127</v>
      </c>
      <c r="AP540" s="129">
        <f t="shared" si="335"/>
        <v>4.0621499999999999</v>
      </c>
      <c r="AQ540" s="129">
        <f t="shared" si="367"/>
        <v>0.38240000000000002</v>
      </c>
      <c r="AR540" s="129">
        <f t="shared" si="368"/>
        <v>2.9349999999999998E-2</v>
      </c>
      <c r="AT540" s="131">
        <f t="shared" si="359"/>
        <v>43638</v>
      </c>
      <c r="AU540" s="132">
        <f t="shared" si="338"/>
        <v>0.29971000000000003</v>
      </c>
      <c r="AV540" s="132">
        <f t="shared" si="339"/>
        <v>0.55359000000000003</v>
      </c>
      <c r="AW540" s="132">
        <f t="shared" si="340"/>
        <v>0.49159000000000003</v>
      </c>
      <c r="AX540" s="132">
        <f t="shared" si="341"/>
        <v>1.933E-2</v>
      </c>
      <c r="AY540" s="132">
        <f t="shared" si="342"/>
        <v>1.3750000000000002E-2</v>
      </c>
      <c r="AZ540" s="132">
        <f t="shared" si="343"/>
        <v>0.30114000000000002</v>
      </c>
      <c r="BA540" s="132">
        <f t="shared" si="344"/>
        <v>0.16339000000000001</v>
      </c>
      <c r="BB540" s="132">
        <f t="shared" si="345"/>
        <v>0.70474000000000003</v>
      </c>
      <c r="BC540" s="132">
        <f t="shared" si="346"/>
        <v>0.17691000000000001</v>
      </c>
      <c r="BD540" s="132">
        <f t="shared" si="347"/>
        <v>0.18772000000000003</v>
      </c>
      <c r="BE540" s="132">
        <f t="shared" si="348"/>
        <v>5.7030000000000004E-2</v>
      </c>
      <c r="BF540" s="132">
        <f t="shared" si="349"/>
        <v>4.0370000000000003E-2</v>
      </c>
      <c r="BG540" s="132">
        <f t="shared" si="360"/>
        <v>1.1009999999999999E-2</v>
      </c>
      <c r="BH540" s="132"/>
      <c r="BI540" s="132">
        <f t="shared" si="329"/>
        <v>1.5671000000000002</v>
      </c>
      <c r="BJ540" s="132">
        <f t="shared" si="329"/>
        <v>2.6944000000000004</v>
      </c>
      <c r="BK540" s="132">
        <f t="shared" si="329"/>
        <v>3.774</v>
      </c>
      <c r="BL540" s="132">
        <f t="shared" si="350"/>
        <v>0.3821</v>
      </c>
      <c r="BM540" s="132">
        <f t="shared" si="361"/>
        <v>1.6307</v>
      </c>
      <c r="BN540" s="132">
        <f t="shared" si="351"/>
        <v>0.91582000000000008</v>
      </c>
      <c r="BO540" s="132"/>
      <c r="BP540" s="132">
        <f t="shared" si="362"/>
        <v>4.0621499999999999</v>
      </c>
      <c r="BQ540" s="132">
        <f t="shared" si="363"/>
        <v>11.1127</v>
      </c>
      <c r="BR540" s="132">
        <f t="shared" si="364"/>
        <v>0.36352000000000001</v>
      </c>
      <c r="BS540" s="132">
        <f t="shared" si="352"/>
        <v>0.12945000000000001</v>
      </c>
      <c r="BT540" s="132">
        <f t="shared" si="353"/>
        <v>1.3433000000000002</v>
      </c>
      <c r="BU540" s="132"/>
      <c r="BV540" s="132">
        <f t="shared" si="365"/>
        <v>0.33069999999999999</v>
      </c>
      <c r="BW540" s="133">
        <f t="shared" si="330"/>
        <v>2.0975999999999999</v>
      </c>
      <c r="BX540" s="133">
        <f t="shared" si="330"/>
        <v>1.6219000000000001</v>
      </c>
      <c r="BY540" s="133">
        <f t="shared" si="354"/>
        <v>0.34160000000000001</v>
      </c>
      <c r="BZ540" s="133">
        <f t="shared" si="355"/>
        <v>0.33640000000000003</v>
      </c>
      <c r="CA540" s="133">
        <f t="shared" si="356"/>
        <v>4.4000000000000003E-3</v>
      </c>
      <c r="CB540" s="133">
        <f t="shared" si="357"/>
        <v>9.6229999999999993</v>
      </c>
      <c r="CC540" s="133"/>
      <c r="CD540" s="133">
        <f t="shared" si="358"/>
        <v>1.8985000000000001</v>
      </c>
    </row>
    <row r="541" spans="1:82" ht="15.75" x14ac:dyDescent="0.25">
      <c r="A541" s="125">
        <v>43639</v>
      </c>
      <c r="B541" s="138">
        <v>15431</v>
      </c>
      <c r="C541" s="138">
        <v>52845</v>
      </c>
      <c r="D541" s="138">
        <v>73762</v>
      </c>
      <c r="E541" s="138">
        <v>15932</v>
      </c>
      <c r="F541" s="138">
        <v>49207</v>
      </c>
      <c r="G541" s="138">
        <v>3142</v>
      </c>
      <c r="H541" s="138">
        <v>20037</v>
      </c>
      <c r="I541" s="138">
        <v>15921</v>
      </c>
      <c r="J541" s="138">
        <v>110992</v>
      </c>
      <c r="K541" s="138">
        <v>82024</v>
      </c>
      <c r="L541" s="138">
        <v>3310</v>
      </c>
      <c r="M541" s="138">
        <v>21755</v>
      </c>
      <c r="N541" s="138">
        <v>56</v>
      </c>
      <c r="O541" s="138">
        <v>18706</v>
      </c>
      <c r="P541" s="138">
        <v>18741</v>
      </c>
      <c r="Q541" s="138">
        <v>3238</v>
      </c>
      <c r="R541" s="138">
        <v>13345</v>
      </c>
      <c r="S541" s="138">
        <v>46163</v>
      </c>
      <c r="T541" s="138">
        <v>12235</v>
      </c>
      <c r="U541" s="138">
        <v>3551</v>
      </c>
      <c r="V541" s="138">
        <v>30735</v>
      </c>
      <c r="W541" s="138">
        <v>36062</v>
      </c>
      <c r="X541" s="138">
        <v>18395</v>
      </c>
      <c r="Y541" s="146">
        <v>16339</v>
      </c>
      <c r="Z541" s="138">
        <v>16633</v>
      </c>
      <c r="AA541" s="138">
        <v>54041</v>
      </c>
      <c r="AB541" s="138">
        <v>1353</v>
      </c>
      <c r="AC541" s="138">
        <v>1774</v>
      </c>
      <c r="AD541" s="146">
        <v>4096</v>
      </c>
      <c r="AE541" s="138">
        <v>31724</v>
      </c>
      <c r="AF541" s="138">
        <v>5456</v>
      </c>
      <c r="AG541" s="138">
        <v>6890</v>
      </c>
      <c r="AH541" s="138">
        <v>38270</v>
      </c>
      <c r="AI541" s="138">
        <v>30130</v>
      </c>
      <c r="AJ541" s="138">
        <v>361560</v>
      </c>
      <c r="AK541" s="128">
        <f t="shared" si="331"/>
        <v>0.21755000000000002</v>
      </c>
      <c r="AL541" s="129">
        <f t="shared" si="332"/>
        <v>1.5431000000000001</v>
      </c>
      <c r="AM541" s="129">
        <f t="shared" si="369"/>
        <v>2.6422500000000002</v>
      </c>
      <c r="AN541" s="129">
        <f t="shared" si="369"/>
        <v>3.6881000000000004</v>
      </c>
      <c r="AO541" s="129">
        <f t="shared" si="334"/>
        <v>11.0992</v>
      </c>
      <c r="AP541" s="129">
        <f t="shared" si="335"/>
        <v>4.1012000000000004</v>
      </c>
      <c r="AQ541" s="129">
        <f t="shared" si="367"/>
        <v>0.38270000000000004</v>
      </c>
      <c r="AR541" s="129">
        <f t="shared" si="368"/>
        <v>3.0129999999999997E-2</v>
      </c>
      <c r="AT541" s="131">
        <f t="shared" si="359"/>
        <v>43639</v>
      </c>
      <c r="AU541" s="132">
        <f t="shared" si="338"/>
        <v>0.31724000000000002</v>
      </c>
      <c r="AV541" s="132">
        <f t="shared" si="339"/>
        <v>0.54041000000000006</v>
      </c>
      <c r="AW541" s="132">
        <f t="shared" si="340"/>
        <v>0.46163000000000004</v>
      </c>
      <c r="AX541" s="132">
        <f t="shared" si="341"/>
        <v>1.7740000000000002E-2</v>
      </c>
      <c r="AY541" s="132">
        <f t="shared" si="342"/>
        <v>1.353E-2</v>
      </c>
      <c r="AZ541" s="132">
        <f t="shared" si="343"/>
        <v>0.30735000000000001</v>
      </c>
      <c r="BA541" s="132">
        <f t="shared" si="344"/>
        <v>0.16339000000000001</v>
      </c>
      <c r="BB541" s="132">
        <f t="shared" si="345"/>
        <v>0.7212400000000001</v>
      </c>
      <c r="BC541" s="132">
        <f t="shared" si="346"/>
        <v>0.16633000000000001</v>
      </c>
      <c r="BD541" s="132">
        <f t="shared" si="347"/>
        <v>0.18395</v>
      </c>
      <c r="BE541" s="132">
        <f t="shared" si="348"/>
        <v>5.4560000000000004E-2</v>
      </c>
      <c r="BF541" s="132">
        <f t="shared" si="349"/>
        <v>4.0960000000000003E-2</v>
      </c>
      <c r="BG541" s="132">
        <f t="shared" si="360"/>
        <v>6.8899999999999994E-3</v>
      </c>
      <c r="BH541" s="132"/>
      <c r="BI541" s="132">
        <f t="shared" si="329"/>
        <v>1.5431000000000001</v>
      </c>
      <c r="BJ541" s="132">
        <f t="shared" si="329"/>
        <v>2.6422500000000002</v>
      </c>
      <c r="BK541" s="132">
        <f t="shared" si="329"/>
        <v>3.6881000000000004</v>
      </c>
      <c r="BL541" s="132">
        <f t="shared" si="350"/>
        <v>0.35510000000000003</v>
      </c>
      <c r="BM541" s="132">
        <f t="shared" si="361"/>
        <v>1.5932000000000002</v>
      </c>
      <c r="BN541" s="132">
        <f t="shared" si="351"/>
        <v>0.98414000000000013</v>
      </c>
      <c r="BO541" s="132"/>
      <c r="BP541" s="132">
        <f t="shared" si="362"/>
        <v>4.1012000000000004</v>
      </c>
      <c r="BQ541" s="132">
        <f t="shared" si="363"/>
        <v>11.0992</v>
      </c>
      <c r="BR541" s="132">
        <f t="shared" si="364"/>
        <v>0.36155999999999999</v>
      </c>
      <c r="BS541" s="132">
        <f t="shared" si="352"/>
        <v>0.12235000000000001</v>
      </c>
      <c r="BT541" s="132">
        <f t="shared" si="353"/>
        <v>1.3345</v>
      </c>
      <c r="BU541" s="132"/>
      <c r="BV541" s="132">
        <f t="shared" si="365"/>
        <v>0.31420000000000003</v>
      </c>
      <c r="BW541" s="133">
        <f t="shared" si="330"/>
        <v>2.0037000000000003</v>
      </c>
      <c r="BX541" s="133">
        <f t="shared" si="330"/>
        <v>1.5921000000000001</v>
      </c>
      <c r="BY541" s="133">
        <f t="shared" si="354"/>
        <v>0.32380000000000003</v>
      </c>
      <c r="BZ541" s="133">
        <f t="shared" si="355"/>
        <v>0.33100000000000002</v>
      </c>
      <c r="CA541" s="133">
        <f t="shared" si="356"/>
        <v>5.5999999999999999E-3</v>
      </c>
      <c r="CB541" s="133">
        <f t="shared" si="357"/>
        <v>9.3529999999999998</v>
      </c>
      <c r="CC541" s="133"/>
      <c r="CD541" s="133">
        <f t="shared" si="358"/>
        <v>1.8741000000000001</v>
      </c>
    </row>
    <row r="542" spans="1:82" ht="15.75" x14ac:dyDescent="0.25">
      <c r="A542" s="125">
        <v>43640</v>
      </c>
      <c r="B542" s="138">
        <v>14884</v>
      </c>
      <c r="C542" s="138">
        <v>51373</v>
      </c>
      <c r="D542" s="138">
        <v>72427</v>
      </c>
      <c r="E542" s="138">
        <v>16148</v>
      </c>
      <c r="F542" s="138">
        <v>45795</v>
      </c>
      <c r="G542" s="138">
        <v>2104</v>
      </c>
      <c r="H542" s="138">
        <v>16116</v>
      </c>
      <c r="I542" s="138">
        <v>14328</v>
      </c>
      <c r="J542" s="138">
        <v>109935</v>
      </c>
      <c r="K542" s="138">
        <v>80469</v>
      </c>
      <c r="L542" s="138">
        <v>3157</v>
      </c>
      <c r="M542" s="138">
        <v>20798</v>
      </c>
      <c r="N542" s="138">
        <v>118</v>
      </c>
      <c r="O542" s="138">
        <v>17600</v>
      </c>
      <c r="P542" s="138">
        <v>16072</v>
      </c>
      <c r="Q542" s="138">
        <v>3127</v>
      </c>
      <c r="R542" s="138">
        <v>13865</v>
      </c>
      <c r="S542" s="138">
        <v>47734</v>
      </c>
      <c r="T542" s="138">
        <v>12008</v>
      </c>
      <c r="U542" s="138">
        <v>3378</v>
      </c>
      <c r="V542" s="138">
        <v>29002</v>
      </c>
      <c r="W542" s="138">
        <v>37770</v>
      </c>
      <c r="X542" s="138">
        <v>16369</v>
      </c>
      <c r="Y542" s="146">
        <v>16339</v>
      </c>
      <c r="Z542" s="138">
        <v>15116</v>
      </c>
      <c r="AA542" s="138">
        <v>51777</v>
      </c>
      <c r="AB542" s="138">
        <v>1185</v>
      </c>
      <c r="AC542" s="138">
        <v>932</v>
      </c>
      <c r="AD542" s="138">
        <v>5038</v>
      </c>
      <c r="AE542" s="138">
        <v>30741</v>
      </c>
      <c r="AF542" s="138">
        <v>8011</v>
      </c>
      <c r="AG542" s="138">
        <v>0</v>
      </c>
      <c r="AH542" s="138">
        <v>45640</v>
      </c>
      <c r="AI542" s="138">
        <v>35780</v>
      </c>
      <c r="AJ542" s="138">
        <v>353180</v>
      </c>
      <c r="AK542" s="128">
        <f t="shared" si="331"/>
        <v>0.20798000000000003</v>
      </c>
      <c r="AL542" s="129">
        <f t="shared" si="332"/>
        <v>1.4884000000000002</v>
      </c>
      <c r="AM542" s="129">
        <f t="shared" si="369"/>
        <v>2.5686500000000003</v>
      </c>
      <c r="AN542" s="129">
        <f t="shared" si="369"/>
        <v>3.6213500000000001</v>
      </c>
      <c r="AO542" s="129">
        <f t="shared" si="334"/>
        <v>10.993500000000001</v>
      </c>
      <c r="AP542" s="129">
        <f t="shared" si="335"/>
        <v>4.0234500000000004</v>
      </c>
      <c r="AQ542" s="129">
        <f t="shared" si="367"/>
        <v>0.45640000000000003</v>
      </c>
      <c r="AR542" s="129">
        <f t="shared" si="368"/>
        <v>3.5779999999999999E-2</v>
      </c>
      <c r="AT542" s="131">
        <f t="shared" si="359"/>
        <v>43640</v>
      </c>
      <c r="AU542" s="132">
        <f t="shared" si="338"/>
        <v>0.30741000000000002</v>
      </c>
      <c r="AV542" s="132">
        <f t="shared" si="339"/>
        <v>0.51777000000000006</v>
      </c>
      <c r="AW542" s="132">
        <f t="shared" si="340"/>
        <v>0.47734000000000004</v>
      </c>
      <c r="AX542" s="132">
        <f t="shared" si="341"/>
        <v>9.3200000000000002E-3</v>
      </c>
      <c r="AY542" s="132">
        <f t="shared" si="342"/>
        <v>1.1850000000000001E-2</v>
      </c>
      <c r="AZ542" s="132">
        <f t="shared" si="343"/>
        <v>0.29002</v>
      </c>
      <c r="BA542" s="132">
        <f t="shared" si="344"/>
        <v>0.16339000000000001</v>
      </c>
      <c r="BB542" s="132">
        <f t="shared" si="345"/>
        <v>0.75540000000000007</v>
      </c>
      <c r="BC542" s="132">
        <f t="shared" si="346"/>
        <v>0.15116000000000002</v>
      </c>
      <c r="BD542" s="132">
        <f t="shared" si="347"/>
        <v>0.16369</v>
      </c>
      <c r="BE542" s="132">
        <f t="shared" si="348"/>
        <v>8.0110000000000001E-2</v>
      </c>
      <c r="BF542" s="132">
        <f t="shared" si="349"/>
        <v>5.0380000000000001E-2</v>
      </c>
      <c r="BG542" s="132">
        <f t="shared" si="360"/>
        <v>0</v>
      </c>
      <c r="BH542" s="132"/>
      <c r="BI542" s="132">
        <f t="shared" si="329"/>
        <v>1.4884000000000002</v>
      </c>
      <c r="BJ542" s="132">
        <f t="shared" si="329"/>
        <v>2.5686500000000003</v>
      </c>
      <c r="BK542" s="132">
        <f t="shared" si="329"/>
        <v>3.6213500000000001</v>
      </c>
      <c r="BL542" s="132">
        <f t="shared" si="350"/>
        <v>0.33779999999999999</v>
      </c>
      <c r="BM542" s="132">
        <f t="shared" si="361"/>
        <v>1.6148</v>
      </c>
      <c r="BN542" s="132">
        <f t="shared" si="351"/>
        <v>0.91590000000000005</v>
      </c>
      <c r="BO542" s="132"/>
      <c r="BP542" s="132">
        <f t="shared" si="362"/>
        <v>4.0234500000000004</v>
      </c>
      <c r="BQ542" s="132">
        <f t="shared" si="363"/>
        <v>10.993500000000001</v>
      </c>
      <c r="BR542" s="132">
        <f t="shared" si="364"/>
        <v>0.35317999999999999</v>
      </c>
      <c r="BS542" s="132">
        <f t="shared" si="352"/>
        <v>0.12008000000000001</v>
      </c>
      <c r="BT542" s="132">
        <f t="shared" si="353"/>
        <v>1.3865000000000001</v>
      </c>
      <c r="BU542" s="132"/>
      <c r="BV542" s="132">
        <f t="shared" si="365"/>
        <v>0.2104</v>
      </c>
      <c r="BW542" s="133">
        <f t="shared" si="330"/>
        <v>1.6116000000000001</v>
      </c>
      <c r="BX542" s="133">
        <f t="shared" si="330"/>
        <v>1.4328000000000001</v>
      </c>
      <c r="BY542" s="133">
        <f t="shared" si="354"/>
        <v>0.31270000000000003</v>
      </c>
      <c r="BZ542" s="133">
        <f t="shared" si="355"/>
        <v>0.31570000000000004</v>
      </c>
      <c r="CA542" s="133">
        <f t="shared" si="356"/>
        <v>1.18E-2</v>
      </c>
      <c r="CB542" s="133">
        <f t="shared" si="357"/>
        <v>8.8000000000000007</v>
      </c>
      <c r="CC542" s="133"/>
      <c r="CD542" s="133">
        <f t="shared" si="358"/>
        <v>1.6072000000000002</v>
      </c>
    </row>
    <row r="543" spans="1:82" ht="15.75" x14ac:dyDescent="0.25">
      <c r="A543" s="125">
        <v>43641</v>
      </c>
      <c r="B543" s="138">
        <v>14821</v>
      </c>
      <c r="C543" s="138">
        <v>50393</v>
      </c>
      <c r="D543" s="138">
        <v>71515</v>
      </c>
      <c r="E543" s="138">
        <v>16033</v>
      </c>
      <c r="F543" s="138">
        <v>44102</v>
      </c>
      <c r="G543" s="138">
        <v>1839</v>
      </c>
      <c r="H543" s="146">
        <v>6337</v>
      </c>
      <c r="I543" s="138">
        <v>13412</v>
      </c>
      <c r="J543" s="138">
        <v>108313</v>
      </c>
      <c r="K543" s="138">
        <v>79872</v>
      </c>
      <c r="L543" s="138">
        <v>3083</v>
      </c>
      <c r="M543" s="138">
        <v>19871</v>
      </c>
      <c r="N543" s="138">
        <v>101</v>
      </c>
      <c r="O543" s="138">
        <v>18001</v>
      </c>
      <c r="P543" s="138">
        <v>15373</v>
      </c>
      <c r="Q543" s="138">
        <v>3146</v>
      </c>
      <c r="R543" s="138">
        <v>13614</v>
      </c>
      <c r="S543" s="138">
        <v>48315</v>
      </c>
      <c r="T543" s="138">
        <v>10881</v>
      </c>
      <c r="U543" s="138">
        <v>3383</v>
      </c>
      <c r="V543" s="138">
        <v>28397</v>
      </c>
      <c r="W543" s="138">
        <v>35534</v>
      </c>
      <c r="X543" s="138">
        <v>15392</v>
      </c>
      <c r="Y543" s="146">
        <v>16339</v>
      </c>
      <c r="Z543" s="138">
        <v>14967</v>
      </c>
      <c r="AA543" s="138">
        <v>50295</v>
      </c>
      <c r="AB543" s="138">
        <v>921</v>
      </c>
      <c r="AC543" s="138">
        <v>702</v>
      </c>
      <c r="AD543" s="138">
        <v>4986</v>
      </c>
      <c r="AE543" s="138">
        <v>30586</v>
      </c>
      <c r="AF543" s="138">
        <v>8963</v>
      </c>
      <c r="AG543" s="138">
        <v>0</v>
      </c>
      <c r="AH543" s="138">
        <v>40940</v>
      </c>
      <c r="AI543" s="138">
        <v>34080</v>
      </c>
      <c r="AJ543" s="138">
        <v>365780</v>
      </c>
      <c r="AK543" s="128">
        <f t="shared" si="331"/>
        <v>0.19871000000000003</v>
      </c>
      <c r="AL543" s="129">
        <f t="shared" si="332"/>
        <v>1.4821</v>
      </c>
      <c r="AM543" s="129">
        <f t="shared" si="369"/>
        <v>2.5196499999999999</v>
      </c>
      <c r="AN543" s="129">
        <f t="shared" si="369"/>
        <v>3.5757500000000002</v>
      </c>
      <c r="AO543" s="129">
        <f t="shared" si="334"/>
        <v>10.831300000000001</v>
      </c>
      <c r="AP543" s="129">
        <f t="shared" si="335"/>
        <v>3.9936000000000003</v>
      </c>
      <c r="AQ543" s="129">
        <f t="shared" si="367"/>
        <v>0.40940000000000004</v>
      </c>
      <c r="AR543" s="129">
        <f t="shared" si="368"/>
        <v>3.4079999999999999E-2</v>
      </c>
      <c r="AT543" s="131">
        <f t="shared" si="359"/>
        <v>43641</v>
      </c>
      <c r="AU543" s="132">
        <f t="shared" si="338"/>
        <v>0.30586000000000002</v>
      </c>
      <c r="AV543" s="132">
        <f t="shared" si="339"/>
        <v>0.50295000000000001</v>
      </c>
      <c r="AW543" s="132">
        <f t="shared" si="340"/>
        <v>0.48315000000000002</v>
      </c>
      <c r="AX543" s="132">
        <f t="shared" si="341"/>
        <v>7.0200000000000002E-3</v>
      </c>
      <c r="AY543" s="132">
        <f t="shared" si="342"/>
        <v>9.2100000000000012E-3</v>
      </c>
      <c r="AZ543" s="132">
        <f t="shared" si="343"/>
        <v>0.28397</v>
      </c>
      <c r="BA543" s="132">
        <f t="shared" si="344"/>
        <v>0.16339000000000001</v>
      </c>
      <c r="BB543" s="132">
        <f t="shared" si="345"/>
        <v>0.71068000000000009</v>
      </c>
      <c r="BC543" s="132">
        <f t="shared" si="346"/>
        <v>0.14967000000000003</v>
      </c>
      <c r="BD543" s="132">
        <f t="shared" si="347"/>
        <v>0.15392</v>
      </c>
      <c r="BE543" s="132">
        <f t="shared" si="348"/>
        <v>8.9630000000000001E-2</v>
      </c>
      <c r="BF543" s="132">
        <f t="shared" si="349"/>
        <v>4.9860000000000002E-2</v>
      </c>
      <c r="BG543" s="132">
        <f t="shared" si="360"/>
        <v>0</v>
      </c>
      <c r="BH543" s="132"/>
      <c r="BI543" s="132">
        <f t="shared" si="329"/>
        <v>1.4821</v>
      </c>
      <c r="BJ543" s="132">
        <f t="shared" si="329"/>
        <v>2.5196499999999999</v>
      </c>
      <c r="BK543" s="132">
        <f t="shared" si="329"/>
        <v>3.5757500000000002</v>
      </c>
      <c r="BL543" s="132">
        <f t="shared" si="350"/>
        <v>0.33829999999999999</v>
      </c>
      <c r="BM543" s="132">
        <f t="shared" si="361"/>
        <v>1.6033000000000002</v>
      </c>
      <c r="BN543" s="132">
        <f t="shared" si="351"/>
        <v>0.88204000000000005</v>
      </c>
      <c r="BO543" s="132"/>
      <c r="BP543" s="132">
        <f t="shared" si="362"/>
        <v>3.9936000000000003</v>
      </c>
      <c r="BQ543" s="132">
        <f t="shared" si="363"/>
        <v>10.831300000000001</v>
      </c>
      <c r="BR543" s="132">
        <f t="shared" si="364"/>
        <v>0.36577999999999999</v>
      </c>
      <c r="BS543" s="132">
        <f t="shared" si="352"/>
        <v>0.10881</v>
      </c>
      <c r="BT543" s="132">
        <f t="shared" si="353"/>
        <v>1.3614000000000002</v>
      </c>
      <c r="BU543" s="132"/>
      <c r="BV543" s="132">
        <f t="shared" si="365"/>
        <v>0.18390000000000001</v>
      </c>
      <c r="BW543" s="133">
        <f t="shared" si="330"/>
        <v>0.63370000000000004</v>
      </c>
      <c r="BX543" s="133">
        <f t="shared" si="330"/>
        <v>1.3412000000000002</v>
      </c>
      <c r="BY543" s="133">
        <f t="shared" si="354"/>
        <v>0.31459999999999999</v>
      </c>
      <c r="BZ543" s="133">
        <f t="shared" si="355"/>
        <v>0.30830000000000002</v>
      </c>
      <c r="CA543" s="133">
        <f t="shared" si="356"/>
        <v>1.0100000000000001E-2</v>
      </c>
      <c r="CB543" s="133">
        <f t="shared" si="357"/>
        <v>9.0005000000000006</v>
      </c>
      <c r="CC543" s="133"/>
      <c r="CD543" s="133">
        <f t="shared" si="358"/>
        <v>1.5373000000000001</v>
      </c>
    </row>
    <row r="544" spans="1:82" ht="15.75" x14ac:dyDescent="0.25">
      <c r="A544" s="125">
        <v>43642</v>
      </c>
      <c r="B544" s="138">
        <v>14658</v>
      </c>
      <c r="C544" s="138">
        <v>50468</v>
      </c>
      <c r="D544" s="138">
        <v>71289</v>
      </c>
      <c r="E544" s="138">
        <v>15996</v>
      </c>
      <c r="F544" s="138">
        <v>45800</v>
      </c>
      <c r="G544" s="138">
        <v>1804</v>
      </c>
      <c r="H544" s="146">
        <v>7089</v>
      </c>
      <c r="I544" s="138">
        <v>13349</v>
      </c>
      <c r="J544" s="138">
        <v>108106</v>
      </c>
      <c r="K544" s="138">
        <v>79629</v>
      </c>
      <c r="L544" s="138">
        <v>3081</v>
      </c>
      <c r="M544" s="138">
        <v>19646</v>
      </c>
      <c r="N544" s="138">
        <v>116</v>
      </c>
      <c r="O544" s="138">
        <v>17718</v>
      </c>
      <c r="P544" s="138">
        <v>15461</v>
      </c>
      <c r="Q544" s="138">
        <v>3069</v>
      </c>
      <c r="R544" s="138">
        <v>13148</v>
      </c>
      <c r="S544" s="138">
        <v>47306</v>
      </c>
      <c r="T544" s="138">
        <v>11931</v>
      </c>
      <c r="U544" s="138">
        <v>3118</v>
      </c>
      <c r="V544" s="138">
        <v>27718</v>
      </c>
      <c r="W544" s="138">
        <v>37182</v>
      </c>
      <c r="X544" s="138">
        <v>14834</v>
      </c>
      <c r="Y544" s="146">
        <v>16339</v>
      </c>
      <c r="Z544" s="138">
        <v>16456</v>
      </c>
      <c r="AA544" s="138">
        <v>49821</v>
      </c>
      <c r="AB544" s="138">
        <v>1003</v>
      </c>
      <c r="AC544" s="138">
        <v>934</v>
      </c>
      <c r="AD544" s="138">
        <v>3199</v>
      </c>
      <c r="AE544" s="138">
        <v>29760</v>
      </c>
      <c r="AF544" s="138">
        <v>8218</v>
      </c>
      <c r="AG544" s="138">
        <v>0</v>
      </c>
      <c r="AH544" s="138">
        <v>28820</v>
      </c>
      <c r="AI544" s="138">
        <v>20210</v>
      </c>
      <c r="AJ544" s="138">
        <v>361380</v>
      </c>
      <c r="AK544" s="128">
        <f t="shared" si="331"/>
        <v>0.19646000000000002</v>
      </c>
      <c r="AL544" s="129">
        <f t="shared" si="332"/>
        <v>1.4658</v>
      </c>
      <c r="AM544" s="129">
        <f t="shared" si="369"/>
        <v>2.5234000000000001</v>
      </c>
      <c r="AN544" s="129">
        <f t="shared" si="369"/>
        <v>3.5644500000000003</v>
      </c>
      <c r="AO544" s="129">
        <f t="shared" si="334"/>
        <v>10.810600000000001</v>
      </c>
      <c r="AP544" s="129">
        <f t="shared" si="335"/>
        <v>3.9814500000000002</v>
      </c>
      <c r="AQ544" s="129">
        <f t="shared" si="367"/>
        <v>0.28820000000000001</v>
      </c>
      <c r="AR544" s="129">
        <f t="shared" si="368"/>
        <v>2.0209999999999999E-2</v>
      </c>
      <c r="AT544" s="131">
        <f t="shared" si="359"/>
        <v>43642</v>
      </c>
      <c r="AU544" s="132">
        <f t="shared" si="338"/>
        <v>0.29760000000000003</v>
      </c>
      <c r="AV544" s="132">
        <f t="shared" si="339"/>
        <v>0.49821000000000004</v>
      </c>
      <c r="AW544" s="132">
        <f t="shared" si="340"/>
        <v>0.47306000000000004</v>
      </c>
      <c r="AX544" s="132">
        <f t="shared" si="341"/>
        <v>9.3400000000000011E-3</v>
      </c>
      <c r="AY544" s="132">
        <f t="shared" si="342"/>
        <v>1.0030000000000001E-2</v>
      </c>
      <c r="AZ544" s="132">
        <f t="shared" si="343"/>
        <v>0.27718000000000004</v>
      </c>
      <c r="BA544" s="132">
        <f t="shared" si="344"/>
        <v>0.16339000000000001</v>
      </c>
      <c r="BB544" s="132">
        <f t="shared" si="345"/>
        <v>0.74364000000000008</v>
      </c>
      <c r="BC544" s="132">
        <f t="shared" si="346"/>
        <v>0.16456000000000001</v>
      </c>
      <c r="BD544" s="132">
        <f t="shared" si="347"/>
        <v>0.14834</v>
      </c>
      <c r="BE544" s="132">
        <f t="shared" si="348"/>
        <v>8.2180000000000003E-2</v>
      </c>
      <c r="BF544" s="132">
        <f t="shared" si="349"/>
        <v>3.1990000000000005E-2</v>
      </c>
      <c r="BG544" s="132">
        <f t="shared" si="360"/>
        <v>0</v>
      </c>
      <c r="BH544" s="132"/>
      <c r="BI544" s="132">
        <f t="shared" si="329"/>
        <v>1.4658</v>
      </c>
      <c r="BJ544" s="132">
        <f t="shared" si="329"/>
        <v>2.5234000000000001</v>
      </c>
      <c r="BK544" s="132">
        <f t="shared" si="329"/>
        <v>3.5644500000000003</v>
      </c>
      <c r="BL544" s="132">
        <f t="shared" si="350"/>
        <v>0.31180000000000002</v>
      </c>
      <c r="BM544" s="132">
        <f t="shared" si="361"/>
        <v>1.5996000000000001</v>
      </c>
      <c r="BN544" s="132">
        <f t="shared" si="351"/>
        <v>0.91600000000000004</v>
      </c>
      <c r="BO544" s="132"/>
      <c r="BP544" s="132">
        <f t="shared" si="362"/>
        <v>3.9814500000000002</v>
      </c>
      <c r="BQ544" s="132">
        <f t="shared" si="363"/>
        <v>10.810600000000001</v>
      </c>
      <c r="BR544" s="132">
        <f t="shared" si="364"/>
        <v>0.36137999999999998</v>
      </c>
      <c r="BS544" s="132">
        <f t="shared" si="352"/>
        <v>0.11931000000000001</v>
      </c>
      <c r="BT544" s="132">
        <f t="shared" si="353"/>
        <v>1.3148</v>
      </c>
      <c r="BU544" s="132"/>
      <c r="BV544" s="132">
        <f t="shared" si="365"/>
        <v>0.1804</v>
      </c>
      <c r="BW544" s="133">
        <f t="shared" si="330"/>
        <v>0.70890000000000009</v>
      </c>
      <c r="BX544" s="133">
        <f t="shared" si="330"/>
        <v>1.3349</v>
      </c>
      <c r="BY544" s="133">
        <f t="shared" si="354"/>
        <v>0.30690000000000001</v>
      </c>
      <c r="BZ544" s="133">
        <f t="shared" si="355"/>
        <v>0.30810000000000004</v>
      </c>
      <c r="CA544" s="133">
        <f t="shared" si="356"/>
        <v>1.1600000000000001E-2</v>
      </c>
      <c r="CB544" s="133">
        <f t="shared" si="357"/>
        <v>8.859</v>
      </c>
      <c r="CC544" s="133"/>
      <c r="CD544" s="133">
        <f t="shared" si="358"/>
        <v>1.5461</v>
      </c>
    </row>
    <row r="545" spans="1:82" ht="15.75" x14ac:dyDescent="0.25">
      <c r="A545" s="125">
        <v>43643</v>
      </c>
      <c r="B545" s="138">
        <v>14734</v>
      </c>
      <c r="C545" s="138">
        <v>49694</v>
      </c>
      <c r="D545" s="138">
        <v>70672</v>
      </c>
      <c r="E545" s="138">
        <v>15492</v>
      </c>
      <c r="F545" s="138">
        <v>47295</v>
      </c>
      <c r="G545" s="138">
        <v>1948</v>
      </c>
      <c r="H545" s="138">
        <v>14650</v>
      </c>
      <c r="I545" s="138">
        <v>12630</v>
      </c>
      <c r="J545" s="138">
        <v>107850</v>
      </c>
      <c r="K545" s="138">
        <v>79257</v>
      </c>
      <c r="L545" s="138">
        <v>3032</v>
      </c>
      <c r="M545" s="138">
        <v>20103</v>
      </c>
      <c r="N545" s="138">
        <v>78</v>
      </c>
      <c r="O545" s="138">
        <v>17962</v>
      </c>
      <c r="P545" s="138">
        <v>15590</v>
      </c>
      <c r="Q545" s="138">
        <v>3043</v>
      </c>
      <c r="R545" s="138">
        <v>13021</v>
      </c>
      <c r="S545" s="138">
        <v>47010</v>
      </c>
      <c r="T545" s="138">
        <v>11508</v>
      </c>
      <c r="U545" s="138">
        <v>2994</v>
      </c>
      <c r="V545" s="138">
        <v>27457</v>
      </c>
      <c r="W545" s="138">
        <v>37434</v>
      </c>
      <c r="X545" s="138">
        <v>14503</v>
      </c>
      <c r="Y545" s="146">
        <v>16339</v>
      </c>
      <c r="Z545" s="138">
        <v>15768</v>
      </c>
      <c r="AA545" s="138">
        <v>48318</v>
      </c>
      <c r="AB545" s="138">
        <v>1077</v>
      </c>
      <c r="AC545" s="138">
        <v>1058</v>
      </c>
      <c r="AD545" s="138">
        <v>2418</v>
      </c>
      <c r="AE545" s="138">
        <v>30988</v>
      </c>
      <c r="AF545" s="138">
        <v>8837</v>
      </c>
      <c r="AG545" s="138">
        <v>0</v>
      </c>
      <c r="AH545" s="138">
        <v>23730</v>
      </c>
      <c r="AI545" s="138">
        <v>19790</v>
      </c>
      <c r="AJ545" s="138">
        <v>361000</v>
      </c>
      <c r="AK545" s="128">
        <f t="shared" si="331"/>
        <v>0.20103000000000001</v>
      </c>
      <c r="AL545" s="129">
        <f t="shared" si="332"/>
        <v>1.4734</v>
      </c>
      <c r="AM545" s="129">
        <f t="shared" si="369"/>
        <v>2.4847000000000001</v>
      </c>
      <c r="AN545" s="129">
        <f t="shared" si="369"/>
        <v>3.5336000000000003</v>
      </c>
      <c r="AO545" s="129">
        <f t="shared" si="334"/>
        <v>10.785</v>
      </c>
      <c r="AP545" s="129">
        <f t="shared" si="335"/>
        <v>3.96285</v>
      </c>
      <c r="AQ545" s="129">
        <f t="shared" si="367"/>
        <v>0.23730000000000001</v>
      </c>
      <c r="AR545" s="129">
        <f t="shared" si="368"/>
        <v>1.9789999999999999E-2</v>
      </c>
      <c r="AT545" s="131">
        <f t="shared" si="359"/>
        <v>43643</v>
      </c>
      <c r="AU545" s="132">
        <f t="shared" si="338"/>
        <v>0.30988000000000004</v>
      </c>
      <c r="AV545" s="132">
        <f t="shared" si="339"/>
        <v>0.48318000000000005</v>
      </c>
      <c r="AW545" s="132">
        <f t="shared" si="340"/>
        <v>0.47010000000000002</v>
      </c>
      <c r="AX545" s="132">
        <f t="shared" si="341"/>
        <v>1.0580000000000001E-2</v>
      </c>
      <c r="AY545" s="132">
        <f t="shared" si="342"/>
        <v>1.077E-2</v>
      </c>
      <c r="AZ545" s="132">
        <f t="shared" si="343"/>
        <v>0.27457000000000004</v>
      </c>
      <c r="BA545" s="132">
        <f t="shared" si="344"/>
        <v>0.16339000000000001</v>
      </c>
      <c r="BB545" s="132">
        <f t="shared" si="345"/>
        <v>0.74868000000000001</v>
      </c>
      <c r="BC545" s="132">
        <f t="shared" si="346"/>
        <v>0.15768000000000001</v>
      </c>
      <c r="BD545" s="132">
        <f t="shared" si="347"/>
        <v>0.14503000000000002</v>
      </c>
      <c r="BE545" s="132">
        <f t="shared" si="348"/>
        <v>8.8370000000000004E-2</v>
      </c>
      <c r="BF545" s="132">
        <f t="shared" si="349"/>
        <v>2.4180000000000004E-2</v>
      </c>
      <c r="BG545" s="132">
        <f t="shared" si="360"/>
        <v>0</v>
      </c>
      <c r="BH545" s="132"/>
      <c r="BI545" s="132">
        <f t="shared" si="329"/>
        <v>1.4734</v>
      </c>
      <c r="BJ545" s="132">
        <f t="shared" si="329"/>
        <v>2.4847000000000001</v>
      </c>
      <c r="BK545" s="132">
        <f t="shared" si="329"/>
        <v>3.5336000000000003</v>
      </c>
      <c r="BL545" s="132">
        <f t="shared" si="350"/>
        <v>0.2994</v>
      </c>
      <c r="BM545" s="132">
        <f t="shared" si="361"/>
        <v>1.5492000000000001</v>
      </c>
      <c r="BN545" s="132">
        <f t="shared" si="351"/>
        <v>0.94590000000000007</v>
      </c>
      <c r="BO545" s="132"/>
      <c r="BP545" s="132">
        <f t="shared" si="362"/>
        <v>3.96285</v>
      </c>
      <c r="BQ545" s="132">
        <f t="shared" si="363"/>
        <v>10.785</v>
      </c>
      <c r="BR545" s="132">
        <f t="shared" si="364"/>
        <v>0.36099999999999999</v>
      </c>
      <c r="BS545" s="132">
        <f t="shared" si="352"/>
        <v>0.11508000000000002</v>
      </c>
      <c r="BT545" s="132">
        <f t="shared" si="353"/>
        <v>1.3021</v>
      </c>
      <c r="BU545" s="132"/>
      <c r="BV545" s="132">
        <f t="shared" si="365"/>
        <v>0.1948</v>
      </c>
      <c r="BW545" s="133">
        <f t="shared" si="330"/>
        <v>1.4650000000000001</v>
      </c>
      <c r="BX545" s="133">
        <f t="shared" si="330"/>
        <v>1.2630000000000001</v>
      </c>
      <c r="BY545" s="133">
        <f t="shared" si="354"/>
        <v>0.30430000000000001</v>
      </c>
      <c r="BZ545" s="133">
        <f t="shared" si="355"/>
        <v>0.30320000000000003</v>
      </c>
      <c r="CA545" s="133">
        <f t="shared" si="356"/>
        <v>7.8000000000000005E-3</v>
      </c>
      <c r="CB545" s="133">
        <f t="shared" si="357"/>
        <v>8.9809999999999999</v>
      </c>
      <c r="CC545" s="133"/>
      <c r="CD545" s="133">
        <f t="shared" si="358"/>
        <v>1.5590000000000002</v>
      </c>
    </row>
    <row r="546" spans="1:82" ht="15.75" x14ac:dyDescent="0.25">
      <c r="A546" s="125">
        <v>43644</v>
      </c>
      <c r="B546" s="138">
        <v>15007</v>
      </c>
      <c r="C546" s="138">
        <v>50896</v>
      </c>
      <c r="D546" s="138">
        <v>71776</v>
      </c>
      <c r="E546" s="138">
        <v>15612</v>
      </c>
      <c r="F546" s="138">
        <v>46542</v>
      </c>
      <c r="G546" s="138">
        <v>2531</v>
      </c>
      <c r="H546" s="138">
        <v>16415</v>
      </c>
      <c r="I546" s="138">
        <v>13185</v>
      </c>
      <c r="J546" s="138">
        <v>107793</v>
      </c>
      <c r="K546" s="138">
        <v>79726</v>
      </c>
      <c r="L546" s="138">
        <v>3011</v>
      </c>
      <c r="M546" s="138">
        <v>21760</v>
      </c>
      <c r="N546" s="138">
        <v>71</v>
      </c>
      <c r="O546" s="138">
        <v>18069</v>
      </c>
      <c r="P546" s="138">
        <v>17076</v>
      </c>
      <c r="Q546" s="138">
        <v>3031</v>
      </c>
      <c r="R546" s="138">
        <v>13906</v>
      </c>
      <c r="S546" s="138">
        <v>46783</v>
      </c>
      <c r="T546" s="138">
        <v>13940</v>
      </c>
      <c r="U546" s="138">
        <v>2956</v>
      </c>
      <c r="V546" s="138">
        <v>27066</v>
      </c>
      <c r="W546" s="138">
        <v>35263</v>
      </c>
      <c r="X546" s="138">
        <v>15261</v>
      </c>
      <c r="Y546" s="146">
        <v>16339</v>
      </c>
      <c r="Z546" s="138">
        <v>16370</v>
      </c>
      <c r="AA546" s="138">
        <v>49651</v>
      </c>
      <c r="AB546" s="138">
        <v>1090</v>
      </c>
      <c r="AC546" s="138">
        <v>1271</v>
      </c>
      <c r="AD546" s="138">
        <v>3344</v>
      </c>
      <c r="AE546" s="138">
        <v>28187</v>
      </c>
      <c r="AF546" s="138">
        <v>7524</v>
      </c>
      <c r="AG546" s="138">
        <v>0</v>
      </c>
      <c r="AH546" s="138">
        <v>24840</v>
      </c>
      <c r="AI546" s="138">
        <v>21330</v>
      </c>
      <c r="AJ546" s="138">
        <v>364240</v>
      </c>
      <c r="AK546" s="128">
        <f t="shared" si="331"/>
        <v>0.21760000000000002</v>
      </c>
      <c r="AL546" s="129">
        <f t="shared" si="332"/>
        <v>1.5007000000000001</v>
      </c>
      <c r="AM546" s="129">
        <f t="shared" si="369"/>
        <v>2.5448</v>
      </c>
      <c r="AN546" s="129">
        <f t="shared" si="369"/>
        <v>3.5888</v>
      </c>
      <c r="AO546" s="129">
        <f t="shared" si="334"/>
        <v>10.779300000000001</v>
      </c>
      <c r="AP546" s="129">
        <f t="shared" si="335"/>
        <v>3.9863000000000004</v>
      </c>
      <c r="AQ546" s="129">
        <f t="shared" si="367"/>
        <v>0.24840000000000001</v>
      </c>
      <c r="AR546" s="129">
        <f t="shared" si="368"/>
        <v>2.1329999999999998E-2</v>
      </c>
      <c r="AT546" s="131">
        <f t="shared" si="359"/>
        <v>43644</v>
      </c>
      <c r="AU546" s="132">
        <f t="shared" si="338"/>
        <v>0.28187000000000001</v>
      </c>
      <c r="AV546" s="132">
        <f t="shared" si="339"/>
        <v>0.49651000000000006</v>
      </c>
      <c r="AW546" s="132">
        <f t="shared" si="340"/>
        <v>0.46783000000000002</v>
      </c>
      <c r="AX546" s="132">
        <f t="shared" si="341"/>
        <v>1.2710000000000001E-2</v>
      </c>
      <c r="AY546" s="132">
        <f t="shared" si="342"/>
        <v>1.0900000000000002E-2</v>
      </c>
      <c r="AZ546" s="132">
        <f t="shared" si="343"/>
        <v>0.27066000000000001</v>
      </c>
      <c r="BA546" s="132">
        <f t="shared" si="344"/>
        <v>0.16339000000000001</v>
      </c>
      <c r="BB546" s="132">
        <f t="shared" si="345"/>
        <v>0.70526000000000011</v>
      </c>
      <c r="BC546" s="132">
        <f t="shared" si="346"/>
        <v>0.16370000000000001</v>
      </c>
      <c r="BD546" s="132">
        <f t="shared" si="347"/>
        <v>0.15261000000000002</v>
      </c>
      <c r="BE546" s="132">
        <f t="shared" si="348"/>
        <v>7.5240000000000001E-2</v>
      </c>
      <c r="BF546" s="132">
        <f t="shared" si="349"/>
        <v>3.3440000000000004E-2</v>
      </c>
      <c r="BG546" s="132">
        <f t="shared" si="360"/>
        <v>0</v>
      </c>
      <c r="BH546" s="132"/>
      <c r="BI546" s="132">
        <f t="shared" ref="BI546:BK609" si="370">(AL546)</f>
        <v>1.5007000000000001</v>
      </c>
      <c r="BJ546" s="132">
        <f t="shared" si="370"/>
        <v>2.5448</v>
      </c>
      <c r="BK546" s="132">
        <f t="shared" si="370"/>
        <v>3.5888</v>
      </c>
      <c r="BL546" s="132">
        <f t="shared" si="350"/>
        <v>0.29560000000000003</v>
      </c>
      <c r="BM546" s="132">
        <f t="shared" si="361"/>
        <v>1.5612000000000001</v>
      </c>
      <c r="BN546" s="132">
        <f t="shared" si="351"/>
        <v>0.93084000000000011</v>
      </c>
      <c r="BO546" s="132"/>
      <c r="BP546" s="132">
        <f t="shared" si="362"/>
        <v>3.9863000000000004</v>
      </c>
      <c r="BQ546" s="132">
        <f t="shared" si="363"/>
        <v>10.779300000000001</v>
      </c>
      <c r="BR546" s="132">
        <f t="shared" si="364"/>
        <v>0.36424000000000001</v>
      </c>
      <c r="BS546" s="132">
        <f t="shared" si="352"/>
        <v>0.13940000000000002</v>
      </c>
      <c r="BT546" s="132">
        <f t="shared" si="353"/>
        <v>1.3906000000000001</v>
      </c>
      <c r="BU546" s="132"/>
      <c r="BV546" s="132">
        <f t="shared" si="365"/>
        <v>0.25309999999999999</v>
      </c>
      <c r="BW546" s="133">
        <f t="shared" si="330"/>
        <v>1.6415000000000002</v>
      </c>
      <c r="BX546" s="133">
        <f t="shared" si="330"/>
        <v>1.3185</v>
      </c>
      <c r="BY546" s="133">
        <f t="shared" si="354"/>
        <v>0.30310000000000004</v>
      </c>
      <c r="BZ546" s="133">
        <f t="shared" si="355"/>
        <v>0.30110000000000003</v>
      </c>
      <c r="CA546" s="133">
        <f t="shared" si="356"/>
        <v>7.1000000000000004E-3</v>
      </c>
      <c r="CB546" s="133">
        <f t="shared" si="357"/>
        <v>9.0344999999999995</v>
      </c>
      <c r="CC546" s="133"/>
      <c r="CD546" s="133">
        <f t="shared" si="358"/>
        <v>1.7076</v>
      </c>
    </row>
    <row r="547" spans="1:82" ht="15.75" x14ac:dyDescent="0.25">
      <c r="A547" s="125">
        <v>43645</v>
      </c>
      <c r="B547" s="138">
        <v>15474</v>
      </c>
      <c r="C547" s="138">
        <v>51889</v>
      </c>
      <c r="D547" s="138">
        <v>72376</v>
      </c>
      <c r="E547" s="138">
        <v>15514</v>
      </c>
      <c r="F547" s="138">
        <v>48263</v>
      </c>
      <c r="G547" s="138">
        <v>3312</v>
      </c>
      <c r="H547" s="138">
        <v>19225</v>
      </c>
      <c r="I547" s="138">
        <v>15294</v>
      </c>
      <c r="J547" s="138">
        <v>109638</v>
      </c>
      <c r="K547" s="138">
        <v>80427</v>
      </c>
      <c r="L547" s="138">
        <v>3032</v>
      </c>
      <c r="M547" s="138">
        <v>23302</v>
      </c>
      <c r="N547" s="138">
        <v>52</v>
      </c>
      <c r="O547" s="138">
        <v>20579</v>
      </c>
      <c r="P547" s="138">
        <v>19393</v>
      </c>
      <c r="Q547" s="138">
        <v>3110</v>
      </c>
      <c r="R547" s="138">
        <v>13520</v>
      </c>
      <c r="S547" s="138">
        <v>45714</v>
      </c>
      <c r="T547" s="138">
        <v>14725</v>
      </c>
      <c r="U547" s="146">
        <v>2956</v>
      </c>
      <c r="V547" s="138">
        <v>28539</v>
      </c>
      <c r="W547" s="138">
        <v>36962</v>
      </c>
      <c r="X547" s="138">
        <v>17111</v>
      </c>
      <c r="Y547" s="146">
        <v>16339</v>
      </c>
      <c r="Z547" s="138">
        <v>17686</v>
      </c>
      <c r="AA547" s="138">
        <v>50958</v>
      </c>
      <c r="AB547" s="138">
        <v>1243</v>
      </c>
      <c r="AC547" s="138">
        <v>1767</v>
      </c>
      <c r="AD547" s="138">
        <v>2883</v>
      </c>
      <c r="AE547" s="138">
        <v>30152</v>
      </c>
      <c r="AF547" s="138">
        <v>5918</v>
      </c>
      <c r="AG547" s="138">
        <v>1270</v>
      </c>
      <c r="AH547" s="138">
        <v>27430</v>
      </c>
      <c r="AI547" s="138">
        <v>20390</v>
      </c>
      <c r="AJ547" s="138">
        <v>362720</v>
      </c>
      <c r="AK547" s="128">
        <f t="shared" si="331"/>
        <v>0.23302000000000003</v>
      </c>
      <c r="AL547" s="129">
        <f t="shared" si="332"/>
        <v>1.5474000000000001</v>
      </c>
      <c r="AM547" s="129">
        <f t="shared" si="369"/>
        <v>2.5944500000000001</v>
      </c>
      <c r="AN547" s="129">
        <f t="shared" si="369"/>
        <v>3.6188000000000002</v>
      </c>
      <c r="AO547" s="129">
        <f t="shared" si="334"/>
        <v>10.963800000000001</v>
      </c>
      <c r="AP547" s="129">
        <f t="shared" si="335"/>
        <v>4.02135</v>
      </c>
      <c r="AQ547" s="129">
        <f t="shared" si="367"/>
        <v>0.27430000000000004</v>
      </c>
      <c r="AR547" s="129">
        <f t="shared" si="368"/>
        <v>2.0389999999999998E-2</v>
      </c>
      <c r="AT547" s="131">
        <f t="shared" si="359"/>
        <v>43645</v>
      </c>
      <c r="AU547" s="132">
        <f t="shared" si="338"/>
        <v>0.30152000000000001</v>
      </c>
      <c r="AV547" s="132">
        <f t="shared" si="339"/>
        <v>0.50958000000000003</v>
      </c>
      <c r="AW547" s="132">
        <f t="shared" si="340"/>
        <v>0.45714000000000005</v>
      </c>
      <c r="AX547" s="132">
        <f t="shared" si="341"/>
        <v>1.7670000000000002E-2</v>
      </c>
      <c r="AY547" s="132">
        <f t="shared" si="342"/>
        <v>1.2430000000000002E-2</v>
      </c>
      <c r="AZ547" s="132">
        <f t="shared" si="343"/>
        <v>0.28539000000000003</v>
      </c>
      <c r="BA547" s="132">
        <f t="shared" si="344"/>
        <v>0.16339000000000001</v>
      </c>
      <c r="BB547" s="132">
        <f t="shared" si="345"/>
        <v>0.73924000000000001</v>
      </c>
      <c r="BC547" s="132">
        <f t="shared" si="346"/>
        <v>0.17686000000000002</v>
      </c>
      <c r="BD547" s="132">
        <f t="shared" si="347"/>
        <v>0.17111000000000001</v>
      </c>
      <c r="BE547" s="132">
        <f t="shared" si="348"/>
        <v>5.9180000000000003E-2</v>
      </c>
      <c r="BF547" s="132">
        <f t="shared" si="349"/>
        <v>2.8830000000000001E-2</v>
      </c>
      <c r="BG547" s="132">
        <f t="shared" si="360"/>
        <v>1.2699999999999999E-3</v>
      </c>
      <c r="BH547" s="132"/>
      <c r="BI547" s="132">
        <f t="shared" si="370"/>
        <v>1.5474000000000001</v>
      </c>
      <c r="BJ547" s="132">
        <f t="shared" si="370"/>
        <v>2.5944500000000001</v>
      </c>
      <c r="BK547" s="132">
        <f t="shared" si="370"/>
        <v>3.6188000000000002</v>
      </c>
      <c r="BL547" s="132">
        <f t="shared" si="350"/>
        <v>0.29560000000000003</v>
      </c>
      <c r="BM547" s="132">
        <f t="shared" si="361"/>
        <v>1.5514000000000001</v>
      </c>
      <c r="BN547" s="132">
        <f t="shared" si="351"/>
        <v>0.96526000000000012</v>
      </c>
      <c r="BO547" s="132"/>
      <c r="BP547" s="132">
        <f t="shared" si="362"/>
        <v>4.02135</v>
      </c>
      <c r="BQ547" s="132">
        <f t="shared" si="363"/>
        <v>10.963800000000001</v>
      </c>
      <c r="BR547" s="132">
        <f t="shared" si="364"/>
        <v>0.36271999999999999</v>
      </c>
      <c r="BS547" s="132">
        <f t="shared" si="352"/>
        <v>0.14725000000000002</v>
      </c>
      <c r="BT547" s="132">
        <f t="shared" si="353"/>
        <v>1.3520000000000001</v>
      </c>
      <c r="BU547" s="132"/>
      <c r="BV547" s="132">
        <f t="shared" si="365"/>
        <v>0.33119999999999999</v>
      </c>
      <c r="BW547" s="133">
        <f t="shared" ref="BW547:BX610" si="371">(H547)*0.0001</f>
        <v>1.9225000000000001</v>
      </c>
      <c r="BX547" s="133">
        <f t="shared" si="371"/>
        <v>1.5294000000000001</v>
      </c>
      <c r="BY547" s="133">
        <f t="shared" si="354"/>
        <v>0.311</v>
      </c>
      <c r="BZ547" s="133">
        <f t="shared" si="355"/>
        <v>0.30320000000000003</v>
      </c>
      <c r="CA547" s="133">
        <f t="shared" si="356"/>
        <v>5.2000000000000006E-3</v>
      </c>
      <c r="CB547" s="133">
        <f t="shared" si="357"/>
        <v>10.2895</v>
      </c>
      <c r="CC547" s="133"/>
      <c r="CD547" s="133">
        <f t="shared" si="358"/>
        <v>1.9393</v>
      </c>
    </row>
    <row r="548" spans="1:82" ht="15.75" x14ac:dyDescent="0.25">
      <c r="A548" s="125">
        <v>43646</v>
      </c>
      <c r="B548" s="138">
        <v>15521</v>
      </c>
      <c r="C548" s="138">
        <v>52276</v>
      </c>
      <c r="D548" s="138">
        <v>72508</v>
      </c>
      <c r="E548" s="138">
        <v>15413</v>
      </c>
      <c r="F548" s="138">
        <v>48443</v>
      </c>
      <c r="G548" s="138">
        <v>3238</v>
      </c>
      <c r="H548" s="138">
        <v>18974</v>
      </c>
      <c r="I548" s="138">
        <v>14907</v>
      </c>
      <c r="J548" s="138">
        <v>109526</v>
      </c>
      <c r="K548" s="138">
        <v>80083</v>
      </c>
      <c r="L548" s="138">
        <v>3082</v>
      </c>
      <c r="M548" s="138">
        <v>22848</v>
      </c>
      <c r="N548" s="138">
        <v>44</v>
      </c>
      <c r="O548" s="138">
        <v>19710</v>
      </c>
      <c r="P548" s="138">
        <v>19714</v>
      </c>
      <c r="Q548" s="138">
        <v>3157</v>
      </c>
      <c r="R548" s="138">
        <v>13261</v>
      </c>
      <c r="S548" s="138">
        <v>45231</v>
      </c>
      <c r="T548" s="138">
        <v>12023</v>
      </c>
      <c r="U548" s="138">
        <v>2942</v>
      </c>
      <c r="V548" s="138">
        <v>29588</v>
      </c>
      <c r="W548" s="138">
        <v>36265</v>
      </c>
      <c r="X548" s="138">
        <v>18300</v>
      </c>
      <c r="Y548" s="146">
        <v>16339</v>
      </c>
      <c r="Z548" s="138">
        <v>18109</v>
      </c>
      <c r="AA548" s="138">
        <v>53206</v>
      </c>
      <c r="AB548" s="138">
        <v>1332</v>
      </c>
      <c r="AC548" s="138">
        <v>1725</v>
      </c>
      <c r="AD548" s="138">
        <v>2788</v>
      </c>
      <c r="AE548" s="138">
        <v>30309</v>
      </c>
      <c r="AF548" s="138">
        <v>5425</v>
      </c>
      <c r="AG548" s="138">
        <v>11010</v>
      </c>
      <c r="AH548" s="146">
        <v>25280</v>
      </c>
      <c r="AI548" s="146">
        <v>20910</v>
      </c>
      <c r="AJ548" s="138">
        <v>360340</v>
      </c>
      <c r="AK548" s="128">
        <f>(M548)*0.00001</f>
        <v>0.22848000000000002</v>
      </c>
      <c r="AL548" s="129">
        <f>(B548)*0.0001</f>
        <v>1.5521</v>
      </c>
      <c r="AM548" s="129">
        <f>(C548)*0.00005</f>
        <v>2.6138000000000003</v>
      </c>
      <c r="AN548" s="129">
        <f>(D548)*0.00005</f>
        <v>3.6254</v>
      </c>
      <c r="AO548" s="129">
        <f>(J548)*0.0001</f>
        <v>10.9526</v>
      </c>
      <c r="AP548" s="129">
        <f>(K548)*0.00005</f>
        <v>4.0041500000000001</v>
      </c>
      <c r="AQ548" s="129">
        <f>(AH548)*0.00001</f>
        <v>0.25280000000000002</v>
      </c>
      <c r="AR548" s="129">
        <f t="shared" si="368"/>
        <v>2.0909999999999998E-2</v>
      </c>
      <c r="AT548" s="131">
        <f t="shared" si="359"/>
        <v>43646</v>
      </c>
      <c r="AU548" s="132">
        <f t="shared" si="338"/>
        <v>0.30309000000000003</v>
      </c>
      <c r="AV548" s="132">
        <f t="shared" si="339"/>
        <v>0.53206000000000009</v>
      </c>
      <c r="AW548" s="132">
        <f t="shared" si="340"/>
        <v>0.45231000000000005</v>
      </c>
      <c r="AX548" s="132">
        <f t="shared" si="341"/>
        <v>1.7250000000000001E-2</v>
      </c>
      <c r="AY548" s="132">
        <f t="shared" si="342"/>
        <v>1.332E-2</v>
      </c>
      <c r="AZ548" s="132">
        <f t="shared" si="343"/>
        <v>0.29588000000000003</v>
      </c>
      <c r="BA548" s="132">
        <f t="shared" si="344"/>
        <v>0.16339000000000001</v>
      </c>
      <c r="BB548" s="132">
        <f t="shared" si="345"/>
        <v>0.72530000000000006</v>
      </c>
      <c r="BC548" s="132">
        <f t="shared" si="346"/>
        <v>0.18109</v>
      </c>
      <c r="BD548" s="132">
        <f t="shared" si="347"/>
        <v>0.18300000000000002</v>
      </c>
      <c r="BE548" s="132">
        <f t="shared" si="348"/>
        <v>5.4250000000000007E-2</v>
      </c>
      <c r="BF548" s="132">
        <f t="shared" si="349"/>
        <v>2.7880000000000002E-2</v>
      </c>
      <c r="BG548" s="132">
        <f t="shared" si="360"/>
        <v>1.1009999999999999E-2</v>
      </c>
      <c r="BH548" s="132"/>
      <c r="BI548" s="132">
        <f t="shared" si="370"/>
        <v>1.5521</v>
      </c>
      <c r="BJ548" s="132">
        <f t="shared" si="370"/>
        <v>2.6138000000000003</v>
      </c>
      <c r="BK548" s="132">
        <f t="shared" si="370"/>
        <v>3.6254</v>
      </c>
      <c r="BL548" s="132">
        <f t="shared" si="350"/>
        <v>0.29420000000000002</v>
      </c>
      <c r="BM548" s="132">
        <f t="shared" si="361"/>
        <v>1.5413000000000001</v>
      </c>
      <c r="BN548" s="132">
        <f t="shared" si="351"/>
        <v>0.96886000000000005</v>
      </c>
      <c r="BO548" s="132"/>
      <c r="BP548" s="132">
        <f t="shared" si="362"/>
        <v>4.0041500000000001</v>
      </c>
      <c r="BQ548" s="132">
        <f t="shared" si="363"/>
        <v>10.9526</v>
      </c>
      <c r="BR548" s="132">
        <f t="shared" si="364"/>
        <v>0.36033999999999999</v>
      </c>
      <c r="BS548" s="132">
        <f t="shared" si="352"/>
        <v>0.12023</v>
      </c>
      <c r="BT548" s="132">
        <f t="shared" si="353"/>
        <v>1.3261000000000001</v>
      </c>
      <c r="BU548" s="132"/>
      <c r="BV548" s="132">
        <f t="shared" si="365"/>
        <v>0.32380000000000003</v>
      </c>
      <c r="BW548" s="133">
        <f t="shared" si="371"/>
        <v>1.8974000000000002</v>
      </c>
      <c r="BX548" s="133">
        <f t="shared" si="371"/>
        <v>1.4907000000000001</v>
      </c>
      <c r="BY548" s="133">
        <f t="shared" si="354"/>
        <v>0.31570000000000004</v>
      </c>
      <c r="BZ548" s="133">
        <f t="shared" si="355"/>
        <v>0.30820000000000003</v>
      </c>
      <c r="CA548" s="133">
        <f t="shared" si="356"/>
        <v>4.4000000000000003E-3</v>
      </c>
      <c r="CB548" s="133">
        <f t="shared" si="357"/>
        <v>9.8550000000000004</v>
      </c>
      <c r="CC548" s="133"/>
      <c r="CD548" s="133">
        <f t="shared" si="358"/>
        <v>1.9714</v>
      </c>
    </row>
    <row r="549" spans="1:82" ht="15.75" x14ac:dyDescent="0.25">
      <c r="A549" s="125">
        <v>43647</v>
      </c>
      <c r="B549" s="138">
        <v>14908</v>
      </c>
      <c r="C549" s="138">
        <v>50709</v>
      </c>
      <c r="D549" s="138">
        <v>71281</v>
      </c>
      <c r="E549" s="138">
        <v>15014</v>
      </c>
      <c r="F549" s="138">
        <v>45206</v>
      </c>
      <c r="G549" s="138">
        <v>2656</v>
      </c>
      <c r="H549" s="138">
        <v>16122</v>
      </c>
      <c r="I549" s="138">
        <v>14355</v>
      </c>
      <c r="J549" s="138">
        <v>107758</v>
      </c>
      <c r="K549" s="138">
        <v>77196</v>
      </c>
      <c r="L549" s="138">
        <v>3035</v>
      </c>
      <c r="M549" s="138">
        <v>19859</v>
      </c>
      <c r="N549" s="138">
        <v>83</v>
      </c>
      <c r="O549" s="138">
        <v>18777</v>
      </c>
      <c r="P549" s="138">
        <v>17601</v>
      </c>
      <c r="Q549" s="138">
        <v>3182</v>
      </c>
      <c r="R549" s="138">
        <v>13580</v>
      </c>
      <c r="S549" s="138">
        <v>47298</v>
      </c>
      <c r="T549" s="138">
        <v>11880</v>
      </c>
      <c r="U549" s="138">
        <v>2861</v>
      </c>
      <c r="V549" s="138">
        <v>27642</v>
      </c>
      <c r="W549" s="138">
        <v>35735</v>
      </c>
      <c r="X549" s="138">
        <v>17610</v>
      </c>
      <c r="Y549" s="146">
        <v>16209</v>
      </c>
      <c r="Z549" s="138">
        <v>15858</v>
      </c>
      <c r="AA549" s="138">
        <v>50071</v>
      </c>
      <c r="AB549" s="138">
        <v>1132</v>
      </c>
      <c r="AC549" s="138">
        <v>1351</v>
      </c>
      <c r="AD549" s="138">
        <v>2970</v>
      </c>
      <c r="AE549" s="138">
        <v>28925</v>
      </c>
      <c r="AF549" s="138">
        <v>7144</v>
      </c>
      <c r="AG549" s="138">
        <v>11010</v>
      </c>
      <c r="AH549" s="138">
        <v>28020</v>
      </c>
      <c r="AI549" s="138">
        <v>20680</v>
      </c>
      <c r="AJ549" s="138">
        <v>357320</v>
      </c>
      <c r="AK549" s="128">
        <f t="shared" ref="AK549:AK612" si="372">(M549)*0.00001</f>
        <v>0.19859000000000002</v>
      </c>
      <c r="AL549" s="129">
        <f t="shared" ref="AL549:AL612" si="373">(B549)*0.0001</f>
        <v>1.4908000000000001</v>
      </c>
      <c r="AM549" s="129">
        <f t="shared" ref="AM549:AN564" si="374">(C549)*0.00005</f>
        <v>2.53545</v>
      </c>
      <c r="AN549" s="129">
        <f t="shared" si="374"/>
        <v>3.5640500000000004</v>
      </c>
      <c r="AO549" s="129">
        <f t="shared" ref="AO549:AO612" si="375">(J549)*0.0001</f>
        <v>10.7758</v>
      </c>
      <c r="AP549" s="129">
        <f t="shared" ref="AP549:AP612" si="376">(K549)*0.00005</f>
        <v>3.8598000000000003</v>
      </c>
      <c r="AQ549" s="129">
        <f>(AH549)*0.00001</f>
        <v>0.2802</v>
      </c>
      <c r="AR549" s="129">
        <f>(AI549)*0.00001</f>
        <v>0.20680000000000001</v>
      </c>
      <c r="AT549" s="131">
        <f t="shared" si="359"/>
        <v>43647</v>
      </c>
      <c r="AU549" s="132">
        <f t="shared" si="338"/>
        <v>0.28925000000000001</v>
      </c>
      <c r="AV549" s="132">
        <f t="shared" si="339"/>
        <v>0.50070999999999999</v>
      </c>
      <c r="AW549" s="132">
        <f t="shared" si="340"/>
        <v>0.47298000000000001</v>
      </c>
      <c r="AX549" s="132">
        <f t="shared" si="341"/>
        <v>1.3510000000000001E-2</v>
      </c>
      <c r="AY549" s="132">
        <f t="shared" si="342"/>
        <v>1.132E-2</v>
      </c>
      <c r="AZ549" s="132">
        <f t="shared" si="343"/>
        <v>0.27642</v>
      </c>
      <c r="BA549" s="132">
        <f t="shared" si="344"/>
        <v>0.16209000000000001</v>
      </c>
      <c r="BB549" s="132">
        <f t="shared" si="345"/>
        <v>0.71470000000000011</v>
      </c>
      <c r="BC549" s="132">
        <f t="shared" si="346"/>
        <v>0.15858000000000003</v>
      </c>
      <c r="BD549" s="132">
        <f t="shared" si="347"/>
        <v>0.17610000000000001</v>
      </c>
      <c r="BE549" s="132">
        <f t="shared" si="348"/>
        <v>7.1440000000000003E-2</v>
      </c>
      <c r="BF549" s="132">
        <f t="shared" si="349"/>
        <v>2.9700000000000001E-2</v>
      </c>
      <c r="BG549" s="132">
        <f t="shared" si="360"/>
        <v>1.1009999999999999E-2</v>
      </c>
      <c r="BH549" s="132"/>
      <c r="BI549" s="132">
        <f t="shared" si="370"/>
        <v>1.4908000000000001</v>
      </c>
      <c r="BJ549" s="132">
        <f t="shared" si="370"/>
        <v>2.53545</v>
      </c>
      <c r="BK549" s="132">
        <f t="shared" si="370"/>
        <v>3.5640500000000004</v>
      </c>
      <c r="BL549" s="132">
        <f t="shared" si="350"/>
        <v>0.28610000000000002</v>
      </c>
      <c r="BM549" s="132">
        <f t="shared" si="361"/>
        <v>1.5014000000000001</v>
      </c>
      <c r="BN549" s="132">
        <f t="shared" si="351"/>
        <v>0.90412000000000003</v>
      </c>
      <c r="BO549" s="132"/>
      <c r="BP549" s="132">
        <f t="shared" si="362"/>
        <v>3.8598000000000003</v>
      </c>
      <c r="BQ549" s="132">
        <f t="shared" si="363"/>
        <v>10.7758</v>
      </c>
      <c r="BR549" s="132">
        <f t="shared" si="364"/>
        <v>0.35731999999999997</v>
      </c>
      <c r="BS549" s="132">
        <f t="shared" si="352"/>
        <v>0.1188</v>
      </c>
      <c r="BT549" s="132">
        <f t="shared" si="353"/>
        <v>1.3580000000000001</v>
      </c>
      <c r="BU549" s="132"/>
      <c r="BV549" s="132">
        <f t="shared" si="365"/>
        <v>0.2656</v>
      </c>
      <c r="BW549" s="133">
        <f t="shared" si="371"/>
        <v>1.6122000000000001</v>
      </c>
      <c r="BX549" s="133">
        <f t="shared" si="371"/>
        <v>1.4355</v>
      </c>
      <c r="BY549" s="133">
        <f t="shared" si="354"/>
        <v>0.31820000000000004</v>
      </c>
      <c r="BZ549" s="133">
        <f t="shared" si="355"/>
        <v>0.30349999999999999</v>
      </c>
      <c r="CA549" s="133">
        <f t="shared" si="356"/>
        <v>8.3000000000000001E-3</v>
      </c>
      <c r="CB549" s="133">
        <f t="shared" si="357"/>
        <v>9.3885000000000005</v>
      </c>
      <c r="CC549" s="133"/>
      <c r="CD549" s="133">
        <f t="shared" si="358"/>
        <v>1.7601</v>
      </c>
    </row>
    <row r="550" spans="1:82" ht="15.75" x14ac:dyDescent="0.25">
      <c r="A550" s="125">
        <v>43648</v>
      </c>
      <c r="B550" s="138">
        <v>14893</v>
      </c>
      <c r="C550" s="138">
        <v>51175</v>
      </c>
      <c r="D550" s="138">
        <v>71974</v>
      </c>
      <c r="E550" s="138">
        <v>15139</v>
      </c>
      <c r="F550" s="138">
        <v>43719</v>
      </c>
      <c r="G550" s="138">
        <v>2702</v>
      </c>
      <c r="H550" s="138">
        <v>15900</v>
      </c>
      <c r="I550" s="138">
        <v>13669</v>
      </c>
      <c r="J550" s="138">
        <v>107419</v>
      </c>
      <c r="K550" s="138">
        <v>76678</v>
      </c>
      <c r="L550" s="138">
        <v>3019</v>
      </c>
      <c r="M550" s="138">
        <v>17263</v>
      </c>
      <c r="N550" s="138">
        <v>90</v>
      </c>
      <c r="O550" s="138">
        <v>18408</v>
      </c>
      <c r="P550" s="138">
        <v>17595</v>
      </c>
      <c r="Q550" s="138">
        <v>3166</v>
      </c>
      <c r="R550" s="138">
        <v>13877</v>
      </c>
      <c r="S550" s="138">
        <v>47178</v>
      </c>
      <c r="T550" s="138">
        <v>11540</v>
      </c>
      <c r="U550" s="138">
        <v>2797</v>
      </c>
      <c r="V550" s="138">
        <v>26382</v>
      </c>
      <c r="W550" s="138">
        <v>37439</v>
      </c>
      <c r="X550" s="138">
        <v>16270</v>
      </c>
      <c r="Y550" s="146">
        <v>16209</v>
      </c>
      <c r="Z550" s="138">
        <v>15082</v>
      </c>
      <c r="AA550" s="138">
        <v>52376</v>
      </c>
      <c r="AB550" s="138">
        <v>1153</v>
      </c>
      <c r="AC550" s="138">
        <v>1563</v>
      </c>
      <c r="AD550" s="138">
        <v>3199</v>
      </c>
      <c r="AE550" s="138">
        <v>28344</v>
      </c>
      <c r="AF550" s="138">
        <v>8066</v>
      </c>
      <c r="AG550" s="138">
        <v>19910</v>
      </c>
      <c r="AH550" s="138">
        <v>23560</v>
      </c>
      <c r="AI550" s="138">
        <v>22080</v>
      </c>
      <c r="AJ550" s="138">
        <v>355680</v>
      </c>
      <c r="AK550" s="128">
        <f t="shared" si="372"/>
        <v>0.17263000000000001</v>
      </c>
      <c r="AL550" s="129">
        <f t="shared" si="373"/>
        <v>1.4893000000000001</v>
      </c>
      <c r="AM550" s="129">
        <f t="shared" si="374"/>
        <v>2.5587500000000003</v>
      </c>
      <c r="AN550" s="129">
        <f t="shared" si="374"/>
        <v>3.5987</v>
      </c>
      <c r="AO550" s="129">
        <f t="shared" si="375"/>
        <v>10.741900000000001</v>
      </c>
      <c r="AP550" s="129">
        <f t="shared" si="376"/>
        <v>3.8339000000000003</v>
      </c>
      <c r="AQ550" s="129">
        <f t="shared" ref="AQ550:AR579" si="377">(AH550)*0.00001</f>
        <v>0.23560000000000003</v>
      </c>
      <c r="AR550" s="129">
        <f t="shared" si="377"/>
        <v>0.22080000000000002</v>
      </c>
      <c r="AT550" s="131">
        <f t="shared" si="359"/>
        <v>43648</v>
      </c>
      <c r="AU550" s="132">
        <f t="shared" si="338"/>
        <v>0.28344000000000003</v>
      </c>
      <c r="AV550" s="132">
        <f t="shared" si="339"/>
        <v>0.52376</v>
      </c>
      <c r="AW550" s="132">
        <f t="shared" si="340"/>
        <v>0.47178000000000003</v>
      </c>
      <c r="AX550" s="132">
        <f t="shared" si="341"/>
        <v>1.5630000000000002E-2</v>
      </c>
      <c r="AY550" s="132">
        <f t="shared" si="342"/>
        <v>1.153E-2</v>
      </c>
      <c r="AZ550" s="132">
        <f t="shared" si="343"/>
        <v>0.26382</v>
      </c>
      <c r="BA550" s="132">
        <f t="shared" si="344"/>
        <v>0.16209000000000001</v>
      </c>
      <c r="BB550" s="132">
        <f t="shared" si="345"/>
        <v>0.74878000000000011</v>
      </c>
      <c r="BC550" s="132">
        <f t="shared" si="346"/>
        <v>0.15082000000000001</v>
      </c>
      <c r="BD550" s="132">
        <f t="shared" si="347"/>
        <v>0.16270000000000001</v>
      </c>
      <c r="BE550" s="132">
        <f t="shared" si="348"/>
        <v>8.0660000000000009E-2</v>
      </c>
      <c r="BF550" s="132">
        <f t="shared" si="349"/>
        <v>3.1990000000000005E-2</v>
      </c>
      <c r="BG550" s="132">
        <f t="shared" si="360"/>
        <v>1.9910000000000001E-2</v>
      </c>
      <c r="BH550" s="132"/>
      <c r="BI550" s="132">
        <f t="shared" si="370"/>
        <v>1.4893000000000001</v>
      </c>
      <c r="BJ550" s="132">
        <f t="shared" si="370"/>
        <v>2.5587500000000003</v>
      </c>
      <c r="BK550" s="132">
        <f t="shared" si="370"/>
        <v>3.5987</v>
      </c>
      <c r="BL550" s="132">
        <f t="shared" si="350"/>
        <v>0.2797</v>
      </c>
      <c r="BM550" s="132">
        <f t="shared" si="361"/>
        <v>1.5139</v>
      </c>
      <c r="BN550" s="132">
        <f t="shared" si="351"/>
        <v>0.87438000000000005</v>
      </c>
      <c r="BO550" s="132"/>
      <c r="BP550" s="132">
        <f t="shared" si="362"/>
        <v>3.8339000000000003</v>
      </c>
      <c r="BQ550" s="132">
        <f t="shared" si="363"/>
        <v>10.741900000000001</v>
      </c>
      <c r="BR550" s="132">
        <f t="shared" si="364"/>
        <v>0.35568</v>
      </c>
      <c r="BS550" s="132">
        <f t="shared" si="352"/>
        <v>0.1154</v>
      </c>
      <c r="BT550" s="132">
        <f t="shared" si="353"/>
        <v>1.3877000000000002</v>
      </c>
      <c r="BU550" s="132"/>
      <c r="BV550" s="132">
        <f t="shared" si="365"/>
        <v>0.2702</v>
      </c>
      <c r="BW550" s="133">
        <f t="shared" si="371"/>
        <v>1.59</v>
      </c>
      <c r="BX550" s="133">
        <f t="shared" si="371"/>
        <v>1.3669</v>
      </c>
      <c r="BY550" s="133">
        <f t="shared" si="354"/>
        <v>0.31659999999999999</v>
      </c>
      <c r="BZ550" s="133">
        <f t="shared" si="355"/>
        <v>0.3019</v>
      </c>
      <c r="CA550" s="133">
        <f t="shared" si="356"/>
        <v>9.0000000000000011E-3</v>
      </c>
      <c r="CB550" s="133">
        <f t="shared" si="357"/>
        <v>9.2040000000000006</v>
      </c>
      <c r="CC550" s="133"/>
      <c r="CD550" s="133">
        <f t="shared" si="358"/>
        <v>1.7595000000000001</v>
      </c>
    </row>
    <row r="551" spans="1:82" ht="15.75" x14ac:dyDescent="0.25">
      <c r="A551" s="125">
        <v>43649</v>
      </c>
      <c r="B551" s="138">
        <v>15531</v>
      </c>
      <c r="C551" s="138">
        <v>52860</v>
      </c>
      <c r="D551" s="138">
        <v>74332</v>
      </c>
      <c r="E551" s="138">
        <v>15790</v>
      </c>
      <c r="F551" s="138">
        <v>46418</v>
      </c>
      <c r="G551" s="138">
        <v>4864</v>
      </c>
      <c r="H551" s="138">
        <v>21203</v>
      </c>
      <c r="I551" s="138">
        <v>19073</v>
      </c>
      <c r="J551" s="138">
        <v>112782</v>
      </c>
      <c r="K551" s="138">
        <v>80771</v>
      </c>
      <c r="L551" s="138">
        <v>3357</v>
      </c>
      <c r="M551" s="138">
        <v>19859</v>
      </c>
      <c r="N551" s="138">
        <v>103</v>
      </c>
      <c r="O551" s="138">
        <v>20888</v>
      </c>
      <c r="P551" s="138">
        <v>20177</v>
      </c>
      <c r="Q551" s="138">
        <v>3358</v>
      </c>
      <c r="R551" s="138">
        <v>13414</v>
      </c>
      <c r="S551" s="138">
        <v>47692</v>
      </c>
      <c r="T551" s="138">
        <v>11680</v>
      </c>
      <c r="U551" s="138">
        <v>3180</v>
      </c>
      <c r="V551" s="138">
        <v>28047</v>
      </c>
      <c r="W551" s="138">
        <v>38320</v>
      </c>
      <c r="X551" s="138">
        <v>18721</v>
      </c>
      <c r="Y551" s="146">
        <v>16209</v>
      </c>
      <c r="Z551" s="138">
        <v>15952</v>
      </c>
      <c r="AA551" s="138">
        <v>50520</v>
      </c>
      <c r="AB551" s="138">
        <v>1413</v>
      </c>
      <c r="AC551" s="138">
        <v>1901</v>
      </c>
      <c r="AD551" s="138">
        <v>3056</v>
      </c>
      <c r="AE551" s="138">
        <v>29002</v>
      </c>
      <c r="AF551" s="138">
        <v>8749</v>
      </c>
      <c r="AG551" s="138">
        <v>6750</v>
      </c>
      <c r="AH551" s="138">
        <v>24410</v>
      </c>
      <c r="AI551" s="138">
        <v>20260</v>
      </c>
      <c r="AJ551" s="138">
        <v>344180</v>
      </c>
      <c r="AK551" s="128">
        <f t="shared" si="372"/>
        <v>0.19859000000000002</v>
      </c>
      <c r="AL551" s="129">
        <f t="shared" si="373"/>
        <v>1.5531000000000001</v>
      </c>
      <c r="AM551" s="129">
        <f t="shared" si="374"/>
        <v>2.6430000000000002</v>
      </c>
      <c r="AN551" s="129">
        <f t="shared" si="374"/>
        <v>3.7166000000000001</v>
      </c>
      <c r="AO551" s="129">
        <f t="shared" si="375"/>
        <v>11.2782</v>
      </c>
      <c r="AP551" s="129">
        <f t="shared" si="376"/>
        <v>4.0385499999999999</v>
      </c>
      <c r="AQ551" s="129">
        <f t="shared" si="377"/>
        <v>0.24410000000000001</v>
      </c>
      <c r="AR551" s="129">
        <f t="shared" si="377"/>
        <v>0.20260000000000003</v>
      </c>
      <c r="AT551" s="131">
        <f t="shared" si="359"/>
        <v>43649</v>
      </c>
      <c r="AU551" s="132">
        <f t="shared" si="338"/>
        <v>0.29002</v>
      </c>
      <c r="AV551" s="132">
        <f t="shared" si="339"/>
        <v>0.50520000000000009</v>
      </c>
      <c r="AW551" s="132">
        <f t="shared" si="340"/>
        <v>0.47692000000000007</v>
      </c>
      <c r="AX551" s="132">
        <f t="shared" si="341"/>
        <v>1.9010000000000003E-2</v>
      </c>
      <c r="AY551" s="132">
        <f t="shared" si="342"/>
        <v>1.4130000000000002E-2</v>
      </c>
      <c r="AZ551" s="132">
        <f t="shared" si="343"/>
        <v>0.28047</v>
      </c>
      <c r="BA551" s="132">
        <f t="shared" si="344"/>
        <v>0.16209000000000001</v>
      </c>
      <c r="BB551" s="132">
        <f t="shared" si="345"/>
        <v>0.76640000000000008</v>
      </c>
      <c r="BC551" s="132">
        <f t="shared" si="346"/>
        <v>0.15952000000000002</v>
      </c>
      <c r="BD551" s="132">
        <f t="shared" si="347"/>
        <v>0.18721000000000002</v>
      </c>
      <c r="BE551" s="132">
        <f t="shared" si="348"/>
        <v>8.7490000000000012E-2</v>
      </c>
      <c r="BF551" s="132">
        <f t="shared" si="349"/>
        <v>3.0560000000000004E-2</v>
      </c>
      <c r="BG551" s="132">
        <f t="shared" si="360"/>
        <v>6.7499999999999999E-3</v>
      </c>
      <c r="BH551" s="132"/>
      <c r="BI551" s="132">
        <f t="shared" si="370"/>
        <v>1.5531000000000001</v>
      </c>
      <c r="BJ551" s="132">
        <f t="shared" si="370"/>
        <v>2.6430000000000002</v>
      </c>
      <c r="BK551" s="132">
        <f t="shared" si="370"/>
        <v>3.7166000000000001</v>
      </c>
      <c r="BL551" s="132">
        <f t="shared" si="350"/>
        <v>0.318</v>
      </c>
      <c r="BM551" s="132">
        <f t="shared" si="361"/>
        <v>1.5790000000000002</v>
      </c>
      <c r="BN551" s="132">
        <f t="shared" si="351"/>
        <v>0.92836000000000007</v>
      </c>
      <c r="BO551" s="132"/>
      <c r="BP551" s="132">
        <f t="shared" si="362"/>
        <v>4.0385499999999999</v>
      </c>
      <c r="BQ551" s="132">
        <f t="shared" si="363"/>
        <v>11.2782</v>
      </c>
      <c r="BR551" s="132">
        <f t="shared" si="364"/>
        <v>0.34417999999999999</v>
      </c>
      <c r="BS551" s="132">
        <f t="shared" si="352"/>
        <v>0.11680000000000001</v>
      </c>
      <c r="BT551" s="132">
        <f t="shared" si="353"/>
        <v>1.3414000000000001</v>
      </c>
      <c r="BU551" s="132"/>
      <c r="BV551" s="132">
        <f t="shared" si="365"/>
        <v>0.4864</v>
      </c>
      <c r="BW551" s="133">
        <f t="shared" si="371"/>
        <v>2.1203000000000003</v>
      </c>
      <c r="BX551" s="133">
        <f t="shared" si="371"/>
        <v>1.9073</v>
      </c>
      <c r="BY551" s="133">
        <f t="shared" si="354"/>
        <v>0.33580000000000004</v>
      </c>
      <c r="BZ551" s="133">
        <f t="shared" si="355"/>
        <v>0.3357</v>
      </c>
      <c r="CA551" s="133">
        <f t="shared" si="356"/>
        <v>1.03E-2</v>
      </c>
      <c r="CB551" s="133">
        <f t="shared" si="357"/>
        <v>10.444000000000001</v>
      </c>
      <c r="CC551" s="133"/>
      <c r="CD551" s="133">
        <f t="shared" si="358"/>
        <v>2.0177</v>
      </c>
    </row>
    <row r="552" spans="1:82" ht="15.75" x14ac:dyDescent="0.25">
      <c r="A552" s="125">
        <v>43650</v>
      </c>
      <c r="B552" s="138">
        <v>15759</v>
      </c>
      <c r="C552" s="138">
        <v>52682</v>
      </c>
      <c r="D552" s="138">
        <v>73172</v>
      </c>
      <c r="E552" s="138">
        <v>15416</v>
      </c>
      <c r="F552" s="138">
        <v>46821</v>
      </c>
      <c r="G552" s="138">
        <v>4738</v>
      </c>
      <c r="H552" s="138">
        <v>24821</v>
      </c>
      <c r="I552" s="138">
        <v>20241</v>
      </c>
      <c r="J552" s="138">
        <v>109927</v>
      </c>
      <c r="K552" s="138">
        <v>80193</v>
      </c>
      <c r="L552" s="138">
        <v>3480</v>
      </c>
      <c r="M552" s="138">
        <v>21593</v>
      </c>
      <c r="N552" s="138">
        <v>42</v>
      </c>
      <c r="O552" s="138">
        <v>21732</v>
      </c>
      <c r="P552" s="138">
        <v>23546</v>
      </c>
      <c r="Q552" s="138">
        <v>3443</v>
      </c>
      <c r="R552" s="138">
        <v>13122</v>
      </c>
      <c r="S552" s="138">
        <v>45475</v>
      </c>
      <c r="T552" s="138">
        <v>10788</v>
      </c>
      <c r="U552" s="138">
        <v>2851</v>
      </c>
      <c r="V552" s="138">
        <v>29309</v>
      </c>
      <c r="W552" s="138">
        <v>36321</v>
      </c>
      <c r="X552" s="138">
        <v>21070</v>
      </c>
      <c r="Y552" s="146">
        <v>16209</v>
      </c>
      <c r="Z552" s="138">
        <v>16424</v>
      </c>
      <c r="AA552" s="138">
        <v>50360</v>
      </c>
      <c r="AB552" s="138">
        <v>1603</v>
      </c>
      <c r="AC552" s="138">
        <v>2433</v>
      </c>
      <c r="AD552" s="138">
        <v>2669</v>
      </c>
      <c r="AE552" s="138">
        <v>30200</v>
      </c>
      <c r="AF552" s="138">
        <v>5935</v>
      </c>
      <c r="AG552" s="138">
        <v>0</v>
      </c>
      <c r="AH552" s="138">
        <v>23650</v>
      </c>
      <c r="AI552" s="138">
        <v>18920</v>
      </c>
      <c r="AJ552" s="138">
        <v>355140</v>
      </c>
      <c r="AK552" s="128">
        <f t="shared" si="372"/>
        <v>0.21593000000000001</v>
      </c>
      <c r="AL552" s="129">
        <f t="shared" si="373"/>
        <v>1.5759000000000001</v>
      </c>
      <c r="AM552" s="129">
        <f t="shared" si="374"/>
        <v>2.6341000000000001</v>
      </c>
      <c r="AN552" s="129">
        <f t="shared" si="374"/>
        <v>3.6586000000000003</v>
      </c>
      <c r="AO552" s="129">
        <f t="shared" si="375"/>
        <v>10.992700000000001</v>
      </c>
      <c r="AP552" s="129">
        <f t="shared" si="376"/>
        <v>4.0096500000000006</v>
      </c>
      <c r="AQ552" s="129">
        <f t="shared" si="377"/>
        <v>0.23650000000000002</v>
      </c>
      <c r="AR552" s="129">
        <f t="shared" si="377"/>
        <v>0.18920000000000001</v>
      </c>
      <c r="AT552" s="131">
        <f t="shared" si="359"/>
        <v>43650</v>
      </c>
      <c r="AU552" s="132">
        <f t="shared" si="338"/>
        <v>0.30200000000000005</v>
      </c>
      <c r="AV552" s="132">
        <f t="shared" si="339"/>
        <v>0.50360000000000005</v>
      </c>
      <c r="AW552" s="132">
        <f t="shared" si="340"/>
        <v>0.45475000000000004</v>
      </c>
      <c r="AX552" s="132">
        <f t="shared" si="341"/>
        <v>2.4330000000000001E-2</v>
      </c>
      <c r="AY552" s="132">
        <f t="shared" si="342"/>
        <v>1.6030000000000003E-2</v>
      </c>
      <c r="AZ552" s="132">
        <f t="shared" si="343"/>
        <v>0.29309000000000002</v>
      </c>
      <c r="BA552" s="132">
        <f t="shared" si="344"/>
        <v>0.16209000000000001</v>
      </c>
      <c r="BB552" s="132">
        <f t="shared" si="345"/>
        <v>0.72642000000000007</v>
      </c>
      <c r="BC552" s="132">
        <f t="shared" si="346"/>
        <v>0.16424000000000002</v>
      </c>
      <c r="BD552" s="132">
        <f t="shared" si="347"/>
        <v>0.21070000000000003</v>
      </c>
      <c r="BE552" s="132">
        <f t="shared" si="348"/>
        <v>5.9350000000000007E-2</v>
      </c>
      <c r="BF552" s="132">
        <f t="shared" si="349"/>
        <v>2.6690000000000002E-2</v>
      </c>
      <c r="BG552" s="132">
        <f t="shared" si="360"/>
        <v>0</v>
      </c>
      <c r="BH552" s="132"/>
      <c r="BI552" s="132">
        <f t="shared" si="370"/>
        <v>1.5759000000000001</v>
      </c>
      <c r="BJ552" s="132">
        <f t="shared" si="370"/>
        <v>2.6341000000000001</v>
      </c>
      <c r="BK552" s="132">
        <f t="shared" si="370"/>
        <v>3.6586000000000003</v>
      </c>
      <c r="BL552" s="132">
        <f t="shared" si="350"/>
        <v>0.28510000000000002</v>
      </c>
      <c r="BM552" s="132">
        <f t="shared" si="361"/>
        <v>1.5416000000000001</v>
      </c>
      <c r="BN552" s="132">
        <f t="shared" si="351"/>
        <v>0.93642000000000003</v>
      </c>
      <c r="BO552" s="132"/>
      <c r="BP552" s="132">
        <f t="shared" si="362"/>
        <v>4.0096500000000006</v>
      </c>
      <c r="BQ552" s="132">
        <f t="shared" si="363"/>
        <v>10.992700000000001</v>
      </c>
      <c r="BR552" s="132">
        <f t="shared" si="364"/>
        <v>0.35514000000000001</v>
      </c>
      <c r="BS552" s="132">
        <f t="shared" si="352"/>
        <v>0.10788</v>
      </c>
      <c r="BT552" s="132">
        <f t="shared" si="353"/>
        <v>1.3122</v>
      </c>
      <c r="BU552" s="132"/>
      <c r="BV552" s="132">
        <f t="shared" si="365"/>
        <v>0.4738</v>
      </c>
      <c r="BW552" s="133">
        <f t="shared" si="371"/>
        <v>2.4821</v>
      </c>
      <c r="BX552" s="133">
        <f t="shared" si="371"/>
        <v>2.0241000000000002</v>
      </c>
      <c r="BY552" s="133">
        <f t="shared" si="354"/>
        <v>0.34429999999999999</v>
      </c>
      <c r="BZ552" s="133">
        <f t="shared" si="355"/>
        <v>0.34800000000000003</v>
      </c>
      <c r="CA552" s="133">
        <f t="shared" si="356"/>
        <v>4.2000000000000006E-3</v>
      </c>
      <c r="CB552" s="133">
        <f t="shared" si="357"/>
        <v>10.866</v>
      </c>
      <c r="CC552" s="133"/>
      <c r="CD552" s="133">
        <f t="shared" si="358"/>
        <v>2.3546</v>
      </c>
    </row>
    <row r="553" spans="1:82" ht="15.75" x14ac:dyDescent="0.25">
      <c r="A553" s="125">
        <v>43651</v>
      </c>
      <c r="B553" s="138">
        <v>16399</v>
      </c>
      <c r="C553" s="138">
        <v>54249</v>
      </c>
      <c r="D553" s="138">
        <v>75192</v>
      </c>
      <c r="E553" s="138">
        <v>15756</v>
      </c>
      <c r="F553" s="138">
        <v>47904</v>
      </c>
      <c r="G553" s="138">
        <v>4813</v>
      </c>
      <c r="H553" s="138">
        <v>24938</v>
      </c>
      <c r="I553" s="138">
        <v>19757</v>
      </c>
      <c r="J553" s="138">
        <v>111682</v>
      </c>
      <c r="K553" s="138">
        <v>80767</v>
      </c>
      <c r="L553" s="138">
        <v>3303</v>
      </c>
      <c r="M553" s="138">
        <v>23094</v>
      </c>
      <c r="N553" s="138">
        <v>71</v>
      </c>
      <c r="O553" s="138">
        <v>21231</v>
      </c>
      <c r="P553" s="138">
        <v>24001</v>
      </c>
      <c r="Q553" s="138">
        <v>3324</v>
      </c>
      <c r="R553" s="138">
        <v>13930</v>
      </c>
      <c r="S553" s="138">
        <v>47800</v>
      </c>
      <c r="T553" s="138">
        <v>11620</v>
      </c>
      <c r="U553" s="138">
        <v>2763</v>
      </c>
      <c r="V553" s="138">
        <v>29281</v>
      </c>
      <c r="W553" s="138">
        <v>36737</v>
      </c>
      <c r="X553" s="138">
        <v>21022</v>
      </c>
      <c r="Y553" s="146">
        <v>16209</v>
      </c>
      <c r="Z553" s="138">
        <v>18991</v>
      </c>
      <c r="AA553" s="138">
        <v>49903</v>
      </c>
      <c r="AB553" s="138">
        <v>1651</v>
      </c>
      <c r="AC553" s="138">
        <v>2464</v>
      </c>
      <c r="AD553" s="138">
        <v>2385</v>
      </c>
      <c r="AE553" s="138">
        <v>29787</v>
      </c>
      <c r="AF553" s="138">
        <v>6607</v>
      </c>
      <c r="AG553" s="138">
        <v>0</v>
      </c>
      <c r="AH553" s="138">
        <v>23970</v>
      </c>
      <c r="AI553" s="138">
        <v>16680</v>
      </c>
      <c r="AJ553" s="138">
        <v>353980</v>
      </c>
      <c r="AK553" s="128">
        <f t="shared" si="372"/>
        <v>0.23094000000000001</v>
      </c>
      <c r="AL553" s="129">
        <f t="shared" si="373"/>
        <v>1.6399000000000001</v>
      </c>
      <c r="AM553" s="129">
        <f t="shared" si="374"/>
        <v>2.71245</v>
      </c>
      <c r="AN553" s="129">
        <f t="shared" si="374"/>
        <v>3.7596000000000003</v>
      </c>
      <c r="AO553" s="129">
        <f t="shared" si="375"/>
        <v>11.168200000000001</v>
      </c>
      <c r="AP553" s="129">
        <f t="shared" si="376"/>
        <v>4.0383500000000003</v>
      </c>
      <c r="AQ553" s="129">
        <f t="shared" si="377"/>
        <v>0.23970000000000002</v>
      </c>
      <c r="AR553" s="129">
        <f t="shared" si="377"/>
        <v>0.1668</v>
      </c>
      <c r="AT553" s="131">
        <f t="shared" si="359"/>
        <v>43651</v>
      </c>
      <c r="AU553" s="132">
        <f t="shared" si="338"/>
        <v>0.29787000000000002</v>
      </c>
      <c r="AV553" s="132">
        <f t="shared" si="339"/>
        <v>0.49903000000000003</v>
      </c>
      <c r="AW553" s="132">
        <f t="shared" si="340"/>
        <v>0.47800000000000004</v>
      </c>
      <c r="AX553" s="132">
        <f t="shared" si="341"/>
        <v>2.4640000000000002E-2</v>
      </c>
      <c r="AY553" s="132">
        <f t="shared" si="342"/>
        <v>1.651E-2</v>
      </c>
      <c r="AZ553" s="132">
        <f t="shared" si="343"/>
        <v>0.29281000000000001</v>
      </c>
      <c r="BA553" s="132">
        <f t="shared" si="344"/>
        <v>0.16209000000000001</v>
      </c>
      <c r="BB553" s="132">
        <f t="shared" si="345"/>
        <v>0.73474000000000006</v>
      </c>
      <c r="BC553" s="132">
        <f t="shared" si="346"/>
        <v>0.18991000000000002</v>
      </c>
      <c r="BD553" s="132">
        <f t="shared" si="347"/>
        <v>0.21022000000000002</v>
      </c>
      <c r="BE553" s="132">
        <f t="shared" si="348"/>
        <v>6.6070000000000004E-2</v>
      </c>
      <c r="BF553" s="132">
        <f t="shared" si="349"/>
        <v>2.3850000000000003E-2</v>
      </c>
      <c r="BG553" s="132">
        <f t="shared" si="360"/>
        <v>0</v>
      </c>
      <c r="BH553" s="132"/>
      <c r="BI553" s="132">
        <f t="shared" si="370"/>
        <v>1.6399000000000001</v>
      </c>
      <c r="BJ553" s="132">
        <f t="shared" si="370"/>
        <v>2.71245</v>
      </c>
      <c r="BK553" s="132">
        <f t="shared" si="370"/>
        <v>3.7596000000000003</v>
      </c>
      <c r="BL553" s="132">
        <f t="shared" si="350"/>
        <v>0.27629999999999999</v>
      </c>
      <c r="BM553" s="132">
        <f t="shared" si="361"/>
        <v>1.5756000000000001</v>
      </c>
      <c r="BN553" s="132">
        <f t="shared" si="351"/>
        <v>0.95808000000000004</v>
      </c>
      <c r="BO553" s="132"/>
      <c r="BP553" s="132">
        <f t="shared" si="362"/>
        <v>4.0383500000000003</v>
      </c>
      <c r="BQ553" s="132">
        <f t="shared" si="363"/>
        <v>11.168200000000001</v>
      </c>
      <c r="BR553" s="132">
        <f t="shared" si="364"/>
        <v>0.35397999999999996</v>
      </c>
      <c r="BS553" s="132">
        <f t="shared" si="352"/>
        <v>0.11620000000000001</v>
      </c>
      <c r="BT553" s="132">
        <f t="shared" si="353"/>
        <v>1.393</v>
      </c>
      <c r="BU553" s="132"/>
      <c r="BV553" s="132">
        <f t="shared" si="365"/>
        <v>0.48130000000000001</v>
      </c>
      <c r="BW553" s="133">
        <f t="shared" si="371"/>
        <v>2.4938000000000002</v>
      </c>
      <c r="BX553" s="133">
        <f t="shared" si="371"/>
        <v>1.9757</v>
      </c>
      <c r="BY553" s="133">
        <f t="shared" si="354"/>
        <v>0.33240000000000003</v>
      </c>
      <c r="BZ553" s="133">
        <f t="shared" si="355"/>
        <v>0.33030000000000004</v>
      </c>
      <c r="CA553" s="133">
        <f t="shared" si="356"/>
        <v>7.1000000000000004E-3</v>
      </c>
      <c r="CB553" s="133">
        <f t="shared" si="357"/>
        <v>10.615500000000001</v>
      </c>
      <c r="CC553" s="133"/>
      <c r="CD553" s="133">
        <f t="shared" si="358"/>
        <v>2.4001000000000001</v>
      </c>
    </row>
    <row r="554" spans="1:82" ht="15.75" x14ac:dyDescent="0.25">
      <c r="A554" s="125">
        <v>43652</v>
      </c>
      <c r="B554" s="138">
        <v>17813</v>
      </c>
      <c r="C554" s="138">
        <v>58018</v>
      </c>
      <c r="D554" s="138">
        <v>79795</v>
      </c>
      <c r="E554" s="138">
        <v>16827</v>
      </c>
      <c r="F554" s="138">
        <v>50836</v>
      </c>
      <c r="G554" s="138">
        <v>5533</v>
      </c>
      <c r="H554" s="146">
        <v>14771</v>
      </c>
      <c r="I554" s="138">
        <v>23822</v>
      </c>
      <c r="J554" s="138">
        <v>122697</v>
      </c>
      <c r="K554" s="138">
        <v>85908</v>
      </c>
      <c r="L554" s="138">
        <v>3705</v>
      </c>
      <c r="M554" s="138">
        <v>14764</v>
      </c>
      <c r="N554" s="138">
        <v>73</v>
      </c>
      <c r="O554" s="138">
        <v>23262</v>
      </c>
      <c r="P554" s="138">
        <v>25659</v>
      </c>
      <c r="Q554" s="138">
        <v>3455</v>
      </c>
      <c r="R554" s="138">
        <v>13807</v>
      </c>
      <c r="S554" s="138">
        <v>47427</v>
      </c>
      <c r="T554" s="138">
        <v>13163</v>
      </c>
      <c r="U554" s="138">
        <v>2933</v>
      </c>
      <c r="V554" s="138">
        <v>31145</v>
      </c>
      <c r="W554" s="138">
        <v>40987</v>
      </c>
      <c r="X554" s="138">
        <v>27205</v>
      </c>
      <c r="Y554" s="146">
        <v>16209</v>
      </c>
      <c r="Z554" s="138">
        <v>22712</v>
      </c>
      <c r="AA554" s="138">
        <v>53748</v>
      </c>
      <c r="AB554" s="138">
        <v>2234</v>
      </c>
      <c r="AC554" s="138">
        <v>2777</v>
      </c>
      <c r="AD554" s="138">
        <v>7609</v>
      </c>
      <c r="AE554" s="138">
        <v>32240</v>
      </c>
      <c r="AF554" s="138">
        <v>7630</v>
      </c>
      <c r="AG554" s="138">
        <v>11010</v>
      </c>
      <c r="AH554" s="138">
        <v>45990</v>
      </c>
      <c r="AI554" s="138">
        <v>49800</v>
      </c>
      <c r="AJ554" s="138">
        <v>359300</v>
      </c>
      <c r="AK554" s="128">
        <f t="shared" si="372"/>
        <v>0.14764000000000002</v>
      </c>
      <c r="AL554" s="129">
        <f t="shared" si="373"/>
        <v>1.7813000000000001</v>
      </c>
      <c r="AM554" s="129">
        <f t="shared" si="374"/>
        <v>2.9009</v>
      </c>
      <c r="AN554" s="129">
        <f t="shared" si="374"/>
        <v>3.9897500000000004</v>
      </c>
      <c r="AO554" s="129">
        <f t="shared" si="375"/>
        <v>12.2697</v>
      </c>
      <c r="AP554" s="129">
        <f t="shared" si="376"/>
        <v>4.2953999999999999</v>
      </c>
      <c r="AQ554" s="129">
        <f t="shared" si="377"/>
        <v>0.45990000000000003</v>
      </c>
      <c r="AR554" s="129">
        <f t="shared" si="377"/>
        <v>0.49800000000000005</v>
      </c>
      <c r="AT554" s="131">
        <f t="shared" si="359"/>
        <v>43652</v>
      </c>
      <c r="AU554" s="132">
        <f t="shared" si="338"/>
        <v>0.32240000000000002</v>
      </c>
      <c r="AV554" s="132">
        <f t="shared" si="339"/>
        <v>0.53748000000000007</v>
      </c>
      <c r="AW554" s="132">
        <f t="shared" si="340"/>
        <v>0.47427000000000002</v>
      </c>
      <c r="AX554" s="132">
        <f t="shared" si="341"/>
        <v>2.7770000000000003E-2</v>
      </c>
      <c r="AY554" s="132">
        <f t="shared" si="342"/>
        <v>2.2340000000000002E-2</v>
      </c>
      <c r="AZ554" s="132">
        <f t="shared" si="343"/>
        <v>0.31145</v>
      </c>
      <c r="BA554" s="132">
        <f t="shared" si="344"/>
        <v>0.16209000000000001</v>
      </c>
      <c r="BB554" s="132">
        <f t="shared" si="345"/>
        <v>0.81974000000000002</v>
      </c>
      <c r="BC554" s="132">
        <f t="shared" si="346"/>
        <v>0.22712000000000002</v>
      </c>
      <c r="BD554" s="132">
        <f t="shared" si="347"/>
        <v>0.27205000000000001</v>
      </c>
      <c r="BE554" s="132">
        <f t="shared" si="348"/>
        <v>7.6300000000000007E-2</v>
      </c>
      <c r="BF554" s="132">
        <f t="shared" si="349"/>
        <v>7.6090000000000005E-2</v>
      </c>
      <c r="BG554" s="132">
        <f t="shared" si="360"/>
        <v>1.1009999999999999E-2</v>
      </c>
      <c r="BH554" s="132"/>
      <c r="BI554" s="132">
        <f t="shared" si="370"/>
        <v>1.7813000000000001</v>
      </c>
      <c r="BJ554" s="132">
        <f t="shared" si="370"/>
        <v>2.9009</v>
      </c>
      <c r="BK554" s="132">
        <f t="shared" si="370"/>
        <v>3.9897500000000004</v>
      </c>
      <c r="BL554" s="132">
        <f t="shared" si="350"/>
        <v>0.29330000000000001</v>
      </c>
      <c r="BM554" s="132">
        <f t="shared" si="361"/>
        <v>1.6827000000000001</v>
      </c>
      <c r="BN554" s="132">
        <f t="shared" si="351"/>
        <v>1.0167200000000001</v>
      </c>
      <c r="BO554" s="132"/>
      <c r="BP554" s="132">
        <f t="shared" si="362"/>
        <v>4.2953999999999999</v>
      </c>
      <c r="BQ554" s="132">
        <f t="shared" si="363"/>
        <v>12.2697</v>
      </c>
      <c r="BR554" s="132">
        <f t="shared" si="364"/>
        <v>0.35930000000000001</v>
      </c>
      <c r="BS554" s="132">
        <f t="shared" si="352"/>
        <v>0.13163</v>
      </c>
      <c r="BT554" s="132">
        <f t="shared" si="353"/>
        <v>1.3807</v>
      </c>
      <c r="BU554" s="132"/>
      <c r="BV554" s="132">
        <f t="shared" si="365"/>
        <v>0.55330000000000001</v>
      </c>
      <c r="BW554" s="133">
        <f t="shared" si="371"/>
        <v>1.4771000000000001</v>
      </c>
      <c r="BX554" s="133">
        <f t="shared" si="371"/>
        <v>2.3822000000000001</v>
      </c>
      <c r="BY554" s="133">
        <f t="shared" si="354"/>
        <v>0.34550000000000003</v>
      </c>
      <c r="BZ554" s="133">
        <f t="shared" si="355"/>
        <v>0.3705</v>
      </c>
      <c r="CA554" s="133">
        <f t="shared" si="356"/>
        <v>7.3000000000000001E-3</v>
      </c>
      <c r="CB554" s="133">
        <f t="shared" si="357"/>
        <v>11.631</v>
      </c>
      <c r="CC554" s="133"/>
      <c r="CD554" s="133">
        <f t="shared" si="358"/>
        <v>2.5659000000000001</v>
      </c>
    </row>
    <row r="555" spans="1:82" ht="15.75" x14ac:dyDescent="0.25">
      <c r="A555" s="125">
        <v>43653</v>
      </c>
      <c r="B555" s="138">
        <v>17028</v>
      </c>
      <c r="C555" s="138">
        <v>58122</v>
      </c>
      <c r="D555" s="138">
        <v>79774</v>
      </c>
      <c r="E555" s="138">
        <v>15978</v>
      </c>
      <c r="F555" s="138">
        <v>49606</v>
      </c>
      <c r="G555" s="138">
        <v>4669</v>
      </c>
      <c r="H555" s="146">
        <v>760</v>
      </c>
      <c r="I555" s="138">
        <v>24219</v>
      </c>
      <c r="J555" s="138">
        <v>117098</v>
      </c>
      <c r="K555" s="138">
        <v>81145</v>
      </c>
      <c r="L555" s="138">
        <v>4116</v>
      </c>
      <c r="M555" s="138">
        <v>13674</v>
      </c>
      <c r="N555" s="138">
        <v>56</v>
      </c>
      <c r="O555" s="138">
        <v>21560</v>
      </c>
      <c r="P555" s="138">
        <v>24206</v>
      </c>
      <c r="Q555" s="138">
        <v>3686</v>
      </c>
      <c r="R555" s="138">
        <v>14020</v>
      </c>
      <c r="S555" s="138">
        <v>47578</v>
      </c>
      <c r="T555" s="138">
        <v>13063</v>
      </c>
      <c r="U555" s="138">
        <v>2919</v>
      </c>
      <c r="V555" s="138">
        <v>31323</v>
      </c>
      <c r="W555" s="138">
        <v>38758</v>
      </c>
      <c r="X555" s="138">
        <v>24384</v>
      </c>
      <c r="Y555" s="146">
        <v>16209</v>
      </c>
      <c r="Z555" s="138">
        <v>17857</v>
      </c>
      <c r="AA555" s="138">
        <v>56806</v>
      </c>
      <c r="AB555" s="138">
        <v>1966</v>
      </c>
      <c r="AC555" s="138">
        <v>2064</v>
      </c>
      <c r="AD555" s="138">
        <v>3848</v>
      </c>
      <c r="AE555" s="138">
        <v>32077</v>
      </c>
      <c r="AF555" s="138">
        <v>6235</v>
      </c>
      <c r="AG555" s="138">
        <v>11010</v>
      </c>
      <c r="AH555" s="138">
        <v>34060</v>
      </c>
      <c r="AI555" s="138">
        <v>28730</v>
      </c>
      <c r="AJ555" s="138">
        <v>358900</v>
      </c>
      <c r="AK555" s="128">
        <f t="shared" si="372"/>
        <v>0.13674</v>
      </c>
      <c r="AL555" s="129">
        <f t="shared" si="373"/>
        <v>1.7028000000000001</v>
      </c>
      <c r="AM555" s="129">
        <f t="shared" si="374"/>
        <v>2.9061000000000003</v>
      </c>
      <c r="AN555" s="129">
        <f t="shared" si="374"/>
        <v>3.9887000000000001</v>
      </c>
      <c r="AO555" s="129">
        <f t="shared" si="375"/>
        <v>11.709800000000001</v>
      </c>
      <c r="AP555" s="129">
        <f t="shared" si="376"/>
        <v>4.0572499999999998</v>
      </c>
      <c r="AQ555" s="129">
        <f t="shared" si="377"/>
        <v>0.34060000000000001</v>
      </c>
      <c r="AR555" s="129">
        <f t="shared" si="377"/>
        <v>0.2873</v>
      </c>
      <c r="AT555" s="131">
        <f t="shared" si="359"/>
        <v>43653</v>
      </c>
      <c r="AU555" s="132">
        <f t="shared" si="338"/>
        <v>0.32077</v>
      </c>
      <c r="AV555" s="132">
        <f t="shared" si="339"/>
        <v>0.56806000000000001</v>
      </c>
      <c r="AW555" s="132">
        <f t="shared" si="340"/>
        <v>0.47578000000000004</v>
      </c>
      <c r="AX555" s="132">
        <f t="shared" si="341"/>
        <v>2.0640000000000002E-2</v>
      </c>
      <c r="AY555" s="132">
        <f t="shared" si="342"/>
        <v>1.966E-2</v>
      </c>
      <c r="AZ555" s="132">
        <f t="shared" si="343"/>
        <v>0.31323000000000001</v>
      </c>
      <c r="BA555" s="132">
        <f t="shared" si="344"/>
        <v>0.16209000000000001</v>
      </c>
      <c r="BB555" s="132">
        <f t="shared" si="345"/>
        <v>0.77516000000000007</v>
      </c>
      <c r="BC555" s="132">
        <f t="shared" si="346"/>
        <v>0.17857000000000001</v>
      </c>
      <c r="BD555" s="132">
        <f t="shared" si="347"/>
        <v>0.24384000000000003</v>
      </c>
      <c r="BE555" s="132">
        <f t="shared" si="348"/>
        <v>6.2350000000000003E-2</v>
      </c>
      <c r="BF555" s="132">
        <f t="shared" si="349"/>
        <v>3.848E-2</v>
      </c>
      <c r="BG555" s="132">
        <f t="shared" si="360"/>
        <v>1.1009999999999999E-2</v>
      </c>
      <c r="BH555" s="132"/>
      <c r="BI555" s="132">
        <f t="shared" si="370"/>
        <v>1.7028000000000001</v>
      </c>
      <c r="BJ555" s="132">
        <f t="shared" si="370"/>
        <v>2.9061000000000003</v>
      </c>
      <c r="BK555" s="132">
        <f t="shared" si="370"/>
        <v>3.9887000000000001</v>
      </c>
      <c r="BL555" s="132">
        <f t="shared" si="350"/>
        <v>0.29189999999999999</v>
      </c>
      <c r="BM555" s="132">
        <f t="shared" si="361"/>
        <v>1.5978000000000001</v>
      </c>
      <c r="BN555" s="132">
        <f t="shared" si="351"/>
        <v>0.99212000000000011</v>
      </c>
      <c r="BO555" s="132"/>
      <c r="BP555" s="132">
        <f t="shared" si="362"/>
        <v>4.0572499999999998</v>
      </c>
      <c r="BQ555" s="132">
        <f t="shared" si="363"/>
        <v>11.709800000000001</v>
      </c>
      <c r="BR555" s="132">
        <f t="shared" si="364"/>
        <v>0.3589</v>
      </c>
      <c r="BS555" s="132">
        <f t="shared" si="352"/>
        <v>0.13063000000000002</v>
      </c>
      <c r="BT555" s="132">
        <f t="shared" si="353"/>
        <v>1.4020000000000001</v>
      </c>
      <c r="BU555" s="132"/>
      <c r="BV555" s="132">
        <f t="shared" si="365"/>
        <v>0.46690000000000004</v>
      </c>
      <c r="BW555" s="133">
        <f t="shared" si="371"/>
        <v>7.5999999999999998E-2</v>
      </c>
      <c r="BX555" s="133">
        <f t="shared" si="371"/>
        <v>2.4218999999999999</v>
      </c>
      <c r="BY555" s="133">
        <f t="shared" si="354"/>
        <v>0.36860000000000004</v>
      </c>
      <c r="BZ555" s="133">
        <f t="shared" si="355"/>
        <v>0.41160000000000002</v>
      </c>
      <c r="CA555" s="133">
        <f t="shared" si="356"/>
        <v>5.5999999999999999E-3</v>
      </c>
      <c r="CB555" s="133">
        <f t="shared" si="357"/>
        <v>10.78</v>
      </c>
      <c r="CC555" s="133"/>
      <c r="CD555" s="133">
        <f t="shared" si="358"/>
        <v>2.4206000000000003</v>
      </c>
    </row>
    <row r="556" spans="1:82" ht="15.75" x14ac:dyDescent="0.25">
      <c r="A556" s="125">
        <v>43654</v>
      </c>
      <c r="B556" s="138">
        <v>15501</v>
      </c>
      <c r="C556" s="138">
        <v>53124</v>
      </c>
      <c r="D556" s="138">
        <v>73780</v>
      </c>
      <c r="E556" s="138">
        <v>15252</v>
      </c>
      <c r="F556" s="138">
        <v>45712</v>
      </c>
      <c r="G556" s="138">
        <v>3013</v>
      </c>
      <c r="H556" s="146">
        <v>11067</v>
      </c>
      <c r="I556" s="138">
        <v>19103</v>
      </c>
      <c r="J556" s="138">
        <v>109739</v>
      </c>
      <c r="K556" s="138">
        <v>77670</v>
      </c>
      <c r="L556" s="138">
        <v>3741</v>
      </c>
      <c r="M556" s="138">
        <v>20625</v>
      </c>
      <c r="N556" s="138">
        <v>76</v>
      </c>
      <c r="O556" s="138">
        <v>19909</v>
      </c>
      <c r="P556" s="138">
        <v>19168</v>
      </c>
      <c r="Q556" s="138">
        <v>3494</v>
      </c>
      <c r="R556" s="138">
        <v>13169</v>
      </c>
      <c r="S556" s="138">
        <v>48314</v>
      </c>
      <c r="T556" s="138">
        <v>12477</v>
      </c>
      <c r="U556" s="138">
        <v>2770</v>
      </c>
      <c r="V556" s="138">
        <v>28589</v>
      </c>
      <c r="W556" s="138">
        <v>36256</v>
      </c>
      <c r="X556" s="138">
        <v>19047</v>
      </c>
      <c r="Y556" s="146">
        <v>16209</v>
      </c>
      <c r="Z556" s="138">
        <v>15297</v>
      </c>
      <c r="AA556" s="138">
        <v>52939</v>
      </c>
      <c r="AB556" s="138">
        <v>1197</v>
      </c>
      <c r="AC556" s="138">
        <v>1147</v>
      </c>
      <c r="AD556" s="138">
        <v>4422</v>
      </c>
      <c r="AE556" s="138">
        <v>29400</v>
      </c>
      <c r="AF556" s="138">
        <v>8266</v>
      </c>
      <c r="AG556" s="138">
        <v>11010</v>
      </c>
      <c r="AH556" s="138">
        <v>38060</v>
      </c>
      <c r="AI556" s="138">
        <v>29820</v>
      </c>
      <c r="AJ556" s="146">
        <v>360140</v>
      </c>
      <c r="AK556" s="128">
        <f t="shared" si="372"/>
        <v>0.20625000000000002</v>
      </c>
      <c r="AL556" s="129">
        <f t="shared" si="373"/>
        <v>1.5501</v>
      </c>
      <c r="AM556" s="129">
        <f t="shared" si="374"/>
        <v>2.6562000000000001</v>
      </c>
      <c r="AN556" s="129">
        <f t="shared" si="374"/>
        <v>3.6890000000000001</v>
      </c>
      <c r="AO556" s="129">
        <f t="shared" si="375"/>
        <v>10.9739</v>
      </c>
      <c r="AP556" s="129">
        <f t="shared" si="376"/>
        <v>3.8835000000000002</v>
      </c>
      <c r="AQ556" s="129">
        <f t="shared" si="377"/>
        <v>0.38060000000000005</v>
      </c>
      <c r="AR556" s="129">
        <f t="shared" si="377"/>
        <v>0.29820000000000002</v>
      </c>
      <c r="AT556" s="131">
        <f t="shared" si="359"/>
        <v>43654</v>
      </c>
      <c r="AU556" s="132">
        <f t="shared" si="338"/>
        <v>0.29400000000000004</v>
      </c>
      <c r="AV556" s="132">
        <f t="shared" si="339"/>
        <v>0.52939000000000003</v>
      </c>
      <c r="AW556" s="132">
        <f t="shared" si="340"/>
        <v>0.48314000000000001</v>
      </c>
      <c r="AX556" s="132">
        <f t="shared" si="341"/>
        <v>1.1470000000000001E-2</v>
      </c>
      <c r="AY556" s="132">
        <f t="shared" si="342"/>
        <v>1.1970000000000001E-2</v>
      </c>
      <c r="AZ556" s="132">
        <f t="shared" si="343"/>
        <v>0.28589000000000003</v>
      </c>
      <c r="BA556" s="132">
        <f t="shared" si="344"/>
        <v>0.16209000000000001</v>
      </c>
      <c r="BB556" s="132">
        <f t="shared" si="345"/>
        <v>0.7251200000000001</v>
      </c>
      <c r="BC556" s="132">
        <f t="shared" si="346"/>
        <v>0.15297000000000002</v>
      </c>
      <c r="BD556" s="132">
        <f t="shared" si="347"/>
        <v>0.19047000000000003</v>
      </c>
      <c r="BE556" s="132">
        <f t="shared" si="348"/>
        <v>8.2660000000000011E-2</v>
      </c>
      <c r="BF556" s="132">
        <f t="shared" si="349"/>
        <v>4.4220000000000002E-2</v>
      </c>
      <c r="BG556" s="132">
        <f t="shared" si="360"/>
        <v>1.1009999999999999E-2</v>
      </c>
      <c r="BH556" s="132"/>
      <c r="BI556" s="132">
        <f t="shared" si="370"/>
        <v>1.5501</v>
      </c>
      <c r="BJ556" s="132">
        <f t="shared" si="370"/>
        <v>2.6562000000000001</v>
      </c>
      <c r="BK556" s="132">
        <f t="shared" si="370"/>
        <v>3.6890000000000001</v>
      </c>
      <c r="BL556" s="132">
        <f t="shared" si="350"/>
        <v>0.27700000000000002</v>
      </c>
      <c r="BM556" s="132">
        <f t="shared" si="361"/>
        <v>1.5252000000000001</v>
      </c>
      <c r="BN556" s="132">
        <f t="shared" si="351"/>
        <v>0.91424000000000005</v>
      </c>
      <c r="BO556" s="132"/>
      <c r="BP556" s="132">
        <f t="shared" si="362"/>
        <v>3.8835000000000002</v>
      </c>
      <c r="BQ556" s="132">
        <f t="shared" si="363"/>
        <v>10.9739</v>
      </c>
      <c r="BR556" s="132">
        <f t="shared" si="364"/>
        <v>0.36013999999999996</v>
      </c>
      <c r="BS556" s="132">
        <f t="shared" si="352"/>
        <v>0.12477000000000001</v>
      </c>
      <c r="BT556" s="132">
        <f t="shared" si="353"/>
        <v>1.3169</v>
      </c>
      <c r="BU556" s="132"/>
      <c r="BV556" s="132">
        <f t="shared" si="365"/>
        <v>0.30130000000000001</v>
      </c>
      <c r="BW556" s="133">
        <f t="shared" si="371"/>
        <v>1.1067</v>
      </c>
      <c r="BX556" s="133">
        <f t="shared" si="371"/>
        <v>1.9103000000000001</v>
      </c>
      <c r="BY556" s="133">
        <f t="shared" si="354"/>
        <v>0.34940000000000004</v>
      </c>
      <c r="BZ556" s="133">
        <f t="shared" si="355"/>
        <v>0.37410000000000004</v>
      </c>
      <c r="CA556" s="133">
        <f t="shared" si="356"/>
        <v>7.6E-3</v>
      </c>
      <c r="CB556" s="133">
        <f t="shared" si="357"/>
        <v>9.9544999999999995</v>
      </c>
      <c r="CC556" s="133"/>
      <c r="CD556" s="133">
        <f t="shared" si="358"/>
        <v>1.9168000000000001</v>
      </c>
    </row>
    <row r="557" spans="1:82" ht="15.75" x14ac:dyDescent="0.25">
      <c r="A557" s="125">
        <v>43655</v>
      </c>
      <c r="B557" s="138">
        <v>15003</v>
      </c>
      <c r="C557" s="138">
        <v>50976</v>
      </c>
      <c r="D557" s="138">
        <v>71678</v>
      </c>
      <c r="E557" s="138">
        <v>15483</v>
      </c>
      <c r="F557" s="138">
        <v>44202</v>
      </c>
      <c r="G557" s="138">
        <v>2604</v>
      </c>
      <c r="H557" s="138">
        <v>20285</v>
      </c>
      <c r="I557" s="138">
        <v>17026</v>
      </c>
      <c r="J557" s="138">
        <v>109061</v>
      </c>
      <c r="K557" s="138">
        <v>77573</v>
      </c>
      <c r="L557" s="138">
        <v>3547</v>
      </c>
      <c r="M557" s="138">
        <v>15714</v>
      </c>
      <c r="N557" s="138">
        <v>88</v>
      </c>
      <c r="O557" s="138">
        <v>19295</v>
      </c>
      <c r="P557" s="138">
        <v>17954</v>
      </c>
      <c r="Q557" s="138">
        <v>3255</v>
      </c>
      <c r="R557" s="138">
        <v>14097</v>
      </c>
      <c r="S557" s="138">
        <v>47870</v>
      </c>
      <c r="T557" s="138">
        <v>11403</v>
      </c>
      <c r="U557" s="138">
        <v>2779</v>
      </c>
      <c r="V557" s="138">
        <v>27543</v>
      </c>
      <c r="W557" s="138">
        <v>36897</v>
      </c>
      <c r="X557" s="138">
        <v>17072</v>
      </c>
      <c r="Y557" s="146">
        <v>16209</v>
      </c>
      <c r="Z557" s="138">
        <v>15926</v>
      </c>
      <c r="AA557" s="138">
        <v>49263</v>
      </c>
      <c r="AB557" s="138">
        <v>1062</v>
      </c>
      <c r="AC557" s="138">
        <v>883</v>
      </c>
      <c r="AD557" s="138">
        <v>3463</v>
      </c>
      <c r="AE557" s="138">
        <v>28736</v>
      </c>
      <c r="AF557" s="138">
        <v>8446</v>
      </c>
      <c r="AG557" s="138">
        <v>1600</v>
      </c>
      <c r="AH557" s="138">
        <v>29060</v>
      </c>
      <c r="AI557" s="138">
        <v>23300</v>
      </c>
      <c r="AJ557" s="138">
        <v>354980</v>
      </c>
      <c r="AK557" s="128">
        <f t="shared" si="372"/>
        <v>0.15714</v>
      </c>
      <c r="AL557" s="129">
        <f t="shared" si="373"/>
        <v>1.5003</v>
      </c>
      <c r="AM557" s="129">
        <f t="shared" si="374"/>
        <v>2.5488</v>
      </c>
      <c r="AN557" s="129">
        <f t="shared" si="374"/>
        <v>3.5839000000000003</v>
      </c>
      <c r="AO557" s="129">
        <f t="shared" si="375"/>
        <v>10.9061</v>
      </c>
      <c r="AP557" s="129">
        <f t="shared" si="376"/>
        <v>3.8786500000000004</v>
      </c>
      <c r="AQ557" s="129">
        <f t="shared" si="377"/>
        <v>0.29060000000000002</v>
      </c>
      <c r="AR557" s="129">
        <f t="shared" si="377"/>
        <v>0.23300000000000001</v>
      </c>
      <c r="AT557" s="131">
        <f t="shared" si="359"/>
        <v>43655</v>
      </c>
      <c r="AU557" s="132">
        <f t="shared" si="338"/>
        <v>0.28736</v>
      </c>
      <c r="AV557" s="132">
        <f t="shared" si="339"/>
        <v>0.49263000000000007</v>
      </c>
      <c r="AW557" s="132">
        <f t="shared" si="340"/>
        <v>0.47870000000000001</v>
      </c>
      <c r="AX557" s="132">
        <f t="shared" si="341"/>
        <v>8.830000000000001E-3</v>
      </c>
      <c r="AY557" s="132">
        <f t="shared" si="342"/>
        <v>1.0620000000000001E-2</v>
      </c>
      <c r="AZ557" s="132">
        <f t="shared" si="343"/>
        <v>0.27543000000000001</v>
      </c>
      <c r="BA557" s="132">
        <f t="shared" si="344"/>
        <v>0.16209000000000001</v>
      </c>
      <c r="BB557" s="132">
        <f t="shared" si="345"/>
        <v>0.73794000000000004</v>
      </c>
      <c r="BC557" s="132">
        <f t="shared" si="346"/>
        <v>0.15926000000000001</v>
      </c>
      <c r="BD557" s="132">
        <f t="shared" si="347"/>
        <v>0.17072000000000001</v>
      </c>
      <c r="BE557" s="132">
        <f t="shared" si="348"/>
        <v>8.4460000000000007E-2</v>
      </c>
      <c r="BF557" s="132">
        <f t="shared" si="349"/>
        <v>3.4630000000000001E-2</v>
      </c>
      <c r="BG557" s="132">
        <f t="shared" si="360"/>
        <v>1.5999999999999999E-3</v>
      </c>
      <c r="BH557" s="132"/>
      <c r="BI557" s="132">
        <f t="shared" si="370"/>
        <v>1.5003</v>
      </c>
      <c r="BJ557" s="132">
        <f t="shared" si="370"/>
        <v>2.5488</v>
      </c>
      <c r="BK557" s="132">
        <f t="shared" si="370"/>
        <v>3.5839000000000003</v>
      </c>
      <c r="BL557" s="132">
        <f t="shared" si="350"/>
        <v>0.27790000000000004</v>
      </c>
      <c r="BM557" s="132">
        <f t="shared" si="361"/>
        <v>1.5483</v>
      </c>
      <c r="BN557" s="132">
        <f t="shared" si="351"/>
        <v>0.88404000000000005</v>
      </c>
      <c r="BO557" s="132"/>
      <c r="BP557" s="132">
        <f t="shared" si="362"/>
        <v>3.8786500000000004</v>
      </c>
      <c r="BQ557" s="132">
        <f t="shared" si="363"/>
        <v>10.9061</v>
      </c>
      <c r="BR557" s="132">
        <f t="shared" si="364"/>
        <v>0.35497999999999996</v>
      </c>
      <c r="BS557" s="132">
        <f t="shared" si="352"/>
        <v>0.11403000000000001</v>
      </c>
      <c r="BT557" s="132">
        <f t="shared" si="353"/>
        <v>1.4097000000000002</v>
      </c>
      <c r="BU557" s="132"/>
      <c r="BV557" s="132">
        <f t="shared" si="365"/>
        <v>0.26040000000000002</v>
      </c>
      <c r="BW557" s="133">
        <f t="shared" si="371"/>
        <v>2.0285000000000002</v>
      </c>
      <c r="BX557" s="133">
        <f t="shared" si="371"/>
        <v>1.7026000000000001</v>
      </c>
      <c r="BY557" s="133">
        <f t="shared" si="354"/>
        <v>0.32550000000000001</v>
      </c>
      <c r="BZ557" s="133">
        <f t="shared" si="355"/>
        <v>0.35470000000000002</v>
      </c>
      <c r="CA557" s="133">
        <f t="shared" si="356"/>
        <v>8.8000000000000005E-3</v>
      </c>
      <c r="CB557" s="133">
        <f t="shared" si="357"/>
        <v>9.6475000000000009</v>
      </c>
      <c r="CC557" s="133"/>
      <c r="CD557" s="133">
        <f t="shared" si="358"/>
        <v>1.7954000000000001</v>
      </c>
    </row>
    <row r="558" spans="1:82" ht="15.75" x14ac:dyDescent="0.25">
      <c r="A558" s="125">
        <v>43656</v>
      </c>
      <c r="B558" s="138">
        <v>14835</v>
      </c>
      <c r="C558" s="138">
        <v>50903</v>
      </c>
      <c r="D558" s="138">
        <v>71364</v>
      </c>
      <c r="E558" s="138">
        <v>15365</v>
      </c>
      <c r="F558" s="138">
        <v>44663</v>
      </c>
      <c r="G558" s="138">
        <v>2314</v>
      </c>
      <c r="H558" s="138">
        <v>19128</v>
      </c>
      <c r="I558" s="138">
        <v>16046</v>
      </c>
      <c r="J558" s="138">
        <v>109212</v>
      </c>
      <c r="K558" s="138">
        <v>77961</v>
      </c>
      <c r="L558" s="138">
        <v>3423</v>
      </c>
      <c r="M558" s="138">
        <v>18112</v>
      </c>
      <c r="N558" s="138">
        <v>93</v>
      </c>
      <c r="O558" s="138">
        <v>18829</v>
      </c>
      <c r="P558" s="138">
        <v>17366</v>
      </c>
      <c r="Q558" s="138">
        <v>3117</v>
      </c>
      <c r="R558" s="138">
        <v>13373</v>
      </c>
      <c r="S558" s="138">
        <v>46973</v>
      </c>
      <c r="T558" s="138">
        <v>13316</v>
      </c>
      <c r="U558" s="138">
        <v>2664</v>
      </c>
      <c r="V558" s="138">
        <v>27608</v>
      </c>
      <c r="W558" s="138">
        <v>36718</v>
      </c>
      <c r="X558" s="138">
        <v>16597</v>
      </c>
      <c r="Y558" s="146">
        <v>16209</v>
      </c>
      <c r="Z558" s="138">
        <v>15134</v>
      </c>
      <c r="AA558" s="138">
        <v>51077</v>
      </c>
      <c r="AB558" s="138">
        <v>1057</v>
      </c>
      <c r="AC558" s="138">
        <v>1095</v>
      </c>
      <c r="AD558" s="138">
        <v>7355</v>
      </c>
      <c r="AE558" s="138">
        <v>28959</v>
      </c>
      <c r="AF558" s="138">
        <v>8992</v>
      </c>
      <c r="AG558" s="138">
        <v>11810</v>
      </c>
      <c r="AH558" s="138">
        <v>63440</v>
      </c>
      <c r="AI558" s="138">
        <v>49640</v>
      </c>
      <c r="AJ558" s="138">
        <v>360640</v>
      </c>
      <c r="AK558" s="128">
        <f t="shared" si="372"/>
        <v>0.18112</v>
      </c>
      <c r="AL558" s="129">
        <f t="shared" si="373"/>
        <v>1.4835</v>
      </c>
      <c r="AM558" s="129">
        <f t="shared" si="374"/>
        <v>2.54515</v>
      </c>
      <c r="AN558" s="129">
        <f t="shared" si="374"/>
        <v>3.5682</v>
      </c>
      <c r="AO558" s="129">
        <f t="shared" si="375"/>
        <v>10.921200000000001</v>
      </c>
      <c r="AP558" s="129">
        <f t="shared" si="376"/>
        <v>3.89805</v>
      </c>
      <c r="AQ558" s="129">
        <f t="shared" si="377"/>
        <v>0.63440000000000007</v>
      </c>
      <c r="AR558" s="129">
        <f t="shared" si="377"/>
        <v>0.49640000000000006</v>
      </c>
      <c r="AT558" s="131">
        <f t="shared" si="359"/>
        <v>43656</v>
      </c>
      <c r="AU558" s="132">
        <f t="shared" si="338"/>
        <v>0.28959000000000001</v>
      </c>
      <c r="AV558" s="132">
        <f t="shared" si="339"/>
        <v>0.51077000000000006</v>
      </c>
      <c r="AW558" s="132">
        <f t="shared" si="340"/>
        <v>0.46973000000000004</v>
      </c>
      <c r="AX558" s="132">
        <f t="shared" si="341"/>
        <v>1.0950000000000001E-2</v>
      </c>
      <c r="AY558" s="132">
        <f t="shared" si="342"/>
        <v>1.0570000000000001E-2</v>
      </c>
      <c r="AZ558" s="132">
        <f t="shared" si="343"/>
        <v>0.27608000000000005</v>
      </c>
      <c r="BA558" s="132">
        <f t="shared" si="344"/>
        <v>0.16209000000000001</v>
      </c>
      <c r="BB558" s="132">
        <f t="shared" si="345"/>
        <v>0.73436000000000001</v>
      </c>
      <c r="BC558" s="132">
        <f t="shared" si="346"/>
        <v>0.15134</v>
      </c>
      <c r="BD558" s="132">
        <f t="shared" si="347"/>
        <v>0.16597000000000001</v>
      </c>
      <c r="BE558" s="132">
        <f t="shared" si="348"/>
        <v>8.9920000000000014E-2</v>
      </c>
      <c r="BF558" s="132">
        <f t="shared" si="349"/>
        <v>7.3550000000000004E-2</v>
      </c>
      <c r="BG558" s="132">
        <f t="shared" si="360"/>
        <v>1.1809999999999999E-2</v>
      </c>
      <c r="BH558" s="132"/>
      <c r="BI558" s="132">
        <f t="shared" si="370"/>
        <v>1.4835</v>
      </c>
      <c r="BJ558" s="132">
        <f t="shared" si="370"/>
        <v>2.54515</v>
      </c>
      <c r="BK558" s="132">
        <f t="shared" si="370"/>
        <v>3.5682</v>
      </c>
      <c r="BL558" s="132">
        <f t="shared" si="350"/>
        <v>0.26640000000000003</v>
      </c>
      <c r="BM558" s="132">
        <f t="shared" si="361"/>
        <v>1.5365</v>
      </c>
      <c r="BN558" s="132">
        <f t="shared" si="351"/>
        <v>0.89326000000000005</v>
      </c>
      <c r="BO558" s="132"/>
      <c r="BP558" s="132">
        <f t="shared" si="362"/>
        <v>3.89805</v>
      </c>
      <c r="BQ558" s="132">
        <f t="shared" si="363"/>
        <v>10.921200000000001</v>
      </c>
      <c r="BR558" s="132">
        <f t="shared" si="364"/>
        <v>0.36063999999999996</v>
      </c>
      <c r="BS558" s="132">
        <f t="shared" si="352"/>
        <v>0.13316</v>
      </c>
      <c r="BT558" s="132">
        <f t="shared" si="353"/>
        <v>1.3373000000000002</v>
      </c>
      <c r="BU558" s="132"/>
      <c r="BV558" s="132">
        <f t="shared" si="365"/>
        <v>0.23140000000000002</v>
      </c>
      <c r="BW558" s="133">
        <f t="shared" si="371"/>
        <v>1.9128000000000001</v>
      </c>
      <c r="BX558" s="133">
        <f t="shared" si="371"/>
        <v>1.6046</v>
      </c>
      <c r="BY558" s="133">
        <f t="shared" si="354"/>
        <v>0.31170000000000003</v>
      </c>
      <c r="BZ558" s="133">
        <f t="shared" si="355"/>
        <v>0.34229999999999999</v>
      </c>
      <c r="CA558" s="133">
        <f t="shared" si="356"/>
        <v>9.300000000000001E-3</v>
      </c>
      <c r="CB558" s="133">
        <f t="shared" si="357"/>
        <v>9.4145000000000003</v>
      </c>
      <c r="CC558" s="133"/>
      <c r="CD558" s="133">
        <f t="shared" si="358"/>
        <v>1.7366000000000001</v>
      </c>
    </row>
    <row r="559" spans="1:82" ht="15.75" x14ac:dyDescent="0.25">
      <c r="A559" s="125">
        <v>43657</v>
      </c>
      <c r="B559" s="126">
        <v>15593</v>
      </c>
      <c r="C559" s="126">
        <v>51004</v>
      </c>
      <c r="D559" s="126">
        <v>71959</v>
      </c>
      <c r="E559" s="126">
        <v>17358</v>
      </c>
      <c r="F559" s="126">
        <v>50857</v>
      </c>
      <c r="G559" s="126">
        <v>2779</v>
      </c>
      <c r="H559" s="126">
        <v>20514</v>
      </c>
      <c r="I559" s="126">
        <v>17576</v>
      </c>
      <c r="J559" s="126">
        <v>112669</v>
      </c>
      <c r="K559" s="126">
        <v>84051</v>
      </c>
      <c r="L559" s="126">
        <v>3558</v>
      </c>
      <c r="M559" s="126">
        <v>18519</v>
      </c>
      <c r="N559" s="126">
        <v>114</v>
      </c>
      <c r="O559" s="126">
        <v>19823</v>
      </c>
      <c r="P559" s="126">
        <v>18021</v>
      </c>
      <c r="Q559" s="126">
        <v>3282</v>
      </c>
      <c r="R559" s="126">
        <v>13474</v>
      </c>
      <c r="S559" s="126">
        <v>51431</v>
      </c>
      <c r="T559" s="126">
        <v>17408</v>
      </c>
      <c r="U559" s="126">
        <v>3037</v>
      </c>
      <c r="V559" s="126">
        <v>28218</v>
      </c>
      <c r="W559" s="126">
        <v>39762</v>
      </c>
      <c r="X559" s="126">
        <v>19320</v>
      </c>
      <c r="Y559" s="146">
        <v>16209</v>
      </c>
      <c r="Z559" s="126">
        <v>19120</v>
      </c>
      <c r="AA559" s="126">
        <v>49613</v>
      </c>
      <c r="AB559" s="126">
        <v>1296</v>
      </c>
      <c r="AC559" s="126">
        <v>1324</v>
      </c>
      <c r="AD559" s="126">
        <v>5216</v>
      </c>
      <c r="AE559" s="126">
        <v>33429</v>
      </c>
      <c r="AF559" s="126">
        <v>12497</v>
      </c>
      <c r="AG559" s="126">
        <v>0</v>
      </c>
      <c r="AH559" s="126">
        <v>41120</v>
      </c>
      <c r="AI559" s="126">
        <v>30210</v>
      </c>
      <c r="AJ559" s="126">
        <v>355820</v>
      </c>
      <c r="AK559" s="128">
        <f t="shared" si="372"/>
        <v>0.18519000000000002</v>
      </c>
      <c r="AL559" s="129">
        <f t="shared" si="373"/>
        <v>1.5593000000000001</v>
      </c>
      <c r="AM559" s="129">
        <f t="shared" si="374"/>
        <v>2.5502000000000002</v>
      </c>
      <c r="AN559" s="129">
        <f t="shared" si="374"/>
        <v>3.59795</v>
      </c>
      <c r="AO559" s="129">
        <f t="shared" si="375"/>
        <v>11.2669</v>
      </c>
      <c r="AP559" s="129">
        <f t="shared" si="376"/>
        <v>4.2025500000000005</v>
      </c>
      <c r="AQ559" s="129">
        <f t="shared" si="377"/>
        <v>0.41120000000000001</v>
      </c>
      <c r="AR559" s="129">
        <f t="shared" si="377"/>
        <v>0.30210000000000004</v>
      </c>
      <c r="AT559" s="131">
        <f t="shared" si="359"/>
        <v>43657</v>
      </c>
      <c r="AU559" s="132">
        <f t="shared" si="338"/>
        <v>0.33429000000000003</v>
      </c>
      <c r="AV559" s="132">
        <f t="shared" si="339"/>
        <v>0.49613000000000002</v>
      </c>
      <c r="AW559" s="132">
        <f t="shared" si="340"/>
        <v>0.51431000000000004</v>
      </c>
      <c r="AX559" s="132">
        <f t="shared" si="341"/>
        <v>1.3240000000000002E-2</v>
      </c>
      <c r="AY559" s="132">
        <f t="shared" si="342"/>
        <v>1.2960000000000001E-2</v>
      </c>
      <c r="AZ559" s="132">
        <f t="shared" si="343"/>
        <v>0.28218000000000004</v>
      </c>
      <c r="BA559" s="132">
        <f t="shared" si="344"/>
        <v>0.16209000000000001</v>
      </c>
      <c r="BB559" s="132">
        <f t="shared" si="345"/>
        <v>0.79524000000000006</v>
      </c>
      <c r="BC559" s="132">
        <f t="shared" si="346"/>
        <v>0.19120000000000001</v>
      </c>
      <c r="BD559" s="132">
        <f t="shared" si="347"/>
        <v>0.19320000000000001</v>
      </c>
      <c r="BE559" s="132">
        <f t="shared" si="348"/>
        <v>0.12497000000000001</v>
      </c>
      <c r="BF559" s="132">
        <f t="shared" si="349"/>
        <v>5.2160000000000005E-2</v>
      </c>
      <c r="BG559" s="132">
        <f t="shared" si="360"/>
        <v>0</v>
      </c>
      <c r="BH559" s="132"/>
      <c r="BI559" s="132">
        <f t="shared" si="370"/>
        <v>1.5593000000000001</v>
      </c>
      <c r="BJ559" s="132">
        <f t="shared" si="370"/>
        <v>2.5502000000000002</v>
      </c>
      <c r="BK559" s="132">
        <f t="shared" si="370"/>
        <v>3.59795</v>
      </c>
      <c r="BL559" s="132">
        <f t="shared" si="350"/>
        <v>0.30370000000000003</v>
      </c>
      <c r="BM559" s="132">
        <f t="shared" si="361"/>
        <v>1.7358</v>
      </c>
      <c r="BN559" s="132">
        <f t="shared" si="351"/>
        <v>1.0171400000000002</v>
      </c>
      <c r="BO559" s="132"/>
      <c r="BP559" s="132">
        <f t="shared" si="362"/>
        <v>4.2025500000000005</v>
      </c>
      <c r="BQ559" s="132">
        <f t="shared" si="363"/>
        <v>11.2669</v>
      </c>
      <c r="BR559" s="132">
        <f t="shared" si="364"/>
        <v>0.35581999999999997</v>
      </c>
      <c r="BS559" s="132">
        <f t="shared" si="352"/>
        <v>0.17408000000000001</v>
      </c>
      <c r="BT559" s="132">
        <f t="shared" si="353"/>
        <v>1.3474000000000002</v>
      </c>
      <c r="BU559" s="132"/>
      <c r="BV559" s="132">
        <f t="shared" si="365"/>
        <v>0.27790000000000004</v>
      </c>
      <c r="BW559" s="133">
        <f t="shared" si="371"/>
        <v>2.0514000000000001</v>
      </c>
      <c r="BX559" s="133">
        <f t="shared" si="371"/>
        <v>1.7576000000000001</v>
      </c>
      <c r="BY559" s="133">
        <f t="shared" si="354"/>
        <v>0.32819999999999999</v>
      </c>
      <c r="BZ559" s="133">
        <f t="shared" si="355"/>
        <v>0.35580000000000001</v>
      </c>
      <c r="CA559" s="133">
        <f t="shared" si="356"/>
        <v>1.14E-2</v>
      </c>
      <c r="CB559" s="133">
        <f t="shared" si="357"/>
        <v>9.9115000000000002</v>
      </c>
      <c r="CC559" s="133"/>
      <c r="CD559" s="133">
        <f t="shared" si="358"/>
        <v>1.8021</v>
      </c>
    </row>
    <row r="560" spans="1:82" ht="15.75" x14ac:dyDescent="0.25">
      <c r="A560" s="125">
        <v>43658</v>
      </c>
      <c r="B560" s="126">
        <v>16413</v>
      </c>
      <c r="C560" s="126">
        <v>57148</v>
      </c>
      <c r="D560" s="126">
        <v>79910</v>
      </c>
      <c r="E560" s="126">
        <v>18842</v>
      </c>
      <c r="F560" s="126">
        <v>52405</v>
      </c>
      <c r="G560" s="126">
        <v>3519</v>
      </c>
      <c r="H560" s="126">
        <v>27811</v>
      </c>
      <c r="I560" s="126">
        <v>21322</v>
      </c>
      <c r="J560" s="126">
        <v>130636</v>
      </c>
      <c r="K560" s="126">
        <v>94599</v>
      </c>
      <c r="L560" s="126">
        <v>3873</v>
      </c>
      <c r="M560" s="126">
        <v>14257</v>
      </c>
      <c r="N560" s="126">
        <v>60</v>
      </c>
      <c r="O560" s="126">
        <v>21194</v>
      </c>
      <c r="P560" s="126">
        <v>21095</v>
      </c>
      <c r="Q560" s="126">
        <v>3539</v>
      </c>
      <c r="R560" s="126">
        <v>14786</v>
      </c>
      <c r="S560" s="126">
        <v>50602</v>
      </c>
      <c r="T560" s="126">
        <v>15809</v>
      </c>
      <c r="U560" s="126">
        <v>3536</v>
      </c>
      <c r="V560" s="126">
        <v>30484</v>
      </c>
      <c r="W560" s="126">
        <v>43316</v>
      </c>
      <c r="X560" s="126">
        <v>24526</v>
      </c>
      <c r="Y560" s="146">
        <v>16209</v>
      </c>
      <c r="Z560" s="126">
        <v>19041</v>
      </c>
      <c r="AA560" s="126">
        <v>53981</v>
      </c>
      <c r="AB560" s="126">
        <v>2041</v>
      </c>
      <c r="AC560" s="126">
        <v>1328</v>
      </c>
      <c r="AD560" s="126">
        <v>10935</v>
      </c>
      <c r="AE560" s="126">
        <v>31186</v>
      </c>
      <c r="AF560" s="126">
        <v>10556</v>
      </c>
      <c r="AG560" s="126">
        <v>11010</v>
      </c>
      <c r="AH560" s="126">
        <v>56450</v>
      </c>
      <c r="AI560" s="126">
        <v>66500</v>
      </c>
      <c r="AJ560" s="126">
        <v>348340</v>
      </c>
      <c r="AK560" s="128">
        <f t="shared" si="372"/>
        <v>0.14257</v>
      </c>
      <c r="AL560" s="129">
        <f t="shared" si="373"/>
        <v>1.6413</v>
      </c>
      <c r="AM560" s="129">
        <f t="shared" si="374"/>
        <v>2.8574000000000002</v>
      </c>
      <c r="AN560" s="129">
        <f t="shared" si="374"/>
        <v>3.9955000000000003</v>
      </c>
      <c r="AO560" s="129">
        <f t="shared" si="375"/>
        <v>13.063600000000001</v>
      </c>
      <c r="AP560" s="129">
        <f t="shared" si="376"/>
        <v>4.7299500000000005</v>
      </c>
      <c r="AQ560" s="129">
        <f t="shared" si="377"/>
        <v>0.5645</v>
      </c>
      <c r="AR560" s="129">
        <f t="shared" si="377"/>
        <v>0.66500000000000004</v>
      </c>
      <c r="AT560" s="131">
        <f t="shared" si="359"/>
        <v>43658</v>
      </c>
      <c r="AU560" s="132">
        <f t="shared" si="338"/>
        <v>0.31186000000000003</v>
      </c>
      <c r="AV560" s="132">
        <f t="shared" si="339"/>
        <v>0.53981000000000001</v>
      </c>
      <c r="AW560" s="132">
        <f t="shared" si="340"/>
        <v>0.50602000000000003</v>
      </c>
      <c r="AX560" s="132">
        <f t="shared" si="341"/>
        <v>1.3280000000000002E-2</v>
      </c>
      <c r="AY560" s="132">
        <f t="shared" si="342"/>
        <v>2.0410000000000001E-2</v>
      </c>
      <c r="AZ560" s="132">
        <f t="shared" si="343"/>
        <v>0.30484</v>
      </c>
      <c r="BA560" s="132">
        <f t="shared" si="344"/>
        <v>0.16209000000000001</v>
      </c>
      <c r="BB560" s="132">
        <f t="shared" si="345"/>
        <v>0.86632000000000009</v>
      </c>
      <c r="BC560" s="132">
        <f t="shared" si="346"/>
        <v>0.19041000000000002</v>
      </c>
      <c r="BD560" s="132">
        <f t="shared" si="347"/>
        <v>0.24526000000000003</v>
      </c>
      <c r="BE560" s="132">
        <f t="shared" si="348"/>
        <v>0.10556000000000001</v>
      </c>
      <c r="BF560" s="132">
        <f t="shared" si="349"/>
        <v>0.10935</v>
      </c>
      <c r="BG560" s="132">
        <f t="shared" si="360"/>
        <v>1.1009999999999999E-2</v>
      </c>
      <c r="BH560" s="132"/>
      <c r="BI560" s="132">
        <f t="shared" si="370"/>
        <v>1.6413</v>
      </c>
      <c r="BJ560" s="132">
        <f t="shared" si="370"/>
        <v>2.8574000000000002</v>
      </c>
      <c r="BK560" s="132">
        <f t="shared" si="370"/>
        <v>3.9955000000000003</v>
      </c>
      <c r="BL560" s="132">
        <f t="shared" si="350"/>
        <v>0.35360000000000003</v>
      </c>
      <c r="BM560" s="132">
        <f t="shared" si="361"/>
        <v>1.8842000000000001</v>
      </c>
      <c r="BN560" s="132">
        <f t="shared" si="351"/>
        <v>1.0481</v>
      </c>
      <c r="BO560" s="132"/>
      <c r="BP560" s="132">
        <f t="shared" si="362"/>
        <v>4.7299500000000005</v>
      </c>
      <c r="BQ560" s="132">
        <f t="shared" si="363"/>
        <v>13.063600000000001</v>
      </c>
      <c r="BR560" s="132">
        <f t="shared" si="364"/>
        <v>0.34833999999999998</v>
      </c>
      <c r="BS560" s="132">
        <f t="shared" si="352"/>
        <v>0.15809000000000001</v>
      </c>
      <c r="BT560" s="132">
        <f t="shared" si="353"/>
        <v>1.4786000000000001</v>
      </c>
      <c r="BU560" s="132"/>
      <c r="BV560" s="132">
        <f t="shared" si="365"/>
        <v>0.35189999999999999</v>
      </c>
      <c r="BW560" s="133">
        <f t="shared" si="371"/>
        <v>2.7811000000000003</v>
      </c>
      <c r="BX560" s="133">
        <f t="shared" si="371"/>
        <v>2.1322000000000001</v>
      </c>
      <c r="BY560" s="133">
        <f t="shared" si="354"/>
        <v>0.35389999999999999</v>
      </c>
      <c r="BZ560" s="133">
        <f t="shared" si="355"/>
        <v>0.38730000000000003</v>
      </c>
      <c r="CA560" s="133">
        <f t="shared" si="356"/>
        <v>6.0000000000000001E-3</v>
      </c>
      <c r="CB560" s="133">
        <f t="shared" si="357"/>
        <v>10.597</v>
      </c>
      <c r="CC560" s="133"/>
      <c r="CD560" s="133">
        <f t="shared" si="358"/>
        <v>2.1095000000000002</v>
      </c>
    </row>
    <row r="561" spans="1:82" ht="15.75" x14ac:dyDescent="0.25">
      <c r="A561" s="125">
        <v>43659</v>
      </c>
      <c r="B561" s="126">
        <v>15940</v>
      </c>
      <c r="C561" s="126">
        <v>54155</v>
      </c>
      <c r="D561" s="126">
        <v>75234</v>
      </c>
      <c r="E561" s="126">
        <v>16675</v>
      </c>
      <c r="F561" s="126">
        <v>50236</v>
      </c>
      <c r="G561" s="126">
        <v>3668</v>
      </c>
      <c r="H561" s="126">
        <v>25735</v>
      </c>
      <c r="I561" s="126">
        <v>19738</v>
      </c>
      <c r="J561" s="126">
        <v>115324</v>
      </c>
      <c r="K561" s="126">
        <v>85323</v>
      </c>
      <c r="L561" s="126">
        <v>3641</v>
      </c>
      <c r="M561" s="126">
        <v>24282</v>
      </c>
      <c r="N561" s="126">
        <v>54</v>
      </c>
      <c r="O561" s="126">
        <v>21694</v>
      </c>
      <c r="P561" s="126">
        <v>21865</v>
      </c>
      <c r="Q561" s="126">
        <v>3304</v>
      </c>
      <c r="R561" s="126">
        <v>12578</v>
      </c>
      <c r="S561" s="126">
        <v>46756</v>
      </c>
      <c r="T561" s="126">
        <v>17010</v>
      </c>
      <c r="U561" s="126">
        <v>2990</v>
      </c>
      <c r="V561" s="126">
        <v>29611</v>
      </c>
      <c r="W561" s="126">
        <v>35595</v>
      </c>
      <c r="X561" s="126">
        <v>21516</v>
      </c>
      <c r="Y561" s="146">
        <v>16209</v>
      </c>
      <c r="Z561" s="126">
        <v>18701</v>
      </c>
      <c r="AA561" s="126">
        <v>53615</v>
      </c>
      <c r="AB561" s="126">
        <v>1580</v>
      </c>
      <c r="AC561" s="126">
        <v>1842</v>
      </c>
      <c r="AD561" s="126">
        <v>3489</v>
      </c>
      <c r="AE561" s="126">
        <v>30454</v>
      </c>
      <c r="AF561" s="126">
        <v>6242</v>
      </c>
      <c r="AG561" s="126">
        <v>11010</v>
      </c>
      <c r="AH561" s="126">
        <v>19360</v>
      </c>
      <c r="AI561" s="126">
        <v>16150</v>
      </c>
      <c r="AJ561" s="126">
        <v>357020</v>
      </c>
      <c r="AK561" s="128">
        <f t="shared" si="372"/>
        <v>0.24282000000000001</v>
      </c>
      <c r="AL561" s="129">
        <f t="shared" si="373"/>
        <v>1.5940000000000001</v>
      </c>
      <c r="AM561" s="129">
        <f t="shared" si="374"/>
        <v>2.7077500000000003</v>
      </c>
      <c r="AN561" s="129">
        <f t="shared" si="374"/>
        <v>3.7617000000000003</v>
      </c>
      <c r="AO561" s="129">
        <f t="shared" si="375"/>
        <v>11.532400000000001</v>
      </c>
      <c r="AP561" s="129">
        <f t="shared" si="376"/>
        <v>4.2661500000000006</v>
      </c>
      <c r="AQ561" s="129">
        <f t="shared" si="377"/>
        <v>0.19360000000000002</v>
      </c>
      <c r="AR561" s="129">
        <f t="shared" si="377"/>
        <v>0.1615</v>
      </c>
      <c r="AT561" s="131">
        <f t="shared" si="359"/>
        <v>43659</v>
      </c>
      <c r="AU561" s="132">
        <f t="shared" si="338"/>
        <v>0.30454000000000003</v>
      </c>
      <c r="AV561" s="132">
        <f t="shared" si="339"/>
        <v>0.53615000000000002</v>
      </c>
      <c r="AW561" s="132">
        <f t="shared" si="340"/>
        <v>0.46756000000000003</v>
      </c>
      <c r="AX561" s="132">
        <f t="shared" si="341"/>
        <v>1.8420000000000002E-2</v>
      </c>
      <c r="AY561" s="132">
        <f t="shared" si="342"/>
        <v>1.5800000000000002E-2</v>
      </c>
      <c r="AZ561" s="132">
        <f t="shared" si="343"/>
        <v>0.29611000000000004</v>
      </c>
      <c r="BA561" s="132">
        <f t="shared" si="344"/>
        <v>0.16209000000000001</v>
      </c>
      <c r="BB561" s="132">
        <f t="shared" si="345"/>
        <v>0.71190000000000009</v>
      </c>
      <c r="BC561" s="132">
        <f t="shared" si="346"/>
        <v>0.18701000000000001</v>
      </c>
      <c r="BD561" s="132">
        <f t="shared" si="347"/>
        <v>0.21516000000000002</v>
      </c>
      <c r="BE561" s="132">
        <f t="shared" si="348"/>
        <v>6.2420000000000003E-2</v>
      </c>
      <c r="BF561" s="132">
        <f t="shared" si="349"/>
        <v>3.4890000000000004E-2</v>
      </c>
      <c r="BG561" s="132">
        <f t="shared" si="360"/>
        <v>1.1009999999999999E-2</v>
      </c>
      <c r="BH561" s="132"/>
      <c r="BI561" s="132">
        <f t="shared" si="370"/>
        <v>1.5940000000000001</v>
      </c>
      <c r="BJ561" s="132">
        <f t="shared" si="370"/>
        <v>2.7077500000000003</v>
      </c>
      <c r="BK561" s="132">
        <f t="shared" si="370"/>
        <v>3.7617000000000003</v>
      </c>
      <c r="BL561" s="132">
        <f t="shared" si="350"/>
        <v>0.29899999999999999</v>
      </c>
      <c r="BM561" s="132">
        <f t="shared" si="361"/>
        <v>1.6675</v>
      </c>
      <c r="BN561" s="132">
        <f t="shared" si="351"/>
        <v>1.0047200000000001</v>
      </c>
      <c r="BO561" s="132"/>
      <c r="BP561" s="132">
        <f t="shared" si="362"/>
        <v>4.2661500000000006</v>
      </c>
      <c r="BQ561" s="132">
        <f t="shared" si="363"/>
        <v>11.532400000000001</v>
      </c>
      <c r="BR561" s="132">
        <f t="shared" si="364"/>
        <v>0.35702</v>
      </c>
      <c r="BS561" s="132">
        <f t="shared" si="352"/>
        <v>0.1701</v>
      </c>
      <c r="BT561" s="132">
        <f t="shared" si="353"/>
        <v>1.2578</v>
      </c>
      <c r="BU561" s="132"/>
      <c r="BV561" s="132">
        <f t="shared" si="365"/>
        <v>0.36680000000000001</v>
      </c>
      <c r="BW561" s="133">
        <f t="shared" si="371"/>
        <v>2.5735000000000001</v>
      </c>
      <c r="BX561" s="133">
        <f t="shared" si="371"/>
        <v>1.9738</v>
      </c>
      <c r="BY561" s="133">
        <f t="shared" si="354"/>
        <v>0.33040000000000003</v>
      </c>
      <c r="BZ561" s="133">
        <f t="shared" si="355"/>
        <v>0.36410000000000003</v>
      </c>
      <c r="CA561" s="133">
        <f t="shared" si="356"/>
        <v>5.4000000000000003E-3</v>
      </c>
      <c r="CB561" s="133">
        <f t="shared" si="357"/>
        <v>10.847</v>
      </c>
      <c r="CC561" s="133"/>
      <c r="CD561" s="133">
        <f t="shared" si="358"/>
        <v>2.1865000000000001</v>
      </c>
    </row>
    <row r="562" spans="1:82" ht="15.75" x14ac:dyDescent="0.25">
      <c r="A562" s="125">
        <v>43660</v>
      </c>
      <c r="B562" s="126">
        <v>15846</v>
      </c>
      <c r="C562" s="126">
        <v>54020</v>
      </c>
      <c r="D562" s="126">
        <v>74971</v>
      </c>
      <c r="E562" s="126">
        <v>16650</v>
      </c>
      <c r="F562" s="126">
        <v>49757</v>
      </c>
      <c r="G562" s="126">
        <v>3529</v>
      </c>
      <c r="H562" s="126">
        <v>23927</v>
      </c>
      <c r="I562" s="126">
        <v>18120</v>
      </c>
      <c r="J562" s="126">
        <v>114224</v>
      </c>
      <c r="K562" s="126">
        <v>85563</v>
      </c>
      <c r="L562" s="126">
        <v>3527</v>
      </c>
      <c r="M562" s="126">
        <v>16923</v>
      </c>
      <c r="N562" s="126">
        <v>47</v>
      </c>
      <c r="O562" s="126">
        <v>21021</v>
      </c>
      <c r="P562" s="126">
        <v>21528</v>
      </c>
      <c r="Q562" s="126">
        <v>3215</v>
      </c>
      <c r="R562" s="126">
        <v>13808</v>
      </c>
      <c r="S562" s="126">
        <v>46111</v>
      </c>
      <c r="T562" s="126">
        <v>12107</v>
      </c>
      <c r="U562" s="126">
        <v>2980</v>
      </c>
      <c r="V562" s="126">
        <v>29758</v>
      </c>
      <c r="W562" s="126">
        <v>34085</v>
      </c>
      <c r="X562" s="126">
        <v>21099</v>
      </c>
      <c r="Y562" s="146">
        <v>16209</v>
      </c>
      <c r="Z562" s="126">
        <v>17037</v>
      </c>
      <c r="AA562" s="126">
        <v>54548</v>
      </c>
      <c r="AB562" s="126">
        <v>1429</v>
      </c>
      <c r="AC562" s="126">
        <v>1668</v>
      </c>
      <c r="AD562" s="126">
        <v>2892</v>
      </c>
      <c r="AE562" s="126">
        <v>31312</v>
      </c>
      <c r="AF562" s="126">
        <v>6193</v>
      </c>
      <c r="AG562" s="126">
        <v>7370</v>
      </c>
      <c r="AH562" s="126">
        <v>18570</v>
      </c>
      <c r="AI562" s="126">
        <v>12570</v>
      </c>
      <c r="AJ562" s="126">
        <v>362500</v>
      </c>
      <c r="AK562" s="128">
        <f t="shared" si="372"/>
        <v>0.16923000000000002</v>
      </c>
      <c r="AL562" s="129">
        <f t="shared" si="373"/>
        <v>1.5846</v>
      </c>
      <c r="AM562" s="129">
        <f t="shared" si="374"/>
        <v>2.7010000000000001</v>
      </c>
      <c r="AN562" s="129">
        <f t="shared" si="374"/>
        <v>3.7485500000000003</v>
      </c>
      <c r="AO562" s="129">
        <f t="shared" si="375"/>
        <v>11.4224</v>
      </c>
      <c r="AP562" s="129">
        <f t="shared" si="376"/>
        <v>4.2781500000000001</v>
      </c>
      <c r="AQ562" s="129">
        <f t="shared" si="377"/>
        <v>0.1857</v>
      </c>
      <c r="AR562" s="129">
        <f t="shared" si="377"/>
        <v>0.12570000000000001</v>
      </c>
      <c r="AT562" s="131">
        <f t="shared" si="359"/>
        <v>43660</v>
      </c>
      <c r="AU562" s="132">
        <f t="shared" si="338"/>
        <v>0.31312000000000001</v>
      </c>
      <c r="AV562" s="132">
        <f t="shared" si="339"/>
        <v>0.54548000000000008</v>
      </c>
      <c r="AW562" s="132">
        <f t="shared" si="340"/>
        <v>0.46111000000000002</v>
      </c>
      <c r="AX562" s="132">
        <f t="shared" si="341"/>
        <v>1.668E-2</v>
      </c>
      <c r="AY562" s="132">
        <f t="shared" si="342"/>
        <v>1.4290000000000001E-2</v>
      </c>
      <c r="AZ562" s="132">
        <f t="shared" si="343"/>
        <v>0.29758000000000001</v>
      </c>
      <c r="BA562" s="132">
        <f t="shared" si="344"/>
        <v>0.16209000000000001</v>
      </c>
      <c r="BB562" s="132">
        <f t="shared" si="345"/>
        <v>0.68170000000000008</v>
      </c>
      <c r="BC562" s="132">
        <f t="shared" si="346"/>
        <v>0.17037000000000002</v>
      </c>
      <c r="BD562" s="132">
        <f t="shared" si="347"/>
        <v>0.21099000000000001</v>
      </c>
      <c r="BE562" s="132">
        <f t="shared" si="348"/>
        <v>6.1930000000000006E-2</v>
      </c>
      <c r="BF562" s="132">
        <f t="shared" si="349"/>
        <v>2.8920000000000001E-2</v>
      </c>
      <c r="BG562" s="132">
        <f t="shared" si="360"/>
        <v>7.3699999999999998E-3</v>
      </c>
      <c r="BH562" s="132"/>
      <c r="BI562" s="132">
        <f t="shared" si="370"/>
        <v>1.5846</v>
      </c>
      <c r="BJ562" s="132">
        <f t="shared" si="370"/>
        <v>2.7010000000000001</v>
      </c>
      <c r="BK562" s="132">
        <f t="shared" si="370"/>
        <v>3.7485500000000003</v>
      </c>
      <c r="BL562" s="132">
        <f t="shared" si="350"/>
        <v>0.29799999999999999</v>
      </c>
      <c r="BM562" s="132">
        <f t="shared" si="361"/>
        <v>1.665</v>
      </c>
      <c r="BN562" s="132">
        <f t="shared" si="351"/>
        <v>0.99514000000000014</v>
      </c>
      <c r="BO562" s="132"/>
      <c r="BP562" s="132">
        <f t="shared" si="362"/>
        <v>4.2781500000000001</v>
      </c>
      <c r="BQ562" s="132">
        <f t="shared" si="363"/>
        <v>11.4224</v>
      </c>
      <c r="BR562" s="132">
        <f t="shared" si="364"/>
        <v>0.36249999999999999</v>
      </c>
      <c r="BS562" s="132">
        <f t="shared" si="352"/>
        <v>0.12107000000000001</v>
      </c>
      <c r="BT562" s="132">
        <f t="shared" si="353"/>
        <v>1.3808</v>
      </c>
      <c r="BU562" s="132"/>
      <c r="BV562" s="132">
        <f t="shared" si="365"/>
        <v>0.35289999999999999</v>
      </c>
      <c r="BW562" s="133">
        <f t="shared" si="371"/>
        <v>2.3927</v>
      </c>
      <c r="BX562" s="133">
        <f t="shared" si="371"/>
        <v>1.8120000000000001</v>
      </c>
      <c r="BY562" s="133">
        <f t="shared" si="354"/>
        <v>0.32150000000000001</v>
      </c>
      <c r="BZ562" s="133">
        <f t="shared" si="355"/>
        <v>0.35270000000000001</v>
      </c>
      <c r="CA562" s="133">
        <f t="shared" si="356"/>
        <v>4.7000000000000002E-3</v>
      </c>
      <c r="CB562" s="133">
        <f t="shared" si="357"/>
        <v>10.5105</v>
      </c>
      <c r="CC562" s="133"/>
      <c r="CD562" s="133">
        <f t="shared" si="358"/>
        <v>2.1528</v>
      </c>
    </row>
    <row r="563" spans="1:82" ht="15.75" x14ac:dyDescent="0.25">
      <c r="A563" s="125">
        <v>43661</v>
      </c>
      <c r="B563" s="138">
        <v>15081</v>
      </c>
      <c r="C563" s="138">
        <v>51815</v>
      </c>
      <c r="D563" s="138">
        <v>72593</v>
      </c>
      <c r="E563" s="138">
        <v>16177</v>
      </c>
      <c r="F563" s="138">
        <v>47683</v>
      </c>
      <c r="G563" s="138">
        <v>2488</v>
      </c>
      <c r="H563" s="138">
        <v>18887</v>
      </c>
      <c r="I563" s="138">
        <v>15649</v>
      </c>
      <c r="J563" s="138">
        <v>111785</v>
      </c>
      <c r="K563" s="138">
        <v>83440</v>
      </c>
      <c r="L563" s="138">
        <v>3380</v>
      </c>
      <c r="M563" s="138">
        <v>22156</v>
      </c>
      <c r="N563" s="138">
        <v>97</v>
      </c>
      <c r="O563" s="138">
        <v>19259</v>
      </c>
      <c r="P563" s="138">
        <v>18591</v>
      </c>
      <c r="Q563" s="138">
        <v>3059</v>
      </c>
      <c r="R563" s="138">
        <v>13118</v>
      </c>
      <c r="S563" s="138">
        <v>48093</v>
      </c>
      <c r="T563" s="138">
        <v>11685</v>
      </c>
      <c r="U563" s="138">
        <v>2937</v>
      </c>
      <c r="V563" s="138">
        <v>27945</v>
      </c>
      <c r="W563" s="138">
        <v>34918</v>
      </c>
      <c r="X563" s="138">
        <v>17651</v>
      </c>
      <c r="Y563" s="146">
        <v>16209</v>
      </c>
      <c r="Z563" s="138">
        <v>15021</v>
      </c>
      <c r="AA563" s="138">
        <v>50696</v>
      </c>
      <c r="AB563" s="138">
        <v>1019</v>
      </c>
      <c r="AC563" s="138">
        <v>985</v>
      </c>
      <c r="AD563" s="146">
        <v>9640</v>
      </c>
      <c r="AE563" s="138">
        <v>29569</v>
      </c>
      <c r="AF563" s="138">
        <v>7846</v>
      </c>
      <c r="AG563" s="138">
        <v>5560</v>
      </c>
      <c r="AH563" s="138">
        <v>78750</v>
      </c>
      <c r="AI563" s="138">
        <v>62210</v>
      </c>
      <c r="AJ563" s="138">
        <v>358460</v>
      </c>
      <c r="AK563" s="128">
        <f t="shared" si="372"/>
        <v>0.22156000000000001</v>
      </c>
      <c r="AL563" s="129">
        <f t="shared" si="373"/>
        <v>1.5081</v>
      </c>
      <c r="AM563" s="129">
        <f t="shared" si="374"/>
        <v>2.5907500000000003</v>
      </c>
      <c r="AN563" s="129">
        <f t="shared" si="374"/>
        <v>3.6296500000000003</v>
      </c>
      <c r="AO563" s="129">
        <f t="shared" si="375"/>
        <v>11.1785</v>
      </c>
      <c r="AP563" s="129">
        <f t="shared" si="376"/>
        <v>4.1720000000000006</v>
      </c>
      <c r="AQ563" s="129">
        <f t="shared" si="377"/>
        <v>0.78750000000000009</v>
      </c>
      <c r="AR563" s="129">
        <f t="shared" si="377"/>
        <v>0.6221000000000001</v>
      </c>
      <c r="AT563" s="131">
        <f t="shared" si="359"/>
        <v>43661</v>
      </c>
      <c r="AU563" s="132">
        <f t="shared" si="338"/>
        <v>0.29569000000000001</v>
      </c>
      <c r="AV563" s="132">
        <f t="shared" si="339"/>
        <v>0.50696000000000008</v>
      </c>
      <c r="AW563" s="132">
        <f t="shared" si="340"/>
        <v>0.48093000000000002</v>
      </c>
      <c r="AX563" s="132">
        <f t="shared" si="341"/>
        <v>9.8500000000000011E-3</v>
      </c>
      <c r="AY563" s="132">
        <f t="shared" si="342"/>
        <v>1.0190000000000001E-2</v>
      </c>
      <c r="AZ563" s="132">
        <f t="shared" si="343"/>
        <v>0.27945000000000003</v>
      </c>
      <c r="BA563" s="132">
        <f t="shared" si="344"/>
        <v>0.16209000000000001</v>
      </c>
      <c r="BB563" s="132">
        <f t="shared" si="345"/>
        <v>0.69836000000000009</v>
      </c>
      <c r="BC563" s="132">
        <f t="shared" si="346"/>
        <v>0.15021000000000001</v>
      </c>
      <c r="BD563" s="132">
        <f t="shared" si="347"/>
        <v>0.17651000000000003</v>
      </c>
      <c r="BE563" s="132">
        <f t="shared" si="348"/>
        <v>7.8460000000000002E-2</v>
      </c>
      <c r="BF563" s="132">
        <f t="shared" si="349"/>
        <v>9.6400000000000013E-2</v>
      </c>
      <c r="BG563" s="132">
        <f t="shared" si="360"/>
        <v>5.5599999999999998E-3</v>
      </c>
      <c r="BH563" s="132"/>
      <c r="BI563" s="132">
        <f t="shared" si="370"/>
        <v>1.5081</v>
      </c>
      <c r="BJ563" s="132">
        <f t="shared" si="370"/>
        <v>2.5907500000000003</v>
      </c>
      <c r="BK563" s="132">
        <f t="shared" si="370"/>
        <v>3.6296500000000003</v>
      </c>
      <c r="BL563" s="132">
        <f t="shared" si="350"/>
        <v>0.29370000000000002</v>
      </c>
      <c r="BM563" s="132">
        <f t="shared" si="361"/>
        <v>1.6177000000000001</v>
      </c>
      <c r="BN563" s="132">
        <f t="shared" si="351"/>
        <v>0.95366000000000006</v>
      </c>
      <c r="BO563" s="132"/>
      <c r="BP563" s="132">
        <f t="shared" si="362"/>
        <v>4.1720000000000006</v>
      </c>
      <c r="BQ563" s="132">
        <f t="shared" si="363"/>
        <v>11.1785</v>
      </c>
      <c r="BR563" s="132">
        <f t="shared" si="364"/>
        <v>0.35846</v>
      </c>
      <c r="BS563" s="132">
        <f t="shared" si="352"/>
        <v>0.11685000000000001</v>
      </c>
      <c r="BT563" s="132">
        <f t="shared" si="353"/>
        <v>1.3118000000000001</v>
      </c>
      <c r="BU563" s="132"/>
      <c r="BV563" s="132">
        <f t="shared" si="365"/>
        <v>0.24880000000000002</v>
      </c>
      <c r="BW563" s="133">
        <f t="shared" si="371"/>
        <v>1.8887</v>
      </c>
      <c r="BX563" s="133">
        <f t="shared" si="371"/>
        <v>1.5649000000000002</v>
      </c>
      <c r="BY563" s="133">
        <f t="shared" si="354"/>
        <v>0.30590000000000001</v>
      </c>
      <c r="BZ563" s="133">
        <f t="shared" si="355"/>
        <v>0.33800000000000002</v>
      </c>
      <c r="CA563" s="133">
        <f t="shared" si="356"/>
        <v>9.7000000000000003E-3</v>
      </c>
      <c r="CB563" s="133">
        <f t="shared" si="357"/>
        <v>9.6295000000000002</v>
      </c>
      <c r="CC563" s="133"/>
      <c r="CD563" s="133">
        <f t="shared" si="358"/>
        <v>1.8591000000000002</v>
      </c>
    </row>
    <row r="564" spans="1:82" ht="15.75" x14ac:dyDescent="0.25">
      <c r="A564" s="125">
        <v>43662</v>
      </c>
      <c r="B564" s="126">
        <v>14881</v>
      </c>
      <c r="C564" s="126">
        <v>51202</v>
      </c>
      <c r="D564" s="126">
        <v>71887</v>
      </c>
      <c r="E564" s="126">
        <v>15932</v>
      </c>
      <c r="F564" s="126">
        <v>46856</v>
      </c>
      <c r="G564" s="126">
        <v>2267</v>
      </c>
      <c r="H564" s="126">
        <v>17298</v>
      </c>
      <c r="I564" s="126">
        <v>14595</v>
      </c>
      <c r="J564" s="126">
        <v>109994</v>
      </c>
      <c r="K564" s="126">
        <v>81493</v>
      </c>
      <c r="L564" s="126">
        <v>3333</v>
      </c>
      <c r="M564" s="126">
        <v>14889</v>
      </c>
      <c r="N564" s="126">
        <v>87</v>
      </c>
      <c r="O564" s="126">
        <v>19090</v>
      </c>
      <c r="P564" s="126">
        <v>17562</v>
      </c>
      <c r="Q564" s="126">
        <v>3047</v>
      </c>
      <c r="R564" s="126">
        <v>14726</v>
      </c>
      <c r="S564" s="126">
        <v>47429</v>
      </c>
      <c r="T564" s="126">
        <v>15421</v>
      </c>
      <c r="U564" s="126">
        <v>2848</v>
      </c>
      <c r="V564" s="126">
        <v>27201</v>
      </c>
      <c r="W564" s="126">
        <v>35227</v>
      </c>
      <c r="X564" s="126">
        <v>17178</v>
      </c>
      <c r="Y564" s="146">
        <v>16209</v>
      </c>
      <c r="Z564" s="126">
        <v>15481</v>
      </c>
      <c r="AA564" s="126">
        <v>50633</v>
      </c>
      <c r="AB564" s="126">
        <v>1047</v>
      </c>
      <c r="AC564" s="126">
        <v>801</v>
      </c>
      <c r="AD564" s="135">
        <v>9323</v>
      </c>
      <c r="AE564" s="126">
        <v>29239</v>
      </c>
      <c r="AF564" s="126">
        <v>8784</v>
      </c>
      <c r="AG564" s="126">
        <v>10580</v>
      </c>
      <c r="AH564" s="126">
        <v>71970</v>
      </c>
      <c r="AI564" s="126">
        <v>54500</v>
      </c>
      <c r="AJ564" s="126">
        <v>363440</v>
      </c>
      <c r="AK564" s="128">
        <f t="shared" si="372"/>
        <v>0.14889000000000002</v>
      </c>
      <c r="AL564" s="129">
        <f t="shared" si="373"/>
        <v>1.4881</v>
      </c>
      <c r="AM564" s="129">
        <f t="shared" si="374"/>
        <v>2.5601000000000003</v>
      </c>
      <c r="AN564" s="129">
        <f t="shared" si="374"/>
        <v>3.5943500000000004</v>
      </c>
      <c r="AO564" s="129">
        <f t="shared" si="375"/>
        <v>10.999400000000001</v>
      </c>
      <c r="AP564" s="129">
        <f t="shared" si="376"/>
        <v>4.0746500000000001</v>
      </c>
      <c r="AQ564" s="129">
        <f t="shared" si="377"/>
        <v>0.71970000000000001</v>
      </c>
      <c r="AR564" s="129">
        <f t="shared" si="377"/>
        <v>0.54500000000000004</v>
      </c>
      <c r="AT564" s="131">
        <f t="shared" si="359"/>
        <v>43662</v>
      </c>
      <c r="AU564" s="132">
        <f t="shared" si="338"/>
        <v>0.29239000000000004</v>
      </c>
      <c r="AV564" s="132">
        <f t="shared" si="339"/>
        <v>0.50633000000000006</v>
      </c>
      <c r="AW564" s="132">
        <f t="shared" si="340"/>
        <v>0.47429000000000004</v>
      </c>
      <c r="AX564" s="132">
        <f t="shared" si="341"/>
        <v>8.0100000000000015E-3</v>
      </c>
      <c r="AY564" s="132">
        <f t="shared" si="342"/>
        <v>1.047E-2</v>
      </c>
      <c r="AZ564" s="132">
        <f t="shared" si="343"/>
        <v>0.27201000000000003</v>
      </c>
      <c r="BA564" s="132">
        <f t="shared" si="344"/>
        <v>0.16209000000000001</v>
      </c>
      <c r="BB564" s="132">
        <f t="shared" si="345"/>
        <v>0.70454000000000006</v>
      </c>
      <c r="BC564" s="132">
        <f t="shared" si="346"/>
        <v>0.15481</v>
      </c>
      <c r="BD564" s="132">
        <f t="shared" si="347"/>
        <v>0.17178000000000002</v>
      </c>
      <c r="BE564" s="132">
        <f t="shared" si="348"/>
        <v>8.7840000000000001E-2</v>
      </c>
      <c r="BF564" s="132">
        <f t="shared" si="349"/>
        <v>9.3230000000000007E-2</v>
      </c>
      <c r="BG564" s="132">
        <f t="shared" si="360"/>
        <v>1.0579999999999999E-2</v>
      </c>
      <c r="BH564" s="132"/>
      <c r="BI564" s="132">
        <f t="shared" si="370"/>
        <v>1.4881</v>
      </c>
      <c r="BJ564" s="132">
        <f t="shared" si="370"/>
        <v>2.5601000000000003</v>
      </c>
      <c r="BK564" s="132">
        <f t="shared" si="370"/>
        <v>3.5943500000000004</v>
      </c>
      <c r="BL564" s="132">
        <f t="shared" si="350"/>
        <v>0.2848</v>
      </c>
      <c r="BM564" s="132">
        <f t="shared" si="361"/>
        <v>1.5932000000000002</v>
      </c>
      <c r="BN564" s="132">
        <f t="shared" si="351"/>
        <v>0.93712000000000006</v>
      </c>
      <c r="BO564" s="132"/>
      <c r="BP564" s="132">
        <f t="shared" si="362"/>
        <v>4.0746500000000001</v>
      </c>
      <c r="BQ564" s="132">
        <f t="shared" si="363"/>
        <v>10.999400000000001</v>
      </c>
      <c r="BR564" s="132">
        <f t="shared" si="364"/>
        <v>0.36343999999999999</v>
      </c>
      <c r="BS564" s="132">
        <f t="shared" si="352"/>
        <v>0.15421000000000001</v>
      </c>
      <c r="BT564" s="132">
        <f t="shared" si="353"/>
        <v>1.4726000000000001</v>
      </c>
      <c r="BU564" s="132"/>
      <c r="BV564" s="132">
        <f t="shared" si="365"/>
        <v>0.22670000000000001</v>
      </c>
      <c r="BW564" s="133">
        <f t="shared" si="371"/>
        <v>1.7298</v>
      </c>
      <c r="BX564" s="133">
        <f t="shared" si="371"/>
        <v>1.4595</v>
      </c>
      <c r="BY564" s="133">
        <f t="shared" si="354"/>
        <v>0.30470000000000003</v>
      </c>
      <c r="BZ564" s="133">
        <f t="shared" si="355"/>
        <v>0.33330000000000004</v>
      </c>
      <c r="CA564" s="133">
        <f t="shared" si="356"/>
        <v>8.7000000000000011E-3</v>
      </c>
      <c r="CB564" s="133">
        <f t="shared" si="357"/>
        <v>9.5449999999999999</v>
      </c>
      <c r="CC564" s="133"/>
      <c r="CD564" s="133">
        <f t="shared" si="358"/>
        <v>1.7562</v>
      </c>
    </row>
    <row r="565" spans="1:82" ht="15.75" x14ac:dyDescent="0.25">
      <c r="A565" s="125">
        <v>43663</v>
      </c>
      <c r="B565" s="138">
        <v>15305</v>
      </c>
      <c r="C565" s="138">
        <v>51370</v>
      </c>
      <c r="D565" s="138">
        <v>72260</v>
      </c>
      <c r="E565" s="138">
        <v>15888</v>
      </c>
      <c r="F565" s="138">
        <v>47413</v>
      </c>
      <c r="G565" s="146">
        <v>2314</v>
      </c>
      <c r="H565" s="138">
        <v>16943</v>
      </c>
      <c r="I565" s="138">
        <v>14297</v>
      </c>
      <c r="J565" s="138">
        <v>110140</v>
      </c>
      <c r="K565" s="138">
        <v>81976</v>
      </c>
      <c r="L565" s="138">
        <v>3288</v>
      </c>
      <c r="M565" s="138">
        <v>7048</v>
      </c>
      <c r="N565" s="138">
        <v>90</v>
      </c>
      <c r="O565" s="138">
        <v>19203</v>
      </c>
      <c r="P565" s="138">
        <v>17354</v>
      </c>
      <c r="Q565" s="138">
        <v>3028</v>
      </c>
      <c r="R565" s="138">
        <v>13577</v>
      </c>
      <c r="S565" s="138">
        <v>47055</v>
      </c>
      <c r="T565" s="138">
        <v>13139</v>
      </c>
      <c r="U565" s="138">
        <v>2756</v>
      </c>
      <c r="V565" s="138">
        <v>27296</v>
      </c>
      <c r="W565" s="138">
        <v>36005</v>
      </c>
      <c r="X565" s="138">
        <v>16759</v>
      </c>
      <c r="Y565" s="146">
        <v>16209</v>
      </c>
      <c r="Z565" s="138">
        <v>15739</v>
      </c>
      <c r="AA565" s="138">
        <v>48980</v>
      </c>
      <c r="AB565" s="146">
        <v>1047</v>
      </c>
      <c r="AC565" s="138">
        <v>1101</v>
      </c>
      <c r="AD565" s="138">
        <v>12342</v>
      </c>
      <c r="AE565" s="138">
        <v>29315</v>
      </c>
      <c r="AF565" s="138">
        <v>9854</v>
      </c>
      <c r="AG565" s="138">
        <v>0</v>
      </c>
      <c r="AH565" s="138">
        <v>100280</v>
      </c>
      <c r="AI565" s="138">
        <v>81160</v>
      </c>
      <c r="AJ565" s="138">
        <v>358940</v>
      </c>
      <c r="AK565" s="128">
        <f t="shared" si="372"/>
        <v>7.0480000000000001E-2</v>
      </c>
      <c r="AL565" s="129">
        <f t="shared" si="373"/>
        <v>1.5305</v>
      </c>
      <c r="AM565" s="129">
        <f t="shared" ref="AM565:AN580" si="378">(C565)*0.00005</f>
        <v>2.5685000000000002</v>
      </c>
      <c r="AN565" s="129">
        <f t="shared" si="378"/>
        <v>3.613</v>
      </c>
      <c r="AO565" s="129">
        <f t="shared" si="375"/>
        <v>11.014000000000001</v>
      </c>
      <c r="AP565" s="129">
        <f t="shared" si="376"/>
        <v>4.0987999999999998</v>
      </c>
      <c r="AQ565" s="129">
        <f t="shared" si="377"/>
        <v>1.0028000000000001</v>
      </c>
      <c r="AR565" s="129">
        <f t="shared" si="377"/>
        <v>0.8116000000000001</v>
      </c>
      <c r="AT565" s="131">
        <f t="shared" si="359"/>
        <v>43663</v>
      </c>
      <c r="AU565" s="132">
        <f t="shared" si="338"/>
        <v>0.29315000000000002</v>
      </c>
      <c r="AV565" s="132">
        <f t="shared" si="339"/>
        <v>0.48980000000000001</v>
      </c>
      <c r="AW565" s="132">
        <f t="shared" si="340"/>
        <v>0.47055000000000002</v>
      </c>
      <c r="AX565" s="132">
        <f t="shared" si="341"/>
        <v>1.1010000000000001E-2</v>
      </c>
      <c r="AY565" s="132">
        <f t="shared" si="342"/>
        <v>1.047E-2</v>
      </c>
      <c r="AZ565" s="132">
        <f t="shared" si="343"/>
        <v>0.27296000000000004</v>
      </c>
      <c r="BA565" s="132">
        <f t="shared" si="344"/>
        <v>0.16209000000000001</v>
      </c>
      <c r="BB565" s="132">
        <f t="shared" si="345"/>
        <v>0.72010000000000007</v>
      </c>
      <c r="BC565" s="132">
        <f t="shared" si="346"/>
        <v>0.15739</v>
      </c>
      <c r="BD565" s="132">
        <f t="shared" si="347"/>
        <v>0.16759000000000002</v>
      </c>
      <c r="BE565" s="132">
        <f t="shared" si="348"/>
        <v>9.8540000000000003E-2</v>
      </c>
      <c r="BF565" s="132">
        <f t="shared" si="349"/>
        <v>0.12342000000000002</v>
      </c>
      <c r="BG565" s="132">
        <f t="shared" si="360"/>
        <v>0</v>
      </c>
      <c r="BH565" s="132"/>
      <c r="BI565" s="132">
        <f t="shared" si="370"/>
        <v>1.5305</v>
      </c>
      <c r="BJ565" s="132">
        <f t="shared" si="370"/>
        <v>2.5685000000000002</v>
      </c>
      <c r="BK565" s="132">
        <f t="shared" si="370"/>
        <v>3.613</v>
      </c>
      <c r="BL565" s="132">
        <f t="shared" si="350"/>
        <v>0.27560000000000001</v>
      </c>
      <c r="BM565" s="132">
        <f t="shared" si="361"/>
        <v>1.5888</v>
      </c>
      <c r="BN565" s="132">
        <f t="shared" si="351"/>
        <v>0.9482600000000001</v>
      </c>
      <c r="BO565" s="132"/>
      <c r="BP565" s="132">
        <f t="shared" si="362"/>
        <v>4.0987999999999998</v>
      </c>
      <c r="BQ565" s="132">
        <f t="shared" si="363"/>
        <v>11.014000000000001</v>
      </c>
      <c r="BR565" s="132">
        <f t="shared" si="364"/>
        <v>0.35893999999999998</v>
      </c>
      <c r="BS565" s="132">
        <f t="shared" si="352"/>
        <v>0.13139000000000001</v>
      </c>
      <c r="BT565" s="132">
        <f t="shared" si="353"/>
        <v>1.3577000000000001</v>
      </c>
      <c r="BU565" s="132"/>
      <c r="BV565" s="132">
        <f t="shared" si="365"/>
        <v>0.23140000000000002</v>
      </c>
      <c r="BW565" s="133">
        <f t="shared" si="371"/>
        <v>1.6943000000000001</v>
      </c>
      <c r="BX565" s="133">
        <f t="shared" si="371"/>
        <v>1.4297</v>
      </c>
      <c r="BY565" s="133">
        <f t="shared" si="354"/>
        <v>0.30280000000000001</v>
      </c>
      <c r="BZ565" s="133">
        <f t="shared" si="355"/>
        <v>0.32880000000000004</v>
      </c>
      <c r="CA565" s="133">
        <f t="shared" si="356"/>
        <v>9.0000000000000011E-3</v>
      </c>
      <c r="CB565" s="133">
        <f t="shared" si="357"/>
        <v>9.6014999999999997</v>
      </c>
      <c r="CC565" s="133"/>
      <c r="CD565" s="133">
        <f t="shared" si="358"/>
        <v>1.7354000000000001</v>
      </c>
    </row>
    <row r="566" spans="1:82" ht="15.75" x14ac:dyDescent="0.25">
      <c r="A566" s="125">
        <v>43664</v>
      </c>
      <c r="B566" s="138">
        <v>15434</v>
      </c>
      <c r="C566" s="138">
        <v>51634</v>
      </c>
      <c r="D566" s="138">
        <v>72577</v>
      </c>
      <c r="E566" s="138">
        <v>16351</v>
      </c>
      <c r="F566" s="138">
        <v>48623</v>
      </c>
      <c r="G566" s="138">
        <v>2370</v>
      </c>
      <c r="H566" s="138">
        <v>17426</v>
      </c>
      <c r="I566" s="138">
        <v>15637</v>
      </c>
      <c r="J566" s="138">
        <v>111342</v>
      </c>
      <c r="K566" s="138">
        <v>83489</v>
      </c>
      <c r="L566" s="138">
        <v>3374</v>
      </c>
      <c r="M566" s="138">
        <v>585</v>
      </c>
      <c r="N566" s="138">
        <v>159</v>
      </c>
      <c r="O566" s="138">
        <v>19272</v>
      </c>
      <c r="P566" s="138">
        <v>17570</v>
      </c>
      <c r="Q566" s="138">
        <v>3090</v>
      </c>
      <c r="R566" s="138">
        <v>12984</v>
      </c>
      <c r="S566" s="138">
        <v>46681</v>
      </c>
      <c r="T566" s="138">
        <v>12174</v>
      </c>
      <c r="U566" s="138">
        <v>3478</v>
      </c>
      <c r="V566" s="138">
        <v>25844</v>
      </c>
      <c r="W566" s="138">
        <v>33934</v>
      </c>
      <c r="X566" s="138">
        <v>16271</v>
      </c>
      <c r="Y566" s="146">
        <v>16209</v>
      </c>
      <c r="Z566" s="138">
        <v>15581</v>
      </c>
      <c r="AA566" s="138">
        <v>48838</v>
      </c>
      <c r="AB566" s="138">
        <v>1085</v>
      </c>
      <c r="AC566" s="138">
        <v>1045</v>
      </c>
      <c r="AD566" s="138">
        <v>12575</v>
      </c>
      <c r="AE566" s="138">
        <v>28863</v>
      </c>
      <c r="AF566" s="138">
        <v>9303</v>
      </c>
      <c r="AG566" s="138">
        <v>8900</v>
      </c>
      <c r="AH566" s="146">
        <v>109970</v>
      </c>
      <c r="AI566" s="146">
        <v>86660</v>
      </c>
      <c r="AJ566" s="138">
        <v>363840</v>
      </c>
      <c r="AK566" s="128">
        <f t="shared" si="372"/>
        <v>5.8500000000000002E-3</v>
      </c>
      <c r="AL566" s="129">
        <f t="shared" si="373"/>
        <v>1.5434000000000001</v>
      </c>
      <c r="AM566" s="129">
        <f t="shared" si="378"/>
        <v>2.5817000000000001</v>
      </c>
      <c r="AN566" s="129">
        <f t="shared" si="378"/>
        <v>3.6288500000000004</v>
      </c>
      <c r="AO566" s="129">
        <f t="shared" si="375"/>
        <v>11.1342</v>
      </c>
      <c r="AP566" s="129">
        <f t="shared" si="376"/>
        <v>4.1744500000000002</v>
      </c>
      <c r="AQ566" s="129">
        <f t="shared" si="377"/>
        <v>1.0997000000000001</v>
      </c>
      <c r="AR566" s="129">
        <f t="shared" si="377"/>
        <v>0.86660000000000004</v>
      </c>
      <c r="AT566" s="131">
        <f t="shared" si="359"/>
        <v>43664</v>
      </c>
      <c r="AU566" s="132">
        <f t="shared" si="338"/>
        <v>0.28863</v>
      </c>
      <c r="AV566" s="132">
        <f t="shared" si="339"/>
        <v>0.48838000000000004</v>
      </c>
      <c r="AW566" s="132">
        <f t="shared" si="340"/>
        <v>0.46681000000000006</v>
      </c>
      <c r="AX566" s="132">
        <f t="shared" si="341"/>
        <v>1.0450000000000001E-2</v>
      </c>
      <c r="AY566" s="132">
        <f t="shared" si="342"/>
        <v>1.085E-2</v>
      </c>
      <c r="AZ566" s="132">
        <f t="shared" si="343"/>
        <v>0.25844</v>
      </c>
      <c r="BA566" s="132">
        <f t="shared" si="344"/>
        <v>0.16209000000000001</v>
      </c>
      <c r="BB566" s="132">
        <f t="shared" si="345"/>
        <v>0.67868000000000006</v>
      </c>
      <c r="BC566" s="132">
        <f t="shared" si="346"/>
        <v>0.15581</v>
      </c>
      <c r="BD566" s="132">
        <f t="shared" si="347"/>
        <v>0.16271000000000002</v>
      </c>
      <c r="BE566" s="132">
        <f t="shared" si="348"/>
        <v>9.3030000000000002E-2</v>
      </c>
      <c r="BF566" s="132">
        <f t="shared" si="349"/>
        <v>0.12575</v>
      </c>
      <c r="BG566" s="132">
        <f t="shared" si="360"/>
        <v>8.8999999999999999E-3</v>
      </c>
      <c r="BH566" s="132"/>
      <c r="BI566" s="132">
        <f t="shared" si="370"/>
        <v>1.5434000000000001</v>
      </c>
      <c r="BJ566" s="132">
        <f t="shared" si="370"/>
        <v>2.5817000000000001</v>
      </c>
      <c r="BK566" s="132">
        <f t="shared" si="370"/>
        <v>3.6288500000000004</v>
      </c>
      <c r="BL566" s="132">
        <f t="shared" si="350"/>
        <v>0.3478</v>
      </c>
      <c r="BM566" s="132">
        <f t="shared" si="361"/>
        <v>1.6351</v>
      </c>
      <c r="BN566" s="132">
        <f t="shared" si="351"/>
        <v>0.9724600000000001</v>
      </c>
      <c r="BO566" s="132"/>
      <c r="BP566" s="132">
        <f t="shared" si="362"/>
        <v>4.1744500000000002</v>
      </c>
      <c r="BQ566" s="132">
        <f t="shared" si="363"/>
        <v>11.1342</v>
      </c>
      <c r="BR566" s="132">
        <f t="shared" si="364"/>
        <v>0.36384</v>
      </c>
      <c r="BS566" s="132">
        <f t="shared" si="352"/>
        <v>0.12174000000000001</v>
      </c>
      <c r="BT566" s="132">
        <f t="shared" si="353"/>
        <v>1.2984</v>
      </c>
      <c r="BU566" s="132"/>
      <c r="BV566" s="132">
        <f t="shared" si="365"/>
        <v>0.23700000000000002</v>
      </c>
      <c r="BW566" s="133">
        <f t="shared" si="371"/>
        <v>1.7426000000000001</v>
      </c>
      <c r="BX566" s="133">
        <f t="shared" si="371"/>
        <v>1.5637000000000001</v>
      </c>
      <c r="BY566" s="133">
        <f t="shared" si="354"/>
        <v>0.309</v>
      </c>
      <c r="BZ566" s="133">
        <f t="shared" si="355"/>
        <v>0.33740000000000003</v>
      </c>
      <c r="CA566" s="133">
        <f t="shared" si="356"/>
        <v>1.5900000000000001E-2</v>
      </c>
      <c r="CB566" s="133">
        <f t="shared" si="357"/>
        <v>9.636000000000001</v>
      </c>
      <c r="CC566" s="133"/>
      <c r="CD566" s="133">
        <f t="shared" si="358"/>
        <v>1.7570000000000001</v>
      </c>
    </row>
    <row r="567" spans="1:82" ht="15.75" x14ac:dyDescent="0.25">
      <c r="A567" s="125">
        <v>43665</v>
      </c>
      <c r="B567" s="126">
        <v>15741</v>
      </c>
      <c r="C567" s="126">
        <v>52542</v>
      </c>
      <c r="D567" s="126">
        <v>73083</v>
      </c>
      <c r="E567" s="126">
        <v>15903</v>
      </c>
      <c r="F567" s="126">
        <v>48003</v>
      </c>
      <c r="G567" s="126">
        <v>2862</v>
      </c>
      <c r="H567" s="126">
        <v>19774</v>
      </c>
      <c r="I567" s="126">
        <v>16951</v>
      </c>
      <c r="J567" s="126">
        <v>110518</v>
      </c>
      <c r="K567" s="126">
        <v>82812</v>
      </c>
      <c r="L567" s="126">
        <v>3473</v>
      </c>
      <c r="M567" s="126">
        <v>1074</v>
      </c>
      <c r="N567" s="126">
        <v>112</v>
      </c>
      <c r="O567" s="126">
        <v>19771</v>
      </c>
      <c r="P567" s="126">
        <v>19149</v>
      </c>
      <c r="Q567" s="126">
        <v>3096</v>
      </c>
      <c r="R567" s="126">
        <v>13773</v>
      </c>
      <c r="S567" s="126">
        <v>46088</v>
      </c>
      <c r="T567" s="126">
        <v>16382</v>
      </c>
      <c r="U567" s="126">
        <v>3013</v>
      </c>
      <c r="V567" s="126">
        <v>25717</v>
      </c>
      <c r="W567" s="126">
        <v>31785</v>
      </c>
      <c r="X567" s="126">
        <v>16000</v>
      </c>
      <c r="Y567" s="146">
        <v>16209</v>
      </c>
      <c r="Z567" s="126">
        <v>16761</v>
      </c>
      <c r="AA567" s="126">
        <v>49573</v>
      </c>
      <c r="AB567" s="126">
        <v>1177</v>
      </c>
      <c r="AC567" s="126">
        <v>1388</v>
      </c>
      <c r="AD567" s="126">
        <v>11850</v>
      </c>
      <c r="AE567" s="126">
        <v>29006</v>
      </c>
      <c r="AF567" s="126">
        <v>8885</v>
      </c>
      <c r="AG567" s="126">
        <v>10950</v>
      </c>
      <c r="AH567" s="126">
        <v>101360</v>
      </c>
      <c r="AI567" s="126">
        <v>81100</v>
      </c>
      <c r="AJ567" s="126">
        <v>362560</v>
      </c>
      <c r="AK567" s="128">
        <f t="shared" si="372"/>
        <v>1.0740000000000001E-2</v>
      </c>
      <c r="AL567" s="129">
        <f t="shared" si="373"/>
        <v>1.5741000000000001</v>
      </c>
      <c r="AM567" s="129">
        <f t="shared" si="378"/>
        <v>2.6271</v>
      </c>
      <c r="AN567" s="129">
        <f t="shared" si="378"/>
        <v>3.65415</v>
      </c>
      <c r="AO567" s="129">
        <f t="shared" si="375"/>
        <v>11.0518</v>
      </c>
      <c r="AP567" s="129">
        <f t="shared" si="376"/>
        <v>4.1406000000000001</v>
      </c>
      <c r="AQ567" s="129">
        <f t="shared" si="377"/>
        <v>1.0136000000000001</v>
      </c>
      <c r="AR567" s="129">
        <f t="shared" si="377"/>
        <v>0.81100000000000005</v>
      </c>
      <c r="AT567" s="131">
        <f t="shared" si="359"/>
        <v>43665</v>
      </c>
      <c r="AU567" s="132">
        <f t="shared" si="338"/>
        <v>0.29006000000000004</v>
      </c>
      <c r="AV567" s="132">
        <f t="shared" si="339"/>
        <v>0.49573000000000006</v>
      </c>
      <c r="AW567" s="132">
        <f t="shared" si="340"/>
        <v>0.46088000000000001</v>
      </c>
      <c r="AX567" s="132">
        <f t="shared" si="341"/>
        <v>1.3880000000000002E-2</v>
      </c>
      <c r="AY567" s="132">
        <f t="shared" si="342"/>
        <v>1.1770000000000001E-2</v>
      </c>
      <c r="AZ567" s="132">
        <f t="shared" si="343"/>
        <v>0.25717000000000001</v>
      </c>
      <c r="BA567" s="132">
        <f t="shared" si="344"/>
        <v>0.16209000000000001</v>
      </c>
      <c r="BB567" s="132">
        <f t="shared" si="345"/>
        <v>0.63570000000000004</v>
      </c>
      <c r="BC567" s="132">
        <f t="shared" si="346"/>
        <v>0.16761000000000001</v>
      </c>
      <c r="BD567" s="132">
        <f t="shared" si="347"/>
        <v>0.16</v>
      </c>
      <c r="BE567" s="132">
        <f t="shared" si="348"/>
        <v>8.8850000000000012E-2</v>
      </c>
      <c r="BF567" s="132">
        <f t="shared" si="349"/>
        <v>0.11850000000000001</v>
      </c>
      <c r="BG567" s="132">
        <f t="shared" si="360"/>
        <v>1.095E-2</v>
      </c>
      <c r="BH567" s="132"/>
      <c r="BI567" s="132">
        <f t="shared" si="370"/>
        <v>1.5741000000000001</v>
      </c>
      <c r="BJ567" s="132">
        <f t="shared" si="370"/>
        <v>2.6271</v>
      </c>
      <c r="BK567" s="132">
        <f t="shared" si="370"/>
        <v>3.65415</v>
      </c>
      <c r="BL567" s="132">
        <f t="shared" si="350"/>
        <v>0.30130000000000001</v>
      </c>
      <c r="BM567" s="132">
        <f t="shared" si="361"/>
        <v>1.5903</v>
      </c>
      <c r="BN567" s="132">
        <f t="shared" si="351"/>
        <v>0.96006000000000002</v>
      </c>
      <c r="BO567" s="132"/>
      <c r="BP567" s="132">
        <f t="shared" si="362"/>
        <v>4.1406000000000001</v>
      </c>
      <c r="BQ567" s="132">
        <f t="shared" si="363"/>
        <v>11.0518</v>
      </c>
      <c r="BR567" s="132">
        <f t="shared" si="364"/>
        <v>0.36255999999999999</v>
      </c>
      <c r="BS567" s="132">
        <f t="shared" si="352"/>
        <v>0.16382000000000002</v>
      </c>
      <c r="BT567" s="132">
        <f t="shared" si="353"/>
        <v>1.3773</v>
      </c>
      <c r="BU567" s="132"/>
      <c r="BV567" s="132">
        <f t="shared" si="365"/>
        <v>0.28620000000000001</v>
      </c>
      <c r="BW567" s="133">
        <f t="shared" si="371"/>
        <v>1.9774</v>
      </c>
      <c r="BX567" s="133">
        <f t="shared" si="371"/>
        <v>1.6951000000000001</v>
      </c>
      <c r="BY567" s="133">
        <f t="shared" si="354"/>
        <v>0.30960000000000004</v>
      </c>
      <c r="BZ567" s="133">
        <f t="shared" si="355"/>
        <v>0.3473</v>
      </c>
      <c r="CA567" s="133">
        <f t="shared" si="356"/>
        <v>1.12E-2</v>
      </c>
      <c r="CB567" s="133">
        <f t="shared" si="357"/>
        <v>9.8855000000000004</v>
      </c>
      <c r="CC567" s="133"/>
      <c r="CD567" s="133">
        <f t="shared" si="358"/>
        <v>1.9149</v>
      </c>
    </row>
    <row r="568" spans="1:82" ht="15.75" x14ac:dyDescent="0.25">
      <c r="A568" s="125">
        <v>43666</v>
      </c>
      <c r="B568" s="126">
        <v>16095</v>
      </c>
      <c r="C568" s="126">
        <v>53044</v>
      </c>
      <c r="D568" s="126">
        <v>73853</v>
      </c>
      <c r="E568" s="126">
        <v>15923</v>
      </c>
      <c r="F568" s="126">
        <v>49414</v>
      </c>
      <c r="G568" s="126">
        <v>3644</v>
      </c>
      <c r="H568" s="126">
        <v>21480</v>
      </c>
      <c r="I568" s="126">
        <v>16974</v>
      </c>
      <c r="J568" s="126">
        <v>112344</v>
      </c>
      <c r="K568" s="126">
        <v>83627</v>
      </c>
      <c r="L568" s="126">
        <v>3427</v>
      </c>
      <c r="M568" s="126">
        <v>10255</v>
      </c>
      <c r="N568" s="126">
        <v>116</v>
      </c>
      <c r="O568" s="126">
        <v>21076</v>
      </c>
      <c r="P568" s="126">
        <v>20896</v>
      </c>
      <c r="Q568" s="126">
        <v>3011</v>
      </c>
      <c r="R568" s="126">
        <v>13576</v>
      </c>
      <c r="S568" s="126">
        <v>44414</v>
      </c>
      <c r="T568" s="126">
        <v>15177</v>
      </c>
      <c r="U568" s="126">
        <v>2897</v>
      </c>
      <c r="V568" s="126">
        <v>26184</v>
      </c>
      <c r="W568" s="126">
        <v>33380</v>
      </c>
      <c r="X568" s="126">
        <v>18850</v>
      </c>
      <c r="Y568" s="146">
        <v>16209</v>
      </c>
      <c r="Z568" s="126">
        <v>19152</v>
      </c>
      <c r="AA568" s="126">
        <v>49492</v>
      </c>
      <c r="AB568" s="126">
        <v>1432</v>
      </c>
      <c r="AC568" s="126">
        <v>1841</v>
      </c>
      <c r="AD568" s="126">
        <v>10786</v>
      </c>
      <c r="AE568" s="126">
        <v>30580</v>
      </c>
      <c r="AF568" s="126">
        <v>6895</v>
      </c>
      <c r="AG568" s="126">
        <v>0</v>
      </c>
      <c r="AH568" s="126">
        <v>90780</v>
      </c>
      <c r="AI568" s="126">
        <v>72450</v>
      </c>
      <c r="AJ568" s="135">
        <v>360020</v>
      </c>
      <c r="AK568" s="128">
        <f t="shared" si="372"/>
        <v>0.10255</v>
      </c>
      <c r="AL568" s="129">
        <f t="shared" si="373"/>
        <v>1.6095000000000002</v>
      </c>
      <c r="AM568" s="129">
        <f t="shared" si="378"/>
        <v>2.6522000000000001</v>
      </c>
      <c r="AN568" s="129">
        <f t="shared" si="378"/>
        <v>3.69265</v>
      </c>
      <c r="AO568" s="129">
        <f t="shared" si="375"/>
        <v>11.234400000000001</v>
      </c>
      <c r="AP568" s="137">
        <f t="shared" si="376"/>
        <v>4.1813500000000001</v>
      </c>
      <c r="AQ568" s="129">
        <f t="shared" si="377"/>
        <v>0.90780000000000005</v>
      </c>
      <c r="AR568" s="129">
        <f t="shared" si="377"/>
        <v>0.72450000000000003</v>
      </c>
      <c r="AT568" s="131">
        <f t="shared" si="359"/>
        <v>43666</v>
      </c>
      <c r="AU568" s="132">
        <f t="shared" si="338"/>
        <v>0.30580000000000002</v>
      </c>
      <c r="AV568" s="132">
        <f t="shared" si="339"/>
        <v>0.49492000000000003</v>
      </c>
      <c r="AW568" s="132">
        <f t="shared" si="340"/>
        <v>0.44414000000000003</v>
      </c>
      <c r="AX568" s="132">
        <f t="shared" si="341"/>
        <v>1.8410000000000003E-2</v>
      </c>
      <c r="AY568" s="132">
        <f t="shared" si="342"/>
        <v>1.4320000000000001E-2</v>
      </c>
      <c r="AZ568" s="132">
        <f t="shared" si="343"/>
        <v>0.26184000000000002</v>
      </c>
      <c r="BA568" s="132">
        <f t="shared" si="344"/>
        <v>0.16209000000000001</v>
      </c>
      <c r="BB568" s="132">
        <f t="shared" si="345"/>
        <v>0.66760000000000008</v>
      </c>
      <c r="BC568" s="132">
        <f t="shared" si="346"/>
        <v>0.19152000000000002</v>
      </c>
      <c r="BD568" s="132">
        <f t="shared" si="347"/>
        <v>0.18850000000000003</v>
      </c>
      <c r="BE568" s="132">
        <f t="shared" si="348"/>
        <v>6.8950000000000011E-2</v>
      </c>
      <c r="BF568" s="132">
        <f t="shared" si="349"/>
        <v>0.10786000000000001</v>
      </c>
      <c r="BG568" s="132">
        <f t="shared" si="360"/>
        <v>0</v>
      </c>
      <c r="BH568" s="132"/>
      <c r="BI568" s="132">
        <f t="shared" si="370"/>
        <v>1.6095000000000002</v>
      </c>
      <c r="BJ568" s="132">
        <f t="shared" si="370"/>
        <v>2.6522000000000001</v>
      </c>
      <c r="BK568" s="132">
        <f t="shared" si="370"/>
        <v>3.69265</v>
      </c>
      <c r="BL568" s="132">
        <f t="shared" si="350"/>
        <v>0.28970000000000001</v>
      </c>
      <c r="BM568" s="132">
        <f t="shared" si="361"/>
        <v>1.5923</v>
      </c>
      <c r="BN568" s="132">
        <f t="shared" si="351"/>
        <v>0.98828000000000005</v>
      </c>
      <c r="BO568" s="132"/>
      <c r="BP568" s="132">
        <f t="shared" si="362"/>
        <v>4.1813500000000001</v>
      </c>
      <c r="BQ568" s="132">
        <f t="shared" si="363"/>
        <v>11.234400000000001</v>
      </c>
      <c r="BR568" s="132">
        <f t="shared" si="364"/>
        <v>0.36002000000000001</v>
      </c>
      <c r="BS568" s="132">
        <f t="shared" si="352"/>
        <v>0.15177000000000002</v>
      </c>
      <c r="BT568" s="132">
        <f t="shared" si="353"/>
        <v>1.3576000000000001</v>
      </c>
      <c r="BU568" s="132"/>
      <c r="BV568" s="132">
        <f t="shared" si="365"/>
        <v>0.3644</v>
      </c>
      <c r="BW568" s="133">
        <f t="shared" si="371"/>
        <v>2.1480000000000001</v>
      </c>
      <c r="BX568" s="133">
        <f t="shared" si="371"/>
        <v>1.6974</v>
      </c>
      <c r="BY568" s="133">
        <f t="shared" si="354"/>
        <v>0.30110000000000003</v>
      </c>
      <c r="BZ568" s="133">
        <f t="shared" si="355"/>
        <v>0.3427</v>
      </c>
      <c r="CA568" s="133">
        <f t="shared" si="356"/>
        <v>1.1600000000000001E-2</v>
      </c>
      <c r="CB568" s="133">
        <f t="shared" si="357"/>
        <v>10.538</v>
      </c>
      <c r="CC568" s="133"/>
      <c r="CD568" s="133">
        <f t="shared" si="358"/>
        <v>2.0895999999999999</v>
      </c>
    </row>
    <row r="569" spans="1:82" ht="15.75" x14ac:dyDescent="0.25">
      <c r="A569" s="125">
        <v>43667</v>
      </c>
      <c r="B569" s="126">
        <v>15774</v>
      </c>
      <c r="C569" s="126">
        <v>53102</v>
      </c>
      <c r="D569" s="126">
        <v>73688</v>
      </c>
      <c r="E569" s="126">
        <v>15404</v>
      </c>
      <c r="F569" s="126">
        <v>48648</v>
      </c>
      <c r="G569" s="126">
        <v>3421</v>
      </c>
      <c r="H569" s="126">
        <v>20492</v>
      </c>
      <c r="I569" s="126">
        <v>16366</v>
      </c>
      <c r="J569" s="126">
        <v>111321</v>
      </c>
      <c r="K569" s="126">
        <v>82284</v>
      </c>
      <c r="L569" s="126">
        <v>3339</v>
      </c>
      <c r="M569" s="126">
        <v>12682</v>
      </c>
      <c r="N569" s="126">
        <v>128</v>
      </c>
      <c r="O569" s="126">
        <v>20706</v>
      </c>
      <c r="P569" s="126">
        <v>20642</v>
      </c>
      <c r="Q569" s="126">
        <v>2957</v>
      </c>
      <c r="R569" s="126">
        <v>13513</v>
      </c>
      <c r="S569" s="126">
        <v>43854</v>
      </c>
      <c r="T569" s="126">
        <v>12337</v>
      </c>
      <c r="U569" s="126">
        <v>2860</v>
      </c>
      <c r="V569" s="126">
        <v>27474</v>
      </c>
      <c r="W569" s="126">
        <v>32906</v>
      </c>
      <c r="X569" s="126">
        <v>19100</v>
      </c>
      <c r="Y569" s="146">
        <v>16209</v>
      </c>
      <c r="Z569" s="126">
        <v>17398</v>
      </c>
      <c r="AA569" s="126">
        <v>51627</v>
      </c>
      <c r="AB569" s="126">
        <v>1335</v>
      </c>
      <c r="AC569" s="126">
        <v>1826</v>
      </c>
      <c r="AD569" s="126">
        <v>10074</v>
      </c>
      <c r="AE569" s="126">
        <v>30497</v>
      </c>
      <c r="AF569" s="126">
        <v>6779</v>
      </c>
      <c r="AG569" s="126">
        <v>10820</v>
      </c>
      <c r="AH569" s="126">
        <v>82310</v>
      </c>
      <c r="AI569" s="126">
        <v>64370</v>
      </c>
      <c r="AJ569" s="126">
        <v>357640</v>
      </c>
      <c r="AK569" s="128">
        <f t="shared" si="372"/>
        <v>0.12682000000000002</v>
      </c>
      <c r="AL569" s="129">
        <f t="shared" si="373"/>
        <v>1.5774000000000001</v>
      </c>
      <c r="AM569" s="129">
        <f t="shared" si="378"/>
        <v>2.6551</v>
      </c>
      <c r="AN569" s="129">
        <f t="shared" si="378"/>
        <v>3.6844000000000001</v>
      </c>
      <c r="AO569" s="129">
        <f t="shared" si="375"/>
        <v>11.132100000000001</v>
      </c>
      <c r="AP569" s="129">
        <f t="shared" si="376"/>
        <v>4.1142000000000003</v>
      </c>
      <c r="AQ569" s="129">
        <f t="shared" si="377"/>
        <v>0.82310000000000005</v>
      </c>
      <c r="AR569" s="129">
        <f t="shared" si="377"/>
        <v>0.64370000000000005</v>
      </c>
      <c r="AT569" s="131">
        <f t="shared" si="359"/>
        <v>43667</v>
      </c>
      <c r="AU569" s="132">
        <f t="shared" si="338"/>
        <v>0.30497000000000002</v>
      </c>
      <c r="AV569" s="132">
        <f t="shared" si="339"/>
        <v>0.51627000000000001</v>
      </c>
      <c r="AW569" s="132">
        <f t="shared" si="340"/>
        <v>0.43854000000000004</v>
      </c>
      <c r="AX569" s="132">
        <f t="shared" si="341"/>
        <v>1.8260000000000002E-2</v>
      </c>
      <c r="AY569" s="132">
        <f t="shared" si="342"/>
        <v>1.3350000000000001E-2</v>
      </c>
      <c r="AZ569" s="132">
        <f t="shared" si="343"/>
        <v>0.27474000000000004</v>
      </c>
      <c r="BA569" s="132">
        <f t="shared" si="344"/>
        <v>0.16209000000000001</v>
      </c>
      <c r="BB569" s="132">
        <f t="shared" si="345"/>
        <v>0.65812000000000004</v>
      </c>
      <c r="BC569" s="132">
        <f t="shared" si="346"/>
        <v>0.17398000000000002</v>
      </c>
      <c r="BD569" s="132">
        <f t="shared" si="347"/>
        <v>0.191</v>
      </c>
      <c r="BE569" s="132">
        <f t="shared" si="348"/>
        <v>6.7790000000000003E-2</v>
      </c>
      <c r="BF569" s="132">
        <f t="shared" si="349"/>
        <v>0.10074000000000001</v>
      </c>
      <c r="BG569" s="132">
        <f t="shared" si="360"/>
        <v>1.082E-2</v>
      </c>
      <c r="BH569" s="132"/>
      <c r="BI569" s="132">
        <f t="shared" si="370"/>
        <v>1.5774000000000001</v>
      </c>
      <c r="BJ569" s="132">
        <f t="shared" si="370"/>
        <v>2.6551</v>
      </c>
      <c r="BK569" s="132">
        <f t="shared" si="370"/>
        <v>3.6844000000000001</v>
      </c>
      <c r="BL569" s="132">
        <f t="shared" si="350"/>
        <v>0.28600000000000003</v>
      </c>
      <c r="BM569" s="132">
        <f t="shared" si="361"/>
        <v>1.5404</v>
      </c>
      <c r="BN569" s="132">
        <f t="shared" si="351"/>
        <v>0.97296000000000005</v>
      </c>
      <c r="BO569" s="132"/>
      <c r="BP569" s="132">
        <f t="shared" si="362"/>
        <v>4.1142000000000003</v>
      </c>
      <c r="BQ569" s="132">
        <f t="shared" si="363"/>
        <v>11.132100000000001</v>
      </c>
      <c r="BR569" s="132">
        <f t="shared" si="364"/>
        <v>0.35763999999999996</v>
      </c>
      <c r="BS569" s="132">
        <f t="shared" si="352"/>
        <v>0.12337000000000001</v>
      </c>
      <c r="BT569" s="132">
        <f t="shared" si="353"/>
        <v>1.3513000000000002</v>
      </c>
      <c r="BU569" s="132"/>
      <c r="BV569" s="132">
        <f t="shared" si="365"/>
        <v>0.34210000000000002</v>
      </c>
      <c r="BW569" s="133">
        <f t="shared" si="371"/>
        <v>2.0491999999999999</v>
      </c>
      <c r="BX569" s="133">
        <f t="shared" si="371"/>
        <v>1.6366000000000001</v>
      </c>
      <c r="BY569" s="133">
        <f t="shared" si="354"/>
        <v>0.29570000000000002</v>
      </c>
      <c r="BZ569" s="133">
        <f t="shared" si="355"/>
        <v>0.33390000000000003</v>
      </c>
      <c r="CA569" s="133">
        <f t="shared" si="356"/>
        <v>1.2800000000000001E-2</v>
      </c>
      <c r="CB569" s="133">
        <f t="shared" si="357"/>
        <v>10.353</v>
      </c>
      <c r="CC569" s="133"/>
      <c r="CD569" s="133">
        <f t="shared" si="358"/>
        <v>2.0642</v>
      </c>
    </row>
    <row r="570" spans="1:82" ht="15.75" x14ac:dyDescent="0.25">
      <c r="A570" s="125">
        <v>43668</v>
      </c>
      <c r="B570" s="138">
        <v>15179</v>
      </c>
      <c r="C570" s="138">
        <v>51560</v>
      </c>
      <c r="D570" s="138">
        <v>71920</v>
      </c>
      <c r="E570" s="138">
        <v>15588</v>
      </c>
      <c r="F570" s="138">
        <v>46498</v>
      </c>
      <c r="G570" s="138">
        <v>2466</v>
      </c>
      <c r="H570" s="138">
        <v>16606</v>
      </c>
      <c r="I570" s="138">
        <v>14613</v>
      </c>
      <c r="J570" s="138">
        <v>109514</v>
      </c>
      <c r="K570" s="138">
        <v>80420</v>
      </c>
      <c r="L570" s="138">
        <v>3189</v>
      </c>
      <c r="M570" s="138">
        <v>8453</v>
      </c>
      <c r="N570" s="138">
        <v>156</v>
      </c>
      <c r="O570" s="138">
        <v>19197</v>
      </c>
      <c r="P570" s="138">
        <v>18059</v>
      </c>
      <c r="Q570" s="138">
        <v>2982</v>
      </c>
      <c r="R570" s="138">
        <v>13126</v>
      </c>
      <c r="S570" s="138">
        <v>46273</v>
      </c>
      <c r="T570" s="138">
        <v>15512</v>
      </c>
      <c r="U570" s="138">
        <v>2993</v>
      </c>
      <c r="V570" s="138">
        <v>23496</v>
      </c>
      <c r="W570" s="138">
        <v>34055</v>
      </c>
      <c r="X570" s="138">
        <v>17017</v>
      </c>
      <c r="Y570" s="146">
        <v>16209</v>
      </c>
      <c r="Z570" s="138">
        <v>15676</v>
      </c>
      <c r="AA570" s="138">
        <v>50143</v>
      </c>
      <c r="AB570" s="138">
        <v>1207</v>
      </c>
      <c r="AC570" s="138">
        <v>1213</v>
      </c>
      <c r="AD570" s="138">
        <v>10361</v>
      </c>
      <c r="AE570" s="138">
        <v>30317</v>
      </c>
      <c r="AF570" s="138">
        <v>8841</v>
      </c>
      <c r="AG570" s="138">
        <v>11010</v>
      </c>
      <c r="AH570" s="138">
        <v>90580</v>
      </c>
      <c r="AI570" s="138">
        <v>76940</v>
      </c>
      <c r="AJ570" s="138">
        <v>322380</v>
      </c>
      <c r="AK570" s="128">
        <f t="shared" si="372"/>
        <v>8.4530000000000008E-2</v>
      </c>
      <c r="AL570" s="129">
        <f t="shared" si="373"/>
        <v>1.5179</v>
      </c>
      <c r="AM570" s="129">
        <f t="shared" si="378"/>
        <v>2.5780000000000003</v>
      </c>
      <c r="AN570" s="129">
        <f t="shared" si="378"/>
        <v>3.5960000000000001</v>
      </c>
      <c r="AO570" s="129">
        <f t="shared" si="375"/>
        <v>10.951400000000001</v>
      </c>
      <c r="AP570" s="129">
        <f t="shared" si="376"/>
        <v>4.0209999999999999</v>
      </c>
      <c r="AQ570" s="129">
        <f t="shared" si="377"/>
        <v>0.90580000000000005</v>
      </c>
      <c r="AR570" s="129">
        <f t="shared" si="377"/>
        <v>0.76940000000000008</v>
      </c>
      <c r="AT570" s="131">
        <f t="shared" si="359"/>
        <v>43668</v>
      </c>
      <c r="AU570" s="132">
        <f t="shared" si="338"/>
        <v>0.30317000000000005</v>
      </c>
      <c r="AV570" s="132">
        <f t="shared" si="339"/>
        <v>0.50143000000000004</v>
      </c>
      <c r="AW570" s="132">
        <f t="shared" si="340"/>
        <v>0.46273000000000003</v>
      </c>
      <c r="AX570" s="132">
        <f t="shared" si="341"/>
        <v>1.213E-2</v>
      </c>
      <c r="AY570" s="132">
        <f t="shared" si="342"/>
        <v>1.2070000000000001E-2</v>
      </c>
      <c r="AZ570" s="132">
        <f t="shared" si="343"/>
        <v>0.23496000000000003</v>
      </c>
      <c r="BA570" s="132">
        <f t="shared" si="344"/>
        <v>0.16209000000000001</v>
      </c>
      <c r="BB570" s="132">
        <f t="shared" si="345"/>
        <v>0.68110000000000004</v>
      </c>
      <c r="BC570" s="132">
        <f t="shared" si="346"/>
        <v>0.15676000000000001</v>
      </c>
      <c r="BD570" s="132">
        <f t="shared" si="347"/>
        <v>0.17017000000000002</v>
      </c>
      <c r="BE570" s="132">
        <f t="shared" si="348"/>
        <v>8.8410000000000002E-2</v>
      </c>
      <c r="BF570" s="132">
        <f t="shared" si="349"/>
        <v>0.10361000000000001</v>
      </c>
      <c r="BG570" s="132">
        <f t="shared" si="360"/>
        <v>1.1009999999999999E-2</v>
      </c>
      <c r="BH570" s="132"/>
      <c r="BI570" s="132">
        <f t="shared" si="370"/>
        <v>1.5179</v>
      </c>
      <c r="BJ570" s="132">
        <f t="shared" si="370"/>
        <v>2.5780000000000003</v>
      </c>
      <c r="BK570" s="132">
        <f t="shared" si="370"/>
        <v>3.5960000000000001</v>
      </c>
      <c r="BL570" s="132">
        <f t="shared" si="350"/>
        <v>0.29930000000000001</v>
      </c>
      <c r="BM570" s="132">
        <f t="shared" si="361"/>
        <v>1.5588000000000002</v>
      </c>
      <c r="BN570" s="132">
        <f t="shared" si="351"/>
        <v>0.92996000000000012</v>
      </c>
      <c r="BO570" s="132"/>
      <c r="BP570" s="132">
        <f t="shared" si="362"/>
        <v>4.0209999999999999</v>
      </c>
      <c r="BQ570" s="132">
        <f t="shared" si="363"/>
        <v>10.951400000000001</v>
      </c>
      <c r="BR570" s="132">
        <f t="shared" si="364"/>
        <v>0.32238</v>
      </c>
      <c r="BS570" s="132">
        <f t="shared" si="352"/>
        <v>0.15512000000000001</v>
      </c>
      <c r="BT570" s="132">
        <f t="shared" si="353"/>
        <v>1.3126</v>
      </c>
      <c r="BU570" s="132"/>
      <c r="BV570" s="132">
        <f t="shared" si="365"/>
        <v>0.24660000000000001</v>
      </c>
      <c r="BW570" s="133">
        <f t="shared" si="371"/>
        <v>1.6606000000000001</v>
      </c>
      <c r="BX570" s="133">
        <f t="shared" si="371"/>
        <v>1.4613</v>
      </c>
      <c r="BY570" s="133">
        <f t="shared" si="354"/>
        <v>0.29820000000000002</v>
      </c>
      <c r="BZ570" s="133">
        <f t="shared" si="355"/>
        <v>0.31890000000000002</v>
      </c>
      <c r="CA570" s="133">
        <f t="shared" si="356"/>
        <v>1.5600000000000001E-2</v>
      </c>
      <c r="CB570" s="133">
        <f t="shared" si="357"/>
        <v>9.5984999999999996</v>
      </c>
      <c r="CC570" s="133"/>
      <c r="CD570" s="133">
        <f t="shared" si="358"/>
        <v>1.8059000000000001</v>
      </c>
    </row>
    <row r="571" spans="1:82" ht="15.75" x14ac:dyDescent="0.25">
      <c r="A571" s="125">
        <v>43669</v>
      </c>
      <c r="B571" s="138">
        <v>14983</v>
      </c>
      <c r="C571" s="138">
        <v>50193</v>
      </c>
      <c r="D571" s="138">
        <v>69865</v>
      </c>
      <c r="E571" s="138">
        <v>15369</v>
      </c>
      <c r="F571" s="138">
        <v>45118</v>
      </c>
      <c r="G571" s="138">
        <v>2219</v>
      </c>
      <c r="H571" s="138">
        <v>16248</v>
      </c>
      <c r="I571" s="138">
        <v>12894</v>
      </c>
      <c r="J571" s="138">
        <v>107151</v>
      </c>
      <c r="K571" s="146">
        <v>78338</v>
      </c>
      <c r="L571" s="138">
        <v>3228</v>
      </c>
      <c r="M571" s="138">
        <v>11153</v>
      </c>
      <c r="N571" s="138">
        <v>145</v>
      </c>
      <c r="O571" s="146">
        <v>18642</v>
      </c>
      <c r="P571" s="146">
        <v>17525</v>
      </c>
      <c r="Q571" s="146">
        <v>3089</v>
      </c>
      <c r="R571" s="138">
        <v>13651</v>
      </c>
      <c r="S571" s="138">
        <v>47508</v>
      </c>
      <c r="T571" s="146">
        <v>15072</v>
      </c>
      <c r="U571" s="138">
        <v>3002</v>
      </c>
      <c r="V571" s="138">
        <v>27154</v>
      </c>
      <c r="W571" s="138">
        <v>32505</v>
      </c>
      <c r="X571" s="146">
        <v>17063</v>
      </c>
      <c r="Y571" s="146">
        <v>16209</v>
      </c>
      <c r="Z571" s="138">
        <v>14815</v>
      </c>
      <c r="AA571" s="138">
        <v>48255</v>
      </c>
      <c r="AB571" s="138">
        <v>1038</v>
      </c>
      <c r="AC571" s="146">
        <v>1002</v>
      </c>
      <c r="AD571" s="146">
        <v>10580</v>
      </c>
      <c r="AE571" s="138">
        <v>29023</v>
      </c>
      <c r="AF571" s="146">
        <v>9266</v>
      </c>
      <c r="AG571" s="138">
        <v>0</v>
      </c>
      <c r="AH571" s="138">
        <v>98520</v>
      </c>
      <c r="AI571" s="138">
        <v>74790</v>
      </c>
      <c r="AJ571" s="138">
        <v>343900</v>
      </c>
      <c r="AK571" s="128">
        <f t="shared" si="372"/>
        <v>0.11153</v>
      </c>
      <c r="AL571" s="129">
        <f t="shared" si="373"/>
        <v>1.4983</v>
      </c>
      <c r="AM571" s="129">
        <f t="shared" si="378"/>
        <v>2.5096500000000002</v>
      </c>
      <c r="AN571" s="129">
        <f t="shared" si="378"/>
        <v>3.4932500000000002</v>
      </c>
      <c r="AO571" s="129">
        <f t="shared" si="375"/>
        <v>10.715100000000001</v>
      </c>
      <c r="AP571" s="129">
        <f t="shared" si="376"/>
        <v>3.9169</v>
      </c>
      <c r="AQ571" s="129">
        <f t="shared" si="377"/>
        <v>0.98520000000000008</v>
      </c>
      <c r="AR571" s="129">
        <f t="shared" si="377"/>
        <v>0.74790000000000001</v>
      </c>
      <c r="AT571" s="131">
        <f t="shared" si="359"/>
        <v>43669</v>
      </c>
      <c r="AU571" s="132">
        <f t="shared" si="338"/>
        <v>0.29023000000000004</v>
      </c>
      <c r="AV571" s="132">
        <f t="shared" si="339"/>
        <v>0.48255000000000003</v>
      </c>
      <c r="AW571" s="132">
        <f t="shared" si="340"/>
        <v>0.47508000000000006</v>
      </c>
      <c r="AX571" s="132">
        <f t="shared" si="341"/>
        <v>1.0020000000000001E-2</v>
      </c>
      <c r="AY571" s="132">
        <f t="shared" si="342"/>
        <v>1.038E-2</v>
      </c>
      <c r="AZ571" s="132">
        <f t="shared" si="343"/>
        <v>0.27154</v>
      </c>
      <c r="BA571" s="132">
        <f t="shared" si="344"/>
        <v>0.16209000000000001</v>
      </c>
      <c r="BB571" s="132">
        <f t="shared" si="345"/>
        <v>0.65010000000000001</v>
      </c>
      <c r="BC571" s="132">
        <f t="shared" si="346"/>
        <v>0.14815</v>
      </c>
      <c r="BD571" s="132">
        <f t="shared" si="347"/>
        <v>0.17063</v>
      </c>
      <c r="BE571" s="132">
        <f t="shared" si="348"/>
        <v>9.2660000000000006E-2</v>
      </c>
      <c r="BF571" s="132">
        <f t="shared" si="349"/>
        <v>0.10580000000000001</v>
      </c>
      <c r="BG571" s="132">
        <f t="shared" si="360"/>
        <v>0</v>
      </c>
      <c r="BH571" s="132"/>
      <c r="BI571" s="132">
        <f t="shared" si="370"/>
        <v>1.4983</v>
      </c>
      <c r="BJ571" s="132">
        <f t="shared" si="370"/>
        <v>2.5096500000000002</v>
      </c>
      <c r="BK571" s="132">
        <f t="shared" si="370"/>
        <v>3.4932500000000002</v>
      </c>
      <c r="BL571" s="132">
        <f t="shared" si="350"/>
        <v>0.30020000000000002</v>
      </c>
      <c r="BM571" s="132">
        <f t="shared" si="361"/>
        <v>1.5369000000000002</v>
      </c>
      <c r="BN571" s="132">
        <f t="shared" si="351"/>
        <v>0.90236000000000005</v>
      </c>
      <c r="BO571" s="132"/>
      <c r="BP571" s="132">
        <f t="shared" si="362"/>
        <v>3.9169</v>
      </c>
      <c r="BQ571" s="132">
        <f t="shared" si="363"/>
        <v>10.715100000000001</v>
      </c>
      <c r="BR571" s="132">
        <f t="shared" si="364"/>
        <v>0.34389999999999998</v>
      </c>
      <c r="BS571" s="132">
        <f t="shared" si="352"/>
        <v>0.15072000000000002</v>
      </c>
      <c r="BT571" s="132">
        <f t="shared" si="353"/>
        <v>1.3651</v>
      </c>
      <c r="BU571" s="132"/>
      <c r="BV571" s="132">
        <f t="shared" si="365"/>
        <v>0.22190000000000001</v>
      </c>
      <c r="BW571" s="133">
        <f t="shared" si="371"/>
        <v>1.6248</v>
      </c>
      <c r="BX571" s="133">
        <f t="shared" si="371"/>
        <v>1.2894000000000001</v>
      </c>
      <c r="BY571" s="133">
        <f t="shared" si="354"/>
        <v>0.30890000000000001</v>
      </c>
      <c r="BZ571" s="133">
        <f t="shared" si="355"/>
        <v>0.32280000000000003</v>
      </c>
      <c r="CA571" s="133">
        <f t="shared" si="356"/>
        <v>1.4500000000000001E-2</v>
      </c>
      <c r="CB571" s="133">
        <f t="shared" si="357"/>
        <v>9.3209999999999997</v>
      </c>
      <c r="CC571" s="133"/>
      <c r="CD571" s="133">
        <f t="shared" si="358"/>
        <v>1.7525000000000002</v>
      </c>
    </row>
    <row r="572" spans="1:82" ht="15.75" x14ac:dyDescent="0.25">
      <c r="A572" s="125">
        <v>43670</v>
      </c>
      <c r="B572" s="138">
        <v>15032</v>
      </c>
      <c r="C572" s="138">
        <v>50663</v>
      </c>
      <c r="D572" s="138">
        <v>70228</v>
      </c>
      <c r="E572" s="138">
        <v>15898</v>
      </c>
      <c r="F572" s="138">
        <v>45734</v>
      </c>
      <c r="G572" s="138">
        <v>2514</v>
      </c>
      <c r="H572" s="138">
        <v>18336</v>
      </c>
      <c r="I572" s="138">
        <v>16232</v>
      </c>
      <c r="J572" s="138">
        <v>109215</v>
      </c>
      <c r="K572" s="138">
        <v>80479</v>
      </c>
      <c r="L572" s="138">
        <v>3436</v>
      </c>
      <c r="M572" s="138">
        <v>13913</v>
      </c>
      <c r="N572" s="145">
        <v>145</v>
      </c>
      <c r="O572" s="138">
        <v>19417</v>
      </c>
      <c r="P572" s="138">
        <v>18917</v>
      </c>
      <c r="Q572" s="138">
        <v>3284</v>
      </c>
      <c r="R572" s="138">
        <v>12913</v>
      </c>
      <c r="S572" s="138">
        <v>47811</v>
      </c>
      <c r="T572" s="138">
        <v>14836</v>
      </c>
      <c r="U572" s="138">
        <v>3227</v>
      </c>
      <c r="V572" s="138">
        <v>26801</v>
      </c>
      <c r="W572" s="138">
        <v>34005</v>
      </c>
      <c r="X572" s="138">
        <v>19062</v>
      </c>
      <c r="Y572" s="146">
        <v>16209</v>
      </c>
      <c r="Z572" s="138">
        <v>15304</v>
      </c>
      <c r="AA572" s="138">
        <v>48515</v>
      </c>
      <c r="AB572" s="138">
        <v>1395</v>
      </c>
      <c r="AC572" s="138">
        <v>1229</v>
      </c>
      <c r="AD572" s="138">
        <v>9108</v>
      </c>
      <c r="AE572" s="138">
        <v>29099</v>
      </c>
      <c r="AF572" s="138">
        <v>10097</v>
      </c>
      <c r="AG572" s="138">
        <v>0</v>
      </c>
      <c r="AH572" s="138">
        <v>82490</v>
      </c>
      <c r="AI572" s="138">
        <v>66710</v>
      </c>
      <c r="AJ572" s="138">
        <v>368640</v>
      </c>
      <c r="AK572" s="128">
        <f t="shared" si="372"/>
        <v>0.13913</v>
      </c>
      <c r="AL572" s="129">
        <f t="shared" si="373"/>
        <v>1.5032000000000001</v>
      </c>
      <c r="AM572" s="129">
        <f t="shared" si="378"/>
        <v>2.53315</v>
      </c>
      <c r="AN572" s="129">
        <f t="shared" si="378"/>
        <v>3.5114000000000001</v>
      </c>
      <c r="AO572" s="129">
        <f t="shared" si="375"/>
        <v>10.9215</v>
      </c>
      <c r="AP572" s="129">
        <f t="shared" si="376"/>
        <v>4.0239500000000001</v>
      </c>
      <c r="AQ572" s="129">
        <f t="shared" si="377"/>
        <v>0.82490000000000008</v>
      </c>
      <c r="AR572" s="129">
        <f t="shared" si="377"/>
        <v>0.66710000000000003</v>
      </c>
      <c r="AT572" s="131">
        <f t="shared" si="359"/>
        <v>43670</v>
      </c>
      <c r="AU572" s="132">
        <f t="shared" si="338"/>
        <v>0.29099000000000003</v>
      </c>
      <c r="AV572" s="132">
        <f t="shared" si="339"/>
        <v>0.48515000000000003</v>
      </c>
      <c r="AW572" s="132">
        <f t="shared" si="340"/>
        <v>0.47811000000000003</v>
      </c>
      <c r="AX572" s="132">
        <f t="shared" si="341"/>
        <v>1.2290000000000001E-2</v>
      </c>
      <c r="AY572" s="132">
        <f t="shared" si="342"/>
        <v>1.3950000000000001E-2</v>
      </c>
      <c r="AZ572" s="132">
        <f t="shared" si="343"/>
        <v>0.26801000000000003</v>
      </c>
      <c r="BA572" s="132">
        <f t="shared" si="344"/>
        <v>0.16209000000000001</v>
      </c>
      <c r="BB572" s="132">
        <f t="shared" si="345"/>
        <v>0.68010000000000004</v>
      </c>
      <c r="BC572" s="132">
        <f t="shared" si="346"/>
        <v>0.15304000000000001</v>
      </c>
      <c r="BD572" s="132">
        <f t="shared" si="347"/>
        <v>0.19062000000000001</v>
      </c>
      <c r="BE572" s="132">
        <f t="shared" si="348"/>
        <v>0.10097</v>
      </c>
      <c r="BF572" s="132">
        <f t="shared" si="349"/>
        <v>9.1080000000000008E-2</v>
      </c>
      <c r="BG572" s="132">
        <f t="shared" si="360"/>
        <v>0</v>
      </c>
      <c r="BH572" s="132"/>
      <c r="BI572" s="132">
        <f t="shared" si="370"/>
        <v>1.5032000000000001</v>
      </c>
      <c r="BJ572" s="132">
        <f t="shared" si="370"/>
        <v>2.53315</v>
      </c>
      <c r="BK572" s="132">
        <f t="shared" si="370"/>
        <v>3.5114000000000001</v>
      </c>
      <c r="BL572" s="132">
        <f t="shared" si="350"/>
        <v>0.32270000000000004</v>
      </c>
      <c r="BM572" s="132">
        <f t="shared" si="361"/>
        <v>1.5898000000000001</v>
      </c>
      <c r="BN572" s="132">
        <f t="shared" si="351"/>
        <v>0.91468000000000005</v>
      </c>
      <c r="BO572" s="132"/>
      <c r="BP572" s="132">
        <f t="shared" si="362"/>
        <v>4.0239500000000001</v>
      </c>
      <c r="BQ572" s="132">
        <f t="shared" si="363"/>
        <v>10.9215</v>
      </c>
      <c r="BR572" s="132">
        <f t="shared" si="364"/>
        <v>0.36863999999999997</v>
      </c>
      <c r="BS572" s="132">
        <f t="shared" si="352"/>
        <v>0.14836000000000002</v>
      </c>
      <c r="BT572" s="132">
        <f t="shared" si="353"/>
        <v>1.2913000000000001</v>
      </c>
      <c r="BU572" s="132"/>
      <c r="BV572" s="132">
        <f t="shared" si="365"/>
        <v>0.25140000000000001</v>
      </c>
      <c r="BW572" s="133">
        <f t="shared" si="371"/>
        <v>1.8336000000000001</v>
      </c>
      <c r="BX572" s="133">
        <f t="shared" si="371"/>
        <v>1.6232</v>
      </c>
      <c r="BY572" s="133">
        <f t="shared" si="354"/>
        <v>0.32840000000000003</v>
      </c>
      <c r="BZ572" s="133">
        <f t="shared" si="355"/>
        <v>0.34360000000000002</v>
      </c>
      <c r="CA572" s="133">
        <f t="shared" si="356"/>
        <v>1.4500000000000001E-2</v>
      </c>
      <c r="CB572" s="133">
        <f t="shared" si="357"/>
        <v>9.7085000000000008</v>
      </c>
      <c r="CC572" s="133"/>
      <c r="CD572" s="133">
        <f t="shared" si="358"/>
        <v>1.8917000000000002</v>
      </c>
    </row>
    <row r="573" spans="1:82" ht="15.75" x14ac:dyDescent="0.25">
      <c r="A573" s="125">
        <v>43671</v>
      </c>
      <c r="B573" s="138">
        <v>14995</v>
      </c>
      <c r="C573" s="138">
        <v>50388</v>
      </c>
      <c r="D573" s="138">
        <v>70238</v>
      </c>
      <c r="E573" s="138">
        <v>15221</v>
      </c>
      <c r="F573" s="138">
        <v>44585</v>
      </c>
      <c r="G573" s="138">
        <v>2452</v>
      </c>
      <c r="H573" s="138">
        <v>17863</v>
      </c>
      <c r="I573" s="138">
        <v>15465</v>
      </c>
      <c r="J573" s="138">
        <v>106693</v>
      </c>
      <c r="K573" s="138">
        <v>77720</v>
      </c>
      <c r="L573" s="138">
        <v>3385</v>
      </c>
      <c r="M573" s="138">
        <v>17407</v>
      </c>
      <c r="N573" s="138">
        <v>125</v>
      </c>
      <c r="O573" s="138">
        <v>18950</v>
      </c>
      <c r="P573" s="138">
        <v>18347</v>
      </c>
      <c r="Q573" s="138">
        <v>3038</v>
      </c>
      <c r="R573" s="138">
        <v>13025</v>
      </c>
      <c r="S573" s="138">
        <v>46704</v>
      </c>
      <c r="T573" s="138">
        <v>16185</v>
      </c>
      <c r="U573" s="138">
        <v>2907</v>
      </c>
      <c r="V573" s="138">
        <v>26873</v>
      </c>
      <c r="W573" s="138">
        <v>32695</v>
      </c>
      <c r="X573" s="138">
        <v>17199</v>
      </c>
      <c r="Y573" s="146">
        <v>16209</v>
      </c>
      <c r="Z573" s="138">
        <v>15335</v>
      </c>
      <c r="AA573" s="138">
        <v>48680</v>
      </c>
      <c r="AB573" s="138">
        <v>1048</v>
      </c>
      <c r="AC573" s="138">
        <v>1187</v>
      </c>
      <c r="AD573" s="138">
        <v>6660</v>
      </c>
      <c r="AE573" s="138">
        <v>28542</v>
      </c>
      <c r="AF573" s="138">
        <v>8244</v>
      </c>
      <c r="AG573" s="138">
        <v>10290</v>
      </c>
      <c r="AH573" s="138">
        <v>58580</v>
      </c>
      <c r="AI573" s="138">
        <v>46610</v>
      </c>
      <c r="AJ573" s="138">
        <v>367120</v>
      </c>
      <c r="AK573" s="128">
        <f t="shared" si="372"/>
        <v>0.17407</v>
      </c>
      <c r="AL573" s="129">
        <f t="shared" si="373"/>
        <v>1.4995000000000001</v>
      </c>
      <c r="AM573" s="129">
        <f t="shared" si="378"/>
        <v>2.5194000000000001</v>
      </c>
      <c r="AN573" s="129">
        <f t="shared" si="378"/>
        <v>3.5119000000000002</v>
      </c>
      <c r="AO573" s="129">
        <f t="shared" si="375"/>
        <v>10.6693</v>
      </c>
      <c r="AP573" s="129">
        <f t="shared" si="376"/>
        <v>3.8860000000000001</v>
      </c>
      <c r="AQ573" s="129">
        <f t="shared" si="377"/>
        <v>0.5858000000000001</v>
      </c>
      <c r="AR573" s="129">
        <f t="shared" si="377"/>
        <v>0.46610000000000001</v>
      </c>
      <c r="AT573" s="131">
        <f t="shared" si="359"/>
        <v>43671</v>
      </c>
      <c r="AU573" s="132">
        <f t="shared" si="338"/>
        <v>0.28542000000000001</v>
      </c>
      <c r="AV573" s="132">
        <f t="shared" si="339"/>
        <v>0.48680000000000007</v>
      </c>
      <c r="AW573" s="132">
        <f t="shared" si="340"/>
        <v>0.46704000000000001</v>
      </c>
      <c r="AX573" s="132">
        <f t="shared" si="341"/>
        <v>1.187E-2</v>
      </c>
      <c r="AY573" s="132">
        <f t="shared" si="342"/>
        <v>1.0480000000000001E-2</v>
      </c>
      <c r="AZ573" s="132">
        <f t="shared" si="343"/>
        <v>0.26873000000000002</v>
      </c>
      <c r="BA573" s="132">
        <f t="shared" si="344"/>
        <v>0.16209000000000001</v>
      </c>
      <c r="BB573" s="132">
        <f t="shared" si="345"/>
        <v>0.65390000000000004</v>
      </c>
      <c r="BC573" s="132">
        <f t="shared" si="346"/>
        <v>0.15335000000000001</v>
      </c>
      <c r="BD573" s="132">
        <f t="shared" si="347"/>
        <v>0.17199</v>
      </c>
      <c r="BE573" s="132">
        <f t="shared" si="348"/>
        <v>8.2440000000000013E-2</v>
      </c>
      <c r="BF573" s="132">
        <f t="shared" si="349"/>
        <v>6.6600000000000006E-2</v>
      </c>
      <c r="BG573" s="132">
        <f t="shared" si="360"/>
        <v>1.0289999999999999E-2</v>
      </c>
      <c r="BH573" s="132"/>
      <c r="BI573" s="132">
        <f t="shared" si="370"/>
        <v>1.4995000000000001</v>
      </c>
      <c r="BJ573" s="132">
        <f t="shared" si="370"/>
        <v>2.5194000000000001</v>
      </c>
      <c r="BK573" s="132">
        <f t="shared" si="370"/>
        <v>3.5119000000000002</v>
      </c>
      <c r="BL573" s="132">
        <f t="shared" si="350"/>
        <v>0.29070000000000001</v>
      </c>
      <c r="BM573" s="132">
        <f t="shared" si="361"/>
        <v>1.5221</v>
      </c>
      <c r="BN573" s="132">
        <f t="shared" si="351"/>
        <v>0.89170000000000005</v>
      </c>
      <c r="BO573" s="132"/>
      <c r="BP573" s="132">
        <f t="shared" si="362"/>
        <v>3.8860000000000001</v>
      </c>
      <c r="BQ573" s="132">
        <f t="shared" si="363"/>
        <v>10.6693</v>
      </c>
      <c r="BR573" s="132">
        <f t="shared" si="364"/>
        <v>0.36712</v>
      </c>
      <c r="BS573" s="132">
        <f t="shared" si="352"/>
        <v>0.16185000000000002</v>
      </c>
      <c r="BT573" s="132">
        <f t="shared" si="353"/>
        <v>1.3025</v>
      </c>
      <c r="BU573" s="132"/>
      <c r="BV573" s="132">
        <f t="shared" si="365"/>
        <v>0.2452</v>
      </c>
      <c r="BW573" s="133">
        <f t="shared" si="371"/>
        <v>1.7863</v>
      </c>
      <c r="BX573" s="133">
        <f t="shared" si="371"/>
        <v>1.5465</v>
      </c>
      <c r="BY573" s="133">
        <f t="shared" si="354"/>
        <v>0.30380000000000001</v>
      </c>
      <c r="BZ573" s="133">
        <f t="shared" si="355"/>
        <v>0.33850000000000002</v>
      </c>
      <c r="CA573" s="133">
        <f t="shared" si="356"/>
        <v>1.2500000000000001E-2</v>
      </c>
      <c r="CB573" s="133">
        <f t="shared" si="357"/>
        <v>9.4749999999999996</v>
      </c>
      <c r="CC573" s="133"/>
      <c r="CD573" s="133">
        <f t="shared" si="358"/>
        <v>1.8347</v>
      </c>
    </row>
    <row r="574" spans="1:82" ht="15.75" x14ac:dyDescent="0.25">
      <c r="A574" s="125">
        <v>43672</v>
      </c>
      <c r="B574" s="138">
        <v>15171</v>
      </c>
      <c r="C574" s="138">
        <v>50564</v>
      </c>
      <c r="D574" s="138">
        <v>69969</v>
      </c>
      <c r="E574" s="138">
        <v>15026</v>
      </c>
      <c r="F574" s="138">
        <v>44478</v>
      </c>
      <c r="G574" s="138">
        <v>2894</v>
      </c>
      <c r="H574" s="138">
        <v>19039</v>
      </c>
      <c r="I574" s="138">
        <v>15722</v>
      </c>
      <c r="J574" s="138">
        <v>105929</v>
      </c>
      <c r="K574" s="138">
        <v>76976</v>
      </c>
      <c r="L574" s="138">
        <v>3273</v>
      </c>
      <c r="M574" s="138">
        <v>20027</v>
      </c>
      <c r="N574" s="138">
        <v>100</v>
      </c>
      <c r="O574" s="138">
        <v>19313</v>
      </c>
      <c r="P574" s="138">
        <v>19300</v>
      </c>
      <c r="Q574" s="138">
        <v>2925</v>
      </c>
      <c r="R574" s="146">
        <v>13478</v>
      </c>
      <c r="S574" s="138">
        <v>46658</v>
      </c>
      <c r="T574" s="138">
        <v>16757</v>
      </c>
      <c r="U574" s="138">
        <v>2851</v>
      </c>
      <c r="V574" s="138">
        <v>26887</v>
      </c>
      <c r="W574" s="138">
        <v>31537</v>
      </c>
      <c r="X574" s="138">
        <v>17319</v>
      </c>
      <c r="Y574" s="146">
        <v>16209</v>
      </c>
      <c r="Z574" s="138">
        <v>16368</v>
      </c>
      <c r="AA574" s="138">
        <v>46827</v>
      </c>
      <c r="AB574" s="138">
        <v>1302</v>
      </c>
      <c r="AC574" s="138">
        <v>1301</v>
      </c>
      <c r="AD574" s="138">
        <v>4865</v>
      </c>
      <c r="AE574" s="138">
        <v>28483</v>
      </c>
      <c r="AF574" s="138">
        <v>7358</v>
      </c>
      <c r="AG574" s="138">
        <v>0</v>
      </c>
      <c r="AH574" s="138">
        <v>39790</v>
      </c>
      <c r="AI574" s="138">
        <v>33460</v>
      </c>
      <c r="AJ574" s="138">
        <v>360840</v>
      </c>
      <c r="AK574" s="128">
        <f t="shared" si="372"/>
        <v>0.20027</v>
      </c>
      <c r="AL574" s="129">
        <f t="shared" si="373"/>
        <v>1.5171000000000001</v>
      </c>
      <c r="AM574" s="129">
        <f t="shared" si="378"/>
        <v>2.5282</v>
      </c>
      <c r="AN574" s="129">
        <f t="shared" si="378"/>
        <v>3.4984500000000001</v>
      </c>
      <c r="AO574" s="129">
        <f t="shared" si="375"/>
        <v>10.5929</v>
      </c>
      <c r="AP574" s="129">
        <f t="shared" si="376"/>
        <v>3.8488000000000002</v>
      </c>
      <c r="AQ574" s="129">
        <f t="shared" si="377"/>
        <v>0.39790000000000003</v>
      </c>
      <c r="AR574" s="129">
        <f t="shared" si="377"/>
        <v>0.33460000000000001</v>
      </c>
      <c r="AT574" s="131">
        <f t="shared" si="359"/>
        <v>43672</v>
      </c>
      <c r="AU574" s="132">
        <f t="shared" si="338"/>
        <v>0.28483000000000003</v>
      </c>
      <c r="AV574" s="132">
        <f t="shared" si="339"/>
        <v>0.46827000000000002</v>
      </c>
      <c r="AW574" s="132">
        <f t="shared" si="340"/>
        <v>0.46658000000000005</v>
      </c>
      <c r="AX574" s="132">
        <f t="shared" si="341"/>
        <v>1.3010000000000001E-2</v>
      </c>
      <c r="AY574" s="132">
        <f t="shared" si="342"/>
        <v>1.302E-2</v>
      </c>
      <c r="AZ574" s="132">
        <f t="shared" si="343"/>
        <v>0.26887</v>
      </c>
      <c r="BA574" s="132">
        <f t="shared" si="344"/>
        <v>0.16209000000000001</v>
      </c>
      <c r="BB574" s="132">
        <f t="shared" si="345"/>
        <v>0.63074000000000008</v>
      </c>
      <c r="BC574" s="132">
        <f t="shared" si="346"/>
        <v>0.16368000000000002</v>
      </c>
      <c r="BD574" s="132">
        <f t="shared" si="347"/>
        <v>0.17319000000000001</v>
      </c>
      <c r="BE574" s="132">
        <f t="shared" si="348"/>
        <v>7.3580000000000007E-2</v>
      </c>
      <c r="BF574" s="132">
        <f t="shared" si="349"/>
        <v>4.8650000000000006E-2</v>
      </c>
      <c r="BG574" s="132">
        <f t="shared" si="360"/>
        <v>0</v>
      </c>
      <c r="BH574" s="132"/>
      <c r="BI574" s="132">
        <f t="shared" si="370"/>
        <v>1.5171000000000001</v>
      </c>
      <c r="BJ574" s="132">
        <f t="shared" si="370"/>
        <v>2.5282</v>
      </c>
      <c r="BK574" s="132">
        <f t="shared" si="370"/>
        <v>3.4984500000000001</v>
      </c>
      <c r="BL574" s="132">
        <f t="shared" si="350"/>
        <v>0.28510000000000002</v>
      </c>
      <c r="BM574" s="132">
        <f t="shared" si="361"/>
        <v>1.5026000000000002</v>
      </c>
      <c r="BN574" s="132">
        <f t="shared" si="351"/>
        <v>0.88956000000000002</v>
      </c>
      <c r="BO574" s="132"/>
      <c r="BP574" s="132">
        <f t="shared" si="362"/>
        <v>3.8488000000000002</v>
      </c>
      <c r="BQ574" s="132">
        <f t="shared" si="363"/>
        <v>10.5929</v>
      </c>
      <c r="BR574" s="132">
        <f t="shared" si="364"/>
        <v>0.36083999999999999</v>
      </c>
      <c r="BS574" s="132">
        <f t="shared" si="352"/>
        <v>0.16757000000000002</v>
      </c>
      <c r="BT574" s="132">
        <f t="shared" si="353"/>
        <v>1.3478000000000001</v>
      </c>
      <c r="BU574" s="132"/>
      <c r="BV574" s="132">
        <f t="shared" si="365"/>
        <v>0.28939999999999999</v>
      </c>
      <c r="BW574" s="133">
        <f t="shared" si="371"/>
        <v>1.9039000000000001</v>
      </c>
      <c r="BX574" s="133">
        <f t="shared" si="371"/>
        <v>1.5722</v>
      </c>
      <c r="BY574" s="133">
        <f t="shared" si="354"/>
        <v>0.29250000000000004</v>
      </c>
      <c r="BZ574" s="133">
        <f t="shared" si="355"/>
        <v>0.32730000000000004</v>
      </c>
      <c r="CA574" s="133">
        <f t="shared" si="356"/>
        <v>0.01</v>
      </c>
      <c r="CB574" s="133">
        <f t="shared" si="357"/>
        <v>9.6564999999999994</v>
      </c>
      <c r="CC574" s="133"/>
      <c r="CD574" s="133">
        <f t="shared" si="358"/>
        <v>1.9300000000000002</v>
      </c>
    </row>
    <row r="575" spans="1:82" ht="15.75" x14ac:dyDescent="0.25">
      <c r="A575" s="125">
        <v>43673</v>
      </c>
      <c r="B575" s="138">
        <v>15519</v>
      </c>
      <c r="C575" s="138">
        <v>51692</v>
      </c>
      <c r="D575" s="138">
        <v>70754</v>
      </c>
      <c r="E575" s="138">
        <v>15073</v>
      </c>
      <c r="F575" s="138">
        <v>45956</v>
      </c>
      <c r="G575" s="138">
        <v>3641</v>
      </c>
      <c r="H575" s="138">
        <v>21283</v>
      </c>
      <c r="I575" s="138">
        <v>16895</v>
      </c>
      <c r="J575" s="138">
        <v>107471</v>
      </c>
      <c r="K575" s="138">
        <v>79160</v>
      </c>
      <c r="L575" s="138">
        <v>3241</v>
      </c>
      <c r="M575" s="138">
        <v>21406</v>
      </c>
      <c r="N575" s="138">
        <v>68</v>
      </c>
      <c r="O575" s="138">
        <v>20410</v>
      </c>
      <c r="P575" s="138">
        <v>21095</v>
      </c>
      <c r="Q575" s="138">
        <v>2939</v>
      </c>
      <c r="R575" s="138">
        <v>13507</v>
      </c>
      <c r="S575" s="138">
        <v>44542</v>
      </c>
      <c r="T575" s="138">
        <v>16261</v>
      </c>
      <c r="U575" s="138">
        <v>2780</v>
      </c>
      <c r="V575" s="138">
        <v>27967</v>
      </c>
      <c r="W575" s="138">
        <v>31583</v>
      </c>
      <c r="X575" s="138">
        <v>17855</v>
      </c>
      <c r="Y575" s="146">
        <v>16209</v>
      </c>
      <c r="Z575" s="138">
        <v>18695</v>
      </c>
      <c r="AA575" s="138">
        <v>49659</v>
      </c>
      <c r="AB575" s="138">
        <v>1623</v>
      </c>
      <c r="AC575" s="138">
        <v>1875</v>
      </c>
      <c r="AD575" s="138">
        <v>8402</v>
      </c>
      <c r="AE575" s="138">
        <v>30432</v>
      </c>
      <c r="AF575" s="138">
        <v>5504</v>
      </c>
      <c r="AG575" s="138">
        <v>10280</v>
      </c>
      <c r="AH575" s="138">
        <v>75690</v>
      </c>
      <c r="AI575" s="138">
        <v>60680</v>
      </c>
      <c r="AJ575" s="138">
        <v>361340</v>
      </c>
      <c r="AK575" s="128">
        <f t="shared" si="372"/>
        <v>0.21406000000000003</v>
      </c>
      <c r="AL575" s="129">
        <f t="shared" si="373"/>
        <v>1.5519000000000001</v>
      </c>
      <c r="AM575" s="129">
        <f t="shared" si="378"/>
        <v>2.5846</v>
      </c>
      <c r="AN575" s="129">
        <f t="shared" si="378"/>
        <v>3.5377000000000001</v>
      </c>
      <c r="AO575" s="129">
        <f t="shared" si="375"/>
        <v>10.7471</v>
      </c>
      <c r="AP575" s="129">
        <f t="shared" si="376"/>
        <v>3.9580000000000002</v>
      </c>
      <c r="AQ575" s="129">
        <f t="shared" si="377"/>
        <v>0.75690000000000002</v>
      </c>
      <c r="AR575" s="129">
        <f t="shared" si="377"/>
        <v>0.60680000000000001</v>
      </c>
      <c r="AT575" s="131">
        <f t="shared" si="359"/>
        <v>43673</v>
      </c>
      <c r="AU575" s="132">
        <f t="shared" si="338"/>
        <v>0.30432000000000003</v>
      </c>
      <c r="AV575" s="132">
        <f t="shared" si="339"/>
        <v>0.49659000000000003</v>
      </c>
      <c r="AW575" s="132">
        <f t="shared" si="340"/>
        <v>0.44542000000000004</v>
      </c>
      <c r="AX575" s="132">
        <f t="shared" si="341"/>
        <v>1.8750000000000003E-2</v>
      </c>
      <c r="AY575" s="132">
        <f t="shared" si="342"/>
        <v>1.6230000000000001E-2</v>
      </c>
      <c r="AZ575" s="132">
        <f t="shared" si="343"/>
        <v>0.27967000000000003</v>
      </c>
      <c r="BA575" s="132">
        <f t="shared" si="344"/>
        <v>0.16209000000000001</v>
      </c>
      <c r="BB575" s="132">
        <f t="shared" si="345"/>
        <v>0.63166</v>
      </c>
      <c r="BC575" s="132">
        <f t="shared" si="346"/>
        <v>0.18695000000000001</v>
      </c>
      <c r="BD575" s="132">
        <f t="shared" si="347"/>
        <v>0.17855000000000001</v>
      </c>
      <c r="BE575" s="132">
        <f t="shared" si="348"/>
        <v>5.5040000000000006E-2</v>
      </c>
      <c r="BF575" s="132">
        <f t="shared" si="349"/>
        <v>8.4020000000000011E-2</v>
      </c>
      <c r="BG575" s="132">
        <f t="shared" si="360"/>
        <v>1.0279999999999999E-2</v>
      </c>
      <c r="BH575" s="132"/>
      <c r="BI575" s="132">
        <f t="shared" si="370"/>
        <v>1.5519000000000001</v>
      </c>
      <c r="BJ575" s="132">
        <f t="shared" si="370"/>
        <v>2.5846</v>
      </c>
      <c r="BK575" s="132">
        <f t="shared" si="370"/>
        <v>3.5377000000000001</v>
      </c>
      <c r="BL575" s="132">
        <f t="shared" si="350"/>
        <v>0.27800000000000002</v>
      </c>
      <c r="BM575" s="132">
        <f t="shared" si="361"/>
        <v>1.5073000000000001</v>
      </c>
      <c r="BN575" s="132">
        <f t="shared" si="351"/>
        <v>0.91912000000000005</v>
      </c>
      <c r="BO575" s="132"/>
      <c r="BP575" s="132">
        <f t="shared" si="362"/>
        <v>3.9580000000000002</v>
      </c>
      <c r="BQ575" s="132">
        <f t="shared" si="363"/>
        <v>10.7471</v>
      </c>
      <c r="BR575" s="132">
        <f t="shared" si="364"/>
        <v>0.36133999999999999</v>
      </c>
      <c r="BS575" s="132">
        <f t="shared" si="352"/>
        <v>0.16261</v>
      </c>
      <c r="BT575" s="132">
        <f t="shared" si="353"/>
        <v>1.3507</v>
      </c>
      <c r="BU575" s="132"/>
      <c r="BV575" s="132">
        <f t="shared" si="365"/>
        <v>0.36410000000000003</v>
      </c>
      <c r="BW575" s="133">
        <f t="shared" si="371"/>
        <v>2.1283000000000003</v>
      </c>
      <c r="BX575" s="133">
        <f t="shared" si="371"/>
        <v>1.6895</v>
      </c>
      <c r="BY575" s="133">
        <f t="shared" si="354"/>
        <v>0.29389999999999999</v>
      </c>
      <c r="BZ575" s="133">
        <f t="shared" si="355"/>
        <v>0.3241</v>
      </c>
      <c r="CA575" s="133">
        <f t="shared" si="356"/>
        <v>6.8000000000000005E-3</v>
      </c>
      <c r="CB575" s="133">
        <f t="shared" si="357"/>
        <v>10.205</v>
      </c>
      <c r="CC575" s="133"/>
      <c r="CD575" s="133">
        <f t="shared" si="358"/>
        <v>2.1095000000000002</v>
      </c>
    </row>
    <row r="576" spans="1:82" ht="15.75" x14ac:dyDescent="0.25">
      <c r="A576" s="125">
        <v>43674</v>
      </c>
      <c r="B576" s="138">
        <v>15391</v>
      </c>
      <c r="C576" s="138">
        <v>51389</v>
      </c>
      <c r="D576" s="138">
        <v>70315</v>
      </c>
      <c r="E576" s="138">
        <v>14910</v>
      </c>
      <c r="F576" s="138">
        <v>48229</v>
      </c>
      <c r="G576" s="138">
        <v>3561</v>
      </c>
      <c r="H576" s="138">
        <v>20859</v>
      </c>
      <c r="I576" s="138">
        <v>16952</v>
      </c>
      <c r="J576" s="138">
        <v>107343</v>
      </c>
      <c r="K576" s="138">
        <v>79319</v>
      </c>
      <c r="L576" s="138">
        <v>3234</v>
      </c>
      <c r="M576" s="138">
        <v>23408</v>
      </c>
      <c r="N576" s="138">
        <v>85</v>
      </c>
      <c r="O576" s="138">
        <v>19956</v>
      </c>
      <c r="P576" s="138">
        <v>21060</v>
      </c>
      <c r="Q576" s="138">
        <v>2886</v>
      </c>
      <c r="R576" s="138">
        <v>13188</v>
      </c>
      <c r="S576" s="138">
        <v>43919</v>
      </c>
      <c r="T576" s="138">
        <v>13302</v>
      </c>
      <c r="U576" s="138">
        <v>2804</v>
      </c>
      <c r="V576" s="138">
        <v>27081</v>
      </c>
      <c r="W576" s="138">
        <v>32497</v>
      </c>
      <c r="X576" s="138">
        <v>18015</v>
      </c>
      <c r="Y576" s="146">
        <v>16209</v>
      </c>
      <c r="Z576" s="138">
        <v>17495</v>
      </c>
      <c r="AA576" s="138">
        <v>49985</v>
      </c>
      <c r="AB576" s="138">
        <v>1365</v>
      </c>
      <c r="AC576" s="138">
        <v>1964</v>
      </c>
      <c r="AD576" s="138">
        <v>4689</v>
      </c>
      <c r="AE576" s="138">
        <v>31037</v>
      </c>
      <c r="AF576" s="138">
        <v>5620</v>
      </c>
      <c r="AG576" s="145">
        <v>0</v>
      </c>
      <c r="AH576" s="138">
        <v>47440</v>
      </c>
      <c r="AI576" s="138">
        <v>36680</v>
      </c>
      <c r="AJ576" s="138">
        <v>358020</v>
      </c>
      <c r="AK576" s="128">
        <f t="shared" si="372"/>
        <v>0.23408000000000001</v>
      </c>
      <c r="AL576" s="129">
        <f t="shared" si="373"/>
        <v>1.5391000000000001</v>
      </c>
      <c r="AM576" s="129">
        <f t="shared" si="378"/>
        <v>2.5694500000000002</v>
      </c>
      <c r="AN576" s="129">
        <f t="shared" si="378"/>
        <v>3.5157500000000002</v>
      </c>
      <c r="AO576" s="129">
        <f t="shared" si="375"/>
        <v>10.734300000000001</v>
      </c>
      <c r="AP576" s="129">
        <f t="shared" si="376"/>
        <v>3.9659500000000003</v>
      </c>
      <c r="AQ576" s="129">
        <f t="shared" si="377"/>
        <v>0.47440000000000004</v>
      </c>
      <c r="AR576" s="129">
        <f t="shared" si="377"/>
        <v>0.36680000000000001</v>
      </c>
      <c r="AT576" s="131">
        <f t="shared" si="359"/>
        <v>43674</v>
      </c>
      <c r="AU576" s="132">
        <f t="shared" si="338"/>
        <v>0.31037000000000003</v>
      </c>
      <c r="AV576" s="132">
        <f t="shared" si="339"/>
        <v>0.49985000000000002</v>
      </c>
      <c r="AW576" s="132">
        <f t="shared" si="340"/>
        <v>0.43919000000000002</v>
      </c>
      <c r="AX576" s="132">
        <f t="shared" si="341"/>
        <v>1.9640000000000001E-2</v>
      </c>
      <c r="AY576" s="132">
        <f t="shared" si="342"/>
        <v>1.3650000000000001E-2</v>
      </c>
      <c r="AZ576" s="132">
        <f t="shared" si="343"/>
        <v>0.27081</v>
      </c>
      <c r="BA576" s="132">
        <f t="shared" si="344"/>
        <v>0.16209000000000001</v>
      </c>
      <c r="BB576" s="132">
        <f t="shared" si="345"/>
        <v>0.64994000000000007</v>
      </c>
      <c r="BC576" s="132">
        <f t="shared" si="346"/>
        <v>0.17495000000000002</v>
      </c>
      <c r="BD576" s="132">
        <f t="shared" si="347"/>
        <v>0.18015</v>
      </c>
      <c r="BE576" s="132">
        <f t="shared" si="348"/>
        <v>5.6200000000000007E-2</v>
      </c>
      <c r="BF576" s="132">
        <f t="shared" si="349"/>
        <v>4.6890000000000001E-2</v>
      </c>
      <c r="BG576" s="132">
        <f t="shared" si="360"/>
        <v>0</v>
      </c>
      <c r="BH576" s="132"/>
      <c r="BI576" s="132">
        <f t="shared" si="370"/>
        <v>1.5391000000000001</v>
      </c>
      <c r="BJ576" s="132">
        <f t="shared" si="370"/>
        <v>2.5694500000000002</v>
      </c>
      <c r="BK576" s="132">
        <f t="shared" si="370"/>
        <v>3.5157500000000002</v>
      </c>
      <c r="BL576" s="132">
        <f t="shared" si="350"/>
        <v>0.28040000000000004</v>
      </c>
      <c r="BM576" s="132">
        <f t="shared" si="361"/>
        <v>1.4910000000000001</v>
      </c>
      <c r="BN576" s="132">
        <f t="shared" si="351"/>
        <v>0.9645800000000001</v>
      </c>
      <c r="BO576" s="132"/>
      <c r="BP576" s="132">
        <f t="shared" si="362"/>
        <v>3.9659500000000003</v>
      </c>
      <c r="BQ576" s="132">
        <f t="shared" si="363"/>
        <v>10.734300000000001</v>
      </c>
      <c r="BR576" s="132">
        <f t="shared" si="364"/>
        <v>0.35802</v>
      </c>
      <c r="BS576" s="132">
        <f t="shared" si="352"/>
        <v>0.13302</v>
      </c>
      <c r="BT576" s="132">
        <f t="shared" si="353"/>
        <v>1.3188</v>
      </c>
      <c r="BU576" s="132"/>
      <c r="BV576" s="132">
        <f t="shared" si="365"/>
        <v>0.35610000000000003</v>
      </c>
      <c r="BW576" s="133">
        <f t="shared" si="371"/>
        <v>2.0859000000000001</v>
      </c>
      <c r="BX576" s="133">
        <f t="shared" si="371"/>
        <v>1.6952</v>
      </c>
      <c r="BY576" s="133">
        <f t="shared" si="354"/>
        <v>0.28860000000000002</v>
      </c>
      <c r="BZ576" s="133">
        <f t="shared" si="355"/>
        <v>0.32340000000000002</v>
      </c>
      <c r="CA576" s="133">
        <f t="shared" si="356"/>
        <v>8.5000000000000006E-3</v>
      </c>
      <c r="CB576" s="133">
        <f t="shared" si="357"/>
        <v>9.9779999999999998</v>
      </c>
      <c r="CC576" s="133"/>
      <c r="CD576" s="133">
        <f t="shared" si="358"/>
        <v>2.1060000000000003</v>
      </c>
    </row>
    <row r="577" spans="1:82" ht="15.75" x14ac:dyDescent="0.25">
      <c r="A577" s="125">
        <v>43675</v>
      </c>
      <c r="B577" s="138">
        <v>14855</v>
      </c>
      <c r="C577" s="138">
        <v>50229</v>
      </c>
      <c r="D577" s="138">
        <v>69277</v>
      </c>
      <c r="E577" s="138">
        <v>15013</v>
      </c>
      <c r="F577" s="138">
        <v>45297</v>
      </c>
      <c r="G577" s="138">
        <v>2448</v>
      </c>
      <c r="H577" s="138">
        <v>16703</v>
      </c>
      <c r="I577" s="138">
        <v>14332</v>
      </c>
      <c r="J577" s="138">
        <v>106202</v>
      </c>
      <c r="K577" s="138">
        <v>77219</v>
      </c>
      <c r="L577" s="138">
        <v>3221</v>
      </c>
      <c r="M577" s="138">
        <v>20599</v>
      </c>
      <c r="N577" s="138">
        <v>85</v>
      </c>
      <c r="O577" s="138">
        <v>19201</v>
      </c>
      <c r="P577" s="138">
        <v>18136</v>
      </c>
      <c r="Q577" s="138">
        <v>2863</v>
      </c>
      <c r="R577" s="138">
        <v>13080</v>
      </c>
      <c r="S577" s="138">
        <v>46744</v>
      </c>
      <c r="T577" s="138">
        <v>16063</v>
      </c>
      <c r="U577" s="138">
        <v>2801</v>
      </c>
      <c r="V577" s="138">
        <v>25196</v>
      </c>
      <c r="W577" s="138">
        <v>32862</v>
      </c>
      <c r="X577" s="138">
        <v>15762</v>
      </c>
      <c r="Y577" s="146">
        <v>16209</v>
      </c>
      <c r="Z577" s="138">
        <v>16617</v>
      </c>
      <c r="AA577" s="138">
        <v>48681</v>
      </c>
      <c r="AB577" s="138">
        <v>1235</v>
      </c>
      <c r="AC577" s="138">
        <v>1000</v>
      </c>
      <c r="AD577" s="138">
        <v>5311</v>
      </c>
      <c r="AE577" s="138">
        <v>29368</v>
      </c>
      <c r="AF577" s="138">
        <v>7793</v>
      </c>
      <c r="AG577" s="146">
        <v>10420</v>
      </c>
      <c r="AH577" s="138">
        <v>45170</v>
      </c>
      <c r="AI577" s="138">
        <v>38880</v>
      </c>
      <c r="AJ577" s="138">
        <v>332120</v>
      </c>
      <c r="AK577" s="128">
        <f t="shared" si="372"/>
        <v>0.20599000000000001</v>
      </c>
      <c r="AL577" s="129">
        <f t="shared" si="373"/>
        <v>1.4855</v>
      </c>
      <c r="AM577" s="129">
        <f t="shared" si="378"/>
        <v>2.51145</v>
      </c>
      <c r="AN577" s="129">
        <f t="shared" si="378"/>
        <v>3.4638500000000003</v>
      </c>
      <c r="AO577" s="129">
        <f t="shared" si="375"/>
        <v>10.620200000000001</v>
      </c>
      <c r="AP577" s="129">
        <f t="shared" si="376"/>
        <v>3.8609500000000003</v>
      </c>
      <c r="AQ577" s="129">
        <f t="shared" si="377"/>
        <v>0.45170000000000005</v>
      </c>
      <c r="AR577" s="129">
        <f t="shared" si="377"/>
        <v>0.38880000000000003</v>
      </c>
      <c r="AT577" s="131">
        <f t="shared" si="359"/>
        <v>43675</v>
      </c>
      <c r="AU577" s="132">
        <f t="shared" si="338"/>
        <v>0.29368</v>
      </c>
      <c r="AV577" s="132">
        <f t="shared" si="339"/>
        <v>0.48681000000000002</v>
      </c>
      <c r="AW577" s="132">
        <f t="shared" si="340"/>
        <v>0.46744000000000002</v>
      </c>
      <c r="AX577" s="132">
        <f t="shared" si="341"/>
        <v>0.01</v>
      </c>
      <c r="AY577" s="132">
        <f t="shared" si="342"/>
        <v>1.2350000000000002E-2</v>
      </c>
      <c r="AZ577" s="132">
        <f t="shared" si="343"/>
        <v>0.25196000000000002</v>
      </c>
      <c r="BA577" s="132">
        <f t="shared" si="344"/>
        <v>0.16209000000000001</v>
      </c>
      <c r="BB577" s="132">
        <f t="shared" si="345"/>
        <v>0.65724000000000005</v>
      </c>
      <c r="BC577" s="132">
        <f t="shared" si="346"/>
        <v>0.16617000000000001</v>
      </c>
      <c r="BD577" s="132">
        <f t="shared" si="347"/>
        <v>0.15762000000000001</v>
      </c>
      <c r="BE577" s="132">
        <f t="shared" si="348"/>
        <v>7.7930000000000013E-2</v>
      </c>
      <c r="BF577" s="132">
        <f t="shared" si="349"/>
        <v>5.3110000000000004E-2</v>
      </c>
      <c r="BG577" s="132">
        <f t="shared" si="360"/>
        <v>1.0419999999999999E-2</v>
      </c>
      <c r="BH577" s="132"/>
      <c r="BI577" s="132">
        <f t="shared" si="370"/>
        <v>1.4855</v>
      </c>
      <c r="BJ577" s="132">
        <f t="shared" si="370"/>
        <v>2.51145</v>
      </c>
      <c r="BK577" s="132">
        <f t="shared" si="370"/>
        <v>3.4638500000000003</v>
      </c>
      <c r="BL577" s="132">
        <f t="shared" si="350"/>
        <v>0.28010000000000002</v>
      </c>
      <c r="BM577" s="132">
        <f t="shared" si="361"/>
        <v>1.5013000000000001</v>
      </c>
      <c r="BN577" s="132">
        <f t="shared" si="351"/>
        <v>0.90594000000000008</v>
      </c>
      <c r="BO577" s="132"/>
      <c r="BP577" s="132">
        <f t="shared" si="362"/>
        <v>3.8609500000000003</v>
      </c>
      <c r="BQ577" s="132">
        <f t="shared" si="363"/>
        <v>10.620200000000001</v>
      </c>
      <c r="BR577" s="132">
        <f t="shared" si="364"/>
        <v>0.33211999999999997</v>
      </c>
      <c r="BS577" s="132">
        <f t="shared" si="352"/>
        <v>0.16063000000000002</v>
      </c>
      <c r="BT577" s="132">
        <f t="shared" si="353"/>
        <v>1.3080000000000001</v>
      </c>
      <c r="BU577" s="132"/>
      <c r="BV577" s="132">
        <f t="shared" si="365"/>
        <v>0.24480000000000002</v>
      </c>
      <c r="BW577" s="133">
        <f t="shared" si="371"/>
        <v>1.6703000000000001</v>
      </c>
      <c r="BX577" s="133">
        <f t="shared" si="371"/>
        <v>1.4332</v>
      </c>
      <c r="BY577" s="133">
        <f t="shared" si="354"/>
        <v>0.2863</v>
      </c>
      <c r="BZ577" s="133">
        <f t="shared" si="355"/>
        <v>0.3221</v>
      </c>
      <c r="CA577" s="133">
        <f t="shared" si="356"/>
        <v>8.5000000000000006E-3</v>
      </c>
      <c r="CB577" s="133">
        <f t="shared" si="357"/>
        <v>9.6005000000000003</v>
      </c>
      <c r="CC577" s="133"/>
      <c r="CD577" s="133">
        <f t="shared" si="358"/>
        <v>1.8136000000000001</v>
      </c>
    </row>
    <row r="578" spans="1:82" ht="15.75" x14ac:dyDescent="0.25">
      <c r="A578" s="125">
        <v>43676</v>
      </c>
      <c r="B578" s="138">
        <v>14672</v>
      </c>
      <c r="C578" s="138">
        <v>49495</v>
      </c>
      <c r="D578" s="138">
        <v>68577</v>
      </c>
      <c r="E578" s="138">
        <v>14782</v>
      </c>
      <c r="F578" s="138">
        <v>45245</v>
      </c>
      <c r="G578" s="138">
        <v>2152</v>
      </c>
      <c r="H578" s="138">
        <v>15333</v>
      </c>
      <c r="I578" s="138">
        <v>13702</v>
      </c>
      <c r="J578" s="138">
        <v>105370</v>
      </c>
      <c r="K578" s="138">
        <v>76894</v>
      </c>
      <c r="L578" s="138">
        <v>3264</v>
      </c>
      <c r="M578" s="138">
        <v>20795</v>
      </c>
      <c r="N578" s="138">
        <v>88</v>
      </c>
      <c r="O578" s="138">
        <v>19194</v>
      </c>
      <c r="P578" s="138">
        <v>17252</v>
      </c>
      <c r="Q578" s="138">
        <v>2867</v>
      </c>
      <c r="R578" s="138">
        <v>13243</v>
      </c>
      <c r="S578" s="138">
        <v>46019</v>
      </c>
      <c r="T578" s="138">
        <v>13711</v>
      </c>
      <c r="U578" s="138">
        <v>2745</v>
      </c>
      <c r="V578" s="138">
        <v>26590</v>
      </c>
      <c r="W578" s="138">
        <v>32685</v>
      </c>
      <c r="X578" s="138">
        <v>14701</v>
      </c>
      <c r="Y578" s="146">
        <v>16209</v>
      </c>
      <c r="Z578" s="138">
        <v>15879</v>
      </c>
      <c r="AA578" s="138">
        <v>46337</v>
      </c>
      <c r="AB578" s="138">
        <v>886</v>
      </c>
      <c r="AC578" s="138">
        <v>773</v>
      </c>
      <c r="AD578" s="138">
        <v>5660</v>
      </c>
      <c r="AE578" s="138">
        <v>29118</v>
      </c>
      <c r="AF578" s="138">
        <v>8545</v>
      </c>
      <c r="AG578" s="145">
        <v>0</v>
      </c>
      <c r="AH578" s="138">
        <v>52280</v>
      </c>
      <c r="AI578" s="138">
        <v>40160</v>
      </c>
      <c r="AJ578" s="146">
        <v>361140</v>
      </c>
      <c r="AK578" s="128">
        <f>(M578)*0.00001</f>
        <v>0.20795000000000002</v>
      </c>
      <c r="AL578" s="129">
        <f>(B578)*0.0001</f>
        <v>1.4672000000000001</v>
      </c>
      <c r="AM578" s="129">
        <f>(C578)*0.00005</f>
        <v>2.4747500000000002</v>
      </c>
      <c r="AN578" s="129">
        <f>(D578)*0.00005</f>
        <v>3.4288500000000002</v>
      </c>
      <c r="AO578" s="129">
        <f>(J578)*0.0001</f>
        <v>10.537000000000001</v>
      </c>
      <c r="AP578" s="129">
        <f>(K578)*0.00005</f>
        <v>3.8447</v>
      </c>
      <c r="AQ578" s="129">
        <f>(AH578)*0.00001</f>
        <v>0.52280000000000004</v>
      </c>
      <c r="AR578" s="129">
        <f>(AI578)*0.00001</f>
        <v>0.40160000000000001</v>
      </c>
      <c r="AT578" s="131">
        <f t="shared" si="359"/>
        <v>43676</v>
      </c>
      <c r="AU578" s="132">
        <f t="shared" si="338"/>
        <v>0.29118000000000005</v>
      </c>
      <c r="AV578" s="132">
        <f t="shared" si="339"/>
        <v>0.46337000000000006</v>
      </c>
      <c r="AW578" s="132">
        <f t="shared" si="340"/>
        <v>0.46019000000000004</v>
      </c>
      <c r="AX578" s="132">
        <f t="shared" si="341"/>
        <v>7.7300000000000008E-3</v>
      </c>
      <c r="AY578" s="132">
        <f t="shared" si="342"/>
        <v>8.8600000000000016E-3</v>
      </c>
      <c r="AZ578" s="132">
        <f t="shared" si="343"/>
        <v>0.26590000000000003</v>
      </c>
      <c r="BA578" s="132">
        <f t="shared" si="344"/>
        <v>0.16209000000000001</v>
      </c>
      <c r="BB578" s="132">
        <f t="shared" si="345"/>
        <v>0.65370000000000006</v>
      </c>
      <c r="BC578" s="132">
        <f t="shared" si="346"/>
        <v>0.15879000000000001</v>
      </c>
      <c r="BD578" s="132">
        <f t="shared" si="347"/>
        <v>0.14701</v>
      </c>
      <c r="BE578" s="132">
        <f t="shared" si="348"/>
        <v>8.5450000000000012E-2</v>
      </c>
      <c r="BF578" s="132">
        <f t="shared" si="349"/>
        <v>5.6600000000000004E-2</v>
      </c>
      <c r="BG578" s="132">
        <f t="shared" si="360"/>
        <v>0</v>
      </c>
      <c r="BH578" s="132"/>
      <c r="BI578" s="132">
        <f t="shared" si="370"/>
        <v>1.4672000000000001</v>
      </c>
      <c r="BJ578" s="132">
        <f t="shared" si="370"/>
        <v>2.4747500000000002</v>
      </c>
      <c r="BK578" s="132">
        <f t="shared" si="370"/>
        <v>3.4288500000000002</v>
      </c>
      <c r="BL578" s="132">
        <f t="shared" si="350"/>
        <v>0.27450000000000002</v>
      </c>
      <c r="BM578" s="132">
        <f t="shared" si="361"/>
        <v>1.4782000000000002</v>
      </c>
      <c r="BN578" s="132">
        <f t="shared" si="351"/>
        <v>0.90490000000000004</v>
      </c>
      <c r="BO578" s="132"/>
      <c r="BP578" s="132">
        <f t="shared" si="362"/>
        <v>3.8447</v>
      </c>
      <c r="BQ578" s="132">
        <f t="shared" si="363"/>
        <v>10.537000000000001</v>
      </c>
      <c r="BR578" s="132">
        <f t="shared" si="364"/>
        <v>0.36113999999999996</v>
      </c>
      <c r="BS578" s="132">
        <f t="shared" si="352"/>
        <v>0.13711000000000001</v>
      </c>
      <c r="BT578" s="132">
        <f t="shared" si="353"/>
        <v>1.3243</v>
      </c>
      <c r="BU578" s="132"/>
      <c r="BV578" s="132">
        <f t="shared" si="365"/>
        <v>0.2152</v>
      </c>
      <c r="BW578" s="133">
        <f t="shared" si="371"/>
        <v>1.5333000000000001</v>
      </c>
      <c r="BX578" s="133">
        <f t="shared" si="371"/>
        <v>1.3702000000000001</v>
      </c>
      <c r="BY578" s="133">
        <f t="shared" si="354"/>
        <v>0.28670000000000001</v>
      </c>
      <c r="BZ578" s="133">
        <f t="shared" si="355"/>
        <v>0.32640000000000002</v>
      </c>
      <c r="CA578" s="133">
        <f t="shared" si="356"/>
        <v>8.8000000000000005E-3</v>
      </c>
      <c r="CB578" s="133">
        <f t="shared" si="357"/>
        <v>9.5969999999999995</v>
      </c>
      <c r="CC578" s="133"/>
      <c r="CD578" s="133">
        <f t="shared" si="358"/>
        <v>1.7252000000000001</v>
      </c>
    </row>
    <row r="579" spans="1:82" ht="15.75" x14ac:dyDescent="0.25">
      <c r="A579" s="125">
        <v>43677</v>
      </c>
      <c r="B579" s="138">
        <v>14860</v>
      </c>
      <c r="C579" s="138">
        <v>50378</v>
      </c>
      <c r="D579" s="138">
        <v>69353</v>
      </c>
      <c r="E579" s="138">
        <v>16248</v>
      </c>
      <c r="F579" s="138">
        <v>47368</v>
      </c>
      <c r="G579" s="138">
        <v>2046</v>
      </c>
      <c r="H579" s="138">
        <v>15459</v>
      </c>
      <c r="I579" s="138">
        <v>13718</v>
      </c>
      <c r="J579" s="138">
        <v>108479</v>
      </c>
      <c r="K579" s="138">
        <v>81393</v>
      </c>
      <c r="L579" s="138">
        <v>3255</v>
      </c>
      <c r="M579" s="138">
        <v>14212</v>
      </c>
      <c r="N579" s="138">
        <v>113</v>
      </c>
      <c r="O579" s="138">
        <v>19054</v>
      </c>
      <c r="P579" s="138">
        <v>17411</v>
      </c>
      <c r="Q579" s="138">
        <v>3012</v>
      </c>
      <c r="R579" s="138">
        <v>13262</v>
      </c>
      <c r="S579" s="138">
        <v>46238</v>
      </c>
      <c r="T579" s="138">
        <v>13948</v>
      </c>
      <c r="U579" s="138">
        <v>3999</v>
      </c>
      <c r="V579" s="138">
        <v>27302</v>
      </c>
      <c r="W579" s="138">
        <v>33221</v>
      </c>
      <c r="X579" s="138">
        <v>16486</v>
      </c>
      <c r="Y579" s="146">
        <v>16209</v>
      </c>
      <c r="Z579" s="138">
        <v>16226</v>
      </c>
      <c r="AA579" s="138">
        <v>49271</v>
      </c>
      <c r="AB579" s="138">
        <v>1010</v>
      </c>
      <c r="AC579" s="138">
        <v>971</v>
      </c>
      <c r="AD579" s="138">
        <v>5961</v>
      </c>
      <c r="AE579" s="138">
        <v>29000</v>
      </c>
      <c r="AF579" s="138">
        <v>9120</v>
      </c>
      <c r="AG579" s="146">
        <v>11010</v>
      </c>
      <c r="AH579" s="138">
        <v>51110</v>
      </c>
      <c r="AI579" s="138">
        <v>42230</v>
      </c>
      <c r="AJ579" s="146">
        <v>364000</v>
      </c>
      <c r="AK579" s="128">
        <f t="shared" si="372"/>
        <v>0.14212000000000002</v>
      </c>
      <c r="AL579" s="129">
        <f t="shared" si="373"/>
        <v>1.486</v>
      </c>
      <c r="AM579" s="129">
        <f t="shared" si="378"/>
        <v>2.5188999999999999</v>
      </c>
      <c r="AN579" s="129">
        <f t="shared" si="378"/>
        <v>3.4676500000000003</v>
      </c>
      <c r="AO579" s="129">
        <f t="shared" si="375"/>
        <v>10.847900000000001</v>
      </c>
      <c r="AP579" s="129">
        <f t="shared" si="376"/>
        <v>4.0696500000000002</v>
      </c>
      <c r="AQ579" s="129">
        <f t="shared" si="377"/>
        <v>0.5111</v>
      </c>
      <c r="AR579" s="129">
        <f t="shared" si="377"/>
        <v>0.42230000000000001</v>
      </c>
      <c r="AT579" s="131">
        <f t="shared" si="359"/>
        <v>43677</v>
      </c>
      <c r="AU579" s="132">
        <f t="shared" ref="AU579:AU642" si="379">(AE579)*0.00001</f>
        <v>0.29000000000000004</v>
      </c>
      <c r="AV579" s="132">
        <f t="shared" ref="AV579:AV642" si="380">(AA579)*0.00001</f>
        <v>0.49271000000000004</v>
      </c>
      <c r="AW579" s="132">
        <f t="shared" ref="AW579:AW642" si="381">(S579)*0.00001</f>
        <v>0.46238000000000001</v>
      </c>
      <c r="AX579" s="132">
        <f t="shared" ref="AX579:AX642" si="382">(AC579)*0.00001</f>
        <v>9.7100000000000016E-3</v>
      </c>
      <c r="AY579" s="132">
        <f t="shared" ref="AY579:AY642" si="383">(AB579)*0.00001</f>
        <v>1.0100000000000001E-2</v>
      </c>
      <c r="AZ579" s="132">
        <f t="shared" ref="AZ579:AZ642" si="384">(V579)*0.00001</f>
        <v>0.27302000000000004</v>
      </c>
      <c r="BA579" s="132">
        <f t="shared" ref="BA579:BA642" si="385">(Y579)*0.00001</f>
        <v>0.16209000000000001</v>
      </c>
      <c r="BB579" s="132">
        <f t="shared" ref="BB579:BB642" si="386">(W579)*0.00002</f>
        <v>0.66442000000000001</v>
      </c>
      <c r="BC579" s="132">
        <f t="shared" ref="BC579:BC642" si="387">(Z579)*0.00001</f>
        <v>0.16226000000000002</v>
      </c>
      <c r="BD579" s="132">
        <f t="shared" ref="BD579:BD642" si="388">(X579)*0.00001</f>
        <v>0.16486000000000001</v>
      </c>
      <c r="BE579" s="132">
        <f t="shared" ref="BE579:BE642" si="389">(AF579)*0.00001</f>
        <v>9.1200000000000003E-2</v>
      </c>
      <c r="BF579" s="132">
        <f t="shared" ref="BF579:BF642" si="390">(AD579)*0.00001</f>
        <v>5.9610000000000003E-2</v>
      </c>
      <c r="BG579" s="132">
        <f t="shared" si="360"/>
        <v>1.1009999999999999E-2</v>
      </c>
      <c r="BH579" s="132"/>
      <c r="BI579" s="132">
        <f t="shared" si="370"/>
        <v>1.486</v>
      </c>
      <c r="BJ579" s="132">
        <f t="shared" si="370"/>
        <v>2.5188999999999999</v>
      </c>
      <c r="BK579" s="132">
        <f t="shared" si="370"/>
        <v>3.4676500000000003</v>
      </c>
      <c r="BL579" s="132">
        <f t="shared" ref="BL579:BL642" si="391">(U579)*0.0001</f>
        <v>0.39990000000000003</v>
      </c>
      <c r="BM579" s="132">
        <f t="shared" si="361"/>
        <v>1.6248</v>
      </c>
      <c r="BN579" s="132">
        <f t="shared" ref="BN579:BN642" si="392">(F579)*0.00002</f>
        <v>0.94736000000000009</v>
      </c>
      <c r="BO579" s="132"/>
      <c r="BP579" s="132">
        <f t="shared" si="362"/>
        <v>4.0696500000000002</v>
      </c>
      <c r="BQ579" s="132">
        <f t="shared" si="363"/>
        <v>10.847900000000001</v>
      </c>
      <c r="BR579" s="132">
        <f t="shared" si="364"/>
        <v>0.36399999999999999</v>
      </c>
      <c r="BS579" s="132">
        <f t="shared" ref="BS579:BS642" si="393">(T579)*0.00001</f>
        <v>0.13948000000000002</v>
      </c>
      <c r="BT579" s="132">
        <f t="shared" ref="BT579:BT642" si="394">(R579)*0.0001</f>
        <v>1.3262</v>
      </c>
      <c r="BU579" s="132"/>
      <c r="BV579" s="132">
        <f t="shared" si="365"/>
        <v>0.2046</v>
      </c>
      <c r="BW579" s="133">
        <f t="shared" si="371"/>
        <v>1.5459000000000001</v>
      </c>
      <c r="BX579" s="133">
        <f t="shared" si="371"/>
        <v>1.3718000000000001</v>
      </c>
      <c r="BY579" s="133">
        <f t="shared" ref="BY579:BY642" si="395">(Q579)*0.0001</f>
        <v>0.30120000000000002</v>
      </c>
      <c r="BZ579" s="133">
        <f t="shared" ref="BZ579:BZ642" si="396">(L579)*0.0001</f>
        <v>0.32550000000000001</v>
      </c>
      <c r="CA579" s="133">
        <f t="shared" ref="CA579:CA642" si="397">(N579)*0.0001</f>
        <v>1.1300000000000001E-2</v>
      </c>
      <c r="CB579" s="133">
        <f t="shared" ref="CB579:CB642" si="398">(O579)*0.0005</f>
        <v>9.527000000000001</v>
      </c>
      <c r="CC579" s="133"/>
      <c r="CD579" s="133">
        <f t="shared" ref="CD579:CD642" si="399">(P579)*0.0001</f>
        <v>1.7411000000000001</v>
      </c>
    </row>
    <row r="580" spans="1:82" ht="15.75" x14ac:dyDescent="0.25">
      <c r="A580" s="125">
        <v>43678</v>
      </c>
      <c r="B580" s="138">
        <v>14983</v>
      </c>
      <c r="C580" s="138">
        <v>50121</v>
      </c>
      <c r="D580" s="138">
        <v>69159</v>
      </c>
      <c r="E580" s="138">
        <v>15541</v>
      </c>
      <c r="F580" s="138">
        <v>45429</v>
      </c>
      <c r="G580" s="138">
        <v>2305</v>
      </c>
      <c r="H580" s="138">
        <v>17135</v>
      </c>
      <c r="I580" s="138">
        <v>14965</v>
      </c>
      <c r="J580" s="138">
        <v>106638</v>
      </c>
      <c r="K580" s="138">
        <v>78875</v>
      </c>
      <c r="L580" s="138">
        <v>3313</v>
      </c>
      <c r="M580" s="138">
        <v>20873</v>
      </c>
      <c r="N580" s="138">
        <v>96</v>
      </c>
      <c r="O580" s="138">
        <v>19503</v>
      </c>
      <c r="P580" s="138">
        <v>18359</v>
      </c>
      <c r="Q580" s="138">
        <v>3067</v>
      </c>
      <c r="R580" s="138">
        <v>12682</v>
      </c>
      <c r="S580" s="138">
        <v>46120</v>
      </c>
      <c r="T580" s="138">
        <v>15133</v>
      </c>
      <c r="U580" s="138">
        <v>3557</v>
      </c>
      <c r="V580" s="138">
        <v>27733</v>
      </c>
      <c r="W580" s="138">
        <v>30974</v>
      </c>
      <c r="X580" s="138">
        <v>16933</v>
      </c>
      <c r="Y580" s="146">
        <v>16019</v>
      </c>
      <c r="Z580" s="138">
        <v>15437</v>
      </c>
      <c r="AA580" s="138">
        <v>47150</v>
      </c>
      <c r="AB580" s="138">
        <v>1235</v>
      </c>
      <c r="AC580" s="138">
        <v>1042</v>
      </c>
      <c r="AD580" s="138">
        <v>4313</v>
      </c>
      <c r="AE580" s="138">
        <v>29014</v>
      </c>
      <c r="AF580" s="138">
        <v>8843</v>
      </c>
      <c r="AG580" s="146">
        <v>1420</v>
      </c>
      <c r="AH580" s="138">
        <v>34720</v>
      </c>
      <c r="AI580" s="138">
        <v>30180</v>
      </c>
      <c r="AJ580" s="146">
        <v>359680</v>
      </c>
      <c r="AK580" s="128">
        <f t="shared" si="372"/>
        <v>0.20873000000000003</v>
      </c>
      <c r="AL580" s="129">
        <f t="shared" si="373"/>
        <v>1.4983</v>
      </c>
      <c r="AM580" s="129">
        <f t="shared" si="378"/>
        <v>2.5060500000000001</v>
      </c>
      <c r="AN580" s="129">
        <f t="shared" si="378"/>
        <v>3.4579500000000003</v>
      </c>
      <c r="AO580" s="129">
        <f t="shared" si="375"/>
        <v>10.6638</v>
      </c>
      <c r="AP580" s="129">
        <f t="shared" si="376"/>
        <v>3.9437500000000001</v>
      </c>
      <c r="AQ580" s="129">
        <f>(AH580)*0.00001</f>
        <v>0.34720000000000001</v>
      </c>
      <c r="AR580" s="129">
        <f>(AI580)*0.00001</f>
        <v>0.30180000000000001</v>
      </c>
      <c r="AT580" s="131">
        <f t="shared" ref="AT580:AT643" si="400">A580</f>
        <v>43678</v>
      </c>
      <c r="AU580" s="132">
        <f t="shared" si="379"/>
        <v>0.29014000000000001</v>
      </c>
      <c r="AV580" s="132">
        <f t="shared" si="380"/>
        <v>0.47150000000000003</v>
      </c>
      <c r="AW580" s="132">
        <f t="shared" si="381"/>
        <v>0.46120000000000005</v>
      </c>
      <c r="AX580" s="132">
        <f t="shared" si="382"/>
        <v>1.042E-2</v>
      </c>
      <c r="AY580" s="132">
        <f t="shared" si="383"/>
        <v>1.2350000000000002E-2</v>
      </c>
      <c r="AZ580" s="132">
        <f t="shared" si="384"/>
        <v>0.27733000000000002</v>
      </c>
      <c r="BA580" s="132">
        <f t="shared" si="385"/>
        <v>0.16019000000000003</v>
      </c>
      <c r="BB580" s="132">
        <f t="shared" si="386"/>
        <v>0.61948000000000003</v>
      </c>
      <c r="BC580" s="132">
        <f t="shared" si="387"/>
        <v>0.15437000000000001</v>
      </c>
      <c r="BD580" s="132">
        <f t="shared" si="388"/>
        <v>0.16933000000000001</v>
      </c>
      <c r="BE580" s="132">
        <f t="shared" si="389"/>
        <v>8.8430000000000009E-2</v>
      </c>
      <c r="BF580" s="132">
        <f t="shared" si="390"/>
        <v>4.3130000000000002E-2</v>
      </c>
      <c r="BG580" s="132">
        <f t="shared" ref="BG580:BG643" si="401">(AG580)*0.000001</f>
        <v>1.42E-3</v>
      </c>
      <c r="BH580" s="132"/>
      <c r="BI580" s="132">
        <f t="shared" si="370"/>
        <v>1.4983</v>
      </c>
      <c r="BJ580" s="132">
        <f t="shared" si="370"/>
        <v>2.5060500000000001</v>
      </c>
      <c r="BK580" s="132">
        <f t="shared" si="370"/>
        <v>3.4579500000000003</v>
      </c>
      <c r="BL580" s="132">
        <f t="shared" si="391"/>
        <v>0.35570000000000002</v>
      </c>
      <c r="BM580" s="132">
        <f t="shared" ref="BM580:BM643" si="402">((E580)*0.0001)</f>
        <v>1.5541</v>
      </c>
      <c r="BN580" s="132">
        <f t="shared" si="392"/>
        <v>0.90858000000000005</v>
      </c>
      <c r="BO580" s="132"/>
      <c r="BP580" s="132">
        <f t="shared" ref="BP580:BP643" si="403">(AP580)</f>
        <v>3.9437500000000001</v>
      </c>
      <c r="BQ580" s="132">
        <f t="shared" ref="BQ580:BQ643" si="404">(AO580)</f>
        <v>10.6638</v>
      </c>
      <c r="BR580" s="132">
        <f t="shared" ref="BR580:BR643" si="405">(AJ580)*0.000001</f>
        <v>0.35968</v>
      </c>
      <c r="BS580" s="132">
        <f t="shared" si="393"/>
        <v>0.15133000000000002</v>
      </c>
      <c r="BT580" s="132">
        <f t="shared" si="394"/>
        <v>1.2682</v>
      </c>
      <c r="BU580" s="132"/>
      <c r="BV580" s="132">
        <f t="shared" ref="BV580:BV643" si="406">((G580)*0.0001)</f>
        <v>0.23050000000000001</v>
      </c>
      <c r="BW580" s="133">
        <f t="shared" si="371"/>
        <v>1.7135</v>
      </c>
      <c r="BX580" s="133">
        <f t="shared" si="371"/>
        <v>1.4965000000000002</v>
      </c>
      <c r="BY580" s="133">
        <f t="shared" si="395"/>
        <v>0.30670000000000003</v>
      </c>
      <c r="BZ580" s="133">
        <f t="shared" si="396"/>
        <v>0.33130000000000004</v>
      </c>
      <c r="CA580" s="133">
        <f t="shared" si="397"/>
        <v>9.6000000000000009E-3</v>
      </c>
      <c r="CB580" s="133">
        <f t="shared" si="398"/>
        <v>9.7515000000000001</v>
      </c>
      <c r="CC580" s="133"/>
      <c r="CD580" s="133">
        <f t="shared" si="399"/>
        <v>1.8359000000000001</v>
      </c>
    </row>
    <row r="581" spans="1:82" ht="15.75" x14ac:dyDescent="0.25">
      <c r="A581" s="125">
        <v>43679</v>
      </c>
      <c r="B581" s="138">
        <v>15160</v>
      </c>
      <c r="C581" s="138">
        <v>50333</v>
      </c>
      <c r="D581" s="138">
        <v>69264</v>
      </c>
      <c r="E581" s="138">
        <v>14967</v>
      </c>
      <c r="F581" s="138">
        <v>44931</v>
      </c>
      <c r="G581" s="138">
        <v>2806</v>
      </c>
      <c r="H581" s="138">
        <v>18335</v>
      </c>
      <c r="I581" s="138">
        <v>15233</v>
      </c>
      <c r="J581" s="138">
        <v>104909</v>
      </c>
      <c r="K581" s="138">
        <v>76882</v>
      </c>
      <c r="L581" s="138">
        <v>3229</v>
      </c>
      <c r="M581" s="138">
        <v>21394</v>
      </c>
      <c r="N581" s="138">
        <v>69</v>
      </c>
      <c r="O581" s="146">
        <v>19503</v>
      </c>
      <c r="P581" s="138">
        <v>19528</v>
      </c>
      <c r="Q581" s="138">
        <v>3063</v>
      </c>
      <c r="R581" s="138">
        <v>13383</v>
      </c>
      <c r="S581" s="138">
        <v>46059</v>
      </c>
      <c r="T581" s="138">
        <v>16642</v>
      </c>
      <c r="U581" s="138">
        <v>3194</v>
      </c>
      <c r="V581" s="138">
        <v>27207</v>
      </c>
      <c r="W581" s="138">
        <v>31329</v>
      </c>
      <c r="X581" s="138">
        <v>16799</v>
      </c>
      <c r="Y581" s="146">
        <v>16019</v>
      </c>
      <c r="Z581" s="138">
        <v>17774</v>
      </c>
      <c r="AA581" s="138">
        <v>47304</v>
      </c>
      <c r="AB581" s="138">
        <v>1184</v>
      </c>
      <c r="AC581" s="138">
        <v>1224</v>
      </c>
      <c r="AD581" s="138">
        <v>2449</v>
      </c>
      <c r="AE581" s="138">
        <v>28481</v>
      </c>
      <c r="AF581" s="138">
        <v>8163</v>
      </c>
      <c r="AG581" s="138">
        <v>0</v>
      </c>
      <c r="AH581" s="138">
        <v>18520</v>
      </c>
      <c r="AI581" s="138">
        <v>13620</v>
      </c>
      <c r="AJ581" s="138">
        <v>359560</v>
      </c>
      <c r="AK581" s="128">
        <f t="shared" si="372"/>
        <v>0.21394000000000002</v>
      </c>
      <c r="AL581" s="129">
        <f t="shared" si="373"/>
        <v>1.516</v>
      </c>
      <c r="AM581" s="129">
        <f t="shared" ref="AM581:AN596" si="407">(C581)*0.00005</f>
        <v>2.5166500000000003</v>
      </c>
      <c r="AN581" s="129">
        <f t="shared" si="407"/>
        <v>3.4632000000000001</v>
      </c>
      <c r="AO581" s="129">
        <f t="shared" si="375"/>
        <v>10.4909</v>
      </c>
      <c r="AP581" s="129">
        <f t="shared" si="376"/>
        <v>3.8441000000000001</v>
      </c>
      <c r="AQ581" s="129">
        <f t="shared" ref="AQ581:AR610" si="408">(AH581)*0.00001</f>
        <v>0.1852</v>
      </c>
      <c r="AR581" s="129">
        <f t="shared" si="408"/>
        <v>0.13620000000000002</v>
      </c>
      <c r="AT581" s="131">
        <f t="shared" si="400"/>
        <v>43679</v>
      </c>
      <c r="AU581" s="132">
        <f t="shared" si="379"/>
        <v>0.28481000000000001</v>
      </c>
      <c r="AV581" s="132">
        <f t="shared" si="380"/>
        <v>0.47304000000000002</v>
      </c>
      <c r="AW581" s="132">
        <f t="shared" si="381"/>
        <v>0.46059000000000005</v>
      </c>
      <c r="AX581" s="132">
        <f t="shared" si="382"/>
        <v>1.2240000000000001E-2</v>
      </c>
      <c r="AY581" s="132">
        <f t="shared" si="383"/>
        <v>1.1840000000000002E-2</v>
      </c>
      <c r="AZ581" s="132">
        <f t="shared" si="384"/>
        <v>0.27207000000000003</v>
      </c>
      <c r="BA581" s="132">
        <f t="shared" si="385"/>
        <v>0.16019000000000003</v>
      </c>
      <c r="BB581" s="132">
        <f t="shared" si="386"/>
        <v>0.62658000000000003</v>
      </c>
      <c r="BC581" s="132">
        <f t="shared" si="387"/>
        <v>0.17774000000000001</v>
      </c>
      <c r="BD581" s="132">
        <f t="shared" si="388"/>
        <v>0.16799</v>
      </c>
      <c r="BE581" s="132">
        <f t="shared" si="389"/>
        <v>8.1630000000000008E-2</v>
      </c>
      <c r="BF581" s="132">
        <f t="shared" si="390"/>
        <v>2.4490000000000001E-2</v>
      </c>
      <c r="BG581" s="132">
        <f t="shared" si="401"/>
        <v>0</v>
      </c>
      <c r="BH581" s="132"/>
      <c r="BI581" s="132">
        <f t="shared" si="370"/>
        <v>1.516</v>
      </c>
      <c r="BJ581" s="132">
        <f t="shared" si="370"/>
        <v>2.5166500000000003</v>
      </c>
      <c r="BK581" s="132">
        <f t="shared" si="370"/>
        <v>3.4632000000000001</v>
      </c>
      <c r="BL581" s="132">
        <f t="shared" si="391"/>
        <v>0.31940000000000002</v>
      </c>
      <c r="BM581" s="132">
        <f t="shared" si="402"/>
        <v>1.4967000000000001</v>
      </c>
      <c r="BN581" s="132">
        <f t="shared" si="392"/>
        <v>0.89862000000000009</v>
      </c>
      <c r="BO581" s="132"/>
      <c r="BP581" s="132">
        <f t="shared" si="403"/>
        <v>3.8441000000000001</v>
      </c>
      <c r="BQ581" s="132">
        <f t="shared" si="404"/>
        <v>10.4909</v>
      </c>
      <c r="BR581" s="132">
        <f t="shared" si="405"/>
        <v>0.35955999999999999</v>
      </c>
      <c r="BS581" s="132">
        <f t="shared" si="393"/>
        <v>0.16642000000000001</v>
      </c>
      <c r="BT581" s="132">
        <f t="shared" si="394"/>
        <v>1.3383</v>
      </c>
      <c r="BU581" s="132"/>
      <c r="BV581" s="132">
        <f t="shared" si="406"/>
        <v>0.28060000000000002</v>
      </c>
      <c r="BW581" s="133">
        <f t="shared" si="371"/>
        <v>1.8335000000000001</v>
      </c>
      <c r="BX581" s="133">
        <f t="shared" si="371"/>
        <v>1.5233000000000001</v>
      </c>
      <c r="BY581" s="133">
        <f t="shared" si="395"/>
        <v>0.30630000000000002</v>
      </c>
      <c r="BZ581" s="133">
        <f t="shared" si="396"/>
        <v>0.32290000000000002</v>
      </c>
      <c r="CA581" s="133">
        <f t="shared" si="397"/>
        <v>6.9000000000000008E-3</v>
      </c>
      <c r="CB581" s="133">
        <f t="shared" si="398"/>
        <v>9.7515000000000001</v>
      </c>
      <c r="CC581" s="133"/>
      <c r="CD581" s="133">
        <f t="shared" si="399"/>
        <v>1.9528000000000001</v>
      </c>
    </row>
    <row r="582" spans="1:82" ht="15.75" x14ac:dyDescent="0.25">
      <c r="A582" s="125">
        <v>43680</v>
      </c>
      <c r="B582" s="138">
        <v>15662</v>
      </c>
      <c r="C582" s="138">
        <v>52047</v>
      </c>
      <c r="D582" s="138">
        <v>70748</v>
      </c>
      <c r="E582" s="138">
        <v>14916</v>
      </c>
      <c r="F582" s="138">
        <v>47463</v>
      </c>
      <c r="G582" s="138">
        <v>3645</v>
      </c>
      <c r="H582" s="138">
        <v>20802</v>
      </c>
      <c r="I582" s="138">
        <v>16459</v>
      </c>
      <c r="J582" s="138">
        <v>107640</v>
      </c>
      <c r="K582" s="138">
        <v>78928</v>
      </c>
      <c r="L582" s="138">
        <v>3274</v>
      </c>
      <c r="M582" s="138">
        <v>22806</v>
      </c>
      <c r="N582" s="138">
        <v>83</v>
      </c>
      <c r="O582" s="138">
        <v>21637</v>
      </c>
      <c r="P582" s="138">
        <v>21252</v>
      </c>
      <c r="Q582" s="138">
        <v>2757</v>
      </c>
      <c r="R582" s="138">
        <v>12706</v>
      </c>
      <c r="S582" s="138">
        <v>44867</v>
      </c>
      <c r="T582" s="138">
        <v>15031</v>
      </c>
      <c r="U582" s="138">
        <v>3113</v>
      </c>
      <c r="V582" s="138">
        <v>28172</v>
      </c>
      <c r="W582" s="138">
        <v>32507</v>
      </c>
      <c r="X582" s="138">
        <v>18843</v>
      </c>
      <c r="Y582" s="146">
        <v>16019</v>
      </c>
      <c r="Z582" s="138">
        <v>18251</v>
      </c>
      <c r="AA582" s="138">
        <v>50146</v>
      </c>
      <c r="AB582" s="138">
        <v>1430</v>
      </c>
      <c r="AC582" s="138">
        <v>1752</v>
      </c>
      <c r="AD582" s="138">
        <v>2630</v>
      </c>
      <c r="AE582" s="138">
        <v>30195</v>
      </c>
      <c r="AF582" s="138">
        <v>6553</v>
      </c>
      <c r="AG582" s="138">
        <v>10640</v>
      </c>
      <c r="AH582" s="138">
        <v>18070</v>
      </c>
      <c r="AI582" s="138">
        <v>19060</v>
      </c>
      <c r="AJ582" s="138">
        <v>360600</v>
      </c>
      <c r="AK582" s="128">
        <f t="shared" si="372"/>
        <v>0.22806000000000001</v>
      </c>
      <c r="AL582" s="129">
        <f t="shared" si="373"/>
        <v>1.5662</v>
      </c>
      <c r="AM582" s="129">
        <f t="shared" si="407"/>
        <v>2.6023499999999999</v>
      </c>
      <c r="AN582" s="129">
        <f t="shared" si="407"/>
        <v>3.5374000000000003</v>
      </c>
      <c r="AO582" s="129">
        <f t="shared" si="375"/>
        <v>10.764000000000001</v>
      </c>
      <c r="AP582" s="129">
        <f t="shared" si="376"/>
        <v>3.9464000000000001</v>
      </c>
      <c r="AQ582" s="129">
        <f t="shared" si="408"/>
        <v>0.18070000000000003</v>
      </c>
      <c r="AR582" s="129">
        <f t="shared" si="408"/>
        <v>0.19060000000000002</v>
      </c>
      <c r="AT582" s="131">
        <f t="shared" si="400"/>
        <v>43680</v>
      </c>
      <c r="AU582" s="132">
        <f t="shared" si="379"/>
        <v>0.30195000000000005</v>
      </c>
      <c r="AV582" s="132">
        <f t="shared" si="380"/>
        <v>0.50146000000000002</v>
      </c>
      <c r="AW582" s="132">
        <f t="shared" si="381"/>
        <v>0.44867000000000001</v>
      </c>
      <c r="AX582" s="132">
        <f t="shared" si="382"/>
        <v>1.7520000000000001E-2</v>
      </c>
      <c r="AY582" s="132">
        <f t="shared" si="383"/>
        <v>1.4300000000000002E-2</v>
      </c>
      <c r="AZ582" s="132">
        <f t="shared" si="384"/>
        <v>0.28172000000000003</v>
      </c>
      <c r="BA582" s="132">
        <f t="shared" si="385"/>
        <v>0.16019000000000003</v>
      </c>
      <c r="BB582" s="132">
        <f t="shared" si="386"/>
        <v>0.65014000000000005</v>
      </c>
      <c r="BC582" s="132">
        <f t="shared" si="387"/>
        <v>0.18251000000000001</v>
      </c>
      <c r="BD582" s="132">
        <f t="shared" si="388"/>
        <v>0.18843000000000001</v>
      </c>
      <c r="BE582" s="132">
        <f t="shared" si="389"/>
        <v>6.5530000000000005E-2</v>
      </c>
      <c r="BF582" s="132">
        <f t="shared" si="390"/>
        <v>2.63E-2</v>
      </c>
      <c r="BG582" s="132">
        <f t="shared" si="401"/>
        <v>1.064E-2</v>
      </c>
      <c r="BH582" s="132"/>
      <c r="BI582" s="132">
        <f t="shared" si="370"/>
        <v>1.5662</v>
      </c>
      <c r="BJ582" s="132">
        <f t="shared" si="370"/>
        <v>2.6023499999999999</v>
      </c>
      <c r="BK582" s="132">
        <f t="shared" si="370"/>
        <v>3.5374000000000003</v>
      </c>
      <c r="BL582" s="132">
        <f t="shared" si="391"/>
        <v>0.31130000000000002</v>
      </c>
      <c r="BM582" s="132">
        <f t="shared" si="402"/>
        <v>1.4916</v>
      </c>
      <c r="BN582" s="132">
        <f t="shared" si="392"/>
        <v>0.9492600000000001</v>
      </c>
      <c r="BO582" s="132"/>
      <c r="BP582" s="132">
        <f t="shared" si="403"/>
        <v>3.9464000000000001</v>
      </c>
      <c r="BQ582" s="132">
        <f t="shared" si="404"/>
        <v>10.764000000000001</v>
      </c>
      <c r="BR582" s="132">
        <f t="shared" si="405"/>
        <v>0.36059999999999998</v>
      </c>
      <c r="BS582" s="132">
        <f t="shared" si="393"/>
        <v>0.15031</v>
      </c>
      <c r="BT582" s="132">
        <f t="shared" si="394"/>
        <v>1.2706</v>
      </c>
      <c r="BU582" s="132"/>
      <c r="BV582" s="132">
        <f t="shared" si="406"/>
        <v>0.36449999999999999</v>
      </c>
      <c r="BW582" s="133">
        <f t="shared" si="371"/>
        <v>2.0802</v>
      </c>
      <c r="BX582" s="133">
        <f t="shared" si="371"/>
        <v>1.6459000000000001</v>
      </c>
      <c r="BY582" s="133">
        <f t="shared" si="395"/>
        <v>0.2757</v>
      </c>
      <c r="BZ582" s="133">
        <f t="shared" si="396"/>
        <v>0.32740000000000002</v>
      </c>
      <c r="CA582" s="133">
        <f t="shared" si="397"/>
        <v>8.3000000000000001E-3</v>
      </c>
      <c r="CB582" s="133">
        <f t="shared" si="398"/>
        <v>10.8185</v>
      </c>
      <c r="CC582" s="133"/>
      <c r="CD582" s="133">
        <f t="shared" si="399"/>
        <v>2.1252</v>
      </c>
    </row>
    <row r="583" spans="1:82" ht="15.75" x14ac:dyDescent="0.25">
      <c r="A583" s="125">
        <v>43681</v>
      </c>
      <c r="B583" s="138">
        <v>15703</v>
      </c>
      <c r="C583" s="138">
        <v>51849</v>
      </c>
      <c r="D583" s="138">
        <v>70433</v>
      </c>
      <c r="E583" s="138">
        <v>15206</v>
      </c>
      <c r="F583" s="138">
        <v>47602</v>
      </c>
      <c r="G583" s="138">
        <v>3559</v>
      </c>
      <c r="H583" s="138">
        <v>20402</v>
      </c>
      <c r="I583" s="138">
        <v>16080</v>
      </c>
      <c r="J583" s="138">
        <v>107196</v>
      </c>
      <c r="K583" s="138">
        <v>78974</v>
      </c>
      <c r="L583" s="138">
        <v>3238</v>
      </c>
      <c r="M583" s="138">
        <v>21938</v>
      </c>
      <c r="N583" s="138">
        <v>97</v>
      </c>
      <c r="O583" s="138">
        <v>21392</v>
      </c>
      <c r="P583" s="138">
        <v>21383</v>
      </c>
      <c r="Q583" s="138">
        <v>1939</v>
      </c>
      <c r="R583" s="138">
        <v>13122</v>
      </c>
      <c r="S583" s="138">
        <v>44617</v>
      </c>
      <c r="T583" s="138">
        <v>12265</v>
      </c>
      <c r="U583" s="138">
        <v>3020</v>
      </c>
      <c r="V583" s="138">
        <v>28912</v>
      </c>
      <c r="W583" s="138">
        <v>30918</v>
      </c>
      <c r="X583" s="138">
        <v>18708</v>
      </c>
      <c r="Y583" s="146">
        <v>16019</v>
      </c>
      <c r="Z583" s="138">
        <v>16913</v>
      </c>
      <c r="AA583" s="138">
        <v>49173</v>
      </c>
      <c r="AB583" s="138">
        <v>1365</v>
      </c>
      <c r="AC583" s="138">
        <v>1715</v>
      </c>
      <c r="AD583" s="138">
        <v>2047</v>
      </c>
      <c r="AE583" s="138">
        <v>30068</v>
      </c>
      <c r="AF583" s="138">
        <v>5952</v>
      </c>
      <c r="AG583" s="138">
        <v>0</v>
      </c>
      <c r="AH583" s="138">
        <v>18770</v>
      </c>
      <c r="AI583" s="138">
        <v>14830</v>
      </c>
      <c r="AJ583" s="138">
        <v>356580</v>
      </c>
      <c r="AK583" s="128">
        <f t="shared" si="372"/>
        <v>0.21938000000000002</v>
      </c>
      <c r="AL583" s="129">
        <f t="shared" si="373"/>
        <v>1.5703</v>
      </c>
      <c r="AM583" s="129">
        <f t="shared" si="407"/>
        <v>2.5924499999999999</v>
      </c>
      <c r="AN583" s="129">
        <f t="shared" si="407"/>
        <v>3.5216500000000002</v>
      </c>
      <c r="AO583" s="129">
        <f t="shared" si="375"/>
        <v>10.7196</v>
      </c>
      <c r="AP583" s="129">
        <f t="shared" si="376"/>
        <v>3.9487000000000001</v>
      </c>
      <c r="AQ583" s="129">
        <f t="shared" si="408"/>
        <v>0.18770000000000001</v>
      </c>
      <c r="AR583" s="129">
        <f t="shared" si="408"/>
        <v>0.14830000000000002</v>
      </c>
      <c r="AT583" s="131">
        <f t="shared" si="400"/>
        <v>43681</v>
      </c>
      <c r="AU583" s="132">
        <f t="shared" si="379"/>
        <v>0.30068</v>
      </c>
      <c r="AV583" s="132">
        <f t="shared" si="380"/>
        <v>0.49173000000000006</v>
      </c>
      <c r="AW583" s="132">
        <f t="shared" si="381"/>
        <v>0.44617000000000001</v>
      </c>
      <c r="AX583" s="132">
        <f t="shared" si="382"/>
        <v>1.7150000000000002E-2</v>
      </c>
      <c r="AY583" s="132">
        <f t="shared" si="383"/>
        <v>1.3650000000000001E-2</v>
      </c>
      <c r="AZ583" s="132">
        <f t="shared" si="384"/>
        <v>0.28912000000000004</v>
      </c>
      <c r="BA583" s="132">
        <f t="shared" si="385"/>
        <v>0.16019000000000003</v>
      </c>
      <c r="BB583" s="132">
        <f t="shared" si="386"/>
        <v>0.61836000000000002</v>
      </c>
      <c r="BC583" s="132">
        <f t="shared" si="387"/>
        <v>0.16913</v>
      </c>
      <c r="BD583" s="132">
        <f t="shared" si="388"/>
        <v>0.18708000000000002</v>
      </c>
      <c r="BE583" s="132">
        <f t="shared" si="389"/>
        <v>5.9520000000000003E-2</v>
      </c>
      <c r="BF583" s="132">
        <f t="shared" si="390"/>
        <v>2.0470000000000002E-2</v>
      </c>
      <c r="BG583" s="132">
        <f t="shared" si="401"/>
        <v>0</v>
      </c>
      <c r="BH583" s="132"/>
      <c r="BI583" s="132">
        <f t="shared" si="370"/>
        <v>1.5703</v>
      </c>
      <c r="BJ583" s="132">
        <f t="shared" si="370"/>
        <v>2.5924499999999999</v>
      </c>
      <c r="BK583" s="132">
        <f t="shared" si="370"/>
        <v>3.5216500000000002</v>
      </c>
      <c r="BL583" s="132">
        <f t="shared" si="391"/>
        <v>0.30199999999999999</v>
      </c>
      <c r="BM583" s="132">
        <f t="shared" si="402"/>
        <v>1.5206000000000002</v>
      </c>
      <c r="BN583" s="132">
        <f t="shared" si="392"/>
        <v>0.95204000000000011</v>
      </c>
      <c r="BO583" s="132"/>
      <c r="BP583" s="132">
        <f t="shared" si="403"/>
        <v>3.9487000000000001</v>
      </c>
      <c r="BQ583" s="132">
        <f t="shared" si="404"/>
        <v>10.7196</v>
      </c>
      <c r="BR583" s="132">
        <f t="shared" si="405"/>
        <v>0.35658000000000001</v>
      </c>
      <c r="BS583" s="132">
        <f t="shared" si="393"/>
        <v>0.12265000000000001</v>
      </c>
      <c r="BT583" s="132">
        <f t="shared" si="394"/>
        <v>1.3122</v>
      </c>
      <c r="BU583" s="132"/>
      <c r="BV583" s="132">
        <f t="shared" si="406"/>
        <v>0.35589999999999999</v>
      </c>
      <c r="BW583" s="133">
        <f t="shared" si="371"/>
        <v>2.0402</v>
      </c>
      <c r="BX583" s="133">
        <f t="shared" si="371"/>
        <v>1.6080000000000001</v>
      </c>
      <c r="BY583" s="133">
        <f t="shared" si="395"/>
        <v>0.19390000000000002</v>
      </c>
      <c r="BZ583" s="133">
        <f t="shared" si="396"/>
        <v>0.32380000000000003</v>
      </c>
      <c r="CA583" s="133">
        <f t="shared" si="397"/>
        <v>9.7000000000000003E-3</v>
      </c>
      <c r="CB583" s="133">
        <f t="shared" si="398"/>
        <v>10.696</v>
      </c>
      <c r="CC583" s="133"/>
      <c r="CD583" s="133">
        <f t="shared" si="399"/>
        <v>2.1383000000000001</v>
      </c>
    </row>
    <row r="584" spans="1:82" ht="15.75" x14ac:dyDescent="0.25">
      <c r="A584" s="125">
        <v>43682</v>
      </c>
      <c r="B584" s="138">
        <v>14983</v>
      </c>
      <c r="C584" s="138">
        <v>50197</v>
      </c>
      <c r="D584" s="138">
        <v>68667</v>
      </c>
      <c r="E584" s="138">
        <v>15221</v>
      </c>
      <c r="F584" s="138">
        <v>45017</v>
      </c>
      <c r="G584" s="138">
        <v>2524</v>
      </c>
      <c r="H584" s="138">
        <v>16528</v>
      </c>
      <c r="I584" s="138">
        <v>14391</v>
      </c>
      <c r="J584" s="138">
        <v>105290</v>
      </c>
      <c r="K584" s="138">
        <v>77313</v>
      </c>
      <c r="L584" s="138">
        <v>3216</v>
      </c>
      <c r="M584" s="138">
        <v>19917</v>
      </c>
      <c r="N584" s="138">
        <v>111</v>
      </c>
      <c r="O584" s="138">
        <v>20504</v>
      </c>
      <c r="P584" s="138">
        <v>18519</v>
      </c>
      <c r="Q584" s="138">
        <v>1876</v>
      </c>
      <c r="R584" s="138">
        <v>12905</v>
      </c>
      <c r="S584" s="138">
        <v>46455</v>
      </c>
      <c r="T584" s="138">
        <v>15745</v>
      </c>
      <c r="U584" s="138">
        <v>2893</v>
      </c>
      <c r="V584" s="138">
        <v>26733</v>
      </c>
      <c r="W584" s="138">
        <v>31664</v>
      </c>
      <c r="X584" s="138">
        <v>17415</v>
      </c>
      <c r="Y584" s="146">
        <v>16019</v>
      </c>
      <c r="Z584" s="138">
        <v>15720</v>
      </c>
      <c r="AA584" s="138">
        <v>48271</v>
      </c>
      <c r="AB584" s="138">
        <v>992</v>
      </c>
      <c r="AC584" s="138">
        <v>955</v>
      </c>
      <c r="AD584" s="138">
        <v>4961</v>
      </c>
      <c r="AE584" s="138">
        <v>28747</v>
      </c>
      <c r="AF584" s="138">
        <v>7815</v>
      </c>
      <c r="AG584" s="138">
        <v>10610</v>
      </c>
      <c r="AH584" s="138">
        <v>39740</v>
      </c>
      <c r="AI584" s="138">
        <v>29610</v>
      </c>
      <c r="AJ584" s="138">
        <v>360700</v>
      </c>
      <c r="AK584" s="128">
        <f t="shared" si="372"/>
        <v>0.19917000000000001</v>
      </c>
      <c r="AL584" s="129">
        <f t="shared" si="373"/>
        <v>1.4983</v>
      </c>
      <c r="AM584" s="129">
        <f t="shared" si="407"/>
        <v>2.5098500000000001</v>
      </c>
      <c r="AN584" s="129">
        <f t="shared" si="407"/>
        <v>3.4333500000000003</v>
      </c>
      <c r="AO584" s="129">
        <f t="shared" si="375"/>
        <v>10.529</v>
      </c>
      <c r="AP584" s="129">
        <f t="shared" si="376"/>
        <v>3.86565</v>
      </c>
      <c r="AQ584" s="129">
        <f t="shared" si="408"/>
        <v>0.39740000000000003</v>
      </c>
      <c r="AR584" s="129">
        <f t="shared" si="408"/>
        <v>0.29610000000000003</v>
      </c>
      <c r="AT584" s="131">
        <f t="shared" si="400"/>
        <v>43682</v>
      </c>
      <c r="AU584" s="132">
        <f t="shared" si="379"/>
        <v>0.28747</v>
      </c>
      <c r="AV584" s="132">
        <f t="shared" si="380"/>
        <v>0.48271000000000003</v>
      </c>
      <c r="AW584" s="132">
        <f t="shared" si="381"/>
        <v>0.46455000000000002</v>
      </c>
      <c r="AX584" s="132">
        <f t="shared" si="382"/>
        <v>9.5500000000000012E-3</v>
      </c>
      <c r="AY584" s="132">
        <f t="shared" si="383"/>
        <v>9.92E-3</v>
      </c>
      <c r="AZ584" s="132">
        <f t="shared" si="384"/>
        <v>0.26733000000000001</v>
      </c>
      <c r="BA584" s="132">
        <f t="shared" si="385"/>
        <v>0.16019000000000003</v>
      </c>
      <c r="BB584" s="132">
        <f t="shared" si="386"/>
        <v>0.63328000000000007</v>
      </c>
      <c r="BC584" s="132">
        <f t="shared" si="387"/>
        <v>0.15720000000000001</v>
      </c>
      <c r="BD584" s="132">
        <f t="shared" si="388"/>
        <v>0.17415000000000003</v>
      </c>
      <c r="BE584" s="132">
        <f t="shared" si="389"/>
        <v>7.8150000000000011E-2</v>
      </c>
      <c r="BF584" s="132">
        <f t="shared" si="390"/>
        <v>4.9610000000000001E-2</v>
      </c>
      <c r="BG584" s="132">
        <f t="shared" si="401"/>
        <v>1.061E-2</v>
      </c>
      <c r="BH584" s="132"/>
      <c r="BI584" s="132">
        <f t="shared" si="370"/>
        <v>1.4983</v>
      </c>
      <c r="BJ584" s="132">
        <f t="shared" si="370"/>
        <v>2.5098500000000001</v>
      </c>
      <c r="BK584" s="132">
        <f t="shared" si="370"/>
        <v>3.4333500000000003</v>
      </c>
      <c r="BL584" s="132">
        <f t="shared" si="391"/>
        <v>0.2893</v>
      </c>
      <c r="BM584" s="132">
        <f t="shared" si="402"/>
        <v>1.5221</v>
      </c>
      <c r="BN584" s="132">
        <f t="shared" si="392"/>
        <v>0.90034000000000003</v>
      </c>
      <c r="BO584" s="132"/>
      <c r="BP584" s="132">
        <f t="shared" si="403"/>
        <v>3.86565</v>
      </c>
      <c r="BQ584" s="132">
        <f t="shared" si="404"/>
        <v>10.529</v>
      </c>
      <c r="BR584" s="132">
        <f t="shared" si="405"/>
        <v>0.36069999999999997</v>
      </c>
      <c r="BS584" s="132">
        <f t="shared" si="393"/>
        <v>0.15745000000000001</v>
      </c>
      <c r="BT584" s="132">
        <f t="shared" si="394"/>
        <v>1.2905</v>
      </c>
      <c r="BU584" s="132"/>
      <c r="BV584" s="132">
        <f t="shared" si="406"/>
        <v>0.25240000000000001</v>
      </c>
      <c r="BW584" s="133">
        <f t="shared" si="371"/>
        <v>1.6528</v>
      </c>
      <c r="BX584" s="133">
        <f t="shared" si="371"/>
        <v>1.4391</v>
      </c>
      <c r="BY584" s="133">
        <f t="shared" si="395"/>
        <v>0.18760000000000002</v>
      </c>
      <c r="BZ584" s="133">
        <f t="shared" si="396"/>
        <v>0.3216</v>
      </c>
      <c r="CA584" s="133">
        <f t="shared" si="397"/>
        <v>1.11E-2</v>
      </c>
      <c r="CB584" s="133">
        <f t="shared" si="398"/>
        <v>10.252000000000001</v>
      </c>
      <c r="CC584" s="133"/>
      <c r="CD584" s="133">
        <f t="shared" si="399"/>
        <v>1.8519000000000001</v>
      </c>
    </row>
    <row r="585" spans="1:82" ht="15.75" x14ac:dyDescent="0.25">
      <c r="A585" s="125">
        <v>43683</v>
      </c>
      <c r="B585" s="138">
        <v>14817</v>
      </c>
      <c r="C585" s="138">
        <v>49124</v>
      </c>
      <c r="D585" s="138">
        <v>67221</v>
      </c>
      <c r="E585" s="138">
        <v>14772</v>
      </c>
      <c r="F585" s="138">
        <v>44150</v>
      </c>
      <c r="G585" s="138">
        <v>2320</v>
      </c>
      <c r="H585" s="138">
        <v>15346</v>
      </c>
      <c r="I585" s="138">
        <v>13475</v>
      </c>
      <c r="J585" s="138">
        <v>103778</v>
      </c>
      <c r="K585" s="138">
        <v>76064</v>
      </c>
      <c r="L585" s="138">
        <v>3056</v>
      </c>
      <c r="M585" s="138">
        <v>19687</v>
      </c>
      <c r="N585" s="138">
        <v>96</v>
      </c>
      <c r="O585" s="138">
        <v>19744</v>
      </c>
      <c r="P585" s="138">
        <v>20127</v>
      </c>
      <c r="Q585" s="138">
        <v>1841</v>
      </c>
      <c r="R585" s="138">
        <v>13771</v>
      </c>
      <c r="S585" s="138">
        <v>45355</v>
      </c>
      <c r="T585" s="138">
        <v>12825</v>
      </c>
      <c r="U585" s="138">
        <v>2762</v>
      </c>
      <c r="V585" s="138">
        <v>26415</v>
      </c>
      <c r="W585" s="138">
        <v>30013</v>
      </c>
      <c r="X585" s="138">
        <v>16746</v>
      </c>
      <c r="Y585" s="146">
        <v>16019</v>
      </c>
      <c r="Z585" s="138">
        <v>14324</v>
      </c>
      <c r="AA585" s="138">
        <v>45387</v>
      </c>
      <c r="AB585" s="138">
        <v>996</v>
      </c>
      <c r="AC585" s="138">
        <v>828</v>
      </c>
      <c r="AD585" s="138">
        <v>5447</v>
      </c>
      <c r="AE585" s="138">
        <v>28459</v>
      </c>
      <c r="AF585" s="138">
        <v>9129</v>
      </c>
      <c r="AG585" s="138">
        <v>0</v>
      </c>
      <c r="AH585" s="138">
        <v>41170</v>
      </c>
      <c r="AI585" s="138">
        <v>40340</v>
      </c>
      <c r="AJ585" s="138">
        <v>358280</v>
      </c>
      <c r="AK585" s="128">
        <f t="shared" si="372"/>
        <v>0.19687000000000002</v>
      </c>
      <c r="AL585" s="129">
        <f t="shared" si="373"/>
        <v>1.4817</v>
      </c>
      <c r="AM585" s="129">
        <f t="shared" si="407"/>
        <v>2.4561999999999999</v>
      </c>
      <c r="AN585" s="129">
        <f t="shared" si="407"/>
        <v>3.3610500000000001</v>
      </c>
      <c r="AO585" s="129">
        <f t="shared" si="375"/>
        <v>10.377800000000001</v>
      </c>
      <c r="AP585" s="129">
        <f t="shared" si="376"/>
        <v>3.8032000000000004</v>
      </c>
      <c r="AQ585" s="129">
        <f t="shared" si="408"/>
        <v>0.41170000000000001</v>
      </c>
      <c r="AR585" s="129">
        <f t="shared" si="408"/>
        <v>0.40340000000000004</v>
      </c>
      <c r="AT585" s="131">
        <f t="shared" si="400"/>
        <v>43683</v>
      </c>
      <c r="AU585" s="132">
        <f t="shared" si="379"/>
        <v>0.28459000000000001</v>
      </c>
      <c r="AV585" s="132">
        <f t="shared" si="380"/>
        <v>0.45387000000000005</v>
      </c>
      <c r="AW585" s="132">
        <f t="shared" si="381"/>
        <v>0.45355000000000006</v>
      </c>
      <c r="AX585" s="132">
        <f t="shared" si="382"/>
        <v>8.2800000000000009E-3</v>
      </c>
      <c r="AY585" s="132">
        <f t="shared" si="383"/>
        <v>9.9600000000000001E-3</v>
      </c>
      <c r="AZ585" s="132">
        <f t="shared" si="384"/>
        <v>0.26415</v>
      </c>
      <c r="BA585" s="132">
        <f t="shared" si="385"/>
        <v>0.16019000000000003</v>
      </c>
      <c r="BB585" s="132">
        <f t="shared" si="386"/>
        <v>0.60026000000000002</v>
      </c>
      <c r="BC585" s="132">
        <f t="shared" si="387"/>
        <v>0.14324000000000001</v>
      </c>
      <c r="BD585" s="132">
        <f t="shared" si="388"/>
        <v>0.16746000000000003</v>
      </c>
      <c r="BE585" s="132">
        <f t="shared" si="389"/>
        <v>9.129000000000001E-2</v>
      </c>
      <c r="BF585" s="132">
        <f t="shared" si="390"/>
        <v>5.4470000000000005E-2</v>
      </c>
      <c r="BG585" s="132">
        <f t="shared" si="401"/>
        <v>0</v>
      </c>
      <c r="BH585" s="132"/>
      <c r="BI585" s="132">
        <f t="shared" si="370"/>
        <v>1.4817</v>
      </c>
      <c r="BJ585" s="132">
        <f t="shared" si="370"/>
        <v>2.4561999999999999</v>
      </c>
      <c r="BK585" s="132">
        <f t="shared" si="370"/>
        <v>3.3610500000000001</v>
      </c>
      <c r="BL585" s="132">
        <f t="shared" si="391"/>
        <v>0.2762</v>
      </c>
      <c r="BM585" s="132">
        <f t="shared" si="402"/>
        <v>1.4772000000000001</v>
      </c>
      <c r="BN585" s="132">
        <f t="shared" si="392"/>
        <v>0.88300000000000012</v>
      </c>
      <c r="BO585" s="132"/>
      <c r="BP585" s="132">
        <f t="shared" si="403"/>
        <v>3.8032000000000004</v>
      </c>
      <c r="BQ585" s="132">
        <f t="shared" si="404"/>
        <v>10.377800000000001</v>
      </c>
      <c r="BR585" s="132">
        <f t="shared" si="405"/>
        <v>0.35827999999999999</v>
      </c>
      <c r="BS585" s="132">
        <f t="shared" si="393"/>
        <v>0.12825</v>
      </c>
      <c r="BT585" s="132">
        <f t="shared" si="394"/>
        <v>1.3771</v>
      </c>
      <c r="BU585" s="132"/>
      <c r="BV585" s="132">
        <f t="shared" si="406"/>
        <v>0.23200000000000001</v>
      </c>
      <c r="BW585" s="133">
        <f t="shared" si="371"/>
        <v>1.5346</v>
      </c>
      <c r="BX585" s="133">
        <f t="shared" si="371"/>
        <v>1.3475000000000001</v>
      </c>
      <c r="BY585" s="133">
        <f t="shared" si="395"/>
        <v>0.18410000000000001</v>
      </c>
      <c r="BZ585" s="133">
        <f t="shared" si="396"/>
        <v>0.30560000000000004</v>
      </c>
      <c r="CA585" s="133">
        <f t="shared" si="397"/>
        <v>9.6000000000000009E-3</v>
      </c>
      <c r="CB585" s="133">
        <f t="shared" si="398"/>
        <v>9.8719999999999999</v>
      </c>
      <c r="CC585" s="133"/>
      <c r="CD585" s="133">
        <f t="shared" si="399"/>
        <v>2.0127000000000002</v>
      </c>
    </row>
    <row r="586" spans="1:82" ht="15.75" x14ac:dyDescent="0.25">
      <c r="A586" s="125">
        <v>43684</v>
      </c>
      <c r="B586" s="138">
        <v>15348</v>
      </c>
      <c r="C586" s="138">
        <v>52022</v>
      </c>
      <c r="D586" s="138">
        <v>70794</v>
      </c>
      <c r="E586" s="138">
        <v>15069</v>
      </c>
      <c r="F586" s="138">
        <v>45067</v>
      </c>
      <c r="G586" s="138">
        <v>3331</v>
      </c>
      <c r="H586" s="138">
        <v>22794</v>
      </c>
      <c r="I586" s="138">
        <v>19618</v>
      </c>
      <c r="J586" s="138">
        <v>107693</v>
      </c>
      <c r="K586" s="138">
        <v>77999</v>
      </c>
      <c r="L586" s="138">
        <v>3745</v>
      </c>
      <c r="M586" s="138">
        <v>9720</v>
      </c>
      <c r="N586" s="138">
        <v>98</v>
      </c>
      <c r="O586" s="138">
        <v>21983</v>
      </c>
      <c r="P586" s="138">
        <v>25235</v>
      </c>
      <c r="Q586" s="138">
        <v>2158</v>
      </c>
      <c r="R586" s="138">
        <v>13304</v>
      </c>
      <c r="S586" s="138">
        <v>46729</v>
      </c>
      <c r="T586" s="138">
        <v>14029</v>
      </c>
      <c r="U586" s="138">
        <v>2939</v>
      </c>
      <c r="V586" s="138">
        <v>27912</v>
      </c>
      <c r="W586" s="138">
        <v>32229</v>
      </c>
      <c r="X586" s="138">
        <v>17843</v>
      </c>
      <c r="Y586" s="146">
        <v>16019</v>
      </c>
      <c r="Z586" s="138">
        <v>16268</v>
      </c>
      <c r="AA586" s="138">
        <v>49520</v>
      </c>
      <c r="AB586" s="138">
        <v>1556</v>
      </c>
      <c r="AC586" s="138">
        <v>1207</v>
      </c>
      <c r="AD586" s="138">
        <v>7905</v>
      </c>
      <c r="AE586" s="138">
        <v>28866</v>
      </c>
      <c r="AF586" s="138">
        <v>9446</v>
      </c>
      <c r="AG586" s="138">
        <v>11010</v>
      </c>
      <c r="AH586" s="138">
        <v>69490</v>
      </c>
      <c r="AI586" s="138">
        <v>56250</v>
      </c>
      <c r="AJ586" s="138">
        <v>357260</v>
      </c>
      <c r="AK586" s="128">
        <f t="shared" si="372"/>
        <v>9.7200000000000009E-2</v>
      </c>
      <c r="AL586" s="129">
        <f t="shared" si="373"/>
        <v>1.5348000000000002</v>
      </c>
      <c r="AM586" s="129">
        <f t="shared" si="407"/>
        <v>2.6011000000000002</v>
      </c>
      <c r="AN586" s="129">
        <f t="shared" si="407"/>
        <v>3.5397000000000003</v>
      </c>
      <c r="AO586" s="129">
        <f t="shared" si="375"/>
        <v>10.769300000000001</v>
      </c>
      <c r="AP586" s="129">
        <f t="shared" si="376"/>
        <v>3.89995</v>
      </c>
      <c r="AQ586" s="129">
        <f t="shared" si="408"/>
        <v>0.69490000000000007</v>
      </c>
      <c r="AR586" s="129">
        <f t="shared" si="408"/>
        <v>0.5625</v>
      </c>
      <c r="AT586" s="131">
        <f t="shared" si="400"/>
        <v>43684</v>
      </c>
      <c r="AU586" s="132">
        <f t="shared" si="379"/>
        <v>0.28866000000000003</v>
      </c>
      <c r="AV586" s="132">
        <f t="shared" si="380"/>
        <v>0.49520000000000003</v>
      </c>
      <c r="AW586" s="132">
        <f t="shared" si="381"/>
        <v>0.46729000000000004</v>
      </c>
      <c r="AX586" s="132">
        <f t="shared" si="382"/>
        <v>1.2070000000000001E-2</v>
      </c>
      <c r="AY586" s="132">
        <f t="shared" si="383"/>
        <v>1.5560000000000001E-2</v>
      </c>
      <c r="AZ586" s="132">
        <f t="shared" si="384"/>
        <v>0.27912000000000003</v>
      </c>
      <c r="BA586" s="132">
        <f t="shared" si="385"/>
        <v>0.16019000000000003</v>
      </c>
      <c r="BB586" s="132">
        <f t="shared" si="386"/>
        <v>0.64458000000000004</v>
      </c>
      <c r="BC586" s="132">
        <f t="shared" si="387"/>
        <v>0.16268000000000002</v>
      </c>
      <c r="BD586" s="132">
        <f t="shared" si="388"/>
        <v>0.17843000000000001</v>
      </c>
      <c r="BE586" s="132">
        <f t="shared" si="389"/>
        <v>9.4460000000000002E-2</v>
      </c>
      <c r="BF586" s="132">
        <f t="shared" si="390"/>
        <v>7.9050000000000009E-2</v>
      </c>
      <c r="BG586" s="132">
        <f t="shared" si="401"/>
        <v>1.1009999999999999E-2</v>
      </c>
      <c r="BH586" s="132"/>
      <c r="BI586" s="132">
        <f t="shared" si="370"/>
        <v>1.5348000000000002</v>
      </c>
      <c r="BJ586" s="132">
        <f t="shared" si="370"/>
        <v>2.6011000000000002</v>
      </c>
      <c r="BK586" s="132">
        <f t="shared" si="370"/>
        <v>3.5397000000000003</v>
      </c>
      <c r="BL586" s="132">
        <f t="shared" si="391"/>
        <v>0.29389999999999999</v>
      </c>
      <c r="BM586" s="132">
        <f t="shared" si="402"/>
        <v>1.5069000000000001</v>
      </c>
      <c r="BN586" s="132">
        <f t="shared" si="392"/>
        <v>0.90134000000000003</v>
      </c>
      <c r="BO586" s="132"/>
      <c r="BP586" s="132">
        <f t="shared" si="403"/>
        <v>3.89995</v>
      </c>
      <c r="BQ586" s="132">
        <f t="shared" si="404"/>
        <v>10.769300000000001</v>
      </c>
      <c r="BR586" s="132">
        <f t="shared" si="405"/>
        <v>0.35725999999999997</v>
      </c>
      <c r="BS586" s="132">
        <f t="shared" si="393"/>
        <v>0.14029</v>
      </c>
      <c r="BT586" s="132">
        <f t="shared" si="394"/>
        <v>1.3304</v>
      </c>
      <c r="BU586" s="132"/>
      <c r="BV586" s="132">
        <f t="shared" si="406"/>
        <v>0.33310000000000001</v>
      </c>
      <c r="BW586" s="133">
        <f t="shared" si="371"/>
        <v>2.2794000000000003</v>
      </c>
      <c r="BX586" s="133">
        <f t="shared" si="371"/>
        <v>1.9618</v>
      </c>
      <c r="BY586" s="133">
        <f t="shared" si="395"/>
        <v>0.21580000000000002</v>
      </c>
      <c r="BZ586" s="133">
        <f t="shared" si="396"/>
        <v>0.3745</v>
      </c>
      <c r="CA586" s="133">
        <f t="shared" si="397"/>
        <v>9.7999999999999997E-3</v>
      </c>
      <c r="CB586" s="133">
        <f t="shared" si="398"/>
        <v>10.9915</v>
      </c>
      <c r="CC586" s="133"/>
      <c r="CD586" s="133">
        <f t="shared" si="399"/>
        <v>2.5235000000000003</v>
      </c>
    </row>
    <row r="587" spans="1:82" ht="15.75" x14ac:dyDescent="0.25">
      <c r="A587" s="125">
        <v>43685</v>
      </c>
      <c r="B587" s="138">
        <v>15130</v>
      </c>
      <c r="C587" s="138">
        <v>50709</v>
      </c>
      <c r="D587" s="138">
        <v>69230</v>
      </c>
      <c r="E587" s="138">
        <v>14787</v>
      </c>
      <c r="F587" s="138">
        <v>44163</v>
      </c>
      <c r="G587" s="138">
        <v>2830</v>
      </c>
      <c r="H587" s="138">
        <v>20611</v>
      </c>
      <c r="I587" s="138">
        <v>16992</v>
      </c>
      <c r="J587" s="138">
        <v>105690</v>
      </c>
      <c r="K587" s="138">
        <v>76135</v>
      </c>
      <c r="L587" s="138">
        <v>3445</v>
      </c>
      <c r="M587" s="138">
        <v>5807</v>
      </c>
      <c r="N587" s="138">
        <v>82</v>
      </c>
      <c r="O587" s="138">
        <v>19918</v>
      </c>
      <c r="P587" s="138">
        <v>22751</v>
      </c>
      <c r="Q587" s="138">
        <v>2100</v>
      </c>
      <c r="R587" s="138">
        <v>12967</v>
      </c>
      <c r="S587" s="138">
        <v>46299</v>
      </c>
      <c r="T587" s="138">
        <v>14863</v>
      </c>
      <c r="U587" s="138">
        <v>2893</v>
      </c>
      <c r="V587" s="138">
        <v>27262</v>
      </c>
      <c r="W587" s="138">
        <v>31530</v>
      </c>
      <c r="X587" s="138">
        <v>16922</v>
      </c>
      <c r="Y587" s="146">
        <v>16019</v>
      </c>
      <c r="Z587" s="138">
        <v>16422</v>
      </c>
      <c r="AA587" s="138">
        <v>47718</v>
      </c>
      <c r="AB587" s="138">
        <v>1346</v>
      </c>
      <c r="AC587" s="138">
        <v>1108</v>
      </c>
      <c r="AD587" s="138">
        <v>5070</v>
      </c>
      <c r="AE587" s="138">
        <v>28609</v>
      </c>
      <c r="AF587" s="138">
        <v>9319</v>
      </c>
      <c r="AG587" s="138">
        <v>11010</v>
      </c>
      <c r="AH587" s="138">
        <v>41080</v>
      </c>
      <c r="AI587" s="138">
        <v>32270</v>
      </c>
      <c r="AJ587" s="138">
        <v>350280</v>
      </c>
      <c r="AK587" s="128">
        <f t="shared" si="372"/>
        <v>5.8070000000000004E-2</v>
      </c>
      <c r="AL587" s="129">
        <f t="shared" si="373"/>
        <v>1.5130000000000001</v>
      </c>
      <c r="AM587" s="129">
        <f t="shared" si="407"/>
        <v>2.53545</v>
      </c>
      <c r="AN587" s="129">
        <f t="shared" si="407"/>
        <v>3.4615</v>
      </c>
      <c r="AO587" s="129">
        <f t="shared" si="375"/>
        <v>10.569000000000001</v>
      </c>
      <c r="AP587" s="129">
        <f t="shared" si="376"/>
        <v>3.8067500000000001</v>
      </c>
      <c r="AQ587" s="129">
        <f t="shared" si="408"/>
        <v>0.41080000000000005</v>
      </c>
      <c r="AR587" s="129">
        <f t="shared" si="408"/>
        <v>0.32270000000000004</v>
      </c>
      <c r="AT587" s="131">
        <f t="shared" si="400"/>
        <v>43685</v>
      </c>
      <c r="AU587" s="132">
        <f t="shared" si="379"/>
        <v>0.28609000000000001</v>
      </c>
      <c r="AV587" s="132">
        <f t="shared" si="380"/>
        <v>0.47718000000000005</v>
      </c>
      <c r="AW587" s="132">
        <f t="shared" si="381"/>
        <v>0.46299000000000001</v>
      </c>
      <c r="AX587" s="132">
        <f t="shared" si="382"/>
        <v>1.1080000000000001E-2</v>
      </c>
      <c r="AY587" s="132">
        <f t="shared" si="383"/>
        <v>1.3460000000000001E-2</v>
      </c>
      <c r="AZ587" s="132">
        <f t="shared" si="384"/>
        <v>0.27262000000000003</v>
      </c>
      <c r="BA587" s="132">
        <f t="shared" si="385"/>
        <v>0.16019000000000003</v>
      </c>
      <c r="BB587" s="132">
        <f t="shared" si="386"/>
        <v>0.63060000000000005</v>
      </c>
      <c r="BC587" s="132">
        <f t="shared" si="387"/>
        <v>0.16422</v>
      </c>
      <c r="BD587" s="132">
        <f t="shared" si="388"/>
        <v>0.16922000000000001</v>
      </c>
      <c r="BE587" s="132">
        <f t="shared" si="389"/>
        <v>9.3190000000000009E-2</v>
      </c>
      <c r="BF587" s="132">
        <f t="shared" si="390"/>
        <v>5.0700000000000002E-2</v>
      </c>
      <c r="BG587" s="132">
        <f t="shared" si="401"/>
        <v>1.1009999999999999E-2</v>
      </c>
      <c r="BH587" s="132"/>
      <c r="BI587" s="132">
        <f t="shared" si="370"/>
        <v>1.5130000000000001</v>
      </c>
      <c r="BJ587" s="132">
        <f t="shared" si="370"/>
        <v>2.53545</v>
      </c>
      <c r="BK587" s="132">
        <f t="shared" si="370"/>
        <v>3.4615</v>
      </c>
      <c r="BL587" s="132">
        <f t="shared" si="391"/>
        <v>0.2893</v>
      </c>
      <c r="BM587" s="132">
        <f t="shared" si="402"/>
        <v>1.4787000000000001</v>
      </c>
      <c r="BN587" s="132">
        <f t="shared" si="392"/>
        <v>0.88326000000000005</v>
      </c>
      <c r="BO587" s="132"/>
      <c r="BP587" s="132">
        <f t="shared" si="403"/>
        <v>3.8067500000000001</v>
      </c>
      <c r="BQ587" s="132">
        <f t="shared" si="404"/>
        <v>10.569000000000001</v>
      </c>
      <c r="BR587" s="132">
        <f t="shared" si="405"/>
        <v>0.35027999999999998</v>
      </c>
      <c r="BS587" s="132">
        <f t="shared" si="393"/>
        <v>0.14863000000000001</v>
      </c>
      <c r="BT587" s="132">
        <f t="shared" si="394"/>
        <v>1.2967</v>
      </c>
      <c r="BU587" s="132"/>
      <c r="BV587" s="132">
        <f t="shared" si="406"/>
        <v>0.28300000000000003</v>
      </c>
      <c r="BW587" s="133">
        <f t="shared" si="371"/>
        <v>2.0611000000000002</v>
      </c>
      <c r="BX587" s="133">
        <f t="shared" si="371"/>
        <v>1.6992</v>
      </c>
      <c r="BY587" s="133">
        <f t="shared" si="395"/>
        <v>0.21000000000000002</v>
      </c>
      <c r="BZ587" s="133">
        <f t="shared" si="396"/>
        <v>0.34450000000000003</v>
      </c>
      <c r="CA587" s="133">
        <f t="shared" si="397"/>
        <v>8.2000000000000007E-3</v>
      </c>
      <c r="CB587" s="133">
        <f t="shared" si="398"/>
        <v>9.9589999999999996</v>
      </c>
      <c r="CC587" s="133"/>
      <c r="CD587" s="133">
        <f t="shared" si="399"/>
        <v>2.2751000000000001</v>
      </c>
    </row>
    <row r="588" spans="1:82" ht="15.75" x14ac:dyDescent="0.25">
      <c r="A588" s="125">
        <v>43686</v>
      </c>
      <c r="B588" s="138">
        <v>15065</v>
      </c>
      <c r="C588" s="138">
        <v>50849</v>
      </c>
      <c r="D588" s="138">
        <v>69698</v>
      </c>
      <c r="E588" s="138">
        <v>14652</v>
      </c>
      <c r="F588" s="138">
        <v>44180</v>
      </c>
      <c r="G588" s="138">
        <v>3298</v>
      </c>
      <c r="H588" s="138">
        <v>21585</v>
      </c>
      <c r="I588" s="138">
        <v>17100</v>
      </c>
      <c r="J588" s="138">
        <v>104971</v>
      </c>
      <c r="K588" s="138">
        <v>75551</v>
      </c>
      <c r="L588" s="138">
        <v>3362</v>
      </c>
      <c r="M588" s="138">
        <v>9999</v>
      </c>
      <c r="N588" s="138">
        <v>67</v>
      </c>
      <c r="O588" s="138">
        <v>19938</v>
      </c>
      <c r="P588" s="138">
        <v>23064</v>
      </c>
      <c r="Q588" s="138">
        <v>1951</v>
      </c>
      <c r="R588" s="138">
        <v>13736</v>
      </c>
      <c r="S588" s="138">
        <v>44993</v>
      </c>
      <c r="T588" s="138">
        <v>15754</v>
      </c>
      <c r="U588" s="138">
        <v>2779</v>
      </c>
      <c r="V588" s="138">
        <v>26889</v>
      </c>
      <c r="W588" s="138">
        <v>31398</v>
      </c>
      <c r="X588" s="138">
        <v>17139</v>
      </c>
      <c r="Y588" s="146">
        <v>16019</v>
      </c>
      <c r="Z588" s="138">
        <v>17740</v>
      </c>
      <c r="AA588" s="138">
        <v>46724</v>
      </c>
      <c r="AB588" s="138">
        <v>1214</v>
      </c>
      <c r="AC588" s="138">
        <v>1461</v>
      </c>
      <c r="AD588" s="138">
        <v>4483</v>
      </c>
      <c r="AE588" s="138">
        <v>28783</v>
      </c>
      <c r="AF588" s="138">
        <v>7610</v>
      </c>
      <c r="AG588" s="138">
        <v>4220</v>
      </c>
      <c r="AH588" s="138">
        <v>36890</v>
      </c>
      <c r="AI588" s="138">
        <v>33670</v>
      </c>
      <c r="AJ588" s="138">
        <v>335660</v>
      </c>
      <c r="AK588" s="128">
        <f t="shared" si="372"/>
        <v>9.9990000000000009E-2</v>
      </c>
      <c r="AL588" s="129">
        <f t="shared" si="373"/>
        <v>1.5065000000000002</v>
      </c>
      <c r="AM588" s="129">
        <f t="shared" si="407"/>
        <v>2.5424500000000001</v>
      </c>
      <c r="AN588" s="129">
        <f t="shared" si="407"/>
        <v>3.4849000000000001</v>
      </c>
      <c r="AO588" s="129">
        <f t="shared" si="375"/>
        <v>10.4971</v>
      </c>
      <c r="AP588" s="129">
        <f t="shared" si="376"/>
        <v>3.7775500000000002</v>
      </c>
      <c r="AQ588" s="129">
        <f t="shared" si="408"/>
        <v>0.36890000000000001</v>
      </c>
      <c r="AR588" s="129">
        <f t="shared" si="408"/>
        <v>0.33670000000000005</v>
      </c>
      <c r="AT588" s="131">
        <f t="shared" si="400"/>
        <v>43686</v>
      </c>
      <c r="AU588" s="132">
        <f t="shared" si="379"/>
        <v>0.28783000000000003</v>
      </c>
      <c r="AV588" s="132">
        <f t="shared" si="380"/>
        <v>0.46724000000000004</v>
      </c>
      <c r="AW588" s="132">
        <f t="shared" si="381"/>
        <v>0.44993000000000005</v>
      </c>
      <c r="AX588" s="132">
        <f t="shared" si="382"/>
        <v>1.4610000000000001E-2</v>
      </c>
      <c r="AY588" s="132">
        <f t="shared" si="383"/>
        <v>1.2140000000000001E-2</v>
      </c>
      <c r="AZ588" s="132">
        <f t="shared" si="384"/>
        <v>0.26889000000000002</v>
      </c>
      <c r="BA588" s="132">
        <f t="shared" si="385"/>
        <v>0.16019000000000003</v>
      </c>
      <c r="BB588" s="132">
        <f t="shared" si="386"/>
        <v>0.62796000000000007</v>
      </c>
      <c r="BC588" s="132">
        <f t="shared" si="387"/>
        <v>0.1774</v>
      </c>
      <c r="BD588" s="132">
        <f t="shared" si="388"/>
        <v>0.17139000000000001</v>
      </c>
      <c r="BE588" s="132">
        <f t="shared" si="389"/>
        <v>7.6100000000000001E-2</v>
      </c>
      <c r="BF588" s="132">
        <f t="shared" si="390"/>
        <v>4.4830000000000002E-2</v>
      </c>
      <c r="BG588" s="132">
        <f t="shared" si="401"/>
        <v>4.2199999999999998E-3</v>
      </c>
      <c r="BH588" s="132"/>
      <c r="BI588" s="132">
        <f t="shared" si="370"/>
        <v>1.5065000000000002</v>
      </c>
      <c r="BJ588" s="132">
        <f t="shared" si="370"/>
        <v>2.5424500000000001</v>
      </c>
      <c r="BK588" s="132">
        <f t="shared" si="370"/>
        <v>3.4849000000000001</v>
      </c>
      <c r="BL588" s="132">
        <f t="shared" si="391"/>
        <v>0.27790000000000004</v>
      </c>
      <c r="BM588" s="132">
        <f t="shared" si="402"/>
        <v>1.4652000000000001</v>
      </c>
      <c r="BN588" s="132">
        <f t="shared" si="392"/>
        <v>0.88360000000000005</v>
      </c>
      <c r="BO588" s="132"/>
      <c r="BP588" s="132">
        <f t="shared" si="403"/>
        <v>3.7775500000000002</v>
      </c>
      <c r="BQ588" s="132">
        <f t="shared" si="404"/>
        <v>10.4971</v>
      </c>
      <c r="BR588" s="132">
        <f t="shared" si="405"/>
        <v>0.33565999999999996</v>
      </c>
      <c r="BS588" s="132">
        <f t="shared" si="393"/>
        <v>0.15754000000000001</v>
      </c>
      <c r="BT588" s="132">
        <f t="shared" si="394"/>
        <v>1.3736000000000002</v>
      </c>
      <c r="BU588" s="132"/>
      <c r="BV588" s="132">
        <f t="shared" si="406"/>
        <v>0.32980000000000004</v>
      </c>
      <c r="BW588" s="133">
        <f t="shared" si="371"/>
        <v>2.1585000000000001</v>
      </c>
      <c r="BX588" s="133">
        <f t="shared" si="371"/>
        <v>1.7100000000000002</v>
      </c>
      <c r="BY588" s="133">
        <f t="shared" si="395"/>
        <v>0.1951</v>
      </c>
      <c r="BZ588" s="133">
        <f t="shared" si="396"/>
        <v>0.3362</v>
      </c>
      <c r="CA588" s="133">
        <f t="shared" si="397"/>
        <v>6.7000000000000002E-3</v>
      </c>
      <c r="CB588" s="133">
        <f t="shared" si="398"/>
        <v>9.9689999999999994</v>
      </c>
      <c r="CC588" s="133"/>
      <c r="CD588" s="133">
        <f t="shared" si="399"/>
        <v>2.3064</v>
      </c>
    </row>
    <row r="589" spans="1:82" ht="15.75" x14ac:dyDescent="0.25">
      <c r="A589" s="125">
        <v>43687</v>
      </c>
      <c r="B589" s="138">
        <v>15286</v>
      </c>
      <c r="C589" s="138">
        <v>50561</v>
      </c>
      <c r="D589" s="138">
        <v>69117</v>
      </c>
      <c r="E589" s="138">
        <v>14358</v>
      </c>
      <c r="F589" s="138">
        <v>46345</v>
      </c>
      <c r="G589" s="138">
        <v>3964</v>
      </c>
      <c r="H589" s="138">
        <v>23024</v>
      </c>
      <c r="I589" s="138">
        <v>17917</v>
      </c>
      <c r="J589" s="138">
        <v>105235</v>
      </c>
      <c r="K589" s="138">
        <v>76787</v>
      </c>
      <c r="L589" s="138">
        <v>3243</v>
      </c>
      <c r="M589" s="138">
        <v>14464</v>
      </c>
      <c r="N589" s="138">
        <v>53</v>
      </c>
      <c r="O589" s="138">
        <v>20822</v>
      </c>
      <c r="P589" s="138">
        <v>24299</v>
      </c>
      <c r="Q589" s="138">
        <v>1891</v>
      </c>
      <c r="R589" s="138">
        <v>12976</v>
      </c>
      <c r="S589" s="138">
        <v>43489</v>
      </c>
      <c r="T589" s="138">
        <v>14902</v>
      </c>
      <c r="U589" s="138">
        <v>2633</v>
      </c>
      <c r="V589" s="138">
        <v>28039</v>
      </c>
      <c r="W589" s="138">
        <v>31643</v>
      </c>
      <c r="X589" s="138">
        <v>18314</v>
      </c>
      <c r="Y589" s="146">
        <v>16019</v>
      </c>
      <c r="Z589" s="138">
        <v>19079</v>
      </c>
      <c r="AA589" s="138">
        <v>47060</v>
      </c>
      <c r="AB589" s="138">
        <v>1508</v>
      </c>
      <c r="AC589" s="138">
        <v>1838</v>
      </c>
      <c r="AD589" s="138">
        <v>4066</v>
      </c>
      <c r="AE589" s="138">
        <v>29508</v>
      </c>
      <c r="AF589" s="138">
        <v>5726</v>
      </c>
      <c r="AG589" s="138">
        <v>0</v>
      </c>
      <c r="AH589" s="138">
        <v>34990</v>
      </c>
      <c r="AI589" s="138">
        <v>29350</v>
      </c>
      <c r="AJ589" s="138">
        <v>360160</v>
      </c>
      <c r="AK589" s="128">
        <f t="shared" si="372"/>
        <v>0.14464000000000002</v>
      </c>
      <c r="AL589" s="129">
        <f t="shared" si="373"/>
        <v>1.5286000000000002</v>
      </c>
      <c r="AM589" s="129">
        <f t="shared" si="407"/>
        <v>2.5280499999999999</v>
      </c>
      <c r="AN589" s="129">
        <f t="shared" si="407"/>
        <v>3.4558500000000003</v>
      </c>
      <c r="AO589" s="129">
        <f t="shared" si="375"/>
        <v>10.5235</v>
      </c>
      <c r="AP589" s="129">
        <f t="shared" si="376"/>
        <v>3.83935</v>
      </c>
      <c r="AQ589" s="129">
        <f t="shared" si="408"/>
        <v>0.34990000000000004</v>
      </c>
      <c r="AR589" s="129">
        <f t="shared" si="408"/>
        <v>0.29350000000000004</v>
      </c>
      <c r="AT589" s="131">
        <f t="shared" si="400"/>
        <v>43687</v>
      </c>
      <c r="AU589" s="132">
        <f t="shared" si="379"/>
        <v>0.29508000000000001</v>
      </c>
      <c r="AV589" s="132">
        <f t="shared" si="380"/>
        <v>0.47060000000000002</v>
      </c>
      <c r="AW589" s="132">
        <f t="shared" si="381"/>
        <v>0.43489000000000005</v>
      </c>
      <c r="AX589" s="132">
        <f t="shared" si="382"/>
        <v>1.8380000000000001E-2</v>
      </c>
      <c r="AY589" s="132">
        <f t="shared" si="383"/>
        <v>1.5080000000000001E-2</v>
      </c>
      <c r="AZ589" s="132">
        <f t="shared" si="384"/>
        <v>0.28039000000000003</v>
      </c>
      <c r="BA589" s="132">
        <f t="shared" si="385"/>
        <v>0.16019000000000003</v>
      </c>
      <c r="BB589" s="132">
        <f t="shared" si="386"/>
        <v>0.63286000000000009</v>
      </c>
      <c r="BC589" s="132">
        <f t="shared" si="387"/>
        <v>0.19079000000000002</v>
      </c>
      <c r="BD589" s="132">
        <f t="shared" si="388"/>
        <v>0.18314000000000002</v>
      </c>
      <c r="BE589" s="132">
        <f t="shared" si="389"/>
        <v>5.7260000000000005E-2</v>
      </c>
      <c r="BF589" s="132">
        <f t="shared" si="390"/>
        <v>4.0660000000000002E-2</v>
      </c>
      <c r="BG589" s="132">
        <f t="shared" si="401"/>
        <v>0</v>
      </c>
      <c r="BH589" s="132"/>
      <c r="BI589" s="132">
        <f t="shared" si="370"/>
        <v>1.5286000000000002</v>
      </c>
      <c r="BJ589" s="132">
        <f t="shared" si="370"/>
        <v>2.5280499999999999</v>
      </c>
      <c r="BK589" s="132">
        <f t="shared" si="370"/>
        <v>3.4558500000000003</v>
      </c>
      <c r="BL589" s="132">
        <f t="shared" si="391"/>
        <v>0.26330000000000003</v>
      </c>
      <c r="BM589" s="132">
        <f t="shared" si="402"/>
        <v>1.4358</v>
      </c>
      <c r="BN589" s="132">
        <f t="shared" si="392"/>
        <v>0.92690000000000006</v>
      </c>
      <c r="BO589" s="132"/>
      <c r="BP589" s="132">
        <f t="shared" si="403"/>
        <v>3.83935</v>
      </c>
      <c r="BQ589" s="132">
        <f t="shared" si="404"/>
        <v>10.5235</v>
      </c>
      <c r="BR589" s="132">
        <f t="shared" si="405"/>
        <v>0.36015999999999998</v>
      </c>
      <c r="BS589" s="132">
        <f t="shared" si="393"/>
        <v>0.14902000000000001</v>
      </c>
      <c r="BT589" s="132">
        <f t="shared" si="394"/>
        <v>1.2976000000000001</v>
      </c>
      <c r="BU589" s="132"/>
      <c r="BV589" s="132">
        <f t="shared" si="406"/>
        <v>0.39640000000000003</v>
      </c>
      <c r="BW589" s="133">
        <f t="shared" si="371"/>
        <v>2.3024</v>
      </c>
      <c r="BX589" s="133">
        <f t="shared" si="371"/>
        <v>1.7917000000000001</v>
      </c>
      <c r="BY589" s="133">
        <f t="shared" si="395"/>
        <v>0.18910000000000002</v>
      </c>
      <c r="BZ589" s="133">
        <f t="shared" si="396"/>
        <v>0.32430000000000003</v>
      </c>
      <c r="CA589" s="133">
        <f t="shared" si="397"/>
        <v>5.3E-3</v>
      </c>
      <c r="CB589" s="133">
        <f t="shared" si="398"/>
        <v>10.411</v>
      </c>
      <c r="CC589" s="133"/>
      <c r="CD589" s="133">
        <f t="shared" si="399"/>
        <v>2.4298999999999999</v>
      </c>
    </row>
    <row r="590" spans="1:82" ht="15.75" x14ac:dyDescent="0.25">
      <c r="A590" s="125">
        <v>43688</v>
      </c>
      <c r="B590" s="138">
        <v>15092</v>
      </c>
      <c r="C590" s="138">
        <v>48232</v>
      </c>
      <c r="D590" s="138">
        <v>65907</v>
      </c>
      <c r="E590" s="138">
        <v>14393</v>
      </c>
      <c r="F590" s="138">
        <v>47214</v>
      </c>
      <c r="G590" s="138">
        <v>3558</v>
      </c>
      <c r="H590" s="138">
        <v>21872</v>
      </c>
      <c r="I590" s="138">
        <v>17303</v>
      </c>
      <c r="J590" s="138">
        <v>103043</v>
      </c>
      <c r="K590" s="138">
        <v>76764</v>
      </c>
      <c r="L590" s="138">
        <v>3250</v>
      </c>
      <c r="M590" s="138">
        <v>15575</v>
      </c>
      <c r="N590" s="138">
        <v>67</v>
      </c>
      <c r="O590" s="138">
        <v>20153</v>
      </c>
      <c r="P590" s="138">
        <v>23484</v>
      </c>
      <c r="Q590" s="138">
        <v>1825</v>
      </c>
      <c r="R590" s="138">
        <v>13129</v>
      </c>
      <c r="S590" s="138">
        <v>42234</v>
      </c>
      <c r="T590" s="138">
        <v>12647</v>
      </c>
      <c r="U590" s="138">
        <v>2698</v>
      </c>
      <c r="V590" s="138">
        <v>28863</v>
      </c>
      <c r="W590" s="138">
        <v>29743</v>
      </c>
      <c r="X590" s="138">
        <v>17706</v>
      </c>
      <c r="Y590" s="146">
        <v>16019</v>
      </c>
      <c r="Z590" s="138">
        <v>17725</v>
      </c>
      <c r="AA590" s="138">
        <v>48405</v>
      </c>
      <c r="AB590" s="138">
        <v>1354</v>
      </c>
      <c r="AC590" s="138">
        <v>1835</v>
      </c>
      <c r="AD590" s="138">
        <v>3663</v>
      </c>
      <c r="AE590" s="138">
        <v>30099</v>
      </c>
      <c r="AF590" s="138">
        <v>5215</v>
      </c>
      <c r="AG590" s="138">
        <v>0</v>
      </c>
      <c r="AH590" s="138">
        <v>34070</v>
      </c>
      <c r="AI590" s="138">
        <v>27220</v>
      </c>
      <c r="AJ590" s="138">
        <v>332260</v>
      </c>
      <c r="AK590" s="128">
        <f t="shared" si="372"/>
        <v>0.15575</v>
      </c>
      <c r="AL590" s="129">
        <f t="shared" si="373"/>
        <v>1.5092000000000001</v>
      </c>
      <c r="AM590" s="129">
        <f t="shared" si="407"/>
        <v>2.4116</v>
      </c>
      <c r="AN590" s="129">
        <f t="shared" si="407"/>
        <v>3.29535</v>
      </c>
      <c r="AO590" s="129">
        <f t="shared" si="375"/>
        <v>10.304300000000001</v>
      </c>
      <c r="AP590" s="129">
        <f t="shared" si="376"/>
        <v>3.8382000000000001</v>
      </c>
      <c r="AQ590" s="129">
        <f t="shared" si="408"/>
        <v>0.3407</v>
      </c>
      <c r="AR590" s="129">
        <f t="shared" si="408"/>
        <v>0.2722</v>
      </c>
      <c r="AT590" s="131">
        <f t="shared" si="400"/>
        <v>43688</v>
      </c>
      <c r="AU590" s="132">
        <f t="shared" si="379"/>
        <v>0.30099000000000004</v>
      </c>
      <c r="AV590" s="132">
        <f t="shared" si="380"/>
        <v>0.48405000000000004</v>
      </c>
      <c r="AW590" s="132">
        <f t="shared" si="381"/>
        <v>0.42234000000000005</v>
      </c>
      <c r="AX590" s="132">
        <f t="shared" si="382"/>
        <v>1.8350000000000002E-2</v>
      </c>
      <c r="AY590" s="132">
        <f t="shared" si="383"/>
        <v>1.3540000000000002E-2</v>
      </c>
      <c r="AZ590" s="132">
        <f t="shared" si="384"/>
        <v>0.28863</v>
      </c>
      <c r="BA590" s="132">
        <f t="shared" si="385"/>
        <v>0.16019000000000003</v>
      </c>
      <c r="BB590" s="132">
        <f t="shared" si="386"/>
        <v>0.59486000000000006</v>
      </c>
      <c r="BC590" s="132">
        <f t="shared" si="387"/>
        <v>0.17725000000000002</v>
      </c>
      <c r="BD590" s="132">
        <f t="shared" si="388"/>
        <v>0.17706000000000002</v>
      </c>
      <c r="BE590" s="132">
        <f t="shared" si="389"/>
        <v>5.2150000000000002E-2</v>
      </c>
      <c r="BF590" s="132">
        <f t="shared" si="390"/>
        <v>3.6630000000000003E-2</v>
      </c>
      <c r="BG590" s="132">
        <f t="shared" si="401"/>
        <v>0</v>
      </c>
      <c r="BH590" s="132"/>
      <c r="BI590" s="132">
        <f t="shared" si="370"/>
        <v>1.5092000000000001</v>
      </c>
      <c r="BJ590" s="132">
        <f t="shared" si="370"/>
        <v>2.4116</v>
      </c>
      <c r="BK590" s="132">
        <f t="shared" si="370"/>
        <v>3.29535</v>
      </c>
      <c r="BL590" s="132">
        <f t="shared" si="391"/>
        <v>0.26980000000000004</v>
      </c>
      <c r="BM590" s="132">
        <f t="shared" si="402"/>
        <v>1.4393</v>
      </c>
      <c r="BN590" s="132">
        <f t="shared" si="392"/>
        <v>0.94428000000000012</v>
      </c>
      <c r="BO590" s="132"/>
      <c r="BP590" s="132">
        <f t="shared" si="403"/>
        <v>3.8382000000000001</v>
      </c>
      <c r="BQ590" s="132">
        <f t="shared" si="404"/>
        <v>10.304300000000001</v>
      </c>
      <c r="BR590" s="132">
        <f t="shared" si="405"/>
        <v>0.33226</v>
      </c>
      <c r="BS590" s="132">
        <f t="shared" si="393"/>
        <v>0.12647</v>
      </c>
      <c r="BT590" s="132">
        <f t="shared" si="394"/>
        <v>1.3129</v>
      </c>
      <c r="BU590" s="132"/>
      <c r="BV590" s="132">
        <f t="shared" si="406"/>
        <v>0.35580000000000001</v>
      </c>
      <c r="BW590" s="133">
        <f t="shared" si="371"/>
        <v>2.1872000000000003</v>
      </c>
      <c r="BX590" s="133">
        <f t="shared" si="371"/>
        <v>1.7303000000000002</v>
      </c>
      <c r="BY590" s="133">
        <f t="shared" si="395"/>
        <v>0.1825</v>
      </c>
      <c r="BZ590" s="133">
        <f t="shared" si="396"/>
        <v>0.32500000000000001</v>
      </c>
      <c r="CA590" s="133">
        <f t="shared" si="397"/>
        <v>6.7000000000000002E-3</v>
      </c>
      <c r="CB590" s="133">
        <f t="shared" si="398"/>
        <v>10.076499999999999</v>
      </c>
      <c r="CC590" s="133"/>
      <c r="CD590" s="133">
        <f t="shared" si="399"/>
        <v>2.3484000000000003</v>
      </c>
    </row>
    <row r="591" spans="1:82" ht="15.75" x14ac:dyDescent="0.25">
      <c r="A591" s="125">
        <v>43689</v>
      </c>
      <c r="B591" s="138">
        <v>14629</v>
      </c>
      <c r="C591" s="138">
        <v>51411</v>
      </c>
      <c r="D591" s="138">
        <v>69265</v>
      </c>
      <c r="E591" s="138">
        <v>14280</v>
      </c>
      <c r="F591" s="138">
        <v>44041</v>
      </c>
      <c r="G591" s="138">
        <v>2581</v>
      </c>
      <c r="H591" s="138">
        <v>17844</v>
      </c>
      <c r="I591" s="138">
        <v>14872</v>
      </c>
      <c r="J591" s="138">
        <v>104494</v>
      </c>
      <c r="K591" s="138">
        <v>74644</v>
      </c>
      <c r="L591" s="138">
        <v>3198</v>
      </c>
      <c r="M591" s="138">
        <v>10817</v>
      </c>
      <c r="N591" s="138">
        <v>82</v>
      </c>
      <c r="O591" s="138">
        <v>19101</v>
      </c>
      <c r="P591" s="138">
        <v>20518</v>
      </c>
      <c r="Q591" s="138">
        <v>1765</v>
      </c>
      <c r="R591" s="138">
        <v>12805</v>
      </c>
      <c r="S591" s="138">
        <v>45465</v>
      </c>
      <c r="T591" s="138">
        <v>15655</v>
      </c>
      <c r="U591" s="138">
        <v>2639</v>
      </c>
      <c r="V591" s="138">
        <v>26126</v>
      </c>
      <c r="W591" s="138">
        <v>32290</v>
      </c>
      <c r="X591" s="138">
        <v>16002</v>
      </c>
      <c r="Y591" s="146">
        <v>16019</v>
      </c>
      <c r="Z591" s="138">
        <v>17077</v>
      </c>
      <c r="AA591" s="138">
        <v>48015</v>
      </c>
      <c r="AB591" s="138">
        <v>990</v>
      </c>
      <c r="AC591" s="138">
        <v>1140</v>
      </c>
      <c r="AD591" s="138">
        <v>4627</v>
      </c>
      <c r="AE591" s="138">
        <v>28286</v>
      </c>
      <c r="AF591" s="138">
        <v>7334</v>
      </c>
      <c r="AG591" s="138">
        <v>19910</v>
      </c>
      <c r="AH591" s="138">
        <v>37410</v>
      </c>
      <c r="AI591" s="138">
        <v>32600</v>
      </c>
      <c r="AJ591" s="138">
        <v>354300</v>
      </c>
      <c r="AK591" s="128">
        <f t="shared" si="372"/>
        <v>0.10817</v>
      </c>
      <c r="AL591" s="129">
        <f t="shared" si="373"/>
        <v>1.4629000000000001</v>
      </c>
      <c r="AM591" s="129">
        <f t="shared" si="407"/>
        <v>2.5705500000000003</v>
      </c>
      <c r="AN591" s="129">
        <f t="shared" si="407"/>
        <v>3.4632500000000004</v>
      </c>
      <c r="AO591" s="129">
        <f t="shared" si="375"/>
        <v>10.449400000000001</v>
      </c>
      <c r="AP591" s="129">
        <f t="shared" si="376"/>
        <v>3.7322000000000002</v>
      </c>
      <c r="AQ591" s="129">
        <f t="shared" si="408"/>
        <v>0.37410000000000004</v>
      </c>
      <c r="AR591" s="129">
        <f t="shared" si="408"/>
        <v>0.32600000000000001</v>
      </c>
      <c r="AT591" s="131">
        <f t="shared" si="400"/>
        <v>43689</v>
      </c>
      <c r="AU591" s="132">
        <f t="shared" si="379"/>
        <v>0.28286</v>
      </c>
      <c r="AV591" s="132">
        <f t="shared" si="380"/>
        <v>0.48015000000000002</v>
      </c>
      <c r="AW591" s="132">
        <f t="shared" si="381"/>
        <v>0.45465000000000005</v>
      </c>
      <c r="AX591" s="132">
        <f t="shared" si="382"/>
        <v>1.14E-2</v>
      </c>
      <c r="AY591" s="132">
        <f t="shared" si="383"/>
        <v>9.9000000000000008E-3</v>
      </c>
      <c r="AZ591" s="132">
        <f t="shared" si="384"/>
        <v>0.26126000000000005</v>
      </c>
      <c r="BA591" s="132">
        <f t="shared" si="385"/>
        <v>0.16019000000000003</v>
      </c>
      <c r="BB591" s="132">
        <f t="shared" si="386"/>
        <v>0.64580000000000004</v>
      </c>
      <c r="BC591" s="132">
        <f t="shared" si="387"/>
        <v>0.17077000000000001</v>
      </c>
      <c r="BD591" s="132">
        <f t="shared" si="388"/>
        <v>0.16002000000000002</v>
      </c>
      <c r="BE591" s="132">
        <f t="shared" si="389"/>
        <v>7.3340000000000002E-2</v>
      </c>
      <c r="BF591" s="132">
        <f t="shared" si="390"/>
        <v>4.6270000000000006E-2</v>
      </c>
      <c r="BG591" s="132">
        <f t="shared" si="401"/>
        <v>1.9910000000000001E-2</v>
      </c>
      <c r="BH591" s="132"/>
      <c r="BI591" s="132">
        <f t="shared" si="370"/>
        <v>1.4629000000000001</v>
      </c>
      <c r="BJ591" s="132">
        <f t="shared" si="370"/>
        <v>2.5705500000000003</v>
      </c>
      <c r="BK591" s="132">
        <f t="shared" si="370"/>
        <v>3.4632500000000004</v>
      </c>
      <c r="BL591" s="132">
        <f t="shared" si="391"/>
        <v>0.26390000000000002</v>
      </c>
      <c r="BM591" s="132">
        <f t="shared" si="402"/>
        <v>1.4280000000000002</v>
      </c>
      <c r="BN591" s="132">
        <f t="shared" si="392"/>
        <v>0.88082000000000005</v>
      </c>
      <c r="BO591" s="132"/>
      <c r="BP591" s="132">
        <f t="shared" si="403"/>
        <v>3.7322000000000002</v>
      </c>
      <c r="BQ591" s="132">
        <f t="shared" si="404"/>
        <v>10.449400000000001</v>
      </c>
      <c r="BR591" s="132">
        <f t="shared" si="405"/>
        <v>0.3543</v>
      </c>
      <c r="BS591" s="132">
        <f t="shared" si="393"/>
        <v>0.15655000000000002</v>
      </c>
      <c r="BT591" s="132">
        <f t="shared" si="394"/>
        <v>1.2805</v>
      </c>
      <c r="BU591" s="132"/>
      <c r="BV591" s="132">
        <f t="shared" si="406"/>
        <v>0.2581</v>
      </c>
      <c r="BW591" s="133">
        <f t="shared" si="371"/>
        <v>1.7844</v>
      </c>
      <c r="BX591" s="133">
        <f t="shared" si="371"/>
        <v>1.4872000000000001</v>
      </c>
      <c r="BY591" s="133">
        <f t="shared" si="395"/>
        <v>0.17650000000000002</v>
      </c>
      <c r="BZ591" s="133">
        <f t="shared" si="396"/>
        <v>0.31980000000000003</v>
      </c>
      <c r="CA591" s="133">
        <f t="shared" si="397"/>
        <v>8.2000000000000007E-3</v>
      </c>
      <c r="CB591" s="133">
        <f t="shared" si="398"/>
        <v>9.5504999999999995</v>
      </c>
      <c r="CC591" s="133"/>
      <c r="CD591" s="133">
        <f t="shared" si="399"/>
        <v>2.0518000000000001</v>
      </c>
    </row>
    <row r="592" spans="1:82" ht="15.75" x14ac:dyDescent="0.25">
      <c r="A592" s="125">
        <v>43690</v>
      </c>
      <c r="B592" s="138">
        <v>14501</v>
      </c>
      <c r="C592" s="138">
        <v>49010</v>
      </c>
      <c r="D592" s="138">
        <v>67147</v>
      </c>
      <c r="E592" s="138">
        <v>14371</v>
      </c>
      <c r="F592" s="138">
        <v>43880</v>
      </c>
      <c r="G592" s="138">
        <v>2297</v>
      </c>
      <c r="H592" s="138">
        <v>16859</v>
      </c>
      <c r="I592" s="138">
        <v>14450</v>
      </c>
      <c r="J592" s="138">
        <v>102881</v>
      </c>
      <c r="K592" s="138">
        <v>75108</v>
      </c>
      <c r="L592" s="138">
        <v>3145</v>
      </c>
      <c r="M592" s="138">
        <v>8059</v>
      </c>
      <c r="N592" s="138">
        <v>68</v>
      </c>
      <c r="O592" s="138">
        <v>18729</v>
      </c>
      <c r="P592" s="138">
        <v>19213</v>
      </c>
      <c r="Q592" s="138">
        <v>1762</v>
      </c>
      <c r="R592" s="138">
        <v>13684</v>
      </c>
      <c r="S592" s="138">
        <v>44809</v>
      </c>
      <c r="T592" s="138">
        <v>13707</v>
      </c>
      <c r="U592" s="138">
        <v>2670</v>
      </c>
      <c r="V592" s="138">
        <v>26090</v>
      </c>
      <c r="W592" s="138">
        <v>31096</v>
      </c>
      <c r="X592" s="138">
        <v>15224</v>
      </c>
      <c r="Y592" s="146">
        <v>16019</v>
      </c>
      <c r="Z592" s="138">
        <v>15050</v>
      </c>
      <c r="AA592" s="138">
        <v>47655</v>
      </c>
      <c r="AB592" s="138">
        <v>994</v>
      </c>
      <c r="AC592" s="138">
        <v>892</v>
      </c>
      <c r="AD592" s="146">
        <v>5516</v>
      </c>
      <c r="AE592" s="138">
        <v>29057</v>
      </c>
      <c r="AF592" s="138">
        <v>8845</v>
      </c>
      <c r="AG592" s="138">
        <v>7110</v>
      </c>
      <c r="AH592" s="138">
        <v>47430</v>
      </c>
      <c r="AI592" s="138">
        <v>38490</v>
      </c>
      <c r="AJ592" s="138">
        <v>358820</v>
      </c>
      <c r="AK592" s="128">
        <f t="shared" si="372"/>
        <v>8.0590000000000009E-2</v>
      </c>
      <c r="AL592" s="129">
        <f t="shared" si="373"/>
        <v>1.4501000000000002</v>
      </c>
      <c r="AM592" s="129">
        <f t="shared" si="407"/>
        <v>2.4504999999999999</v>
      </c>
      <c r="AN592" s="129">
        <f t="shared" si="407"/>
        <v>3.3573500000000003</v>
      </c>
      <c r="AO592" s="129">
        <f t="shared" si="375"/>
        <v>10.2881</v>
      </c>
      <c r="AP592" s="129">
        <f t="shared" si="376"/>
        <v>3.7554000000000003</v>
      </c>
      <c r="AQ592" s="129">
        <f t="shared" si="408"/>
        <v>0.47430000000000005</v>
      </c>
      <c r="AR592" s="129">
        <f t="shared" si="408"/>
        <v>0.38490000000000002</v>
      </c>
      <c r="AT592" s="131">
        <f t="shared" si="400"/>
        <v>43690</v>
      </c>
      <c r="AU592" s="132">
        <f t="shared" si="379"/>
        <v>0.29057000000000005</v>
      </c>
      <c r="AV592" s="132">
        <f t="shared" si="380"/>
        <v>0.47655000000000003</v>
      </c>
      <c r="AW592" s="132">
        <f t="shared" si="381"/>
        <v>0.44809000000000004</v>
      </c>
      <c r="AX592" s="132">
        <f t="shared" si="382"/>
        <v>8.9200000000000008E-3</v>
      </c>
      <c r="AY592" s="132">
        <f t="shared" si="383"/>
        <v>9.9400000000000009E-3</v>
      </c>
      <c r="AZ592" s="132">
        <f t="shared" si="384"/>
        <v>0.26090000000000002</v>
      </c>
      <c r="BA592" s="132">
        <f t="shared" si="385"/>
        <v>0.16019000000000003</v>
      </c>
      <c r="BB592" s="132">
        <f t="shared" si="386"/>
        <v>0.62192000000000003</v>
      </c>
      <c r="BC592" s="132">
        <f t="shared" si="387"/>
        <v>0.15050000000000002</v>
      </c>
      <c r="BD592" s="132">
        <f t="shared" si="388"/>
        <v>0.15224000000000001</v>
      </c>
      <c r="BE592" s="132">
        <f t="shared" si="389"/>
        <v>8.8450000000000001E-2</v>
      </c>
      <c r="BF592" s="132">
        <f t="shared" si="390"/>
        <v>5.5160000000000008E-2</v>
      </c>
      <c r="BG592" s="132">
        <f t="shared" si="401"/>
        <v>7.11E-3</v>
      </c>
      <c r="BH592" s="132"/>
      <c r="BI592" s="132">
        <f t="shared" si="370"/>
        <v>1.4501000000000002</v>
      </c>
      <c r="BJ592" s="132">
        <f t="shared" si="370"/>
        <v>2.4504999999999999</v>
      </c>
      <c r="BK592" s="132">
        <f t="shared" si="370"/>
        <v>3.3573500000000003</v>
      </c>
      <c r="BL592" s="132">
        <f t="shared" si="391"/>
        <v>0.26700000000000002</v>
      </c>
      <c r="BM592" s="132">
        <f t="shared" si="402"/>
        <v>1.4371</v>
      </c>
      <c r="BN592" s="132">
        <f t="shared" si="392"/>
        <v>0.87760000000000005</v>
      </c>
      <c r="BO592" s="132"/>
      <c r="BP592" s="132">
        <f t="shared" si="403"/>
        <v>3.7554000000000003</v>
      </c>
      <c r="BQ592" s="132">
        <f t="shared" si="404"/>
        <v>10.2881</v>
      </c>
      <c r="BR592" s="132">
        <f t="shared" si="405"/>
        <v>0.35881999999999997</v>
      </c>
      <c r="BS592" s="132">
        <f t="shared" si="393"/>
        <v>0.13707</v>
      </c>
      <c r="BT592" s="132">
        <f t="shared" si="394"/>
        <v>1.3684000000000001</v>
      </c>
      <c r="BU592" s="132"/>
      <c r="BV592" s="132">
        <f t="shared" si="406"/>
        <v>0.22970000000000002</v>
      </c>
      <c r="BW592" s="133">
        <f t="shared" si="371"/>
        <v>1.6859000000000002</v>
      </c>
      <c r="BX592" s="133">
        <f t="shared" si="371"/>
        <v>1.4450000000000001</v>
      </c>
      <c r="BY592" s="133">
        <f t="shared" si="395"/>
        <v>0.1762</v>
      </c>
      <c r="BZ592" s="133">
        <f t="shared" si="396"/>
        <v>0.3145</v>
      </c>
      <c r="CA592" s="133">
        <f t="shared" si="397"/>
        <v>6.8000000000000005E-3</v>
      </c>
      <c r="CB592" s="133">
        <f t="shared" si="398"/>
        <v>9.3644999999999996</v>
      </c>
      <c r="CC592" s="133"/>
      <c r="CD592" s="133">
        <f t="shared" si="399"/>
        <v>1.9213</v>
      </c>
    </row>
    <row r="593" spans="1:82" ht="15.75" x14ac:dyDescent="0.25">
      <c r="A593" s="125">
        <v>43691</v>
      </c>
      <c r="B593" s="138">
        <v>15843</v>
      </c>
      <c r="C593" s="138">
        <v>52121</v>
      </c>
      <c r="D593" s="138">
        <v>69955</v>
      </c>
      <c r="E593" s="138">
        <v>15107</v>
      </c>
      <c r="F593" s="138">
        <v>45475</v>
      </c>
      <c r="G593" s="138">
        <v>3489</v>
      </c>
      <c r="H593" s="138">
        <v>23340</v>
      </c>
      <c r="I593" s="138">
        <v>17093</v>
      </c>
      <c r="J593" s="138">
        <v>110618</v>
      </c>
      <c r="K593" s="138">
        <v>77572</v>
      </c>
      <c r="L593" s="138">
        <v>3460</v>
      </c>
      <c r="M593" s="138">
        <v>10962</v>
      </c>
      <c r="N593" s="138">
        <v>111</v>
      </c>
      <c r="O593" s="138">
        <v>21595</v>
      </c>
      <c r="P593" s="138">
        <v>20924</v>
      </c>
      <c r="Q593" s="138">
        <v>2260</v>
      </c>
      <c r="R593" s="146">
        <v>13684</v>
      </c>
      <c r="S593" s="138">
        <v>49495</v>
      </c>
      <c r="T593" s="138">
        <v>14658</v>
      </c>
      <c r="U593" s="138">
        <v>2905</v>
      </c>
      <c r="V593" s="138">
        <v>27818</v>
      </c>
      <c r="W593" s="138">
        <v>37397</v>
      </c>
      <c r="X593" s="138">
        <v>19999</v>
      </c>
      <c r="Y593" s="146">
        <v>16019</v>
      </c>
      <c r="Z593" s="138">
        <v>15946</v>
      </c>
      <c r="AA593" s="138">
        <v>47833</v>
      </c>
      <c r="AB593" s="138">
        <v>1571</v>
      </c>
      <c r="AC593" s="138">
        <v>1074</v>
      </c>
      <c r="AD593" s="138">
        <v>5868</v>
      </c>
      <c r="AE593" s="138">
        <v>31877</v>
      </c>
      <c r="AF593" s="138">
        <v>10266</v>
      </c>
      <c r="AG593" s="138">
        <v>10380</v>
      </c>
      <c r="AH593" s="138">
        <v>39230</v>
      </c>
      <c r="AI593" s="138">
        <v>38740</v>
      </c>
      <c r="AJ593" s="138">
        <v>337640</v>
      </c>
      <c r="AK593" s="128">
        <f t="shared" si="372"/>
        <v>0.10962000000000001</v>
      </c>
      <c r="AL593" s="129">
        <f t="shared" si="373"/>
        <v>1.5843</v>
      </c>
      <c r="AM593" s="129">
        <f t="shared" si="407"/>
        <v>2.6060500000000002</v>
      </c>
      <c r="AN593" s="129">
        <f t="shared" si="407"/>
        <v>3.4977500000000004</v>
      </c>
      <c r="AO593" s="129">
        <f t="shared" si="375"/>
        <v>11.0618</v>
      </c>
      <c r="AP593" s="129">
        <f t="shared" si="376"/>
        <v>3.8786</v>
      </c>
      <c r="AQ593" s="129">
        <f t="shared" si="408"/>
        <v>0.39230000000000004</v>
      </c>
      <c r="AR593" s="129">
        <f t="shared" si="408"/>
        <v>0.38740000000000002</v>
      </c>
      <c r="AT593" s="131">
        <f t="shared" si="400"/>
        <v>43691</v>
      </c>
      <c r="AU593" s="132">
        <f t="shared" si="379"/>
        <v>0.31877000000000005</v>
      </c>
      <c r="AV593" s="132">
        <f t="shared" si="380"/>
        <v>0.47833000000000003</v>
      </c>
      <c r="AW593" s="132">
        <f t="shared" si="381"/>
        <v>0.49495000000000006</v>
      </c>
      <c r="AX593" s="132">
        <f t="shared" si="382"/>
        <v>1.0740000000000001E-2</v>
      </c>
      <c r="AY593" s="132">
        <f t="shared" si="383"/>
        <v>1.5710000000000002E-2</v>
      </c>
      <c r="AZ593" s="132">
        <f t="shared" si="384"/>
        <v>0.27818000000000004</v>
      </c>
      <c r="BA593" s="132">
        <f t="shared" si="385"/>
        <v>0.16019000000000003</v>
      </c>
      <c r="BB593" s="132">
        <f t="shared" si="386"/>
        <v>0.74794000000000005</v>
      </c>
      <c r="BC593" s="132">
        <f t="shared" si="387"/>
        <v>0.15946000000000002</v>
      </c>
      <c r="BD593" s="132">
        <f t="shared" si="388"/>
        <v>0.19999000000000003</v>
      </c>
      <c r="BE593" s="132">
        <f t="shared" si="389"/>
        <v>0.10266000000000002</v>
      </c>
      <c r="BF593" s="132">
        <f t="shared" si="390"/>
        <v>5.8680000000000003E-2</v>
      </c>
      <c r="BG593" s="132">
        <f t="shared" si="401"/>
        <v>1.038E-2</v>
      </c>
      <c r="BH593" s="132"/>
      <c r="BI593" s="132">
        <f t="shared" si="370"/>
        <v>1.5843</v>
      </c>
      <c r="BJ593" s="132">
        <f t="shared" si="370"/>
        <v>2.6060500000000002</v>
      </c>
      <c r="BK593" s="132">
        <f t="shared" si="370"/>
        <v>3.4977500000000004</v>
      </c>
      <c r="BL593" s="132">
        <f t="shared" si="391"/>
        <v>0.29050000000000004</v>
      </c>
      <c r="BM593" s="132">
        <f t="shared" si="402"/>
        <v>1.5107000000000002</v>
      </c>
      <c r="BN593" s="132">
        <f t="shared" si="392"/>
        <v>0.90950000000000009</v>
      </c>
      <c r="BO593" s="132"/>
      <c r="BP593" s="132">
        <f t="shared" si="403"/>
        <v>3.8786</v>
      </c>
      <c r="BQ593" s="132">
        <f t="shared" si="404"/>
        <v>11.0618</v>
      </c>
      <c r="BR593" s="132">
        <f t="shared" si="405"/>
        <v>0.33764</v>
      </c>
      <c r="BS593" s="132">
        <f t="shared" si="393"/>
        <v>0.14658000000000002</v>
      </c>
      <c r="BT593" s="132">
        <f t="shared" si="394"/>
        <v>1.3684000000000001</v>
      </c>
      <c r="BU593" s="132"/>
      <c r="BV593" s="132">
        <f t="shared" si="406"/>
        <v>0.34890000000000004</v>
      </c>
      <c r="BW593" s="133">
        <f t="shared" si="371"/>
        <v>2.3340000000000001</v>
      </c>
      <c r="BX593" s="133">
        <f t="shared" si="371"/>
        <v>1.7093</v>
      </c>
      <c r="BY593" s="133">
        <f t="shared" si="395"/>
        <v>0.22600000000000001</v>
      </c>
      <c r="BZ593" s="133">
        <f t="shared" si="396"/>
        <v>0.34600000000000003</v>
      </c>
      <c r="CA593" s="133">
        <f t="shared" si="397"/>
        <v>1.11E-2</v>
      </c>
      <c r="CB593" s="133">
        <f t="shared" si="398"/>
        <v>10.797499999999999</v>
      </c>
      <c r="CC593" s="133"/>
      <c r="CD593" s="133">
        <f t="shared" si="399"/>
        <v>2.0924</v>
      </c>
    </row>
    <row r="594" spans="1:82" ht="15.75" x14ac:dyDescent="0.25">
      <c r="A594" s="125">
        <v>43692</v>
      </c>
      <c r="B594" s="138">
        <v>14977</v>
      </c>
      <c r="C594" s="138">
        <v>50691</v>
      </c>
      <c r="D594" s="138">
        <v>68355</v>
      </c>
      <c r="E594" s="138">
        <v>14171</v>
      </c>
      <c r="F594" s="138">
        <v>44239</v>
      </c>
      <c r="G594" s="138">
        <v>2836</v>
      </c>
      <c r="H594" s="138">
        <v>23729</v>
      </c>
      <c r="I594" s="138">
        <v>17631</v>
      </c>
      <c r="J594" s="138">
        <v>104480</v>
      </c>
      <c r="K594" s="138">
        <v>73433</v>
      </c>
      <c r="L594" s="138">
        <v>3581</v>
      </c>
      <c r="M594" s="138">
        <v>19873</v>
      </c>
      <c r="N594" s="138">
        <v>120</v>
      </c>
      <c r="O594" s="138">
        <v>20837</v>
      </c>
      <c r="P594" s="138">
        <v>21780</v>
      </c>
      <c r="Q594" s="138">
        <v>2328</v>
      </c>
      <c r="R594" s="138">
        <v>12880</v>
      </c>
      <c r="S594" s="138">
        <v>45690</v>
      </c>
      <c r="T594" s="138">
        <v>15190</v>
      </c>
      <c r="U594" s="138">
        <v>2721</v>
      </c>
      <c r="V594" s="138">
        <v>25971</v>
      </c>
      <c r="W594" s="138">
        <v>32312</v>
      </c>
      <c r="X594" s="138">
        <v>19092</v>
      </c>
      <c r="Y594" s="146">
        <v>16019</v>
      </c>
      <c r="Z594" s="138">
        <v>15733</v>
      </c>
      <c r="AA594" s="138">
        <v>44951</v>
      </c>
      <c r="AB594" s="138">
        <v>1202</v>
      </c>
      <c r="AC594" s="138">
        <v>1354</v>
      </c>
      <c r="AD594" s="138">
        <v>6255</v>
      </c>
      <c r="AE594" s="138">
        <v>28057</v>
      </c>
      <c r="AF594" s="138">
        <v>10772</v>
      </c>
      <c r="AG594" s="138">
        <v>0</v>
      </c>
      <c r="AH594" s="138">
        <v>42560</v>
      </c>
      <c r="AI594" s="138">
        <v>39310</v>
      </c>
      <c r="AJ594" s="138">
        <v>253420</v>
      </c>
      <c r="AK594" s="128">
        <f t="shared" si="372"/>
        <v>0.19873000000000002</v>
      </c>
      <c r="AL594" s="129">
        <f t="shared" si="373"/>
        <v>1.4977</v>
      </c>
      <c r="AM594" s="129">
        <f t="shared" si="407"/>
        <v>2.5345500000000003</v>
      </c>
      <c r="AN594" s="129">
        <f t="shared" si="407"/>
        <v>3.4177500000000003</v>
      </c>
      <c r="AO594" s="129">
        <f t="shared" si="375"/>
        <v>10.448</v>
      </c>
      <c r="AP594" s="129">
        <f t="shared" si="376"/>
        <v>3.6716500000000001</v>
      </c>
      <c r="AQ594" s="129">
        <f t="shared" si="408"/>
        <v>0.42560000000000003</v>
      </c>
      <c r="AR594" s="129">
        <f t="shared" si="408"/>
        <v>0.3931</v>
      </c>
      <c r="AT594" s="131">
        <f t="shared" si="400"/>
        <v>43692</v>
      </c>
      <c r="AU594" s="132">
        <f t="shared" si="379"/>
        <v>0.28057000000000004</v>
      </c>
      <c r="AV594" s="132">
        <f t="shared" si="380"/>
        <v>0.44951000000000002</v>
      </c>
      <c r="AW594" s="132">
        <f t="shared" si="381"/>
        <v>0.45690000000000003</v>
      </c>
      <c r="AX594" s="132">
        <f t="shared" si="382"/>
        <v>1.3540000000000002E-2</v>
      </c>
      <c r="AY594" s="132">
        <f t="shared" si="383"/>
        <v>1.2020000000000001E-2</v>
      </c>
      <c r="AZ594" s="132">
        <f t="shared" si="384"/>
        <v>0.25971</v>
      </c>
      <c r="BA594" s="132">
        <f t="shared" si="385"/>
        <v>0.16019000000000003</v>
      </c>
      <c r="BB594" s="132">
        <f t="shared" si="386"/>
        <v>0.64624000000000004</v>
      </c>
      <c r="BC594" s="132">
        <f t="shared" si="387"/>
        <v>0.15733000000000003</v>
      </c>
      <c r="BD594" s="132">
        <f t="shared" si="388"/>
        <v>0.19092000000000001</v>
      </c>
      <c r="BE594" s="132">
        <f t="shared" si="389"/>
        <v>0.10772000000000001</v>
      </c>
      <c r="BF594" s="132">
        <f t="shared" si="390"/>
        <v>6.2550000000000008E-2</v>
      </c>
      <c r="BG594" s="132">
        <f t="shared" si="401"/>
        <v>0</v>
      </c>
      <c r="BH594" s="132"/>
      <c r="BI594" s="132">
        <f t="shared" si="370"/>
        <v>1.4977</v>
      </c>
      <c r="BJ594" s="132">
        <f t="shared" si="370"/>
        <v>2.5345500000000003</v>
      </c>
      <c r="BK594" s="132">
        <f t="shared" si="370"/>
        <v>3.4177500000000003</v>
      </c>
      <c r="BL594" s="132">
        <f t="shared" si="391"/>
        <v>0.27210000000000001</v>
      </c>
      <c r="BM594" s="132">
        <f t="shared" si="402"/>
        <v>1.4171</v>
      </c>
      <c r="BN594" s="132">
        <f t="shared" si="392"/>
        <v>0.88478000000000012</v>
      </c>
      <c r="BO594" s="132"/>
      <c r="BP594" s="132">
        <f t="shared" si="403"/>
        <v>3.6716500000000001</v>
      </c>
      <c r="BQ594" s="132">
        <f t="shared" si="404"/>
        <v>10.448</v>
      </c>
      <c r="BR594" s="132">
        <f t="shared" si="405"/>
        <v>0.25341999999999998</v>
      </c>
      <c r="BS594" s="132">
        <f t="shared" si="393"/>
        <v>0.15190000000000001</v>
      </c>
      <c r="BT594" s="132">
        <f t="shared" si="394"/>
        <v>1.288</v>
      </c>
      <c r="BU594" s="132"/>
      <c r="BV594" s="132">
        <f t="shared" si="406"/>
        <v>0.28360000000000002</v>
      </c>
      <c r="BW594" s="133">
        <f t="shared" si="371"/>
        <v>2.3729</v>
      </c>
      <c r="BX594" s="133">
        <f t="shared" si="371"/>
        <v>1.7631000000000001</v>
      </c>
      <c r="BY594" s="133">
        <f t="shared" si="395"/>
        <v>0.23280000000000001</v>
      </c>
      <c r="BZ594" s="133">
        <f t="shared" si="396"/>
        <v>0.35810000000000003</v>
      </c>
      <c r="CA594" s="133">
        <f t="shared" si="397"/>
        <v>1.2E-2</v>
      </c>
      <c r="CB594" s="133">
        <f t="shared" si="398"/>
        <v>10.4185</v>
      </c>
      <c r="CC594" s="133"/>
      <c r="CD594" s="133">
        <f t="shared" si="399"/>
        <v>2.1779999999999999</v>
      </c>
    </row>
    <row r="595" spans="1:82" ht="15.75" x14ac:dyDescent="0.25">
      <c r="A595" s="125">
        <v>43693</v>
      </c>
      <c r="B595" s="138">
        <v>15449</v>
      </c>
      <c r="C595" s="138">
        <v>51716</v>
      </c>
      <c r="D595" s="138">
        <v>69771</v>
      </c>
      <c r="E595" s="138">
        <v>14147</v>
      </c>
      <c r="F595" s="138">
        <v>45174</v>
      </c>
      <c r="G595" s="138">
        <v>3196</v>
      </c>
      <c r="H595" s="138">
        <v>23523</v>
      </c>
      <c r="I595" s="138">
        <v>17865</v>
      </c>
      <c r="J595" s="138">
        <v>105459</v>
      </c>
      <c r="K595" s="138">
        <v>74455</v>
      </c>
      <c r="L595" s="138">
        <v>3504</v>
      </c>
      <c r="M595" s="138">
        <v>20586</v>
      </c>
      <c r="N595" s="138">
        <v>84</v>
      </c>
      <c r="O595" s="138">
        <v>20849</v>
      </c>
      <c r="P595" s="138">
        <v>22541</v>
      </c>
      <c r="Q595" s="138">
        <v>2265</v>
      </c>
      <c r="R595" s="138">
        <v>13657</v>
      </c>
      <c r="S595" s="138">
        <v>45482</v>
      </c>
      <c r="T595" s="138">
        <v>16292</v>
      </c>
      <c r="U595" s="138">
        <v>2604</v>
      </c>
      <c r="V595" s="138">
        <v>26324</v>
      </c>
      <c r="W595" s="138">
        <v>31340</v>
      </c>
      <c r="X595" s="138">
        <v>18574</v>
      </c>
      <c r="Y595" s="146">
        <v>16019</v>
      </c>
      <c r="Z595" s="138">
        <v>17918</v>
      </c>
      <c r="AA595" s="138">
        <v>46671</v>
      </c>
      <c r="AB595" s="138">
        <v>1221</v>
      </c>
      <c r="AC595" s="138">
        <v>1380</v>
      </c>
      <c r="AD595" s="138">
        <v>6580</v>
      </c>
      <c r="AE595" s="138">
        <v>28478</v>
      </c>
      <c r="AF595" s="138">
        <v>10569</v>
      </c>
      <c r="AG595" s="138">
        <v>11010</v>
      </c>
      <c r="AH595" s="138">
        <v>57560</v>
      </c>
      <c r="AI595" s="138">
        <v>46780</v>
      </c>
      <c r="AJ595" s="138">
        <v>259260</v>
      </c>
      <c r="AK595" s="128">
        <f t="shared" si="372"/>
        <v>0.20586000000000002</v>
      </c>
      <c r="AL595" s="129">
        <f t="shared" si="373"/>
        <v>1.5449000000000002</v>
      </c>
      <c r="AM595" s="129">
        <f t="shared" si="407"/>
        <v>2.5858000000000003</v>
      </c>
      <c r="AN595" s="129">
        <f t="shared" si="407"/>
        <v>3.48855</v>
      </c>
      <c r="AO595" s="129">
        <f t="shared" si="375"/>
        <v>10.545900000000001</v>
      </c>
      <c r="AP595" s="129">
        <f t="shared" si="376"/>
        <v>3.72275</v>
      </c>
      <c r="AQ595" s="129">
        <f t="shared" si="408"/>
        <v>0.5756</v>
      </c>
      <c r="AR595" s="129">
        <f t="shared" si="408"/>
        <v>0.46780000000000005</v>
      </c>
      <c r="AT595" s="131">
        <f t="shared" si="400"/>
        <v>43693</v>
      </c>
      <c r="AU595" s="132">
        <f t="shared" si="379"/>
        <v>0.28478000000000003</v>
      </c>
      <c r="AV595" s="132">
        <f t="shared" si="380"/>
        <v>0.46671000000000001</v>
      </c>
      <c r="AW595" s="132">
        <f t="shared" si="381"/>
        <v>0.45482000000000006</v>
      </c>
      <c r="AX595" s="132">
        <f t="shared" si="382"/>
        <v>1.3800000000000002E-2</v>
      </c>
      <c r="AY595" s="132">
        <f t="shared" si="383"/>
        <v>1.221E-2</v>
      </c>
      <c r="AZ595" s="132">
        <f t="shared" si="384"/>
        <v>0.26324000000000003</v>
      </c>
      <c r="BA595" s="132">
        <f t="shared" si="385"/>
        <v>0.16019000000000003</v>
      </c>
      <c r="BB595" s="132">
        <f t="shared" si="386"/>
        <v>0.62680000000000002</v>
      </c>
      <c r="BC595" s="132">
        <f t="shared" si="387"/>
        <v>0.17918000000000001</v>
      </c>
      <c r="BD595" s="132">
        <f t="shared" si="388"/>
        <v>0.18574000000000002</v>
      </c>
      <c r="BE595" s="132">
        <f t="shared" si="389"/>
        <v>0.10569000000000001</v>
      </c>
      <c r="BF595" s="132">
        <f t="shared" si="390"/>
        <v>6.5800000000000011E-2</v>
      </c>
      <c r="BG595" s="132">
        <f t="shared" si="401"/>
        <v>1.1009999999999999E-2</v>
      </c>
      <c r="BH595" s="132"/>
      <c r="BI595" s="132">
        <f t="shared" si="370"/>
        <v>1.5449000000000002</v>
      </c>
      <c r="BJ595" s="132">
        <f t="shared" si="370"/>
        <v>2.5858000000000003</v>
      </c>
      <c r="BK595" s="132">
        <f t="shared" si="370"/>
        <v>3.48855</v>
      </c>
      <c r="BL595" s="132">
        <f t="shared" si="391"/>
        <v>0.26040000000000002</v>
      </c>
      <c r="BM595" s="132">
        <f t="shared" si="402"/>
        <v>1.4147000000000001</v>
      </c>
      <c r="BN595" s="132">
        <f t="shared" si="392"/>
        <v>0.90348000000000006</v>
      </c>
      <c r="BO595" s="132"/>
      <c r="BP595" s="132">
        <f t="shared" si="403"/>
        <v>3.72275</v>
      </c>
      <c r="BQ595" s="132">
        <f t="shared" si="404"/>
        <v>10.545900000000001</v>
      </c>
      <c r="BR595" s="132">
        <f t="shared" si="405"/>
        <v>0.25925999999999999</v>
      </c>
      <c r="BS595" s="132">
        <f t="shared" si="393"/>
        <v>0.16292000000000001</v>
      </c>
      <c r="BT595" s="132">
        <f t="shared" si="394"/>
        <v>1.3657000000000001</v>
      </c>
      <c r="BU595" s="132"/>
      <c r="BV595" s="132">
        <f t="shared" si="406"/>
        <v>0.3196</v>
      </c>
      <c r="BW595" s="133">
        <f t="shared" si="371"/>
        <v>2.3523000000000001</v>
      </c>
      <c r="BX595" s="133">
        <f t="shared" si="371"/>
        <v>1.7865</v>
      </c>
      <c r="BY595" s="133">
        <f t="shared" si="395"/>
        <v>0.22650000000000001</v>
      </c>
      <c r="BZ595" s="133">
        <f t="shared" si="396"/>
        <v>0.35039999999999999</v>
      </c>
      <c r="CA595" s="133">
        <f t="shared" si="397"/>
        <v>8.4000000000000012E-3</v>
      </c>
      <c r="CB595" s="133">
        <f t="shared" si="398"/>
        <v>10.4245</v>
      </c>
      <c r="CC595" s="133"/>
      <c r="CD595" s="133">
        <f t="shared" si="399"/>
        <v>2.2541000000000002</v>
      </c>
    </row>
    <row r="596" spans="1:82" ht="15.75" x14ac:dyDescent="0.25">
      <c r="A596" s="125">
        <v>43694</v>
      </c>
      <c r="B596" s="138">
        <v>16006</v>
      </c>
      <c r="C596" s="138">
        <v>52480</v>
      </c>
      <c r="D596" s="138">
        <v>70490</v>
      </c>
      <c r="E596" s="138">
        <v>14472</v>
      </c>
      <c r="F596" s="138">
        <v>47311</v>
      </c>
      <c r="G596" s="138">
        <v>3928</v>
      </c>
      <c r="H596" s="138">
        <v>24843</v>
      </c>
      <c r="I596" s="138">
        <v>18661</v>
      </c>
      <c r="J596" s="138">
        <v>107698</v>
      </c>
      <c r="K596" s="138">
        <v>77874</v>
      </c>
      <c r="L596" s="138">
        <v>3489</v>
      </c>
      <c r="M596" s="138">
        <v>6429</v>
      </c>
      <c r="N596" s="138">
        <v>81</v>
      </c>
      <c r="O596" s="138">
        <v>21843</v>
      </c>
      <c r="P596" s="138">
        <v>24019</v>
      </c>
      <c r="Q596" s="138">
        <v>2226</v>
      </c>
      <c r="R596" s="138">
        <v>13167</v>
      </c>
      <c r="S596" s="138">
        <v>45085</v>
      </c>
      <c r="T596" s="146">
        <v>15067</v>
      </c>
      <c r="U596" s="138">
        <v>2697</v>
      </c>
      <c r="V596" s="138">
        <v>28153</v>
      </c>
      <c r="W596" s="138">
        <v>32160</v>
      </c>
      <c r="X596" s="138">
        <v>19372</v>
      </c>
      <c r="Y596" s="146">
        <v>16019</v>
      </c>
      <c r="Z596" s="138">
        <v>18311</v>
      </c>
      <c r="AA596" s="138">
        <v>48160</v>
      </c>
      <c r="AB596" s="138">
        <v>1528</v>
      </c>
      <c r="AC596" s="138">
        <v>1897</v>
      </c>
      <c r="AD596" s="138">
        <v>6142</v>
      </c>
      <c r="AE596" s="138">
        <v>30219</v>
      </c>
      <c r="AF596" s="138">
        <v>7122</v>
      </c>
      <c r="AG596" s="138">
        <v>3970</v>
      </c>
      <c r="AH596" s="138">
        <v>52280</v>
      </c>
      <c r="AI596" s="138">
        <v>42500</v>
      </c>
      <c r="AJ596" s="138">
        <v>297420</v>
      </c>
      <c r="AK596" s="128">
        <f t="shared" si="372"/>
        <v>6.429E-2</v>
      </c>
      <c r="AL596" s="129">
        <f t="shared" si="373"/>
        <v>1.6006</v>
      </c>
      <c r="AM596" s="129">
        <f t="shared" si="407"/>
        <v>2.6240000000000001</v>
      </c>
      <c r="AN596" s="129">
        <f t="shared" si="407"/>
        <v>3.5245000000000002</v>
      </c>
      <c r="AO596" s="129">
        <f t="shared" si="375"/>
        <v>10.7698</v>
      </c>
      <c r="AP596" s="129">
        <f t="shared" si="376"/>
        <v>3.8937000000000004</v>
      </c>
      <c r="AQ596" s="129">
        <f t="shared" si="408"/>
        <v>0.52280000000000004</v>
      </c>
      <c r="AR596" s="129">
        <f t="shared" si="408"/>
        <v>0.42500000000000004</v>
      </c>
      <c r="AT596" s="131">
        <f t="shared" si="400"/>
        <v>43694</v>
      </c>
      <c r="AU596" s="132">
        <f t="shared" si="379"/>
        <v>0.30219000000000001</v>
      </c>
      <c r="AV596" s="132">
        <f t="shared" si="380"/>
        <v>0.48160000000000003</v>
      </c>
      <c r="AW596" s="132">
        <f t="shared" si="381"/>
        <v>0.45085000000000003</v>
      </c>
      <c r="AX596" s="132">
        <f t="shared" si="382"/>
        <v>1.8970000000000001E-2</v>
      </c>
      <c r="AY596" s="132">
        <f t="shared" si="383"/>
        <v>1.5280000000000002E-2</v>
      </c>
      <c r="AZ596" s="132">
        <f t="shared" si="384"/>
        <v>0.28153</v>
      </c>
      <c r="BA596" s="132">
        <f t="shared" si="385"/>
        <v>0.16019000000000003</v>
      </c>
      <c r="BB596" s="132">
        <f t="shared" si="386"/>
        <v>0.6432000000000001</v>
      </c>
      <c r="BC596" s="132">
        <f t="shared" si="387"/>
        <v>0.18311000000000002</v>
      </c>
      <c r="BD596" s="132">
        <f t="shared" si="388"/>
        <v>0.19372</v>
      </c>
      <c r="BE596" s="132">
        <f t="shared" si="389"/>
        <v>7.1220000000000006E-2</v>
      </c>
      <c r="BF596" s="132">
        <f t="shared" si="390"/>
        <v>6.1420000000000002E-2</v>
      </c>
      <c r="BG596" s="132">
        <f t="shared" si="401"/>
        <v>3.9699999999999996E-3</v>
      </c>
      <c r="BH596" s="132"/>
      <c r="BI596" s="132">
        <f t="shared" si="370"/>
        <v>1.6006</v>
      </c>
      <c r="BJ596" s="132">
        <f t="shared" si="370"/>
        <v>2.6240000000000001</v>
      </c>
      <c r="BK596" s="132">
        <f t="shared" si="370"/>
        <v>3.5245000000000002</v>
      </c>
      <c r="BL596" s="132">
        <f t="shared" si="391"/>
        <v>0.2697</v>
      </c>
      <c r="BM596" s="132">
        <f t="shared" si="402"/>
        <v>1.4472</v>
      </c>
      <c r="BN596" s="132">
        <f t="shared" si="392"/>
        <v>0.94622000000000006</v>
      </c>
      <c r="BO596" s="132"/>
      <c r="BP596" s="132">
        <f t="shared" si="403"/>
        <v>3.8937000000000004</v>
      </c>
      <c r="BQ596" s="132">
        <f t="shared" si="404"/>
        <v>10.7698</v>
      </c>
      <c r="BR596" s="132">
        <f t="shared" si="405"/>
        <v>0.29741999999999996</v>
      </c>
      <c r="BS596" s="132">
        <f t="shared" si="393"/>
        <v>0.15067000000000003</v>
      </c>
      <c r="BT596" s="132">
        <f t="shared" si="394"/>
        <v>1.3167</v>
      </c>
      <c r="BU596" s="132"/>
      <c r="BV596" s="132">
        <f t="shared" si="406"/>
        <v>0.39280000000000004</v>
      </c>
      <c r="BW596" s="133">
        <f t="shared" si="371"/>
        <v>2.4843000000000002</v>
      </c>
      <c r="BX596" s="133">
        <f t="shared" si="371"/>
        <v>1.8661000000000001</v>
      </c>
      <c r="BY596" s="133">
        <f t="shared" si="395"/>
        <v>0.22260000000000002</v>
      </c>
      <c r="BZ596" s="133">
        <f t="shared" si="396"/>
        <v>0.34890000000000004</v>
      </c>
      <c r="CA596" s="133">
        <f t="shared" si="397"/>
        <v>8.0999999999999996E-3</v>
      </c>
      <c r="CB596" s="133">
        <f t="shared" si="398"/>
        <v>10.9215</v>
      </c>
      <c r="CC596" s="133"/>
      <c r="CD596" s="133">
        <f t="shared" si="399"/>
        <v>2.4018999999999999</v>
      </c>
    </row>
    <row r="597" spans="1:82" ht="15.75" x14ac:dyDescent="0.25">
      <c r="A597" s="125">
        <v>43695</v>
      </c>
      <c r="B597" s="138">
        <v>15750</v>
      </c>
      <c r="C597" s="138">
        <v>52137</v>
      </c>
      <c r="D597" s="138">
        <v>69847</v>
      </c>
      <c r="E597" s="138">
        <v>14524</v>
      </c>
      <c r="F597" s="138">
        <v>48001</v>
      </c>
      <c r="G597" s="138">
        <v>3775</v>
      </c>
      <c r="H597" s="138">
        <v>23418</v>
      </c>
      <c r="I597" s="138">
        <v>18174</v>
      </c>
      <c r="J597" s="138">
        <v>107243</v>
      </c>
      <c r="K597" s="138">
        <v>78381</v>
      </c>
      <c r="L597" s="138">
        <v>3448</v>
      </c>
      <c r="M597" s="138">
        <v>12031</v>
      </c>
      <c r="N597" s="138">
        <v>98</v>
      </c>
      <c r="O597" s="138">
        <v>21119</v>
      </c>
      <c r="P597" s="138">
        <v>23567</v>
      </c>
      <c r="Q597" s="138">
        <v>2129</v>
      </c>
      <c r="R597" s="138">
        <v>13311</v>
      </c>
      <c r="S597" s="138">
        <v>44402</v>
      </c>
      <c r="T597" s="146">
        <v>12445</v>
      </c>
      <c r="U597" s="138">
        <v>2612</v>
      </c>
      <c r="V597" s="138">
        <v>28888</v>
      </c>
      <c r="W597" s="138">
        <v>30578</v>
      </c>
      <c r="X597" s="138">
        <v>18624</v>
      </c>
      <c r="Y597" s="146">
        <v>16019</v>
      </c>
      <c r="Z597" s="138">
        <v>17469</v>
      </c>
      <c r="AA597" s="138">
        <v>49657</v>
      </c>
      <c r="AB597" s="138">
        <v>1359</v>
      </c>
      <c r="AC597" s="138">
        <v>1847</v>
      </c>
      <c r="AD597" s="138">
        <v>3708</v>
      </c>
      <c r="AE597" s="138">
        <v>30762</v>
      </c>
      <c r="AF597" s="138">
        <v>7127</v>
      </c>
      <c r="AG597" s="138">
        <v>11010</v>
      </c>
      <c r="AH597" s="138">
        <v>35720</v>
      </c>
      <c r="AI597" s="138">
        <v>28070</v>
      </c>
      <c r="AJ597" s="138">
        <v>368620</v>
      </c>
      <c r="AK597" s="128">
        <f t="shared" si="372"/>
        <v>0.12031000000000001</v>
      </c>
      <c r="AL597" s="129">
        <f t="shared" si="373"/>
        <v>1.5750000000000002</v>
      </c>
      <c r="AM597" s="129">
        <f t="shared" ref="AM597:AN612" si="409">(C597)*0.00005</f>
        <v>2.6068500000000001</v>
      </c>
      <c r="AN597" s="129">
        <f t="shared" si="409"/>
        <v>3.4923500000000001</v>
      </c>
      <c r="AO597" s="129">
        <f t="shared" si="375"/>
        <v>10.724300000000001</v>
      </c>
      <c r="AP597" s="129">
        <f t="shared" si="376"/>
        <v>3.9190500000000004</v>
      </c>
      <c r="AQ597" s="129">
        <f t="shared" si="408"/>
        <v>0.35720000000000002</v>
      </c>
      <c r="AR597" s="129">
        <f t="shared" si="408"/>
        <v>0.28070000000000001</v>
      </c>
      <c r="AT597" s="131">
        <f t="shared" si="400"/>
        <v>43695</v>
      </c>
      <c r="AU597" s="132">
        <f t="shared" si="379"/>
        <v>0.30762</v>
      </c>
      <c r="AV597" s="132">
        <f t="shared" si="380"/>
        <v>0.49657000000000007</v>
      </c>
      <c r="AW597" s="132">
        <f t="shared" si="381"/>
        <v>0.44402000000000003</v>
      </c>
      <c r="AX597" s="132">
        <f t="shared" si="382"/>
        <v>1.847E-2</v>
      </c>
      <c r="AY597" s="132">
        <f t="shared" si="383"/>
        <v>1.3590000000000001E-2</v>
      </c>
      <c r="AZ597" s="132">
        <f t="shared" si="384"/>
        <v>0.28888000000000003</v>
      </c>
      <c r="BA597" s="132">
        <f t="shared" si="385"/>
        <v>0.16019000000000003</v>
      </c>
      <c r="BB597" s="132">
        <f t="shared" si="386"/>
        <v>0.6115600000000001</v>
      </c>
      <c r="BC597" s="132">
        <f t="shared" si="387"/>
        <v>0.17469000000000001</v>
      </c>
      <c r="BD597" s="132">
        <f t="shared" si="388"/>
        <v>0.18624000000000002</v>
      </c>
      <c r="BE597" s="132">
        <f t="shared" si="389"/>
        <v>7.127E-2</v>
      </c>
      <c r="BF597" s="132">
        <f t="shared" si="390"/>
        <v>3.7080000000000002E-2</v>
      </c>
      <c r="BG597" s="132">
        <f t="shared" si="401"/>
        <v>1.1009999999999999E-2</v>
      </c>
      <c r="BH597" s="132"/>
      <c r="BI597" s="132">
        <f t="shared" si="370"/>
        <v>1.5750000000000002</v>
      </c>
      <c r="BJ597" s="132">
        <f t="shared" si="370"/>
        <v>2.6068500000000001</v>
      </c>
      <c r="BK597" s="132">
        <f t="shared" si="370"/>
        <v>3.4923500000000001</v>
      </c>
      <c r="BL597" s="132">
        <f t="shared" si="391"/>
        <v>0.26119999999999999</v>
      </c>
      <c r="BM597" s="132">
        <f t="shared" si="402"/>
        <v>1.4524000000000001</v>
      </c>
      <c r="BN597" s="132">
        <f t="shared" si="392"/>
        <v>0.9600200000000001</v>
      </c>
      <c r="BO597" s="132"/>
      <c r="BP597" s="132">
        <f t="shared" si="403"/>
        <v>3.9190500000000004</v>
      </c>
      <c r="BQ597" s="132">
        <f t="shared" si="404"/>
        <v>10.724300000000001</v>
      </c>
      <c r="BR597" s="132">
        <f t="shared" si="405"/>
        <v>0.36862</v>
      </c>
      <c r="BS597" s="132">
        <f t="shared" si="393"/>
        <v>0.12445000000000001</v>
      </c>
      <c r="BT597" s="132">
        <f t="shared" si="394"/>
        <v>1.3311000000000002</v>
      </c>
      <c r="BU597" s="132"/>
      <c r="BV597" s="132">
        <f t="shared" si="406"/>
        <v>0.3775</v>
      </c>
      <c r="BW597" s="133">
        <f t="shared" si="371"/>
        <v>2.3418000000000001</v>
      </c>
      <c r="BX597" s="133">
        <f t="shared" si="371"/>
        <v>1.8174000000000001</v>
      </c>
      <c r="BY597" s="133">
        <f t="shared" si="395"/>
        <v>0.21290000000000001</v>
      </c>
      <c r="BZ597" s="133">
        <f t="shared" si="396"/>
        <v>0.3448</v>
      </c>
      <c r="CA597" s="133">
        <f t="shared" si="397"/>
        <v>9.7999999999999997E-3</v>
      </c>
      <c r="CB597" s="133">
        <f t="shared" si="398"/>
        <v>10.5595</v>
      </c>
      <c r="CC597" s="133"/>
      <c r="CD597" s="133">
        <f t="shared" si="399"/>
        <v>2.3567</v>
      </c>
    </row>
    <row r="598" spans="1:82" ht="15.75" x14ac:dyDescent="0.25">
      <c r="A598" s="125">
        <v>43696</v>
      </c>
      <c r="B598" s="138">
        <v>14877</v>
      </c>
      <c r="C598" s="138">
        <v>49724</v>
      </c>
      <c r="D598" s="138">
        <v>67690</v>
      </c>
      <c r="E598" s="138">
        <v>14255</v>
      </c>
      <c r="F598" s="138">
        <v>45413</v>
      </c>
      <c r="G598" s="138">
        <v>2710</v>
      </c>
      <c r="H598" s="138">
        <v>19106</v>
      </c>
      <c r="I598" s="138">
        <v>15945</v>
      </c>
      <c r="J598" s="138">
        <v>104589</v>
      </c>
      <c r="K598" s="138">
        <v>76242</v>
      </c>
      <c r="L598" s="138">
        <v>3238</v>
      </c>
      <c r="M598" s="138">
        <v>20826</v>
      </c>
      <c r="N598" s="138">
        <v>143</v>
      </c>
      <c r="O598" s="138">
        <v>20322</v>
      </c>
      <c r="P598" s="138">
        <v>20251</v>
      </c>
      <c r="Q598" s="138">
        <v>2014</v>
      </c>
      <c r="R598" s="138">
        <v>13181</v>
      </c>
      <c r="S598" s="138">
        <v>47133</v>
      </c>
      <c r="T598" s="146">
        <v>15612</v>
      </c>
      <c r="U598" s="138">
        <v>2589</v>
      </c>
      <c r="V598" s="138">
        <v>27047</v>
      </c>
      <c r="W598" s="138">
        <v>31986</v>
      </c>
      <c r="X598" s="138">
        <v>18005</v>
      </c>
      <c r="Y598" s="146">
        <v>16019</v>
      </c>
      <c r="Z598" s="138">
        <v>15944</v>
      </c>
      <c r="AA598" s="138">
        <v>45696</v>
      </c>
      <c r="AB598" s="138">
        <v>1061</v>
      </c>
      <c r="AC598" s="138">
        <v>1174</v>
      </c>
      <c r="AD598" s="138">
        <v>6092</v>
      </c>
      <c r="AE598" s="138">
        <v>31090</v>
      </c>
      <c r="AF598" s="138">
        <v>8519</v>
      </c>
      <c r="AG598" s="138">
        <v>1040</v>
      </c>
      <c r="AH598" s="138">
        <v>52820</v>
      </c>
      <c r="AI598" s="138">
        <v>43200</v>
      </c>
      <c r="AJ598" s="138">
        <v>349580</v>
      </c>
      <c r="AK598" s="128">
        <f t="shared" si="372"/>
        <v>0.20826000000000003</v>
      </c>
      <c r="AL598" s="129">
        <f t="shared" si="373"/>
        <v>1.4877</v>
      </c>
      <c r="AM598" s="129">
        <f t="shared" si="409"/>
        <v>2.4862000000000002</v>
      </c>
      <c r="AN598" s="129">
        <f t="shared" si="409"/>
        <v>3.3845000000000001</v>
      </c>
      <c r="AO598" s="129">
        <f t="shared" si="375"/>
        <v>10.4589</v>
      </c>
      <c r="AP598" s="129">
        <f t="shared" si="376"/>
        <v>3.8121</v>
      </c>
      <c r="AQ598" s="129">
        <f t="shared" si="408"/>
        <v>0.5282</v>
      </c>
      <c r="AR598" s="129">
        <f t="shared" si="408"/>
        <v>0.43200000000000005</v>
      </c>
      <c r="AT598" s="131">
        <f t="shared" si="400"/>
        <v>43696</v>
      </c>
      <c r="AU598" s="132">
        <f t="shared" si="379"/>
        <v>0.31090000000000001</v>
      </c>
      <c r="AV598" s="132">
        <f t="shared" si="380"/>
        <v>0.45696000000000003</v>
      </c>
      <c r="AW598" s="132">
        <f t="shared" si="381"/>
        <v>0.47133000000000003</v>
      </c>
      <c r="AX598" s="132">
        <f t="shared" si="382"/>
        <v>1.174E-2</v>
      </c>
      <c r="AY598" s="132">
        <f t="shared" si="383"/>
        <v>1.0610000000000001E-2</v>
      </c>
      <c r="AZ598" s="132">
        <f t="shared" si="384"/>
        <v>0.27047000000000004</v>
      </c>
      <c r="BA598" s="132">
        <f t="shared" si="385"/>
        <v>0.16019000000000003</v>
      </c>
      <c r="BB598" s="132">
        <f t="shared" si="386"/>
        <v>0.63972000000000007</v>
      </c>
      <c r="BC598" s="132">
        <f t="shared" si="387"/>
        <v>0.15944000000000003</v>
      </c>
      <c r="BD598" s="132">
        <f t="shared" si="388"/>
        <v>0.18005000000000002</v>
      </c>
      <c r="BE598" s="132">
        <f t="shared" si="389"/>
        <v>8.5190000000000002E-2</v>
      </c>
      <c r="BF598" s="132">
        <f t="shared" si="390"/>
        <v>6.0920000000000002E-2</v>
      </c>
      <c r="BG598" s="132">
        <f t="shared" si="401"/>
        <v>1.0399999999999999E-3</v>
      </c>
      <c r="BH598" s="132"/>
      <c r="BI598" s="132">
        <f t="shared" si="370"/>
        <v>1.4877</v>
      </c>
      <c r="BJ598" s="132">
        <f t="shared" si="370"/>
        <v>2.4862000000000002</v>
      </c>
      <c r="BK598" s="132">
        <f t="shared" si="370"/>
        <v>3.3845000000000001</v>
      </c>
      <c r="BL598" s="132">
        <f t="shared" si="391"/>
        <v>0.25890000000000002</v>
      </c>
      <c r="BM598" s="132">
        <f t="shared" si="402"/>
        <v>1.4255</v>
      </c>
      <c r="BN598" s="132">
        <f t="shared" si="392"/>
        <v>0.90826000000000007</v>
      </c>
      <c r="BO598" s="132"/>
      <c r="BP598" s="132">
        <f t="shared" si="403"/>
        <v>3.8121</v>
      </c>
      <c r="BQ598" s="132">
        <f t="shared" si="404"/>
        <v>10.4589</v>
      </c>
      <c r="BR598" s="132">
        <f t="shared" si="405"/>
        <v>0.34958</v>
      </c>
      <c r="BS598" s="132">
        <f t="shared" si="393"/>
        <v>0.15612000000000001</v>
      </c>
      <c r="BT598" s="132">
        <f t="shared" si="394"/>
        <v>1.3181</v>
      </c>
      <c r="BU598" s="132"/>
      <c r="BV598" s="132">
        <f t="shared" si="406"/>
        <v>0.27100000000000002</v>
      </c>
      <c r="BW598" s="133">
        <f t="shared" si="371"/>
        <v>1.9106000000000001</v>
      </c>
      <c r="BX598" s="133">
        <f t="shared" si="371"/>
        <v>1.5945</v>
      </c>
      <c r="BY598" s="133">
        <f t="shared" si="395"/>
        <v>0.20140000000000002</v>
      </c>
      <c r="BZ598" s="133">
        <f t="shared" si="396"/>
        <v>0.32380000000000003</v>
      </c>
      <c r="CA598" s="133">
        <f t="shared" si="397"/>
        <v>1.43E-2</v>
      </c>
      <c r="CB598" s="133">
        <f t="shared" si="398"/>
        <v>10.161</v>
      </c>
      <c r="CC598" s="133"/>
      <c r="CD598" s="133">
        <f t="shared" si="399"/>
        <v>2.0251000000000001</v>
      </c>
    </row>
    <row r="599" spans="1:82" ht="15.75" x14ac:dyDescent="0.25">
      <c r="A599" s="125">
        <v>43697</v>
      </c>
      <c r="B599" s="138">
        <v>14585</v>
      </c>
      <c r="C599" s="138">
        <v>49160</v>
      </c>
      <c r="D599" s="138">
        <v>66863</v>
      </c>
      <c r="E599" s="138">
        <v>14301</v>
      </c>
      <c r="F599" s="138">
        <v>44256</v>
      </c>
      <c r="G599" s="138">
        <v>2268</v>
      </c>
      <c r="H599" s="138">
        <v>17334</v>
      </c>
      <c r="I599" s="138">
        <v>14661</v>
      </c>
      <c r="J599" s="146">
        <v>103330</v>
      </c>
      <c r="K599" s="138">
        <v>74745</v>
      </c>
      <c r="L599" s="138">
        <v>3176</v>
      </c>
      <c r="M599" s="138">
        <v>19967</v>
      </c>
      <c r="N599" s="138">
        <v>114</v>
      </c>
      <c r="O599" s="138">
        <v>19726</v>
      </c>
      <c r="P599" s="138">
        <v>19057</v>
      </c>
      <c r="Q599" s="138">
        <v>1991</v>
      </c>
      <c r="R599" s="138">
        <v>13718</v>
      </c>
      <c r="S599" s="138">
        <v>46796</v>
      </c>
      <c r="T599" s="138">
        <v>12347</v>
      </c>
      <c r="U599" s="138">
        <v>2655</v>
      </c>
      <c r="V599" s="138">
        <v>25383</v>
      </c>
      <c r="W599" s="138">
        <v>32334</v>
      </c>
      <c r="X599" s="138">
        <v>17333</v>
      </c>
      <c r="Y599" s="146">
        <v>16019</v>
      </c>
      <c r="Z599" s="138">
        <v>15609</v>
      </c>
      <c r="AA599" s="138">
        <v>44867</v>
      </c>
      <c r="AB599" s="146">
        <v>1061</v>
      </c>
      <c r="AC599" s="138">
        <v>1022</v>
      </c>
      <c r="AD599" s="138">
        <v>4494</v>
      </c>
      <c r="AE599" s="138">
        <v>32052</v>
      </c>
      <c r="AF599" s="138">
        <v>8606</v>
      </c>
      <c r="AG599" s="138">
        <v>0</v>
      </c>
      <c r="AH599" s="138">
        <v>38910</v>
      </c>
      <c r="AI599" s="138">
        <v>32260</v>
      </c>
      <c r="AJ599" s="138">
        <v>309800</v>
      </c>
      <c r="AK599" s="128">
        <f t="shared" si="372"/>
        <v>0.19967000000000001</v>
      </c>
      <c r="AL599" s="129">
        <f t="shared" si="373"/>
        <v>1.4585000000000001</v>
      </c>
      <c r="AM599" s="129">
        <f t="shared" si="409"/>
        <v>2.4580000000000002</v>
      </c>
      <c r="AN599" s="129">
        <f t="shared" si="409"/>
        <v>3.3431500000000001</v>
      </c>
      <c r="AO599" s="153">
        <f t="shared" si="375"/>
        <v>10.333</v>
      </c>
      <c r="AP599" s="137">
        <f t="shared" si="376"/>
        <v>3.73725</v>
      </c>
      <c r="AQ599" s="129">
        <f t="shared" si="408"/>
        <v>0.38910000000000006</v>
      </c>
      <c r="AR599" s="129">
        <f t="shared" si="408"/>
        <v>0.32260000000000005</v>
      </c>
      <c r="AT599" s="131">
        <f t="shared" si="400"/>
        <v>43697</v>
      </c>
      <c r="AU599" s="132">
        <f t="shared" si="379"/>
        <v>0.32052000000000003</v>
      </c>
      <c r="AV599" s="132">
        <f t="shared" si="380"/>
        <v>0.44867000000000001</v>
      </c>
      <c r="AW599" s="132">
        <f t="shared" si="381"/>
        <v>0.46796000000000004</v>
      </c>
      <c r="AX599" s="132">
        <f t="shared" si="382"/>
        <v>1.0220000000000002E-2</v>
      </c>
      <c r="AY599" s="132">
        <f t="shared" si="383"/>
        <v>1.0610000000000001E-2</v>
      </c>
      <c r="AZ599" s="132">
        <f t="shared" si="384"/>
        <v>0.25383</v>
      </c>
      <c r="BA599" s="132">
        <f t="shared" si="385"/>
        <v>0.16019000000000003</v>
      </c>
      <c r="BB599" s="132">
        <f t="shared" si="386"/>
        <v>0.64668000000000003</v>
      </c>
      <c r="BC599" s="132">
        <f t="shared" si="387"/>
        <v>0.15609000000000001</v>
      </c>
      <c r="BD599" s="132">
        <f t="shared" si="388"/>
        <v>0.17333000000000001</v>
      </c>
      <c r="BE599" s="132">
        <f t="shared" si="389"/>
        <v>8.6060000000000011E-2</v>
      </c>
      <c r="BF599" s="132">
        <f t="shared" si="390"/>
        <v>4.4940000000000001E-2</v>
      </c>
      <c r="BG599" s="132">
        <f t="shared" si="401"/>
        <v>0</v>
      </c>
      <c r="BH599" s="132"/>
      <c r="BI599" s="132">
        <f t="shared" si="370"/>
        <v>1.4585000000000001</v>
      </c>
      <c r="BJ599" s="132">
        <f t="shared" si="370"/>
        <v>2.4580000000000002</v>
      </c>
      <c r="BK599" s="132">
        <f t="shared" si="370"/>
        <v>3.3431500000000001</v>
      </c>
      <c r="BL599" s="132">
        <f t="shared" si="391"/>
        <v>0.26550000000000001</v>
      </c>
      <c r="BM599" s="132">
        <f t="shared" si="402"/>
        <v>1.4301000000000001</v>
      </c>
      <c r="BN599" s="132">
        <f t="shared" si="392"/>
        <v>0.88512000000000002</v>
      </c>
      <c r="BO599" s="132"/>
      <c r="BP599" s="132">
        <f t="shared" si="403"/>
        <v>3.73725</v>
      </c>
      <c r="BQ599" s="132">
        <f t="shared" si="404"/>
        <v>10.333</v>
      </c>
      <c r="BR599" s="132">
        <f t="shared" si="405"/>
        <v>0.30979999999999996</v>
      </c>
      <c r="BS599" s="132">
        <f t="shared" si="393"/>
        <v>0.12347000000000001</v>
      </c>
      <c r="BT599" s="132">
        <f t="shared" si="394"/>
        <v>1.3718000000000001</v>
      </c>
      <c r="BU599" s="132"/>
      <c r="BV599" s="132">
        <f t="shared" si="406"/>
        <v>0.2268</v>
      </c>
      <c r="BW599" s="133">
        <f t="shared" si="371"/>
        <v>1.7334000000000001</v>
      </c>
      <c r="BX599" s="133">
        <f t="shared" si="371"/>
        <v>1.4661000000000002</v>
      </c>
      <c r="BY599" s="133">
        <f t="shared" si="395"/>
        <v>0.1991</v>
      </c>
      <c r="BZ599" s="133">
        <f t="shared" si="396"/>
        <v>0.31759999999999999</v>
      </c>
      <c r="CA599" s="133">
        <f t="shared" si="397"/>
        <v>1.14E-2</v>
      </c>
      <c r="CB599" s="133">
        <f t="shared" si="398"/>
        <v>9.8629999999999995</v>
      </c>
      <c r="CC599" s="133"/>
      <c r="CD599" s="133">
        <f t="shared" si="399"/>
        <v>1.9057000000000002</v>
      </c>
    </row>
    <row r="600" spans="1:82" ht="15.75" x14ac:dyDescent="0.25">
      <c r="A600" s="125">
        <v>43698</v>
      </c>
      <c r="B600" s="138">
        <v>14602</v>
      </c>
      <c r="C600" s="138">
        <v>49275</v>
      </c>
      <c r="D600" s="138">
        <v>66740</v>
      </c>
      <c r="E600" s="138">
        <v>14361</v>
      </c>
      <c r="F600" s="138">
        <v>44361</v>
      </c>
      <c r="G600" s="138">
        <v>2358</v>
      </c>
      <c r="H600" s="138">
        <v>17668</v>
      </c>
      <c r="I600" s="138">
        <v>15162</v>
      </c>
      <c r="J600" s="138">
        <v>103904</v>
      </c>
      <c r="K600" s="138">
        <v>75851</v>
      </c>
      <c r="L600" s="138">
        <v>3084</v>
      </c>
      <c r="M600" s="138">
        <v>21083</v>
      </c>
      <c r="N600" s="138">
        <v>145</v>
      </c>
      <c r="O600" s="138">
        <v>20941</v>
      </c>
      <c r="P600" s="138">
        <v>19165</v>
      </c>
      <c r="Q600" s="138">
        <v>2003</v>
      </c>
      <c r="R600" s="138">
        <v>13215</v>
      </c>
      <c r="S600" s="138">
        <v>45549</v>
      </c>
      <c r="T600" s="138">
        <v>13785</v>
      </c>
      <c r="U600" s="138">
        <v>2658</v>
      </c>
      <c r="V600" s="138">
        <v>25939</v>
      </c>
      <c r="W600" s="138">
        <v>32702</v>
      </c>
      <c r="X600" s="138">
        <v>17825</v>
      </c>
      <c r="Y600" s="146">
        <v>16019</v>
      </c>
      <c r="Z600" s="138">
        <v>15886</v>
      </c>
      <c r="AA600" s="138">
        <v>46679</v>
      </c>
      <c r="AB600" s="138">
        <v>1339</v>
      </c>
      <c r="AC600" s="138">
        <v>1019</v>
      </c>
      <c r="AD600" s="146">
        <v>6791</v>
      </c>
      <c r="AE600" s="138">
        <v>33966</v>
      </c>
      <c r="AF600" s="138">
        <v>8999</v>
      </c>
      <c r="AG600" s="138">
        <v>11010</v>
      </c>
      <c r="AH600" s="138">
        <v>59830</v>
      </c>
      <c r="AI600" s="138">
        <v>47040</v>
      </c>
      <c r="AJ600" s="138">
        <v>331560</v>
      </c>
      <c r="AK600" s="128">
        <f t="shared" si="372"/>
        <v>0.21083000000000002</v>
      </c>
      <c r="AL600" s="129">
        <f t="shared" si="373"/>
        <v>1.4602000000000002</v>
      </c>
      <c r="AM600" s="129">
        <f t="shared" si="409"/>
        <v>2.4637500000000001</v>
      </c>
      <c r="AN600" s="129">
        <f t="shared" si="409"/>
        <v>3.3370000000000002</v>
      </c>
      <c r="AO600" s="129">
        <f t="shared" si="375"/>
        <v>10.3904</v>
      </c>
      <c r="AP600" s="129">
        <f t="shared" si="376"/>
        <v>3.7925500000000003</v>
      </c>
      <c r="AQ600" s="129">
        <f t="shared" si="408"/>
        <v>0.59830000000000005</v>
      </c>
      <c r="AR600" s="129">
        <f t="shared" si="408"/>
        <v>0.47040000000000004</v>
      </c>
      <c r="AT600" s="131">
        <f t="shared" si="400"/>
        <v>43698</v>
      </c>
      <c r="AU600" s="132">
        <f t="shared" si="379"/>
        <v>0.33966000000000002</v>
      </c>
      <c r="AV600" s="132">
        <f t="shared" si="380"/>
        <v>0.46679000000000004</v>
      </c>
      <c r="AW600" s="132">
        <f t="shared" si="381"/>
        <v>0.45549000000000006</v>
      </c>
      <c r="AX600" s="132">
        <f t="shared" si="382"/>
        <v>1.0190000000000001E-2</v>
      </c>
      <c r="AY600" s="132">
        <f t="shared" si="383"/>
        <v>1.3390000000000001E-2</v>
      </c>
      <c r="AZ600" s="132">
        <f t="shared" si="384"/>
        <v>0.25939000000000001</v>
      </c>
      <c r="BA600" s="132">
        <f t="shared" si="385"/>
        <v>0.16019000000000003</v>
      </c>
      <c r="BB600" s="132">
        <f t="shared" si="386"/>
        <v>0.65404000000000007</v>
      </c>
      <c r="BC600" s="132">
        <f t="shared" si="387"/>
        <v>0.15886</v>
      </c>
      <c r="BD600" s="132">
        <f t="shared" si="388"/>
        <v>0.17825000000000002</v>
      </c>
      <c r="BE600" s="132">
        <f t="shared" si="389"/>
        <v>8.9990000000000001E-2</v>
      </c>
      <c r="BF600" s="132">
        <f t="shared" si="390"/>
        <v>6.7910000000000012E-2</v>
      </c>
      <c r="BG600" s="132">
        <f t="shared" si="401"/>
        <v>1.1009999999999999E-2</v>
      </c>
      <c r="BH600" s="132"/>
      <c r="BI600" s="132">
        <f t="shared" si="370"/>
        <v>1.4602000000000002</v>
      </c>
      <c r="BJ600" s="132">
        <f t="shared" si="370"/>
        <v>2.4637500000000001</v>
      </c>
      <c r="BK600" s="132">
        <f t="shared" si="370"/>
        <v>3.3370000000000002</v>
      </c>
      <c r="BL600" s="132">
        <f t="shared" si="391"/>
        <v>0.26580000000000004</v>
      </c>
      <c r="BM600" s="132">
        <f t="shared" si="402"/>
        <v>1.4361000000000002</v>
      </c>
      <c r="BN600" s="132">
        <f t="shared" si="392"/>
        <v>0.88722000000000012</v>
      </c>
      <c r="BO600" s="132"/>
      <c r="BP600" s="132">
        <f t="shared" si="403"/>
        <v>3.7925500000000003</v>
      </c>
      <c r="BQ600" s="132">
        <f t="shared" si="404"/>
        <v>10.3904</v>
      </c>
      <c r="BR600" s="132">
        <f t="shared" si="405"/>
        <v>0.33155999999999997</v>
      </c>
      <c r="BS600" s="132">
        <f t="shared" si="393"/>
        <v>0.13785</v>
      </c>
      <c r="BT600" s="132">
        <f t="shared" si="394"/>
        <v>1.3215000000000001</v>
      </c>
      <c r="BU600" s="132"/>
      <c r="BV600" s="132">
        <f t="shared" si="406"/>
        <v>0.23580000000000001</v>
      </c>
      <c r="BW600" s="133">
        <f t="shared" si="371"/>
        <v>1.7668000000000001</v>
      </c>
      <c r="BX600" s="133">
        <f t="shared" si="371"/>
        <v>1.5162</v>
      </c>
      <c r="BY600" s="133">
        <f t="shared" si="395"/>
        <v>0.20030000000000001</v>
      </c>
      <c r="BZ600" s="133">
        <f t="shared" si="396"/>
        <v>0.30840000000000001</v>
      </c>
      <c r="CA600" s="133">
        <f t="shared" si="397"/>
        <v>1.4500000000000001E-2</v>
      </c>
      <c r="CB600" s="133">
        <f t="shared" si="398"/>
        <v>10.470499999999999</v>
      </c>
      <c r="CC600" s="133"/>
      <c r="CD600" s="133">
        <f t="shared" si="399"/>
        <v>1.9165000000000001</v>
      </c>
    </row>
    <row r="601" spans="1:82" ht="15.75" x14ac:dyDescent="0.25">
      <c r="A601" s="125">
        <v>43699</v>
      </c>
      <c r="B601" s="138">
        <v>14801</v>
      </c>
      <c r="C601" s="138">
        <v>49176</v>
      </c>
      <c r="D601" s="138">
        <v>66826</v>
      </c>
      <c r="E601" s="138">
        <v>14171</v>
      </c>
      <c r="F601" s="138">
        <v>43738</v>
      </c>
      <c r="G601" s="138">
        <v>2239</v>
      </c>
      <c r="H601" s="138">
        <v>17402</v>
      </c>
      <c r="I601" s="138">
        <v>14762</v>
      </c>
      <c r="J601" s="138">
        <v>103143</v>
      </c>
      <c r="K601" s="138">
        <v>75388</v>
      </c>
      <c r="L601" s="138">
        <v>3095</v>
      </c>
      <c r="M601" s="138">
        <v>19505</v>
      </c>
      <c r="N601" s="138">
        <v>85</v>
      </c>
      <c r="O601" s="138">
        <v>19563</v>
      </c>
      <c r="P601" s="138">
        <v>18905</v>
      </c>
      <c r="Q601" s="138">
        <v>1840</v>
      </c>
      <c r="R601" s="138">
        <v>12924</v>
      </c>
      <c r="S601" s="138">
        <v>46080</v>
      </c>
      <c r="T601" s="138">
        <v>13048</v>
      </c>
      <c r="U601" s="138">
        <v>2633</v>
      </c>
      <c r="V601" s="138">
        <v>26080</v>
      </c>
      <c r="W601" s="138">
        <v>30660</v>
      </c>
      <c r="X601" s="138">
        <v>16931</v>
      </c>
      <c r="Y601" s="146">
        <v>16019</v>
      </c>
      <c r="Z601" s="138">
        <v>16682</v>
      </c>
      <c r="AA601" s="138">
        <v>45749</v>
      </c>
      <c r="AB601" s="138">
        <v>1293</v>
      </c>
      <c r="AC601" s="138">
        <v>1031</v>
      </c>
      <c r="AD601" s="146">
        <v>7336</v>
      </c>
      <c r="AE601" s="138">
        <v>31779</v>
      </c>
      <c r="AF601" s="138">
        <v>8603</v>
      </c>
      <c r="AG601" s="138">
        <v>7470</v>
      </c>
      <c r="AH601" s="138">
        <v>62270</v>
      </c>
      <c r="AI601" s="138">
        <v>51260</v>
      </c>
      <c r="AJ601" s="138">
        <v>354780</v>
      </c>
      <c r="AK601" s="128">
        <f t="shared" si="372"/>
        <v>0.19505000000000003</v>
      </c>
      <c r="AL601" s="129">
        <f t="shared" si="373"/>
        <v>1.4801</v>
      </c>
      <c r="AM601" s="129">
        <f t="shared" si="409"/>
        <v>2.4588000000000001</v>
      </c>
      <c r="AN601" s="129">
        <f t="shared" si="409"/>
        <v>3.3413000000000004</v>
      </c>
      <c r="AO601" s="129">
        <f t="shared" si="375"/>
        <v>10.314300000000001</v>
      </c>
      <c r="AP601" s="129">
        <f t="shared" si="376"/>
        <v>3.7694000000000001</v>
      </c>
      <c r="AQ601" s="129">
        <f t="shared" si="408"/>
        <v>0.62270000000000003</v>
      </c>
      <c r="AR601" s="129">
        <f t="shared" si="408"/>
        <v>0.51260000000000006</v>
      </c>
      <c r="AT601" s="131">
        <f t="shared" si="400"/>
        <v>43699</v>
      </c>
      <c r="AU601" s="132">
        <f t="shared" si="379"/>
        <v>0.31779000000000002</v>
      </c>
      <c r="AV601" s="132">
        <f t="shared" si="380"/>
        <v>0.45749000000000006</v>
      </c>
      <c r="AW601" s="132">
        <f t="shared" si="381"/>
        <v>0.46080000000000004</v>
      </c>
      <c r="AX601" s="132">
        <f t="shared" si="382"/>
        <v>1.0310000000000001E-2</v>
      </c>
      <c r="AY601" s="132">
        <f t="shared" si="383"/>
        <v>1.2930000000000001E-2</v>
      </c>
      <c r="AZ601" s="132">
        <f t="shared" si="384"/>
        <v>0.26080000000000003</v>
      </c>
      <c r="BA601" s="132">
        <f t="shared" si="385"/>
        <v>0.16019000000000003</v>
      </c>
      <c r="BB601" s="132">
        <f t="shared" si="386"/>
        <v>0.61320000000000008</v>
      </c>
      <c r="BC601" s="132">
        <f t="shared" si="387"/>
        <v>0.16682000000000002</v>
      </c>
      <c r="BD601" s="132">
        <f t="shared" si="388"/>
        <v>0.16931000000000002</v>
      </c>
      <c r="BE601" s="132">
        <f t="shared" si="389"/>
        <v>8.6030000000000009E-2</v>
      </c>
      <c r="BF601" s="132">
        <f t="shared" si="390"/>
        <v>7.3360000000000009E-2</v>
      </c>
      <c r="BG601" s="132">
        <f t="shared" si="401"/>
        <v>7.4700000000000001E-3</v>
      </c>
      <c r="BH601" s="132"/>
      <c r="BI601" s="132">
        <f t="shared" si="370"/>
        <v>1.4801</v>
      </c>
      <c r="BJ601" s="132">
        <f t="shared" si="370"/>
        <v>2.4588000000000001</v>
      </c>
      <c r="BK601" s="132">
        <f t="shared" si="370"/>
        <v>3.3413000000000004</v>
      </c>
      <c r="BL601" s="132">
        <f t="shared" si="391"/>
        <v>0.26330000000000003</v>
      </c>
      <c r="BM601" s="132">
        <f t="shared" si="402"/>
        <v>1.4171</v>
      </c>
      <c r="BN601" s="132">
        <f t="shared" si="392"/>
        <v>0.87476000000000009</v>
      </c>
      <c r="BO601" s="132"/>
      <c r="BP601" s="132">
        <f t="shared" si="403"/>
        <v>3.7694000000000001</v>
      </c>
      <c r="BQ601" s="132">
        <f t="shared" si="404"/>
        <v>10.314300000000001</v>
      </c>
      <c r="BR601" s="132">
        <f t="shared" si="405"/>
        <v>0.35477999999999998</v>
      </c>
      <c r="BS601" s="132">
        <f t="shared" si="393"/>
        <v>0.13048000000000001</v>
      </c>
      <c r="BT601" s="132">
        <f t="shared" si="394"/>
        <v>1.2924</v>
      </c>
      <c r="BU601" s="132"/>
      <c r="BV601" s="132">
        <f t="shared" si="406"/>
        <v>0.22390000000000002</v>
      </c>
      <c r="BW601" s="133">
        <f t="shared" si="371"/>
        <v>1.7402000000000002</v>
      </c>
      <c r="BX601" s="133">
        <f t="shared" si="371"/>
        <v>1.4762000000000002</v>
      </c>
      <c r="BY601" s="133">
        <f t="shared" si="395"/>
        <v>0.184</v>
      </c>
      <c r="BZ601" s="133">
        <f t="shared" si="396"/>
        <v>0.3095</v>
      </c>
      <c r="CA601" s="133">
        <f t="shared" si="397"/>
        <v>8.5000000000000006E-3</v>
      </c>
      <c r="CB601" s="133">
        <f t="shared" si="398"/>
        <v>9.7814999999999994</v>
      </c>
      <c r="CC601" s="133"/>
      <c r="CD601" s="133">
        <f t="shared" si="399"/>
        <v>1.8905000000000001</v>
      </c>
    </row>
    <row r="602" spans="1:82" ht="15.75" x14ac:dyDescent="0.25">
      <c r="A602" s="125">
        <v>43700</v>
      </c>
      <c r="B602" s="138">
        <v>15004</v>
      </c>
      <c r="C602" s="138">
        <v>49804</v>
      </c>
      <c r="D602" s="138">
        <v>66965</v>
      </c>
      <c r="E602" s="138">
        <v>14194</v>
      </c>
      <c r="F602" s="138">
        <v>44166</v>
      </c>
      <c r="G602" s="138">
        <v>3067</v>
      </c>
      <c r="H602" s="138">
        <v>20561</v>
      </c>
      <c r="I602" s="138">
        <v>16452</v>
      </c>
      <c r="J602" s="138">
        <v>104292</v>
      </c>
      <c r="K602" s="138">
        <v>75629</v>
      </c>
      <c r="L602" s="138">
        <v>3239</v>
      </c>
      <c r="M602" s="138">
        <v>15747</v>
      </c>
      <c r="N602" s="138">
        <v>56</v>
      </c>
      <c r="O602" s="138">
        <v>20156</v>
      </c>
      <c r="P602" s="138">
        <v>19785</v>
      </c>
      <c r="Q602" s="138">
        <v>1937</v>
      </c>
      <c r="R602" s="138">
        <v>13556</v>
      </c>
      <c r="S602" s="138">
        <v>45506</v>
      </c>
      <c r="T602" s="138">
        <v>16150</v>
      </c>
      <c r="U602" s="138">
        <v>2748</v>
      </c>
      <c r="V602" s="138">
        <v>26920</v>
      </c>
      <c r="W602" s="138">
        <v>32345</v>
      </c>
      <c r="X602" s="138">
        <v>17549</v>
      </c>
      <c r="Y602" s="146">
        <v>16019</v>
      </c>
      <c r="Z602" s="138">
        <v>17294</v>
      </c>
      <c r="AA602" s="138">
        <v>46354</v>
      </c>
      <c r="AB602" s="138">
        <v>1466</v>
      </c>
      <c r="AC602" s="138">
        <v>1356</v>
      </c>
      <c r="AD602" s="138">
        <v>7173</v>
      </c>
      <c r="AE602" s="138">
        <v>33248</v>
      </c>
      <c r="AF602" s="138">
        <v>7888</v>
      </c>
      <c r="AG602" s="138">
        <v>3020</v>
      </c>
      <c r="AH602" s="138">
        <v>64620</v>
      </c>
      <c r="AI602" s="138">
        <v>49870</v>
      </c>
      <c r="AJ602" s="138">
        <v>355880</v>
      </c>
      <c r="AK602" s="128">
        <f t="shared" si="372"/>
        <v>0.15747000000000003</v>
      </c>
      <c r="AL602" s="129">
        <f t="shared" si="373"/>
        <v>1.5004000000000002</v>
      </c>
      <c r="AM602" s="129">
        <f t="shared" si="409"/>
        <v>2.4902000000000002</v>
      </c>
      <c r="AN602" s="129">
        <f t="shared" si="409"/>
        <v>3.3482500000000002</v>
      </c>
      <c r="AO602" s="129">
        <f t="shared" si="375"/>
        <v>10.4292</v>
      </c>
      <c r="AP602" s="129">
        <f t="shared" si="376"/>
        <v>3.78145</v>
      </c>
      <c r="AQ602" s="129">
        <f t="shared" si="408"/>
        <v>0.64620000000000011</v>
      </c>
      <c r="AR602" s="129">
        <f t="shared" si="408"/>
        <v>0.49870000000000003</v>
      </c>
      <c r="AT602" s="131">
        <f t="shared" si="400"/>
        <v>43700</v>
      </c>
      <c r="AU602" s="132">
        <f t="shared" si="379"/>
        <v>0.33248000000000005</v>
      </c>
      <c r="AV602" s="132">
        <f t="shared" si="380"/>
        <v>0.46354000000000006</v>
      </c>
      <c r="AW602" s="132">
        <f t="shared" si="381"/>
        <v>0.45506000000000002</v>
      </c>
      <c r="AX602" s="132">
        <f t="shared" si="382"/>
        <v>1.3560000000000001E-2</v>
      </c>
      <c r="AY602" s="132">
        <f t="shared" si="383"/>
        <v>1.4660000000000001E-2</v>
      </c>
      <c r="AZ602" s="132">
        <f t="shared" si="384"/>
        <v>0.26919999999999999</v>
      </c>
      <c r="BA602" s="132">
        <f t="shared" si="385"/>
        <v>0.16019000000000003</v>
      </c>
      <c r="BB602" s="132">
        <f t="shared" si="386"/>
        <v>0.64690000000000003</v>
      </c>
      <c r="BC602" s="132">
        <f t="shared" si="387"/>
        <v>0.17294000000000001</v>
      </c>
      <c r="BD602" s="132">
        <f t="shared" si="388"/>
        <v>0.17549000000000001</v>
      </c>
      <c r="BE602" s="132">
        <f t="shared" si="389"/>
        <v>7.8880000000000006E-2</v>
      </c>
      <c r="BF602" s="132">
        <f t="shared" si="390"/>
        <v>7.1730000000000002E-2</v>
      </c>
      <c r="BG602" s="132">
        <f t="shared" si="401"/>
        <v>3.0199999999999997E-3</v>
      </c>
      <c r="BH602" s="132"/>
      <c r="BI602" s="132">
        <f t="shared" si="370"/>
        <v>1.5004000000000002</v>
      </c>
      <c r="BJ602" s="132">
        <f t="shared" si="370"/>
        <v>2.4902000000000002</v>
      </c>
      <c r="BK602" s="132">
        <f t="shared" si="370"/>
        <v>3.3482500000000002</v>
      </c>
      <c r="BL602" s="132">
        <f t="shared" si="391"/>
        <v>0.27479999999999999</v>
      </c>
      <c r="BM602" s="132">
        <f t="shared" si="402"/>
        <v>1.4194</v>
      </c>
      <c r="BN602" s="132">
        <f t="shared" si="392"/>
        <v>0.88332000000000011</v>
      </c>
      <c r="BO602" s="132"/>
      <c r="BP602" s="132">
        <f t="shared" si="403"/>
        <v>3.78145</v>
      </c>
      <c r="BQ602" s="132">
        <f t="shared" si="404"/>
        <v>10.4292</v>
      </c>
      <c r="BR602" s="132">
        <f t="shared" si="405"/>
        <v>0.35587999999999997</v>
      </c>
      <c r="BS602" s="132">
        <f t="shared" si="393"/>
        <v>0.1615</v>
      </c>
      <c r="BT602" s="132">
        <f t="shared" si="394"/>
        <v>1.3556000000000001</v>
      </c>
      <c r="BU602" s="132"/>
      <c r="BV602" s="132">
        <f t="shared" si="406"/>
        <v>0.30670000000000003</v>
      </c>
      <c r="BW602" s="133">
        <f t="shared" si="371"/>
        <v>2.0561000000000003</v>
      </c>
      <c r="BX602" s="133">
        <f t="shared" si="371"/>
        <v>1.6452</v>
      </c>
      <c r="BY602" s="133">
        <f t="shared" si="395"/>
        <v>0.19370000000000001</v>
      </c>
      <c r="BZ602" s="133">
        <f t="shared" si="396"/>
        <v>0.32390000000000002</v>
      </c>
      <c r="CA602" s="133">
        <f t="shared" si="397"/>
        <v>5.5999999999999999E-3</v>
      </c>
      <c r="CB602" s="133">
        <f t="shared" si="398"/>
        <v>10.077999999999999</v>
      </c>
      <c r="CC602" s="133"/>
      <c r="CD602" s="133">
        <f t="shared" si="399"/>
        <v>1.9785000000000001</v>
      </c>
    </row>
    <row r="603" spans="1:82" ht="15.75" x14ac:dyDescent="0.25">
      <c r="A603" s="125">
        <v>43701</v>
      </c>
      <c r="B603" s="138">
        <v>14972</v>
      </c>
      <c r="C603" s="138">
        <v>49506</v>
      </c>
      <c r="D603" s="138">
        <v>66225</v>
      </c>
      <c r="E603" s="138">
        <v>13706</v>
      </c>
      <c r="F603" s="138">
        <v>45677</v>
      </c>
      <c r="G603" s="138">
        <v>3491</v>
      </c>
      <c r="H603" s="138">
        <v>23263</v>
      </c>
      <c r="I603" s="138">
        <v>17892</v>
      </c>
      <c r="J603" s="138">
        <v>103369</v>
      </c>
      <c r="K603" s="138">
        <v>74759</v>
      </c>
      <c r="L603" s="138">
        <v>3404</v>
      </c>
      <c r="M603" s="138">
        <v>20423</v>
      </c>
      <c r="N603" s="138">
        <v>41</v>
      </c>
      <c r="O603" s="138">
        <v>20432</v>
      </c>
      <c r="P603" s="138">
        <v>21963</v>
      </c>
      <c r="Q603" s="138">
        <v>2014</v>
      </c>
      <c r="R603" s="138">
        <v>12819</v>
      </c>
      <c r="S603" s="138">
        <v>43597</v>
      </c>
      <c r="T603" s="138">
        <v>16181</v>
      </c>
      <c r="U603" s="138">
        <v>2625</v>
      </c>
      <c r="V603" s="138">
        <v>24769</v>
      </c>
      <c r="W603" s="138">
        <v>33125</v>
      </c>
      <c r="X603" s="138">
        <v>18333</v>
      </c>
      <c r="Y603" s="146">
        <v>16019</v>
      </c>
      <c r="Z603" s="138">
        <v>18016</v>
      </c>
      <c r="AA603" s="138">
        <v>47364</v>
      </c>
      <c r="AB603" s="138">
        <v>1479</v>
      </c>
      <c r="AC603" s="138">
        <v>1754</v>
      </c>
      <c r="AD603" s="138">
        <v>6750</v>
      </c>
      <c r="AE603" s="138">
        <v>35343</v>
      </c>
      <c r="AF603" s="138">
        <v>5393</v>
      </c>
      <c r="AG603" s="138">
        <v>10330</v>
      </c>
      <c r="AH603" s="138">
        <v>57410</v>
      </c>
      <c r="AI603" s="138">
        <v>48760</v>
      </c>
      <c r="AJ603" s="138">
        <v>346200</v>
      </c>
      <c r="AK603" s="128">
        <f t="shared" si="372"/>
        <v>0.20423000000000002</v>
      </c>
      <c r="AL603" s="129">
        <f t="shared" si="373"/>
        <v>1.4972000000000001</v>
      </c>
      <c r="AM603" s="129">
        <f t="shared" si="409"/>
        <v>2.4753000000000003</v>
      </c>
      <c r="AN603" s="129">
        <f t="shared" si="409"/>
        <v>3.3112500000000002</v>
      </c>
      <c r="AO603" s="129">
        <f t="shared" si="375"/>
        <v>10.3369</v>
      </c>
      <c r="AP603" s="129">
        <f t="shared" si="376"/>
        <v>3.7379500000000001</v>
      </c>
      <c r="AQ603" s="129">
        <f t="shared" si="408"/>
        <v>0.57410000000000005</v>
      </c>
      <c r="AR603" s="129">
        <f t="shared" si="408"/>
        <v>0.48760000000000003</v>
      </c>
      <c r="AT603" s="131">
        <f t="shared" si="400"/>
        <v>43701</v>
      </c>
      <c r="AU603" s="132">
        <f t="shared" si="379"/>
        <v>0.35343000000000002</v>
      </c>
      <c r="AV603" s="132">
        <f t="shared" si="380"/>
        <v>0.47364000000000006</v>
      </c>
      <c r="AW603" s="132">
        <f t="shared" si="381"/>
        <v>0.43597000000000002</v>
      </c>
      <c r="AX603" s="132">
        <f t="shared" si="382"/>
        <v>1.754E-2</v>
      </c>
      <c r="AY603" s="132">
        <f t="shared" si="383"/>
        <v>1.4790000000000001E-2</v>
      </c>
      <c r="AZ603" s="132">
        <f t="shared" si="384"/>
        <v>0.24769000000000002</v>
      </c>
      <c r="BA603" s="132">
        <f t="shared" si="385"/>
        <v>0.16019000000000003</v>
      </c>
      <c r="BB603" s="132">
        <f t="shared" si="386"/>
        <v>0.66250000000000009</v>
      </c>
      <c r="BC603" s="132">
        <f t="shared" si="387"/>
        <v>0.18016000000000001</v>
      </c>
      <c r="BD603" s="132">
        <f t="shared" si="388"/>
        <v>0.18333000000000002</v>
      </c>
      <c r="BE603" s="132">
        <f t="shared" si="389"/>
        <v>5.3930000000000006E-2</v>
      </c>
      <c r="BF603" s="132">
        <f t="shared" si="390"/>
        <v>6.7500000000000004E-2</v>
      </c>
      <c r="BG603" s="132">
        <f t="shared" si="401"/>
        <v>1.0329999999999999E-2</v>
      </c>
      <c r="BH603" s="132"/>
      <c r="BI603" s="132">
        <f t="shared" si="370"/>
        <v>1.4972000000000001</v>
      </c>
      <c r="BJ603" s="132">
        <f t="shared" si="370"/>
        <v>2.4753000000000003</v>
      </c>
      <c r="BK603" s="132">
        <f t="shared" si="370"/>
        <v>3.3112500000000002</v>
      </c>
      <c r="BL603" s="132">
        <f t="shared" si="391"/>
        <v>0.26250000000000001</v>
      </c>
      <c r="BM603" s="132">
        <f t="shared" si="402"/>
        <v>1.3706</v>
      </c>
      <c r="BN603" s="132">
        <f t="shared" si="392"/>
        <v>0.91354000000000013</v>
      </c>
      <c r="BO603" s="132"/>
      <c r="BP603" s="132">
        <f t="shared" si="403"/>
        <v>3.7379500000000001</v>
      </c>
      <c r="BQ603" s="132">
        <f t="shared" si="404"/>
        <v>10.3369</v>
      </c>
      <c r="BR603" s="132">
        <f t="shared" si="405"/>
        <v>0.34620000000000001</v>
      </c>
      <c r="BS603" s="132">
        <f t="shared" si="393"/>
        <v>0.16181000000000001</v>
      </c>
      <c r="BT603" s="132">
        <f t="shared" si="394"/>
        <v>1.2819</v>
      </c>
      <c r="BU603" s="132"/>
      <c r="BV603" s="132">
        <f t="shared" si="406"/>
        <v>0.34910000000000002</v>
      </c>
      <c r="BW603" s="133">
        <f t="shared" si="371"/>
        <v>2.3263000000000003</v>
      </c>
      <c r="BX603" s="133">
        <f t="shared" si="371"/>
        <v>1.7892000000000001</v>
      </c>
      <c r="BY603" s="133">
        <f t="shared" si="395"/>
        <v>0.20140000000000002</v>
      </c>
      <c r="BZ603" s="133">
        <f t="shared" si="396"/>
        <v>0.34040000000000004</v>
      </c>
      <c r="CA603" s="133">
        <f t="shared" si="397"/>
        <v>4.1000000000000003E-3</v>
      </c>
      <c r="CB603" s="133">
        <f t="shared" si="398"/>
        <v>10.216000000000001</v>
      </c>
      <c r="CC603" s="133"/>
      <c r="CD603" s="133">
        <f t="shared" si="399"/>
        <v>2.1962999999999999</v>
      </c>
    </row>
    <row r="604" spans="1:82" ht="15.75" x14ac:dyDescent="0.25">
      <c r="A604" s="125">
        <v>43702</v>
      </c>
      <c r="B604" s="138">
        <v>14794</v>
      </c>
      <c r="C604" s="138">
        <v>49326</v>
      </c>
      <c r="D604" s="138">
        <v>65523</v>
      </c>
      <c r="E604" s="138">
        <v>13769</v>
      </c>
      <c r="F604" s="138">
        <v>46463</v>
      </c>
      <c r="G604" s="138">
        <v>3248</v>
      </c>
      <c r="H604" s="138">
        <v>21191</v>
      </c>
      <c r="I604" s="138">
        <v>17425</v>
      </c>
      <c r="J604" s="138">
        <v>102805</v>
      </c>
      <c r="K604" s="138">
        <v>75515</v>
      </c>
      <c r="L604" s="138">
        <v>3449</v>
      </c>
      <c r="M604" s="138">
        <v>21538</v>
      </c>
      <c r="N604" s="138">
        <v>43</v>
      </c>
      <c r="O604" s="138">
        <v>21417</v>
      </c>
      <c r="P604" s="138">
        <v>20860</v>
      </c>
      <c r="Q604" s="138">
        <v>2223</v>
      </c>
      <c r="R604" s="138">
        <v>13010</v>
      </c>
      <c r="S604" s="138">
        <v>42511</v>
      </c>
      <c r="T604" s="138">
        <v>12423</v>
      </c>
      <c r="U604" s="138">
        <v>2572</v>
      </c>
      <c r="V604" s="138">
        <v>25550</v>
      </c>
      <c r="W604" s="138">
        <v>30915</v>
      </c>
      <c r="X604" s="138">
        <v>19713</v>
      </c>
      <c r="Y604" s="146">
        <v>16019</v>
      </c>
      <c r="Z604" s="138">
        <v>17450</v>
      </c>
      <c r="AA604" s="138">
        <v>46689</v>
      </c>
      <c r="AB604" s="138">
        <v>1305</v>
      </c>
      <c r="AC604" s="138">
        <v>1483</v>
      </c>
      <c r="AD604" s="138">
        <v>6146</v>
      </c>
      <c r="AE604" s="138">
        <v>35798</v>
      </c>
      <c r="AF604" s="138">
        <v>5263</v>
      </c>
      <c r="AG604" s="138">
        <v>0</v>
      </c>
      <c r="AH604" s="138">
        <v>56160</v>
      </c>
      <c r="AI604" s="138">
        <v>45120</v>
      </c>
      <c r="AJ604" s="138">
        <v>341060</v>
      </c>
      <c r="AK604" s="128">
        <f t="shared" si="372"/>
        <v>0.21538000000000002</v>
      </c>
      <c r="AL604" s="129">
        <f t="shared" si="373"/>
        <v>1.4794</v>
      </c>
      <c r="AM604" s="129">
        <f t="shared" si="409"/>
        <v>2.4662999999999999</v>
      </c>
      <c r="AN604" s="129">
        <f t="shared" si="409"/>
        <v>3.2761500000000003</v>
      </c>
      <c r="AO604" s="129">
        <f t="shared" si="375"/>
        <v>10.2805</v>
      </c>
      <c r="AP604" s="129">
        <f t="shared" si="376"/>
        <v>3.7757500000000004</v>
      </c>
      <c r="AQ604" s="129">
        <f t="shared" si="408"/>
        <v>0.5616000000000001</v>
      </c>
      <c r="AR604" s="129">
        <f t="shared" si="408"/>
        <v>0.45120000000000005</v>
      </c>
      <c r="AT604" s="131">
        <f t="shared" si="400"/>
        <v>43702</v>
      </c>
      <c r="AU604" s="132">
        <f t="shared" si="379"/>
        <v>0.35798000000000002</v>
      </c>
      <c r="AV604" s="132">
        <f t="shared" si="380"/>
        <v>0.46689000000000003</v>
      </c>
      <c r="AW604" s="132">
        <f t="shared" si="381"/>
        <v>0.42511000000000004</v>
      </c>
      <c r="AX604" s="132">
        <f t="shared" si="382"/>
        <v>1.4830000000000001E-2</v>
      </c>
      <c r="AY604" s="132">
        <f t="shared" si="383"/>
        <v>1.3050000000000001E-2</v>
      </c>
      <c r="AZ604" s="132">
        <f t="shared" si="384"/>
        <v>0.2555</v>
      </c>
      <c r="BA604" s="132">
        <f t="shared" si="385"/>
        <v>0.16019000000000003</v>
      </c>
      <c r="BB604" s="132">
        <f t="shared" si="386"/>
        <v>0.61830000000000007</v>
      </c>
      <c r="BC604" s="132">
        <f t="shared" si="387"/>
        <v>0.17450000000000002</v>
      </c>
      <c r="BD604" s="132">
        <f t="shared" si="388"/>
        <v>0.19713000000000003</v>
      </c>
      <c r="BE604" s="132">
        <f t="shared" si="389"/>
        <v>5.2630000000000003E-2</v>
      </c>
      <c r="BF604" s="132">
        <f t="shared" si="390"/>
        <v>6.1460000000000008E-2</v>
      </c>
      <c r="BG604" s="132">
        <f t="shared" si="401"/>
        <v>0</v>
      </c>
      <c r="BH604" s="132"/>
      <c r="BI604" s="132">
        <f t="shared" si="370"/>
        <v>1.4794</v>
      </c>
      <c r="BJ604" s="132">
        <f t="shared" si="370"/>
        <v>2.4662999999999999</v>
      </c>
      <c r="BK604" s="132">
        <f t="shared" si="370"/>
        <v>3.2761500000000003</v>
      </c>
      <c r="BL604" s="132">
        <f t="shared" si="391"/>
        <v>0.25720000000000004</v>
      </c>
      <c r="BM604" s="132">
        <f t="shared" si="402"/>
        <v>1.3769</v>
      </c>
      <c r="BN604" s="132">
        <f t="shared" si="392"/>
        <v>0.92926000000000009</v>
      </c>
      <c r="BO604" s="132"/>
      <c r="BP604" s="132">
        <f t="shared" si="403"/>
        <v>3.7757500000000004</v>
      </c>
      <c r="BQ604" s="132">
        <f t="shared" si="404"/>
        <v>10.2805</v>
      </c>
      <c r="BR604" s="132">
        <f t="shared" si="405"/>
        <v>0.34105999999999997</v>
      </c>
      <c r="BS604" s="132">
        <f t="shared" si="393"/>
        <v>0.12423000000000001</v>
      </c>
      <c r="BT604" s="132">
        <f t="shared" si="394"/>
        <v>1.3010000000000002</v>
      </c>
      <c r="BU604" s="132"/>
      <c r="BV604" s="132">
        <f t="shared" si="406"/>
        <v>0.32480000000000003</v>
      </c>
      <c r="BW604" s="133">
        <f t="shared" si="371"/>
        <v>2.1191</v>
      </c>
      <c r="BX604" s="133">
        <f t="shared" si="371"/>
        <v>1.7425000000000002</v>
      </c>
      <c r="BY604" s="133">
        <f t="shared" si="395"/>
        <v>0.2223</v>
      </c>
      <c r="BZ604" s="133">
        <f t="shared" si="396"/>
        <v>0.34490000000000004</v>
      </c>
      <c r="CA604" s="133">
        <f t="shared" si="397"/>
        <v>4.3E-3</v>
      </c>
      <c r="CB604" s="133">
        <f t="shared" si="398"/>
        <v>10.708500000000001</v>
      </c>
      <c r="CC604" s="133"/>
      <c r="CD604" s="133">
        <f t="shared" si="399"/>
        <v>2.0860000000000003</v>
      </c>
    </row>
    <row r="605" spans="1:82" ht="15.75" x14ac:dyDescent="0.25">
      <c r="A605" s="125">
        <v>43703</v>
      </c>
      <c r="B605" s="138">
        <v>14279</v>
      </c>
      <c r="C605" s="138">
        <v>48846</v>
      </c>
      <c r="D605" s="138">
        <v>65157</v>
      </c>
      <c r="E605" s="138">
        <v>13564</v>
      </c>
      <c r="F605" s="138">
        <v>43311</v>
      </c>
      <c r="G605" s="138">
        <v>2702</v>
      </c>
      <c r="H605" s="138">
        <v>17785</v>
      </c>
      <c r="I605" s="138">
        <v>15832</v>
      </c>
      <c r="J605" s="138">
        <v>101790</v>
      </c>
      <c r="K605" s="138">
        <v>72845</v>
      </c>
      <c r="L605" s="138">
        <v>3332</v>
      </c>
      <c r="M605" s="138">
        <v>2102</v>
      </c>
      <c r="N605" s="138">
        <v>86</v>
      </c>
      <c r="O605" s="138">
        <v>19525</v>
      </c>
      <c r="P605" s="138">
        <v>18024</v>
      </c>
      <c r="Q605" s="138">
        <v>2280</v>
      </c>
      <c r="R605" s="138">
        <v>12869</v>
      </c>
      <c r="S605" s="138">
        <v>45373</v>
      </c>
      <c r="T605" s="138">
        <v>15437</v>
      </c>
      <c r="U605" s="138">
        <v>2630</v>
      </c>
      <c r="V605" s="138">
        <v>23261</v>
      </c>
      <c r="W605" s="138">
        <v>31128</v>
      </c>
      <c r="X605" s="138">
        <v>18460</v>
      </c>
      <c r="Y605" s="146">
        <v>16019</v>
      </c>
      <c r="Z605" s="138">
        <v>14873</v>
      </c>
      <c r="AA605" s="138">
        <v>45512</v>
      </c>
      <c r="AB605" s="138">
        <v>1024</v>
      </c>
      <c r="AC605" s="138">
        <v>918</v>
      </c>
      <c r="AD605" s="138">
        <v>6163</v>
      </c>
      <c r="AE605" s="138">
        <v>30581</v>
      </c>
      <c r="AF605" s="138">
        <v>7324</v>
      </c>
      <c r="AG605" s="138">
        <v>10420</v>
      </c>
      <c r="AH605" s="138">
        <v>52900</v>
      </c>
      <c r="AI605" s="138">
        <v>41240</v>
      </c>
      <c r="AJ605" s="138">
        <v>365200</v>
      </c>
      <c r="AK605" s="128">
        <f t="shared" si="372"/>
        <v>2.102E-2</v>
      </c>
      <c r="AL605" s="129">
        <f t="shared" si="373"/>
        <v>1.4279000000000002</v>
      </c>
      <c r="AM605" s="129">
        <f t="shared" si="409"/>
        <v>2.4422999999999999</v>
      </c>
      <c r="AN605" s="129">
        <f t="shared" si="409"/>
        <v>3.2578500000000004</v>
      </c>
      <c r="AO605" s="129">
        <f t="shared" si="375"/>
        <v>10.179</v>
      </c>
      <c r="AP605" s="129">
        <f t="shared" si="376"/>
        <v>3.6422500000000002</v>
      </c>
      <c r="AQ605" s="129">
        <f t="shared" si="408"/>
        <v>0.52900000000000003</v>
      </c>
      <c r="AR605" s="129">
        <f t="shared" si="408"/>
        <v>0.41240000000000004</v>
      </c>
      <c r="AT605" s="131">
        <f t="shared" si="400"/>
        <v>43703</v>
      </c>
      <c r="AU605" s="132">
        <f t="shared" si="379"/>
        <v>0.30581000000000003</v>
      </c>
      <c r="AV605" s="132">
        <f t="shared" si="380"/>
        <v>0.45512000000000002</v>
      </c>
      <c r="AW605" s="132">
        <f t="shared" si="381"/>
        <v>0.45373000000000002</v>
      </c>
      <c r="AX605" s="132">
        <f t="shared" si="382"/>
        <v>9.1800000000000007E-3</v>
      </c>
      <c r="AY605" s="132">
        <f t="shared" si="383"/>
        <v>1.0240000000000001E-2</v>
      </c>
      <c r="AZ605" s="132">
        <f t="shared" si="384"/>
        <v>0.23261000000000001</v>
      </c>
      <c r="BA605" s="132">
        <f t="shared" si="385"/>
        <v>0.16019000000000003</v>
      </c>
      <c r="BB605" s="132">
        <f t="shared" si="386"/>
        <v>0.62256</v>
      </c>
      <c r="BC605" s="132">
        <f t="shared" si="387"/>
        <v>0.14873</v>
      </c>
      <c r="BD605" s="132">
        <f t="shared" si="388"/>
        <v>0.18460000000000001</v>
      </c>
      <c r="BE605" s="132">
        <f t="shared" si="389"/>
        <v>7.324E-2</v>
      </c>
      <c r="BF605" s="132">
        <f t="shared" si="390"/>
        <v>6.1630000000000004E-2</v>
      </c>
      <c r="BG605" s="132">
        <f t="shared" si="401"/>
        <v>1.0419999999999999E-2</v>
      </c>
      <c r="BH605" s="132"/>
      <c r="BI605" s="132">
        <f t="shared" si="370"/>
        <v>1.4279000000000002</v>
      </c>
      <c r="BJ605" s="132">
        <f t="shared" si="370"/>
        <v>2.4422999999999999</v>
      </c>
      <c r="BK605" s="132">
        <f t="shared" si="370"/>
        <v>3.2578500000000004</v>
      </c>
      <c r="BL605" s="132">
        <f t="shared" si="391"/>
        <v>0.26300000000000001</v>
      </c>
      <c r="BM605" s="132">
        <f t="shared" si="402"/>
        <v>1.3564000000000001</v>
      </c>
      <c r="BN605" s="132">
        <f t="shared" si="392"/>
        <v>0.8662200000000001</v>
      </c>
      <c r="BO605" s="132"/>
      <c r="BP605" s="132">
        <f t="shared" si="403"/>
        <v>3.6422500000000002</v>
      </c>
      <c r="BQ605" s="132">
        <f t="shared" si="404"/>
        <v>10.179</v>
      </c>
      <c r="BR605" s="132">
        <f t="shared" si="405"/>
        <v>0.36519999999999997</v>
      </c>
      <c r="BS605" s="132">
        <f t="shared" si="393"/>
        <v>0.15437000000000001</v>
      </c>
      <c r="BT605" s="132">
        <f t="shared" si="394"/>
        <v>1.2869000000000002</v>
      </c>
      <c r="BU605" s="132"/>
      <c r="BV605" s="132">
        <f t="shared" si="406"/>
        <v>0.2702</v>
      </c>
      <c r="BW605" s="133">
        <f t="shared" si="371"/>
        <v>1.7785000000000002</v>
      </c>
      <c r="BX605" s="133">
        <f t="shared" si="371"/>
        <v>1.5832000000000002</v>
      </c>
      <c r="BY605" s="133">
        <f t="shared" si="395"/>
        <v>0.22800000000000001</v>
      </c>
      <c r="BZ605" s="133">
        <f t="shared" si="396"/>
        <v>0.3332</v>
      </c>
      <c r="CA605" s="133">
        <f t="shared" si="397"/>
        <v>8.6E-3</v>
      </c>
      <c r="CB605" s="133">
        <f t="shared" si="398"/>
        <v>9.7625000000000011</v>
      </c>
      <c r="CC605" s="133"/>
      <c r="CD605" s="133">
        <f t="shared" si="399"/>
        <v>1.8024</v>
      </c>
    </row>
    <row r="606" spans="1:82" ht="15.75" x14ac:dyDescent="0.25">
      <c r="A606" s="125">
        <v>43704</v>
      </c>
      <c r="B606" s="138">
        <v>14423</v>
      </c>
      <c r="C606" s="138">
        <v>47771</v>
      </c>
      <c r="D606" s="138">
        <v>64373</v>
      </c>
      <c r="E606" s="138">
        <v>13574</v>
      </c>
      <c r="F606" s="138">
        <v>43812</v>
      </c>
      <c r="G606" s="138">
        <v>2359</v>
      </c>
      <c r="H606" s="138">
        <v>16417</v>
      </c>
      <c r="I606" s="138">
        <v>14719</v>
      </c>
      <c r="J606" s="138">
        <v>101111</v>
      </c>
      <c r="K606" s="138">
        <v>73063</v>
      </c>
      <c r="L606" s="138">
        <v>3052</v>
      </c>
      <c r="M606" s="138">
        <v>10261</v>
      </c>
      <c r="N606" s="138">
        <v>71</v>
      </c>
      <c r="O606" s="138">
        <v>18557</v>
      </c>
      <c r="P606" s="138">
        <v>16653</v>
      </c>
      <c r="Q606" s="138">
        <v>2046</v>
      </c>
      <c r="R606" s="138">
        <v>13579</v>
      </c>
      <c r="S606" s="138">
        <v>45565</v>
      </c>
      <c r="T606" s="138">
        <v>13297</v>
      </c>
      <c r="U606" s="138">
        <v>2635</v>
      </c>
      <c r="V606" s="138">
        <v>23193</v>
      </c>
      <c r="W606" s="138">
        <v>31945</v>
      </c>
      <c r="X606" s="138">
        <v>16835</v>
      </c>
      <c r="Y606" s="146">
        <v>16019</v>
      </c>
      <c r="Z606" s="138">
        <v>15920</v>
      </c>
      <c r="AA606" s="138">
        <v>44140</v>
      </c>
      <c r="AB606" s="138">
        <v>1044</v>
      </c>
      <c r="AC606" s="138">
        <v>723</v>
      </c>
      <c r="AD606" s="138">
        <v>5154</v>
      </c>
      <c r="AE606" s="138">
        <v>27537</v>
      </c>
      <c r="AF606" s="138">
        <v>8189</v>
      </c>
      <c r="AG606" s="138">
        <v>0</v>
      </c>
      <c r="AH606" s="138">
        <v>48890</v>
      </c>
      <c r="AI606" s="138">
        <v>38490</v>
      </c>
      <c r="AJ606" s="138">
        <v>370740</v>
      </c>
      <c r="AK606" s="128">
        <f t="shared" si="372"/>
        <v>0.10261000000000001</v>
      </c>
      <c r="AL606" s="129">
        <f t="shared" si="373"/>
        <v>1.4423000000000001</v>
      </c>
      <c r="AM606" s="129">
        <f t="shared" si="409"/>
        <v>2.38855</v>
      </c>
      <c r="AN606" s="129">
        <f t="shared" si="409"/>
        <v>3.2186500000000002</v>
      </c>
      <c r="AO606" s="129">
        <f t="shared" si="375"/>
        <v>10.1111</v>
      </c>
      <c r="AP606" s="129">
        <f t="shared" si="376"/>
        <v>3.6531500000000001</v>
      </c>
      <c r="AQ606" s="129">
        <f t="shared" si="408"/>
        <v>0.48890000000000006</v>
      </c>
      <c r="AR606" s="129">
        <f t="shared" si="408"/>
        <v>0.38490000000000002</v>
      </c>
      <c r="AT606" s="131">
        <f t="shared" si="400"/>
        <v>43704</v>
      </c>
      <c r="AU606" s="132">
        <f t="shared" si="379"/>
        <v>0.27537</v>
      </c>
      <c r="AV606" s="132">
        <f t="shared" si="380"/>
        <v>0.44140000000000001</v>
      </c>
      <c r="AW606" s="132">
        <f t="shared" si="381"/>
        <v>0.45565000000000005</v>
      </c>
      <c r="AX606" s="132">
        <f t="shared" si="382"/>
        <v>7.2300000000000003E-3</v>
      </c>
      <c r="AY606" s="132">
        <f t="shared" si="383"/>
        <v>1.0440000000000001E-2</v>
      </c>
      <c r="AZ606" s="132">
        <f t="shared" si="384"/>
        <v>0.23193000000000003</v>
      </c>
      <c r="BA606" s="132">
        <f t="shared" si="385"/>
        <v>0.16019000000000003</v>
      </c>
      <c r="BB606" s="132">
        <f t="shared" si="386"/>
        <v>0.63890000000000002</v>
      </c>
      <c r="BC606" s="132">
        <f t="shared" si="387"/>
        <v>0.15920000000000001</v>
      </c>
      <c r="BD606" s="132">
        <f t="shared" si="388"/>
        <v>0.16835000000000003</v>
      </c>
      <c r="BE606" s="132">
        <f t="shared" si="389"/>
        <v>8.1890000000000004E-2</v>
      </c>
      <c r="BF606" s="132">
        <f t="shared" si="390"/>
        <v>5.1540000000000002E-2</v>
      </c>
      <c r="BG606" s="132">
        <f t="shared" si="401"/>
        <v>0</v>
      </c>
      <c r="BH606" s="132"/>
      <c r="BI606" s="132">
        <f t="shared" si="370"/>
        <v>1.4423000000000001</v>
      </c>
      <c r="BJ606" s="132">
        <f t="shared" si="370"/>
        <v>2.38855</v>
      </c>
      <c r="BK606" s="132">
        <f t="shared" si="370"/>
        <v>3.2186500000000002</v>
      </c>
      <c r="BL606" s="132">
        <f t="shared" si="391"/>
        <v>0.26350000000000001</v>
      </c>
      <c r="BM606" s="132">
        <f t="shared" si="402"/>
        <v>1.3574000000000002</v>
      </c>
      <c r="BN606" s="132">
        <f t="shared" si="392"/>
        <v>0.87624000000000002</v>
      </c>
      <c r="BO606" s="132"/>
      <c r="BP606" s="132">
        <f t="shared" si="403"/>
        <v>3.6531500000000001</v>
      </c>
      <c r="BQ606" s="132">
        <f t="shared" si="404"/>
        <v>10.1111</v>
      </c>
      <c r="BR606" s="132">
        <f t="shared" si="405"/>
        <v>0.37073999999999996</v>
      </c>
      <c r="BS606" s="132">
        <f t="shared" si="393"/>
        <v>0.13297</v>
      </c>
      <c r="BT606" s="132">
        <f t="shared" si="394"/>
        <v>1.3579000000000001</v>
      </c>
      <c r="BU606" s="132"/>
      <c r="BV606" s="132">
        <f t="shared" si="406"/>
        <v>0.2359</v>
      </c>
      <c r="BW606" s="133">
        <f t="shared" si="371"/>
        <v>1.6417000000000002</v>
      </c>
      <c r="BX606" s="133">
        <f t="shared" si="371"/>
        <v>1.4719</v>
      </c>
      <c r="BY606" s="133">
        <f t="shared" si="395"/>
        <v>0.2046</v>
      </c>
      <c r="BZ606" s="133">
        <f t="shared" si="396"/>
        <v>0.30520000000000003</v>
      </c>
      <c r="CA606" s="133">
        <f t="shared" si="397"/>
        <v>7.1000000000000004E-3</v>
      </c>
      <c r="CB606" s="133">
        <f t="shared" si="398"/>
        <v>9.2785000000000011</v>
      </c>
      <c r="CC606" s="133"/>
      <c r="CD606" s="133">
        <f t="shared" si="399"/>
        <v>1.6653</v>
      </c>
    </row>
    <row r="607" spans="1:82" ht="15.75" x14ac:dyDescent="0.25">
      <c r="A607" s="125">
        <v>43705</v>
      </c>
      <c r="B607" s="138">
        <v>14356</v>
      </c>
      <c r="C607" s="138">
        <v>48115</v>
      </c>
      <c r="D607" s="138">
        <v>64989</v>
      </c>
      <c r="E607" s="138">
        <v>13791</v>
      </c>
      <c r="F607" s="138">
        <v>43748</v>
      </c>
      <c r="G607" s="138">
        <v>2319</v>
      </c>
      <c r="H607" s="138">
        <v>16423</v>
      </c>
      <c r="I607" s="138">
        <v>14598</v>
      </c>
      <c r="J607" s="138">
        <v>101705</v>
      </c>
      <c r="K607" s="138">
        <v>74035</v>
      </c>
      <c r="L607" s="138">
        <v>2991</v>
      </c>
      <c r="M607" s="138">
        <v>15678</v>
      </c>
      <c r="N607" s="138">
        <v>72</v>
      </c>
      <c r="O607" s="138">
        <v>18712</v>
      </c>
      <c r="P607" s="138">
        <v>16716</v>
      </c>
      <c r="Q607" s="138">
        <v>2031</v>
      </c>
      <c r="R607" s="138">
        <v>13285</v>
      </c>
      <c r="S607" s="138">
        <v>43493</v>
      </c>
      <c r="T607" s="138">
        <v>13781</v>
      </c>
      <c r="U607" s="138">
        <v>2571</v>
      </c>
      <c r="V607" s="138">
        <v>24653</v>
      </c>
      <c r="W607" s="138">
        <v>30574</v>
      </c>
      <c r="X607" s="138">
        <v>16675</v>
      </c>
      <c r="Y607" s="146">
        <v>16019</v>
      </c>
      <c r="Z607" s="138">
        <v>15462</v>
      </c>
      <c r="AA607" s="138">
        <v>46478</v>
      </c>
      <c r="AB607" s="138">
        <v>1048</v>
      </c>
      <c r="AC607" s="138">
        <v>902</v>
      </c>
      <c r="AD607" s="138">
        <v>6974</v>
      </c>
      <c r="AE607" s="138">
        <v>27720</v>
      </c>
      <c r="AF607" s="138">
        <v>8547</v>
      </c>
      <c r="AG607" s="138">
        <v>11010</v>
      </c>
      <c r="AH607" s="138">
        <v>54730</v>
      </c>
      <c r="AI607" s="138">
        <v>46500</v>
      </c>
      <c r="AJ607" s="138">
        <v>378200</v>
      </c>
      <c r="AK607" s="128">
        <f t="shared" si="372"/>
        <v>0.15678</v>
      </c>
      <c r="AL607" s="129">
        <f t="shared" si="373"/>
        <v>1.4356</v>
      </c>
      <c r="AM607" s="129">
        <f t="shared" si="409"/>
        <v>2.4057500000000003</v>
      </c>
      <c r="AN607" s="129">
        <f t="shared" si="409"/>
        <v>3.2494499999999999</v>
      </c>
      <c r="AO607" s="129">
        <f t="shared" si="375"/>
        <v>10.170500000000001</v>
      </c>
      <c r="AP607" s="129">
        <f t="shared" si="376"/>
        <v>3.7017500000000001</v>
      </c>
      <c r="AQ607" s="129">
        <f t="shared" si="408"/>
        <v>0.54730000000000001</v>
      </c>
      <c r="AR607" s="129">
        <f t="shared" si="408"/>
        <v>0.46500000000000002</v>
      </c>
      <c r="AT607" s="131">
        <f t="shared" si="400"/>
        <v>43705</v>
      </c>
      <c r="AU607" s="132">
        <f t="shared" si="379"/>
        <v>0.2772</v>
      </c>
      <c r="AV607" s="132">
        <f t="shared" si="380"/>
        <v>0.46478000000000003</v>
      </c>
      <c r="AW607" s="132">
        <f t="shared" si="381"/>
        <v>0.43493000000000004</v>
      </c>
      <c r="AX607" s="132">
        <f t="shared" si="382"/>
        <v>9.0200000000000002E-3</v>
      </c>
      <c r="AY607" s="132">
        <f t="shared" si="383"/>
        <v>1.0480000000000001E-2</v>
      </c>
      <c r="AZ607" s="132">
        <f t="shared" si="384"/>
        <v>0.24653000000000003</v>
      </c>
      <c r="BA607" s="132">
        <f t="shared" si="385"/>
        <v>0.16019000000000003</v>
      </c>
      <c r="BB607" s="132">
        <f t="shared" si="386"/>
        <v>0.61148000000000002</v>
      </c>
      <c r="BC607" s="132">
        <f t="shared" si="387"/>
        <v>0.15462000000000001</v>
      </c>
      <c r="BD607" s="132">
        <f t="shared" si="388"/>
        <v>0.16675000000000001</v>
      </c>
      <c r="BE607" s="132">
        <f t="shared" si="389"/>
        <v>8.5470000000000004E-2</v>
      </c>
      <c r="BF607" s="132">
        <f t="shared" si="390"/>
        <v>6.974000000000001E-2</v>
      </c>
      <c r="BG607" s="132">
        <f t="shared" si="401"/>
        <v>1.1009999999999999E-2</v>
      </c>
      <c r="BH607" s="132"/>
      <c r="BI607" s="132">
        <f t="shared" si="370"/>
        <v>1.4356</v>
      </c>
      <c r="BJ607" s="132">
        <f t="shared" si="370"/>
        <v>2.4057500000000003</v>
      </c>
      <c r="BK607" s="132">
        <f t="shared" si="370"/>
        <v>3.2494499999999999</v>
      </c>
      <c r="BL607" s="132">
        <f t="shared" si="391"/>
        <v>0.2571</v>
      </c>
      <c r="BM607" s="132">
        <f t="shared" si="402"/>
        <v>1.3791</v>
      </c>
      <c r="BN607" s="132">
        <f t="shared" si="392"/>
        <v>0.87496000000000007</v>
      </c>
      <c r="BO607" s="132"/>
      <c r="BP607" s="132">
        <f t="shared" si="403"/>
        <v>3.7017500000000001</v>
      </c>
      <c r="BQ607" s="132">
        <f t="shared" si="404"/>
        <v>10.170500000000001</v>
      </c>
      <c r="BR607" s="132">
        <f t="shared" si="405"/>
        <v>0.37819999999999998</v>
      </c>
      <c r="BS607" s="132">
        <f t="shared" si="393"/>
        <v>0.13781000000000002</v>
      </c>
      <c r="BT607" s="132">
        <f t="shared" si="394"/>
        <v>1.3285</v>
      </c>
      <c r="BU607" s="132"/>
      <c r="BV607" s="132">
        <f t="shared" si="406"/>
        <v>0.23190000000000002</v>
      </c>
      <c r="BW607" s="133">
        <f t="shared" si="371"/>
        <v>1.6423000000000001</v>
      </c>
      <c r="BX607" s="133">
        <f t="shared" si="371"/>
        <v>1.4598</v>
      </c>
      <c r="BY607" s="133">
        <f t="shared" si="395"/>
        <v>0.2031</v>
      </c>
      <c r="BZ607" s="133">
        <f t="shared" si="396"/>
        <v>0.29910000000000003</v>
      </c>
      <c r="CA607" s="133">
        <f t="shared" si="397"/>
        <v>7.2000000000000007E-3</v>
      </c>
      <c r="CB607" s="133">
        <f t="shared" si="398"/>
        <v>9.3559999999999999</v>
      </c>
      <c r="CC607" s="133"/>
      <c r="CD607" s="133">
        <f t="shared" si="399"/>
        <v>1.6716</v>
      </c>
    </row>
    <row r="608" spans="1:82" ht="15.75" x14ac:dyDescent="0.25">
      <c r="A608" s="125">
        <v>43706</v>
      </c>
      <c r="B608" s="126">
        <v>14191</v>
      </c>
      <c r="C608" s="126">
        <v>47407</v>
      </c>
      <c r="D608" s="126">
        <v>64155</v>
      </c>
      <c r="E608" s="126">
        <v>13718</v>
      </c>
      <c r="F608" s="126">
        <v>43133</v>
      </c>
      <c r="G608" s="126">
        <v>2588</v>
      </c>
      <c r="H608" s="126">
        <v>16764</v>
      </c>
      <c r="I608" s="126">
        <v>14860</v>
      </c>
      <c r="J608" s="126">
        <v>100867</v>
      </c>
      <c r="K608" s="126">
        <v>73354</v>
      </c>
      <c r="L608" s="126">
        <v>3019</v>
      </c>
      <c r="M608" s="126">
        <v>1609</v>
      </c>
      <c r="N608" s="126">
        <v>56</v>
      </c>
      <c r="O608" s="126">
        <v>18223</v>
      </c>
      <c r="P608" s="126">
        <v>17264</v>
      </c>
      <c r="Q608" s="126">
        <v>1812</v>
      </c>
      <c r="R608" s="126">
        <v>12872</v>
      </c>
      <c r="S608" s="126">
        <v>45793</v>
      </c>
      <c r="T608" s="126">
        <v>14696</v>
      </c>
      <c r="U608" s="126">
        <v>2629</v>
      </c>
      <c r="V608" s="126">
        <v>25120</v>
      </c>
      <c r="W608" s="126">
        <v>31132</v>
      </c>
      <c r="X608" s="126">
        <v>17764</v>
      </c>
      <c r="Y608" s="146">
        <v>16019</v>
      </c>
      <c r="Z608" s="126">
        <v>16852</v>
      </c>
      <c r="AA608" s="126">
        <v>45047</v>
      </c>
      <c r="AB608" s="126">
        <v>1252</v>
      </c>
      <c r="AC608" s="126">
        <v>899</v>
      </c>
      <c r="AD608" s="126">
        <v>4875</v>
      </c>
      <c r="AE608" s="126">
        <v>28262</v>
      </c>
      <c r="AF608" s="126">
        <v>7900</v>
      </c>
      <c r="AG608" s="126">
        <v>7740</v>
      </c>
      <c r="AH608" s="126">
        <v>49710</v>
      </c>
      <c r="AI608" s="126">
        <v>38210</v>
      </c>
      <c r="AJ608" s="135">
        <v>372420</v>
      </c>
      <c r="AK608" s="128">
        <f t="shared" si="372"/>
        <v>1.609E-2</v>
      </c>
      <c r="AL608" s="129">
        <f t="shared" si="373"/>
        <v>1.4191</v>
      </c>
      <c r="AM608" s="129">
        <f t="shared" si="409"/>
        <v>2.3703500000000002</v>
      </c>
      <c r="AN608" s="129">
        <f t="shared" si="409"/>
        <v>3.2077500000000003</v>
      </c>
      <c r="AO608" s="129">
        <f t="shared" si="375"/>
        <v>10.0867</v>
      </c>
      <c r="AP608" s="129">
        <f t="shared" si="376"/>
        <v>3.6677</v>
      </c>
      <c r="AQ608" s="129">
        <f t="shared" si="408"/>
        <v>0.49710000000000004</v>
      </c>
      <c r="AR608" s="129">
        <f t="shared" si="408"/>
        <v>0.38210000000000005</v>
      </c>
      <c r="AT608" s="131">
        <f t="shared" si="400"/>
        <v>43706</v>
      </c>
      <c r="AU608" s="132">
        <f t="shared" si="379"/>
        <v>0.28262000000000004</v>
      </c>
      <c r="AV608" s="132">
        <f t="shared" si="380"/>
        <v>0.45047000000000004</v>
      </c>
      <c r="AW608" s="132">
        <f t="shared" si="381"/>
        <v>0.45793000000000006</v>
      </c>
      <c r="AX608" s="132">
        <f t="shared" si="382"/>
        <v>8.9900000000000015E-3</v>
      </c>
      <c r="AY608" s="132">
        <f t="shared" si="383"/>
        <v>1.2520000000000002E-2</v>
      </c>
      <c r="AZ608" s="132">
        <f t="shared" si="384"/>
        <v>0.25120000000000003</v>
      </c>
      <c r="BA608" s="132">
        <f t="shared" si="385"/>
        <v>0.16019000000000003</v>
      </c>
      <c r="BB608" s="132">
        <f t="shared" si="386"/>
        <v>0.62264000000000008</v>
      </c>
      <c r="BC608" s="132">
        <f t="shared" si="387"/>
        <v>0.16852</v>
      </c>
      <c r="BD608" s="132">
        <f t="shared" si="388"/>
        <v>0.17764000000000002</v>
      </c>
      <c r="BE608" s="132">
        <f t="shared" si="389"/>
        <v>7.9000000000000001E-2</v>
      </c>
      <c r="BF608" s="132">
        <f t="shared" si="390"/>
        <v>4.8750000000000002E-2</v>
      </c>
      <c r="BG608" s="132">
        <f t="shared" si="401"/>
        <v>7.7399999999999995E-3</v>
      </c>
      <c r="BH608" s="132"/>
      <c r="BI608" s="132">
        <f t="shared" si="370"/>
        <v>1.4191</v>
      </c>
      <c r="BJ608" s="132">
        <f t="shared" si="370"/>
        <v>2.3703500000000002</v>
      </c>
      <c r="BK608" s="132">
        <f t="shared" si="370"/>
        <v>3.2077500000000003</v>
      </c>
      <c r="BL608" s="132">
        <f t="shared" si="391"/>
        <v>0.26290000000000002</v>
      </c>
      <c r="BM608" s="132">
        <f t="shared" si="402"/>
        <v>1.3718000000000001</v>
      </c>
      <c r="BN608" s="132">
        <f t="shared" si="392"/>
        <v>0.86266000000000009</v>
      </c>
      <c r="BO608" s="132"/>
      <c r="BP608" s="132">
        <f t="shared" si="403"/>
        <v>3.6677</v>
      </c>
      <c r="BQ608" s="132">
        <f t="shared" si="404"/>
        <v>10.0867</v>
      </c>
      <c r="BR608" s="132">
        <f t="shared" si="405"/>
        <v>0.37241999999999997</v>
      </c>
      <c r="BS608" s="132">
        <f t="shared" si="393"/>
        <v>0.14696000000000001</v>
      </c>
      <c r="BT608" s="132">
        <f t="shared" si="394"/>
        <v>1.2872000000000001</v>
      </c>
      <c r="BU608" s="132"/>
      <c r="BV608" s="132">
        <f t="shared" si="406"/>
        <v>0.25880000000000003</v>
      </c>
      <c r="BW608" s="133">
        <f t="shared" si="371"/>
        <v>1.6764000000000001</v>
      </c>
      <c r="BX608" s="133">
        <f t="shared" si="371"/>
        <v>1.486</v>
      </c>
      <c r="BY608" s="133">
        <f t="shared" si="395"/>
        <v>0.1812</v>
      </c>
      <c r="BZ608" s="133">
        <f t="shared" si="396"/>
        <v>0.3019</v>
      </c>
      <c r="CA608" s="133">
        <f t="shared" si="397"/>
        <v>5.5999999999999999E-3</v>
      </c>
      <c r="CB608" s="133">
        <f t="shared" si="398"/>
        <v>9.1114999999999995</v>
      </c>
      <c r="CC608" s="133"/>
      <c r="CD608" s="133">
        <f t="shared" si="399"/>
        <v>1.7264000000000002</v>
      </c>
    </row>
    <row r="609" spans="1:82" ht="15.75" x14ac:dyDescent="0.25">
      <c r="A609" s="125">
        <v>43707</v>
      </c>
      <c r="B609" s="138">
        <v>14678</v>
      </c>
      <c r="C609" s="138">
        <v>48562</v>
      </c>
      <c r="D609" s="138">
        <v>65439</v>
      </c>
      <c r="E609" s="138">
        <v>14236</v>
      </c>
      <c r="F609" s="138">
        <v>44012</v>
      </c>
      <c r="G609" s="138">
        <v>3226</v>
      </c>
      <c r="H609" s="138">
        <v>18988</v>
      </c>
      <c r="I609" s="138">
        <v>15502</v>
      </c>
      <c r="J609" s="138">
        <v>101974</v>
      </c>
      <c r="K609" s="138">
        <v>75722</v>
      </c>
      <c r="L609" s="138">
        <v>3085</v>
      </c>
      <c r="M609" s="138">
        <v>3344</v>
      </c>
      <c r="N609" s="138">
        <v>41</v>
      </c>
      <c r="O609" s="138">
        <v>18842</v>
      </c>
      <c r="P609" s="138">
        <v>19249</v>
      </c>
      <c r="Q609" s="138">
        <v>1936</v>
      </c>
      <c r="R609" s="138">
        <v>13426</v>
      </c>
      <c r="S609" s="138">
        <v>45022</v>
      </c>
      <c r="T609" s="138">
        <v>16060</v>
      </c>
      <c r="U609" s="138">
        <v>2518</v>
      </c>
      <c r="V609" s="138">
        <v>25371</v>
      </c>
      <c r="W609" s="138">
        <v>31404</v>
      </c>
      <c r="X609" s="138">
        <v>18011</v>
      </c>
      <c r="Y609" s="146">
        <v>16019</v>
      </c>
      <c r="Z609" s="138">
        <v>18633</v>
      </c>
      <c r="AA609" s="138">
        <v>42991</v>
      </c>
      <c r="AB609" s="138">
        <v>1369</v>
      </c>
      <c r="AC609" s="138">
        <v>1370</v>
      </c>
      <c r="AD609" s="138">
        <v>5690</v>
      </c>
      <c r="AE609" s="138">
        <v>27736</v>
      </c>
      <c r="AF609" s="138">
        <v>6733</v>
      </c>
      <c r="AG609" s="138">
        <v>0</v>
      </c>
      <c r="AH609" s="138">
        <v>50160</v>
      </c>
      <c r="AI609" s="138">
        <v>39580</v>
      </c>
      <c r="AJ609" s="138">
        <v>376280</v>
      </c>
      <c r="AK609" s="128">
        <f>(M609)*0.00001</f>
        <v>3.3440000000000004E-2</v>
      </c>
      <c r="AL609" s="129">
        <f>(B609)*0.0001</f>
        <v>1.4678</v>
      </c>
      <c r="AM609" s="129">
        <f>(C609)*0.00005</f>
        <v>2.4281000000000001</v>
      </c>
      <c r="AN609" s="129">
        <f>(D609)*0.00005</f>
        <v>3.2719500000000004</v>
      </c>
      <c r="AO609" s="129">
        <f>(J609)*0.0001</f>
        <v>10.1974</v>
      </c>
      <c r="AP609" s="129">
        <f>(K609)*0.00005</f>
        <v>3.7861000000000002</v>
      </c>
      <c r="AQ609" s="129">
        <f>(AH609)*0.00001</f>
        <v>0.50160000000000005</v>
      </c>
      <c r="AR609" s="129">
        <f>(AI609)*0.00001</f>
        <v>0.39580000000000004</v>
      </c>
      <c r="AT609" s="131">
        <f t="shared" si="400"/>
        <v>43707</v>
      </c>
      <c r="AU609" s="132">
        <f t="shared" si="379"/>
        <v>0.27736</v>
      </c>
      <c r="AV609" s="132">
        <f t="shared" si="380"/>
        <v>0.42991000000000001</v>
      </c>
      <c r="AW609" s="132">
        <f t="shared" si="381"/>
        <v>0.45022000000000006</v>
      </c>
      <c r="AX609" s="132">
        <f t="shared" si="382"/>
        <v>1.37E-2</v>
      </c>
      <c r="AY609" s="132">
        <f t="shared" si="383"/>
        <v>1.3690000000000001E-2</v>
      </c>
      <c r="AZ609" s="132">
        <f t="shared" si="384"/>
        <v>0.25371000000000005</v>
      </c>
      <c r="BA609" s="132">
        <f t="shared" si="385"/>
        <v>0.16019000000000003</v>
      </c>
      <c r="BB609" s="132">
        <f t="shared" si="386"/>
        <v>0.62808000000000008</v>
      </c>
      <c r="BC609" s="132">
        <f t="shared" si="387"/>
        <v>0.18633000000000002</v>
      </c>
      <c r="BD609" s="132">
        <f t="shared" si="388"/>
        <v>0.18011000000000002</v>
      </c>
      <c r="BE609" s="132">
        <f t="shared" si="389"/>
        <v>6.7330000000000001E-2</v>
      </c>
      <c r="BF609" s="132">
        <f t="shared" si="390"/>
        <v>5.6900000000000006E-2</v>
      </c>
      <c r="BG609" s="132">
        <f t="shared" si="401"/>
        <v>0</v>
      </c>
      <c r="BH609" s="132"/>
      <c r="BI609" s="132">
        <f t="shared" si="370"/>
        <v>1.4678</v>
      </c>
      <c r="BJ609" s="132">
        <f t="shared" si="370"/>
        <v>2.4281000000000001</v>
      </c>
      <c r="BK609" s="132">
        <f t="shared" si="370"/>
        <v>3.2719500000000004</v>
      </c>
      <c r="BL609" s="132">
        <f t="shared" si="391"/>
        <v>0.25180000000000002</v>
      </c>
      <c r="BM609" s="132">
        <f t="shared" si="402"/>
        <v>1.4236</v>
      </c>
      <c r="BN609" s="132">
        <f t="shared" si="392"/>
        <v>0.88024000000000002</v>
      </c>
      <c r="BO609" s="132"/>
      <c r="BP609" s="132">
        <f t="shared" si="403"/>
        <v>3.7861000000000002</v>
      </c>
      <c r="BQ609" s="132">
        <f t="shared" si="404"/>
        <v>10.1974</v>
      </c>
      <c r="BR609" s="132">
        <f t="shared" si="405"/>
        <v>0.37628</v>
      </c>
      <c r="BS609" s="132">
        <f t="shared" si="393"/>
        <v>0.16060000000000002</v>
      </c>
      <c r="BT609" s="132">
        <f t="shared" si="394"/>
        <v>1.3426</v>
      </c>
      <c r="BU609" s="132"/>
      <c r="BV609" s="132">
        <f t="shared" si="406"/>
        <v>0.3226</v>
      </c>
      <c r="BW609" s="133">
        <f t="shared" si="371"/>
        <v>1.8988</v>
      </c>
      <c r="BX609" s="133">
        <f t="shared" si="371"/>
        <v>1.5502</v>
      </c>
      <c r="BY609" s="133">
        <f t="shared" si="395"/>
        <v>0.19360000000000002</v>
      </c>
      <c r="BZ609" s="133">
        <f t="shared" si="396"/>
        <v>0.3085</v>
      </c>
      <c r="CA609" s="133">
        <f t="shared" si="397"/>
        <v>4.1000000000000003E-3</v>
      </c>
      <c r="CB609" s="133">
        <f t="shared" si="398"/>
        <v>9.4209999999999994</v>
      </c>
      <c r="CC609" s="133"/>
      <c r="CD609" s="133">
        <f t="shared" si="399"/>
        <v>1.9249000000000001</v>
      </c>
    </row>
    <row r="610" spans="1:82" ht="15.75" x14ac:dyDescent="0.25">
      <c r="A610" s="125">
        <v>43708</v>
      </c>
      <c r="B610" s="138">
        <v>15306</v>
      </c>
      <c r="C610" s="138">
        <v>50260</v>
      </c>
      <c r="D610" s="138">
        <v>66910</v>
      </c>
      <c r="E610" s="138">
        <v>14309</v>
      </c>
      <c r="F610" s="138">
        <v>45813</v>
      </c>
      <c r="G610" s="138">
        <v>3980</v>
      </c>
      <c r="H610" s="138">
        <v>21051</v>
      </c>
      <c r="I610" s="138">
        <v>16680</v>
      </c>
      <c r="J610" s="138">
        <v>103790</v>
      </c>
      <c r="K610" s="138">
        <v>76936</v>
      </c>
      <c r="L610" s="138">
        <v>2920</v>
      </c>
      <c r="M610" s="138">
        <v>10225</v>
      </c>
      <c r="N610" s="138">
        <v>43</v>
      </c>
      <c r="O610" s="138">
        <v>20432</v>
      </c>
      <c r="P610" s="138">
        <v>21516</v>
      </c>
      <c r="Q610" s="138">
        <v>1938</v>
      </c>
      <c r="R610" s="138">
        <v>13167</v>
      </c>
      <c r="S610" s="138">
        <v>43605</v>
      </c>
      <c r="T610" s="138">
        <v>14154</v>
      </c>
      <c r="U610" s="138">
        <v>2560</v>
      </c>
      <c r="V610" s="138">
        <v>26079</v>
      </c>
      <c r="W610" s="138">
        <v>32907</v>
      </c>
      <c r="X610" s="138">
        <v>18945</v>
      </c>
      <c r="Y610" s="146">
        <v>16019</v>
      </c>
      <c r="Z610" s="138">
        <v>20930</v>
      </c>
      <c r="AA610" s="138">
        <v>46850</v>
      </c>
      <c r="AB610" s="138">
        <v>1570</v>
      </c>
      <c r="AC610" s="138">
        <v>1864</v>
      </c>
      <c r="AD610" s="138">
        <v>5571</v>
      </c>
      <c r="AE610" s="138">
        <v>29696</v>
      </c>
      <c r="AF610" s="138">
        <v>5244</v>
      </c>
      <c r="AG610" s="138">
        <v>0</v>
      </c>
      <c r="AH610" s="138">
        <v>46700</v>
      </c>
      <c r="AI610" s="138">
        <v>38680</v>
      </c>
      <c r="AJ610" s="138">
        <v>373980</v>
      </c>
      <c r="AK610" s="128">
        <f t="shared" si="372"/>
        <v>0.10225000000000001</v>
      </c>
      <c r="AL610" s="129">
        <f t="shared" si="373"/>
        <v>1.5306000000000002</v>
      </c>
      <c r="AM610" s="129">
        <f t="shared" si="409"/>
        <v>2.5129999999999999</v>
      </c>
      <c r="AN610" s="129">
        <f t="shared" si="409"/>
        <v>3.3455000000000004</v>
      </c>
      <c r="AO610" s="129">
        <f t="shared" si="375"/>
        <v>10.379000000000001</v>
      </c>
      <c r="AP610" s="129">
        <f t="shared" si="376"/>
        <v>3.8468</v>
      </c>
      <c r="AQ610" s="129">
        <f t="shared" si="408"/>
        <v>0.46700000000000003</v>
      </c>
      <c r="AR610" s="129">
        <f t="shared" si="408"/>
        <v>0.38680000000000003</v>
      </c>
      <c r="AT610" s="131">
        <f t="shared" si="400"/>
        <v>43708</v>
      </c>
      <c r="AU610" s="132">
        <f t="shared" si="379"/>
        <v>0.29696</v>
      </c>
      <c r="AV610" s="132">
        <f t="shared" si="380"/>
        <v>0.46850000000000003</v>
      </c>
      <c r="AW610" s="132">
        <f t="shared" si="381"/>
        <v>0.43605000000000005</v>
      </c>
      <c r="AX610" s="132">
        <f t="shared" si="382"/>
        <v>1.864E-2</v>
      </c>
      <c r="AY610" s="132">
        <f t="shared" si="383"/>
        <v>1.5700000000000002E-2</v>
      </c>
      <c r="AZ610" s="132">
        <f t="shared" si="384"/>
        <v>0.26079000000000002</v>
      </c>
      <c r="BA610" s="132">
        <f t="shared" si="385"/>
        <v>0.16019000000000003</v>
      </c>
      <c r="BB610" s="132">
        <f t="shared" si="386"/>
        <v>0.65814000000000006</v>
      </c>
      <c r="BC610" s="132">
        <f t="shared" si="387"/>
        <v>0.20930000000000001</v>
      </c>
      <c r="BD610" s="132">
        <f t="shared" si="388"/>
        <v>0.18945000000000001</v>
      </c>
      <c r="BE610" s="132">
        <f t="shared" si="389"/>
        <v>5.2440000000000007E-2</v>
      </c>
      <c r="BF610" s="132">
        <f t="shared" si="390"/>
        <v>5.5710000000000003E-2</v>
      </c>
      <c r="BG610" s="132">
        <f t="shared" si="401"/>
        <v>0</v>
      </c>
      <c r="BH610" s="132"/>
      <c r="BI610" s="132">
        <f t="shared" ref="BI610:BK673" si="410">(AL610)</f>
        <v>1.5306000000000002</v>
      </c>
      <c r="BJ610" s="132">
        <f t="shared" si="410"/>
        <v>2.5129999999999999</v>
      </c>
      <c r="BK610" s="132">
        <f t="shared" si="410"/>
        <v>3.3455000000000004</v>
      </c>
      <c r="BL610" s="132">
        <f t="shared" si="391"/>
        <v>0.25600000000000001</v>
      </c>
      <c r="BM610" s="132">
        <f t="shared" si="402"/>
        <v>1.4309000000000001</v>
      </c>
      <c r="BN610" s="132">
        <f t="shared" si="392"/>
        <v>0.91626000000000007</v>
      </c>
      <c r="BO610" s="132"/>
      <c r="BP610" s="132">
        <f t="shared" si="403"/>
        <v>3.8468</v>
      </c>
      <c r="BQ610" s="132">
        <f t="shared" si="404"/>
        <v>10.379000000000001</v>
      </c>
      <c r="BR610" s="132">
        <f t="shared" si="405"/>
        <v>0.37397999999999998</v>
      </c>
      <c r="BS610" s="132">
        <f t="shared" si="393"/>
        <v>0.14154</v>
      </c>
      <c r="BT610" s="132">
        <f t="shared" si="394"/>
        <v>1.3167</v>
      </c>
      <c r="BU610" s="132"/>
      <c r="BV610" s="132">
        <f t="shared" si="406"/>
        <v>0.39800000000000002</v>
      </c>
      <c r="BW610" s="133">
        <f t="shared" si="371"/>
        <v>2.1051000000000002</v>
      </c>
      <c r="BX610" s="133">
        <f t="shared" si="371"/>
        <v>1.6680000000000001</v>
      </c>
      <c r="BY610" s="133">
        <f t="shared" si="395"/>
        <v>0.1938</v>
      </c>
      <c r="BZ610" s="133">
        <f t="shared" si="396"/>
        <v>0.29200000000000004</v>
      </c>
      <c r="CA610" s="133">
        <f t="shared" si="397"/>
        <v>4.3E-3</v>
      </c>
      <c r="CB610" s="133">
        <f t="shared" si="398"/>
        <v>10.216000000000001</v>
      </c>
      <c r="CC610" s="133"/>
      <c r="CD610" s="133">
        <f t="shared" si="399"/>
        <v>2.1516000000000002</v>
      </c>
    </row>
    <row r="611" spans="1:82" ht="15.75" x14ac:dyDescent="0.25">
      <c r="A611" s="125">
        <v>43709</v>
      </c>
      <c r="B611" s="138">
        <v>15237</v>
      </c>
      <c r="C611" s="138">
        <v>49650</v>
      </c>
      <c r="D611" s="138">
        <v>65626</v>
      </c>
      <c r="E611" s="138">
        <v>14490</v>
      </c>
      <c r="F611" s="138">
        <v>46523</v>
      </c>
      <c r="G611" s="138">
        <v>4101</v>
      </c>
      <c r="H611" s="138">
        <v>21291</v>
      </c>
      <c r="I611" s="138">
        <v>16970</v>
      </c>
      <c r="J611" s="138">
        <v>102687</v>
      </c>
      <c r="K611" s="138">
        <v>77090</v>
      </c>
      <c r="L611" s="138">
        <v>2903</v>
      </c>
      <c r="M611" s="146">
        <v>17031</v>
      </c>
      <c r="N611" s="138">
        <v>28</v>
      </c>
      <c r="O611" s="138">
        <v>20412</v>
      </c>
      <c r="P611" s="138">
        <v>22284</v>
      </c>
      <c r="Q611" s="138">
        <v>1979</v>
      </c>
      <c r="R611" s="138">
        <v>12769</v>
      </c>
      <c r="S611" s="138">
        <v>41284</v>
      </c>
      <c r="T611" s="138">
        <v>11833</v>
      </c>
      <c r="U611" s="138">
        <v>2539</v>
      </c>
      <c r="V611" s="138">
        <v>25794</v>
      </c>
      <c r="W611" s="138">
        <v>31334</v>
      </c>
      <c r="X611" s="138">
        <v>20880</v>
      </c>
      <c r="Y611" s="146">
        <v>16109</v>
      </c>
      <c r="Z611" s="138">
        <v>18670</v>
      </c>
      <c r="AA611" s="138">
        <v>45423</v>
      </c>
      <c r="AB611" s="138">
        <v>1627</v>
      </c>
      <c r="AC611" s="138">
        <v>1884</v>
      </c>
      <c r="AD611" s="138">
        <v>4933</v>
      </c>
      <c r="AE611" s="138">
        <v>29909</v>
      </c>
      <c r="AF611" s="138">
        <v>5009</v>
      </c>
      <c r="AG611" s="138">
        <v>0</v>
      </c>
      <c r="AH611" s="138">
        <v>45100</v>
      </c>
      <c r="AI611" s="138">
        <v>37160</v>
      </c>
      <c r="AJ611" s="138">
        <v>372400</v>
      </c>
      <c r="AK611" s="128">
        <f t="shared" si="372"/>
        <v>0.17031000000000002</v>
      </c>
      <c r="AL611" s="129">
        <f t="shared" si="373"/>
        <v>1.5237000000000001</v>
      </c>
      <c r="AM611" s="129">
        <f t="shared" si="409"/>
        <v>2.4824999999999999</v>
      </c>
      <c r="AN611" s="129">
        <f t="shared" si="409"/>
        <v>3.2813000000000003</v>
      </c>
      <c r="AO611" s="129">
        <f t="shared" si="375"/>
        <v>10.268700000000001</v>
      </c>
      <c r="AP611" s="129">
        <f t="shared" si="376"/>
        <v>3.8545000000000003</v>
      </c>
      <c r="AQ611" s="129">
        <f>(AH611)*0.00001</f>
        <v>0.45100000000000001</v>
      </c>
      <c r="AR611" s="129">
        <f>(AI611)*0.000001</f>
        <v>3.7159999999999999E-2</v>
      </c>
      <c r="AT611" s="131">
        <f t="shared" si="400"/>
        <v>43709</v>
      </c>
      <c r="AU611" s="132">
        <f t="shared" si="379"/>
        <v>0.29909000000000002</v>
      </c>
      <c r="AV611" s="132">
        <f t="shared" si="380"/>
        <v>0.45423000000000002</v>
      </c>
      <c r="AW611" s="132">
        <f t="shared" si="381"/>
        <v>0.41284000000000004</v>
      </c>
      <c r="AX611" s="132">
        <f t="shared" si="382"/>
        <v>1.8840000000000003E-2</v>
      </c>
      <c r="AY611" s="132">
        <f t="shared" si="383"/>
        <v>1.627E-2</v>
      </c>
      <c r="AZ611" s="132">
        <f t="shared" si="384"/>
        <v>0.25794</v>
      </c>
      <c r="BA611" s="132">
        <f t="shared" si="385"/>
        <v>0.16109000000000001</v>
      </c>
      <c r="BB611" s="132">
        <f t="shared" si="386"/>
        <v>0.62668000000000001</v>
      </c>
      <c r="BC611" s="132">
        <f t="shared" si="387"/>
        <v>0.1867</v>
      </c>
      <c r="BD611" s="132">
        <f t="shared" si="388"/>
        <v>0.20880000000000001</v>
      </c>
      <c r="BE611" s="132">
        <f t="shared" si="389"/>
        <v>5.0090000000000003E-2</v>
      </c>
      <c r="BF611" s="132">
        <f t="shared" si="390"/>
        <v>4.9330000000000006E-2</v>
      </c>
      <c r="BG611" s="132">
        <f t="shared" si="401"/>
        <v>0</v>
      </c>
      <c r="BH611" s="132"/>
      <c r="BI611" s="132">
        <f t="shared" si="410"/>
        <v>1.5237000000000001</v>
      </c>
      <c r="BJ611" s="132">
        <f t="shared" si="410"/>
        <v>2.4824999999999999</v>
      </c>
      <c r="BK611" s="132">
        <f t="shared" si="410"/>
        <v>3.2813000000000003</v>
      </c>
      <c r="BL611" s="132">
        <f t="shared" si="391"/>
        <v>0.25390000000000001</v>
      </c>
      <c r="BM611" s="132">
        <f t="shared" si="402"/>
        <v>1.4490000000000001</v>
      </c>
      <c r="BN611" s="132">
        <f t="shared" si="392"/>
        <v>0.93046000000000006</v>
      </c>
      <c r="BO611" s="132"/>
      <c r="BP611" s="132">
        <f t="shared" si="403"/>
        <v>3.8545000000000003</v>
      </c>
      <c r="BQ611" s="132">
        <f t="shared" si="404"/>
        <v>10.268700000000001</v>
      </c>
      <c r="BR611" s="132">
        <f t="shared" si="405"/>
        <v>0.37240000000000001</v>
      </c>
      <c r="BS611" s="132">
        <f t="shared" si="393"/>
        <v>0.11833</v>
      </c>
      <c r="BT611" s="132">
        <f t="shared" si="394"/>
        <v>1.2769000000000001</v>
      </c>
      <c r="BU611" s="132"/>
      <c r="BV611" s="132">
        <f t="shared" si="406"/>
        <v>0.41010000000000002</v>
      </c>
      <c r="BW611" s="133">
        <f t="shared" ref="BW611:BX674" si="411">(H611)*0.0001</f>
        <v>2.1291000000000002</v>
      </c>
      <c r="BX611" s="133">
        <f t="shared" si="411"/>
        <v>1.6970000000000001</v>
      </c>
      <c r="BY611" s="133">
        <f t="shared" si="395"/>
        <v>0.19790000000000002</v>
      </c>
      <c r="BZ611" s="133">
        <f t="shared" si="396"/>
        <v>0.2903</v>
      </c>
      <c r="CA611" s="133">
        <f t="shared" si="397"/>
        <v>2.8E-3</v>
      </c>
      <c r="CB611" s="133">
        <f t="shared" si="398"/>
        <v>10.206</v>
      </c>
      <c r="CC611" s="133"/>
      <c r="CD611" s="133">
        <f t="shared" si="399"/>
        <v>2.2284000000000002</v>
      </c>
    </row>
    <row r="612" spans="1:82" ht="15.75" x14ac:dyDescent="0.25">
      <c r="A612" s="125">
        <v>43710</v>
      </c>
      <c r="B612" s="138">
        <v>15038</v>
      </c>
      <c r="C612" s="138">
        <v>50715</v>
      </c>
      <c r="D612" s="138">
        <v>67107</v>
      </c>
      <c r="E612" s="138">
        <v>15263</v>
      </c>
      <c r="F612" s="138">
        <v>47742</v>
      </c>
      <c r="G612" s="138">
        <v>3473</v>
      </c>
      <c r="H612" s="138">
        <v>18603</v>
      </c>
      <c r="I612" s="138">
        <v>16104</v>
      </c>
      <c r="J612" s="138">
        <v>104589</v>
      </c>
      <c r="K612" s="138">
        <v>79493</v>
      </c>
      <c r="L612" s="138">
        <v>2971</v>
      </c>
      <c r="M612" s="138">
        <v>10342</v>
      </c>
      <c r="N612" s="138">
        <v>41</v>
      </c>
      <c r="O612" s="138">
        <v>19925</v>
      </c>
      <c r="P612" s="138">
        <v>20505</v>
      </c>
      <c r="Q612" s="138">
        <v>1954</v>
      </c>
      <c r="R612" s="138">
        <v>13512</v>
      </c>
      <c r="S612" s="138">
        <v>43632</v>
      </c>
      <c r="T612" s="138">
        <v>16799</v>
      </c>
      <c r="U612" s="138">
        <v>2637</v>
      </c>
      <c r="V612" s="138">
        <v>27603</v>
      </c>
      <c r="W612" s="138">
        <v>31189</v>
      </c>
      <c r="X612" s="138">
        <v>18244</v>
      </c>
      <c r="Y612" s="146">
        <v>16109</v>
      </c>
      <c r="Z612" s="138">
        <v>17253</v>
      </c>
      <c r="AA612" s="138">
        <v>49317</v>
      </c>
      <c r="AB612" s="138">
        <v>1339</v>
      </c>
      <c r="AC612" s="138">
        <v>1461</v>
      </c>
      <c r="AD612" s="138">
        <v>6076</v>
      </c>
      <c r="AE612" s="138">
        <v>33715</v>
      </c>
      <c r="AF612" s="138">
        <v>5344</v>
      </c>
      <c r="AG612" s="138">
        <v>11010</v>
      </c>
      <c r="AH612" s="138">
        <v>49630</v>
      </c>
      <c r="AI612" s="138">
        <v>40620</v>
      </c>
      <c r="AJ612" s="138">
        <v>370460</v>
      </c>
      <c r="AK612" s="128">
        <f t="shared" si="372"/>
        <v>0.10342000000000001</v>
      </c>
      <c r="AL612" s="129">
        <f t="shared" si="373"/>
        <v>1.5038</v>
      </c>
      <c r="AM612" s="129">
        <f t="shared" si="409"/>
        <v>2.5357500000000002</v>
      </c>
      <c r="AN612" s="129">
        <f t="shared" si="409"/>
        <v>3.3553500000000001</v>
      </c>
      <c r="AO612" s="129">
        <f t="shared" si="375"/>
        <v>10.4589</v>
      </c>
      <c r="AP612" s="129">
        <f t="shared" si="376"/>
        <v>3.97465</v>
      </c>
      <c r="AQ612" s="129">
        <f t="shared" ref="AQ612:AQ639" si="412">(AH612)*0.00001</f>
        <v>0.49630000000000002</v>
      </c>
      <c r="AR612" s="129">
        <f t="shared" ref="AR612:AR640" si="413">(AI612)*0.000001</f>
        <v>4.0619999999999996E-2</v>
      </c>
      <c r="AT612" s="131">
        <f t="shared" si="400"/>
        <v>43710</v>
      </c>
      <c r="AU612" s="132">
        <f t="shared" si="379"/>
        <v>0.33715000000000001</v>
      </c>
      <c r="AV612" s="132">
        <f t="shared" si="380"/>
        <v>0.49317000000000005</v>
      </c>
      <c r="AW612" s="132">
        <f t="shared" si="381"/>
        <v>0.43632000000000004</v>
      </c>
      <c r="AX612" s="132">
        <f t="shared" si="382"/>
        <v>1.4610000000000001E-2</v>
      </c>
      <c r="AY612" s="132">
        <f t="shared" si="383"/>
        <v>1.3390000000000001E-2</v>
      </c>
      <c r="AZ612" s="132">
        <f t="shared" si="384"/>
        <v>0.27603</v>
      </c>
      <c r="BA612" s="132">
        <f t="shared" si="385"/>
        <v>0.16109000000000001</v>
      </c>
      <c r="BB612" s="132">
        <f t="shared" si="386"/>
        <v>0.62378</v>
      </c>
      <c r="BC612" s="132">
        <f t="shared" si="387"/>
        <v>0.17253000000000002</v>
      </c>
      <c r="BD612" s="132">
        <f t="shared" si="388"/>
        <v>0.18244000000000002</v>
      </c>
      <c r="BE612" s="132">
        <f t="shared" si="389"/>
        <v>5.3440000000000001E-2</v>
      </c>
      <c r="BF612" s="132">
        <f t="shared" si="390"/>
        <v>6.0760000000000002E-2</v>
      </c>
      <c r="BG612" s="132">
        <f t="shared" si="401"/>
        <v>1.1009999999999999E-2</v>
      </c>
      <c r="BH612" s="132"/>
      <c r="BI612" s="132">
        <f t="shared" si="410"/>
        <v>1.5038</v>
      </c>
      <c r="BJ612" s="132">
        <f t="shared" si="410"/>
        <v>2.5357500000000002</v>
      </c>
      <c r="BK612" s="132">
        <f t="shared" si="410"/>
        <v>3.3553500000000001</v>
      </c>
      <c r="BL612" s="132">
        <f t="shared" si="391"/>
        <v>0.26369999999999999</v>
      </c>
      <c r="BM612" s="132">
        <f t="shared" si="402"/>
        <v>1.5263</v>
      </c>
      <c r="BN612" s="132">
        <f t="shared" si="392"/>
        <v>0.95484000000000013</v>
      </c>
      <c r="BO612" s="132"/>
      <c r="BP612" s="132">
        <f t="shared" si="403"/>
        <v>3.97465</v>
      </c>
      <c r="BQ612" s="132">
        <f t="shared" si="404"/>
        <v>10.4589</v>
      </c>
      <c r="BR612" s="132">
        <f t="shared" si="405"/>
        <v>0.37045999999999996</v>
      </c>
      <c r="BS612" s="132">
        <f t="shared" si="393"/>
        <v>0.16799</v>
      </c>
      <c r="BT612" s="132">
        <f t="shared" si="394"/>
        <v>1.3512</v>
      </c>
      <c r="BU612" s="132"/>
      <c r="BV612" s="132">
        <f t="shared" si="406"/>
        <v>0.3473</v>
      </c>
      <c r="BW612" s="133">
        <f t="shared" si="411"/>
        <v>1.8603000000000001</v>
      </c>
      <c r="BX612" s="133">
        <f t="shared" si="411"/>
        <v>1.6104000000000001</v>
      </c>
      <c r="BY612" s="133">
        <f t="shared" si="395"/>
        <v>0.19540000000000002</v>
      </c>
      <c r="BZ612" s="133">
        <f t="shared" si="396"/>
        <v>0.29710000000000003</v>
      </c>
      <c r="CA612" s="133">
        <f t="shared" si="397"/>
        <v>4.1000000000000003E-3</v>
      </c>
      <c r="CB612" s="133">
        <f t="shared" si="398"/>
        <v>9.9625000000000004</v>
      </c>
      <c r="CC612" s="133"/>
      <c r="CD612" s="133">
        <f t="shared" si="399"/>
        <v>2.0505</v>
      </c>
    </row>
    <row r="613" spans="1:82" ht="15.75" x14ac:dyDescent="0.25">
      <c r="A613" s="125">
        <v>43711</v>
      </c>
      <c r="B613" s="138">
        <v>13983</v>
      </c>
      <c r="C613" s="138">
        <v>47390</v>
      </c>
      <c r="D613" s="138">
        <v>63909</v>
      </c>
      <c r="E613" s="138">
        <v>14786</v>
      </c>
      <c r="F613" s="138">
        <v>43184</v>
      </c>
      <c r="G613" s="138">
        <v>2087</v>
      </c>
      <c r="H613" s="138">
        <v>13939</v>
      </c>
      <c r="I613" s="138">
        <v>12935</v>
      </c>
      <c r="J613" s="138">
        <v>99982</v>
      </c>
      <c r="K613" s="138">
        <v>75385</v>
      </c>
      <c r="L613" s="138">
        <v>2947</v>
      </c>
      <c r="M613" s="138">
        <v>16932</v>
      </c>
      <c r="N613" s="138">
        <v>83</v>
      </c>
      <c r="O613" s="138">
        <v>17353</v>
      </c>
      <c r="P613" s="138">
        <v>15964</v>
      </c>
      <c r="Q613" s="138">
        <v>1861</v>
      </c>
      <c r="R613" s="138">
        <v>13620</v>
      </c>
      <c r="S613" s="138">
        <v>46767</v>
      </c>
      <c r="T613" s="138">
        <v>12778</v>
      </c>
      <c r="U613" s="138">
        <v>2497</v>
      </c>
      <c r="V613" s="138">
        <v>24575</v>
      </c>
      <c r="W613" s="138">
        <v>32195</v>
      </c>
      <c r="X613" s="138">
        <v>15031</v>
      </c>
      <c r="Y613" s="146">
        <v>16109</v>
      </c>
      <c r="Z613" s="138">
        <v>15453</v>
      </c>
      <c r="AA613" s="138">
        <v>45337</v>
      </c>
      <c r="AB613" s="138">
        <v>946</v>
      </c>
      <c r="AC613" s="138">
        <v>670</v>
      </c>
      <c r="AD613" s="138">
        <v>7876</v>
      </c>
      <c r="AE613" s="138">
        <v>34796</v>
      </c>
      <c r="AF613" s="138">
        <v>7552</v>
      </c>
      <c r="AG613" s="138">
        <v>11010</v>
      </c>
      <c r="AH613" s="138">
        <v>66600</v>
      </c>
      <c r="AI613" s="138">
        <v>54730</v>
      </c>
      <c r="AJ613" s="138">
        <v>367420</v>
      </c>
      <c r="AK613" s="128">
        <f t="shared" ref="AK613:AK639" si="414">(M613)*0.00001</f>
        <v>0.16932000000000003</v>
      </c>
      <c r="AL613" s="129">
        <f t="shared" ref="AL613:AL639" si="415">(B613)*0.0001</f>
        <v>1.3983000000000001</v>
      </c>
      <c r="AM613" s="129">
        <f t="shared" ref="AM613:AN628" si="416">(C613)*0.00005</f>
        <v>2.3694999999999999</v>
      </c>
      <c r="AN613" s="129">
        <f t="shared" si="416"/>
        <v>3.1954500000000001</v>
      </c>
      <c r="AO613" s="129">
        <f t="shared" ref="AO613:AO639" si="417">(J613)*0.0001</f>
        <v>9.9982000000000006</v>
      </c>
      <c r="AP613" s="129">
        <f t="shared" ref="AP613:AP639" si="418">(K613)*0.00005</f>
        <v>3.76925</v>
      </c>
      <c r="AQ613" s="129">
        <f t="shared" si="412"/>
        <v>0.66600000000000004</v>
      </c>
      <c r="AR613" s="129">
        <f t="shared" si="413"/>
        <v>5.4730000000000001E-2</v>
      </c>
      <c r="AT613" s="131">
        <f t="shared" si="400"/>
        <v>43711</v>
      </c>
      <c r="AU613" s="132">
        <f t="shared" si="379"/>
        <v>0.34796000000000005</v>
      </c>
      <c r="AV613" s="132">
        <f t="shared" si="380"/>
        <v>0.45337000000000005</v>
      </c>
      <c r="AW613" s="132">
        <f t="shared" si="381"/>
        <v>0.46767000000000003</v>
      </c>
      <c r="AX613" s="132">
        <f t="shared" si="382"/>
        <v>6.7000000000000002E-3</v>
      </c>
      <c r="AY613" s="132">
        <f t="shared" si="383"/>
        <v>9.4600000000000014E-3</v>
      </c>
      <c r="AZ613" s="132">
        <f t="shared" si="384"/>
        <v>0.24575000000000002</v>
      </c>
      <c r="BA613" s="132">
        <f t="shared" si="385"/>
        <v>0.16109000000000001</v>
      </c>
      <c r="BB613" s="132">
        <f t="shared" si="386"/>
        <v>0.64390000000000003</v>
      </c>
      <c r="BC613" s="132">
        <f t="shared" si="387"/>
        <v>0.15453</v>
      </c>
      <c r="BD613" s="132">
        <f t="shared" si="388"/>
        <v>0.15031</v>
      </c>
      <c r="BE613" s="132">
        <f t="shared" si="389"/>
        <v>7.5520000000000004E-2</v>
      </c>
      <c r="BF613" s="132">
        <f t="shared" si="390"/>
        <v>7.8760000000000011E-2</v>
      </c>
      <c r="BG613" s="132">
        <f t="shared" si="401"/>
        <v>1.1009999999999999E-2</v>
      </c>
      <c r="BH613" s="132"/>
      <c r="BI613" s="132">
        <f t="shared" si="410"/>
        <v>1.3983000000000001</v>
      </c>
      <c r="BJ613" s="132">
        <f t="shared" si="410"/>
        <v>2.3694999999999999</v>
      </c>
      <c r="BK613" s="132">
        <f t="shared" si="410"/>
        <v>3.1954500000000001</v>
      </c>
      <c r="BL613" s="132">
        <f t="shared" si="391"/>
        <v>0.24970000000000001</v>
      </c>
      <c r="BM613" s="132">
        <f t="shared" si="402"/>
        <v>1.4786000000000001</v>
      </c>
      <c r="BN613" s="132">
        <f t="shared" si="392"/>
        <v>0.86368000000000011</v>
      </c>
      <c r="BO613" s="132"/>
      <c r="BP613" s="132">
        <f t="shared" si="403"/>
        <v>3.76925</v>
      </c>
      <c r="BQ613" s="132">
        <f t="shared" si="404"/>
        <v>9.9982000000000006</v>
      </c>
      <c r="BR613" s="132">
        <f t="shared" si="405"/>
        <v>0.36741999999999997</v>
      </c>
      <c r="BS613" s="132">
        <f t="shared" si="393"/>
        <v>0.12778</v>
      </c>
      <c r="BT613" s="132">
        <f t="shared" si="394"/>
        <v>1.3620000000000001</v>
      </c>
      <c r="BU613" s="132"/>
      <c r="BV613" s="132">
        <f t="shared" si="406"/>
        <v>0.2087</v>
      </c>
      <c r="BW613" s="133">
        <f t="shared" si="411"/>
        <v>1.3939000000000001</v>
      </c>
      <c r="BX613" s="133">
        <f t="shared" si="411"/>
        <v>1.2935000000000001</v>
      </c>
      <c r="BY613" s="133">
        <f t="shared" si="395"/>
        <v>0.18610000000000002</v>
      </c>
      <c r="BZ613" s="133">
        <f t="shared" si="396"/>
        <v>0.29470000000000002</v>
      </c>
      <c r="CA613" s="133">
        <f t="shared" si="397"/>
        <v>8.3000000000000001E-3</v>
      </c>
      <c r="CB613" s="133">
        <f t="shared" si="398"/>
        <v>8.6765000000000008</v>
      </c>
      <c r="CC613" s="133"/>
      <c r="CD613" s="133">
        <f t="shared" si="399"/>
        <v>1.5964</v>
      </c>
    </row>
    <row r="614" spans="1:82" ht="15.75" x14ac:dyDescent="0.25">
      <c r="A614" s="125">
        <v>43712</v>
      </c>
      <c r="B614" s="138">
        <v>14110</v>
      </c>
      <c r="C614" s="138">
        <v>47729</v>
      </c>
      <c r="D614" s="138">
        <v>64324</v>
      </c>
      <c r="E614" s="138">
        <v>15421</v>
      </c>
      <c r="F614" s="138">
        <v>43800</v>
      </c>
      <c r="G614" s="138">
        <v>1802</v>
      </c>
      <c r="H614" s="138">
        <v>12967</v>
      </c>
      <c r="I614" s="138">
        <v>12153</v>
      </c>
      <c r="J614" s="138">
        <v>102123</v>
      </c>
      <c r="K614" s="138">
        <v>78027</v>
      </c>
      <c r="L614" s="138">
        <v>2878</v>
      </c>
      <c r="M614" s="138">
        <v>17114</v>
      </c>
      <c r="N614" s="138">
        <v>99</v>
      </c>
      <c r="O614" s="138">
        <v>17584</v>
      </c>
      <c r="P614" s="138">
        <v>14895</v>
      </c>
      <c r="Q614" s="138">
        <v>1922</v>
      </c>
      <c r="R614" s="138">
        <v>13295</v>
      </c>
      <c r="S614" s="138">
        <v>50796</v>
      </c>
      <c r="T614" s="138">
        <v>10545</v>
      </c>
      <c r="U614" s="138">
        <v>2626</v>
      </c>
      <c r="V614" s="138">
        <v>25504</v>
      </c>
      <c r="W614" s="138">
        <v>32151</v>
      </c>
      <c r="X614" s="138">
        <v>14946</v>
      </c>
      <c r="Y614" s="146">
        <v>16109</v>
      </c>
      <c r="Z614" s="138">
        <v>16024</v>
      </c>
      <c r="AA614" s="138">
        <v>45533</v>
      </c>
      <c r="AB614" s="138">
        <v>824</v>
      </c>
      <c r="AC614" s="138">
        <v>720</v>
      </c>
      <c r="AD614" s="138">
        <v>9631</v>
      </c>
      <c r="AE614" s="138">
        <v>32350</v>
      </c>
      <c r="AF614" s="138">
        <v>8353</v>
      </c>
      <c r="AG614" s="138">
        <v>9820</v>
      </c>
      <c r="AH614" s="138">
        <v>83760</v>
      </c>
      <c r="AI614" s="138">
        <v>68090</v>
      </c>
      <c r="AJ614" s="138">
        <v>375260</v>
      </c>
      <c r="AK614" s="128">
        <f t="shared" si="414"/>
        <v>0.17114000000000001</v>
      </c>
      <c r="AL614" s="129">
        <f t="shared" si="415"/>
        <v>1.411</v>
      </c>
      <c r="AM614" s="129">
        <f t="shared" si="416"/>
        <v>2.38645</v>
      </c>
      <c r="AN614" s="129">
        <f t="shared" si="416"/>
        <v>3.2162000000000002</v>
      </c>
      <c r="AO614" s="129">
        <f t="shared" si="417"/>
        <v>10.212300000000001</v>
      </c>
      <c r="AP614" s="129">
        <f t="shared" si="418"/>
        <v>3.9013500000000003</v>
      </c>
      <c r="AQ614" s="129">
        <f t="shared" si="412"/>
        <v>0.83760000000000012</v>
      </c>
      <c r="AR614" s="129">
        <f t="shared" si="413"/>
        <v>6.8089999999999998E-2</v>
      </c>
      <c r="AT614" s="131">
        <f t="shared" si="400"/>
        <v>43712</v>
      </c>
      <c r="AU614" s="132">
        <f t="shared" si="379"/>
        <v>0.32350000000000001</v>
      </c>
      <c r="AV614" s="132">
        <f t="shared" si="380"/>
        <v>0.45533000000000001</v>
      </c>
      <c r="AW614" s="132">
        <f t="shared" si="381"/>
        <v>0.50796000000000008</v>
      </c>
      <c r="AX614" s="132">
        <f t="shared" si="382"/>
        <v>7.2000000000000007E-3</v>
      </c>
      <c r="AY614" s="132">
        <f t="shared" si="383"/>
        <v>8.2400000000000008E-3</v>
      </c>
      <c r="AZ614" s="132">
        <f t="shared" si="384"/>
        <v>0.25504000000000004</v>
      </c>
      <c r="BA614" s="132">
        <f t="shared" si="385"/>
        <v>0.16109000000000001</v>
      </c>
      <c r="BB614" s="132">
        <f t="shared" si="386"/>
        <v>0.64302000000000004</v>
      </c>
      <c r="BC614" s="132">
        <f t="shared" si="387"/>
        <v>0.16024000000000002</v>
      </c>
      <c r="BD614" s="132">
        <f t="shared" si="388"/>
        <v>0.14946000000000001</v>
      </c>
      <c r="BE614" s="132">
        <f t="shared" si="389"/>
        <v>8.3530000000000007E-2</v>
      </c>
      <c r="BF614" s="132">
        <f t="shared" si="390"/>
        <v>9.6310000000000007E-2</v>
      </c>
      <c r="BG614" s="132">
        <f t="shared" si="401"/>
        <v>9.8199999999999989E-3</v>
      </c>
      <c r="BH614" s="132"/>
      <c r="BI614" s="132">
        <f t="shared" si="410"/>
        <v>1.411</v>
      </c>
      <c r="BJ614" s="132">
        <f t="shared" si="410"/>
        <v>2.38645</v>
      </c>
      <c r="BK614" s="132">
        <f t="shared" si="410"/>
        <v>3.2162000000000002</v>
      </c>
      <c r="BL614" s="132">
        <f t="shared" si="391"/>
        <v>0.2626</v>
      </c>
      <c r="BM614" s="132">
        <f t="shared" si="402"/>
        <v>1.5421</v>
      </c>
      <c r="BN614" s="132">
        <f t="shared" si="392"/>
        <v>0.87600000000000011</v>
      </c>
      <c r="BO614" s="132"/>
      <c r="BP614" s="132">
        <f t="shared" si="403"/>
        <v>3.9013500000000003</v>
      </c>
      <c r="BQ614" s="132">
        <f t="shared" si="404"/>
        <v>10.212300000000001</v>
      </c>
      <c r="BR614" s="132">
        <f t="shared" si="405"/>
        <v>0.37525999999999998</v>
      </c>
      <c r="BS614" s="132">
        <f t="shared" si="393"/>
        <v>0.10545</v>
      </c>
      <c r="BT614" s="132">
        <f t="shared" si="394"/>
        <v>1.3295000000000001</v>
      </c>
      <c r="BU614" s="132"/>
      <c r="BV614" s="132">
        <f t="shared" si="406"/>
        <v>0.1802</v>
      </c>
      <c r="BW614" s="133">
        <f t="shared" si="411"/>
        <v>1.2967</v>
      </c>
      <c r="BX614" s="133">
        <f t="shared" si="411"/>
        <v>1.2153</v>
      </c>
      <c r="BY614" s="133">
        <f t="shared" si="395"/>
        <v>0.19220000000000001</v>
      </c>
      <c r="BZ614" s="133">
        <f t="shared" si="396"/>
        <v>0.2878</v>
      </c>
      <c r="CA614" s="133">
        <f t="shared" si="397"/>
        <v>9.9000000000000008E-3</v>
      </c>
      <c r="CB614" s="133">
        <f t="shared" si="398"/>
        <v>8.7919999999999998</v>
      </c>
      <c r="CC614" s="133"/>
      <c r="CD614" s="133">
        <f t="shared" si="399"/>
        <v>1.4895</v>
      </c>
    </row>
    <row r="615" spans="1:82" ht="15.75" x14ac:dyDescent="0.25">
      <c r="A615" s="125">
        <v>43713</v>
      </c>
      <c r="B615" s="138">
        <v>13662</v>
      </c>
      <c r="C615" s="138">
        <v>46351</v>
      </c>
      <c r="D615" s="138">
        <v>62597</v>
      </c>
      <c r="E615" s="138">
        <v>15188</v>
      </c>
      <c r="F615" s="138">
        <v>40777</v>
      </c>
      <c r="G615" s="138">
        <v>1622</v>
      </c>
      <c r="H615" s="138">
        <v>12615</v>
      </c>
      <c r="I615" s="138">
        <v>11817</v>
      </c>
      <c r="J615" s="138">
        <v>99998</v>
      </c>
      <c r="K615" s="138">
        <v>75432</v>
      </c>
      <c r="L615" s="138">
        <v>2798</v>
      </c>
      <c r="M615" s="138">
        <v>16093</v>
      </c>
      <c r="N615" s="138">
        <v>97</v>
      </c>
      <c r="O615" s="138">
        <v>17430</v>
      </c>
      <c r="P615" s="138">
        <v>14594</v>
      </c>
      <c r="Q615" s="138">
        <v>1838</v>
      </c>
      <c r="R615" s="138">
        <v>12967</v>
      </c>
      <c r="S615" s="138">
        <v>47849</v>
      </c>
      <c r="T615" s="138">
        <v>13013</v>
      </c>
      <c r="U615" s="138">
        <v>2676</v>
      </c>
      <c r="V615" s="138">
        <v>23918</v>
      </c>
      <c r="W615" s="138">
        <v>31611</v>
      </c>
      <c r="X615" s="138">
        <v>14650</v>
      </c>
      <c r="Y615" s="146">
        <v>16109</v>
      </c>
      <c r="Z615" s="138">
        <v>15486</v>
      </c>
      <c r="AA615" s="138">
        <v>43622</v>
      </c>
      <c r="AB615" s="138">
        <v>850</v>
      </c>
      <c r="AC615" s="138">
        <v>640</v>
      </c>
      <c r="AD615" s="138">
        <v>9669</v>
      </c>
      <c r="AE615" s="138">
        <v>28233</v>
      </c>
      <c r="AF615" s="138">
        <v>8573</v>
      </c>
      <c r="AG615" s="138">
        <v>7910</v>
      </c>
      <c r="AH615" s="146">
        <v>83440</v>
      </c>
      <c r="AI615" s="146">
        <v>64830</v>
      </c>
      <c r="AJ615" s="138">
        <v>366800</v>
      </c>
      <c r="AK615" s="128">
        <f t="shared" si="414"/>
        <v>0.16093000000000002</v>
      </c>
      <c r="AL615" s="129">
        <f t="shared" si="415"/>
        <v>1.3662000000000001</v>
      </c>
      <c r="AM615" s="129">
        <f t="shared" si="416"/>
        <v>2.3175500000000002</v>
      </c>
      <c r="AN615" s="129">
        <f t="shared" si="416"/>
        <v>3.1298500000000002</v>
      </c>
      <c r="AO615" s="129">
        <f t="shared" si="417"/>
        <v>9.9998000000000005</v>
      </c>
      <c r="AP615" s="129">
        <f t="shared" si="418"/>
        <v>3.7716000000000003</v>
      </c>
      <c r="AQ615" s="129">
        <f t="shared" si="412"/>
        <v>0.83440000000000003</v>
      </c>
      <c r="AR615" s="129">
        <f t="shared" si="413"/>
        <v>6.4829999999999999E-2</v>
      </c>
      <c r="AT615" s="131">
        <f t="shared" si="400"/>
        <v>43713</v>
      </c>
      <c r="AU615" s="132">
        <f t="shared" si="379"/>
        <v>0.28233000000000003</v>
      </c>
      <c r="AV615" s="132">
        <f t="shared" si="380"/>
        <v>0.43622000000000005</v>
      </c>
      <c r="AW615" s="132">
        <f t="shared" si="381"/>
        <v>0.47849000000000003</v>
      </c>
      <c r="AX615" s="132">
        <f t="shared" si="382"/>
        <v>6.4000000000000003E-3</v>
      </c>
      <c r="AY615" s="132">
        <f t="shared" si="383"/>
        <v>8.5000000000000006E-3</v>
      </c>
      <c r="AZ615" s="132">
        <f t="shared" si="384"/>
        <v>0.23918000000000003</v>
      </c>
      <c r="BA615" s="132">
        <f t="shared" si="385"/>
        <v>0.16109000000000001</v>
      </c>
      <c r="BB615" s="132">
        <f t="shared" si="386"/>
        <v>0.63222</v>
      </c>
      <c r="BC615" s="132">
        <f t="shared" si="387"/>
        <v>0.15486000000000003</v>
      </c>
      <c r="BD615" s="132">
        <f t="shared" si="388"/>
        <v>0.14650000000000002</v>
      </c>
      <c r="BE615" s="132">
        <f t="shared" si="389"/>
        <v>8.5730000000000001E-2</v>
      </c>
      <c r="BF615" s="132">
        <f t="shared" si="390"/>
        <v>9.6690000000000012E-2</v>
      </c>
      <c r="BG615" s="132">
        <f t="shared" si="401"/>
        <v>7.9100000000000004E-3</v>
      </c>
      <c r="BH615" s="132"/>
      <c r="BI615" s="132">
        <f t="shared" si="410"/>
        <v>1.3662000000000001</v>
      </c>
      <c r="BJ615" s="132">
        <f t="shared" si="410"/>
        <v>2.3175500000000002</v>
      </c>
      <c r="BK615" s="132">
        <f t="shared" si="410"/>
        <v>3.1298500000000002</v>
      </c>
      <c r="BL615" s="132">
        <f t="shared" si="391"/>
        <v>0.2676</v>
      </c>
      <c r="BM615" s="132">
        <f t="shared" si="402"/>
        <v>1.5188000000000001</v>
      </c>
      <c r="BN615" s="132">
        <f t="shared" si="392"/>
        <v>0.81554000000000004</v>
      </c>
      <c r="BO615" s="132"/>
      <c r="BP615" s="132">
        <f t="shared" si="403"/>
        <v>3.7716000000000003</v>
      </c>
      <c r="BQ615" s="132">
        <f t="shared" si="404"/>
        <v>9.9998000000000005</v>
      </c>
      <c r="BR615" s="132">
        <f t="shared" si="405"/>
        <v>0.36679999999999996</v>
      </c>
      <c r="BS615" s="132">
        <f t="shared" si="393"/>
        <v>0.13013000000000002</v>
      </c>
      <c r="BT615" s="132">
        <f t="shared" si="394"/>
        <v>1.2967</v>
      </c>
      <c r="BU615" s="132"/>
      <c r="BV615" s="132">
        <f t="shared" si="406"/>
        <v>0.16220000000000001</v>
      </c>
      <c r="BW615" s="133">
        <f t="shared" si="411"/>
        <v>1.2615000000000001</v>
      </c>
      <c r="BX615" s="133">
        <f t="shared" si="411"/>
        <v>1.1817</v>
      </c>
      <c r="BY615" s="133">
        <f t="shared" si="395"/>
        <v>0.18380000000000002</v>
      </c>
      <c r="BZ615" s="133">
        <f t="shared" si="396"/>
        <v>0.27979999999999999</v>
      </c>
      <c r="CA615" s="133">
        <f t="shared" si="397"/>
        <v>9.7000000000000003E-3</v>
      </c>
      <c r="CB615" s="133">
        <f t="shared" si="398"/>
        <v>8.7149999999999999</v>
      </c>
      <c r="CC615" s="133"/>
      <c r="CD615" s="133">
        <f t="shared" si="399"/>
        <v>1.4594</v>
      </c>
    </row>
    <row r="616" spans="1:82" ht="15.75" x14ac:dyDescent="0.25">
      <c r="A616" s="125">
        <v>43714</v>
      </c>
      <c r="B616" s="138">
        <v>13532</v>
      </c>
      <c r="C616" s="138">
        <v>46112</v>
      </c>
      <c r="D616" s="138">
        <v>62576</v>
      </c>
      <c r="E616" s="138">
        <v>14487</v>
      </c>
      <c r="F616" s="138">
        <v>40320</v>
      </c>
      <c r="G616" s="138">
        <v>1794</v>
      </c>
      <c r="H616" s="138">
        <v>13508</v>
      </c>
      <c r="I616" s="138">
        <v>13109</v>
      </c>
      <c r="J616" s="138">
        <v>98789</v>
      </c>
      <c r="K616" s="138">
        <v>74101</v>
      </c>
      <c r="L616" s="138">
        <v>3089</v>
      </c>
      <c r="M616" s="146">
        <v>17141</v>
      </c>
      <c r="N616" s="138">
        <v>128</v>
      </c>
      <c r="O616" s="138">
        <v>17514</v>
      </c>
      <c r="P616" s="138">
        <v>14729</v>
      </c>
      <c r="Q616" s="138">
        <v>2186</v>
      </c>
      <c r="R616" s="138">
        <v>13295</v>
      </c>
      <c r="S616" s="138">
        <v>43350</v>
      </c>
      <c r="T616" s="138">
        <v>14458</v>
      </c>
      <c r="U616" s="138">
        <v>2481</v>
      </c>
      <c r="V616" s="138">
        <v>23956</v>
      </c>
      <c r="W616" s="138">
        <v>29057</v>
      </c>
      <c r="X616" s="138">
        <v>15846</v>
      </c>
      <c r="Y616" s="146">
        <v>16109</v>
      </c>
      <c r="Z616" s="138">
        <v>14383</v>
      </c>
      <c r="AA616" s="138">
        <v>42734</v>
      </c>
      <c r="AB616" s="146">
        <v>898</v>
      </c>
      <c r="AC616" s="138">
        <v>566</v>
      </c>
      <c r="AD616" s="138">
        <v>9473</v>
      </c>
      <c r="AE616" s="138">
        <v>26325</v>
      </c>
      <c r="AF616" s="138">
        <v>7627</v>
      </c>
      <c r="AG616" s="138">
        <v>3390</v>
      </c>
      <c r="AH616" s="138">
        <v>85320</v>
      </c>
      <c r="AI616" s="138">
        <v>70710</v>
      </c>
      <c r="AJ616" s="138">
        <v>370140</v>
      </c>
      <c r="AK616" s="128">
        <f t="shared" si="414"/>
        <v>0.17141000000000001</v>
      </c>
      <c r="AL616" s="129">
        <f t="shared" si="415"/>
        <v>1.3532</v>
      </c>
      <c r="AM616" s="129">
        <f t="shared" si="416"/>
        <v>2.3056000000000001</v>
      </c>
      <c r="AN616" s="129">
        <f t="shared" si="416"/>
        <v>3.1288</v>
      </c>
      <c r="AO616" s="129">
        <f t="shared" si="417"/>
        <v>9.8788999999999998</v>
      </c>
      <c r="AP616" s="129">
        <f t="shared" si="418"/>
        <v>3.7050500000000004</v>
      </c>
      <c r="AQ616" s="129">
        <f t="shared" si="412"/>
        <v>0.85320000000000007</v>
      </c>
      <c r="AR616" s="129">
        <f t="shared" si="413"/>
        <v>7.0709999999999995E-2</v>
      </c>
      <c r="AT616" s="131">
        <f t="shared" si="400"/>
        <v>43714</v>
      </c>
      <c r="AU616" s="132">
        <f t="shared" si="379"/>
        <v>0.26325000000000004</v>
      </c>
      <c r="AV616" s="132">
        <f t="shared" si="380"/>
        <v>0.42734000000000005</v>
      </c>
      <c r="AW616" s="132">
        <f t="shared" si="381"/>
        <v>0.43350000000000005</v>
      </c>
      <c r="AX616" s="132">
        <f t="shared" si="382"/>
        <v>5.6600000000000001E-3</v>
      </c>
      <c r="AY616" s="132">
        <f t="shared" si="383"/>
        <v>8.9800000000000001E-3</v>
      </c>
      <c r="AZ616" s="132">
        <f t="shared" si="384"/>
        <v>0.23956000000000002</v>
      </c>
      <c r="BA616" s="132">
        <f t="shared" si="385"/>
        <v>0.16109000000000001</v>
      </c>
      <c r="BB616" s="132">
        <f t="shared" si="386"/>
        <v>0.5811400000000001</v>
      </c>
      <c r="BC616" s="132">
        <f t="shared" si="387"/>
        <v>0.14383000000000001</v>
      </c>
      <c r="BD616" s="132">
        <f t="shared" si="388"/>
        <v>0.15846000000000002</v>
      </c>
      <c r="BE616" s="132">
        <f t="shared" si="389"/>
        <v>7.6270000000000004E-2</v>
      </c>
      <c r="BF616" s="132">
        <f t="shared" si="390"/>
        <v>9.4730000000000009E-2</v>
      </c>
      <c r="BG616" s="132">
        <f t="shared" si="401"/>
        <v>3.3899999999999998E-3</v>
      </c>
      <c r="BH616" s="132"/>
      <c r="BI616" s="132">
        <f t="shared" si="410"/>
        <v>1.3532</v>
      </c>
      <c r="BJ616" s="132">
        <f t="shared" si="410"/>
        <v>2.3056000000000001</v>
      </c>
      <c r="BK616" s="132">
        <f t="shared" si="410"/>
        <v>3.1288</v>
      </c>
      <c r="BL616" s="132">
        <f t="shared" si="391"/>
        <v>0.24810000000000001</v>
      </c>
      <c r="BM616" s="132">
        <f t="shared" si="402"/>
        <v>1.4487000000000001</v>
      </c>
      <c r="BN616" s="132">
        <f t="shared" si="392"/>
        <v>0.80640000000000012</v>
      </c>
      <c r="BO616" s="132"/>
      <c r="BP616" s="132">
        <f t="shared" si="403"/>
        <v>3.7050500000000004</v>
      </c>
      <c r="BQ616" s="132">
        <f t="shared" si="404"/>
        <v>9.8788999999999998</v>
      </c>
      <c r="BR616" s="132">
        <f t="shared" si="405"/>
        <v>0.37013999999999997</v>
      </c>
      <c r="BS616" s="132">
        <f t="shared" si="393"/>
        <v>0.14458000000000001</v>
      </c>
      <c r="BT616" s="132">
        <f t="shared" si="394"/>
        <v>1.3295000000000001</v>
      </c>
      <c r="BU616" s="132"/>
      <c r="BV616" s="132">
        <f t="shared" si="406"/>
        <v>0.1794</v>
      </c>
      <c r="BW616" s="133">
        <f t="shared" si="411"/>
        <v>1.3508</v>
      </c>
      <c r="BX616" s="133">
        <f t="shared" si="411"/>
        <v>1.3109</v>
      </c>
      <c r="BY616" s="133">
        <f t="shared" si="395"/>
        <v>0.21860000000000002</v>
      </c>
      <c r="BZ616" s="133">
        <f t="shared" si="396"/>
        <v>0.30890000000000001</v>
      </c>
      <c r="CA616" s="133">
        <f t="shared" si="397"/>
        <v>1.2800000000000001E-2</v>
      </c>
      <c r="CB616" s="133">
        <f t="shared" si="398"/>
        <v>8.7569999999999997</v>
      </c>
      <c r="CC616" s="133"/>
      <c r="CD616" s="133">
        <f t="shared" si="399"/>
        <v>1.4729000000000001</v>
      </c>
    </row>
    <row r="617" spans="1:82" ht="15.75" x14ac:dyDescent="0.25">
      <c r="A617" s="125">
        <v>43715</v>
      </c>
      <c r="B617" s="138">
        <v>14413</v>
      </c>
      <c r="C617" s="138">
        <v>47496</v>
      </c>
      <c r="D617" s="138">
        <v>63736</v>
      </c>
      <c r="E617" s="138">
        <v>14299</v>
      </c>
      <c r="F617" s="138">
        <v>43615</v>
      </c>
      <c r="G617" s="138">
        <v>2446</v>
      </c>
      <c r="H617" s="138">
        <v>14912</v>
      </c>
      <c r="I617" s="138">
        <v>13971</v>
      </c>
      <c r="J617" s="138">
        <v>100852</v>
      </c>
      <c r="K617" s="138">
        <v>75124</v>
      </c>
      <c r="L617" s="146">
        <v>3374</v>
      </c>
      <c r="M617" s="146">
        <v>18489</v>
      </c>
      <c r="N617" s="138">
        <v>28</v>
      </c>
      <c r="O617" s="138">
        <v>18945</v>
      </c>
      <c r="P617" s="138">
        <v>16131</v>
      </c>
      <c r="Q617" s="138">
        <v>2291</v>
      </c>
      <c r="R617" s="138">
        <v>13130</v>
      </c>
      <c r="S617" s="138">
        <v>44082</v>
      </c>
      <c r="T617" s="138">
        <v>12865</v>
      </c>
      <c r="U617" s="138">
        <v>2580</v>
      </c>
      <c r="V617" s="138">
        <v>26045</v>
      </c>
      <c r="W617" s="138">
        <v>30207</v>
      </c>
      <c r="X617" s="138">
        <v>18363</v>
      </c>
      <c r="Y617" s="146">
        <v>16109</v>
      </c>
      <c r="Z617" s="138">
        <v>15839</v>
      </c>
      <c r="AA617" s="138">
        <v>43143</v>
      </c>
      <c r="AB617" s="138">
        <v>1074</v>
      </c>
      <c r="AC617" s="138">
        <v>831</v>
      </c>
      <c r="AD617" s="146">
        <v>9026</v>
      </c>
      <c r="AE617" s="138">
        <v>27551</v>
      </c>
      <c r="AF617" s="138">
        <v>5096</v>
      </c>
      <c r="AG617" s="138">
        <v>0</v>
      </c>
      <c r="AH617" s="138">
        <v>80750</v>
      </c>
      <c r="AI617" s="138">
        <v>64070</v>
      </c>
      <c r="AJ617" s="138">
        <v>373020</v>
      </c>
      <c r="AK617" s="128">
        <f t="shared" si="414"/>
        <v>0.18489000000000003</v>
      </c>
      <c r="AL617" s="129">
        <f t="shared" si="415"/>
        <v>1.4413</v>
      </c>
      <c r="AM617" s="129">
        <f t="shared" si="416"/>
        <v>2.3748</v>
      </c>
      <c r="AN617" s="129">
        <f t="shared" si="416"/>
        <v>3.1868000000000003</v>
      </c>
      <c r="AO617" s="129">
        <f t="shared" si="417"/>
        <v>10.0852</v>
      </c>
      <c r="AP617" s="129">
        <f t="shared" si="418"/>
        <v>3.7562000000000002</v>
      </c>
      <c r="AQ617" s="129">
        <f t="shared" si="412"/>
        <v>0.80750000000000011</v>
      </c>
      <c r="AR617" s="129">
        <f t="shared" si="413"/>
        <v>6.4070000000000002E-2</v>
      </c>
      <c r="AT617" s="131">
        <f t="shared" si="400"/>
        <v>43715</v>
      </c>
      <c r="AU617" s="132">
        <f t="shared" si="379"/>
        <v>0.27551000000000003</v>
      </c>
      <c r="AV617" s="132">
        <f t="shared" si="380"/>
        <v>0.43143000000000004</v>
      </c>
      <c r="AW617" s="132">
        <f t="shared" si="381"/>
        <v>0.44082000000000005</v>
      </c>
      <c r="AX617" s="132">
        <f t="shared" si="382"/>
        <v>8.3100000000000014E-3</v>
      </c>
      <c r="AY617" s="132">
        <f t="shared" si="383"/>
        <v>1.0740000000000001E-2</v>
      </c>
      <c r="AZ617" s="132">
        <f t="shared" si="384"/>
        <v>0.26045000000000001</v>
      </c>
      <c r="BA617" s="132">
        <f t="shared" si="385"/>
        <v>0.16109000000000001</v>
      </c>
      <c r="BB617" s="132">
        <f t="shared" si="386"/>
        <v>0.60414000000000001</v>
      </c>
      <c r="BC617" s="132">
        <f t="shared" si="387"/>
        <v>0.15839</v>
      </c>
      <c r="BD617" s="132">
        <f t="shared" si="388"/>
        <v>0.18363000000000002</v>
      </c>
      <c r="BE617" s="132">
        <f t="shared" si="389"/>
        <v>5.0960000000000005E-2</v>
      </c>
      <c r="BF617" s="132">
        <f t="shared" si="390"/>
        <v>9.0260000000000007E-2</v>
      </c>
      <c r="BG617" s="132">
        <f t="shared" si="401"/>
        <v>0</v>
      </c>
      <c r="BH617" s="132"/>
      <c r="BI617" s="132">
        <f t="shared" si="410"/>
        <v>1.4413</v>
      </c>
      <c r="BJ617" s="132">
        <f t="shared" si="410"/>
        <v>2.3748</v>
      </c>
      <c r="BK617" s="132">
        <f t="shared" si="410"/>
        <v>3.1868000000000003</v>
      </c>
      <c r="BL617" s="132">
        <f t="shared" si="391"/>
        <v>0.25800000000000001</v>
      </c>
      <c r="BM617" s="132">
        <f t="shared" si="402"/>
        <v>1.4299000000000002</v>
      </c>
      <c r="BN617" s="132">
        <f t="shared" si="392"/>
        <v>0.87230000000000008</v>
      </c>
      <c r="BO617" s="132"/>
      <c r="BP617" s="132">
        <f t="shared" si="403"/>
        <v>3.7562000000000002</v>
      </c>
      <c r="BQ617" s="132">
        <f t="shared" si="404"/>
        <v>10.0852</v>
      </c>
      <c r="BR617" s="132">
        <f t="shared" si="405"/>
        <v>0.37301999999999996</v>
      </c>
      <c r="BS617" s="132">
        <f t="shared" si="393"/>
        <v>0.12865000000000001</v>
      </c>
      <c r="BT617" s="132">
        <f t="shared" si="394"/>
        <v>1.3130000000000002</v>
      </c>
      <c r="BU617" s="132"/>
      <c r="BV617" s="132">
        <f t="shared" si="406"/>
        <v>0.24460000000000001</v>
      </c>
      <c r="BW617" s="133">
        <f t="shared" si="411"/>
        <v>1.4912000000000001</v>
      </c>
      <c r="BX617" s="133">
        <f t="shared" si="411"/>
        <v>1.3971</v>
      </c>
      <c r="BY617" s="133">
        <f t="shared" si="395"/>
        <v>0.2291</v>
      </c>
      <c r="BZ617" s="133">
        <f t="shared" si="396"/>
        <v>0.33740000000000003</v>
      </c>
      <c r="CA617" s="133">
        <f t="shared" si="397"/>
        <v>2.8E-3</v>
      </c>
      <c r="CB617" s="133">
        <f t="shared" si="398"/>
        <v>9.4725000000000001</v>
      </c>
      <c r="CC617" s="133"/>
      <c r="CD617" s="133">
        <f t="shared" si="399"/>
        <v>1.6131</v>
      </c>
    </row>
    <row r="618" spans="1:82" ht="15.75" x14ac:dyDescent="0.25">
      <c r="A618" s="125">
        <v>43716</v>
      </c>
      <c r="B618" s="138">
        <v>14667</v>
      </c>
      <c r="C618" s="138">
        <v>48810</v>
      </c>
      <c r="D618" s="138">
        <v>65197</v>
      </c>
      <c r="E618" s="146">
        <v>14684</v>
      </c>
      <c r="F618" s="138">
        <v>45153</v>
      </c>
      <c r="G618" s="138">
        <v>2243</v>
      </c>
      <c r="H618" s="138">
        <v>13995</v>
      </c>
      <c r="I618" s="138">
        <v>13023</v>
      </c>
      <c r="J618" s="146">
        <v>102000</v>
      </c>
      <c r="K618" s="146">
        <v>76695</v>
      </c>
      <c r="L618" s="138">
        <v>2987</v>
      </c>
      <c r="M618" s="146">
        <v>14531</v>
      </c>
      <c r="N618" s="138">
        <v>41</v>
      </c>
      <c r="O618" s="146">
        <v>17984</v>
      </c>
      <c r="P618" s="146">
        <v>15721</v>
      </c>
      <c r="Q618" s="146">
        <v>1952</v>
      </c>
      <c r="R618" s="145">
        <v>13621</v>
      </c>
      <c r="S618" s="138">
        <v>37234</v>
      </c>
      <c r="T618" s="146">
        <v>17153</v>
      </c>
      <c r="U618" s="138">
        <v>2526</v>
      </c>
      <c r="V618" s="138">
        <v>26955</v>
      </c>
      <c r="W618" s="138">
        <v>29173</v>
      </c>
      <c r="X618" s="146">
        <v>15530</v>
      </c>
      <c r="Y618" s="146">
        <v>16109</v>
      </c>
      <c r="Z618" s="138">
        <v>15764</v>
      </c>
      <c r="AA618" s="138">
        <v>46544</v>
      </c>
      <c r="AB618" s="146">
        <v>1162</v>
      </c>
      <c r="AC618" s="146">
        <v>811</v>
      </c>
      <c r="AD618" s="146">
        <v>8677</v>
      </c>
      <c r="AE618" s="138">
        <v>29946</v>
      </c>
      <c r="AF618" s="146">
        <v>4962</v>
      </c>
      <c r="AG618" s="138">
        <v>0</v>
      </c>
      <c r="AH618" s="138">
        <v>76990</v>
      </c>
      <c r="AI618" s="138">
        <v>62680</v>
      </c>
      <c r="AJ618" s="138">
        <v>369340</v>
      </c>
      <c r="AK618" s="128">
        <f t="shared" si="414"/>
        <v>0.14531000000000002</v>
      </c>
      <c r="AL618" s="129">
        <f t="shared" si="415"/>
        <v>1.4667000000000001</v>
      </c>
      <c r="AM618" s="129">
        <f t="shared" si="416"/>
        <v>2.4405000000000001</v>
      </c>
      <c r="AN618" s="129">
        <f t="shared" si="416"/>
        <v>3.2598500000000001</v>
      </c>
      <c r="AO618" s="129">
        <f t="shared" si="417"/>
        <v>10.200000000000001</v>
      </c>
      <c r="AP618" s="129">
        <f t="shared" si="418"/>
        <v>3.8347500000000001</v>
      </c>
      <c r="AQ618" s="129">
        <f t="shared" si="412"/>
        <v>0.76990000000000003</v>
      </c>
      <c r="AR618" s="129">
        <f t="shared" si="413"/>
        <v>6.268E-2</v>
      </c>
      <c r="AT618" s="131">
        <f t="shared" si="400"/>
        <v>43716</v>
      </c>
      <c r="AU618" s="132">
        <f t="shared" si="379"/>
        <v>0.29946</v>
      </c>
      <c r="AV618" s="132">
        <f t="shared" si="380"/>
        <v>0.46544000000000002</v>
      </c>
      <c r="AW618" s="132">
        <f t="shared" si="381"/>
        <v>0.37234</v>
      </c>
      <c r="AX618" s="132">
        <f t="shared" si="382"/>
        <v>8.1100000000000009E-3</v>
      </c>
      <c r="AY618" s="132">
        <f t="shared" si="383"/>
        <v>1.162E-2</v>
      </c>
      <c r="AZ618" s="132">
        <f t="shared" si="384"/>
        <v>0.26955000000000001</v>
      </c>
      <c r="BA618" s="132">
        <f t="shared" si="385"/>
        <v>0.16109000000000001</v>
      </c>
      <c r="BB618" s="132">
        <f t="shared" si="386"/>
        <v>0.58346000000000009</v>
      </c>
      <c r="BC618" s="132">
        <f t="shared" si="387"/>
        <v>0.15764</v>
      </c>
      <c r="BD618" s="132">
        <f t="shared" si="388"/>
        <v>0.15530000000000002</v>
      </c>
      <c r="BE618" s="132">
        <f t="shared" si="389"/>
        <v>4.9620000000000004E-2</v>
      </c>
      <c r="BF618" s="132">
        <f t="shared" si="390"/>
        <v>8.6770000000000014E-2</v>
      </c>
      <c r="BG618" s="132">
        <f t="shared" si="401"/>
        <v>0</v>
      </c>
      <c r="BH618" s="132"/>
      <c r="BI618" s="132">
        <f t="shared" si="410"/>
        <v>1.4667000000000001</v>
      </c>
      <c r="BJ618" s="132">
        <f t="shared" si="410"/>
        <v>2.4405000000000001</v>
      </c>
      <c r="BK618" s="132">
        <f t="shared" si="410"/>
        <v>3.2598500000000001</v>
      </c>
      <c r="BL618" s="132">
        <f t="shared" si="391"/>
        <v>0.25259999999999999</v>
      </c>
      <c r="BM618" s="132">
        <f t="shared" si="402"/>
        <v>1.4684000000000001</v>
      </c>
      <c r="BN618" s="132">
        <f t="shared" si="392"/>
        <v>0.90306000000000008</v>
      </c>
      <c r="BO618" s="132"/>
      <c r="BP618" s="132">
        <f t="shared" si="403"/>
        <v>3.8347500000000001</v>
      </c>
      <c r="BQ618" s="132">
        <f t="shared" si="404"/>
        <v>10.200000000000001</v>
      </c>
      <c r="BR618" s="132">
        <f t="shared" si="405"/>
        <v>0.36934</v>
      </c>
      <c r="BS618" s="132">
        <f t="shared" si="393"/>
        <v>0.17153000000000002</v>
      </c>
      <c r="BT618" s="132">
        <f t="shared" si="394"/>
        <v>1.3621000000000001</v>
      </c>
      <c r="BU618" s="132"/>
      <c r="BV618" s="132">
        <f t="shared" si="406"/>
        <v>0.2243</v>
      </c>
      <c r="BW618" s="133">
        <f t="shared" si="411"/>
        <v>1.3995</v>
      </c>
      <c r="BX618" s="133">
        <f t="shared" si="411"/>
        <v>1.3023</v>
      </c>
      <c r="BY618" s="133">
        <f t="shared" si="395"/>
        <v>0.19520000000000001</v>
      </c>
      <c r="BZ618" s="133">
        <f t="shared" si="396"/>
        <v>0.29870000000000002</v>
      </c>
      <c r="CA618" s="133">
        <f t="shared" si="397"/>
        <v>4.1000000000000003E-3</v>
      </c>
      <c r="CB618" s="133">
        <f t="shared" si="398"/>
        <v>8.9920000000000009</v>
      </c>
      <c r="CC618" s="133"/>
      <c r="CD618" s="133">
        <f t="shared" si="399"/>
        <v>1.5721000000000001</v>
      </c>
    </row>
    <row r="619" spans="1:82" ht="15.75" x14ac:dyDescent="0.25">
      <c r="A619" s="125">
        <v>43717</v>
      </c>
      <c r="B619" s="126">
        <v>13727</v>
      </c>
      <c r="C619" s="126">
        <v>46898</v>
      </c>
      <c r="D619" s="126">
        <v>63623</v>
      </c>
      <c r="E619" s="126">
        <v>14781</v>
      </c>
      <c r="F619" s="126">
        <v>41788</v>
      </c>
      <c r="G619" s="126">
        <v>1653</v>
      </c>
      <c r="H619" s="126">
        <v>12433</v>
      </c>
      <c r="I619" s="126">
        <v>11658</v>
      </c>
      <c r="J619" s="126">
        <v>99568</v>
      </c>
      <c r="K619" s="126">
        <v>74394</v>
      </c>
      <c r="L619" s="126">
        <v>2763</v>
      </c>
      <c r="M619" s="135">
        <v>16208</v>
      </c>
      <c r="N619" s="126">
        <v>129</v>
      </c>
      <c r="O619" s="126">
        <v>17003</v>
      </c>
      <c r="P619" s="126">
        <v>13622</v>
      </c>
      <c r="Q619" s="126">
        <v>1736</v>
      </c>
      <c r="R619" s="126">
        <v>13190</v>
      </c>
      <c r="S619" s="126">
        <v>49570</v>
      </c>
      <c r="T619" s="126">
        <v>10266</v>
      </c>
      <c r="U619" s="126">
        <v>2557</v>
      </c>
      <c r="V619" s="126">
        <v>24974</v>
      </c>
      <c r="W619" s="126">
        <v>30955</v>
      </c>
      <c r="X619" s="126">
        <v>13073</v>
      </c>
      <c r="Y619" s="146">
        <v>16109</v>
      </c>
      <c r="Z619" s="126">
        <v>15639</v>
      </c>
      <c r="AA619" s="126">
        <v>45359</v>
      </c>
      <c r="AB619" s="126">
        <v>872</v>
      </c>
      <c r="AC619" s="126">
        <v>569</v>
      </c>
      <c r="AD619" s="126">
        <v>8737</v>
      </c>
      <c r="AE619" s="126">
        <v>28164</v>
      </c>
      <c r="AF619" s="126">
        <v>7353</v>
      </c>
      <c r="AG619" s="126">
        <v>11010</v>
      </c>
      <c r="AH619" s="126">
        <v>76410</v>
      </c>
      <c r="AI619" s="126">
        <v>60610</v>
      </c>
      <c r="AJ619" s="126">
        <v>370020</v>
      </c>
      <c r="AK619" s="128">
        <f t="shared" si="414"/>
        <v>0.16208</v>
      </c>
      <c r="AL619" s="129">
        <f t="shared" si="415"/>
        <v>1.3727</v>
      </c>
      <c r="AM619" s="129">
        <f t="shared" si="416"/>
        <v>2.3449</v>
      </c>
      <c r="AN619" s="129">
        <f t="shared" si="416"/>
        <v>3.1811500000000001</v>
      </c>
      <c r="AO619" s="129">
        <f t="shared" si="417"/>
        <v>9.9568000000000012</v>
      </c>
      <c r="AP619" s="129">
        <f t="shared" si="418"/>
        <v>3.7197</v>
      </c>
      <c r="AQ619" s="129">
        <f t="shared" si="412"/>
        <v>0.76410000000000011</v>
      </c>
      <c r="AR619" s="129">
        <f t="shared" si="413"/>
        <v>6.0609999999999997E-2</v>
      </c>
      <c r="AT619" s="131">
        <f t="shared" si="400"/>
        <v>43717</v>
      </c>
      <c r="AU619" s="132">
        <f t="shared" si="379"/>
        <v>0.28164</v>
      </c>
      <c r="AV619" s="132">
        <f t="shared" si="380"/>
        <v>0.45359000000000005</v>
      </c>
      <c r="AW619" s="132">
        <f t="shared" si="381"/>
        <v>0.49570000000000003</v>
      </c>
      <c r="AX619" s="132">
        <f t="shared" si="382"/>
        <v>5.6900000000000006E-3</v>
      </c>
      <c r="AY619" s="132">
        <f t="shared" si="383"/>
        <v>8.7200000000000003E-3</v>
      </c>
      <c r="AZ619" s="132">
        <f t="shared" si="384"/>
        <v>0.24974000000000002</v>
      </c>
      <c r="BA619" s="132">
        <f t="shared" si="385"/>
        <v>0.16109000000000001</v>
      </c>
      <c r="BB619" s="132">
        <f t="shared" si="386"/>
        <v>0.61910000000000009</v>
      </c>
      <c r="BC619" s="132">
        <f t="shared" si="387"/>
        <v>0.15639</v>
      </c>
      <c r="BD619" s="132">
        <f t="shared" si="388"/>
        <v>0.13073000000000001</v>
      </c>
      <c r="BE619" s="132">
        <f t="shared" si="389"/>
        <v>7.3530000000000012E-2</v>
      </c>
      <c r="BF619" s="132">
        <f t="shared" si="390"/>
        <v>8.7370000000000003E-2</v>
      </c>
      <c r="BG619" s="132">
        <f t="shared" si="401"/>
        <v>1.1009999999999999E-2</v>
      </c>
      <c r="BH619" s="132"/>
      <c r="BI619" s="132">
        <f t="shared" si="410"/>
        <v>1.3727</v>
      </c>
      <c r="BJ619" s="132">
        <f t="shared" si="410"/>
        <v>2.3449</v>
      </c>
      <c r="BK619" s="132">
        <f t="shared" si="410"/>
        <v>3.1811500000000001</v>
      </c>
      <c r="BL619" s="132">
        <f t="shared" si="391"/>
        <v>0.25570000000000004</v>
      </c>
      <c r="BM619" s="132">
        <f t="shared" si="402"/>
        <v>1.4781</v>
      </c>
      <c r="BN619" s="132">
        <f t="shared" si="392"/>
        <v>0.83576000000000006</v>
      </c>
      <c r="BO619" s="132"/>
      <c r="BP619" s="132">
        <f t="shared" si="403"/>
        <v>3.7197</v>
      </c>
      <c r="BQ619" s="132">
        <f t="shared" si="404"/>
        <v>9.9568000000000012</v>
      </c>
      <c r="BR619" s="132">
        <f t="shared" si="405"/>
        <v>0.37001999999999996</v>
      </c>
      <c r="BS619" s="132">
        <f t="shared" si="393"/>
        <v>0.10266000000000002</v>
      </c>
      <c r="BT619" s="132">
        <f t="shared" si="394"/>
        <v>1.3190000000000002</v>
      </c>
      <c r="BU619" s="132"/>
      <c r="BV619" s="132">
        <f t="shared" si="406"/>
        <v>0.1653</v>
      </c>
      <c r="BW619" s="133">
        <f t="shared" si="411"/>
        <v>1.2433000000000001</v>
      </c>
      <c r="BX619" s="133">
        <f t="shared" si="411"/>
        <v>1.1657999999999999</v>
      </c>
      <c r="BY619" s="133">
        <f t="shared" si="395"/>
        <v>0.1736</v>
      </c>
      <c r="BZ619" s="133">
        <f t="shared" si="396"/>
        <v>0.27629999999999999</v>
      </c>
      <c r="CA619" s="133">
        <f t="shared" si="397"/>
        <v>1.29E-2</v>
      </c>
      <c r="CB619" s="133">
        <f t="shared" si="398"/>
        <v>8.5015000000000001</v>
      </c>
      <c r="CC619" s="133"/>
      <c r="CD619" s="133">
        <f t="shared" si="399"/>
        <v>1.3622000000000001</v>
      </c>
    </row>
    <row r="620" spans="1:82" ht="15.75" x14ac:dyDescent="0.25">
      <c r="A620" s="125">
        <v>43718</v>
      </c>
      <c r="B620" s="138">
        <v>13370</v>
      </c>
      <c r="C620" s="138">
        <v>46077</v>
      </c>
      <c r="D620" s="138">
        <v>62732</v>
      </c>
      <c r="E620" s="138">
        <v>14748</v>
      </c>
      <c r="F620" s="138">
        <v>42384</v>
      </c>
      <c r="G620" s="138">
        <v>1584</v>
      </c>
      <c r="H620" s="138">
        <v>12151</v>
      </c>
      <c r="I620" s="138">
        <v>11117</v>
      </c>
      <c r="J620" s="138">
        <v>98810</v>
      </c>
      <c r="K620" s="138">
        <v>74509</v>
      </c>
      <c r="L620" s="138">
        <v>2684</v>
      </c>
      <c r="M620" s="138">
        <v>11235</v>
      </c>
      <c r="N620" s="138">
        <v>141</v>
      </c>
      <c r="O620" s="138">
        <v>16331</v>
      </c>
      <c r="P620" s="138">
        <v>13457</v>
      </c>
      <c r="Q620" s="138">
        <v>1753</v>
      </c>
      <c r="R620" s="138">
        <v>13854</v>
      </c>
      <c r="S620" s="138">
        <v>46042</v>
      </c>
      <c r="T620" s="138">
        <v>13316</v>
      </c>
      <c r="U620" s="138">
        <v>2548</v>
      </c>
      <c r="V620" s="138">
        <v>24398</v>
      </c>
      <c r="W620" s="138">
        <v>30823</v>
      </c>
      <c r="X620" s="138">
        <v>12955</v>
      </c>
      <c r="Y620" s="146">
        <v>16109</v>
      </c>
      <c r="Z620" s="138">
        <v>15379</v>
      </c>
      <c r="AA620" s="138">
        <v>43963</v>
      </c>
      <c r="AB620" s="138">
        <v>786</v>
      </c>
      <c r="AC620" s="138">
        <v>1290</v>
      </c>
      <c r="AD620" s="138">
        <v>8059</v>
      </c>
      <c r="AE620" s="138">
        <v>28126</v>
      </c>
      <c r="AF620" s="138">
        <v>8035</v>
      </c>
      <c r="AG620" s="138">
        <v>9270</v>
      </c>
      <c r="AH620" s="138">
        <v>71830</v>
      </c>
      <c r="AI620" s="138">
        <v>56860</v>
      </c>
      <c r="AJ620" s="138">
        <v>369940</v>
      </c>
      <c r="AK620" s="128">
        <f t="shared" si="414"/>
        <v>0.11235000000000001</v>
      </c>
      <c r="AL620" s="129">
        <f t="shared" si="415"/>
        <v>1.337</v>
      </c>
      <c r="AM620" s="129">
        <f t="shared" si="416"/>
        <v>2.3038500000000002</v>
      </c>
      <c r="AN620" s="129">
        <f t="shared" si="416"/>
        <v>3.1366000000000001</v>
      </c>
      <c r="AO620" s="129">
        <f t="shared" si="417"/>
        <v>9.8810000000000002</v>
      </c>
      <c r="AP620" s="129">
        <f t="shared" si="418"/>
        <v>3.7254500000000004</v>
      </c>
      <c r="AQ620" s="129">
        <f t="shared" si="412"/>
        <v>0.71830000000000005</v>
      </c>
      <c r="AR620" s="129">
        <f t="shared" si="413"/>
        <v>5.6860000000000001E-2</v>
      </c>
      <c r="AT620" s="131">
        <f t="shared" si="400"/>
        <v>43718</v>
      </c>
      <c r="AU620" s="132">
        <f t="shared" si="379"/>
        <v>0.28126000000000001</v>
      </c>
      <c r="AV620" s="132">
        <f t="shared" si="380"/>
        <v>0.43963000000000002</v>
      </c>
      <c r="AW620" s="132">
        <f t="shared" si="381"/>
        <v>0.46042000000000005</v>
      </c>
      <c r="AX620" s="132">
        <f t="shared" si="382"/>
        <v>1.2900000000000002E-2</v>
      </c>
      <c r="AY620" s="132">
        <f t="shared" si="383"/>
        <v>7.8600000000000007E-3</v>
      </c>
      <c r="AZ620" s="132">
        <f t="shared" si="384"/>
        <v>0.24398000000000003</v>
      </c>
      <c r="BA620" s="132">
        <f t="shared" si="385"/>
        <v>0.16109000000000001</v>
      </c>
      <c r="BB620" s="132">
        <f t="shared" si="386"/>
        <v>0.61646000000000001</v>
      </c>
      <c r="BC620" s="132">
        <f t="shared" si="387"/>
        <v>0.15379000000000001</v>
      </c>
      <c r="BD620" s="132">
        <f t="shared" si="388"/>
        <v>0.12955</v>
      </c>
      <c r="BE620" s="132">
        <f t="shared" si="389"/>
        <v>8.0350000000000005E-2</v>
      </c>
      <c r="BF620" s="132">
        <f t="shared" si="390"/>
        <v>8.0590000000000009E-2</v>
      </c>
      <c r="BG620" s="132">
        <f t="shared" si="401"/>
        <v>9.2699999999999987E-3</v>
      </c>
      <c r="BH620" s="132"/>
      <c r="BI620" s="132">
        <f t="shared" si="410"/>
        <v>1.337</v>
      </c>
      <c r="BJ620" s="132">
        <f t="shared" si="410"/>
        <v>2.3038500000000002</v>
      </c>
      <c r="BK620" s="132">
        <f t="shared" si="410"/>
        <v>3.1366000000000001</v>
      </c>
      <c r="BL620" s="132">
        <f t="shared" si="391"/>
        <v>0.25480000000000003</v>
      </c>
      <c r="BM620" s="132">
        <f t="shared" si="402"/>
        <v>1.4748000000000001</v>
      </c>
      <c r="BN620" s="132">
        <f t="shared" si="392"/>
        <v>0.8476800000000001</v>
      </c>
      <c r="BO620" s="132"/>
      <c r="BP620" s="132">
        <f t="shared" si="403"/>
        <v>3.7254500000000004</v>
      </c>
      <c r="BQ620" s="132">
        <f t="shared" si="404"/>
        <v>9.8810000000000002</v>
      </c>
      <c r="BR620" s="132">
        <f t="shared" si="405"/>
        <v>0.36993999999999999</v>
      </c>
      <c r="BS620" s="132">
        <f t="shared" si="393"/>
        <v>0.13316</v>
      </c>
      <c r="BT620" s="132">
        <f t="shared" si="394"/>
        <v>1.3854</v>
      </c>
      <c r="BU620" s="132"/>
      <c r="BV620" s="132">
        <f t="shared" si="406"/>
        <v>0.15840000000000001</v>
      </c>
      <c r="BW620" s="133">
        <f t="shared" si="411"/>
        <v>1.2151000000000001</v>
      </c>
      <c r="BX620" s="133">
        <f t="shared" si="411"/>
        <v>1.1117000000000001</v>
      </c>
      <c r="BY620" s="133">
        <f t="shared" si="395"/>
        <v>0.17530000000000001</v>
      </c>
      <c r="BZ620" s="133">
        <f t="shared" si="396"/>
        <v>0.26840000000000003</v>
      </c>
      <c r="CA620" s="133">
        <f t="shared" si="397"/>
        <v>1.4100000000000001E-2</v>
      </c>
      <c r="CB620" s="133">
        <f t="shared" si="398"/>
        <v>8.1654999999999998</v>
      </c>
      <c r="CC620" s="133"/>
      <c r="CD620" s="133">
        <f t="shared" si="399"/>
        <v>1.3457000000000001</v>
      </c>
    </row>
    <row r="621" spans="1:82" ht="15.75" x14ac:dyDescent="0.25">
      <c r="A621" s="125">
        <v>43719</v>
      </c>
      <c r="B621" s="138">
        <v>13546</v>
      </c>
      <c r="C621" s="138">
        <v>46151</v>
      </c>
      <c r="D621" s="138">
        <v>62925</v>
      </c>
      <c r="E621" s="146">
        <v>14882</v>
      </c>
      <c r="F621" s="138">
        <v>42032</v>
      </c>
      <c r="G621" s="138">
        <v>1678</v>
      </c>
      <c r="H621" s="138">
        <v>11909</v>
      </c>
      <c r="I621" s="138">
        <v>11230</v>
      </c>
      <c r="J621" s="146">
        <v>99308</v>
      </c>
      <c r="K621" s="146">
        <v>74843</v>
      </c>
      <c r="L621" s="138">
        <v>2687</v>
      </c>
      <c r="M621" s="138">
        <v>16847</v>
      </c>
      <c r="N621" s="138">
        <v>130</v>
      </c>
      <c r="O621" s="146">
        <v>16376</v>
      </c>
      <c r="P621" s="146">
        <v>13383</v>
      </c>
      <c r="Q621" s="146">
        <v>1707</v>
      </c>
      <c r="R621" s="138">
        <v>13322</v>
      </c>
      <c r="S621" s="138">
        <v>46736</v>
      </c>
      <c r="T621" s="146">
        <v>14795</v>
      </c>
      <c r="U621" s="138">
        <v>2523</v>
      </c>
      <c r="V621" s="138">
        <v>24962</v>
      </c>
      <c r="W621" s="138">
        <v>33868</v>
      </c>
      <c r="X621" s="146">
        <v>13029</v>
      </c>
      <c r="Y621" s="146">
        <v>16109</v>
      </c>
      <c r="Z621" s="138">
        <v>15374</v>
      </c>
      <c r="AA621" s="138">
        <v>42428</v>
      </c>
      <c r="AB621" s="138">
        <v>768</v>
      </c>
      <c r="AC621" s="146">
        <v>3261</v>
      </c>
      <c r="AD621" s="146">
        <v>8220</v>
      </c>
      <c r="AE621" s="138">
        <v>28228</v>
      </c>
      <c r="AF621" s="146">
        <v>8409</v>
      </c>
      <c r="AG621" s="138">
        <v>0</v>
      </c>
      <c r="AH621" s="146">
        <v>70610</v>
      </c>
      <c r="AI621" s="146">
        <v>58260</v>
      </c>
      <c r="AJ621" s="138">
        <v>372160</v>
      </c>
      <c r="AK621" s="128">
        <f t="shared" si="414"/>
        <v>0.16847000000000001</v>
      </c>
      <c r="AL621" s="129">
        <f t="shared" si="415"/>
        <v>1.3546</v>
      </c>
      <c r="AM621" s="129">
        <f t="shared" si="416"/>
        <v>2.30755</v>
      </c>
      <c r="AN621" s="129">
        <f t="shared" si="416"/>
        <v>3.1462500000000002</v>
      </c>
      <c r="AO621" s="129">
        <f t="shared" si="417"/>
        <v>9.9307999999999996</v>
      </c>
      <c r="AP621" s="129">
        <f t="shared" si="418"/>
        <v>3.7421500000000001</v>
      </c>
      <c r="AQ621" s="129">
        <f t="shared" si="412"/>
        <v>0.70610000000000006</v>
      </c>
      <c r="AR621" s="129">
        <f t="shared" si="413"/>
        <v>5.8259999999999999E-2</v>
      </c>
      <c r="AT621" s="131">
        <f t="shared" si="400"/>
        <v>43719</v>
      </c>
      <c r="AU621" s="132">
        <f t="shared" si="379"/>
        <v>0.28228000000000003</v>
      </c>
      <c r="AV621" s="132">
        <f t="shared" si="380"/>
        <v>0.42428000000000005</v>
      </c>
      <c r="AW621" s="132">
        <f t="shared" si="381"/>
        <v>0.46736000000000005</v>
      </c>
      <c r="AX621" s="132">
        <f t="shared" si="382"/>
        <v>3.261E-2</v>
      </c>
      <c r="AY621" s="132">
        <f t="shared" si="383"/>
        <v>7.6800000000000011E-3</v>
      </c>
      <c r="AZ621" s="132">
        <f t="shared" si="384"/>
        <v>0.24962000000000001</v>
      </c>
      <c r="BA621" s="132">
        <f t="shared" si="385"/>
        <v>0.16109000000000001</v>
      </c>
      <c r="BB621" s="132">
        <f t="shared" si="386"/>
        <v>0.67736000000000007</v>
      </c>
      <c r="BC621" s="132">
        <f t="shared" si="387"/>
        <v>0.15374000000000002</v>
      </c>
      <c r="BD621" s="132">
        <f t="shared" si="388"/>
        <v>0.13029000000000002</v>
      </c>
      <c r="BE621" s="132">
        <f t="shared" si="389"/>
        <v>8.4090000000000012E-2</v>
      </c>
      <c r="BF621" s="132">
        <f t="shared" si="390"/>
        <v>8.2200000000000009E-2</v>
      </c>
      <c r="BG621" s="132">
        <f t="shared" si="401"/>
        <v>0</v>
      </c>
      <c r="BH621" s="132"/>
      <c r="BI621" s="132">
        <f t="shared" si="410"/>
        <v>1.3546</v>
      </c>
      <c r="BJ621" s="132">
        <f t="shared" si="410"/>
        <v>2.30755</v>
      </c>
      <c r="BK621" s="132">
        <f t="shared" si="410"/>
        <v>3.1462500000000002</v>
      </c>
      <c r="BL621" s="132">
        <f t="shared" si="391"/>
        <v>0.25230000000000002</v>
      </c>
      <c r="BM621" s="132">
        <f t="shared" si="402"/>
        <v>1.4882</v>
      </c>
      <c r="BN621" s="132">
        <f t="shared" si="392"/>
        <v>0.84064000000000005</v>
      </c>
      <c r="BO621" s="132"/>
      <c r="BP621" s="132">
        <f t="shared" si="403"/>
        <v>3.7421500000000001</v>
      </c>
      <c r="BQ621" s="132">
        <f t="shared" si="404"/>
        <v>9.9307999999999996</v>
      </c>
      <c r="BR621" s="132">
        <f t="shared" si="405"/>
        <v>0.37215999999999999</v>
      </c>
      <c r="BS621" s="132">
        <f t="shared" si="393"/>
        <v>0.14795000000000003</v>
      </c>
      <c r="BT621" s="132">
        <f t="shared" si="394"/>
        <v>1.3322000000000001</v>
      </c>
      <c r="BU621" s="132"/>
      <c r="BV621" s="132">
        <f t="shared" si="406"/>
        <v>0.1678</v>
      </c>
      <c r="BW621" s="133">
        <f t="shared" si="411"/>
        <v>1.1909000000000001</v>
      </c>
      <c r="BX621" s="133">
        <f t="shared" si="411"/>
        <v>1.123</v>
      </c>
      <c r="BY621" s="133">
        <f t="shared" si="395"/>
        <v>0.17070000000000002</v>
      </c>
      <c r="BZ621" s="133">
        <f t="shared" si="396"/>
        <v>0.26869999999999999</v>
      </c>
      <c r="CA621" s="133">
        <f t="shared" si="397"/>
        <v>1.3000000000000001E-2</v>
      </c>
      <c r="CB621" s="133">
        <f t="shared" si="398"/>
        <v>8.1880000000000006</v>
      </c>
      <c r="CC621" s="133"/>
      <c r="CD621" s="133">
        <f t="shared" si="399"/>
        <v>1.3383</v>
      </c>
    </row>
    <row r="622" spans="1:82" ht="15.75" x14ac:dyDescent="0.25">
      <c r="A622" s="125">
        <v>43720</v>
      </c>
      <c r="B622" s="126">
        <v>13661</v>
      </c>
      <c r="C622" s="126">
        <v>46349</v>
      </c>
      <c r="D622" s="126">
        <v>63429</v>
      </c>
      <c r="E622" s="126">
        <v>15687</v>
      </c>
      <c r="F622" s="126">
        <v>43413</v>
      </c>
      <c r="G622" s="126">
        <v>1835</v>
      </c>
      <c r="H622" s="126">
        <v>13222</v>
      </c>
      <c r="I622" s="126">
        <v>12073</v>
      </c>
      <c r="J622" s="126">
        <v>101197</v>
      </c>
      <c r="K622" s="126">
        <v>77037</v>
      </c>
      <c r="L622" s="126">
        <v>2804</v>
      </c>
      <c r="M622" s="126">
        <v>17186</v>
      </c>
      <c r="N622" s="126">
        <v>147</v>
      </c>
      <c r="O622" s="126">
        <v>17416</v>
      </c>
      <c r="P622" s="126">
        <v>14408</v>
      </c>
      <c r="Q622" s="126">
        <v>1877</v>
      </c>
      <c r="R622" s="126">
        <v>13209</v>
      </c>
      <c r="S622" s="126">
        <v>48531</v>
      </c>
      <c r="T622" s="135">
        <v>12826</v>
      </c>
      <c r="U622" s="126">
        <v>3008</v>
      </c>
      <c r="V622" s="126">
        <v>24996</v>
      </c>
      <c r="W622" s="126">
        <v>32758</v>
      </c>
      <c r="X622" s="126">
        <v>14067</v>
      </c>
      <c r="Y622" s="146">
        <v>16109</v>
      </c>
      <c r="Z622" s="126">
        <v>15790</v>
      </c>
      <c r="AA622" s="126">
        <v>44846</v>
      </c>
      <c r="AB622" s="126">
        <v>898</v>
      </c>
      <c r="AC622" s="126">
        <v>1566</v>
      </c>
      <c r="AD622" s="126">
        <v>7762</v>
      </c>
      <c r="AE622" s="126">
        <v>28690</v>
      </c>
      <c r="AF622" s="126">
        <v>9250</v>
      </c>
      <c r="AG622" s="126">
        <v>11010</v>
      </c>
      <c r="AH622" s="126">
        <v>70280</v>
      </c>
      <c r="AI622" s="126">
        <v>58890</v>
      </c>
      <c r="AJ622" s="126">
        <v>353920</v>
      </c>
      <c r="AK622" s="128">
        <f t="shared" si="414"/>
        <v>0.17186000000000001</v>
      </c>
      <c r="AL622" s="129">
        <f t="shared" si="415"/>
        <v>1.3661000000000001</v>
      </c>
      <c r="AM622" s="129">
        <f t="shared" si="416"/>
        <v>2.31745</v>
      </c>
      <c r="AN622" s="129">
        <f t="shared" si="416"/>
        <v>3.1714500000000001</v>
      </c>
      <c r="AO622" s="129">
        <f t="shared" si="417"/>
        <v>10.1197</v>
      </c>
      <c r="AP622" s="129">
        <f t="shared" si="418"/>
        <v>3.8518500000000002</v>
      </c>
      <c r="AQ622" s="129">
        <f t="shared" si="412"/>
        <v>0.70280000000000009</v>
      </c>
      <c r="AR622" s="129">
        <f t="shared" si="413"/>
        <v>5.8889999999999998E-2</v>
      </c>
      <c r="AT622" s="131">
        <f t="shared" si="400"/>
        <v>43720</v>
      </c>
      <c r="AU622" s="132">
        <f t="shared" si="379"/>
        <v>0.28690000000000004</v>
      </c>
      <c r="AV622" s="132">
        <f t="shared" si="380"/>
        <v>0.44846000000000003</v>
      </c>
      <c r="AW622" s="132">
        <f t="shared" si="381"/>
        <v>0.48531000000000002</v>
      </c>
      <c r="AX622" s="132">
        <f t="shared" si="382"/>
        <v>1.566E-2</v>
      </c>
      <c r="AY622" s="132">
        <f t="shared" si="383"/>
        <v>8.9800000000000001E-3</v>
      </c>
      <c r="AZ622" s="132">
        <f t="shared" si="384"/>
        <v>0.24996000000000002</v>
      </c>
      <c r="BA622" s="132">
        <f t="shared" si="385"/>
        <v>0.16109000000000001</v>
      </c>
      <c r="BB622" s="132">
        <f t="shared" si="386"/>
        <v>0.65516000000000008</v>
      </c>
      <c r="BC622" s="132">
        <f t="shared" si="387"/>
        <v>0.15790000000000001</v>
      </c>
      <c r="BD622" s="132">
        <f t="shared" si="388"/>
        <v>0.14067000000000002</v>
      </c>
      <c r="BE622" s="132">
        <f t="shared" si="389"/>
        <v>9.2500000000000013E-2</v>
      </c>
      <c r="BF622" s="132">
        <f t="shared" si="390"/>
        <v>7.7620000000000008E-2</v>
      </c>
      <c r="BG622" s="132">
        <f t="shared" si="401"/>
        <v>1.1009999999999999E-2</v>
      </c>
      <c r="BH622" s="132"/>
      <c r="BI622" s="132">
        <f t="shared" si="410"/>
        <v>1.3661000000000001</v>
      </c>
      <c r="BJ622" s="132">
        <f t="shared" si="410"/>
        <v>2.31745</v>
      </c>
      <c r="BK622" s="132">
        <f t="shared" si="410"/>
        <v>3.1714500000000001</v>
      </c>
      <c r="BL622" s="132">
        <f t="shared" si="391"/>
        <v>0.30080000000000001</v>
      </c>
      <c r="BM622" s="132">
        <f t="shared" si="402"/>
        <v>1.5687</v>
      </c>
      <c r="BN622" s="132">
        <f t="shared" si="392"/>
        <v>0.86826000000000003</v>
      </c>
      <c r="BO622" s="132"/>
      <c r="BP622" s="132">
        <f t="shared" si="403"/>
        <v>3.8518500000000002</v>
      </c>
      <c r="BQ622" s="132">
        <f t="shared" si="404"/>
        <v>10.1197</v>
      </c>
      <c r="BR622" s="132">
        <f t="shared" si="405"/>
        <v>0.35391999999999996</v>
      </c>
      <c r="BS622" s="132">
        <f t="shared" si="393"/>
        <v>0.12826000000000001</v>
      </c>
      <c r="BT622" s="132">
        <f t="shared" si="394"/>
        <v>1.3209</v>
      </c>
      <c r="BU622" s="132"/>
      <c r="BV622" s="132">
        <f t="shared" si="406"/>
        <v>0.1835</v>
      </c>
      <c r="BW622" s="133">
        <f t="shared" si="411"/>
        <v>1.3222</v>
      </c>
      <c r="BX622" s="133">
        <f t="shared" si="411"/>
        <v>1.2073</v>
      </c>
      <c r="BY622" s="133">
        <f t="shared" si="395"/>
        <v>0.18770000000000001</v>
      </c>
      <c r="BZ622" s="133">
        <f t="shared" si="396"/>
        <v>0.28040000000000004</v>
      </c>
      <c r="CA622" s="133">
        <f t="shared" si="397"/>
        <v>1.4700000000000001E-2</v>
      </c>
      <c r="CB622" s="133">
        <f t="shared" si="398"/>
        <v>8.7080000000000002</v>
      </c>
      <c r="CC622" s="133"/>
      <c r="CD622" s="133">
        <f t="shared" si="399"/>
        <v>1.4408000000000001</v>
      </c>
    </row>
    <row r="623" spans="1:82" ht="15.75" x14ac:dyDescent="0.25">
      <c r="A623" s="125">
        <v>43721</v>
      </c>
      <c r="B623" s="138">
        <v>13160</v>
      </c>
      <c r="C623" s="138">
        <v>44766</v>
      </c>
      <c r="D623" s="138">
        <v>60996</v>
      </c>
      <c r="E623" s="138">
        <v>14568</v>
      </c>
      <c r="F623" s="138">
        <v>39796</v>
      </c>
      <c r="G623" s="138">
        <v>1740</v>
      </c>
      <c r="H623" s="138">
        <v>13359</v>
      </c>
      <c r="I623" s="138">
        <v>12275</v>
      </c>
      <c r="J623" s="138">
        <v>96264</v>
      </c>
      <c r="K623" s="138">
        <v>71971</v>
      </c>
      <c r="L623" s="138">
        <v>2669</v>
      </c>
      <c r="M623" s="138">
        <v>16437</v>
      </c>
      <c r="N623" s="138">
        <v>129</v>
      </c>
      <c r="O623" s="138">
        <v>16616</v>
      </c>
      <c r="P623" s="138">
        <v>15160</v>
      </c>
      <c r="Q623" s="146">
        <v>1877</v>
      </c>
      <c r="R623" s="138">
        <v>13384</v>
      </c>
      <c r="S623" s="138">
        <v>44668</v>
      </c>
      <c r="T623" s="146">
        <v>14503</v>
      </c>
      <c r="U623" s="138">
        <v>2732</v>
      </c>
      <c r="V623" s="138">
        <v>23861</v>
      </c>
      <c r="W623" s="138">
        <v>29721</v>
      </c>
      <c r="X623" s="138">
        <v>14297</v>
      </c>
      <c r="Y623" s="146">
        <v>16109</v>
      </c>
      <c r="Z623" s="138">
        <v>15216</v>
      </c>
      <c r="AA623" s="138">
        <v>42666</v>
      </c>
      <c r="AB623" s="138">
        <v>905</v>
      </c>
      <c r="AC623" s="138">
        <v>689</v>
      </c>
      <c r="AD623" s="146">
        <v>8160</v>
      </c>
      <c r="AE623" s="138">
        <v>26673</v>
      </c>
      <c r="AF623" s="138">
        <v>7397</v>
      </c>
      <c r="AG623" s="138">
        <v>9370</v>
      </c>
      <c r="AH623" s="138">
        <v>68410</v>
      </c>
      <c r="AI623" s="138">
        <v>55720</v>
      </c>
      <c r="AJ623" s="138">
        <v>322660</v>
      </c>
      <c r="AK623" s="128">
        <f t="shared" si="414"/>
        <v>0.16437000000000002</v>
      </c>
      <c r="AL623" s="129">
        <f t="shared" si="415"/>
        <v>1.3160000000000001</v>
      </c>
      <c r="AM623" s="129">
        <f t="shared" si="416"/>
        <v>2.2383000000000002</v>
      </c>
      <c r="AN623" s="129">
        <f t="shared" si="416"/>
        <v>3.0498000000000003</v>
      </c>
      <c r="AO623" s="129">
        <f t="shared" si="417"/>
        <v>9.6264000000000003</v>
      </c>
      <c r="AP623" s="129">
        <f t="shared" si="418"/>
        <v>3.5985500000000004</v>
      </c>
      <c r="AQ623" s="129">
        <f t="shared" si="412"/>
        <v>0.68410000000000004</v>
      </c>
      <c r="AR623" s="129">
        <f t="shared" si="413"/>
        <v>5.5719999999999999E-2</v>
      </c>
      <c r="AT623" s="131">
        <f t="shared" si="400"/>
        <v>43721</v>
      </c>
      <c r="AU623" s="132">
        <f t="shared" si="379"/>
        <v>0.26673000000000002</v>
      </c>
      <c r="AV623" s="132">
        <f t="shared" si="380"/>
        <v>0.42666000000000004</v>
      </c>
      <c r="AW623" s="132">
        <f t="shared" si="381"/>
        <v>0.44668000000000002</v>
      </c>
      <c r="AX623" s="132">
        <f t="shared" si="382"/>
        <v>6.8900000000000003E-3</v>
      </c>
      <c r="AY623" s="132">
        <f t="shared" si="383"/>
        <v>9.0500000000000008E-3</v>
      </c>
      <c r="AZ623" s="132">
        <f t="shared" si="384"/>
        <v>0.23861000000000002</v>
      </c>
      <c r="BA623" s="132">
        <f t="shared" si="385"/>
        <v>0.16109000000000001</v>
      </c>
      <c r="BB623" s="132">
        <f t="shared" si="386"/>
        <v>0.59442000000000006</v>
      </c>
      <c r="BC623" s="132">
        <f t="shared" si="387"/>
        <v>0.15216000000000002</v>
      </c>
      <c r="BD623" s="132">
        <f t="shared" si="388"/>
        <v>0.14297000000000001</v>
      </c>
      <c r="BE623" s="132">
        <f t="shared" si="389"/>
        <v>7.3970000000000008E-2</v>
      </c>
      <c r="BF623" s="132">
        <f t="shared" si="390"/>
        <v>8.1600000000000006E-2</v>
      </c>
      <c r="BG623" s="132">
        <f t="shared" si="401"/>
        <v>9.3699999999999999E-3</v>
      </c>
      <c r="BH623" s="132"/>
      <c r="BI623" s="132">
        <f t="shared" si="410"/>
        <v>1.3160000000000001</v>
      </c>
      <c r="BJ623" s="132">
        <f t="shared" si="410"/>
        <v>2.2383000000000002</v>
      </c>
      <c r="BK623" s="132">
        <f t="shared" si="410"/>
        <v>3.0498000000000003</v>
      </c>
      <c r="BL623" s="132">
        <f t="shared" si="391"/>
        <v>0.2732</v>
      </c>
      <c r="BM623" s="132">
        <f t="shared" si="402"/>
        <v>1.4568000000000001</v>
      </c>
      <c r="BN623" s="132">
        <f t="shared" si="392"/>
        <v>0.79592000000000007</v>
      </c>
      <c r="BO623" s="132"/>
      <c r="BP623" s="132">
        <f t="shared" si="403"/>
        <v>3.5985500000000004</v>
      </c>
      <c r="BQ623" s="132">
        <f t="shared" si="404"/>
        <v>9.6264000000000003</v>
      </c>
      <c r="BR623" s="132">
        <f t="shared" si="405"/>
        <v>0.32266</v>
      </c>
      <c r="BS623" s="132">
        <f t="shared" si="393"/>
        <v>0.14503000000000002</v>
      </c>
      <c r="BT623" s="132">
        <f t="shared" si="394"/>
        <v>1.3384</v>
      </c>
      <c r="BU623" s="132"/>
      <c r="BV623" s="132">
        <f t="shared" si="406"/>
        <v>0.17400000000000002</v>
      </c>
      <c r="BW623" s="133">
        <f t="shared" si="411"/>
        <v>1.3359000000000001</v>
      </c>
      <c r="BX623" s="133">
        <f t="shared" si="411"/>
        <v>1.2275</v>
      </c>
      <c r="BY623" s="133">
        <f t="shared" si="395"/>
        <v>0.18770000000000001</v>
      </c>
      <c r="BZ623" s="133">
        <f t="shared" si="396"/>
        <v>0.26690000000000003</v>
      </c>
      <c r="CA623" s="133">
        <f t="shared" si="397"/>
        <v>1.29E-2</v>
      </c>
      <c r="CB623" s="133">
        <f t="shared" si="398"/>
        <v>8.3079999999999998</v>
      </c>
      <c r="CC623" s="133"/>
      <c r="CD623" s="133">
        <f t="shared" si="399"/>
        <v>1.516</v>
      </c>
    </row>
    <row r="624" spans="1:82" ht="15.75" x14ac:dyDescent="0.25">
      <c r="A624" s="125">
        <v>43722</v>
      </c>
      <c r="B624" s="138">
        <v>14093</v>
      </c>
      <c r="C624" s="138">
        <v>46850</v>
      </c>
      <c r="D624" s="138">
        <v>63105</v>
      </c>
      <c r="E624" s="138">
        <v>14069</v>
      </c>
      <c r="F624" s="138">
        <v>43761</v>
      </c>
      <c r="G624" s="138">
        <v>2114</v>
      </c>
      <c r="H624" s="138">
        <v>14034</v>
      </c>
      <c r="I624" s="138">
        <v>12769</v>
      </c>
      <c r="J624" s="138">
        <v>99580</v>
      </c>
      <c r="K624" s="138">
        <v>74387</v>
      </c>
      <c r="L624" s="138">
        <v>2575</v>
      </c>
      <c r="M624" s="138">
        <v>19122</v>
      </c>
      <c r="N624" s="138">
        <v>28</v>
      </c>
      <c r="O624" s="138">
        <v>19273</v>
      </c>
      <c r="P624" s="138">
        <v>16630</v>
      </c>
      <c r="Q624" s="138">
        <v>1830</v>
      </c>
      <c r="R624" s="138">
        <v>12830</v>
      </c>
      <c r="S624" s="138">
        <v>48561</v>
      </c>
      <c r="T624" s="146">
        <v>14014</v>
      </c>
      <c r="U624" s="138">
        <v>2534</v>
      </c>
      <c r="V624" s="138">
        <v>25701</v>
      </c>
      <c r="W624" s="138">
        <v>30328</v>
      </c>
      <c r="X624" s="138">
        <v>15874</v>
      </c>
      <c r="Y624" s="146">
        <v>16109</v>
      </c>
      <c r="Z624" s="138">
        <v>16938</v>
      </c>
      <c r="AA624" s="138">
        <v>44957</v>
      </c>
      <c r="AB624" s="138">
        <v>996</v>
      </c>
      <c r="AC624" s="138">
        <v>951</v>
      </c>
      <c r="AD624" s="138">
        <v>10046</v>
      </c>
      <c r="AE624" s="138">
        <v>28611</v>
      </c>
      <c r="AF624" s="138">
        <v>5294</v>
      </c>
      <c r="AG624" s="138">
        <v>0</v>
      </c>
      <c r="AH624" s="138">
        <v>86180</v>
      </c>
      <c r="AI624" s="138">
        <v>69950</v>
      </c>
      <c r="AJ624" s="138">
        <v>339780</v>
      </c>
      <c r="AK624" s="128">
        <f t="shared" si="414"/>
        <v>0.19122000000000003</v>
      </c>
      <c r="AL624" s="129">
        <f t="shared" si="415"/>
        <v>1.4093</v>
      </c>
      <c r="AM624" s="129">
        <f t="shared" si="416"/>
        <v>2.3425000000000002</v>
      </c>
      <c r="AN624" s="129">
        <f t="shared" si="416"/>
        <v>3.1552500000000001</v>
      </c>
      <c r="AO624" s="129">
        <f t="shared" si="417"/>
        <v>9.9580000000000002</v>
      </c>
      <c r="AP624" s="129">
        <f t="shared" si="418"/>
        <v>3.7193500000000004</v>
      </c>
      <c r="AQ624" s="129">
        <f t="shared" si="412"/>
        <v>0.86180000000000012</v>
      </c>
      <c r="AR624" s="129">
        <f t="shared" si="413"/>
        <v>6.9949999999999998E-2</v>
      </c>
      <c r="AT624" s="131">
        <f t="shared" si="400"/>
        <v>43722</v>
      </c>
      <c r="AU624" s="132">
        <f t="shared" si="379"/>
        <v>0.28611000000000003</v>
      </c>
      <c r="AV624" s="132">
        <f t="shared" si="380"/>
        <v>0.44957000000000003</v>
      </c>
      <c r="AW624" s="132">
        <f t="shared" si="381"/>
        <v>0.48561000000000004</v>
      </c>
      <c r="AX624" s="132">
        <f t="shared" si="382"/>
        <v>9.5100000000000011E-3</v>
      </c>
      <c r="AY624" s="132">
        <f t="shared" si="383"/>
        <v>9.9600000000000001E-3</v>
      </c>
      <c r="AZ624" s="132">
        <f t="shared" si="384"/>
        <v>0.25701000000000002</v>
      </c>
      <c r="BA624" s="132">
        <f t="shared" si="385"/>
        <v>0.16109000000000001</v>
      </c>
      <c r="BB624" s="132">
        <f t="shared" si="386"/>
        <v>0.6065600000000001</v>
      </c>
      <c r="BC624" s="132">
        <f t="shared" si="387"/>
        <v>0.16938</v>
      </c>
      <c r="BD624" s="132">
        <f t="shared" si="388"/>
        <v>0.15874000000000002</v>
      </c>
      <c r="BE624" s="132">
        <f t="shared" si="389"/>
        <v>5.2940000000000001E-2</v>
      </c>
      <c r="BF624" s="132">
        <f t="shared" si="390"/>
        <v>0.10046000000000001</v>
      </c>
      <c r="BG624" s="132">
        <f t="shared" si="401"/>
        <v>0</v>
      </c>
      <c r="BH624" s="132"/>
      <c r="BI624" s="132">
        <f t="shared" si="410"/>
        <v>1.4093</v>
      </c>
      <c r="BJ624" s="132">
        <f t="shared" si="410"/>
        <v>2.3425000000000002</v>
      </c>
      <c r="BK624" s="132">
        <f t="shared" si="410"/>
        <v>3.1552500000000001</v>
      </c>
      <c r="BL624" s="132">
        <f t="shared" si="391"/>
        <v>0.25340000000000001</v>
      </c>
      <c r="BM624" s="132">
        <f t="shared" si="402"/>
        <v>1.4069</v>
      </c>
      <c r="BN624" s="132">
        <f t="shared" si="392"/>
        <v>0.87522000000000011</v>
      </c>
      <c r="BO624" s="132"/>
      <c r="BP624" s="132">
        <f t="shared" si="403"/>
        <v>3.7193500000000004</v>
      </c>
      <c r="BQ624" s="132">
        <f t="shared" si="404"/>
        <v>9.9580000000000002</v>
      </c>
      <c r="BR624" s="132">
        <f t="shared" si="405"/>
        <v>0.33977999999999997</v>
      </c>
      <c r="BS624" s="132">
        <f t="shared" si="393"/>
        <v>0.14014000000000001</v>
      </c>
      <c r="BT624" s="132">
        <f t="shared" si="394"/>
        <v>1.2830000000000001</v>
      </c>
      <c r="BU624" s="132"/>
      <c r="BV624" s="132">
        <f t="shared" si="406"/>
        <v>0.2114</v>
      </c>
      <c r="BW624" s="133">
        <f t="shared" si="411"/>
        <v>1.4034</v>
      </c>
      <c r="BX624" s="133">
        <f t="shared" si="411"/>
        <v>1.2769000000000001</v>
      </c>
      <c r="BY624" s="133">
        <f t="shared" si="395"/>
        <v>0.183</v>
      </c>
      <c r="BZ624" s="133">
        <f t="shared" si="396"/>
        <v>0.25750000000000001</v>
      </c>
      <c r="CA624" s="133">
        <f t="shared" si="397"/>
        <v>2.8E-3</v>
      </c>
      <c r="CB624" s="133">
        <f t="shared" si="398"/>
        <v>9.6364999999999998</v>
      </c>
      <c r="CC624" s="133"/>
      <c r="CD624" s="133">
        <f t="shared" si="399"/>
        <v>1.663</v>
      </c>
    </row>
    <row r="625" spans="1:82" ht="15.75" x14ac:dyDescent="0.25">
      <c r="A625" s="125">
        <v>43723</v>
      </c>
      <c r="B625" s="138">
        <v>14374</v>
      </c>
      <c r="C625" s="138">
        <v>48837</v>
      </c>
      <c r="D625" s="138">
        <v>65044</v>
      </c>
      <c r="E625" s="138">
        <v>15266</v>
      </c>
      <c r="F625" s="138">
        <v>46998</v>
      </c>
      <c r="G625" s="138">
        <v>2002</v>
      </c>
      <c r="H625" s="138">
        <v>13680</v>
      </c>
      <c r="I625" s="138">
        <v>12566</v>
      </c>
      <c r="J625" s="138">
        <v>102997</v>
      </c>
      <c r="K625" s="138">
        <v>77686</v>
      </c>
      <c r="L625" s="138">
        <v>2561</v>
      </c>
      <c r="M625" s="138">
        <v>19587</v>
      </c>
      <c r="N625" s="138">
        <v>42</v>
      </c>
      <c r="O625" s="138">
        <v>19106</v>
      </c>
      <c r="P625" s="138">
        <v>16751</v>
      </c>
      <c r="Q625" s="138">
        <v>1895</v>
      </c>
      <c r="R625" s="138">
        <v>13407</v>
      </c>
      <c r="S625" s="138">
        <v>50714</v>
      </c>
      <c r="T625" s="146">
        <v>13130</v>
      </c>
      <c r="U625" s="138">
        <v>2988</v>
      </c>
      <c r="V625" s="138">
        <v>27181</v>
      </c>
      <c r="W625" s="138">
        <v>31708</v>
      </c>
      <c r="X625" s="138">
        <v>15678</v>
      </c>
      <c r="Y625" s="146">
        <v>16109</v>
      </c>
      <c r="Z625" s="138">
        <v>16446</v>
      </c>
      <c r="AA625" s="138">
        <v>49478</v>
      </c>
      <c r="AB625" s="138">
        <v>1004</v>
      </c>
      <c r="AC625" s="138">
        <v>942</v>
      </c>
      <c r="AD625" s="138">
        <v>5982</v>
      </c>
      <c r="AE625" s="138">
        <v>31553</v>
      </c>
      <c r="AF625" s="138">
        <v>5969</v>
      </c>
      <c r="AG625" s="138">
        <v>10890</v>
      </c>
      <c r="AH625" s="138">
        <v>56050</v>
      </c>
      <c r="AI625" s="138">
        <v>43200</v>
      </c>
      <c r="AJ625" s="138">
        <v>335320</v>
      </c>
      <c r="AK625" s="128">
        <f t="shared" si="414"/>
        <v>0.19587000000000002</v>
      </c>
      <c r="AL625" s="129">
        <f t="shared" si="415"/>
        <v>1.4374</v>
      </c>
      <c r="AM625" s="129">
        <f t="shared" si="416"/>
        <v>2.4418500000000001</v>
      </c>
      <c r="AN625" s="129">
        <f t="shared" si="416"/>
        <v>3.2522000000000002</v>
      </c>
      <c r="AO625" s="129">
        <f t="shared" si="417"/>
        <v>10.2997</v>
      </c>
      <c r="AP625" s="129">
        <f t="shared" si="418"/>
        <v>3.8843000000000001</v>
      </c>
      <c r="AQ625" s="129">
        <f t="shared" si="412"/>
        <v>0.5605</v>
      </c>
      <c r="AR625" s="129">
        <f t="shared" si="413"/>
        <v>4.3199999999999995E-2</v>
      </c>
      <c r="AT625" s="131">
        <f t="shared" si="400"/>
        <v>43723</v>
      </c>
      <c r="AU625" s="132">
        <f t="shared" si="379"/>
        <v>0.31553000000000003</v>
      </c>
      <c r="AV625" s="132">
        <f t="shared" si="380"/>
        <v>0.49478000000000005</v>
      </c>
      <c r="AW625" s="132">
        <f t="shared" si="381"/>
        <v>0.50714000000000004</v>
      </c>
      <c r="AX625" s="132">
        <f t="shared" si="382"/>
        <v>9.4200000000000013E-3</v>
      </c>
      <c r="AY625" s="132">
        <f t="shared" si="383"/>
        <v>1.004E-2</v>
      </c>
      <c r="AZ625" s="132">
        <f t="shared" si="384"/>
        <v>0.27181</v>
      </c>
      <c r="BA625" s="132">
        <f t="shared" si="385"/>
        <v>0.16109000000000001</v>
      </c>
      <c r="BB625" s="132">
        <f t="shared" si="386"/>
        <v>0.63416000000000006</v>
      </c>
      <c r="BC625" s="132">
        <f t="shared" si="387"/>
        <v>0.16446000000000002</v>
      </c>
      <c r="BD625" s="132">
        <f t="shared" si="388"/>
        <v>0.15678</v>
      </c>
      <c r="BE625" s="132">
        <f t="shared" si="389"/>
        <v>5.9690000000000007E-2</v>
      </c>
      <c r="BF625" s="132">
        <f t="shared" si="390"/>
        <v>5.9820000000000005E-2</v>
      </c>
      <c r="BG625" s="132">
        <f t="shared" si="401"/>
        <v>1.089E-2</v>
      </c>
      <c r="BH625" s="132"/>
      <c r="BI625" s="132">
        <f t="shared" si="410"/>
        <v>1.4374</v>
      </c>
      <c r="BJ625" s="132">
        <f t="shared" si="410"/>
        <v>2.4418500000000001</v>
      </c>
      <c r="BK625" s="132">
        <f t="shared" si="410"/>
        <v>3.2522000000000002</v>
      </c>
      <c r="BL625" s="132">
        <f t="shared" si="391"/>
        <v>0.29880000000000001</v>
      </c>
      <c r="BM625" s="132">
        <f t="shared" si="402"/>
        <v>1.5266000000000002</v>
      </c>
      <c r="BN625" s="132">
        <f t="shared" si="392"/>
        <v>0.93996000000000013</v>
      </c>
      <c r="BO625" s="132"/>
      <c r="BP625" s="132">
        <f t="shared" si="403"/>
        <v>3.8843000000000001</v>
      </c>
      <c r="BQ625" s="132">
        <f t="shared" si="404"/>
        <v>10.2997</v>
      </c>
      <c r="BR625" s="132">
        <f t="shared" si="405"/>
        <v>0.33532000000000001</v>
      </c>
      <c r="BS625" s="132">
        <f t="shared" si="393"/>
        <v>0.1313</v>
      </c>
      <c r="BT625" s="132">
        <f t="shared" si="394"/>
        <v>1.3407</v>
      </c>
      <c r="BU625" s="132"/>
      <c r="BV625" s="132">
        <f t="shared" si="406"/>
        <v>0.20020000000000002</v>
      </c>
      <c r="BW625" s="133">
        <f t="shared" si="411"/>
        <v>1.3680000000000001</v>
      </c>
      <c r="BX625" s="133">
        <f t="shared" si="411"/>
        <v>1.2566000000000002</v>
      </c>
      <c r="BY625" s="133">
        <f t="shared" si="395"/>
        <v>0.1895</v>
      </c>
      <c r="BZ625" s="133">
        <f t="shared" si="396"/>
        <v>0.25609999999999999</v>
      </c>
      <c r="CA625" s="133">
        <f t="shared" si="397"/>
        <v>4.2000000000000006E-3</v>
      </c>
      <c r="CB625" s="133">
        <f t="shared" si="398"/>
        <v>9.5530000000000008</v>
      </c>
      <c r="CC625" s="133"/>
      <c r="CD625" s="133">
        <f t="shared" si="399"/>
        <v>1.6751</v>
      </c>
    </row>
    <row r="626" spans="1:82" ht="15.75" x14ac:dyDescent="0.25">
      <c r="A626" s="125">
        <v>43724</v>
      </c>
      <c r="B626" s="138">
        <v>13374</v>
      </c>
      <c r="C626" s="138">
        <v>45713</v>
      </c>
      <c r="D626" s="138">
        <v>61694</v>
      </c>
      <c r="E626" s="138">
        <v>15281</v>
      </c>
      <c r="F626" s="138">
        <v>41582</v>
      </c>
      <c r="G626" s="138">
        <v>1611</v>
      </c>
      <c r="H626" s="138">
        <v>12339</v>
      </c>
      <c r="I626" s="138">
        <v>11545</v>
      </c>
      <c r="J626" s="138">
        <v>99036</v>
      </c>
      <c r="K626" s="138">
        <v>74812</v>
      </c>
      <c r="L626" s="138">
        <v>2518</v>
      </c>
      <c r="M626" s="138">
        <v>16285</v>
      </c>
      <c r="N626" s="138">
        <v>161</v>
      </c>
      <c r="O626" s="138">
        <v>16838</v>
      </c>
      <c r="P626" s="138">
        <v>14793</v>
      </c>
      <c r="Q626" s="138">
        <v>1755</v>
      </c>
      <c r="R626" s="138">
        <v>12881</v>
      </c>
      <c r="S626" s="138">
        <v>49835</v>
      </c>
      <c r="T626" s="146">
        <v>13671</v>
      </c>
      <c r="U626" s="138">
        <v>2967</v>
      </c>
      <c r="V626" s="138">
        <v>23713</v>
      </c>
      <c r="W626" s="138">
        <v>33229</v>
      </c>
      <c r="X626" s="138">
        <v>12362</v>
      </c>
      <c r="Y626" s="146">
        <v>16109</v>
      </c>
      <c r="Z626" s="138">
        <v>15530</v>
      </c>
      <c r="AA626" s="138">
        <v>42903</v>
      </c>
      <c r="AB626" s="146">
        <v>906</v>
      </c>
      <c r="AC626" s="138">
        <v>573</v>
      </c>
      <c r="AD626" s="138">
        <v>5614</v>
      </c>
      <c r="AE626" s="138">
        <v>28692</v>
      </c>
      <c r="AF626" s="138">
        <v>7809</v>
      </c>
      <c r="AG626" s="138">
        <v>0</v>
      </c>
      <c r="AH626" s="138">
        <v>45640</v>
      </c>
      <c r="AI626" s="138">
        <v>37120</v>
      </c>
      <c r="AJ626" s="138">
        <v>337720</v>
      </c>
      <c r="AK626" s="128">
        <f t="shared" si="414"/>
        <v>0.16285000000000002</v>
      </c>
      <c r="AL626" s="129">
        <f t="shared" si="415"/>
        <v>1.3374000000000001</v>
      </c>
      <c r="AM626" s="129">
        <f t="shared" si="416"/>
        <v>2.28565</v>
      </c>
      <c r="AN626" s="129">
        <f t="shared" si="416"/>
        <v>3.0847000000000002</v>
      </c>
      <c r="AO626" s="129">
        <f t="shared" si="417"/>
        <v>9.9036000000000008</v>
      </c>
      <c r="AP626" s="129">
        <f t="shared" si="418"/>
        <v>3.7406000000000001</v>
      </c>
      <c r="AQ626" s="129">
        <f t="shared" si="412"/>
        <v>0.45640000000000003</v>
      </c>
      <c r="AR626" s="129">
        <f t="shared" si="413"/>
        <v>3.712E-2</v>
      </c>
      <c r="AT626" s="131">
        <f t="shared" si="400"/>
        <v>43724</v>
      </c>
      <c r="AU626" s="132">
        <f t="shared" si="379"/>
        <v>0.28692000000000001</v>
      </c>
      <c r="AV626" s="132">
        <f t="shared" si="380"/>
        <v>0.42903000000000002</v>
      </c>
      <c r="AW626" s="132">
        <f t="shared" si="381"/>
        <v>0.49835000000000002</v>
      </c>
      <c r="AX626" s="132">
        <f t="shared" si="382"/>
        <v>5.7300000000000007E-3</v>
      </c>
      <c r="AY626" s="132">
        <f t="shared" si="383"/>
        <v>9.0600000000000003E-3</v>
      </c>
      <c r="AZ626" s="132">
        <f t="shared" si="384"/>
        <v>0.23713000000000001</v>
      </c>
      <c r="BA626" s="132">
        <f t="shared" si="385"/>
        <v>0.16109000000000001</v>
      </c>
      <c r="BB626" s="132">
        <f t="shared" si="386"/>
        <v>0.66458000000000006</v>
      </c>
      <c r="BC626" s="132">
        <f t="shared" si="387"/>
        <v>0.15530000000000002</v>
      </c>
      <c r="BD626" s="132">
        <f t="shared" si="388"/>
        <v>0.12362000000000001</v>
      </c>
      <c r="BE626" s="132">
        <f t="shared" si="389"/>
        <v>7.8090000000000007E-2</v>
      </c>
      <c r="BF626" s="132">
        <f t="shared" si="390"/>
        <v>5.6140000000000002E-2</v>
      </c>
      <c r="BG626" s="132">
        <f t="shared" si="401"/>
        <v>0</v>
      </c>
      <c r="BH626" s="132"/>
      <c r="BI626" s="132">
        <f t="shared" si="410"/>
        <v>1.3374000000000001</v>
      </c>
      <c r="BJ626" s="132">
        <f t="shared" si="410"/>
        <v>2.28565</v>
      </c>
      <c r="BK626" s="132">
        <f t="shared" si="410"/>
        <v>3.0847000000000002</v>
      </c>
      <c r="BL626" s="132">
        <f t="shared" si="391"/>
        <v>0.29670000000000002</v>
      </c>
      <c r="BM626" s="132">
        <f t="shared" si="402"/>
        <v>1.5281</v>
      </c>
      <c r="BN626" s="132">
        <f t="shared" si="392"/>
        <v>0.83164000000000005</v>
      </c>
      <c r="BO626" s="132"/>
      <c r="BP626" s="132">
        <f t="shared" si="403"/>
        <v>3.7406000000000001</v>
      </c>
      <c r="BQ626" s="132">
        <f t="shared" si="404"/>
        <v>9.9036000000000008</v>
      </c>
      <c r="BR626" s="132">
        <f t="shared" si="405"/>
        <v>0.33771999999999996</v>
      </c>
      <c r="BS626" s="132">
        <f t="shared" si="393"/>
        <v>0.13671</v>
      </c>
      <c r="BT626" s="132">
        <f t="shared" si="394"/>
        <v>1.2881</v>
      </c>
      <c r="BU626" s="132"/>
      <c r="BV626" s="132">
        <f t="shared" si="406"/>
        <v>0.16110000000000002</v>
      </c>
      <c r="BW626" s="133">
        <f t="shared" si="411"/>
        <v>1.2339</v>
      </c>
      <c r="BX626" s="133">
        <f t="shared" si="411"/>
        <v>1.1545000000000001</v>
      </c>
      <c r="BY626" s="133">
        <f t="shared" si="395"/>
        <v>0.17550000000000002</v>
      </c>
      <c r="BZ626" s="133">
        <f t="shared" si="396"/>
        <v>0.25180000000000002</v>
      </c>
      <c r="CA626" s="133">
        <f t="shared" si="397"/>
        <v>1.61E-2</v>
      </c>
      <c r="CB626" s="133">
        <f t="shared" si="398"/>
        <v>8.4190000000000005</v>
      </c>
      <c r="CC626" s="133"/>
      <c r="CD626" s="133">
        <f t="shared" si="399"/>
        <v>1.4793000000000001</v>
      </c>
    </row>
    <row r="627" spans="1:82" ht="15.75" x14ac:dyDescent="0.25">
      <c r="A627" s="125">
        <v>43725</v>
      </c>
      <c r="B627" s="138">
        <v>13207</v>
      </c>
      <c r="C627" s="138">
        <v>45443</v>
      </c>
      <c r="D627" s="138">
        <v>61066</v>
      </c>
      <c r="E627" s="138">
        <v>15209</v>
      </c>
      <c r="F627" s="138">
        <v>41801</v>
      </c>
      <c r="G627" s="138">
        <v>1541</v>
      </c>
      <c r="H627" s="138">
        <v>11893</v>
      </c>
      <c r="I627" s="138">
        <v>11051</v>
      </c>
      <c r="J627" s="138">
        <v>98735</v>
      </c>
      <c r="K627" s="138">
        <v>74646</v>
      </c>
      <c r="L627" s="138">
        <v>2471</v>
      </c>
      <c r="M627" s="138">
        <v>16044</v>
      </c>
      <c r="N627" s="138">
        <v>129</v>
      </c>
      <c r="O627" s="138">
        <v>16263</v>
      </c>
      <c r="P627" s="138">
        <v>14051</v>
      </c>
      <c r="Q627" s="138">
        <v>1816</v>
      </c>
      <c r="R627" s="138">
        <v>13714</v>
      </c>
      <c r="S627" s="138">
        <v>46762</v>
      </c>
      <c r="T627" s="138">
        <v>13619</v>
      </c>
      <c r="U627" s="138">
        <v>2867</v>
      </c>
      <c r="V627" s="138">
        <v>23998</v>
      </c>
      <c r="W627" s="138">
        <v>32992</v>
      </c>
      <c r="X627" s="138">
        <v>12647</v>
      </c>
      <c r="Y627" s="146">
        <v>16109</v>
      </c>
      <c r="Z627" s="138">
        <v>15197</v>
      </c>
      <c r="AA627" s="138">
        <v>42752</v>
      </c>
      <c r="AB627" s="146">
        <v>876</v>
      </c>
      <c r="AC627" s="138">
        <v>510</v>
      </c>
      <c r="AD627" s="138">
        <v>5423</v>
      </c>
      <c r="AE627" s="138">
        <v>27043</v>
      </c>
      <c r="AF627" s="138">
        <v>8135</v>
      </c>
      <c r="AG627" s="138">
        <v>0</v>
      </c>
      <c r="AH627" s="138">
        <v>45910</v>
      </c>
      <c r="AI627" s="138">
        <v>38100</v>
      </c>
      <c r="AJ627" s="138">
        <v>347520</v>
      </c>
      <c r="AK627" s="128">
        <f t="shared" si="414"/>
        <v>0.16044</v>
      </c>
      <c r="AL627" s="129">
        <f t="shared" si="415"/>
        <v>1.3207</v>
      </c>
      <c r="AM627" s="129">
        <f t="shared" si="416"/>
        <v>2.2721499999999999</v>
      </c>
      <c r="AN627" s="129">
        <f t="shared" si="416"/>
        <v>3.0533000000000001</v>
      </c>
      <c r="AO627" s="129">
        <f t="shared" si="417"/>
        <v>9.8734999999999999</v>
      </c>
      <c r="AP627" s="129">
        <f t="shared" si="418"/>
        <v>3.7323000000000004</v>
      </c>
      <c r="AQ627" s="129">
        <f t="shared" si="412"/>
        <v>0.45910000000000006</v>
      </c>
      <c r="AR627" s="129">
        <f t="shared" si="413"/>
        <v>3.8099999999999995E-2</v>
      </c>
      <c r="AT627" s="131">
        <f t="shared" si="400"/>
        <v>43725</v>
      </c>
      <c r="AU627" s="132">
        <f t="shared" si="379"/>
        <v>0.27043</v>
      </c>
      <c r="AV627" s="132">
        <f t="shared" si="380"/>
        <v>0.42752000000000001</v>
      </c>
      <c r="AW627" s="132">
        <f t="shared" si="381"/>
        <v>0.46762000000000004</v>
      </c>
      <c r="AX627" s="132">
        <f t="shared" si="382"/>
        <v>5.1000000000000004E-3</v>
      </c>
      <c r="AY627" s="132">
        <f t="shared" si="383"/>
        <v>8.7600000000000004E-3</v>
      </c>
      <c r="AZ627" s="132">
        <f t="shared" si="384"/>
        <v>0.23998000000000003</v>
      </c>
      <c r="BA627" s="132">
        <f t="shared" si="385"/>
        <v>0.16109000000000001</v>
      </c>
      <c r="BB627" s="132">
        <f t="shared" si="386"/>
        <v>0.65984000000000009</v>
      </c>
      <c r="BC627" s="132">
        <f t="shared" si="387"/>
        <v>0.15197000000000002</v>
      </c>
      <c r="BD627" s="132">
        <f t="shared" si="388"/>
        <v>0.12647</v>
      </c>
      <c r="BE627" s="132">
        <f t="shared" si="389"/>
        <v>8.1350000000000006E-2</v>
      </c>
      <c r="BF627" s="132">
        <f t="shared" si="390"/>
        <v>5.4230000000000007E-2</v>
      </c>
      <c r="BG627" s="132">
        <f t="shared" si="401"/>
        <v>0</v>
      </c>
      <c r="BH627" s="132"/>
      <c r="BI627" s="132">
        <f t="shared" si="410"/>
        <v>1.3207</v>
      </c>
      <c r="BJ627" s="132">
        <f t="shared" si="410"/>
        <v>2.2721499999999999</v>
      </c>
      <c r="BK627" s="132">
        <f t="shared" si="410"/>
        <v>3.0533000000000001</v>
      </c>
      <c r="BL627" s="132">
        <f t="shared" si="391"/>
        <v>0.28670000000000001</v>
      </c>
      <c r="BM627" s="132">
        <f t="shared" si="402"/>
        <v>1.5209000000000001</v>
      </c>
      <c r="BN627" s="132">
        <f t="shared" si="392"/>
        <v>0.8360200000000001</v>
      </c>
      <c r="BO627" s="132"/>
      <c r="BP627" s="132">
        <f t="shared" si="403"/>
        <v>3.7323000000000004</v>
      </c>
      <c r="BQ627" s="132">
        <f t="shared" si="404"/>
        <v>9.8734999999999999</v>
      </c>
      <c r="BR627" s="132">
        <f t="shared" si="405"/>
        <v>0.34752</v>
      </c>
      <c r="BS627" s="132">
        <f t="shared" si="393"/>
        <v>0.13619000000000001</v>
      </c>
      <c r="BT627" s="132">
        <f t="shared" si="394"/>
        <v>1.3714000000000002</v>
      </c>
      <c r="BU627" s="132"/>
      <c r="BV627" s="132">
        <f t="shared" si="406"/>
        <v>0.15410000000000001</v>
      </c>
      <c r="BW627" s="133">
        <f t="shared" si="411"/>
        <v>1.1893</v>
      </c>
      <c r="BX627" s="133">
        <f t="shared" si="411"/>
        <v>1.1051</v>
      </c>
      <c r="BY627" s="133">
        <f t="shared" si="395"/>
        <v>0.18160000000000001</v>
      </c>
      <c r="BZ627" s="133">
        <f t="shared" si="396"/>
        <v>0.24710000000000001</v>
      </c>
      <c r="CA627" s="133">
        <f t="shared" si="397"/>
        <v>1.29E-2</v>
      </c>
      <c r="CB627" s="133">
        <f t="shared" si="398"/>
        <v>8.1315000000000008</v>
      </c>
      <c r="CC627" s="133"/>
      <c r="CD627" s="133">
        <f t="shared" si="399"/>
        <v>1.4051</v>
      </c>
    </row>
    <row r="628" spans="1:82" ht="15.75" x14ac:dyDescent="0.25">
      <c r="A628" s="125">
        <v>43726</v>
      </c>
      <c r="B628" s="138">
        <v>12923</v>
      </c>
      <c r="C628" s="138">
        <v>45468</v>
      </c>
      <c r="D628" s="138">
        <v>61109</v>
      </c>
      <c r="E628" s="138">
        <v>14678</v>
      </c>
      <c r="F628" s="138">
        <v>41064</v>
      </c>
      <c r="G628" s="138">
        <v>1571</v>
      </c>
      <c r="H628" s="138">
        <v>11546</v>
      </c>
      <c r="I628" s="138">
        <v>10737</v>
      </c>
      <c r="J628" s="138">
        <v>97893</v>
      </c>
      <c r="K628" s="138">
        <v>73834</v>
      </c>
      <c r="L628" s="138">
        <v>2634</v>
      </c>
      <c r="M628" s="138">
        <v>16050</v>
      </c>
      <c r="N628" s="138">
        <v>130</v>
      </c>
      <c r="O628" s="138">
        <v>16208</v>
      </c>
      <c r="P628" s="138">
        <v>13818</v>
      </c>
      <c r="Q628" s="138">
        <v>1889</v>
      </c>
      <c r="R628" s="138">
        <v>12664</v>
      </c>
      <c r="S628" s="138">
        <v>46636</v>
      </c>
      <c r="T628" s="138">
        <v>13031</v>
      </c>
      <c r="U628" s="138">
        <v>2831</v>
      </c>
      <c r="V628" s="138">
        <v>24497</v>
      </c>
      <c r="W628" s="138">
        <v>31145</v>
      </c>
      <c r="X628" s="138">
        <v>12895</v>
      </c>
      <c r="Y628" s="146">
        <v>16109</v>
      </c>
      <c r="Z628" s="138">
        <v>15482</v>
      </c>
      <c r="AA628" s="138">
        <v>42499</v>
      </c>
      <c r="AB628" s="138">
        <v>755</v>
      </c>
      <c r="AC628" s="138">
        <v>479</v>
      </c>
      <c r="AD628" s="138">
        <v>4620</v>
      </c>
      <c r="AE628" s="138">
        <v>26862</v>
      </c>
      <c r="AF628" s="138">
        <v>8000</v>
      </c>
      <c r="AG628" s="138">
        <v>0</v>
      </c>
      <c r="AH628" s="138">
        <v>42230</v>
      </c>
      <c r="AI628" s="138">
        <v>33580</v>
      </c>
      <c r="AJ628" s="138">
        <v>368840</v>
      </c>
      <c r="AK628" s="128">
        <f t="shared" si="414"/>
        <v>0.1605</v>
      </c>
      <c r="AL628" s="129">
        <f t="shared" si="415"/>
        <v>1.2923</v>
      </c>
      <c r="AM628" s="129">
        <f t="shared" si="416"/>
        <v>2.2734000000000001</v>
      </c>
      <c r="AN628" s="129">
        <f t="shared" si="416"/>
        <v>3.05545</v>
      </c>
      <c r="AO628" s="129">
        <f t="shared" si="417"/>
        <v>9.7893000000000008</v>
      </c>
      <c r="AP628" s="129">
        <f t="shared" si="418"/>
        <v>3.6917</v>
      </c>
      <c r="AQ628" s="129">
        <f t="shared" si="412"/>
        <v>0.42230000000000001</v>
      </c>
      <c r="AR628" s="129">
        <f t="shared" si="413"/>
        <v>3.3579999999999999E-2</v>
      </c>
      <c r="AT628" s="131">
        <f t="shared" si="400"/>
        <v>43726</v>
      </c>
      <c r="AU628" s="132">
        <f t="shared" si="379"/>
        <v>0.26862000000000003</v>
      </c>
      <c r="AV628" s="132">
        <f t="shared" si="380"/>
        <v>0.42499000000000003</v>
      </c>
      <c r="AW628" s="132">
        <f t="shared" si="381"/>
        <v>0.46636000000000005</v>
      </c>
      <c r="AX628" s="132">
        <f t="shared" si="382"/>
        <v>4.79E-3</v>
      </c>
      <c r="AY628" s="132">
        <f t="shared" si="383"/>
        <v>7.5500000000000003E-3</v>
      </c>
      <c r="AZ628" s="132">
        <f t="shared" si="384"/>
        <v>0.24497000000000002</v>
      </c>
      <c r="BA628" s="132">
        <f t="shared" si="385"/>
        <v>0.16109000000000001</v>
      </c>
      <c r="BB628" s="132">
        <f t="shared" si="386"/>
        <v>0.62290000000000001</v>
      </c>
      <c r="BC628" s="132">
        <f t="shared" si="387"/>
        <v>0.15482000000000001</v>
      </c>
      <c r="BD628" s="132">
        <f t="shared" si="388"/>
        <v>0.12895000000000001</v>
      </c>
      <c r="BE628" s="132">
        <f t="shared" si="389"/>
        <v>0.08</v>
      </c>
      <c r="BF628" s="132">
        <f t="shared" si="390"/>
        <v>4.6200000000000005E-2</v>
      </c>
      <c r="BG628" s="132">
        <f t="shared" si="401"/>
        <v>0</v>
      </c>
      <c r="BH628" s="132"/>
      <c r="BI628" s="132">
        <f t="shared" si="410"/>
        <v>1.2923</v>
      </c>
      <c r="BJ628" s="132">
        <f t="shared" si="410"/>
        <v>2.2734000000000001</v>
      </c>
      <c r="BK628" s="132">
        <f t="shared" si="410"/>
        <v>3.05545</v>
      </c>
      <c r="BL628" s="132">
        <f t="shared" si="391"/>
        <v>0.28310000000000002</v>
      </c>
      <c r="BM628" s="132">
        <f t="shared" si="402"/>
        <v>1.4678</v>
      </c>
      <c r="BN628" s="132">
        <f t="shared" si="392"/>
        <v>0.82128000000000012</v>
      </c>
      <c r="BO628" s="132"/>
      <c r="BP628" s="132">
        <f t="shared" si="403"/>
        <v>3.6917</v>
      </c>
      <c r="BQ628" s="132">
        <f t="shared" si="404"/>
        <v>9.7893000000000008</v>
      </c>
      <c r="BR628" s="132">
        <f t="shared" si="405"/>
        <v>0.36884</v>
      </c>
      <c r="BS628" s="132">
        <f t="shared" si="393"/>
        <v>0.13031000000000001</v>
      </c>
      <c r="BT628" s="132">
        <f t="shared" si="394"/>
        <v>1.2664</v>
      </c>
      <c r="BU628" s="132"/>
      <c r="BV628" s="132">
        <f t="shared" si="406"/>
        <v>0.15710000000000002</v>
      </c>
      <c r="BW628" s="133">
        <f t="shared" si="411"/>
        <v>1.1546000000000001</v>
      </c>
      <c r="BX628" s="133">
        <f t="shared" si="411"/>
        <v>1.0737000000000001</v>
      </c>
      <c r="BY628" s="133">
        <f t="shared" si="395"/>
        <v>0.18890000000000001</v>
      </c>
      <c r="BZ628" s="133">
        <f t="shared" si="396"/>
        <v>0.26340000000000002</v>
      </c>
      <c r="CA628" s="133">
        <f t="shared" si="397"/>
        <v>1.3000000000000001E-2</v>
      </c>
      <c r="CB628" s="133">
        <f t="shared" si="398"/>
        <v>8.104000000000001</v>
      </c>
      <c r="CC628" s="133"/>
      <c r="CD628" s="133">
        <f t="shared" si="399"/>
        <v>1.3818000000000001</v>
      </c>
    </row>
    <row r="629" spans="1:82" ht="15.75" x14ac:dyDescent="0.25">
      <c r="A629" s="125">
        <v>43727</v>
      </c>
      <c r="B629" s="138">
        <v>12828</v>
      </c>
      <c r="C629" s="138">
        <v>44763</v>
      </c>
      <c r="D629" s="138">
        <v>60140</v>
      </c>
      <c r="E629" s="138">
        <v>14497</v>
      </c>
      <c r="F629" s="138">
        <v>41276</v>
      </c>
      <c r="G629" s="138">
        <v>1775</v>
      </c>
      <c r="H629" s="138">
        <v>11666</v>
      </c>
      <c r="I629" s="138">
        <v>10111</v>
      </c>
      <c r="J629" s="138">
        <v>96976</v>
      </c>
      <c r="K629" s="138">
        <v>73438</v>
      </c>
      <c r="L629" s="138">
        <v>2835</v>
      </c>
      <c r="M629" s="138">
        <v>16717</v>
      </c>
      <c r="N629" s="138">
        <v>146</v>
      </c>
      <c r="O629" s="138">
        <v>16673</v>
      </c>
      <c r="P629" s="138">
        <v>13668</v>
      </c>
      <c r="Q629" s="138">
        <v>1959</v>
      </c>
      <c r="R629" s="138">
        <v>12419</v>
      </c>
      <c r="S629" s="138">
        <v>46793</v>
      </c>
      <c r="T629" s="138">
        <v>12339</v>
      </c>
      <c r="U629" s="138">
        <v>2691</v>
      </c>
      <c r="V629" s="138">
        <v>24460</v>
      </c>
      <c r="W629" s="138">
        <v>31613</v>
      </c>
      <c r="X629" s="138">
        <v>13328</v>
      </c>
      <c r="Y629" s="146">
        <v>16109</v>
      </c>
      <c r="Z629" s="138">
        <v>14774</v>
      </c>
      <c r="AA629" s="138">
        <v>43557</v>
      </c>
      <c r="AB629" s="146">
        <v>792</v>
      </c>
      <c r="AC629" s="138">
        <v>544</v>
      </c>
      <c r="AD629" s="138">
        <v>4210</v>
      </c>
      <c r="AE629" s="138">
        <v>25818</v>
      </c>
      <c r="AF629" s="138">
        <v>7745</v>
      </c>
      <c r="AG629" s="138">
        <v>11010</v>
      </c>
      <c r="AH629" s="138">
        <v>40820</v>
      </c>
      <c r="AI629" s="138">
        <v>30720</v>
      </c>
      <c r="AJ629" s="138">
        <v>366660</v>
      </c>
      <c r="AK629" s="128">
        <f t="shared" si="414"/>
        <v>0.16717000000000001</v>
      </c>
      <c r="AL629" s="129">
        <f t="shared" si="415"/>
        <v>1.2828000000000002</v>
      </c>
      <c r="AM629" s="129">
        <f t="shared" ref="AM629:AN639" si="419">(C629)*0.00005</f>
        <v>2.2381500000000001</v>
      </c>
      <c r="AN629" s="129">
        <f t="shared" si="419"/>
        <v>3.0070000000000001</v>
      </c>
      <c r="AO629" s="129">
        <f t="shared" si="417"/>
        <v>9.6976000000000013</v>
      </c>
      <c r="AP629" s="129">
        <f t="shared" si="418"/>
        <v>3.6719000000000004</v>
      </c>
      <c r="AQ629" s="129">
        <f t="shared" si="412"/>
        <v>0.40820000000000001</v>
      </c>
      <c r="AR629" s="129">
        <f t="shared" si="413"/>
        <v>3.0719999999999997E-2</v>
      </c>
      <c r="AT629" s="131">
        <f t="shared" si="400"/>
        <v>43727</v>
      </c>
      <c r="AU629" s="132">
        <f t="shared" si="379"/>
        <v>0.25818000000000002</v>
      </c>
      <c r="AV629" s="132">
        <f t="shared" si="380"/>
        <v>0.43557000000000001</v>
      </c>
      <c r="AW629" s="132">
        <f t="shared" si="381"/>
        <v>0.46793000000000001</v>
      </c>
      <c r="AX629" s="132">
        <f t="shared" si="382"/>
        <v>5.4400000000000004E-3</v>
      </c>
      <c r="AY629" s="132">
        <f t="shared" si="383"/>
        <v>7.92E-3</v>
      </c>
      <c r="AZ629" s="132">
        <f t="shared" si="384"/>
        <v>0.24460000000000001</v>
      </c>
      <c r="BA629" s="132">
        <f t="shared" si="385"/>
        <v>0.16109000000000001</v>
      </c>
      <c r="BB629" s="132">
        <f t="shared" si="386"/>
        <v>0.63226000000000004</v>
      </c>
      <c r="BC629" s="132">
        <f t="shared" si="387"/>
        <v>0.14774000000000001</v>
      </c>
      <c r="BD629" s="132">
        <f t="shared" si="388"/>
        <v>0.13328000000000001</v>
      </c>
      <c r="BE629" s="132">
        <f t="shared" si="389"/>
        <v>7.7450000000000005E-2</v>
      </c>
      <c r="BF629" s="132">
        <f t="shared" si="390"/>
        <v>4.2100000000000005E-2</v>
      </c>
      <c r="BG629" s="132">
        <f t="shared" si="401"/>
        <v>1.1009999999999999E-2</v>
      </c>
      <c r="BH629" s="132"/>
      <c r="BI629" s="132">
        <f t="shared" si="410"/>
        <v>1.2828000000000002</v>
      </c>
      <c r="BJ629" s="132">
        <f t="shared" si="410"/>
        <v>2.2381500000000001</v>
      </c>
      <c r="BK629" s="132">
        <f t="shared" si="410"/>
        <v>3.0070000000000001</v>
      </c>
      <c r="BL629" s="132">
        <f t="shared" si="391"/>
        <v>0.26910000000000001</v>
      </c>
      <c r="BM629" s="132">
        <f t="shared" si="402"/>
        <v>1.4497</v>
      </c>
      <c r="BN629" s="132">
        <f t="shared" si="392"/>
        <v>0.82552000000000003</v>
      </c>
      <c r="BO629" s="132"/>
      <c r="BP629" s="132">
        <f t="shared" si="403"/>
        <v>3.6719000000000004</v>
      </c>
      <c r="BQ629" s="132">
        <f t="shared" si="404"/>
        <v>9.6976000000000013</v>
      </c>
      <c r="BR629" s="132">
        <f t="shared" si="405"/>
        <v>0.36665999999999999</v>
      </c>
      <c r="BS629" s="132">
        <f t="shared" si="393"/>
        <v>0.12339000000000001</v>
      </c>
      <c r="BT629" s="132">
        <f t="shared" si="394"/>
        <v>1.2419</v>
      </c>
      <c r="BU629" s="132"/>
      <c r="BV629" s="132">
        <f t="shared" si="406"/>
        <v>0.17750000000000002</v>
      </c>
      <c r="BW629" s="133">
        <f t="shared" si="411"/>
        <v>1.1666000000000001</v>
      </c>
      <c r="BX629" s="133">
        <f t="shared" si="411"/>
        <v>1.0111000000000001</v>
      </c>
      <c r="BY629" s="133">
        <f t="shared" si="395"/>
        <v>0.19590000000000002</v>
      </c>
      <c r="BZ629" s="133">
        <f t="shared" si="396"/>
        <v>0.28350000000000003</v>
      </c>
      <c r="CA629" s="133">
        <f t="shared" si="397"/>
        <v>1.46E-2</v>
      </c>
      <c r="CB629" s="133">
        <f t="shared" si="398"/>
        <v>8.3365000000000009</v>
      </c>
      <c r="CC629" s="133"/>
      <c r="CD629" s="133">
        <f t="shared" si="399"/>
        <v>1.3668</v>
      </c>
    </row>
    <row r="630" spans="1:82" ht="15.75" x14ac:dyDescent="0.25">
      <c r="A630" s="125">
        <v>43728</v>
      </c>
      <c r="B630" s="138">
        <v>12940</v>
      </c>
      <c r="C630" s="138">
        <v>44245</v>
      </c>
      <c r="D630" s="138">
        <v>59486</v>
      </c>
      <c r="E630" s="138">
        <v>14006</v>
      </c>
      <c r="F630" s="138">
        <v>39699</v>
      </c>
      <c r="G630" s="138">
        <v>1762</v>
      </c>
      <c r="H630" s="138">
        <v>11882</v>
      </c>
      <c r="I630" s="138">
        <v>11036</v>
      </c>
      <c r="J630" s="138">
        <v>95590</v>
      </c>
      <c r="K630" s="138">
        <v>72249</v>
      </c>
      <c r="L630" s="138">
        <v>2691</v>
      </c>
      <c r="M630" s="138">
        <v>17751</v>
      </c>
      <c r="N630" s="138">
        <v>128</v>
      </c>
      <c r="O630" s="138">
        <v>16304</v>
      </c>
      <c r="P630" s="138">
        <v>14107</v>
      </c>
      <c r="Q630" s="138">
        <v>1745</v>
      </c>
      <c r="R630" s="138">
        <v>13273</v>
      </c>
      <c r="S630" s="138">
        <v>45761</v>
      </c>
      <c r="T630" s="138">
        <v>14343</v>
      </c>
      <c r="U630" s="138">
        <v>2624</v>
      </c>
      <c r="V630" s="138">
        <v>23970</v>
      </c>
      <c r="W630" s="138">
        <v>31575</v>
      </c>
      <c r="X630" s="138">
        <v>13070</v>
      </c>
      <c r="Y630" s="146">
        <v>16109</v>
      </c>
      <c r="Z630" s="138">
        <v>15520</v>
      </c>
      <c r="AA630" s="138">
        <v>43043</v>
      </c>
      <c r="AB630" s="146">
        <v>801</v>
      </c>
      <c r="AC630" s="138">
        <v>630</v>
      </c>
      <c r="AD630" s="138">
        <v>4985</v>
      </c>
      <c r="AE630" s="138">
        <v>25329</v>
      </c>
      <c r="AF630" s="138">
        <v>7339</v>
      </c>
      <c r="AG630" s="138">
        <v>11010</v>
      </c>
      <c r="AH630" s="138">
        <v>42840</v>
      </c>
      <c r="AI630" s="138">
        <v>35790</v>
      </c>
      <c r="AJ630" s="138">
        <v>364440</v>
      </c>
      <c r="AK630" s="128">
        <f t="shared" si="414"/>
        <v>0.17751</v>
      </c>
      <c r="AL630" s="129">
        <f t="shared" si="415"/>
        <v>1.294</v>
      </c>
      <c r="AM630" s="129">
        <f t="shared" si="419"/>
        <v>2.21225</v>
      </c>
      <c r="AN630" s="129">
        <f t="shared" si="419"/>
        <v>2.9742999999999999</v>
      </c>
      <c r="AO630" s="129">
        <f t="shared" si="417"/>
        <v>9.5590000000000011</v>
      </c>
      <c r="AP630" s="137">
        <f t="shared" si="418"/>
        <v>3.6124500000000004</v>
      </c>
      <c r="AQ630" s="129">
        <f t="shared" si="412"/>
        <v>0.42840000000000006</v>
      </c>
      <c r="AR630" s="129">
        <f t="shared" si="413"/>
        <v>3.5789999999999995E-2</v>
      </c>
      <c r="AT630" s="131">
        <f t="shared" si="400"/>
        <v>43728</v>
      </c>
      <c r="AU630" s="132">
        <f t="shared" si="379"/>
        <v>0.25329000000000002</v>
      </c>
      <c r="AV630" s="132">
        <f t="shared" si="380"/>
        <v>0.43043000000000003</v>
      </c>
      <c r="AW630" s="132">
        <f t="shared" si="381"/>
        <v>0.45761000000000002</v>
      </c>
      <c r="AX630" s="132">
        <f t="shared" si="382"/>
        <v>6.3000000000000009E-3</v>
      </c>
      <c r="AY630" s="132">
        <f t="shared" si="383"/>
        <v>8.0100000000000015E-3</v>
      </c>
      <c r="AZ630" s="132">
        <f t="shared" si="384"/>
        <v>0.23970000000000002</v>
      </c>
      <c r="BA630" s="132">
        <f t="shared" si="385"/>
        <v>0.16109000000000001</v>
      </c>
      <c r="BB630" s="132">
        <f t="shared" si="386"/>
        <v>0.63150000000000006</v>
      </c>
      <c r="BC630" s="132">
        <f t="shared" si="387"/>
        <v>0.1552</v>
      </c>
      <c r="BD630" s="132">
        <f t="shared" si="388"/>
        <v>0.13070000000000001</v>
      </c>
      <c r="BE630" s="132">
        <f t="shared" si="389"/>
        <v>7.3390000000000011E-2</v>
      </c>
      <c r="BF630" s="132">
        <f t="shared" si="390"/>
        <v>4.9850000000000005E-2</v>
      </c>
      <c r="BG630" s="132">
        <f t="shared" si="401"/>
        <v>1.1009999999999999E-2</v>
      </c>
      <c r="BH630" s="132"/>
      <c r="BI630" s="132">
        <f t="shared" si="410"/>
        <v>1.294</v>
      </c>
      <c r="BJ630" s="132">
        <f t="shared" si="410"/>
        <v>2.21225</v>
      </c>
      <c r="BK630" s="132">
        <f t="shared" si="410"/>
        <v>2.9742999999999999</v>
      </c>
      <c r="BL630" s="132">
        <f t="shared" si="391"/>
        <v>0.26240000000000002</v>
      </c>
      <c r="BM630" s="132">
        <f t="shared" si="402"/>
        <v>1.4006000000000001</v>
      </c>
      <c r="BN630" s="132">
        <f t="shared" si="392"/>
        <v>0.79398000000000002</v>
      </c>
      <c r="BO630" s="132"/>
      <c r="BP630" s="132">
        <f t="shared" si="403"/>
        <v>3.6124500000000004</v>
      </c>
      <c r="BQ630" s="132">
        <f t="shared" si="404"/>
        <v>9.5590000000000011</v>
      </c>
      <c r="BR630" s="132">
        <f t="shared" si="405"/>
        <v>0.36443999999999999</v>
      </c>
      <c r="BS630" s="132">
        <f t="shared" si="393"/>
        <v>0.14343</v>
      </c>
      <c r="BT630" s="132">
        <f t="shared" si="394"/>
        <v>1.3273000000000001</v>
      </c>
      <c r="BU630" s="132"/>
      <c r="BV630" s="132">
        <f t="shared" si="406"/>
        <v>0.1762</v>
      </c>
      <c r="BW630" s="133">
        <f t="shared" si="411"/>
        <v>1.1882000000000001</v>
      </c>
      <c r="BX630" s="133">
        <f t="shared" si="411"/>
        <v>1.1036000000000001</v>
      </c>
      <c r="BY630" s="133">
        <f t="shared" si="395"/>
        <v>0.17450000000000002</v>
      </c>
      <c r="BZ630" s="133">
        <f t="shared" si="396"/>
        <v>0.26910000000000001</v>
      </c>
      <c r="CA630" s="133">
        <f t="shared" si="397"/>
        <v>1.2800000000000001E-2</v>
      </c>
      <c r="CB630" s="133">
        <f t="shared" si="398"/>
        <v>8.152000000000001</v>
      </c>
      <c r="CC630" s="133"/>
      <c r="CD630" s="133">
        <f t="shared" si="399"/>
        <v>1.4107000000000001</v>
      </c>
    </row>
    <row r="631" spans="1:82" ht="15.75" x14ac:dyDescent="0.25">
      <c r="A631" s="125">
        <v>43729</v>
      </c>
      <c r="B631" s="138">
        <v>13715</v>
      </c>
      <c r="C631" s="138">
        <v>45864</v>
      </c>
      <c r="D631" s="138">
        <v>61375</v>
      </c>
      <c r="E631" s="138">
        <v>13512</v>
      </c>
      <c r="F631" s="138">
        <v>44328</v>
      </c>
      <c r="G631" s="138">
        <v>2126</v>
      </c>
      <c r="H631" s="138">
        <v>13403</v>
      </c>
      <c r="I631" s="138">
        <v>11824</v>
      </c>
      <c r="J631" s="138">
        <v>97852</v>
      </c>
      <c r="K631" s="138">
        <v>73898</v>
      </c>
      <c r="L631" s="138">
        <v>2743</v>
      </c>
      <c r="M631" s="138">
        <v>17414</v>
      </c>
      <c r="N631" s="138">
        <v>42</v>
      </c>
      <c r="O631" s="138">
        <v>18097</v>
      </c>
      <c r="P631" s="138">
        <v>15486</v>
      </c>
      <c r="Q631" s="138">
        <v>1756</v>
      </c>
      <c r="R631" s="138">
        <v>12432</v>
      </c>
      <c r="S631" s="138">
        <v>44056</v>
      </c>
      <c r="T631" s="138">
        <v>14447</v>
      </c>
      <c r="U631" s="138">
        <v>2618</v>
      </c>
      <c r="V631" s="138">
        <v>25940</v>
      </c>
      <c r="W631" s="138">
        <v>31644</v>
      </c>
      <c r="X631" s="138">
        <v>14742</v>
      </c>
      <c r="Y631" s="146">
        <v>16109</v>
      </c>
      <c r="Z631" s="138">
        <v>16404</v>
      </c>
      <c r="AA631" s="138">
        <v>44165</v>
      </c>
      <c r="AB631" s="146">
        <v>1011</v>
      </c>
      <c r="AC631" s="138">
        <v>1037</v>
      </c>
      <c r="AD631" s="138">
        <v>4846</v>
      </c>
      <c r="AE631" s="138">
        <v>27295</v>
      </c>
      <c r="AF631" s="138">
        <v>6120</v>
      </c>
      <c r="AG631" s="138">
        <v>3800</v>
      </c>
      <c r="AH631" s="138">
        <v>45870</v>
      </c>
      <c r="AI631" s="138">
        <v>36370</v>
      </c>
      <c r="AJ631" s="138">
        <v>372260</v>
      </c>
      <c r="AK631" s="128">
        <f t="shared" si="414"/>
        <v>0.17414000000000002</v>
      </c>
      <c r="AL631" s="129">
        <f t="shared" si="415"/>
        <v>1.3715000000000002</v>
      </c>
      <c r="AM631" s="129">
        <f t="shared" si="419"/>
        <v>2.2932000000000001</v>
      </c>
      <c r="AN631" s="129">
        <f t="shared" si="419"/>
        <v>3.0687500000000001</v>
      </c>
      <c r="AO631" s="129">
        <f t="shared" si="417"/>
        <v>9.7851999999999997</v>
      </c>
      <c r="AP631" s="129">
        <f t="shared" si="418"/>
        <v>3.6949000000000001</v>
      </c>
      <c r="AQ631" s="129">
        <f t="shared" si="412"/>
        <v>0.45870000000000005</v>
      </c>
      <c r="AR631" s="129">
        <f t="shared" si="413"/>
        <v>3.637E-2</v>
      </c>
      <c r="AT631" s="131">
        <f t="shared" si="400"/>
        <v>43729</v>
      </c>
      <c r="AU631" s="132">
        <f t="shared" si="379"/>
        <v>0.27295000000000003</v>
      </c>
      <c r="AV631" s="132">
        <f t="shared" si="380"/>
        <v>0.44165000000000004</v>
      </c>
      <c r="AW631" s="132">
        <f t="shared" si="381"/>
        <v>0.44056000000000006</v>
      </c>
      <c r="AX631" s="132">
        <f t="shared" si="382"/>
        <v>1.0370000000000001E-2</v>
      </c>
      <c r="AY631" s="132">
        <f t="shared" si="383"/>
        <v>1.0110000000000001E-2</v>
      </c>
      <c r="AZ631" s="132">
        <f t="shared" si="384"/>
        <v>0.25940000000000002</v>
      </c>
      <c r="BA631" s="132">
        <f t="shared" si="385"/>
        <v>0.16109000000000001</v>
      </c>
      <c r="BB631" s="132">
        <f t="shared" si="386"/>
        <v>0.63288</v>
      </c>
      <c r="BC631" s="132">
        <f t="shared" si="387"/>
        <v>0.16404000000000002</v>
      </c>
      <c r="BD631" s="132">
        <f t="shared" si="388"/>
        <v>0.14742000000000002</v>
      </c>
      <c r="BE631" s="132">
        <f t="shared" si="389"/>
        <v>6.1200000000000004E-2</v>
      </c>
      <c r="BF631" s="132">
        <f t="shared" si="390"/>
        <v>4.8460000000000003E-2</v>
      </c>
      <c r="BG631" s="132">
        <f t="shared" si="401"/>
        <v>3.8E-3</v>
      </c>
      <c r="BH631" s="132"/>
      <c r="BI631" s="132">
        <f t="shared" si="410"/>
        <v>1.3715000000000002</v>
      </c>
      <c r="BJ631" s="132">
        <f t="shared" si="410"/>
        <v>2.2932000000000001</v>
      </c>
      <c r="BK631" s="132">
        <f t="shared" si="410"/>
        <v>3.0687500000000001</v>
      </c>
      <c r="BL631" s="132">
        <f t="shared" si="391"/>
        <v>0.26180000000000003</v>
      </c>
      <c r="BM631" s="132">
        <f t="shared" si="402"/>
        <v>1.3512</v>
      </c>
      <c r="BN631" s="132">
        <f t="shared" si="392"/>
        <v>0.88656000000000013</v>
      </c>
      <c r="BO631" s="132"/>
      <c r="BP631" s="132">
        <f t="shared" si="403"/>
        <v>3.6949000000000001</v>
      </c>
      <c r="BQ631" s="132">
        <f t="shared" si="404"/>
        <v>9.7851999999999997</v>
      </c>
      <c r="BR631" s="132">
        <f t="shared" si="405"/>
        <v>0.37225999999999998</v>
      </c>
      <c r="BS631" s="132">
        <f t="shared" si="393"/>
        <v>0.14447000000000002</v>
      </c>
      <c r="BT631" s="132">
        <f t="shared" si="394"/>
        <v>1.2432000000000001</v>
      </c>
      <c r="BU631" s="132"/>
      <c r="BV631" s="132">
        <f t="shared" si="406"/>
        <v>0.21260000000000001</v>
      </c>
      <c r="BW631" s="133">
        <f t="shared" si="411"/>
        <v>1.3403</v>
      </c>
      <c r="BX631" s="133">
        <f t="shared" si="411"/>
        <v>1.1824000000000001</v>
      </c>
      <c r="BY631" s="133">
        <f t="shared" si="395"/>
        <v>0.17560000000000001</v>
      </c>
      <c r="BZ631" s="133">
        <f t="shared" si="396"/>
        <v>0.27429999999999999</v>
      </c>
      <c r="CA631" s="133">
        <f t="shared" si="397"/>
        <v>4.2000000000000006E-3</v>
      </c>
      <c r="CB631" s="133">
        <f t="shared" si="398"/>
        <v>9.0485000000000007</v>
      </c>
      <c r="CC631" s="133"/>
      <c r="CD631" s="133">
        <f t="shared" si="399"/>
        <v>1.5486</v>
      </c>
    </row>
    <row r="632" spans="1:82" ht="15.75" x14ac:dyDescent="0.25">
      <c r="A632" s="125">
        <v>43730</v>
      </c>
      <c r="B632" s="138">
        <v>14102</v>
      </c>
      <c r="C632" s="138">
        <v>47669</v>
      </c>
      <c r="D632" s="138">
        <v>63077</v>
      </c>
      <c r="E632" s="138">
        <v>14386</v>
      </c>
      <c r="F632" s="138">
        <v>43450</v>
      </c>
      <c r="G632" s="138">
        <v>1972</v>
      </c>
      <c r="H632" s="138">
        <v>13065</v>
      </c>
      <c r="I632" s="138">
        <v>11971</v>
      </c>
      <c r="J632" s="138">
        <v>100000</v>
      </c>
      <c r="K632" s="138">
        <v>74544</v>
      </c>
      <c r="L632" s="138">
        <v>2780</v>
      </c>
      <c r="M632" s="138">
        <v>13688</v>
      </c>
      <c r="N632" s="138">
        <v>28</v>
      </c>
      <c r="O632" s="138">
        <v>18024</v>
      </c>
      <c r="P632" s="138">
        <v>15481</v>
      </c>
      <c r="Q632" s="138">
        <v>1833</v>
      </c>
      <c r="R632" s="138">
        <v>13300</v>
      </c>
      <c r="S632" s="138">
        <v>45811</v>
      </c>
      <c r="T632" s="138">
        <v>11481</v>
      </c>
      <c r="U632" s="138">
        <v>2606</v>
      </c>
      <c r="V632" s="138">
        <v>27244</v>
      </c>
      <c r="W632" s="138">
        <v>32994</v>
      </c>
      <c r="X632" s="138">
        <v>15903</v>
      </c>
      <c r="Y632" s="146">
        <v>16109</v>
      </c>
      <c r="Z632" s="138">
        <v>16014</v>
      </c>
      <c r="AA632" s="138">
        <v>46582</v>
      </c>
      <c r="AB632" s="138">
        <v>981</v>
      </c>
      <c r="AC632" s="138">
        <v>1020</v>
      </c>
      <c r="AD632" s="138">
        <v>4342</v>
      </c>
      <c r="AE632" s="138">
        <v>30172</v>
      </c>
      <c r="AF632" s="138">
        <v>6028</v>
      </c>
      <c r="AG632" s="138">
        <v>0</v>
      </c>
      <c r="AH632" s="138">
        <v>42800</v>
      </c>
      <c r="AI632" s="138">
        <v>33730</v>
      </c>
      <c r="AJ632" s="138">
        <v>364660</v>
      </c>
      <c r="AK632" s="128">
        <f t="shared" si="414"/>
        <v>0.13688</v>
      </c>
      <c r="AL632" s="129">
        <f t="shared" si="415"/>
        <v>1.4102000000000001</v>
      </c>
      <c r="AM632" s="129">
        <f t="shared" si="419"/>
        <v>2.3834500000000003</v>
      </c>
      <c r="AN632" s="129">
        <f t="shared" si="419"/>
        <v>3.1538500000000003</v>
      </c>
      <c r="AO632" s="129">
        <f t="shared" si="417"/>
        <v>10</v>
      </c>
      <c r="AP632" s="129">
        <f t="shared" si="418"/>
        <v>3.7272000000000003</v>
      </c>
      <c r="AQ632" s="129">
        <f t="shared" si="412"/>
        <v>0.42800000000000005</v>
      </c>
      <c r="AR632" s="129">
        <f t="shared" si="413"/>
        <v>3.3729999999999996E-2</v>
      </c>
      <c r="AT632" s="131">
        <f t="shared" si="400"/>
        <v>43730</v>
      </c>
      <c r="AU632" s="132">
        <f t="shared" si="379"/>
        <v>0.30172000000000004</v>
      </c>
      <c r="AV632" s="132">
        <f t="shared" si="380"/>
        <v>0.46582000000000001</v>
      </c>
      <c r="AW632" s="132">
        <f t="shared" si="381"/>
        <v>0.45811000000000002</v>
      </c>
      <c r="AX632" s="132">
        <f t="shared" si="382"/>
        <v>1.0200000000000001E-2</v>
      </c>
      <c r="AY632" s="132">
        <f t="shared" si="383"/>
        <v>9.810000000000001E-3</v>
      </c>
      <c r="AZ632" s="132">
        <f t="shared" si="384"/>
        <v>0.27244000000000002</v>
      </c>
      <c r="BA632" s="132">
        <f t="shared" si="385"/>
        <v>0.16109000000000001</v>
      </c>
      <c r="BB632" s="132">
        <f t="shared" si="386"/>
        <v>0.65988000000000002</v>
      </c>
      <c r="BC632" s="132">
        <f t="shared" si="387"/>
        <v>0.16014</v>
      </c>
      <c r="BD632" s="132">
        <f t="shared" si="388"/>
        <v>0.15903</v>
      </c>
      <c r="BE632" s="132">
        <f t="shared" si="389"/>
        <v>6.0280000000000007E-2</v>
      </c>
      <c r="BF632" s="132">
        <f t="shared" si="390"/>
        <v>4.342E-2</v>
      </c>
      <c r="BG632" s="132">
        <f t="shared" si="401"/>
        <v>0</v>
      </c>
      <c r="BH632" s="132"/>
      <c r="BI632" s="132">
        <f t="shared" si="410"/>
        <v>1.4102000000000001</v>
      </c>
      <c r="BJ632" s="132">
        <f t="shared" si="410"/>
        <v>2.3834500000000003</v>
      </c>
      <c r="BK632" s="132">
        <f t="shared" si="410"/>
        <v>3.1538500000000003</v>
      </c>
      <c r="BL632" s="132">
        <f t="shared" si="391"/>
        <v>0.2606</v>
      </c>
      <c r="BM632" s="132">
        <f t="shared" si="402"/>
        <v>1.4386000000000001</v>
      </c>
      <c r="BN632" s="132">
        <f t="shared" si="392"/>
        <v>0.86900000000000011</v>
      </c>
      <c r="BO632" s="132"/>
      <c r="BP632" s="132">
        <f t="shared" si="403"/>
        <v>3.7272000000000003</v>
      </c>
      <c r="BQ632" s="132">
        <f t="shared" si="404"/>
        <v>10</v>
      </c>
      <c r="BR632" s="132">
        <f t="shared" si="405"/>
        <v>0.36465999999999998</v>
      </c>
      <c r="BS632" s="132">
        <f t="shared" si="393"/>
        <v>0.11481000000000001</v>
      </c>
      <c r="BT632" s="132">
        <f t="shared" si="394"/>
        <v>1.33</v>
      </c>
      <c r="BU632" s="132"/>
      <c r="BV632" s="132">
        <f t="shared" si="406"/>
        <v>0.19720000000000001</v>
      </c>
      <c r="BW632" s="133">
        <f t="shared" si="411"/>
        <v>1.3065</v>
      </c>
      <c r="BX632" s="133">
        <f t="shared" si="411"/>
        <v>1.1971000000000001</v>
      </c>
      <c r="BY632" s="133">
        <f t="shared" si="395"/>
        <v>0.18330000000000002</v>
      </c>
      <c r="BZ632" s="133">
        <f t="shared" si="396"/>
        <v>0.27800000000000002</v>
      </c>
      <c r="CA632" s="133">
        <f t="shared" si="397"/>
        <v>2.8E-3</v>
      </c>
      <c r="CB632" s="133">
        <f t="shared" si="398"/>
        <v>9.0120000000000005</v>
      </c>
      <c r="CC632" s="133"/>
      <c r="CD632" s="133">
        <f t="shared" si="399"/>
        <v>1.5481</v>
      </c>
    </row>
    <row r="633" spans="1:82" ht="15.75" x14ac:dyDescent="0.25">
      <c r="A633" s="125">
        <v>43731</v>
      </c>
      <c r="B633" s="138">
        <v>13063</v>
      </c>
      <c r="C633" s="138">
        <v>45154</v>
      </c>
      <c r="D633" s="138">
        <v>61150</v>
      </c>
      <c r="E633" s="138">
        <v>14855</v>
      </c>
      <c r="F633" s="138">
        <v>42968</v>
      </c>
      <c r="G633" s="138">
        <v>1528</v>
      </c>
      <c r="H633" s="138">
        <v>11389</v>
      </c>
      <c r="I633" s="138">
        <v>10669</v>
      </c>
      <c r="J633" s="138">
        <v>98585</v>
      </c>
      <c r="K633" s="138">
        <v>74843</v>
      </c>
      <c r="L633" s="138">
        <v>3047</v>
      </c>
      <c r="M633" s="138">
        <v>15502</v>
      </c>
      <c r="N633" s="138">
        <v>129</v>
      </c>
      <c r="O633" s="138">
        <v>16291</v>
      </c>
      <c r="P633" s="138">
        <v>13606</v>
      </c>
      <c r="Q633" s="138">
        <v>1769</v>
      </c>
      <c r="R633" s="138">
        <v>12998</v>
      </c>
      <c r="S633" s="138">
        <v>48162</v>
      </c>
      <c r="T633" s="138">
        <v>13703</v>
      </c>
      <c r="U633" s="138">
        <v>2557</v>
      </c>
      <c r="V633" s="138">
        <v>24352</v>
      </c>
      <c r="W633" s="138">
        <v>33251</v>
      </c>
      <c r="X633" s="138">
        <v>14381</v>
      </c>
      <c r="Y633" s="146">
        <v>16109</v>
      </c>
      <c r="Z633" s="138">
        <v>15734</v>
      </c>
      <c r="AA633" s="138">
        <v>44606</v>
      </c>
      <c r="AB633" s="138">
        <v>779</v>
      </c>
      <c r="AC633" s="138">
        <v>658</v>
      </c>
      <c r="AD633" s="138">
        <v>5756</v>
      </c>
      <c r="AE633" s="138">
        <v>28957</v>
      </c>
      <c r="AF633" s="138">
        <v>7509</v>
      </c>
      <c r="AG633" s="138">
        <v>11010</v>
      </c>
      <c r="AH633" s="138">
        <v>50200</v>
      </c>
      <c r="AI633" s="138">
        <v>40230</v>
      </c>
      <c r="AJ633" s="138">
        <v>355360</v>
      </c>
      <c r="AK633" s="128">
        <f t="shared" si="414"/>
        <v>0.15502000000000002</v>
      </c>
      <c r="AL633" s="129">
        <f t="shared" si="415"/>
        <v>1.3063</v>
      </c>
      <c r="AM633" s="129">
        <f t="shared" si="419"/>
        <v>2.2577000000000003</v>
      </c>
      <c r="AN633" s="129">
        <f t="shared" si="419"/>
        <v>3.0575000000000001</v>
      </c>
      <c r="AO633" s="129">
        <f t="shared" si="417"/>
        <v>9.8585000000000012</v>
      </c>
      <c r="AP633" s="129">
        <f t="shared" si="418"/>
        <v>3.7421500000000001</v>
      </c>
      <c r="AQ633" s="129">
        <f t="shared" si="412"/>
        <v>0.502</v>
      </c>
      <c r="AR633" s="129">
        <f t="shared" si="413"/>
        <v>4.0229999999999995E-2</v>
      </c>
      <c r="AT633" s="131">
        <f t="shared" si="400"/>
        <v>43731</v>
      </c>
      <c r="AU633" s="132">
        <f t="shared" si="379"/>
        <v>0.28957000000000005</v>
      </c>
      <c r="AV633" s="132">
        <f t="shared" si="380"/>
        <v>0.44606000000000001</v>
      </c>
      <c r="AW633" s="132">
        <f t="shared" si="381"/>
        <v>0.48162000000000005</v>
      </c>
      <c r="AX633" s="132">
        <f t="shared" si="382"/>
        <v>6.5800000000000008E-3</v>
      </c>
      <c r="AY633" s="132">
        <f t="shared" si="383"/>
        <v>7.7900000000000009E-3</v>
      </c>
      <c r="AZ633" s="132">
        <f t="shared" si="384"/>
        <v>0.24352000000000001</v>
      </c>
      <c r="BA633" s="132">
        <f t="shared" si="385"/>
        <v>0.16109000000000001</v>
      </c>
      <c r="BB633" s="132">
        <f t="shared" si="386"/>
        <v>0.66502000000000006</v>
      </c>
      <c r="BC633" s="132">
        <f t="shared" si="387"/>
        <v>0.15734000000000001</v>
      </c>
      <c r="BD633" s="132">
        <f t="shared" si="388"/>
        <v>0.14381000000000002</v>
      </c>
      <c r="BE633" s="132">
        <f t="shared" si="389"/>
        <v>7.5090000000000004E-2</v>
      </c>
      <c r="BF633" s="132">
        <f t="shared" si="390"/>
        <v>5.7560000000000007E-2</v>
      </c>
      <c r="BG633" s="132">
        <f t="shared" si="401"/>
        <v>1.1009999999999999E-2</v>
      </c>
      <c r="BH633" s="132"/>
      <c r="BI633" s="132">
        <f t="shared" si="410"/>
        <v>1.3063</v>
      </c>
      <c r="BJ633" s="132">
        <f t="shared" si="410"/>
        <v>2.2577000000000003</v>
      </c>
      <c r="BK633" s="132">
        <f t="shared" si="410"/>
        <v>3.0575000000000001</v>
      </c>
      <c r="BL633" s="132">
        <f t="shared" si="391"/>
        <v>0.25570000000000004</v>
      </c>
      <c r="BM633" s="132">
        <f t="shared" si="402"/>
        <v>1.4855</v>
      </c>
      <c r="BN633" s="132">
        <f t="shared" si="392"/>
        <v>0.85936000000000012</v>
      </c>
      <c r="BO633" s="132"/>
      <c r="BP633" s="132">
        <f t="shared" si="403"/>
        <v>3.7421500000000001</v>
      </c>
      <c r="BQ633" s="132">
        <f t="shared" si="404"/>
        <v>9.8585000000000012</v>
      </c>
      <c r="BR633" s="132">
        <f t="shared" si="405"/>
        <v>0.35536000000000001</v>
      </c>
      <c r="BS633" s="132">
        <f t="shared" si="393"/>
        <v>0.13703000000000001</v>
      </c>
      <c r="BT633" s="132">
        <f t="shared" si="394"/>
        <v>1.2998000000000001</v>
      </c>
      <c r="BU633" s="132"/>
      <c r="BV633" s="132">
        <f t="shared" si="406"/>
        <v>0.15280000000000002</v>
      </c>
      <c r="BW633" s="133">
        <f t="shared" si="411"/>
        <v>1.1389</v>
      </c>
      <c r="BX633" s="133">
        <f t="shared" si="411"/>
        <v>1.0669</v>
      </c>
      <c r="BY633" s="133">
        <f t="shared" si="395"/>
        <v>0.1769</v>
      </c>
      <c r="BZ633" s="133">
        <f t="shared" si="396"/>
        <v>0.30470000000000003</v>
      </c>
      <c r="CA633" s="133">
        <f t="shared" si="397"/>
        <v>1.29E-2</v>
      </c>
      <c r="CB633" s="133">
        <f t="shared" si="398"/>
        <v>8.1455000000000002</v>
      </c>
      <c r="CC633" s="133"/>
      <c r="CD633" s="133">
        <f t="shared" si="399"/>
        <v>1.3606</v>
      </c>
    </row>
    <row r="634" spans="1:82" ht="15.75" x14ac:dyDescent="0.25">
      <c r="A634" s="125">
        <v>43732</v>
      </c>
      <c r="B634" s="138">
        <v>12759</v>
      </c>
      <c r="C634" s="138">
        <v>44039</v>
      </c>
      <c r="D634" s="138">
        <v>59891</v>
      </c>
      <c r="E634" s="138">
        <v>15307</v>
      </c>
      <c r="F634" s="138">
        <v>39578</v>
      </c>
      <c r="G634" s="138">
        <v>1330</v>
      </c>
      <c r="H634" s="138">
        <v>11027</v>
      </c>
      <c r="I634" s="138">
        <v>10454</v>
      </c>
      <c r="J634" s="138">
        <v>96673</v>
      </c>
      <c r="K634" s="138">
        <v>73608</v>
      </c>
      <c r="L634" s="138">
        <v>2889</v>
      </c>
      <c r="M634" s="138">
        <v>16037</v>
      </c>
      <c r="N634" s="146">
        <v>144</v>
      </c>
      <c r="O634" s="146">
        <v>15587</v>
      </c>
      <c r="P634" s="146">
        <v>12968</v>
      </c>
      <c r="Q634" s="146">
        <v>1719</v>
      </c>
      <c r="R634" s="138">
        <v>13506</v>
      </c>
      <c r="S634" s="138">
        <v>46265</v>
      </c>
      <c r="T634" s="138">
        <v>12285</v>
      </c>
      <c r="U634" s="138">
        <v>2731</v>
      </c>
      <c r="V634" s="138">
        <v>23928</v>
      </c>
      <c r="W634" s="138">
        <v>32603</v>
      </c>
      <c r="X634" s="138">
        <v>12578</v>
      </c>
      <c r="Y634" s="146">
        <v>16109</v>
      </c>
      <c r="Z634" s="138">
        <v>15536</v>
      </c>
      <c r="AA634" s="138">
        <v>43739</v>
      </c>
      <c r="AB634" s="146">
        <v>758</v>
      </c>
      <c r="AC634" s="138">
        <v>632</v>
      </c>
      <c r="AD634" s="138">
        <v>4458</v>
      </c>
      <c r="AE634" s="138">
        <v>27319</v>
      </c>
      <c r="AF634" s="138">
        <v>7841</v>
      </c>
      <c r="AG634" s="138">
        <v>8830</v>
      </c>
      <c r="AH634" s="138">
        <v>40770</v>
      </c>
      <c r="AI634" s="138">
        <v>32460</v>
      </c>
      <c r="AJ634" s="138">
        <v>356280</v>
      </c>
      <c r="AK634" s="128">
        <f t="shared" si="414"/>
        <v>0.16037000000000001</v>
      </c>
      <c r="AL634" s="129">
        <f t="shared" si="415"/>
        <v>1.2759</v>
      </c>
      <c r="AM634" s="129">
        <f t="shared" si="419"/>
        <v>2.2019500000000001</v>
      </c>
      <c r="AN634" s="129">
        <f t="shared" si="419"/>
        <v>2.9945500000000003</v>
      </c>
      <c r="AO634" s="129">
        <f t="shared" si="417"/>
        <v>9.6673000000000009</v>
      </c>
      <c r="AP634" s="129">
        <f t="shared" si="418"/>
        <v>3.6804000000000001</v>
      </c>
      <c r="AQ634" s="129">
        <f t="shared" si="412"/>
        <v>0.40770000000000001</v>
      </c>
      <c r="AR634" s="129">
        <f t="shared" si="413"/>
        <v>3.2459999999999996E-2</v>
      </c>
      <c r="AT634" s="131">
        <f t="shared" si="400"/>
        <v>43732</v>
      </c>
      <c r="AU634" s="132">
        <f t="shared" si="379"/>
        <v>0.27319000000000004</v>
      </c>
      <c r="AV634" s="132">
        <f t="shared" si="380"/>
        <v>0.43739000000000006</v>
      </c>
      <c r="AW634" s="132">
        <f t="shared" si="381"/>
        <v>0.46265000000000006</v>
      </c>
      <c r="AX634" s="132">
        <f t="shared" si="382"/>
        <v>6.3200000000000001E-3</v>
      </c>
      <c r="AY634" s="132">
        <f t="shared" si="383"/>
        <v>7.5800000000000008E-3</v>
      </c>
      <c r="AZ634" s="132">
        <f t="shared" si="384"/>
        <v>0.23928000000000002</v>
      </c>
      <c r="BA634" s="132">
        <f t="shared" si="385"/>
        <v>0.16109000000000001</v>
      </c>
      <c r="BB634" s="132">
        <f t="shared" si="386"/>
        <v>0.65206000000000008</v>
      </c>
      <c r="BC634" s="132">
        <f t="shared" si="387"/>
        <v>0.15536000000000003</v>
      </c>
      <c r="BD634" s="132">
        <f t="shared" si="388"/>
        <v>0.12578</v>
      </c>
      <c r="BE634" s="132">
        <f t="shared" si="389"/>
        <v>7.8410000000000007E-2</v>
      </c>
      <c r="BF634" s="132">
        <f t="shared" si="390"/>
        <v>4.4580000000000002E-2</v>
      </c>
      <c r="BG634" s="132">
        <f t="shared" si="401"/>
        <v>8.8299999999999993E-3</v>
      </c>
      <c r="BH634" s="132"/>
      <c r="BI634" s="132">
        <f t="shared" si="410"/>
        <v>1.2759</v>
      </c>
      <c r="BJ634" s="132">
        <f t="shared" si="410"/>
        <v>2.2019500000000001</v>
      </c>
      <c r="BK634" s="132">
        <f t="shared" si="410"/>
        <v>2.9945500000000003</v>
      </c>
      <c r="BL634" s="132">
        <f t="shared" si="391"/>
        <v>0.27310000000000001</v>
      </c>
      <c r="BM634" s="132">
        <f t="shared" si="402"/>
        <v>1.5307000000000002</v>
      </c>
      <c r="BN634" s="132">
        <f t="shared" si="392"/>
        <v>0.79156000000000004</v>
      </c>
      <c r="BO634" s="132"/>
      <c r="BP634" s="132">
        <f t="shared" si="403"/>
        <v>3.6804000000000001</v>
      </c>
      <c r="BQ634" s="132">
        <f t="shared" si="404"/>
        <v>9.6673000000000009</v>
      </c>
      <c r="BR634" s="132">
        <f t="shared" si="405"/>
        <v>0.35627999999999999</v>
      </c>
      <c r="BS634" s="132">
        <f t="shared" si="393"/>
        <v>0.12285000000000001</v>
      </c>
      <c r="BT634" s="132">
        <f t="shared" si="394"/>
        <v>1.3506</v>
      </c>
      <c r="BU634" s="132"/>
      <c r="BV634" s="132">
        <f t="shared" si="406"/>
        <v>0.13300000000000001</v>
      </c>
      <c r="BW634" s="133">
        <f t="shared" si="411"/>
        <v>1.1027</v>
      </c>
      <c r="BX634" s="133">
        <f t="shared" si="411"/>
        <v>1.0454000000000001</v>
      </c>
      <c r="BY634" s="133">
        <f t="shared" si="395"/>
        <v>0.1719</v>
      </c>
      <c r="BZ634" s="133">
        <f t="shared" si="396"/>
        <v>0.28889999999999999</v>
      </c>
      <c r="CA634" s="133">
        <f t="shared" si="397"/>
        <v>1.4400000000000001E-2</v>
      </c>
      <c r="CB634" s="133">
        <f t="shared" si="398"/>
        <v>7.7934999999999999</v>
      </c>
      <c r="CC634" s="133"/>
      <c r="CD634" s="133">
        <f t="shared" si="399"/>
        <v>1.2968</v>
      </c>
    </row>
    <row r="635" spans="1:82" ht="15.75" x14ac:dyDescent="0.25">
      <c r="A635" s="125">
        <v>43733</v>
      </c>
      <c r="B635" s="126">
        <v>12692</v>
      </c>
      <c r="C635" s="126">
        <v>43446</v>
      </c>
      <c r="D635" s="126">
        <v>59303</v>
      </c>
      <c r="E635" s="126">
        <v>15143</v>
      </c>
      <c r="F635" s="126">
        <v>42396</v>
      </c>
      <c r="G635" s="126">
        <v>1331</v>
      </c>
      <c r="H635" s="126">
        <v>10967</v>
      </c>
      <c r="I635" s="126">
        <v>10620</v>
      </c>
      <c r="J635" s="126">
        <v>96137</v>
      </c>
      <c r="K635" s="126">
        <v>73300</v>
      </c>
      <c r="L635" s="126">
        <v>2995</v>
      </c>
      <c r="M635" s="126">
        <v>16305</v>
      </c>
      <c r="N635" s="126">
        <v>188</v>
      </c>
      <c r="O635" s="126">
        <v>15766</v>
      </c>
      <c r="P635" s="126">
        <v>12811</v>
      </c>
      <c r="Q635" s="126">
        <v>1740</v>
      </c>
      <c r="R635" s="126">
        <v>12953</v>
      </c>
      <c r="S635" s="126">
        <v>46504</v>
      </c>
      <c r="T635" s="126">
        <v>13254</v>
      </c>
      <c r="U635" s="126">
        <v>2594</v>
      </c>
      <c r="V635" s="126">
        <v>23769</v>
      </c>
      <c r="W635" s="126">
        <v>30204</v>
      </c>
      <c r="X635" s="126">
        <v>12695</v>
      </c>
      <c r="Y635" s="146">
        <v>16109</v>
      </c>
      <c r="Z635" s="126">
        <v>15658</v>
      </c>
      <c r="AA635" s="126">
        <v>41816</v>
      </c>
      <c r="AB635" s="126">
        <v>788</v>
      </c>
      <c r="AC635" s="126">
        <v>695</v>
      </c>
      <c r="AD635" s="126">
        <v>4692</v>
      </c>
      <c r="AE635" s="126">
        <v>27092</v>
      </c>
      <c r="AF635" s="126">
        <v>8107</v>
      </c>
      <c r="AG635" s="126">
        <v>0</v>
      </c>
      <c r="AH635" s="126">
        <v>40200</v>
      </c>
      <c r="AI635" s="126">
        <v>32950</v>
      </c>
      <c r="AJ635" s="126">
        <v>322480</v>
      </c>
      <c r="AK635" s="128">
        <f t="shared" si="414"/>
        <v>0.16305</v>
      </c>
      <c r="AL635" s="129">
        <f t="shared" si="415"/>
        <v>1.2692000000000001</v>
      </c>
      <c r="AM635" s="129">
        <f t="shared" si="419"/>
        <v>2.1722999999999999</v>
      </c>
      <c r="AN635" s="129">
        <f t="shared" si="419"/>
        <v>2.96515</v>
      </c>
      <c r="AO635" s="129">
        <f t="shared" si="417"/>
        <v>9.6136999999999997</v>
      </c>
      <c r="AP635" s="129">
        <f t="shared" si="418"/>
        <v>3.665</v>
      </c>
      <c r="AQ635" s="129">
        <f t="shared" si="412"/>
        <v>0.40200000000000002</v>
      </c>
      <c r="AR635" s="129">
        <f t="shared" si="413"/>
        <v>3.295E-2</v>
      </c>
      <c r="AT635" s="131">
        <f t="shared" si="400"/>
        <v>43733</v>
      </c>
      <c r="AU635" s="132">
        <f t="shared" si="379"/>
        <v>0.27092000000000005</v>
      </c>
      <c r="AV635" s="132">
        <f t="shared" si="380"/>
        <v>0.41816000000000003</v>
      </c>
      <c r="AW635" s="132">
        <f t="shared" si="381"/>
        <v>0.46504000000000006</v>
      </c>
      <c r="AX635" s="132">
        <f t="shared" si="382"/>
        <v>6.9500000000000004E-3</v>
      </c>
      <c r="AY635" s="132">
        <f t="shared" si="383"/>
        <v>7.8799999999999999E-3</v>
      </c>
      <c r="AZ635" s="132">
        <f t="shared" si="384"/>
        <v>0.23769000000000001</v>
      </c>
      <c r="BA635" s="132">
        <f t="shared" si="385"/>
        <v>0.16109000000000001</v>
      </c>
      <c r="BB635" s="132">
        <f t="shared" si="386"/>
        <v>0.60408000000000006</v>
      </c>
      <c r="BC635" s="132">
        <f t="shared" si="387"/>
        <v>0.15658000000000002</v>
      </c>
      <c r="BD635" s="132">
        <f t="shared" si="388"/>
        <v>0.12695000000000001</v>
      </c>
      <c r="BE635" s="132">
        <f t="shared" si="389"/>
        <v>8.1070000000000003E-2</v>
      </c>
      <c r="BF635" s="132">
        <f t="shared" si="390"/>
        <v>4.6920000000000003E-2</v>
      </c>
      <c r="BG635" s="132">
        <f t="shared" si="401"/>
        <v>0</v>
      </c>
      <c r="BH635" s="132"/>
      <c r="BI635" s="132">
        <f t="shared" si="410"/>
        <v>1.2692000000000001</v>
      </c>
      <c r="BJ635" s="132">
        <f t="shared" si="410"/>
        <v>2.1722999999999999</v>
      </c>
      <c r="BK635" s="132">
        <f t="shared" si="410"/>
        <v>2.96515</v>
      </c>
      <c r="BL635" s="132">
        <f t="shared" si="391"/>
        <v>0.25940000000000002</v>
      </c>
      <c r="BM635" s="132">
        <f t="shared" si="402"/>
        <v>1.5143</v>
      </c>
      <c r="BN635" s="132">
        <f t="shared" si="392"/>
        <v>0.84792000000000012</v>
      </c>
      <c r="BO635" s="132"/>
      <c r="BP635" s="132">
        <f t="shared" si="403"/>
        <v>3.665</v>
      </c>
      <c r="BQ635" s="132">
        <f t="shared" si="404"/>
        <v>9.6136999999999997</v>
      </c>
      <c r="BR635" s="132">
        <f t="shared" si="405"/>
        <v>0.32247999999999999</v>
      </c>
      <c r="BS635" s="132">
        <f t="shared" si="393"/>
        <v>0.13254000000000002</v>
      </c>
      <c r="BT635" s="132">
        <f t="shared" si="394"/>
        <v>1.2953000000000001</v>
      </c>
      <c r="BU635" s="132"/>
      <c r="BV635" s="132">
        <f t="shared" si="406"/>
        <v>0.1331</v>
      </c>
      <c r="BW635" s="133">
        <f t="shared" si="411"/>
        <v>1.0967</v>
      </c>
      <c r="BX635" s="133">
        <f t="shared" si="411"/>
        <v>1.0620000000000001</v>
      </c>
      <c r="BY635" s="133">
        <f t="shared" si="395"/>
        <v>0.17400000000000002</v>
      </c>
      <c r="BZ635" s="133">
        <f t="shared" si="396"/>
        <v>0.29949999999999999</v>
      </c>
      <c r="CA635" s="133">
        <f t="shared" si="397"/>
        <v>1.8800000000000001E-2</v>
      </c>
      <c r="CB635" s="133">
        <f t="shared" si="398"/>
        <v>7.883</v>
      </c>
      <c r="CC635" s="133"/>
      <c r="CD635" s="133">
        <f t="shared" si="399"/>
        <v>1.2811000000000001</v>
      </c>
    </row>
    <row r="636" spans="1:82" ht="15.75" x14ac:dyDescent="0.25">
      <c r="A636" s="125">
        <v>43734</v>
      </c>
      <c r="B636" s="138">
        <v>12943</v>
      </c>
      <c r="C636" s="138">
        <v>44177</v>
      </c>
      <c r="D636" s="138">
        <v>60276</v>
      </c>
      <c r="E636" s="138">
        <v>15296</v>
      </c>
      <c r="F636" s="138">
        <v>39531</v>
      </c>
      <c r="G636" s="138">
        <v>1428</v>
      </c>
      <c r="H636" s="138">
        <v>11170</v>
      </c>
      <c r="I636" s="138">
        <v>10550</v>
      </c>
      <c r="J636" s="138">
        <v>96536</v>
      </c>
      <c r="K636" s="138">
        <v>72931</v>
      </c>
      <c r="L636" s="138">
        <v>2831</v>
      </c>
      <c r="M636" s="138">
        <v>16502</v>
      </c>
      <c r="N636" s="138">
        <v>278</v>
      </c>
      <c r="O636" s="138">
        <v>16975</v>
      </c>
      <c r="P636" s="138">
        <v>12950</v>
      </c>
      <c r="Q636" s="138">
        <v>1770</v>
      </c>
      <c r="R636" s="138">
        <v>12507</v>
      </c>
      <c r="S636" s="138">
        <v>46905</v>
      </c>
      <c r="T636" s="138">
        <v>13126</v>
      </c>
      <c r="U636" s="138">
        <v>2836</v>
      </c>
      <c r="V636" s="138">
        <v>24551</v>
      </c>
      <c r="W636" s="138">
        <v>31810</v>
      </c>
      <c r="X636" s="138">
        <v>12907</v>
      </c>
      <c r="Y636" s="146">
        <v>16109</v>
      </c>
      <c r="Z636" s="138">
        <v>15319</v>
      </c>
      <c r="AA636" s="138">
        <v>42817</v>
      </c>
      <c r="AB636" s="138">
        <v>829</v>
      </c>
      <c r="AC636" s="138">
        <v>740</v>
      </c>
      <c r="AD636" s="138">
        <v>4980</v>
      </c>
      <c r="AE636" s="138">
        <v>27644</v>
      </c>
      <c r="AF636" s="138">
        <v>8192</v>
      </c>
      <c r="AG636" s="138">
        <v>7490</v>
      </c>
      <c r="AH636" s="138">
        <v>43440</v>
      </c>
      <c r="AI636" s="138">
        <v>35760</v>
      </c>
      <c r="AJ636" s="138">
        <v>349240</v>
      </c>
      <c r="AK636" s="128">
        <f t="shared" si="414"/>
        <v>0.16502</v>
      </c>
      <c r="AL636" s="129">
        <f t="shared" si="415"/>
        <v>1.2943</v>
      </c>
      <c r="AM636" s="129">
        <f t="shared" si="419"/>
        <v>2.20885</v>
      </c>
      <c r="AN636" s="129">
        <f t="shared" si="419"/>
        <v>3.0138000000000003</v>
      </c>
      <c r="AO636" s="129">
        <f t="shared" si="417"/>
        <v>9.6536000000000008</v>
      </c>
      <c r="AP636" s="129">
        <f t="shared" si="418"/>
        <v>3.64655</v>
      </c>
      <c r="AQ636" s="129">
        <f t="shared" si="412"/>
        <v>0.43440000000000001</v>
      </c>
      <c r="AR636" s="129">
        <f t="shared" si="413"/>
        <v>3.576E-2</v>
      </c>
      <c r="AT636" s="131">
        <f t="shared" si="400"/>
        <v>43734</v>
      </c>
      <c r="AU636" s="132">
        <f t="shared" si="379"/>
        <v>0.27644000000000002</v>
      </c>
      <c r="AV636" s="132">
        <f t="shared" si="380"/>
        <v>0.42817000000000005</v>
      </c>
      <c r="AW636" s="132">
        <f t="shared" si="381"/>
        <v>0.46905000000000002</v>
      </c>
      <c r="AX636" s="132">
        <f t="shared" si="382"/>
        <v>7.4000000000000003E-3</v>
      </c>
      <c r="AY636" s="132">
        <f t="shared" si="383"/>
        <v>8.2900000000000005E-3</v>
      </c>
      <c r="AZ636" s="132">
        <f t="shared" si="384"/>
        <v>0.24551000000000003</v>
      </c>
      <c r="BA636" s="132">
        <f t="shared" si="385"/>
        <v>0.16109000000000001</v>
      </c>
      <c r="BB636" s="132">
        <f t="shared" si="386"/>
        <v>0.6362000000000001</v>
      </c>
      <c r="BC636" s="132">
        <f t="shared" si="387"/>
        <v>0.15319000000000002</v>
      </c>
      <c r="BD636" s="132">
        <f t="shared" si="388"/>
        <v>0.12907000000000002</v>
      </c>
      <c r="BE636" s="132">
        <f t="shared" si="389"/>
        <v>8.1920000000000007E-2</v>
      </c>
      <c r="BF636" s="132">
        <f t="shared" si="390"/>
        <v>4.9800000000000004E-2</v>
      </c>
      <c r="BG636" s="132">
        <f t="shared" si="401"/>
        <v>7.4899999999999993E-3</v>
      </c>
      <c r="BH636" s="132"/>
      <c r="BI636" s="132">
        <f t="shared" si="410"/>
        <v>1.2943</v>
      </c>
      <c r="BJ636" s="132">
        <f t="shared" si="410"/>
        <v>2.20885</v>
      </c>
      <c r="BK636" s="132">
        <f t="shared" si="410"/>
        <v>3.0138000000000003</v>
      </c>
      <c r="BL636" s="132">
        <f t="shared" si="391"/>
        <v>0.28360000000000002</v>
      </c>
      <c r="BM636" s="132">
        <f t="shared" si="402"/>
        <v>1.5296000000000001</v>
      </c>
      <c r="BN636" s="132">
        <f t="shared" si="392"/>
        <v>0.7906200000000001</v>
      </c>
      <c r="BO636" s="132"/>
      <c r="BP636" s="132">
        <f t="shared" si="403"/>
        <v>3.64655</v>
      </c>
      <c r="BQ636" s="132">
        <f t="shared" si="404"/>
        <v>9.6536000000000008</v>
      </c>
      <c r="BR636" s="132">
        <f t="shared" si="405"/>
        <v>0.34923999999999999</v>
      </c>
      <c r="BS636" s="132">
        <f t="shared" si="393"/>
        <v>0.13126000000000002</v>
      </c>
      <c r="BT636" s="132">
        <f t="shared" si="394"/>
        <v>1.2507000000000001</v>
      </c>
      <c r="BU636" s="132"/>
      <c r="BV636" s="132">
        <f t="shared" si="406"/>
        <v>0.14280000000000001</v>
      </c>
      <c r="BW636" s="133">
        <f t="shared" si="411"/>
        <v>1.117</v>
      </c>
      <c r="BX636" s="133">
        <f t="shared" si="411"/>
        <v>1.0550000000000002</v>
      </c>
      <c r="BY636" s="133">
        <f t="shared" si="395"/>
        <v>0.17700000000000002</v>
      </c>
      <c r="BZ636" s="133">
        <f t="shared" si="396"/>
        <v>0.28310000000000002</v>
      </c>
      <c r="CA636" s="133">
        <f t="shared" si="397"/>
        <v>2.7800000000000002E-2</v>
      </c>
      <c r="CB636" s="133">
        <f t="shared" si="398"/>
        <v>8.4875000000000007</v>
      </c>
      <c r="CC636" s="133"/>
      <c r="CD636" s="133">
        <f t="shared" si="399"/>
        <v>1.2950000000000002</v>
      </c>
    </row>
    <row r="637" spans="1:82" ht="15.75" x14ac:dyDescent="0.25">
      <c r="A637" s="125">
        <v>43735</v>
      </c>
      <c r="B637" s="138">
        <v>12846</v>
      </c>
      <c r="C637" s="138">
        <v>43990</v>
      </c>
      <c r="D637" s="138">
        <v>59667</v>
      </c>
      <c r="E637" s="138">
        <v>14826</v>
      </c>
      <c r="F637" s="138">
        <v>40326</v>
      </c>
      <c r="G637" s="138">
        <v>1495</v>
      </c>
      <c r="H637" s="138">
        <v>11370</v>
      </c>
      <c r="I637" s="138">
        <v>10750</v>
      </c>
      <c r="J637" s="138">
        <v>95636</v>
      </c>
      <c r="K637" s="138">
        <v>72475</v>
      </c>
      <c r="L637" s="138">
        <v>2874</v>
      </c>
      <c r="M637" s="138">
        <v>17235</v>
      </c>
      <c r="N637" s="138">
        <v>204</v>
      </c>
      <c r="O637" s="138">
        <v>17430</v>
      </c>
      <c r="P637" s="138">
        <v>13391</v>
      </c>
      <c r="Q637" s="138">
        <v>1811</v>
      </c>
      <c r="R637" s="138">
        <v>13187</v>
      </c>
      <c r="S637" s="138">
        <v>46172</v>
      </c>
      <c r="T637" s="138">
        <v>14710</v>
      </c>
      <c r="U637" s="138">
        <v>2678</v>
      </c>
      <c r="V637" s="138">
        <v>23348</v>
      </c>
      <c r="W637" s="138">
        <v>29947</v>
      </c>
      <c r="X637" s="138">
        <v>13222</v>
      </c>
      <c r="Y637" s="146">
        <v>16109</v>
      </c>
      <c r="Z637" s="138">
        <v>15367</v>
      </c>
      <c r="AA637" s="138">
        <v>42274</v>
      </c>
      <c r="AB637" s="138">
        <v>1169</v>
      </c>
      <c r="AC637" s="138">
        <v>644</v>
      </c>
      <c r="AD637" s="138">
        <v>4411</v>
      </c>
      <c r="AE637" s="138">
        <v>26547</v>
      </c>
      <c r="AF637" s="138">
        <v>7433</v>
      </c>
      <c r="AG637" s="138">
        <v>10450</v>
      </c>
      <c r="AH637" s="138">
        <v>40020</v>
      </c>
      <c r="AI637" s="138">
        <v>31520</v>
      </c>
      <c r="AJ637" s="138">
        <v>352920</v>
      </c>
      <c r="AK637" s="128">
        <f t="shared" si="414"/>
        <v>0.17235</v>
      </c>
      <c r="AL637" s="129">
        <f t="shared" si="415"/>
        <v>1.2846</v>
      </c>
      <c r="AM637" s="129">
        <f t="shared" si="419"/>
        <v>2.1995</v>
      </c>
      <c r="AN637" s="129">
        <f t="shared" si="419"/>
        <v>2.9833500000000002</v>
      </c>
      <c r="AO637" s="129">
        <f t="shared" si="417"/>
        <v>9.563600000000001</v>
      </c>
      <c r="AP637" s="129">
        <f t="shared" si="418"/>
        <v>3.6237500000000002</v>
      </c>
      <c r="AQ637" s="129">
        <f t="shared" si="412"/>
        <v>0.40020000000000006</v>
      </c>
      <c r="AR637" s="129">
        <f t="shared" si="413"/>
        <v>3.1519999999999999E-2</v>
      </c>
      <c r="AT637" s="131">
        <f t="shared" si="400"/>
        <v>43735</v>
      </c>
      <c r="AU637" s="132">
        <f t="shared" si="379"/>
        <v>0.26547000000000004</v>
      </c>
      <c r="AV637" s="132">
        <f t="shared" si="380"/>
        <v>0.42274000000000006</v>
      </c>
      <c r="AW637" s="132">
        <f t="shared" si="381"/>
        <v>0.46172000000000002</v>
      </c>
      <c r="AX637" s="132">
        <f t="shared" si="382"/>
        <v>6.4400000000000004E-3</v>
      </c>
      <c r="AY637" s="132">
        <f t="shared" si="383"/>
        <v>1.1690000000000001E-2</v>
      </c>
      <c r="AZ637" s="132">
        <f t="shared" si="384"/>
        <v>0.23348000000000002</v>
      </c>
      <c r="BA637" s="132">
        <f t="shared" si="385"/>
        <v>0.16109000000000001</v>
      </c>
      <c r="BB637" s="132">
        <f t="shared" si="386"/>
        <v>0.59894000000000003</v>
      </c>
      <c r="BC637" s="132">
        <f t="shared" si="387"/>
        <v>0.15367</v>
      </c>
      <c r="BD637" s="132">
        <f t="shared" si="388"/>
        <v>0.13222</v>
      </c>
      <c r="BE637" s="132">
        <f t="shared" si="389"/>
        <v>7.4330000000000007E-2</v>
      </c>
      <c r="BF637" s="132">
        <f t="shared" si="390"/>
        <v>4.4110000000000003E-2</v>
      </c>
      <c r="BG637" s="132">
        <f t="shared" si="401"/>
        <v>1.0449999999999999E-2</v>
      </c>
      <c r="BH637" s="132"/>
      <c r="BI637" s="132">
        <f t="shared" si="410"/>
        <v>1.2846</v>
      </c>
      <c r="BJ637" s="132">
        <f t="shared" si="410"/>
        <v>2.1995</v>
      </c>
      <c r="BK637" s="132">
        <f t="shared" si="410"/>
        <v>2.9833500000000002</v>
      </c>
      <c r="BL637" s="132">
        <f t="shared" si="391"/>
        <v>0.26780000000000004</v>
      </c>
      <c r="BM637" s="132">
        <f t="shared" si="402"/>
        <v>1.4826000000000001</v>
      </c>
      <c r="BN637" s="132">
        <f t="shared" si="392"/>
        <v>0.80652000000000001</v>
      </c>
      <c r="BO637" s="132"/>
      <c r="BP637" s="132">
        <f t="shared" si="403"/>
        <v>3.6237500000000002</v>
      </c>
      <c r="BQ637" s="132">
        <f t="shared" si="404"/>
        <v>9.563600000000001</v>
      </c>
      <c r="BR637" s="132">
        <f t="shared" si="405"/>
        <v>0.35292000000000001</v>
      </c>
      <c r="BS637" s="132">
        <f t="shared" si="393"/>
        <v>0.14710000000000001</v>
      </c>
      <c r="BT637" s="132">
        <f t="shared" si="394"/>
        <v>1.3187</v>
      </c>
      <c r="BU637" s="132"/>
      <c r="BV637" s="132">
        <f t="shared" si="406"/>
        <v>0.14949999999999999</v>
      </c>
      <c r="BW637" s="133">
        <f t="shared" si="411"/>
        <v>1.137</v>
      </c>
      <c r="BX637" s="133">
        <f t="shared" si="411"/>
        <v>1.075</v>
      </c>
      <c r="BY637" s="133">
        <f t="shared" si="395"/>
        <v>0.18110000000000001</v>
      </c>
      <c r="BZ637" s="133">
        <f t="shared" si="396"/>
        <v>0.28739999999999999</v>
      </c>
      <c r="CA637" s="133">
        <f t="shared" si="397"/>
        <v>2.0400000000000001E-2</v>
      </c>
      <c r="CB637" s="133">
        <f t="shared" si="398"/>
        <v>8.7149999999999999</v>
      </c>
      <c r="CC637" s="133"/>
      <c r="CD637" s="133">
        <f t="shared" si="399"/>
        <v>1.3391</v>
      </c>
    </row>
    <row r="638" spans="1:82" ht="15.75" x14ac:dyDescent="0.25">
      <c r="A638" s="125">
        <v>43736</v>
      </c>
      <c r="B638" s="138">
        <v>13577</v>
      </c>
      <c r="C638" s="138">
        <v>45434</v>
      </c>
      <c r="D638" s="138">
        <v>61045</v>
      </c>
      <c r="E638" s="138">
        <v>14501</v>
      </c>
      <c r="F638" s="145">
        <v>46279</v>
      </c>
      <c r="G638" s="138">
        <v>1737</v>
      </c>
      <c r="H638" s="138">
        <v>12173</v>
      </c>
      <c r="I638" s="138">
        <v>11382</v>
      </c>
      <c r="J638" s="138">
        <v>98500</v>
      </c>
      <c r="K638" s="138">
        <v>75073</v>
      </c>
      <c r="L638" s="138">
        <v>2900</v>
      </c>
      <c r="M638" s="138">
        <v>18932</v>
      </c>
      <c r="N638" s="138">
        <v>101</v>
      </c>
      <c r="O638" s="138">
        <v>19223</v>
      </c>
      <c r="P638" s="138">
        <v>14825</v>
      </c>
      <c r="Q638" s="138">
        <v>1873</v>
      </c>
      <c r="R638" s="138">
        <v>13206</v>
      </c>
      <c r="S638" s="138">
        <v>45030</v>
      </c>
      <c r="T638" s="138">
        <v>14729</v>
      </c>
      <c r="U638" s="138">
        <v>2528</v>
      </c>
      <c r="V638" s="138">
        <v>25618</v>
      </c>
      <c r="W638" s="138">
        <v>31815</v>
      </c>
      <c r="X638" s="138">
        <v>15333</v>
      </c>
      <c r="Y638" s="146">
        <v>16109</v>
      </c>
      <c r="Z638" s="146">
        <v>15777</v>
      </c>
      <c r="AA638" s="138">
        <v>43761</v>
      </c>
      <c r="AB638" s="138">
        <v>1144</v>
      </c>
      <c r="AC638" s="138">
        <v>837</v>
      </c>
      <c r="AD638" s="138">
        <v>4020</v>
      </c>
      <c r="AE638" s="138">
        <v>34650</v>
      </c>
      <c r="AF638" s="138">
        <v>5295</v>
      </c>
      <c r="AG638" s="145">
        <v>0</v>
      </c>
      <c r="AH638" s="138">
        <v>37000</v>
      </c>
      <c r="AI638" s="138">
        <v>29240</v>
      </c>
      <c r="AJ638" s="138">
        <v>355740</v>
      </c>
      <c r="AK638" s="128">
        <f t="shared" si="414"/>
        <v>0.18932000000000002</v>
      </c>
      <c r="AL638" s="129">
        <f t="shared" si="415"/>
        <v>1.3577000000000001</v>
      </c>
      <c r="AM638" s="129">
        <f t="shared" si="419"/>
        <v>2.2717000000000001</v>
      </c>
      <c r="AN638" s="129">
        <f t="shared" si="419"/>
        <v>3.0522500000000004</v>
      </c>
      <c r="AO638" s="129">
        <f t="shared" si="417"/>
        <v>9.85</v>
      </c>
      <c r="AP638" s="129">
        <f t="shared" si="418"/>
        <v>3.7536500000000004</v>
      </c>
      <c r="AQ638" s="129">
        <f t="shared" si="412"/>
        <v>0.37000000000000005</v>
      </c>
      <c r="AR638" s="129">
        <f t="shared" si="413"/>
        <v>2.9239999999999999E-2</v>
      </c>
      <c r="AT638" s="131">
        <f t="shared" si="400"/>
        <v>43736</v>
      </c>
      <c r="AU638" s="132">
        <f t="shared" si="379"/>
        <v>0.34650000000000003</v>
      </c>
      <c r="AV638" s="132">
        <f t="shared" si="380"/>
        <v>0.43761000000000005</v>
      </c>
      <c r="AW638" s="132">
        <f t="shared" si="381"/>
        <v>0.45030000000000003</v>
      </c>
      <c r="AX638" s="132">
        <f t="shared" si="382"/>
        <v>8.3700000000000007E-3</v>
      </c>
      <c r="AY638" s="132">
        <f t="shared" si="383"/>
        <v>1.1440000000000001E-2</v>
      </c>
      <c r="AZ638" s="132">
        <f t="shared" si="384"/>
        <v>0.25618000000000002</v>
      </c>
      <c r="BA638" s="132">
        <f t="shared" si="385"/>
        <v>0.16109000000000001</v>
      </c>
      <c r="BB638" s="132">
        <f t="shared" si="386"/>
        <v>0.63630000000000009</v>
      </c>
      <c r="BC638" s="132">
        <f t="shared" si="387"/>
        <v>0.15777000000000002</v>
      </c>
      <c r="BD638" s="132">
        <f t="shared" si="388"/>
        <v>0.15333000000000002</v>
      </c>
      <c r="BE638" s="132">
        <f t="shared" si="389"/>
        <v>5.2950000000000004E-2</v>
      </c>
      <c r="BF638" s="132">
        <f t="shared" si="390"/>
        <v>4.0200000000000007E-2</v>
      </c>
      <c r="BG638" s="132">
        <f t="shared" si="401"/>
        <v>0</v>
      </c>
      <c r="BH638" s="132"/>
      <c r="BI638" s="132">
        <f t="shared" si="410"/>
        <v>1.3577000000000001</v>
      </c>
      <c r="BJ638" s="132">
        <f t="shared" si="410"/>
        <v>2.2717000000000001</v>
      </c>
      <c r="BK638" s="132">
        <f t="shared" si="410"/>
        <v>3.0522500000000004</v>
      </c>
      <c r="BL638" s="132">
        <f t="shared" si="391"/>
        <v>0.25280000000000002</v>
      </c>
      <c r="BM638" s="132">
        <f t="shared" si="402"/>
        <v>1.4501000000000002</v>
      </c>
      <c r="BN638" s="132">
        <f t="shared" si="392"/>
        <v>0.92558000000000007</v>
      </c>
      <c r="BO638" s="132"/>
      <c r="BP638" s="132">
        <f t="shared" si="403"/>
        <v>3.7536500000000004</v>
      </c>
      <c r="BQ638" s="132">
        <f t="shared" si="404"/>
        <v>9.85</v>
      </c>
      <c r="BR638" s="132">
        <f t="shared" si="405"/>
        <v>0.35574</v>
      </c>
      <c r="BS638" s="132">
        <f t="shared" si="393"/>
        <v>0.14729</v>
      </c>
      <c r="BT638" s="132">
        <f t="shared" si="394"/>
        <v>1.3206</v>
      </c>
      <c r="BU638" s="132"/>
      <c r="BV638" s="132">
        <f t="shared" si="406"/>
        <v>0.17370000000000002</v>
      </c>
      <c r="BW638" s="133">
        <f t="shared" si="411"/>
        <v>1.2173</v>
      </c>
      <c r="BX638" s="133">
        <f t="shared" si="411"/>
        <v>1.1382000000000001</v>
      </c>
      <c r="BY638" s="133">
        <f t="shared" si="395"/>
        <v>0.18730000000000002</v>
      </c>
      <c r="BZ638" s="133">
        <f t="shared" si="396"/>
        <v>0.29000000000000004</v>
      </c>
      <c r="CA638" s="133">
        <f t="shared" si="397"/>
        <v>1.0100000000000001E-2</v>
      </c>
      <c r="CB638" s="133">
        <f t="shared" si="398"/>
        <v>9.6114999999999995</v>
      </c>
      <c r="CC638" s="133"/>
      <c r="CD638" s="133">
        <f t="shared" si="399"/>
        <v>1.4825000000000002</v>
      </c>
    </row>
    <row r="639" spans="1:82" ht="15.75" x14ac:dyDescent="0.25">
      <c r="A639" s="125">
        <v>43737</v>
      </c>
      <c r="B639" s="138">
        <v>13867</v>
      </c>
      <c r="C639" s="138">
        <v>46495</v>
      </c>
      <c r="D639" s="138">
        <v>62629</v>
      </c>
      <c r="E639" s="138">
        <v>15249</v>
      </c>
      <c r="F639" s="146">
        <v>45531</v>
      </c>
      <c r="G639" s="138">
        <v>1786</v>
      </c>
      <c r="H639" s="138">
        <v>12448</v>
      </c>
      <c r="I639" s="138">
        <v>12533</v>
      </c>
      <c r="J639" s="138">
        <v>101216</v>
      </c>
      <c r="K639" s="138">
        <v>74045</v>
      </c>
      <c r="L639" s="138">
        <v>3082</v>
      </c>
      <c r="M639" s="138">
        <v>20319</v>
      </c>
      <c r="N639" s="138">
        <v>88</v>
      </c>
      <c r="O639" s="138">
        <v>19355</v>
      </c>
      <c r="P639" s="138">
        <v>14583</v>
      </c>
      <c r="Q639" s="138">
        <v>1988</v>
      </c>
      <c r="R639" s="138">
        <v>13687</v>
      </c>
      <c r="S639" s="138">
        <v>44030</v>
      </c>
      <c r="T639" s="138">
        <v>12052</v>
      </c>
      <c r="U639" s="138">
        <v>2901</v>
      </c>
      <c r="V639" s="138">
        <v>26377</v>
      </c>
      <c r="W639" s="138">
        <v>33077</v>
      </c>
      <c r="X639" s="138">
        <v>17772</v>
      </c>
      <c r="Y639" s="146">
        <v>16109</v>
      </c>
      <c r="Z639" s="146">
        <v>16724</v>
      </c>
      <c r="AA639" s="138">
        <v>44492</v>
      </c>
      <c r="AB639" s="138">
        <v>1118</v>
      </c>
      <c r="AC639" s="138">
        <v>853</v>
      </c>
      <c r="AD639" s="138">
        <v>4377</v>
      </c>
      <c r="AE639" s="138">
        <v>38023</v>
      </c>
      <c r="AF639" s="138">
        <v>5809</v>
      </c>
      <c r="AG639" s="145">
        <v>0</v>
      </c>
      <c r="AH639" s="138">
        <v>41570</v>
      </c>
      <c r="AI639" s="138">
        <v>31890</v>
      </c>
      <c r="AJ639" s="138">
        <v>244800</v>
      </c>
      <c r="AK639" s="128">
        <f t="shared" si="414"/>
        <v>0.20319000000000001</v>
      </c>
      <c r="AL639" s="129">
        <f t="shared" si="415"/>
        <v>1.3867</v>
      </c>
      <c r="AM639" s="129">
        <f t="shared" si="419"/>
        <v>2.3247500000000003</v>
      </c>
      <c r="AN639" s="129">
        <f t="shared" si="419"/>
        <v>3.1314500000000001</v>
      </c>
      <c r="AO639" s="129">
        <f t="shared" si="417"/>
        <v>10.121600000000001</v>
      </c>
      <c r="AP639" s="129">
        <f t="shared" si="418"/>
        <v>3.7022500000000003</v>
      </c>
      <c r="AQ639" s="129">
        <f t="shared" si="412"/>
        <v>0.41570000000000001</v>
      </c>
      <c r="AR639" s="129">
        <f t="shared" si="413"/>
        <v>3.1890000000000002E-2</v>
      </c>
      <c r="AT639" s="131">
        <f t="shared" si="400"/>
        <v>43737</v>
      </c>
      <c r="AU639" s="132">
        <f t="shared" si="379"/>
        <v>0.38023000000000001</v>
      </c>
      <c r="AV639" s="132">
        <f t="shared" si="380"/>
        <v>0.44492000000000004</v>
      </c>
      <c r="AW639" s="132">
        <f t="shared" si="381"/>
        <v>0.44030000000000002</v>
      </c>
      <c r="AX639" s="132">
        <f t="shared" si="382"/>
        <v>8.5300000000000011E-3</v>
      </c>
      <c r="AY639" s="132">
        <f t="shared" si="383"/>
        <v>1.1180000000000001E-2</v>
      </c>
      <c r="AZ639" s="132">
        <f t="shared" si="384"/>
        <v>0.26377</v>
      </c>
      <c r="BA639" s="132">
        <f t="shared" si="385"/>
        <v>0.16109000000000001</v>
      </c>
      <c r="BB639" s="132">
        <f t="shared" si="386"/>
        <v>0.66154000000000002</v>
      </c>
      <c r="BC639" s="132">
        <f t="shared" si="387"/>
        <v>0.16724000000000003</v>
      </c>
      <c r="BD639" s="132">
        <f t="shared" si="388"/>
        <v>0.17772000000000002</v>
      </c>
      <c r="BE639" s="132">
        <f t="shared" si="389"/>
        <v>5.8090000000000003E-2</v>
      </c>
      <c r="BF639" s="132">
        <f t="shared" si="390"/>
        <v>4.3770000000000003E-2</v>
      </c>
      <c r="BG639" s="132">
        <f t="shared" si="401"/>
        <v>0</v>
      </c>
      <c r="BH639" s="132"/>
      <c r="BI639" s="132">
        <f t="shared" si="410"/>
        <v>1.3867</v>
      </c>
      <c r="BJ639" s="132">
        <f t="shared" si="410"/>
        <v>2.3247500000000003</v>
      </c>
      <c r="BK639" s="132">
        <f t="shared" si="410"/>
        <v>3.1314500000000001</v>
      </c>
      <c r="BL639" s="132">
        <f t="shared" si="391"/>
        <v>0.29010000000000002</v>
      </c>
      <c r="BM639" s="132">
        <f t="shared" si="402"/>
        <v>1.5249000000000001</v>
      </c>
      <c r="BN639" s="132">
        <f t="shared" si="392"/>
        <v>0.9106200000000001</v>
      </c>
      <c r="BO639" s="132"/>
      <c r="BP639" s="132">
        <f t="shared" si="403"/>
        <v>3.7022500000000003</v>
      </c>
      <c r="BQ639" s="132">
        <f t="shared" si="404"/>
        <v>10.121600000000001</v>
      </c>
      <c r="BR639" s="132">
        <f t="shared" si="405"/>
        <v>0.24479999999999999</v>
      </c>
      <c r="BS639" s="132">
        <f t="shared" si="393"/>
        <v>0.12052000000000002</v>
      </c>
      <c r="BT639" s="132">
        <f t="shared" si="394"/>
        <v>1.3687</v>
      </c>
      <c r="BU639" s="132"/>
      <c r="BV639" s="132">
        <f t="shared" si="406"/>
        <v>0.17860000000000001</v>
      </c>
      <c r="BW639" s="133">
        <f t="shared" si="411"/>
        <v>1.2448000000000001</v>
      </c>
      <c r="BX639" s="133">
        <f t="shared" si="411"/>
        <v>1.2533000000000001</v>
      </c>
      <c r="BY639" s="133">
        <f t="shared" si="395"/>
        <v>0.1988</v>
      </c>
      <c r="BZ639" s="133">
        <f t="shared" si="396"/>
        <v>0.30820000000000003</v>
      </c>
      <c r="CA639" s="133">
        <f t="shared" si="397"/>
        <v>8.8000000000000005E-3</v>
      </c>
      <c r="CB639" s="133">
        <f t="shared" si="398"/>
        <v>9.6775000000000002</v>
      </c>
      <c r="CC639" s="133"/>
      <c r="CD639" s="133">
        <f t="shared" si="399"/>
        <v>1.4583000000000002</v>
      </c>
    </row>
    <row r="640" spans="1:82" ht="15.75" x14ac:dyDescent="0.25">
      <c r="A640" s="125">
        <v>43738</v>
      </c>
      <c r="B640" s="138">
        <v>13077</v>
      </c>
      <c r="C640" s="138">
        <v>44458</v>
      </c>
      <c r="D640" s="138">
        <v>60525</v>
      </c>
      <c r="E640" s="138">
        <v>15042</v>
      </c>
      <c r="F640" s="146">
        <v>43520</v>
      </c>
      <c r="G640" s="138">
        <v>1601</v>
      </c>
      <c r="H640" s="138">
        <v>11348</v>
      </c>
      <c r="I640" s="138">
        <v>11392</v>
      </c>
      <c r="J640" s="146">
        <v>98337</v>
      </c>
      <c r="K640" s="146">
        <v>73995</v>
      </c>
      <c r="L640" s="138">
        <v>2950</v>
      </c>
      <c r="M640" s="138">
        <v>17273</v>
      </c>
      <c r="N640" s="138">
        <v>87</v>
      </c>
      <c r="O640" s="146">
        <v>17813</v>
      </c>
      <c r="P640" s="146">
        <v>13137</v>
      </c>
      <c r="Q640" s="146">
        <v>1933</v>
      </c>
      <c r="R640" s="138">
        <v>13076</v>
      </c>
      <c r="S640" s="138">
        <v>45425</v>
      </c>
      <c r="T640" s="146">
        <v>13914</v>
      </c>
      <c r="U640" s="138">
        <v>2595</v>
      </c>
      <c r="V640" s="138">
        <v>25323</v>
      </c>
      <c r="W640" s="138">
        <v>32475</v>
      </c>
      <c r="X640" s="146">
        <v>16122</v>
      </c>
      <c r="Y640" s="146">
        <v>16109</v>
      </c>
      <c r="Z640" s="146">
        <v>16039</v>
      </c>
      <c r="AA640" s="138">
        <v>41931</v>
      </c>
      <c r="AB640" s="138">
        <v>867</v>
      </c>
      <c r="AC640" s="146">
        <v>531</v>
      </c>
      <c r="AD640" s="146">
        <v>4891</v>
      </c>
      <c r="AE640" s="138">
        <v>27540</v>
      </c>
      <c r="AF640" s="146">
        <v>7549</v>
      </c>
      <c r="AG640" s="145">
        <v>0</v>
      </c>
      <c r="AH640" s="138">
        <v>39780</v>
      </c>
      <c r="AI640" s="138">
        <v>34220</v>
      </c>
      <c r="AJ640" s="138">
        <v>359040</v>
      </c>
      <c r="AK640" s="128">
        <f>(M640)*0.00001</f>
        <v>0.17273000000000002</v>
      </c>
      <c r="AL640" s="129">
        <f>(B640)*0.0001</f>
        <v>1.3077000000000001</v>
      </c>
      <c r="AM640" s="129">
        <f>(C640)*0.00005</f>
        <v>2.2229000000000001</v>
      </c>
      <c r="AN640" s="129">
        <f>(D640)*0.00005</f>
        <v>3.0262500000000001</v>
      </c>
      <c r="AO640" s="129">
        <f>(J640)*0.0001</f>
        <v>9.8337000000000003</v>
      </c>
      <c r="AP640" s="129">
        <f>(K640)*0.00005</f>
        <v>3.6997500000000003</v>
      </c>
      <c r="AQ640" s="129">
        <f>(AH640)*0.00001</f>
        <v>0.39780000000000004</v>
      </c>
      <c r="AR640" s="129">
        <f t="shared" si="413"/>
        <v>3.422E-2</v>
      </c>
      <c r="AT640" s="131">
        <f t="shared" si="400"/>
        <v>43738</v>
      </c>
      <c r="AU640" s="132">
        <f t="shared" si="379"/>
        <v>0.27540000000000003</v>
      </c>
      <c r="AV640" s="132">
        <f t="shared" si="380"/>
        <v>0.41931000000000002</v>
      </c>
      <c r="AW640" s="132">
        <f t="shared" si="381"/>
        <v>0.45425000000000004</v>
      </c>
      <c r="AX640" s="132">
        <f t="shared" si="382"/>
        <v>5.3100000000000005E-3</v>
      </c>
      <c r="AY640" s="132">
        <f t="shared" si="383"/>
        <v>8.6700000000000006E-3</v>
      </c>
      <c r="AZ640" s="132">
        <f t="shared" si="384"/>
        <v>0.25323000000000001</v>
      </c>
      <c r="BA640" s="132">
        <f t="shared" si="385"/>
        <v>0.16109000000000001</v>
      </c>
      <c r="BB640" s="132">
        <f t="shared" si="386"/>
        <v>0.64950000000000008</v>
      </c>
      <c r="BC640" s="132">
        <f t="shared" si="387"/>
        <v>0.16039</v>
      </c>
      <c r="BD640" s="132">
        <f t="shared" si="388"/>
        <v>0.16122</v>
      </c>
      <c r="BE640" s="132">
        <f t="shared" si="389"/>
        <v>7.5490000000000002E-2</v>
      </c>
      <c r="BF640" s="132">
        <f t="shared" si="390"/>
        <v>4.8910000000000002E-2</v>
      </c>
      <c r="BG640" s="132">
        <f t="shared" si="401"/>
        <v>0</v>
      </c>
      <c r="BH640" s="132"/>
      <c r="BI640" s="132">
        <f t="shared" si="410"/>
        <v>1.3077000000000001</v>
      </c>
      <c r="BJ640" s="132">
        <f t="shared" si="410"/>
        <v>2.2229000000000001</v>
      </c>
      <c r="BK640" s="132">
        <f t="shared" si="410"/>
        <v>3.0262500000000001</v>
      </c>
      <c r="BL640" s="132">
        <f t="shared" si="391"/>
        <v>0.25950000000000001</v>
      </c>
      <c r="BM640" s="132">
        <f t="shared" si="402"/>
        <v>1.5042</v>
      </c>
      <c r="BN640" s="132">
        <f t="shared" si="392"/>
        <v>0.87040000000000006</v>
      </c>
      <c r="BO640" s="132"/>
      <c r="BP640" s="132">
        <f t="shared" si="403"/>
        <v>3.6997500000000003</v>
      </c>
      <c r="BQ640" s="132">
        <f t="shared" si="404"/>
        <v>9.8337000000000003</v>
      </c>
      <c r="BR640" s="132">
        <f t="shared" si="405"/>
        <v>0.35903999999999997</v>
      </c>
      <c r="BS640" s="132">
        <f t="shared" si="393"/>
        <v>0.13914000000000001</v>
      </c>
      <c r="BT640" s="132">
        <f t="shared" si="394"/>
        <v>1.3076000000000001</v>
      </c>
      <c r="BU640" s="132"/>
      <c r="BV640" s="132">
        <f t="shared" si="406"/>
        <v>0.16010000000000002</v>
      </c>
      <c r="BW640" s="133">
        <f t="shared" si="411"/>
        <v>1.1348</v>
      </c>
      <c r="BX640" s="133">
        <f t="shared" si="411"/>
        <v>1.1392</v>
      </c>
      <c r="BY640" s="133">
        <f t="shared" si="395"/>
        <v>0.1933</v>
      </c>
      <c r="BZ640" s="133">
        <f t="shared" si="396"/>
        <v>0.29500000000000004</v>
      </c>
      <c r="CA640" s="133">
        <f t="shared" si="397"/>
        <v>8.7000000000000011E-3</v>
      </c>
      <c r="CB640" s="133">
        <f t="shared" si="398"/>
        <v>8.9064999999999994</v>
      </c>
      <c r="CC640" s="133"/>
      <c r="CD640" s="133">
        <f t="shared" si="399"/>
        <v>1.3137000000000001</v>
      </c>
    </row>
    <row r="641" spans="1:82" ht="15.75" x14ac:dyDescent="0.25">
      <c r="A641" s="125">
        <v>43739</v>
      </c>
      <c r="B641" s="126">
        <v>12838</v>
      </c>
      <c r="C641" s="126">
        <v>44084</v>
      </c>
      <c r="D641" s="126">
        <v>60116</v>
      </c>
      <c r="E641" s="126">
        <v>14967</v>
      </c>
      <c r="F641" s="126">
        <v>39970</v>
      </c>
      <c r="G641" s="126">
        <v>2029</v>
      </c>
      <c r="H641" s="126">
        <v>11082</v>
      </c>
      <c r="I641" s="126">
        <v>10905</v>
      </c>
      <c r="J641" s="126">
        <v>98337</v>
      </c>
      <c r="K641" s="126">
        <v>73955</v>
      </c>
      <c r="L641" s="126">
        <v>2952</v>
      </c>
      <c r="M641" s="126">
        <v>16208</v>
      </c>
      <c r="N641" s="126">
        <v>180</v>
      </c>
      <c r="O641" s="126">
        <v>17813</v>
      </c>
      <c r="P641" s="126">
        <v>13137</v>
      </c>
      <c r="Q641" s="126">
        <v>1933</v>
      </c>
      <c r="R641" s="126">
        <v>13629</v>
      </c>
      <c r="S641" s="126">
        <v>45542</v>
      </c>
      <c r="T641" s="126">
        <v>13914</v>
      </c>
      <c r="U641" s="126">
        <v>2517</v>
      </c>
      <c r="V641" s="126">
        <v>24659</v>
      </c>
      <c r="W641" s="126">
        <v>31503</v>
      </c>
      <c r="X641" s="126">
        <v>16122</v>
      </c>
      <c r="Y641" s="135">
        <v>15595</v>
      </c>
      <c r="Z641" s="135">
        <v>15589</v>
      </c>
      <c r="AA641" s="126">
        <v>43939</v>
      </c>
      <c r="AB641" s="126">
        <v>746</v>
      </c>
      <c r="AC641" s="135">
        <v>462</v>
      </c>
      <c r="AD641" s="126">
        <v>4891</v>
      </c>
      <c r="AE641" s="126">
        <v>26867</v>
      </c>
      <c r="AF641" s="126">
        <v>7549</v>
      </c>
      <c r="AG641" s="126">
        <v>11010</v>
      </c>
      <c r="AH641" s="126">
        <v>34560</v>
      </c>
      <c r="AI641" s="126">
        <v>28530</v>
      </c>
      <c r="AJ641" s="126">
        <v>360980</v>
      </c>
      <c r="AK641" s="128">
        <f t="shared" ref="AK641:AK700" si="420">(M641)*0.00001</f>
        <v>0.16208</v>
      </c>
      <c r="AL641" s="129">
        <f t="shared" ref="AL641:AL700" si="421">(B641)*0.0001</f>
        <v>1.2838000000000001</v>
      </c>
      <c r="AM641" s="129">
        <f t="shared" ref="AM641:AN656" si="422">(C641)*0.00005</f>
        <v>2.2042000000000002</v>
      </c>
      <c r="AN641" s="129">
        <f t="shared" si="422"/>
        <v>3.0058000000000002</v>
      </c>
      <c r="AO641" s="129">
        <f t="shared" ref="AO641:AO700" si="423">(J641)*0.0001</f>
        <v>9.8337000000000003</v>
      </c>
      <c r="AP641" s="129">
        <f t="shared" ref="AP641:AP700" si="424">(K641)*0.00005</f>
        <v>3.6977500000000001</v>
      </c>
      <c r="AQ641" s="129">
        <f>(AH641)*0.00001</f>
        <v>0.34560000000000002</v>
      </c>
      <c r="AR641" s="129">
        <f>(AI641)*0.00001</f>
        <v>0.2853</v>
      </c>
      <c r="AT641" s="131">
        <f t="shared" si="400"/>
        <v>43739</v>
      </c>
      <c r="AU641" s="132">
        <f t="shared" si="379"/>
        <v>0.26867000000000002</v>
      </c>
      <c r="AV641" s="132">
        <f t="shared" si="380"/>
        <v>0.43939000000000006</v>
      </c>
      <c r="AW641" s="132">
        <f t="shared" si="381"/>
        <v>0.45542000000000005</v>
      </c>
      <c r="AX641" s="132">
        <f t="shared" si="382"/>
        <v>4.62E-3</v>
      </c>
      <c r="AY641" s="132">
        <f t="shared" si="383"/>
        <v>7.4600000000000005E-3</v>
      </c>
      <c r="AZ641" s="132">
        <f t="shared" si="384"/>
        <v>0.24659000000000003</v>
      </c>
      <c r="BA641" s="132">
        <f t="shared" si="385"/>
        <v>0.15595000000000001</v>
      </c>
      <c r="BB641" s="132">
        <f t="shared" si="386"/>
        <v>0.63006000000000006</v>
      </c>
      <c r="BC641" s="132">
        <f t="shared" si="387"/>
        <v>0.15589</v>
      </c>
      <c r="BD641" s="132">
        <f t="shared" si="388"/>
        <v>0.16122</v>
      </c>
      <c r="BE641" s="132">
        <f t="shared" si="389"/>
        <v>7.5490000000000002E-2</v>
      </c>
      <c r="BF641" s="132">
        <f t="shared" si="390"/>
        <v>4.8910000000000002E-2</v>
      </c>
      <c r="BG641" s="132">
        <f t="shared" si="401"/>
        <v>1.1009999999999999E-2</v>
      </c>
      <c r="BH641" s="132"/>
      <c r="BI641" s="132">
        <f t="shared" si="410"/>
        <v>1.2838000000000001</v>
      </c>
      <c r="BJ641" s="132">
        <f t="shared" si="410"/>
        <v>2.2042000000000002</v>
      </c>
      <c r="BK641" s="132">
        <f t="shared" si="410"/>
        <v>3.0058000000000002</v>
      </c>
      <c r="BL641" s="132">
        <f t="shared" si="391"/>
        <v>0.25170000000000003</v>
      </c>
      <c r="BM641" s="132">
        <f t="shared" si="402"/>
        <v>1.4967000000000001</v>
      </c>
      <c r="BN641" s="132">
        <f t="shared" si="392"/>
        <v>0.79940000000000011</v>
      </c>
      <c r="BO641" s="132"/>
      <c r="BP641" s="132">
        <f t="shared" si="403"/>
        <v>3.6977500000000001</v>
      </c>
      <c r="BQ641" s="132">
        <f t="shared" si="404"/>
        <v>9.8337000000000003</v>
      </c>
      <c r="BR641" s="132">
        <f t="shared" si="405"/>
        <v>0.36097999999999997</v>
      </c>
      <c r="BS641" s="132">
        <f t="shared" si="393"/>
        <v>0.13914000000000001</v>
      </c>
      <c r="BT641" s="132">
        <f t="shared" si="394"/>
        <v>1.3629</v>
      </c>
      <c r="BU641" s="132"/>
      <c r="BV641" s="132">
        <f t="shared" si="406"/>
        <v>0.2029</v>
      </c>
      <c r="BW641" s="133">
        <f t="shared" si="411"/>
        <v>1.1082000000000001</v>
      </c>
      <c r="BX641" s="133">
        <f t="shared" si="411"/>
        <v>1.0905</v>
      </c>
      <c r="BY641" s="133">
        <f t="shared" si="395"/>
        <v>0.1933</v>
      </c>
      <c r="BZ641" s="133">
        <f t="shared" si="396"/>
        <v>0.29520000000000002</v>
      </c>
      <c r="CA641" s="133">
        <f t="shared" si="397"/>
        <v>1.8000000000000002E-2</v>
      </c>
      <c r="CB641" s="133">
        <f t="shared" si="398"/>
        <v>8.9064999999999994</v>
      </c>
      <c r="CC641" s="133"/>
      <c r="CD641" s="133">
        <f t="shared" si="399"/>
        <v>1.3137000000000001</v>
      </c>
    </row>
    <row r="642" spans="1:82" ht="15.75" x14ac:dyDescent="0.25">
      <c r="A642" s="125">
        <v>43740</v>
      </c>
      <c r="B642" s="126">
        <v>12709</v>
      </c>
      <c r="C642" s="126">
        <v>43945</v>
      </c>
      <c r="D642" s="126">
        <v>60214</v>
      </c>
      <c r="E642" s="126">
        <v>15101</v>
      </c>
      <c r="F642" s="126">
        <v>40887</v>
      </c>
      <c r="G642" s="126">
        <v>1517</v>
      </c>
      <c r="H642" s="126">
        <v>11123</v>
      </c>
      <c r="I642" s="126">
        <v>10579</v>
      </c>
      <c r="J642" s="126">
        <v>97082</v>
      </c>
      <c r="K642" s="126">
        <v>73073</v>
      </c>
      <c r="L642" s="126">
        <v>2862</v>
      </c>
      <c r="M642" s="126">
        <v>16316</v>
      </c>
      <c r="N642" s="126">
        <v>178</v>
      </c>
      <c r="O642" s="126">
        <v>15349</v>
      </c>
      <c r="P642" s="126">
        <v>12831</v>
      </c>
      <c r="Q642" s="126">
        <v>1603</v>
      </c>
      <c r="R642" s="126">
        <v>12890</v>
      </c>
      <c r="S642" s="126">
        <v>46448</v>
      </c>
      <c r="T642" s="126">
        <v>13244</v>
      </c>
      <c r="U642" s="126">
        <v>2657</v>
      </c>
      <c r="V642" s="126">
        <v>24574</v>
      </c>
      <c r="W642" s="126">
        <v>31591</v>
      </c>
      <c r="X642" s="126">
        <v>13426</v>
      </c>
      <c r="Y642" s="135">
        <v>15595</v>
      </c>
      <c r="Z642" s="135">
        <v>15589</v>
      </c>
      <c r="AA642" s="126">
        <v>43164</v>
      </c>
      <c r="AB642" s="126">
        <v>791</v>
      </c>
      <c r="AC642" s="126">
        <v>566</v>
      </c>
      <c r="AD642" s="126">
        <v>3901</v>
      </c>
      <c r="AE642" s="126">
        <v>27405</v>
      </c>
      <c r="AF642" s="126">
        <v>8346</v>
      </c>
      <c r="AG642" s="126">
        <v>11010</v>
      </c>
      <c r="AH642" s="126">
        <v>32640</v>
      </c>
      <c r="AI642" s="126">
        <v>26390</v>
      </c>
      <c r="AJ642" s="126">
        <v>349260</v>
      </c>
      <c r="AK642" s="128">
        <f t="shared" si="420"/>
        <v>0.16316000000000003</v>
      </c>
      <c r="AL642" s="129">
        <f t="shared" si="421"/>
        <v>1.2709000000000001</v>
      </c>
      <c r="AM642" s="129">
        <f t="shared" si="422"/>
        <v>2.1972499999999999</v>
      </c>
      <c r="AN642" s="129">
        <f t="shared" si="422"/>
        <v>3.0106999999999999</v>
      </c>
      <c r="AO642" s="129">
        <f t="shared" si="423"/>
        <v>9.7081999999999997</v>
      </c>
      <c r="AP642" s="129">
        <f t="shared" si="424"/>
        <v>3.6536500000000003</v>
      </c>
      <c r="AQ642" s="129">
        <f t="shared" ref="AQ642:AR671" si="425">(AH642)*0.00001</f>
        <v>0.32640000000000002</v>
      </c>
      <c r="AR642" s="129">
        <f t="shared" si="425"/>
        <v>0.26390000000000002</v>
      </c>
      <c r="AT642" s="131">
        <f t="shared" si="400"/>
        <v>43740</v>
      </c>
      <c r="AU642" s="132">
        <f t="shared" si="379"/>
        <v>0.27405000000000002</v>
      </c>
      <c r="AV642" s="132">
        <f t="shared" si="380"/>
        <v>0.43164000000000002</v>
      </c>
      <c r="AW642" s="132">
        <f t="shared" si="381"/>
        <v>0.46448000000000006</v>
      </c>
      <c r="AX642" s="132">
        <f t="shared" si="382"/>
        <v>5.6600000000000001E-3</v>
      </c>
      <c r="AY642" s="132">
        <f t="shared" si="383"/>
        <v>7.9100000000000004E-3</v>
      </c>
      <c r="AZ642" s="132">
        <f t="shared" si="384"/>
        <v>0.24574000000000001</v>
      </c>
      <c r="BA642" s="132">
        <f t="shared" si="385"/>
        <v>0.15595000000000001</v>
      </c>
      <c r="BB642" s="132">
        <f t="shared" si="386"/>
        <v>0.63182000000000005</v>
      </c>
      <c r="BC642" s="132">
        <f t="shared" si="387"/>
        <v>0.15589</v>
      </c>
      <c r="BD642" s="132">
        <f t="shared" si="388"/>
        <v>0.13426000000000002</v>
      </c>
      <c r="BE642" s="132">
        <f t="shared" si="389"/>
        <v>8.3460000000000006E-2</v>
      </c>
      <c r="BF642" s="132">
        <f t="shared" si="390"/>
        <v>3.9010000000000003E-2</v>
      </c>
      <c r="BG642" s="132">
        <f t="shared" si="401"/>
        <v>1.1009999999999999E-2</v>
      </c>
      <c r="BH642" s="132"/>
      <c r="BI642" s="132">
        <f t="shared" si="410"/>
        <v>1.2709000000000001</v>
      </c>
      <c r="BJ642" s="132">
        <f t="shared" si="410"/>
        <v>2.1972499999999999</v>
      </c>
      <c r="BK642" s="132">
        <f t="shared" si="410"/>
        <v>3.0106999999999999</v>
      </c>
      <c r="BL642" s="132">
        <f t="shared" si="391"/>
        <v>0.26569999999999999</v>
      </c>
      <c r="BM642" s="132">
        <f t="shared" si="402"/>
        <v>1.5101</v>
      </c>
      <c r="BN642" s="132">
        <f t="shared" si="392"/>
        <v>0.81774000000000002</v>
      </c>
      <c r="BO642" s="132"/>
      <c r="BP642" s="132">
        <f t="shared" si="403"/>
        <v>3.6536500000000003</v>
      </c>
      <c r="BQ642" s="132">
        <f t="shared" si="404"/>
        <v>9.7081999999999997</v>
      </c>
      <c r="BR642" s="132">
        <f t="shared" si="405"/>
        <v>0.34925999999999996</v>
      </c>
      <c r="BS642" s="132">
        <f t="shared" si="393"/>
        <v>0.13244</v>
      </c>
      <c r="BT642" s="132">
        <f t="shared" si="394"/>
        <v>1.2890000000000001</v>
      </c>
      <c r="BU642" s="132"/>
      <c r="BV642" s="132">
        <f t="shared" si="406"/>
        <v>0.1517</v>
      </c>
      <c r="BW642" s="133">
        <f t="shared" si="411"/>
        <v>1.1123000000000001</v>
      </c>
      <c r="BX642" s="133">
        <f t="shared" si="411"/>
        <v>1.0579000000000001</v>
      </c>
      <c r="BY642" s="133">
        <f t="shared" si="395"/>
        <v>0.1603</v>
      </c>
      <c r="BZ642" s="133">
        <f t="shared" si="396"/>
        <v>0.28620000000000001</v>
      </c>
      <c r="CA642" s="133">
        <f t="shared" si="397"/>
        <v>1.78E-2</v>
      </c>
      <c r="CB642" s="133">
        <f t="shared" si="398"/>
        <v>7.6745000000000001</v>
      </c>
      <c r="CC642" s="133"/>
      <c r="CD642" s="133">
        <f t="shared" si="399"/>
        <v>1.2831000000000001</v>
      </c>
    </row>
    <row r="643" spans="1:82" ht="15.75" x14ac:dyDescent="0.25">
      <c r="A643" s="125">
        <v>43741</v>
      </c>
      <c r="B643" s="138">
        <v>12747</v>
      </c>
      <c r="C643" s="138">
        <v>44077</v>
      </c>
      <c r="D643" s="138">
        <v>59939</v>
      </c>
      <c r="E643" s="138">
        <v>14830</v>
      </c>
      <c r="F643" s="138">
        <v>40852</v>
      </c>
      <c r="G643" s="138">
        <v>1952</v>
      </c>
      <c r="H643" s="138">
        <v>11916</v>
      </c>
      <c r="I643" s="138">
        <v>13935</v>
      </c>
      <c r="J643" s="138">
        <v>97339</v>
      </c>
      <c r="K643" s="138">
        <v>72403</v>
      </c>
      <c r="L643" s="138">
        <v>3058</v>
      </c>
      <c r="M643" s="138">
        <v>15026</v>
      </c>
      <c r="N643" s="138">
        <v>153</v>
      </c>
      <c r="O643" s="138">
        <v>17982</v>
      </c>
      <c r="P643" s="138">
        <v>12772</v>
      </c>
      <c r="Q643" s="138">
        <v>2101</v>
      </c>
      <c r="R643" s="138">
        <v>12633</v>
      </c>
      <c r="S643" s="138">
        <v>45399</v>
      </c>
      <c r="T643" s="138">
        <v>13289</v>
      </c>
      <c r="U643" s="138">
        <v>2592</v>
      </c>
      <c r="V643" s="138">
        <v>23973</v>
      </c>
      <c r="W643" s="138">
        <v>28474</v>
      </c>
      <c r="X643" s="138">
        <v>24744</v>
      </c>
      <c r="Y643" s="135">
        <v>15595</v>
      </c>
      <c r="Z643" s="135">
        <v>15589</v>
      </c>
      <c r="AA643" s="138">
        <v>42977</v>
      </c>
      <c r="AB643" s="138">
        <v>819</v>
      </c>
      <c r="AC643" s="138">
        <v>500</v>
      </c>
      <c r="AD643" s="138">
        <v>3595</v>
      </c>
      <c r="AE643" s="138">
        <v>26278</v>
      </c>
      <c r="AF643" s="138">
        <v>8915</v>
      </c>
      <c r="AG643" s="138">
        <v>11010</v>
      </c>
      <c r="AH643" s="138">
        <v>33190</v>
      </c>
      <c r="AI643" s="138">
        <v>25300</v>
      </c>
      <c r="AJ643" s="138">
        <v>335140</v>
      </c>
      <c r="AK643" s="128">
        <f t="shared" si="420"/>
        <v>0.15026</v>
      </c>
      <c r="AL643" s="129">
        <f t="shared" si="421"/>
        <v>1.2747000000000002</v>
      </c>
      <c r="AM643" s="129">
        <f t="shared" si="422"/>
        <v>2.2038500000000001</v>
      </c>
      <c r="AN643" s="129">
        <f t="shared" si="422"/>
        <v>2.99695</v>
      </c>
      <c r="AO643" s="129">
        <f t="shared" si="423"/>
        <v>9.7339000000000002</v>
      </c>
      <c r="AP643" s="129">
        <f t="shared" si="424"/>
        <v>3.6201500000000002</v>
      </c>
      <c r="AQ643" s="129">
        <f t="shared" si="425"/>
        <v>0.33190000000000003</v>
      </c>
      <c r="AR643" s="129">
        <f t="shared" si="425"/>
        <v>0.253</v>
      </c>
      <c r="AT643" s="131">
        <f t="shared" si="400"/>
        <v>43741</v>
      </c>
      <c r="AU643" s="132">
        <f t="shared" ref="AU643:AU706" si="426">(AE643)*0.00001</f>
        <v>0.26278000000000001</v>
      </c>
      <c r="AV643" s="132">
        <f t="shared" ref="AV643:AV706" si="427">(AA643)*0.00001</f>
        <v>0.42977000000000004</v>
      </c>
      <c r="AW643" s="132">
        <f t="shared" ref="AW643:AW706" si="428">(S643)*0.00001</f>
        <v>0.45399000000000006</v>
      </c>
      <c r="AX643" s="132">
        <f t="shared" ref="AX643:AX706" si="429">(AC643)*0.00001</f>
        <v>5.0000000000000001E-3</v>
      </c>
      <c r="AY643" s="132">
        <f t="shared" ref="AY643:AY706" si="430">(AB643)*0.00001</f>
        <v>8.1900000000000011E-3</v>
      </c>
      <c r="AZ643" s="132">
        <f t="shared" ref="AZ643:AZ706" si="431">(V643)*0.00001</f>
        <v>0.23973000000000003</v>
      </c>
      <c r="BA643" s="132">
        <f t="shared" ref="BA643:BA706" si="432">(Y643)*0.00001</f>
        <v>0.15595000000000001</v>
      </c>
      <c r="BB643" s="132">
        <f t="shared" ref="BB643:BB706" si="433">(W643)*0.00002</f>
        <v>0.5694800000000001</v>
      </c>
      <c r="BC643" s="132">
        <f t="shared" ref="BC643:BC706" si="434">(Z643)*0.00001</f>
        <v>0.15589</v>
      </c>
      <c r="BD643" s="132">
        <f t="shared" ref="BD643:BD706" si="435">(X643)*0.00001</f>
        <v>0.24744000000000002</v>
      </c>
      <c r="BE643" s="132">
        <f t="shared" ref="BE643:BE706" si="436">(AF643)*0.00001</f>
        <v>8.9150000000000007E-2</v>
      </c>
      <c r="BF643" s="132">
        <f t="shared" ref="BF643:BF706" si="437">(AD643)*0.00001</f>
        <v>3.5950000000000003E-2</v>
      </c>
      <c r="BG643" s="132">
        <f t="shared" si="401"/>
        <v>1.1009999999999999E-2</v>
      </c>
      <c r="BH643" s="132"/>
      <c r="BI643" s="132">
        <f t="shared" si="410"/>
        <v>1.2747000000000002</v>
      </c>
      <c r="BJ643" s="132">
        <f t="shared" si="410"/>
        <v>2.2038500000000001</v>
      </c>
      <c r="BK643" s="132">
        <f t="shared" si="410"/>
        <v>2.99695</v>
      </c>
      <c r="BL643" s="132">
        <f t="shared" ref="BL643:BL706" si="438">(U643)*0.0001</f>
        <v>0.25919999999999999</v>
      </c>
      <c r="BM643" s="132">
        <f t="shared" si="402"/>
        <v>1.4830000000000001</v>
      </c>
      <c r="BN643" s="132">
        <f t="shared" ref="BN643:BN706" si="439">(F643)*0.00002</f>
        <v>0.8170400000000001</v>
      </c>
      <c r="BO643" s="132"/>
      <c r="BP643" s="132">
        <f t="shared" si="403"/>
        <v>3.6201500000000002</v>
      </c>
      <c r="BQ643" s="132">
        <f t="shared" si="404"/>
        <v>9.7339000000000002</v>
      </c>
      <c r="BR643" s="132">
        <f t="shared" si="405"/>
        <v>0.33513999999999999</v>
      </c>
      <c r="BS643" s="132">
        <f t="shared" ref="BS643:BS706" si="440">(T643)*0.00001</f>
        <v>0.13289000000000001</v>
      </c>
      <c r="BT643" s="132">
        <f t="shared" ref="BT643:BT706" si="441">(R643)*0.0001</f>
        <v>1.2633000000000001</v>
      </c>
      <c r="BU643" s="132"/>
      <c r="BV643" s="132">
        <f t="shared" si="406"/>
        <v>0.19520000000000001</v>
      </c>
      <c r="BW643" s="133">
        <f t="shared" si="411"/>
        <v>1.1916</v>
      </c>
      <c r="BX643" s="133">
        <f t="shared" si="411"/>
        <v>1.3935</v>
      </c>
      <c r="BY643" s="133">
        <f t="shared" ref="BY643:BY706" si="442">(Q643)*0.0001</f>
        <v>0.21010000000000001</v>
      </c>
      <c r="BZ643" s="133">
        <f t="shared" ref="BZ643:BZ706" si="443">(L643)*0.0001</f>
        <v>0.30580000000000002</v>
      </c>
      <c r="CA643" s="133">
        <f t="shared" ref="CA643:CA706" si="444">(N643)*0.0001</f>
        <v>1.5300000000000001E-2</v>
      </c>
      <c r="CB643" s="133">
        <f t="shared" ref="CB643:CB706" si="445">(O643)*0.0005</f>
        <v>8.9909999999999997</v>
      </c>
      <c r="CC643" s="133"/>
      <c r="CD643" s="133">
        <f t="shared" ref="CD643:CD706" si="446">(P643)*0.0001</f>
        <v>1.2772000000000001</v>
      </c>
    </row>
    <row r="644" spans="1:82" ht="15.75" x14ac:dyDescent="0.25">
      <c r="A644" s="125">
        <v>43742</v>
      </c>
      <c r="B644" s="138">
        <v>12869</v>
      </c>
      <c r="C644" s="138">
        <v>43683</v>
      </c>
      <c r="D644" s="138">
        <v>59290</v>
      </c>
      <c r="E644" s="138">
        <v>14776</v>
      </c>
      <c r="F644" s="138">
        <v>40136</v>
      </c>
      <c r="G644" s="138">
        <v>1776</v>
      </c>
      <c r="H644" s="138">
        <v>11396</v>
      </c>
      <c r="I644" s="138">
        <v>10986</v>
      </c>
      <c r="J644" s="146">
        <v>95760</v>
      </c>
      <c r="K644" s="146">
        <v>72065</v>
      </c>
      <c r="L644" s="138">
        <v>3105</v>
      </c>
      <c r="M644" s="138">
        <v>15214</v>
      </c>
      <c r="N644" s="138">
        <v>152</v>
      </c>
      <c r="O644" s="146">
        <v>16085</v>
      </c>
      <c r="P644" s="146">
        <v>12961</v>
      </c>
      <c r="Q644" s="146">
        <v>1913</v>
      </c>
      <c r="R644" s="138">
        <v>13243</v>
      </c>
      <c r="S644" s="138">
        <v>44718</v>
      </c>
      <c r="T644" s="146">
        <v>15935</v>
      </c>
      <c r="U644" s="138">
        <v>2546</v>
      </c>
      <c r="V644" s="138">
        <v>23957</v>
      </c>
      <c r="W644" s="138">
        <v>30105</v>
      </c>
      <c r="X644" s="146">
        <v>16120</v>
      </c>
      <c r="Y644" s="135">
        <v>15595</v>
      </c>
      <c r="Z644" s="135">
        <v>15589</v>
      </c>
      <c r="AA644" s="138">
        <v>40787</v>
      </c>
      <c r="AB644" s="146">
        <v>838</v>
      </c>
      <c r="AC644" s="146">
        <v>516</v>
      </c>
      <c r="AD644" s="146">
        <v>3713</v>
      </c>
      <c r="AE644" s="138">
        <v>25426</v>
      </c>
      <c r="AF644" s="146">
        <v>7291</v>
      </c>
      <c r="AG644" s="138">
        <v>4120</v>
      </c>
      <c r="AH644" s="138">
        <v>30870</v>
      </c>
      <c r="AI644" s="146">
        <v>25560</v>
      </c>
      <c r="AJ644" s="138">
        <v>354220</v>
      </c>
      <c r="AK644" s="128">
        <f t="shared" si="420"/>
        <v>0.15214000000000003</v>
      </c>
      <c r="AL644" s="129">
        <f t="shared" si="421"/>
        <v>1.2869000000000002</v>
      </c>
      <c r="AM644" s="129">
        <f t="shared" si="422"/>
        <v>2.1841500000000003</v>
      </c>
      <c r="AN644" s="129">
        <f t="shared" si="422"/>
        <v>2.9645000000000001</v>
      </c>
      <c r="AO644" s="129">
        <f t="shared" si="423"/>
        <v>9.5760000000000005</v>
      </c>
      <c r="AP644" s="129">
        <f t="shared" si="424"/>
        <v>3.6032500000000001</v>
      </c>
      <c r="AQ644" s="129">
        <f t="shared" si="425"/>
        <v>0.30870000000000003</v>
      </c>
      <c r="AR644" s="129">
        <f t="shared" si="425"/>
        <v>0.25559999999999999</v>
      </c>
      <c r="AT644" s="131">
        <f t="shared" ref="AT644:AT707" si="447">A644</f>
        <v>43742</v>
      </c>
      <c r="AU644" s="132">
        <f t="shared" si="426"/>
        <v>0.25426000000000004</v>
      </c>
      <c r="AV644" s="132">
        <f t="shared" si="427"/>
        <v>0.40787000000000001</v>
      </c>
      <c r="AW644" s="132">
        <f t="shared" si="428"/>
        <v>0.44718000000000002</v>
      </c>
      <c r="AX644" s="132">
        <f t="shared" si="429"/>
        <v>5.1600000000000005E-3</v>
      </c>
      <c r="AY644" s="132">
        <f t="shared" si="430"/>
        <v>8.3800000000000003E-3</v>
      </c>
      <c r="AZ644" s="132">
        <f t="shared" si="431"/>
        <v>0.23957000000000003</v>
      </c>
      <c r="BA644" s="132">
        <f t="shared" si="432"/>
        <v>0.15595000000000001</v>
      </c>
      <c r="BB644" s="132">
        <f t="shared" si="433"/>
        <v>0.60210000000000008</v>
      </c>
      <c r="BC644" s="132">
        <f t="shared" si="434"/>
        <v>0.15589</v>
      </c>
      <c r="BD644" s="132">
        <f t="shared" si="435"/>
        <v>0.16120000000000001</v>
      </c>
      <c r="BE644" s="132">
        <f t="shared" si="436"/>
        <v>7.2910000000000003E-2</v>
      </c>
      <c r="BF644" s="132">
        <f t="shared" si="437"/>
        <v>3.7130000000000003E-2</v>
      </c>
      <c r="BG644" s="132">
        <f t="shared" ref="BG644:BG707" si="448">(AG644)*0.000001</f>
        <v>4.1199999999999995E-3</v>
      </c>
      <c r="BH644" s="132"/>
      <c r="BI644" s="132">
        <f t="shared" si="410"/>
        <v>1.2869000000000002</v>
      </c>
      <c r="BJ644" s="132">
        <f t="shared" si="410"/>
        <v>2.1841500000000003</v>
      </c>
      <c r="BK644" s="132">
        <f t="shared" si="410"/>
        <v>2.9645000000000001</v>
      </c>
      <c r="BL644" s="132">
        <f t="shared" si="438"/>
        <v>0.25459999999999999</v>
      </c>
      <c r="BM644" s="132">
        <f t="shared" ref="BM644:BM707" si="449">((E644)*0.0001)</f>
        <v>1.4776</v>
      </c>
      <c r="BN644" s="132">
        <f t="shared" si="439"/>
        <v>0.8027200000000001</v>
      </c>
      <c r="BO644" s="132"/>
      <c r="BP644" s="132">
        <f t="shared" ref="BP644:BP707" si="450">(AP644)</f>
        <v>3.6032500000000001</v>
      </c>
      <c r="BQ644" s="132">
        <f t="shared" ref="BQ644:BQ707" si="451">(AO644)</f>
        <v>9.5760000000000005</v>
      </c>
      <c r="BR644" s="132">
        <f t="shared" ref="BR644:BR707" si="452">(AJ644)*0.000001</f>
        <v>0.35421999999999998</v>
      </c>
      <c r="BS644" s="132">
        <f t="shared" si="440"/>
        <v>0.15935000000000002</v>
      </c>
      <c r="BT644" s="132">
        <f t="shared" si="441"/>
        <v>1.3243</v>
      </c>
      <c r="BU644" s="132"/>
      <c r="BV644" s="132">
        <f t="shared" ref="BV644:BV707" si="453">((G644)*0.0001)</f>
        <v>0.17760000000000001</v>
      </c>
      <c r="BW644" s="133">
        <f t="shared" si="411"/>
        <v>1.1395999999999999</v>
      </c>
      <c r="BX644" s="133">
        <f t="shared" si="411"/>
        <v>1.0986</v>
      </c>
      <c r="BY644" s="133">
        <f t="shared" si="442"/>
        <v>0.1913</v>
      </c>
      <c r="BZ644" s="133">
        <f t="shared" si="443"/>
        <v>0.3105</v>
      </c>
      <c r="CA644" s="133">
        <f t="shared" si="444"/>
        <v>1.52E-2</v>
      </c>
      <c r="CB644" s="133">
        <f t="shared" si="445"/>
        <v>8.0425000000000004</v>
      </c>
      <c r="CC644" s="133"/>
      <c r="CD644" s="133">
        <f t="shared" si="446"/>
        <v>1.2961</v>
      </c>
    </row>
    <row r="645" spans="1:82" ht="15.75" x14ac:dyDescent="0.25">
      <c r="A645" s="125">
        <v>43743</v>
      </c>
      <c r="B645" s="138">
        <v>12980</v>
      </c>
      <c r="C645" s="138">
        <v>43881</v>
      </c>
      <c r="D645" s="138">
        <v>59482</v>
      </c>
      <c r="E645" s="138">
        <v>14184</v>
      </c>
      <c r="F645" s="138">
        <v>43804</v>
      </c>
      <c r="G645" s="138">
        <v>1780</v>
      </c>
      <c r="H645" s="138">
        <v>11829</v>
      </c>
      <c r="I645" s="138">
        <v>11150</v>
      </c>
      <c r="J645" s="138">
        <v>95901</v>
      </c>
      <c r="K645" s="146">
        <v>72499</v>
      </c>
      <c r="L645" s="138">
        <v>3230</v>
      </c>
      <c r="M645" s="138">
        <v>17028</v>
      </c>
      <c r="N645" s="138">
        <v>64</v>
      </c>
      <c r="O645" s="146">
        <v>17557</v>
      </c>
      <c r="P645" s="146">
        <v>14047</v>
      </c>
      <c r="Q645" s="146">
        <v>1822</v>
      </c>
      <c r="R645" s="138">
        <v>12377</v>
      </c>
      <c r="S645" s="138">
        <v>41786</v>
      </c>
      <c r="T645" s="138">
        <v>15260</v>
      </c>
      <c r="U645" s="138">
        <v>2673</v>
      </c>
      <c r="V645" s="138">
        <v>25225</v>
      </c>
      <c r="W645" s="138">
        <v>29730</v>
      </c>
      <c r="X645" s="138">
        <v>15172</v>
      </c>
      <c r="Y645" s="135">
        <v>15595</v>
      </c>
      <c r="Z645" s="135">
        <v>15589</v>
      </c>
      <c r="AA645" s="138">
        <v>42985</v>
      </c>
      <c r="AB645" s="146">
        <v>848</v>
      </c>
      <c r="AC645" s="138">
        <v>757</v>
      </c>
      <c r="AD645" s="146">
        <v>3141</v>
      </c>
      <c r="AE645" s="138">
        <v>25950</v>
      </c>
      <c r="AF645" s="138">
        <v>5062</v>
      </c>
      <c r="AG645" s="138">
        <v>0</v>
      </c>
      <c r="AH645" s="138">
        <v>30530</v>
      </c>
      <c r="AI645" s="138">
        <v>23150</v>
      </c>
      <c r="AJ645" s="138">
        <v>350200</v>
      </c>
      <c r="AK645" s="128">
        <f t="shared" si="420"/>
        <v>0.17028000000000001</v>
      </c>
      <c r="AL645" s="129">
        <f t="shared" si="421"/>
        <v>1.298</v>
      </c>
      <c r="AM645" s="129">
        <f t="shared" si="422"/>
        <v>2.1940500000000003</v>
      </c>
      <c r="AN645" s="129">
        <f t="shared" si="422"/>
        <v>2.9741</v>
      </c>
      <c r="AO645" s="129">
        <f t="shared" si="423"/>
        <v>9.5900999999999996</v>
      </c>
      <c r="AP645" s="129">
        <f t="shared" si="424"/>
        <v>3.6249500000000001</v>
      </c>
      <c r="AQ645" s="129">
        <f t="shared" si="425"/>
        <v>0.30530000000000002</v>
      </c>
      <c r="AR645" s="129">
        <f t="shared" si="425"/>
        <v>0.23150000000000001</v>
      </c>
      <c r="AT645" s="131">
        <f t="shared" si="447"/>
        <v>43743</v>
      </c>
      <c r="AU645" s="132">
        <f t="shared" si="426"/>
        <v>0.25950000000000001</v>
      </c>
      <c r="AV645" s="132">
        <f t="shared" si="427"/>
        <v>0.42985000000000001</v>
      </c>
      <c r="AW645" s="132">
        <f t="shared" si="428"/>
        <v>0.41786000000000001</v>
      </c>
      <c r="AX645" s="132">
        <f t="shared" si="429"/>
        <v>7.5700000000000003E-3</v>
      </c>
      <c r="AY645" s="132">
        <f t="shared" si="430"/>
        <v>8.4800000000000014E-3</v>
      </c>
      <c r="AZ645" s="132">
        <f t="shared" si="431"/>
        <v>0.25225000000000003</v>
      </c>
      <c r="BA645" s="132">
        <f t="shared" si="432"/>
        <v>0.15595000000000001</v>
      </c>
      <c r="BB645" s="132">
        <f t="shared" si="433"/>
        <v>0.59460000000000002</v>
      </c>
      <c r="BC645" s="132">
        <f t="shared" si="434"/>
        <v>0.15589</v>
      </c>
      <c r="BD645" s="132">
        <f t="shared" si="435"/>
        <v>0.15172000000000002</v>
      </c>
      <c r="BE645" s="132">
        <f t="shared" si="436"/>
        <v>5.0620000000000005E-2</v>
      </c>
      <c r="BF645" s="132">
        <f t="shared" si="437"/>
        <v>3.141E-2</v>
      </c>
      <c r="BG645" s="132">
        <f t="shared" si="448"/>
        <v>0</v>
      </c>
      <c r="BH645" s="132"/>
      <c r="BI645" s="132">
        <f t="shared" si="410"/>
        <v>1.298</v>
      </c>
      <c r="BJ645" s="132">
        <f t="shared" si="410"/>
        <v>2.1940500000000003</v>
      </c>
      <c r="BK645" s="132">
        <f t="shared" si="410"/>
        <v>2.9741</v>
      </c>
      <c r="BL645" s="132">
        <f t="shared" si="438"/>
        <v>0.26730000000000004</v>
      </c>
      <c r="BM645" s="132">
        <f t="shared" si="449"/>
        <v>1.4184000000000001</v>
      </c>
      <c r="BN645" s="132">
        <f t="shared" si="439"/>
        <v>0.87608000000000008</v>
      </c>
      <c r="BO645" s="132"/>
      <c r="BP645" s="132">
        <f t="shared" si="450"/>
        <v>3.6249500000000001</v>
      </c>
      <c r="BQ645" s="132">
        <f t="shared" si="451"/>
        <v>9.5900999999999996</v>
      </c>
      <c r="BR645" s="132">
        <f t="shared" si="452"/>
        <v>0.35020000000000001</v>
      </c>
      <c r="BS645" s="132">
        <f t="shared" si="440"/>
        <v>0.15260000000000001</v>
      </c>
      <c r="BT645" s="132">
        <f t="shared" si="441"/>
        <v>1.2377</v>
      </c>
      <c r="BU645" s="132"/>
      <c r="BV645" s="132">
        <f t="shared" si="453"/>
        <v>0.17800000000000002</v>
      </c>
      <c r="BW645" s="133">
        <f t="shared" si="411"/>
        <v>1.1829000000000001</v>
      </c>
      <c r="BX645" s="133">
        <f t="shared" si="411"/>
        <v>1.115</v>
      </c>
      <c r="BY645" s="133">
        <f t="shared" si="442"/>
        <v>0.1822</v>
      </c>
      <c r="BZ645" s="133">
        <f t="shared" si="443"/>
        <v>0.32300000000000001</v>
      </c>
      <c r="CA645" s="133">
        <f t="shared" si="444"/>
        <v>6.4000000000000003E-3</v>
      </c>
      <c r="CB645" s="133">
        <f t="shared" si="445"/>
        <v>8.7784999999999993</v>
      </c>
      <c r="CC645" s="133"/>
      <c r="CD645" s="133">
        <f t="shared" si="446"/>
        <v>1.4047000000000001</v>
      </c>
    </row>
    <row r="646" spans="1:82" ht="15.75" x14ac:dyDescent="0.25">
      <c r="A646" s="125">
        <v>43744</v>
      </c>
      <c r="B646" s="146">
        <v>13435</v>
      </c>
      <c r="C646" s="146">
        <v>45237</v>
      </c>
      <c r="D646" s="146">
        <v>60705</v>
      </c>
      <c r="E646" s="146">
        <v>14854</v>
      </c>
      <c r="F646" s="146">
        <v>45044</v>
      </c>
      <c r="G646" s="138">
        <v>1697</v>
      </c>
      <c r="H646" s="138">
        <v>11418</v>
      </c>
      <c r="I646" s="138">
        <v>11030</v>
      </c>
      <c r="J646" s="146">
        <v>97626</v>
      </c>
      <c r="K646" s="146">
        <v>74337</v>
      </c>
      <c r="L646" s="138">
        <v>2813</v>
      </c>
      <c r="M646" s="146">
        <v>18404</v>
      </c>
      <c r="N646" s="146">
        <v>49</v>
      </c>
      <c r="O646" s="146">
        <v>16871</v>
      </c>
      <c r="P646" s="146">
        <v>13869</v>
      </c>
      <c r="Q646" s="146">
        <v>1900</v>
      </c>
      <c r="R646" s="138">
        <v>12988</v>
      </c>
      <c r="S646" s="138">
        <v>43048</v>
      </c>
      <c r="T646" s="146">
        <v>11715</v>
      </c>
      <c r="U646" s="138">
        <v>2757</v>
      </c>
      <c r="V646" s="138">
        <v>27083</v>
      </c>
      <c r="W646" s="138">
        <v>28367</v>
      </c>
      <c r="X646" s="146">
        <v>14724</v>
      </c>
      <c r="Y646" s="135">
        <v>15595</v>
      </c>
      <c r="Z646" s="135">
        <v>15589</v>
      </c>
      <c r="AA646" s="146">
        <v>44156</v>
      </c>
      <c r="AB646" s="138">
        <v>863</v>
      </c>
      <c r="AC646" s="146">
        <v>949</v>
      </c>
      <c r="AD646" s="146">
        <v>3467</v>
      </c>
      <c r="AE646" s="146">
        <v>28475</v>
      </c>
      <c r="AF646" s="146">
        <v>4925</v>
      </c>
      <c r="AG646" s="138">
        <v>0</v>
      </c>
      <c r="AH646" s="146">
        <v>30870</v>
      </c>
      <c r="AI646" s="146">
        <v>25360</v>
      </c>
      <c r="AJ646" s="138">
        <v>349640</v>
      </c>
      <c r="AK646" s="128">
        <f t="shared" si="420"/>
        <v>0.18404000000000001</v>
      </c>
      <c r="AL646" s="129">
        <f t="shared" si="421"/>
        <v>1.3435000000000001</v>
      </c>
      <c r="AM646" s="129">
        <f t="shared" si="422"/>
        <v>2.2618499999999999</v>
      </c>
      <c r="AN646" s="129">
        <f t="shared" si="422"/>
        <v>3.03525</v>
      </c>
      <c r="AO646" s="129">
        <f t="shared" si="423"/>
        <v>9.7626000000000008</v>
      </c>
      <c r="AP646" s="129">
        <f t="shared" si="424"/>
        <v>3.71685</v>
      </c>
      <c r="AQ646" s="129">
        <f t="shared" si="425"/>
        <v>0.30870000000000003</v>
      </c>
      <c r="AR646" s="129">
        <f t="shared" si="425"/>
        <v>0.25360000000000005</v>
      </c>
      <c r="AT646" s="131">
        <f t="shared" si="447"/>
        <v>43744</v>
      </c>
      <c r="AU646" s="132">
        <f t="shared" si="426"/>
        <v>0.28475</v>
      </c>
      <c r="AV646" s="132">
        <f t="shared" si="427"/>
        <v>0.44156000000000006</v>
      </c>
      <c r="AW646" s="132">
        <f t="shared" si="428"/>
        <v>0.43048000000000003</v>
      </c>
      <c r="AX646" s="132">
        <f t="shared" si="429"/>
        <v>9.4900000000000002E-3</v>
      </c>
      <c r="AY646" s="132">
        <f t="shared" si="430"/>
        <v>8.6300000000000005E-3</v>
      </c>
      <c r="AZ646" s="132">
        <f t="shared" si="431"/>
        <v>0.27083000000000002</v>
      </c>
      <c r="BA646" s="132">
        <f t="shared" si="432"/>
        <v>0.15595000000000001</v>
      </c>
      <c r="BB646" s="132">
        <f t="shared" si="433"/>
        <v>0.56734000000000007</v>
      </c>
      <c r="BC646" s="132">
        <f t="shared" si="434"/>
        <v>0.15589</v>
      </c>
      <c r="BD646" s="132">
        <f t="shared" si="435"/>
        <v>0.14724000000000001</v>
      </c>
      <c r="BE646" s="132">
        <f t="shared" si="436"/>
        <v>4.9250000000000002E-2</v>
      </c>
      <c r="BF646" s="132">
        <f t="shared" si="437"/>
        <v>3.4669999999999999E-2</v>
      </c>
      <c r="BG646" s="132">
        <f t="shared" si="448"/>
        <v>0</v>
      </c>
      <c r="BH646" s="132"/>
      <c r="BI646" s="132">
        <f t="shared" si="410"/>
        <v>1.3435000000000001</v>
      </c>
      <c r="BJ646" s="132">
        <f t="shared" si="410"/>
        <v>2.2618499999999999</v>
      </c>
      <c r="BK646" s="132">
        <f t="shared" si="410"/>
        <v>3.03525</v>
      </c>
      <c r="BL646" s="132">
        <f t="shared" si="438"/>
        <v>0.2757</v>
      </c>
      <c r="BM646" s="132">
        <f t="shared" si="449"/>
        <v>1.4854000000000001</v>
      </c>
      <c r="BN646" s="132">
        <f t="shared" si="439"/>
        <v>0.90088000000000013</v>
      </c>
      <c r="BO646" s="132"/>
      <c r="BP646" s="132">
        <f t="shared" si="450"/>
        <v>3.71685</v>
      </c>
      <c r="BQ646" s="132">
        <f t="shared" si="451"/>
        <v>9.7626000000000008</v>
      </c>
      <c r="BR646" s="132">
        <f t="shared" si="452"/>
        <v>0.34964000000000001</v>
      </c>
      <c r="BS646" s="132">
        <f t="shared" si="440"/>
        <v>0.11715</v>
      </c>
      <c r="BT646" s="132">
        <f t="shared" si="441"/>
        <v>1.2988</v>
      </c>
      <c r="BU646" s="132"/>
      <c r="BV646" s="132">
        <f t="shared" si="453"/>
        <v>0.16970000000000002</v>
      </c>
      <c r="BW646" s="133">
        <f t="shared" si="411"/>
        <v>1.1418000000000001</v>
      </c>
      <c r="BX646" s="133">
        <f t="shared" si="411"/>
        <v>1.103</v>
      </c>
      <c r="BY646" s="133">
        <f t="shared" si="442"/>
        <v>0.19</v>
      </c>
      <c r="BZ646" s="133">
        <f t="shared" si="443"/>
        <v>0.28129999999999999</v>
      </c>
      <c r="CA646" s="133">
        <f t="shared" si="444"/>
        <v>4.8999999999999998E-3</v>
      </c>
      <c r="CB646" s="133">
        <f t="shared" si="445"/>
        <v>8.4354999999999993</v>
      </c>
      <c r="CC646" s="133"/>
      <c r="CD646" s="133">
        <f t="shared" si="446"/>
        <v>1.3869</v>
      </c>
    </row>
    <row r="647" spans="1:82" ht="15.75" x14ac:dyDescent="0.25">
      <c r="A647" s="125">
        <v>43745</v>
      </c>
      <c r="B647" s="126">
        <v>12595</v>
      </c>
      <c r="C647" s="126">
        <v>43782</v>
      </c>
      <c r="D647" s="126">
        <v>59255</v>
      </c>
      <c r="E647" s="126">
        <v>15428</v>
      </c>
      <c r="F647" s="126">
        <v>41656</v>
      </c>
      <c r="G647" s="126">
        <v>1633</v>
      </c>
      <c r="H647" s="126">
        <v>10798</v>
      </c>
      <c r="I647" s="126">
        <v>10317</v>
      </c>
      <c r="J647" s="126">
        <v>96403</v>
      </c>
      <c r="K647" s="126">
        <v>73578</v>
      </c>
      <c r="L647" s="126">
        <v>2609</v>
      </c>
      <c r="M647" s="126">
        <v>16716</v>
      </c>
      <c r="N647" s="126">
        <v>171</v>
      </c>
      <c r="O647" s="126">
        <v>15364</v>
      </c>
      <c r="P647" s="126">
        <v>12396</v>
      </c>
      <c r="Q647" s="126">
        <v>1671</v>
      </c>
      <c r="R647" s="126">
        <v>12871</v>
      </c>
      <c r="S647" s="126">
        <v>46267</v>
      </c>
      <c r="T647" s="126">
        <v>13329</v>
      </c>
      <c r="U647" s="126">
        <v>2784</v>
      </c>
      <c r="V647" s="126">
        <v>24568</v>
      </c>
      <c r="W647" s="126">
        <v>32271</v>
      </c>
      <c r="X647" s="126">
        <v>14536</v>
      </c>
      <c r="Y647" s="135">
        <v>15595</v>
      </c>
      <c r="Z647" s="135">
        <v>15589</v>
      </c>
      <c r="AA647" s="135">
        <v>44156</v>
      </c>
      <c r="AB647" s="126">
        <v>781</v>
      </c>
      <c r="AC647" s="126">
        <v>447</v>
      </c>
      <c r="AD647" s="126">
        <v>3954</v>
      </c>
      <c r="AE647" s="126">
        <v>27084</v>
      </c>
      <c r="AF647" s="126">
        <v>7165</v>
      </c>
      <c r="AG647" s="126">
        <v>11010</v>
      </c>
      <c r="AH647" s="126">
        <v>30980</v>
      </c>
      <c r="AI647" s="126">
        <v>23370</v>
      </c>
      <c r="AJ647" s="126">
        <v>355320</v>
      </c>
      <c r="AK647" s="128">
        <f t="shared" si="420"/>
        <v>0.16716</v>
      </c>
      <c r="AL647" s="129">
        <f t="shared" si="421"/>
        <v>1.2595000000000001</v>
      </c>
      <c r="AM647" s="129">
        <f t="shared" si="422"/>
        <v>2.1891000000000003</v>
      </c>
      <c r="AN647" s="129">
        <f t="shared" si="422"/>
        <v>2.9627500000000002</v>
      </c>
      <c r="AO647" s="129">
        <f t="shared" si="423"/>
        <v>9.6402999999999999</v>
      </c>
      <c r="AP647" s="129">
        <f t="shared" si="424"/>
        <v>3.6789000000000001</v>
      </c>
      <c r="AQ647" s="129">
        <f t="shared" si="425"/>
        <v>0.30980000000000002</v>
      </c>
      <c r="AR647" s="129">
        <f t="shared" si="425"/>
        <v>0.23370000000000002</v>
      </c>
      <c r="AT647" s="131">
        <f t="shared" si="447"/>
        <v>43745</v>
      </c>
      <c r="AU647" s="132">
        <f t="shared" si="426"/>
        <v>0.27084000000000003</v>
      </c>
      <c r="AV647" s="132">
        <f t="shared" si="427"/>
        <v>0.44156000000000006</v>
      </c>
      <c r="AW647" s="132">
        <f t="shared" si="428"/>
        <v>0.46267000000000003</v>
      </c>
      <c r="AX647" s="132">
        <f t="shared" si="429"/>
        <v>4.47E-3</v>
      </c>
      <c r="AY647" s="132">
        <f t="shared" si="430"/>
        <v>7.810000000000001E-3</v>
      </c>
      <c r="AZ647" s="132">
        <f t="shared" si="431"/>
        <v>0.24568000000000001</v>
      </c>
      <c r="BA647" s="132">
        <f t="shared" si="432"/>
        <v>0.15595000000000001</v>
      </c>
      <c r="BB647" s="132">
        <f t="shared" si="433"/>
        <v>0.6454200000000001</v>
      </c>
      <c r="BC647" s="132">
        <f t="shared" si="434"/>
        <v>0.15589</v>
      </c>
      <c r="BD647" s="132">
        <f t="shared" si="435"/>
        <v>0.14536000000000002</v>
      </c>
      <c r="BE647" s="132">
        <f t="shared" si="436"/>
        <v>7.1650000000000005E-2</v>
      </c>
      <c r="BF647" s="132">
        <f t="shared" si="437"/>
        <v>3.9540000000000006E-2</v>
      </c>
      <c r="BG647" s="132">
        <f t="shared" si="448"/>
        <v>1.1009999999999999E-2</v>
      </c>
      <c r="BH647" s="132"/>
      <c r="BI647" s="132">
        <f t="shared" si="410"/>
        <v>1.2595000000000001</v>
      </c>
      <c r="BJ647" s="132">
        <f t="shared" si="410"/>
        <v>2.1891000000000003</v>
      </c>
      <c r="BK647" s="132">
        <f t="shared" si="410"/>
        <v>2.9627500000000002</v>
      </c>
      <c r="BL647" s="132">
        <f t="shared" si="438"/>
        <v>0.27840000000000004</v>
      </c>
      <c r="BM647" s="132">
        <f t="shared" si="449"/>
        <v>1.5428000000000002</v>
      </c>
      <c r="BN647" s="132">
        <f t="shared" si="439"/>
        <v>0.83312000000000008</v>
      </c>
      <c r="BO647" s="132"/>
      <c r="BP647" s="132">
        <f t="shared" si="450"/>
        <v>3.6789000000000001</v>
      </c>
      <c r="BQ647" s="132">
        <f t="shared" si="451"/>
        <v>9.6402999999999999</v>
      </c>
      <c r="BR647" s="132">
        <f t="shared" si="452"/>
        <v>0.35531999999999997</v>
      </c>
      <c r="BS647" s="132">
        <f t="shared" si="440"/>
        <v>0.13329000000000002</v>
      </c>
      <c r="BT647" s="132">
        <f t="shared" si="441"/>
        <v>1.2871000000000001</v>
      </c>
      <c r="BU647" s="132"/>
      <c r="BV647" s="132">
        <f t="shared" si="453"/>
        <v>0.1633</v>
      </c>
      <c r="BW647" s="133">
        <f t="shared" si="411"/>
        <v>1.0798000000000001</v>
      </c>
      <c r="BX647" s="133">
        <f t="shared" si="411"/>
        <v>1.0317000000000001</v>
      </c>
      <c r="BY647" s="133">
        <f t="shared" si="442"/>
        <v>0.1671</v>
      </c>
      <c r="BZ647" s="133">
        <f t="shared" si="443"/>
        <v>0.26090000000000002</v>
      </c>
      <c r="CA647" s="133">
        <f t="shared" si="444"/>
        <v>1.7100000000000001E-2</v>
      </c>
      <c r="CB647" s="133">
        <f t="shared" si="445"/>
        <v>7.6820000000000004</v>
      </c>
      <c r="CC647" s="133"/>
      <c r="CD647" s="133">
        <f t="shared" si="446"/>
        <v>1.2396</v>
      </c>
    </row>
    <row r="648" spans="1:82" ht="15.75" x14ac:dyDescent="0.25">
      <c r="A648" s="125">
        <v>43746</v>
      </c>
      <c r="B648" s="138">
        <v>12272</v>
      </c>
      <c r="C648" s="138">
        <v>42545</v>
      </c>
      <c r="D648" s="138">
        <v>57508</v>
      </c>
      <c r="E648" s="138">
        <v>14839</v>
      </c>
      <c r="F648" s="138">
        <v>40230</v>
      </c>
      <c r="G648" s="138">
        <v>1358</v>
      </c>
      <c r="H648" s="138">
        <v>10753</v>
      </c>
      <c r="I648" s="138">
        <v>10179</v>
      </c>
      <c r="J648" s="138">
        <v>94298</v>
      </c>
      <c r="K648" s="138">
        <v>71662</v>
      </c>
      <c r="L648" s="138">
        <v>2523</v>
      </c>
      <c r="M648" s="138">
        <v>15927</v>
      </c>
      <c r="N648" s="138">
        <v>183</v>
      </c>
      <c r="O648" s="138">
        <v>14202</v>
      </c>
      <c r="P648" s="138">
        <v>12067</v>
      </c>
      <c r="Q648" s="138">
        <v>1738</v>
      </c>
      <c r="R648" s="138">
        <v>13533</v>
      </c>
      <c r="S648" s="138">
        <v>44903</v>
      </c>
      <c r="T648" s="138">
        <v>16481</v>
      </c>
      <c r="U648" s="138">
        <v>2641</v>
      </c>
      <c r="V648" s="138">
        <v>23966</v>
      </c>
      <c r="W648" s="138">
        <v>31277</v>
      </c>
      <c r="X648" s="138">
        <v>15048</v>
      </c>
      <c r="Y648" s="135">
        <v>15595</v>
      </c>
      <c r="Z648" s="135">
        <v>15589</v>
      </c>
      <c r="AA648" s="138">
        <v>43070</v>
      </c>
      <c r="AB648" s="138">
        <v>753</v>
      </c>
      <c r="AC648" s="138">
        <v>365</v>
      </c>
      <c r="AD648" s="138">
        <v>3843</v>
      </c>
      <c r="AE648" s="138">
        <v>25380</v>
      </c>
      <c r="AF648" s="138">
        <v>8114</v>
      </c>
      <c r="AG648" s="138">
        <v>0</v>
      </c>
      <c r="AH648" s="138">
        <v>33940</v>
      </c>
      <c r="AI648" s="138">
        <v>29330</v>
      </c>
      <c r="AJ648" s="138">
        <v>351220</v>
      </c>
      <c r="AK648" s="128">
        <f t="shared" si="420"/>
        <v>0.15927000000000002</v>
      </c>
      <c r="AL648" s="129">
        <f t="shared" si="421"/>
        <v>1.2272000000000001</v>
      </c>
      <c r="AM648" s="129">
        <f t="shared" si="422"/>
        <v>2.1272500000000001</v>
      </c>
      <c r="AN648" s="129">
        <f t="shared" si="422"/>
        <v>2.8754</v>
      </c>
      <c r="AO648" s="129">
        <f t="shared" si="423"/>
        <v>9.4298000000000002</v>
      </c>
      <c r="AP648" s="129">
        <f t="shared" si="424"/>
        <v>3.5831</v>
      </c>
      <c r="AQ648" s="129">
        <f t="shared" si="425"/>
        <v>0.33940000000000003</v>
      </c>
      <c r="AR648" s="129">
        <f t="shared" si="425"/>
        <v>0.29330000000000001</v>
      </c>
      <c r="AT648" s="131">
        <f t="shared" si="447"/>
        <v>43746</v>
      </c>
      <c r="AU648" s="132">
        <f t="shared" si="426"/>
        <v>0.25380000000000003</v>
      </c>
      <c r="AV648" s="132">
        <f t="shared" si="427"/>
        <v>0.43070000000000003</v>
      </c>
      <c r="AW648" s="132">
        <f t="shared" si="428"/>
        <v>0.44903000000000004</v>
      </c>
      <c r="AX648" s="132">
        <f t="shared" si="429"/>
        <v>3.6500000000000005E-3</v>
      </c>
      <c r="AY648" s="132">
        <f t="shared" si="430"/>
        <v>7.5300000000000002E-3</v>
      </c>
      <c r="AZ648" s="132">
        <f t="shared" si="431"/>
        <v>0.23966000000000001</v>
      </c>
      <c r="BA648" s="132">
        <f t="shared" si="432"/>
        <v>0.15595000000000001</v>
      </c>
      <c r="BB648" s="132">
        <f t="shared" si="433"/>
        <v>0.6255400000000001</v>
      </c>
      <c r="BC648" s="132">
        <f t="shared" si="434"/>
        <v>0.15589</v>
      </c>
      <c r="BD648" s="132">
        <f t="shared" si="435"/>
        <v>0.15048</v>
      </c>
      <c r="BE648" s="132">
        <f t="shared" si="436"/>
        <v>8.1140000000000004E-2</v>
      </c>
      <c r="BF648" s="132">
        <f t="shared" si="437"/>
        <v>3.8430000000000006E-2</v>
      </c>
      <c r="BG648" s="132">
        <f t="shared" si="448"/>
        <v>0</v>
      </c>
      <c r="BH648" s="132"/>
      <c r="BI648" s="132">
        <f t="shared" si="410"/>
        <v>1.2272000000000001</v>
      </c>
      <c r="BJ648" s="132">
        <f t="shared" si="410"/>
        <v>2.1272500000000001</v>
      </c>
      <c r="BK648" s="132">
        <f t="shared" si="410"/>
        <v>2.8754</v>
      </c>
      <c r="BL648" s="132">
        <f t="shared" si="438"/>
        <v>0.2641</v>
      </c>
      <c r="BM648" s="132">
        <f t="shared" si="449"/>
        <v>1.4839</v>
      </c>
      <c r="BN648" s="132">
        <f t="shared" si="439"/>
        <v>0.80460000000000009</v>
      </c>
      <c r="BO648" s="132"/>
      <c r="BP648" s="132">
        <f t="shared" si="450"/>
        <v>3.5831</v>
      </c>
      <c r="BQ648" s="132">
        <f t="shared" si="451"/>
        <v>9.4298000000000002</v>
      </c>
      <c r="BR648" s="132">
        <f t="shared" si="452"/>
        <v>0.35121999999999998</v>
      </c>
      <c r="BS648" s="132">
        <f t="shared" si="440"/>
        <v>0.16481000000000001</v>
      </c>
      <c r="BT648" s="132">
        <f t="shared" si="441"/>
        <v>1.3533000000000002</v>
      </c>
      <c r="BU648" s="132"/>
      <c r="BV648" s="132">
        <f t="shared" si="453"/>
        <v>0.1358</v>
      </c>
      <c r="BW648" s="133">
        <f t="shared" si="411"/>
        <v>1.0753000000000001</v>
      </c>
      <c r="BX648" s="133">
        <f t="shared" si="411"/>
        <v>1.0179</v>
      </c>
      <c r="BY648" s="133">
        <f t="shared" si="442"/>
        <v>0.17380000000000001</v>
      </c>
      <c r="BZ648" s="133">
        <f t="shared" si="443"/>
        <v>0.25230000000000002</v>
      </c>
      <c r="CA648" s="133">
        <f t="shared" si="444"/>
        <v>1.83E-2</v>
      </c>
      <c r="CB648" s="133">
        <f t="shared" si="445"/>
        <v>7.101</v>
      </c>
      <c r="CC648" s="133"/>
      <c r="CD648" s="133">
        <f t="shared" si="446"/>
        <v>1.2067000000000001</v>
      </c>
    </row>
    <row r="649" spans="1:82" ht="15.75" x14ac:dyDescent="0.25">
      <c r="A649" s="125">
        <v>43747</v>
      </c>
      <c r="B649" s="138">
        <v>12583</v>
      </c>
      <c r="C649" s="138">
        <v>43891</v>
      </c>
      <c r="D649" s="138">
        <v>59210</v>
      </c>
      <c r="E649" s="138">
        <v>15198</v>
      </c>
      <c r="F649" s="138">
        <v>41063</v>
      </c>
      <c r="G649" s="138">
        <v>1874</v>
      </c>
      <c r="H649" s="138">
        <v>11440</v>
      </c>
      <c r="I649" s="138">
        <v>12869</v>
      </c>
      <c r="J649" s="138">
        <v>97001</v>
      </c>
      <c r="K649" s="146">
        <v>72988</v>
      </c>
      <c r="L649" s="138">
        <v>3127</v>
      </c>
      <c r="M649" s="138">
        <v>16077</v>
      </c>
      <c r="N649" s="138">
        <v>51</v>
      </c>
      <c r="O649" s="146">
        <v>15475</v>
      </c>
      <c r="P649" s="146">
        <v>12475</v>
      </c>
      <c r="Q649" s="146">
        <v>2234</v>
      </c>
      <c r="R649" s="138">
        <v>12967</v>
      </c>
      <c r="S649" s="138">
        <v>43972</v>
      </c>
      <c r="T649" s="138">
        <v>15922</v>
      </c>
      <c r="U649" s="138">
        <v>2874</v>
      </c>
      <c r="V649" s="138">
        <v>25778</v>
      </c>
      <c r="W649" s="138">
        <v>32080</v>
      </c>
      <c r="X649" s="138">
        <v>21814</v>
      </c>
      <c r="Y649" s="135">
        <v>15595</v>
      </c>
      <c r="Z649" s="135">
        <v>15589</v>
      </c>
      <c r="AA649" s="138">
        <v>42838</v>
      </c>
      <c r="AB649" s="138">
        <v>755</v>
      </c>
      <c r="AC649" s="138">
        <v>419</v>
      </c>
      <c r="AD649" s="146">
        <v>3584</v>
      </c>
      <c r="AE649" s="138">
        <v>26086</v>
      </c>
      <c r="AF649" s="138">
        <v>8240</v>
      </c>
      <c r="AG649" s="138">
        <v>1340</v>
      </c>
      <c r="AH649" s="138">
        <v>31470</v>
      </c>
      <c r="AI649" s="138">
        <v>24310</v>
      </c>
      <c r="AJ649" s="138">
        <v>351920</v>
      </c>
      <c r="AK649" s="128">
        <f t="shared" si="420"/>
        <v>0.16077000000000002</v>
      </c>
      <c r="AL649" s="129">
        <f t="shared" si="421"/>
        <v>1.2583</v>
      </c>
      <c r="AM649" s="129">
        <f t="shared" si="422"/>
        <v>2.19455</v>
      </c>
      <c r="AN649" s="129">
        <f t="shared" si="422"/>
        <v>2.9605000000000001</v>
      </c>
      <c r="AO649" s="129">
        <f t="shared" si="423"/>
        <v>9.7001000000000008</v>
      </c>
      <c r="AP649" s="129">
        <f t="shared" si="424"/>
        <v>3.6494</v>
      </c>
      <c r="AQ649" s="129">
        <f t="shared" si="425"/>
        <v>0.31470000000000004</v>
      </c>
      <c r="AR649" s="129">
        <f t="shared" si="425"/>
        <v>0.24310000000000001</v>
      </c>
      <c r="AT649" s="131">
        <f t="shared" si="447"/>
        <v>43747</v>
      </c>
      <c r="AU649" s="132">
        <f t="shared" si="426"/>
        <v>0.26086000000000004</v>
      </c>
      <c r="AV649" s="132">
        <f t="shared" si="427"/>
        <v>0.42838000000000004</v>
      </c>
      <c r="AW649" s="132">
        <f t="shared" si="428"/>
        <v>0.43972000000000006</v>
      </c>
      <c r="AX649" s="132">
        <f t="shared" si="429"/>
        <v>4.1900000000000001E-3</v>
      </c>
      <c r="AY649" s="132">
        <f t="shared" si="430"/>
        <v>7.5500000000000003E-3</v>
      </c>
      <c r="AZ649" s="132">
        <f t="shared" si="431"/>
        <v>0.25778000000000001</v>
      </c>
      <c r="BA649" s="132">
        <f t="shared" si="432"/>
        <v>0.15595000000000001</v>
      </c>
      <c r="BB649" s="132">
        <f t="shared" si="433"/>
        <v>0.64160000000000006</v>
      </c>
      <c r="BC649" s="132">
        <f t="shared" si="434"/>
        <v>0.15589</v>
      </c>
      <c r="BD649" s="132">
        <f t="shared" si="435"/>
        <v>0.21814000000000003</v>
      </c>
      <c r="BE649" s="132">
        <f t="shared" si="436"/>
        <v>8.2400000000000001E-2</v>
      </c>
      <c r="BF649" s="132">
        <f t="shared" si="437"/>
        <v>3.5840000000000004E-2</v>
      </c>
      <c r="BG649" s="132">
        <f t="shared" si="448"/>
        <v>1.34E-3</v>
      </c>
      <c r="BH649" s="132"/>
      <c r="BI649" s="132">
        <f t="shared" si="410"/>
        <v>1.2583</v>
      </c>
      <c r="BJ649" s="132">
        <f t="shared" si="410"/>
        <v>2.19455</v>
      </c>
      <c r="BK649" s="132">
        <f t="shared" si="410"/>
        <v>2.9605000000000001</v>
      </c>
      <c r="BL649" s="132">
        <f t="shared" si="438"/>
        <v>0.28739999999999999</v>
      </c>
      <c r="BM649" s="132">
        <f t="shared" si="449"/>
        <v>1.5198</v>
      </c>
      <c r="BN649" s="132">
        <f t="shared" si="439"/>
        <v>0.8212600000000001</v>
      </c>
      <c r="BO649" s="132"/>
      <c r="BP649" s="132">
        <f t="shared" si="450"/>
        <v>3.6494</v>
      </c>
      <c r="BQ649" s="132">
        <f t="shared" si="451"/>
        <v>9.7001000000000008</v>
      </c>
      <c r="BR649" s="132">
        <f t="shared" si="452"/>
        <v>0.35192000000000001</v>
      </c>
      <c r="BS649" s="132">
        <f t="shared" si="440"/>
        <v>0.15922</v>
      </c>
      <c r="BT649" s="132">
        <f t="shared" si="441"/>
        <v>1.2967</v>
      </c>
      <c r="BU649" s="132"/>
      <c r="BV649" s="132">
        <f t="shared" si="453"/>
        <v>0.18740000000000001</v>
      </c>
      <c r="BW649" s="133">
        <f t="shared" si="411"/>
        <v>1.1440000000000001</v>
      </c>
      <c r="BX649" s="133">
        <f t="shared" si="411"/>
        <v>1.2869000000000002</v>
      </c>
      <c r="BY649" s="133">
        <f t="shared" si="442"/>
        <v>0.22340000000000002</v>
      </c>
      <c r="BZ649" s="133">
        <f t="shared" si="443"/>
        <v>0.31270000000000003</v>
      </c>
      <c r="CA649" s="133">
        <f t="shared" si="444"/>
        <v>5.1000000000000004E-3</v>
      </c>
      <c r="CB649" s="133">
        <f t="shared" si="445"/>
        <v>7.7374999999999998</v>
      </c>
      <c r="CC649" s="133"/>
      <c r="CD649" s="133">
        <f t="shared" si="446"/>
        <v>1.2475000000000001</v>
      </c>
    </row>
    <row r="650" spans="1:82" ht="15.75" x14ac:dyDescent="0.25">
      <c r="A650" s="125">
        <v>43748</v>
      </c>
      <c r="B650" s="126">
        <v>12620</v>
      </c>
      <c r="C650" s="126">
        <v>43285</v>
      </c>
      <c r="D650" s="126">
        <v>58359</v>
      </c>
      <c r="E650" s="126">
        <v>14956</v>
      </c>
      <c r="F650" s="126">
        <v>39826</v>
      </c>
      <c r="G650" s="126">
        <v>3231</v>
      </c>
      <c r="H650" s="126">
        <v>13851</v>
      </c>
      <c r="I650" s="126">
        <v>18333</v>
      </c>
      <c r="J650" s="126">
        <v>98598</v>
      </c>
      <c r="K650" s="126">
        <v>74280</v>
      </c>
      <c r="L650" s="126">
        <v>4398</v>
      </c>
      <c r="M650" s="126">
        <v>15277</v>
      </c>
      <c r="N650" s="126">
        <v>151</v>
      </c>
      <c r="O650" s="126">
        <v>17640</v>
      </c>
      <c r="P650" s="126">
        <v>13191</v>
      </c>
      <c r="Q650" s="126">
        <v>3189</v>
      </c>
      <c r="R650" s="126">
        <v>12620</v>
      </c>
      <c r="S650" s="126">
        <v>45353</v>
      </c>
      <c r="T650" s="126">
        <v>14310</v>
      </c>
      <c r="U650" s="126">
        <v>2714</v>
      </c>
      <c r="V650" s="126">
        <v>23590</v>
      </c>
      <c r="W650" s="126">
        <v>30115</v>
      </c>
      <c r="X650" s="126">
        <v>33995</v>
      </c>
      <c r="Y650" s="135">
        <v>15595</v>
      </c>
      <c r="Z650" s="135">
        <v>15589</v>
      </c>
      <c r="AA650" s="126">
        <v>41069</v>
      </c>
      <c r="AB650" s="126">
        <v>1554</v>
      </c>
      <c r="AC650" s="126">
        <v>613</v>
      </c>
      <c r="AD650" s="135">
        <v>3230</v>
      </c>
      <c r="AE650" s="126">
        <v>25204</v>
      </c>
      <c r="AF650" s="126">
        <v>8059</v>
      </c>
      <c r="AG650" s="126">
        <v>0</v>
      </c>
      <c r="AH650" s="126">
        <v>29510</v>
      </c>
      <c r="AI650" s="126">
        <v>22020</v>
      </c>
      <c r="AJ650" s="126">
        <v>352500</v>
      </c>
      <c r="AK650" s="128">
        <f t="shared" si="420"/>
        <v>0.15277000000000002</v>
      </c>
      <c r="AL650" s="129">
        <f t="shared" si="421"/>
        <v>1.262</v>
      </c>
      <c r="AM650" s="129">
        <f t="shared" si="422"/>
        <v>2.16425</v>
      </c>
      <c r="AN650" s="129">
        <f t="shared" si="422"/>
        <v>2.9179500000000003</v>
      </c>
      <c r="AO650" s="129">
        <f t="shared" si="423"/>
        <v>9.8597999999999999</v>
      </c>
      <c r="AP650" s="129">
        <f t="shared" si="424"/>
        <v>3.714</v>
      </c>
      <c r="AQ650" s="129">
        <f t="shared" si="425"/>
        <v>0.29510000000000003</v>
      </c>
      <c r="AR650" s="129">
        <f t="shared" si="425"/>
        <v>0.22020000000000001</v>
      </c>
      <c r="AT650" s="131">
        <f t="shared" si="447"/>
        <v>43748</v>
      </c>
      <c r="AU650" s="132">
        <f t="shared" si="426"/>
        <v>0.25204000000000004</v>
      </c>
      <c r="AV650" s="132">
        <f t="shared" si="427"/>
        <v>0.41069000000000006</v>
      </c>
      <c r="AW650" s="132">
        <f t="shared" si="428"/>
        <v>0.45353000000000004</v>
      </c>
      <c r="AX650" s="132">
        <f t="shared" si="429"/>
        <v>6.1300000000000009E-3</v>
      </c>
      <c r="AY650" s="132">
        <f t="shared" si="430"/>
        <v>1.5540000000000002E-2</v>
      </c>
      <c r="AZ650" s="132">
        <f t="shared" si="431"/>
        <v>0.23590000000000003</v>
      </c>
      <c r="BA650" s="132">
        <f t="shared" si="432"/>
        <v>0.15595000000000001</v>
      </c>
      <c r="BB650" s="132">
        <f t="shared" si="433"/>
        <v>0.60230000000000006</v>
      </c>
      <c r="BC650" s="132">
        <f t="shared" si="434"/>
        <v>0.15589</v>
      </c>
      <c r="BD650" s="132">
        <f t="shared" si="435"/>
        <v>0.33995000000000003</v>
      </c>
      <c r="BE650" s="132">
        <f t="shared" si="436"/>
        <v>8.0590000000000009E-2</v>
      </c>
      <c r="BF650" s="132">
        <f t="shared" si="437"/>
        <v>3.2300000000000002E-2</v>
      </c>
      <c r="BG650" s="132">
        <f t="shared" si="448"/>
        <v>0</v>
      </c>
      <c r="BH650" s="132"/>
      <c r="BI650" s="132">
        <f t="shared" si="410"/>
        <v>1.262</v>
      </c>
      <c r="BJ650" s="132">
        <f t="shared" si="410"/>
        <v>2.16425</v>
      </c>
      <c r="BK650" s="132">
        <f t="shared" si="410"/>
        <v>2.9179500000000003</v>
      </c>
      <c r="BL650" s="132">
        <f t="shared" si="438"/>
        <v>0.27140000000000003</v>
      </c>
      <c r="BM650" s="132">
        <f t="shared" si="449"/>
        <v>1.4956</v>
      </c>
      <c r="BN650" s="132">
        <f t="shared" si="439"/>
        <v>0.79652000000000012</v>
      </c>
      <c r="BO650" s="132"/>
      <c r="BP650" s="132">
        <f t="shared" si="450"/>
        <v>3.714</v>
      </c>
      <c r="BQ650" s="132">
        <f t="shared" si="451"/>
        <v>9.8597999999999999</v>
      </c>
      <c r="BR650" s="132">
        <f t="shared" si="452"/>
        <v>0.35249999999999998</v>
      </c>
      <c r="BS650" s="132">
        <f t="shared" si="440"/>
        <v>0.1431</v>
      </c>
      <c r="BT650" s="132">
        <f t="shared" si="441"/>
        <v>1.262</v>
      </c>
      <c r="BU650" s="132"/>
      <c r="BV650" s="132">
        <f t="shared" si="453"/>
        <v>0.3231</v>
      </c>
      <c r="BW650" s="133">
        <f t="shared" si="411"/>
        <v>1.3851</v>
      </c>
      <c r="BX650" s="133">
        <f t="shared" si="411"/>
        <v>1.8333000000000002</v>
      </c>
      <c r="BY650" s="133">
        <f t="shared" si="442"/>
        <v>0.31890000000000002</v>
      </c>
      <c r="BZ650" s="133">
        <f t="shared" si="443"/>
        <v>0.43980000000000002</v>
      </c>
      <c r="CA650" s="133">
        <f t="shared" si="444"/>
        <v>1.5100000000000001E-2</v>
      </c>
      <c r="CB650" s="133">
        <f t="shared" si="445"/>
        <v>8.82</v>
      </c>
      <c r="CC650" s="133"/>
      <c r="CD650" s="133">
        <f t="shared" si="446"/>
        <v>1.3191000000000002</v>
      </c>
    </row>
    <row r="651" spans="1:82" ht="15.75" x14ac:dyDescent="0.25">
      <c r="A651" s="125">
        <v>43749</v>
      </c>
      <c r="B651" s="126">
        <v>12919</v>
      </c>
      <c r="C651" s="126">
        <v>44772</v>
      </c>
      <c r="D651" s="126">
        <v>59721</v>
      </c>
      <c r="E651" s="126">
        <v>14725</v>
      </c>
      <c r="F651" s="126">
        <v>39732</v>
      </c>
      <c r="G651" s="126">
        <v>4894</v>
      </c>
      <c r="H651" s="126">
        <v>16277</v>
      </c>
      <c r="I651" s="126">
        <v>25176</v>
      </c>
      <c r="J651" s="126">
        <v>104212</v>
      </c>
      <c r="K651" s="126">
        <v>74948</v>
      </c>
      <c r="L651" s="126">
        <v>4841</v>
      </c>
      <c r="M651" s="126">
        <v>15601</v>
      </c>
      <c r="N651" s="126">
        <v>130</v>
      </c>
      <c r="O651" s="126">
        <v>21048</v>
      </c>
      <c r="P651" s="126">
        <v>14742</v>
      </c>
      <c r="Q651" s="126">
        <v>3701</v>
      </c>
      <c r="R651" s="126">
        <v>13285</v>
      </c>
      <c r="S651" s="126">
        <v>44543</v>
      </c>
      <c r="T651" s="126">
        <v>11528</v>
      </c>
      <c r="U651" s="126">
        <v>2634</v>
      </c>
      <c r="V651" s="126">
        <v>23292</v>
      </c>
      <c r="W651" s="126">
        <v>32420</v>
      </c>
      <c r="X651" s="126">
        <v>66927</v>
      </c>
      <c r="Y651" s="135">
        <v>15595</v>
      </c>
      <c r="Z651" s="126">
        <v>14416</v>
      </c>
      <c r="AA651" s="126">
        <v>42889</v>
      </c>
      <c r="AB651" s="126">
        <v>2028</v>
      </c>
      <c r="AC651" s="126">
        <v>807</v>
      </c>
      <c r="AD651" s="126">
        <v>3159</v>
      </c>
      <c r="AE651" s="126">
        <v>25455</v>
      </c>
      <c r="AF651" s="126">
        <v>7120</v>
      </c>
      <c r="AG651" s="126">
        <v>11010</v>
      </c>
      <c r="AH651" s="126">
        <v>30590</v>
      </c>
      <c r="AI651" s="126">
        <v>26610</v>
      </c>
      <c r="AJ651" s="126">
        <v>366820</v>
      </c>
      <c r="AK651" s="128">
        <f t="shared" si="420"/>
        <v>0.15601000000000001</v>
      </c>
      <c r="AL651" s="129">
        <f t="shared" si="421"/>
        <v>1.2919</v>
      </c>
      <c r="AM651" s="129">
        <f t="shared" si="422"/>
        <v>2.2385999999999999</v>
      </c>
      <c r="AN651" s="129">
        <f t="shared" si="422"/>
        <v>2.9860500000000001</v>
      </c>
      <c r="AO651" s="129">
        <f t="shared" si="423"/>
        <v>10.421200000000001</v>
      </c>
      <c r="AP651" s="129">
        <f t="shared" si="424"/>
        <v>3.7474000000000003</v>
      </c>
      <c r="AQ651" s="129">
        <f t="shared" si="425"/>
        <v>0.30590000000000001</v>
      </c>
      <c r="AR651" s="129">
        <f t="shared" si="425"/>
        <v>0.2661</v>
      </c>
      <c r="AT651" s="131">
        <f t="shared" si="447"/>
        <v>43749</v>
      </c>
      <c r="AU651" s="132">
        <f t="shared" si="426"/>
        <v>0.25455</v>
      </c>
      <c r="AV651" s="132">
        <f t="shared" si="427"/>
        <v>0.42889000000000005</v>
      </c>
      <c r="AW651" s="132">
        <f t="shared" si="428"/>
        <v>0.44543000000000005</v>
      </c>
      <c r="AX651" s="132">
        <f t="shared" si="429"/>
        <v>8.0700000000000008E-3</v>
      </c>
      <c r="AY651" s="132">
        <f t="shared" si="430"/>
        <v>2.0280000000000003E-2</v>
      </c>
      <c r="AZ651" s="132">
        <f t="shared" si="431"/>
        <v>0.23292000000000002</v>
      </c>
      <c r="BA651" s="132">
        <f t="shared" si="432"/>
        <v>0.15595000000000001</v>
      </c>
      <c r="BB651" s="132">
        <f t="shared" si="433"/>
        <v>0.64840000000000009</v>
      </c>
      <c r="BC651" s="132">
        <f t="shared" si="434"/>
        <v>0.14416000000000001</v>
      </c>
      <c r="BD651" s="132">
        <f t="shared" si="435"/>
        <v>0.66927000000000003</v>
      </c>
      <c r="BE651" s="132">
        <f t="shared" si="436"/>
        <v>7.1199999999999999E-2</v>
      </c>
      <c r="BF651" s="132">
        <f t="shared" si="437"/>
        <v>3.159E-2</v>
      </c>
      <c r="BG651" s="132">
        <f t="shared" si="448"/>
        <v>1.1009999999999999E-2</v>
      </c>
      <c r="BH651" s="132"/>
      <c r="BI651" s="132">
        <f t="shared" si="410"/>
        <v>1.2919</v>
      </c>
      <c r="BJ651" s="132">
        <f t="shared" si="410"/>
        <v>2.2385999999999999</v>
      </c>
      <c r="BK651" s="132">
        <f t="shared" si="410"/>
        <v>2.9860500000000001</v>
      </c>
      <c r="BL651" s="132">
        <f t="shared" si="438"/>
        <v>0.26340000000000002</v>
      </c>
      <c r="BM651" s="132">
        <f t="shared" si="449"/>
        <v>1.4725000000000001</v>
      </c>
      <c r="BN651" s="132">
        <f t="shared" si="439"/>
        <v>0.79464000000000001</v>
      </c>
      <c r="BO651" s="132"/>
      <c r="BP651" s="132">
        <f t="shared" si="450"/>
        <v>3.7474000000000003</v>
      </c>
      <c r="BQ651" s="132">
        <f t="shared" si="451"/>
        <v>10.421200000000001</v>
      </c>
      <c r="BR651" s="132">
        <f t="shared" si="452"/>
        <v>0.36681999999999998</v>
      </c>
      <c r="BS651" s="132">
        <f t="shared" si="440"/>
        <v>0.11528000000000001</v>
      </c>
      <c r="BT651" s="132">
        <f t="shared" si="441"/>
        <v>1.3285</v>
      </c>
      <c r="BU651" s="132"/>
      <c r="BV651" s="132">
        <f t="shared" si="453"/>
        <v>0.4894</v>
      </c>
      <c r="BW651" s="133">
        <f t="shared" si="411"/>
        <v>1.6277000000000001</v>
      </c>
      <c r="BX651" s="133">
        <f t="shared" si="411"/>
        <v>2.5176000000000003</v>
      </c>
      <c r="BY651" s="133">
        <f t="shared" si="442"/>
        <v>0.37010000000000004</v>
      </c>
      <c r="BZ651" s="133">
        <f t="shared" si="443"/>
        <v>0.48410000000000003</v>
      </c>
      <c r="CA651" s="133">
        <f t="shared" si="444"/>
        <v>1.3000000000000001E-2</v>
      </c>
      <c r="CB651" s="133">
        <f t="shared" si="445"/>
        <v>10.524000000000001</v>
      </c>
      <c r="CC651" s="133"/>
      <c r="CD651" s="133">
        <f t="shared" si="446"/>
        <v>1.4742000000000002</v>
      </c>
    </row>
    <row r="652" spans="1:82" ht="15.75" x14ac:dyDescent="0.25">
      <c r="A652" s="125">
        <v>43750</v>
      </c>
      <c r="B652" s="126">
        <v>13280</v>
      </c>
      <c r="C652" s="126">
        <v>45259</v>
      </c>
      <c r="D652" s="126">
        <v>60319</v>
      </c>
      <c r="E652" s="126">
        <v>14103</v>
      </c>
      <c r="F652" s="126">
        <v>43629</v>
      </c>
      <c r="G652" s="126">
        <v>3587</v>
      </c>
      <c r="H652" s="126">
        <v>14361</v>
      </c>
      <c r="I652" s="126">
        <v>16945</v>
      </c>
      <c r="J652" s="126">
        <v>103206</v>
      </c>
      <c r="K652" s="126">
        <v>73921</v>
      </c>
      <c r="L652" s="126">
        <v>4156</v>
      </c>
      <c r="M652" s="126">
        <v>19729</v>
      </c>
      <c r="N652" s="126">
        <v>28</v>
      </c>
      <c r="O652" s="126">
        <v>20496</v>
      </c>
      <c r="P652" s="126">
        <v>15413</v>
      </c>
      <c r="Q652" s="126">
        <v>2914</v>
      </c>
      <c r="R652" s="126">
        <v>12842</v>
      </c>
      <c r="S652" s="126">
        <v>42810</v>
      </c>
      <c r="T652" s="126">
        <v>11945</v>
      </c>
      <c r="U652" s="126">
        <v>2507</v>
      </c>
      <c r="V652" s="126">
        <v>24931</v>
      </c>
      <c r="W652" s="126">
        <v>32021</v>
      </c>
      <c r="X652" s="126">
        <v>58532</v>
      </c>
      <c r="Y652" s="135">
        <v>15595</v>
      </c>
      <c r="Z652" s="126">
        <v>16307</v>
      </c>
      <c r="AA652" s="126">
        <v>44258</v>
      </c>
      <c r="AB652" s="126">
        <v>1078</v>
      </c>
      <c r="AC652" s="126">
        <v>860</v>
      </c>
      <c r="AD652" s="126">
        <v>3513</v>
      </c>
      <c r="AE652" s="126">
        <v>26042</v>
      </c>
      <c r="AF652" s="126">
        <v>5975</v>
      </c>
      <c r="AG652" s="126">
        <v>10270</v>
      </c>
      <c r="AH652" s="126">
        <v>31100</v>
      </c>
      <c r="AI652" s="126">
        <v>24310</v>
      </c>
      <c r="AJ652" s="126">
        <v>367420</v>
      </c>
      <c r="AK652" s="128">
        <f t="shared" si="420"/>
        <v>0.19729000000000002</v>
      </c>
      <c r="AL652" s="129">
        <f t="shared" si="421"/>
        <v>1.3280000000000001</v>
      </c>
      <c r="AM652" s="129">
        <f t="shared" si="422"/>
        <v>2.26295</v>
      </c>
      <c r="AN652" s="129">
        <f t="shared" si="422"/>
        <v>3.0159500000000001</v>
      </c>
      <c r="AO652" s="129">
        <f t="shared" si="423"/>
        <v>10.320600000000001</v>
      </c>
      <c r="AP652" s="129">
        <f t="shared" si="424"/>
        <v>3.6960500000000001</v>
      </c>
      <c r="AQ652" s="129">
        <f t="shared" si="425"/>
        <v>0.311</v>
      </c>
      <c r="AR652" s="129">
        <f t="shared" si="425"/>
        <v>0.24310000000000001</v>
      </c>
      <c r="AT652" s="131">
        <f t="shared" si="447"/>
        <v>43750</v>
      </c>
      <c r="AU652" s="132">
        <f t="shared" si="426"/>
        <v>0.26042000000000004</v>
      </c>
      <c r="AV652" s="132">
        <f t="shared" si="427"/>
        <v>0.44258000000000003</v>
      </c>
      <c r="AW652" s="132">
        <f t="shared" si="428"/>
        <v>0.42810000000000004</v>
      </c>
      <c r="AX652" s="132">
        <f t="shared" si="429"/>
        <v>8.6E-3</v>
      </c>
      <c r="AY652" s="132">
        <f t="shared" si="430"/>
        <v>1.0780000000000001E-2</v>
      </c>
      <c r="AZ652" s="132">
        <f t="shared" si="431"/>
        <v>0.24931000000000003</v>
      </c>
      <c r="BA652" s="132">
        <f t="shared" si="432"/>
        <v>0.15595000000000001</v>
      </c>
      <c r="BB652" s="132">
        <f t="shared" si="433"/>
        <v>0.6404200000000001</v>
      </c>
      <c r="BC652" s="132">
        <f t="shared" si="434"/>
        <v>0.16307000000000002</v>
      </c>
      <c r="BD652" s="132">
        <f t="shared" si="435"/>
        <v>0.58532000000000006</v>
      </c>
      <c r="BE652" s="132">
        <f t="shared" si="436"/>
        <v>5.9750000000000004E-2</v>
      </c>
      <c r="BF652" s="132">
        <f t="shared" si="437"/>
        <v>3.5130000000000002E-2</v>
      </c>
      <c r="BG652" s="132">
        <f t="shared" si="448"/>
        <v>1.027E-2</v>
      </c>
      <c r="BH652" s="132"/>
      <c r="BI652" s="132">
        <f t="shared" si="410"/>
        <v>1.3280000000000001</v>
      </c>
      <c r="BJ652" s="132">
        <f t="shared" si="410"/>
        <v>2.26295</v>
      </c>
      <c r="BK652" s="132">
        <f t="shared" si="410"/>
        <v>3.0159500000000001</v>
      </c>
      <c r="BL652" s="132">
        <f t="shared" si="438"/>
        <v>0.25070000000000003</v>
      </c>
      <c r="BM652" s="132">
        <f t="shared" si="449"/>
        <v>1.4103000000000001</v>
      </c>
      <c r="BN652" s="132">
        <f t="shared" si="439"/>
        <v>0.87258000000000002</v>
      </c>
      <c r="BO652" s="132"/>
      <c r="BP652" s="132">
        <f t="shared" si="450"/>
        <v>3.6960500000000001</v>
      </c>
      <c r="BQ652" s="132">
        <f t="shared" si="451"/>
        <v>10.320600000000001</v>
      </c>
      <c r="BR652" s="132">
        <f t="shared" si="452"/>
        <v>0.36741999999999997</v>
      </c>
      <c r="BS652" s="132">
        <f t="shared" si="440"/>
        <v>0.11945000000000001</v>
      </c>
      <c r="BT652" s="132">
        <f t="shared" si="441"/>
        <v>1.2842</v>
      </c>
      <c r="BU652" s="132"/>
      <c r="BV652" s="132">
        <f t="shared" si="453"/>
        <v>0.35870000000000002</v>
      </c>
      <c r="BW652" s="133">
        <f t="shared" si="411"/>
        <v>1.4361000000000002</v>
      </c>
      <c r="BX652" s="133">
        <f t="shared" si="411"/>
        <v>1.6945000000000001</v>
      </c>
      <c r="BY652" s="133">
        <f t="shared" si="442"/>
        <v>0.29139999999999999</v>
      </c>
      <c r="BZ652" s="133">
        <f t="shared" si="443"/>
        <v>0.41560000000000002</v>
      </c>
      <c r="CA652" s="133">
        <f t="shared" si="444"/>
        <v>2.8E-3</v>
      </c>
      <c r="CB652" s="133">
        <f t="shared" si="445"/>
        <v>10.247999999999999</v>
      </c>
      <c r="CC652" s="133"/>
      <c r="CD652" s="133">
        <f t="shared" si="446"/>
        <v>1.5413000000000001</v>
      </c>
    </row>
    <row r="653" spans="1:82" ht="15.75" x14ac:dyDescent="0.25">
      <c r="A653" s="125">
        <v>43751</v>
      </c>
      <c r="B653" s="126">
        <v>13431</v>
      </c>
      <c r="C653" s="126">
        <v>44990</v>
      </c>
      <c r="D653" s="126">
        <v>59934</v>
      </c>
      <c r="E653" s="126">
        <v>14357</v>
      </c>
      <c r="F653" s="126">
        <v>45146</v>
      </c>
      <c r="G653" s="126">
        <v>2785</v>
      </c>
      <c r="H653" s="126">
        <v>13302</v>
      </c>
      <c r="I653" s="126">
        <v>12299</v>
      </c>
      <c r="J653" s="126">
        <v>98317</v>
      </c>
      <c r="K653" s="126">
        <v>74462</v>
      </c>
      <c r="L653" s="126">
        <v>3070</v>
      </c>
      <c r="M653" s="126">
        <v>14706</v>
      </c>
      <c r="N653" s="126">
        <v>47</v>
      </c>
      <c r="O653" s="126">
        <v>17855</v>
      </c>
      <c r="P653" s="126">
        <v>14953</v>
      </c>
      <c r="Q653" s="126">
        <v>2328</v>
      </c>
      <c r="R653" s="126">
        <v>13032</v>
      </c>
      <c r="S653" s="126">
        <v>41872</v>
      </c>
      <c r="T653" s="126">
        <v>10880</v>
      </c>
      <c r="U653" s="126">
        <v>2661</v>
      </c>
      <c r="V653" s="126">
        <v>25931</v>
      </c>
      <c r="W653" s="126">
        <v>31135</v>
      </c>
      <c r="X653" s="126">
        <v>22822</v>
      </c>
      <c r="Y653" s="135">
        <v>15595</v>
      </c>
      <c r="Z653" s="126">
        <v>16160</v>
      </c>
      <c r="AA653" s="126">
        <v>43727</v>
      </c>
      <c r="AB653" s="126">
        <v>1002</v>
      </c>
      <c r="AC653" s="126">
        <v>862</v>
      </c>
      <c r="AD653" s="126">
        <v>3362</v>
      </c>
      <c r="AE653" s="126">
        <v>27107</v>
      </c>
      <c r="AF653" s="126">
        <v>5499</v>
      </c>
      <c r="AG653" s="126">
        <v>0</v>
      </c>
      <c r="AH653" s="126">
        <v>31450</v>
      </c>
      <c r="AI653" s="126">
        <v>24220</v>
      </c>
      <c r="AJ653" s="126">
        <v>369580</v>
      </c>
      <c r="AK653" s="128">
        <f t="shared" si="420"/>
        <v>0.14706000000000002</v>
      </c>
      <c r="AL653" s="129">
        <f t="shared" si="421"/>
        <v>1.3431</v>
      </c>
      <c r="AM653" s="129">
        <f t="shared" si="422"/>
        <v>2.2495000000000003</v>
      </c>
      <c r="AN653" s="129">
        <f t="shared" si="422"/>
        <v>2.9967000000000001</v>
      </c>
      <c r="AO653" s="129">
        <f t="shared" si="423"/>
        <v>9.8316999999999997</v>
      </c>
      <c r="AP653" s="129">
        <f t="shared" si="424"/>
        <v>3.7231000000000001</v>
      </c>
      <c r="AQ653" s="129">
        <f t="shared" si="425"/>
        <v>0.3145</v>
      </c>
      <c r="AR653" s="129">
        <f t="shared" si="425"/>
        <v>0.24220000000000003</v>
      </c>
      <c r="AT653" s="131">
        <f t="shared" si="447"/>
        <v>43751</v>
      </c>
      <c r="AU653" s="132">
        <f t="shared" si="426"/>
        <v>0.27107000000000003</v>
      </c>
      <c r="AV653" s="132">
        <f t="shared" si="427"/>
        <v>0.43727000000000005</v>
      </c>
      <c r="AW653" s="132">
        <f t="shared" si="428"/>
        <v>0.41872000000000004</v>
      </c>
      <c r="AX653" s="132">
        <f t="shared" si="429"/>
        <v>8.6200000000000009E-3</v>
      </c>
      <c r="AY653" s="132">
        <f t="shared" si="430"/>
        <v>1.0020000000000001E-2</v>
      </c>
      <c r="AZ653" s="132">
        <f t="shared" si="431"/>
        <v>0.25931000000000004</v>
      </c>
      <c r="BA653" s="132">
        <f t="shared" si="432"/>
        <v>0.15595000000000001</v>
      </c>
      <c r="BB653" s="132">
        <f t="shared" si="433"/>
        <v>0.62270000000000003</v>
      </c>
      <c r="BC653" s="132">
        <f t="shared" si="434"/>
        <v>0.16160000000000002</v>
      </c>
      <c r="BD653" s="132">
        <f t="shared" si="435"/>
        <v>0.22822000000000001</v>
      </c>
      <c r="BE653" s="132">
        <f t="shared" si="436"/>
        <v>5.4990000000000004E-2</v>
      </c>
      <c r="BF653" s="132">
        <f t="shared" si="437"/>
        <v>3.3620000000000004E-2</v>
      </c>
      <c r="BG653" s="132">
        <f t="shared" si="448"/>
        <v>0</v>
      </c>
      <c r="BH653" s="132"/>
      <c r="BI653" s="132">
        <f t="shared" si="410"/>
        <v>1.3431</v>
      </c>
      <c r="BJ653" s="132">
        <f t="shared" si="410"/>
        <v>2.2495000000000003</v>
      </c>
      <c r="BK653" s="132">
        <f t="shared" si="410"/>
        <v>2.9967000000000001</v>
      </c>
      <c r="BL653" s="132">
        <f t="shared" si="438"/>
        <v>0.2661</v>
      </c>
      <c r="BM653" s="132">
        <f t="shared" si="449"/>
        <v>1.4357</v>
      </c>
      <c r="BN653" s="132">
        <f t="shared" si="439"/>
        <v>0.90292000000000006</v>
      </c>
      <c r="BO653" s="132"/>
      <c r="BP653" s="132">
        <f t="shared" si="450"/>
        <v>3.7231000000000001</v>
      </c>
      <c r="BQ653" s="132">
        <f t="shared" si="451"/>
        <v>9.8316999999999997</v>
      </c>
      <c r="BR653" s="132">
        <f t="shared" si="452"/>
        <v>0.36957999999999996</v>
      </c>
      <c r="BS653" s="132">
        <f t="shared" si="440"/>
        <v>0.10880000000000001</v>
      </c>
      <c r="BT653" s="132">
        <f t="shared" si="441"/>
        <v>1.3032000000000001</v>
      </c>
      <c r="BU653" s="132"/>
      <c r="BV653" s="132">
        <f t="shared" si="453"/>
        <v>0.27850000000000003</v>
      </c>
      <c r="BW653" s="133">
        <f t="shared" si="411"/>
        <v>1.3302</v>
      </c>
      <c r="BX653" s="133">
        <f t="shared" si="411"/>
        <v>1.2299</v>
      </c>
      <c r="BY653" s="133">
        <f t="shared" si="442"/>
        <v>0.23280000000000001</v>
      </c>
      <c r="BZ653" s="133">
        <f t="shared" si="443"/>
        <v>0.307</v>
      </c>
      <c r="CA653" s="133">
        <f t="shared" si="444"/>
        <v>4.7000000000000002E-3</v>
      </c>
      <c r="CB653" s="133">
        <f t="shared" si="445"/>
        <v>8.9275000000000002</v>
      </c>
      <c r="CC653" s="133"/>
      <c r="CD653" s="133">
        <f t="shared" si="446"/>
        <v>1.4953000000000001</v>
      </c>
    </row>
    <row r="654" spans="1:82" ht="15.75" x14ac:dyDescent="0.25">
      <c r="A654" s="125">
        <v>43752</v>
      </c>
      <c r="B654" s="126">
        <v>13371</v>
      </c>
      <c r="C654" s="126">
        <v>45217</v>
      </c>
      <c r="D654" s="126">
        <v>60401</v>
      </c>
      <c r="E654" s="126">
        <v>15882</v>
      </c>
      <c r="F654" s="126">
        <v>44828</v>
      </c>
      <c r="G654" s="126">
        <v>2504</v>
      </c>
      <c r="H654" s="126">
        <v>13776</v>
      </c>
      <c r="I654" s="126">
        <v>12124</v>
      </c>
      <c r="J654" s="126">
        <v>100529</v>
      </c>
      <c r="K654" s="126">
        <v>77304</v>
      </c>
      <c r="L654" s="126">
        <v>3041</v>
      </c>
      <c r="M654" s="126">
        <v>18131</v>
      </c>
      <c r="N654" s="126">
        <v>41</v>
      </c>
      <c r="O654" s="126">
        <v>17294</v>
      </c>
      <c r="P654" s="126">
        <v>14418</v>
      </c>
      <c r="Q654" s="126">
        <v>2193</v>
      </c>
      <c r="R654" s="126">
        <v>14046</v>
      </c>
      <c r="S654" s="126">
        <v>46962</v>
      </c>
      <c r="T654" s="126">
        <v>12286</v>
      </c>
      <c r="U654" s="126">
        <v>2972</v>
      </c>
      <c r="V654" s="126">
        <v>25582</v>
      </c>
      <c r="W654" s="126">
        <v>32602</v>
      </c>
      <c r="X654" s="126">
        <v>19614</v>
      </c>
      <c r="Y654" s="135">
        <v>15595</v>
      </c>
      <c r="Z654" s="126">
        <v>13861</v>
      </c>
      <c r="AA654" s="126">
        <v>43955</v>
      </c>
      <c r="AB654" s="126">
        <v>1064</v>
      </c>
      <c r="AC654" s="126">
        <v>663</v>
      </c>
      <c r="AD654" s="126">
        <v>3762</v>
      </c>
      <c r="AE654" s="126">
        <v>27621</v>
      </c>
      <c r="AF654" s="126">
        <v>5832</v>
      </c>
      <c r="AG654" s="126">
        <v>0</v>
      </c>
      <c r="AH654" s="126">
        <v>29400</v>
      </c>
      <c r="AI654" s="126">
        <v>25730</v>
      </c>
      <c r="AJ654" s="126">
        <v>362720</v>
      </c>
      <c r="AK654" s="128">
        <f t="shared" si="420"/>
        <v>0.18131000000000003</v>
      </c>
      <c r="AL654" s="129">
        <f t="shared" si="421"/>
        <v>1.3371</v>
      </c>
      <c r="AM654" s="129">
        <f t="shared" si="422"/>
        <v>2.26085</v>
      </c>
      <c r="AN654" s="129">
        <f t="shared" si="422"/>
        <v>3.0200500000000003</v>
      </c>
      <c r="AO654" s="129">
        <f t="shared" si="423"/>
        <v>10.052900000000001</v>
      </c>
      <c r="AP654" s="129">
        <f t="shared" si="424"/>
        <v>3.8652000000000002</v>
      </c>
      <c r="AQ654" s="129">
        <f t="shared" si="425"/>
        <v>0.29400000000000004</v>
      </c>
      <c r="AR654" s="129">
        <f t="shared" si="425"/>
        <v>0.25730000000000003</v>
      </c>
      <c r="AT654" s="131">
        <f t="shared" si="447"/>
        <v>43752</v>
      </c>
      <c r="AU654" s="132">
        <f t="shared" si="426"/>
        <v>0.27621000000000001</v>
      </c>
      <c r="AV654" s="132">
        <f t="shared" si="427"/>
        <v>0.43955000000000005</v>
      </c>
      <c r="AW654" s="132">
        <f t="shared" si="428"/>
        <v>0.46962000000000004</v>
      </c>
      <c r="AX654" s="132">
        <f t="shared" si="429"/>
        <v>6.6300000000000005E-3</v>
      </c>
      <c r="AY654" s="132">
        <f t="shared" si="430"/>
        <v>1.064E-2</v>
      </c>
      <c r="AZ654" s="132">
        <f t="shared" si="431"/>
        <v>0.25582000000000005</v>
      </c>
      <c r="BA654" s="132">
        <f t="shared" si="432"/>
        <v>0.15595000000000001</v>
      </c>
      <c r="BB654" s="132">
        <f t="shared" si="433"/>
        <v>0.65204000000000006</v>
      </c>
      <c r="BC654" s="132">
        <f t="shared" si="434"/>
        <v>0.13861000000000001</v>
      </c>
      <c r="BD654" s="132">
        <f t="shared" si="435"/>
        <v>0.19614000000000001</v>
      </c>
      <c r="BE654" s="132">
        <f t="shared" si="436"/>
        <v>5.8320000000000004E-2</v>
      </c>
      <c r="BF654" s="132">
        <f t="shared" si="437"/>
        <v>3.7620000000000001E-2</v>
      </c>
      <c r="BG654" s="132">
        <f t="shared" si="448"/>
        <v>0</v>
      </c>
      <c r="BH654" s="132"/>
      <c r="BI654" s="132">
        <f t="shared" si="410"/>
        <v>1.3371</v>
      </c>
      <c r="BJ654" s="132">
        <f t="shared" si="410"/>
        <v>2.26085</v>
      </c>
      <c r="BK654" s="132">
        <f t="shared" si="410"/>
        <v>3.0200500000000003</v>
      </c>
      <c r="BL654" s="132">
        <f t="shared" si="438"/>
        <v>0.29720000000000002</v>
      </c>
      <c r="BM654" s="132">
        <f t="shared" si="449"/>
        <v>1.5882000000000001</v>
      </c>
      <c r="BN654" s="132">
        <f t="shared" si="439"/>
        <v>0.89656000000000002</v>
      </c>
      <c r="BO654" s="132"/>
      <c r="BP654" s="132">
        <f t="shared" si="450"/>
        <v>3.8652000000000002</v>
      </c>
      <c r="BQ654" s="132">
        <f t="shared" si="451"/>
        <v>10.052900000000001</v>
      </c>
      <c r="BR654" s="132">
        <f t="shared" si="452"/>
        <v>0.36271999999999999</v>
      </c>
      <c r="BS654" s="132">
        <f t="shared" si="440"/>
        <v>0.12286000000000001</v>
      </c>
      <c r="BT654" s="132">
        <f t="shared" si="441"/>
        <v>1.4046000000000001</v>
      </c>
      <c r="BU654" s="132"/>
      <c r="BV654" s="132">
        <f t="shared" si="453"/>
        <v>0.25040000000000001</v>
      </c>
      <c r="BW654" s="133">
        <f t="shared" si="411"/>
        <v>1.3776000000000002</v>
      </c>
      <c r="BX654" s="133">
        <f t="shared" si="411"/>
        <v>1.2124000000000001</v>
      </c>
      <c r="BY654" s="133">
        <f t="shared" si="442"/>
        <v>0.21930000000000002</v>
      </c>
      <c r="BZ654" s="133">
        <f t="shared" si="443"/>
        <v>0.30410000000000004</v>
      </c>
      <c r="CA654" s="133">
        <f t="shared" si="444"/>
        <v>4.1000000000000003E-3</v>
      </c>
      <c r="CB654" s="133">
        <f t="shared" si="445"/>
        <v>8.6470000000000002</v>
      </c>
      <c r="CC654" s="133"/>
      <c r="CD654" s="133">
        <f t="shared" si="446"/>
        <v>1.4418</v>
      </c>
    </row>
    <row r="655" spans="1:82" ht="15.75" x14ac:dyDescent="0.25">
      <c r="A655" s="125">
        <v>43753</v>
      </c>
      <c r="B655" s="138">
        <v>12518</v>
      </c>
      <c r="C655" s="138">
        <v>43571</v>
      </c>
      <c r="D655" s="138">
        <v>58286</v>
      </c>
      <c r="E655" s="138">
        <v>14690</v>
      </c>
      <c r="F655" s="138">
        <v>41654</v>
      </c>
      <c r="G655" s="138">
        <v>2034</v>
      </c>
      <c r="H655" s="138">
        <v>12699</v>
      </c>
      <c r="I655" s="138">
        <v>10851</v>
      </c>
      <c r="J655" s="138">
        <v>95427</v>
      </c>
      <c r="K655" s="146">
        <v>72809</v>
      </c>
      <c r="L655" s="138">
        <v>3016</v>
      </c>
      <c r="M655" s="138">
        <v>16614</v>
      </c>
      <c r="N655" s="138">
        <v>229</v>
      </c>
      <c r="O655" s="138">
        <v>14359</v>
      </c>
      <c r="P655" s="138">
        <v>13673</v>
      </c>
      <c r="Q655" s="138">
        <v>1776</v>
      </c>
      <c r="R655" s="138">
        <v>13983</v>
      </c>
      <c r="S655" s="138">
        <v>45290</v>
      </c>
      <c r="T655" s="138">
        <v>9119</v>
      </c>
      <c r="U655" s="138">
        <v>2719</v>
      </c>
      <c r="V655" s="138">
        <v>24573</v>
      </c>
      <c r="W655" s="138">
        <v>31971</v>
      </c>
      <c r="X655" s="138">
        <v>16687</v>
      </c>
      <c r="Y655" s="135">
        <v>15595</v>
      </c>
      <c r="Z655" s="138">
        <v>13521</v>
      </c>
      <c r="AA655" s="138">
        <v>43573</v>
      </c>
      <c r="AB655" s="138">
        <v>794</v>
      </c>
      <c r="AC655" s="138">
        <v>468</v>
      </c>
      <c r="AD655" s="138">
        <v>3551</v>
      </c>
      <c r="AE655" s="138">
        <v>26159</v>
      </c>
      <c r="AF655" s="138">
        <v>6947</v>
      </c>
      <c r="AG655" s="138">
        <v>11010</v>
      </c>
      <c r="AH655" s="138">
        <v>33260</v>
      </c>
      <c r="AI655" s="138">
        <v>25370</v>
      </c>
      <c r="AJ655" s="138">
        <v>365600</v>
      </c>
      <c r="AK655" s="128">
        <f t="shared" si="420"/>
        <v>0.16614000000000001</v>
      </c>
      <c r="AL655" s="129">
        <f t="shared" si="421"/>
        <v>1.2518</v>
      </c>
      <c r="AM655" s="129">
        <f t="shared" si="422"/>
        <v>2.17855</v>
      </c>
      <c r="AN655" s="129">
        <f t="shared" si="422"/>
        <v>2.9143000000000003</v>
      </c>
      <c r="AO655" s="129">
        <f t="shared" si="423"/>
        <v>9.5427</v>
      </c>
      <c r="AP655" s="153">
        <f t="shared" si="424"/>
        <v>3.64045</v>
      </c>
      <c r="AQ655" s="129">
        <f t="shared" si="425"/>
        <v>0.33260000000000001</v>
      </c>
      <c r="AR655" s="129">
        <f t="shared" si="425"/>
        <v>0.25370000000000004</v>
      </c>
      <c r="AT655" s="131">
        <f t="shared" si="447"/>
        <v>43753</v>
      </c>
      <c r="AU655" s="132">
        <f t="shared" si="426"/>
        <v>0.26159000000000004</v>
      </c>
      <c r="AV655" s="132">
        <f t="shared" si="427"/>
        <v>0.43573000000000006</v>
      </c>
      <c r="AW655" s="132">
        <f t="shared" si="428"/>
        <v>0.45290000000000002</v>
      </c>
      <c r="AX655" s="132">
        <f t="shared" si="429"/>
        <v>4.6800000000000001E-3</v>
      </c>
      <c r="AY655" s="132">
        <f t="shared" si="430"/>
        <v>7.9400000000000009E-3</v>
      </c>
      <c r="AZ655" s="132">
        <f t="shared" si="431"/>
        <v>0.24573000000000003</v>
      </c>
      <c r="BA655" s="132">
        <f t="shared" si="432"/>
        <v>0.15595000000000001</v>
      </c>
      <c r="BB655" s="132">
        <f t="shared" si="433"/>
        <v>0.6394200000000001</v>
      </c>
      <c r="BC655" s="132">
        <f t="shared" si="434"/>
        <v>0.13521000000000002</v>
      </c>
      <c r="BD655" s="132">
        <f t="shared" si="435"/>
        <v>0.16687000000000002</v>
      </c>
      <c r="BE655" s="132">
        <f t="shared" si="436"/>
        <v>6.9470000000000004E-2</v>
      </c>
      <c r="BF655" s="132">
        <f t="shared" si="437"/>
        <v>3.551E-2</v>
      </c>
      <c r="BG655" s="132">
        <f t="shared" si="448"/>
        <v>1.1009999999999999E-2</v>
      </c>
      <c r="BH655" s="132"/>
      <c r="BI655" s="132">
        <f t="shared" si="410"/>
        <v>1.2518</v>
      </c>
      <c r="BJ655" s="132">
        <f t="shared" si="410"/>
        <v>2.17855</v>
      </c>
      <c r="BK655" s="132">
        <f t="shared" si="410"/>
        <v>2.9143000000000003</v>
      </c>
      <c r="BL655" s="132">
        <f t="shared" si="438"/>
        <v>0.27190000000000003</v>
      </c>
      <c r="BM655" s="132">
        <f t="shared" si="449"/>
        <v>1.4690000000000001</v>
      </c>
      <c r="BN655" s="132">
        <f t="shared" si="439"/>
        <v>0.83308000000000004</v>
      </c>
      <c r="BO655" s="132"/>
      <c r="BP655" s="132">
        <f t="shared" si="450"/>
        <v>3.64045</v>
      </c>
      <c r="BQ655" s="132">
        <f t="shared" si="451"/>
        <v>9.5427</v>
      </c>
      <c r="BR655" s="132">
        <f t="shared" si="452"/>
        <v>0.36559999999999998</v>
      </c>
      <c r="BS655" s="132">
        <f t="shared" si="440"/>
        <v>9.1190000000000007E-2</v>
      </c>
      <c r="BT655" s="132">
        <f t="shared" si="441"/>
        <v>1.3983000000000001</v>
      </c>
      <c r="BU655" s="132"/>
      <c r="BV655" s="132">
        <f t="shared" si="453"/>
        <v>0.2034</v>
      </c>
      <c r="BW655" s="133">
        <f t="shared" si="411"/>
        <v>1.2699</v>
      </c>
      <c r="BX655" s="133">
        <f t="shared" si="411"/>
        <v>1.0851</v>
      </c>
      <c r="BY655" s="133">
        <f t="shared" si="442"/>
        <v>0.17760000000000001</v>
      </c>
      <c r="BZ655" s="133">
        <f t="shared" si="443"/>
        <v>0.30160000000000003</v>
      </c>
      <c r="CA655" s="133">
        <f t="shared" si="444"/>
        <v>2.29E-2</v>
      </c>
      <c r="CB655" s="133">
        <f t="shared" si="445"/>
        <v>7.1795</v>
      </c>
      <c r="CC655" s="133"/>
      <c r="CD655" s="133">
        <f t="shared" si="446"/>
        <v>1.3673</v>
      </c>
    </row>
    <row r="656" spans="1:82" ht="15.75" x14ac:dyDescent="0.25">
      <c r="A656" s="125">
        <v>43754</v>
      </c>
      <c r="B656" s="138">
        <v>13410</v>
      </c>
      <c r="C656" s="138">
        <v>46409</v>
      </c>
      <c r="D656" s="138">
        <v>61943</v>
      </c>
      <c r="E656" s="138">
        <v>17134</v>
      </c>
      <c r="F656" s="138">
        <v>43515</v>
      </c>
      <c r="G656" s="138">
        <v>2589</v>
      </c>
      <c r="H656" s="138">
        <v>14988</v>
      </c>
      <c r="I656" s="138">
        <v>13564</v>
      </c>
      <c r="J656" s="138">
        <v>104478</v>
      </c>
      <c r="K656" s="146">
        <v>78531</v>
      </c>
      <c r="L656" s="138">
        <v>3066</v>
      </c>
      <c r="M656" s="138">
        <v>18374</v>
      </c>
      <c r="N656" s="138">
        <v>154</v>
      </c>
      <c r="O656" s="138">
        <v>15544</v>
      </c>
      <c r="P656" s="138">
        <v>15011</v>
      </c>
      <c r="Q656" s="138">
        <v>2248</v>
      </c>
      <c r="R656" s="138">
        <v>14652</v>
      </c>
      <c r="S656" s="138">
        <v>48334</v>
      </c>
      <c r="T656" s="138">
        <v>14864</v>
      </c>
      <c r="U656" s="138">
        <v>3844</v>
      </c>
      <c r="V656" s="138">
        <v>26304</v>
      </c>
      <c r="W656" s="138">
        <v>37494</v>
      </c>
      <c r="X656" s="138">
        <v>21334</v>
      </c>
      <c r="Y656" s="135">
        <v>15595</v>
      </c>
      <c r="Z656" s="138">
        <v>15199</v>
      </c>
      <c r="AA656" s="138">
        <v>46169</v>
      </c>
      <c r="AB656" s="138">
        <v>1173</v>
      </c>
      <c r="AC656" s="138">
        <v>623</v>
      </c>
      <c r="AD656" s="138">
        <v>5868</v>
      </c>
      <c r="AE656" s="138">
        <v>28821</v>
      </c>
      <c r="AF656" s="138">
        <v>10059</v>
      </c>
      <c r="AG656" s="138">
        <v>10220</v>
      </c>
      <c r="AH656" s="138">
        <v>40420</v>
      </c>
      <c r="AI656" s="138">
        <v>37210</v>
      </c>
      <c r="AJ656" s="138">
        <v>367540</v>
      </c>
      <c r="AK656" s="128">
        <f t="shared" si="420"/>
        <v>0.18374000000000001</v>
      </c>
      <c r="AL656" s="129">
        <f t="shared" si="421"/>
        <v>1.341</v>
      </c>
      <c r="AM656" s="129">
        <f t="shared" si="422"/>
        <v>2.3204500000000001</v>
      </c>
      <c r="AN656" s="129">
        <f t="shared" si="422"/>
        <v>3.0971500000000001</v>
      </c>
      <c r="AO656" s="129">
        <f t="shared" si="423"/>
        <v>10.447800000000001</v>
      </c>
      <c r="AP656" s="153">
        <f t="shared" si="424"/>
        <v>3.9265500000000002</v>
      </c>
      <c r="AQ656" s="129">
        <f t="shared" si="425"/>
        <v>0.40420000000000006</v>
      </c>
      <c r="AR656" s="129">
        <f t="shared" si="425"/>
        <v>0.37210000000000004</v>
      </c>
      <c r="AT656" s="131">
        <f t="shared" si="447"/>
        <v>43754</v>
      </c>
      <c r="AU656" s="132">
        <f t="shared" si="426"/>
        <v>0.28821000000000002</v>
      </c>
      <c r="AV656" s="132">
        <f t="shared" si="427"/>
        <v>0.46169000000000004</v>
      </c>
      <c r="AW656" s="132">
        <f t="shared" si="428"/>
        <v>0.48334000000000005</v>
      </c>
      <c r="AX656" s="132">
        <f t="shared" si="429"/>
        <v>6.2300000000000003E-3</v>
      </c>
      <c r="AY656" s="132">
        <f t="shared" si="430"/>
        <v>1.1730000000000001E-2</v>
      </c>
      <c r="AZ656" s="132">
        <f t="shared" si="431"/>
        <v>0.26304</v>
      </c>
      <c r="BA656" s="132">
        <f t="shared" si="432"/>
        <v>0.15595000000000001</v>
      </c>
      <c r="BB656" s="132">
        <f t="shared" si="433"/>
        <v>0.7498800000000001</v>
      </c>
      <c r="BC656" s="132">
        <f t="shared" si="434"/>
        <v>0.15199000000000001</v>
      </c>
      <c r="BD656" s="132">
        <f t="shared" si="435"/>
        <v>0.21334000000000003</v>
      </c>
      <c r="BE656" s="132">
        <f t="shared" si="436"/>
        <v>0.10059000000000001</v>
      </c>
      <c r="BF656" s="132">
        <f t="shared" si="437"/>
        <v>5.8680000000000003E-2</v>
      </c>
      <c r="BG656" s="132">
        <f t="shared" si="448"/>
        <v>1.022E-2</v>
      </c>
      <c r="BH656" s="132"/>
      <c r="BI656" s="132">
        <f t="shared" si="410"/>
        <v>1.341</v>
      </c>
      <c r="BJ656" s="132">
        <f t="shared" si="410"/>
        <v>2.3204500000000001</v>
      </c>
      <c r="BK656" s="132">
        <f t="shared" si="410"/>
        <v>3.0971500000000001</v>
      </c>
      <c r="BL656" s="132">
        <f t="shared" si="438"/>
        <v>0.38440000000000002</v>
      </c>
      <c r="BM656" s="132">
        <f t="shared" si="449"/>
        <v>1.7134</v>
      </c>
      <c r="BN656" s="132">
        <f t="shared" si="439"/>
        <v>0.87030000000000007</v>
      </c>
      <c r="BO656" s="132"/>
      <c r="BP656" s="132">
        <f t="shared" si="450"/>
        <v>3.9265500000000002</v>
      </c>
      <c r="BQ656" s="132">
        <f t="shared" si="451"/>
        <v>10.447800000000001</v>
      </c>
      <c r="BR656" s="132">
        <f t="shared" si="452"/>
        <v>0.36753999999999998</v>
      </c>
      <c r="BS656" s="132">
        <f t="shared" si="440"/>
        <v>0.14864000000000002</v>
      </c>
      <c r="BT656" s="132">
        <f t="shared" si="441"/>
        <v>1.4652000000000001</v>
      </c>
      <c r="BU656" s="132"/>
      <c r="BV656" s="132">
        <f t="shared" si="453"/>
        <v>0.25890000000000002</v>
      </c>
      <c r="BW656" s="133">
        <f t="shared" si="411"/>
        <v>1.4988000000000001</v>
      </c>
      <c r="BX656" s="133">
        <f t="shared" si="411"/>
        <v>1.3564000000000001</v>
      </c>
      <c r="BY656" s="133">
        <f t="shared" si="442"/>
        <v>0.2248</v>
      </c>
      <c r="BZ656" s="133">
        <f t="shared" si="443"/>
        <v>0.30660000000000004</v>
      </c>
      <c r="CA656" s="133">
        <f t="shared" si="444"/>
        <v>1.54E-2</v>
      </c>
      <c r="CB656" s="133">
        <f t="shared" si="445"/>
        <v>7.7720000000000002</v>
      </c>
      <c r="CC656" s="133"/>
      <c r="CD656" s="133">
        <f t="shared" si="446"/>
        <v>1.5011000000000001</v>
      </c>
    </row>
    <row r="657" spans="1:82" ht="15.75" x14ac:dyDescent="0.25">
      <c r="A657" s="125">
        <v>43755</v>
      </c>
      <c r="B657" s="138">
        <v>12606</v>
      </c>
      <c r="C657" s="138">
        <v>44116</v>
      </c>
      <c r="D657" s="138">
        <v>59237</v>
      </c>
      <c r="E657" s="138">
        <v>15424</v>
      </c>
      <c r="F657" s="138">
        <v>41095</v>
      </c>
      <c r="G657" s="138">
        <v>2244</v>
      </c>
      <c r="H657" s="138">
        <v>15829</v>
      </c>
      <c r="I657" s="138">
        <v>13001</v>
      </c>
      <c r="J657" s="138">
        <v>97515</v>
      </c>
      <c r="K657" s="146">
        <v>72696</v>
      </c>
      <c r="L657" s="138">
        <v>2961</v>
      </c>
      <c r="M657" s="138">
        <v>15444</v>
      </c>
      <c r="N657" s="138">
        <v>166</v>
      </c>
      <c r="O657" s="138">
        <v>15538</v>
      </c>
      <c r="P657" s="138">
        <v>14661</v>
      </c>
      <c r="Q657" s="138">
        <v>2152</v>
      </c>
      <c r="R657" s="138">
        <v>12762</v>
      </c>
      <c r="S657" s="138">
        <v>46249</v>
      </c>
      <c r="T657" s="138">
        <v>12471</v>
      </c>
      <c r="U657" s="138">
        <v>3159</v>
      </c>
      <c r="V657" s="138">
        <v>24437</v>
      </c>
      <c r="W657" s="138">
        <v>33172</v>
      </c>
      <c r="X657" s="138">
        <v>17929</v>
      </c>
      <c r="Y657" s="135">
        <v>15595</v>
      </c>
      <c r="Z657" s="138">
        <v>13895</v>
      </c>
      <c r="AA657" s="138">
        <v>43565</v>
      </c>
      <c r="AB657" s="138">
        <v>878</v>
      </c>
      <c r="AC657" s="138">
        <v>485</v>
      </c>
      <c r="AD657" s="138">
        <v>4606</v>
      </c>
      <c r="AE657" s="138">
        <v>28041</v>
      </c>
      <c r="AF657" s="138">
        <v>8673</v>
      </c>
      <c r="AG657" s="138">
        <v>11010</v>
      </c>
      <c r="AH657" s="138">
        <v>35560</v>
      </c>
      <c r="AI657" s="138">
        <v>26570</v>
      </c>
      <c r="AJ657" s="138">
        <v>359120</v>
      </c>
      <c r="AK657" s="128">
        <f t="shared" si="420"/>
        <v>0.15444000000000002</v>
      </c>
      <c r="AL657" s="129">
        <f t="shared" si="421"/>
        <v>1.2606000000000002</v>
      </c>
      <c r="AM657" s="129">
        <f t="shared" ref="AM657:AN672" si="454">(C657)*0.00005</f>
        <v>2.2058</v>
      </c>
      <c r="AN657" s="129">
        <f t="shared" si="454"/>
        <v>2.9618500000000001</v>
      </c>
      <c r="AO657" s="129">
        <f t="shared" si="423"/>
        <v>9.7515000000000001</v>
      </c>
      <c r="AP657" s="153">
        <f t="shared" si="424"/>
        <v>3.6348000000000003</v>
      </c>
      <c r="AQ657" s="129">
        <f t="shared" si="425"/>
        <v>0.35560000000000003</v>
      </c>
      <c r="AR657" s="129">
        <f t="shared" si="425"/>
        <v>0.26570000000000005</v>
      </c>
      <c r="AT657" s="131">
        <f t="shared" si="447"/>
        <v>43755</v>
      </c>
      <c r="AU657" s="132">
        <f t="shared" si="426"/>
        <v>0.28041000000000005</v>
      </c>
      <c r="AV657" s="132">
        <f t="shared" si="427"/>
        <v>0.43565000000000004</v>
      </c>
      <c r="AW657" s="132">
        <f t="shared" si="428"/>
        <v>0.46249000000000001</v>
      </c>
      <c r="AX657" s="132">
        <f t="shared" si="429"/>
        <v>4.8500000000000001E-3</v>
      </c>
      <c r="AY657" s="132">
        <f t="shared" si="430"/>
        <v>8.7800000000000013E-3</v>
      </c>
      <c r="AZ657" s="132">
        <f t="shared" si="431"/>
        <v>0.24437000000000003</v>
      </c>
      <c r="BA657" s="132">
        <f t="shared" si="432"/>
        <v>0.15595000000000001</v>
      </c>
      <c r="BB657" s="132">
        <f t="shared" si="433"/>
        <v>0.66344000000000003</v>
      </c>
      <c r="BC657" s="132">
        <f t="shared" si="434"/>
        <v>0.13895000000000002</v>
      </c>
      <c r="BD657" s="132">
        <f t="shared" si="435"/>
        <v>0.17929</v>
      </c>
      <c r="BE657" s="132">
        <f t="shared" si="436"/>
        <v>8.6730000000000002E-2</v>
      </c>
      <c r="BF657" s="132">
        <f t="shared" si="437"/>
        <v>4.6060000000000004E-2</v>
      </c>
      <c r="BG657" s="132">
        <f t="shared" si="448"/>
        <v>1.1009999999999999E-2</v>
      </c>
      <c r="BH657" s="132"/>
      <c r="BI657" s="132">
        <f t="shared" si="410"/>
        <v>1.2606000000000002</v>
      </c>
      <c r="BJ657" s="132">
        <f t="shared" si="410"/>
        <v>2.2058</v>
      </c>
      <c r="BK657" s="132">
        <f t="shared" si="410"/>
        <v>2.9618500000000001</v>
      </c>
      <c r="BL657" s="132">
        <f t="shared" si="438"/>
        <v>0.31590000000000001</v>
      </c>
      <c r="BM657" s="132">
        <f t="shared" si="449"/>
        <v>1.5424</v>
      </c>
      <c r="BN657" s="132">
        <f t="shared" si="439"/>
        <v>0.82190000000000007</v>
      </c>
      <c r="BO657" s="132"/>
      <c r="BP657" s="132">
        <f t="shared" si="450"/>
        <v>3.6348000000000003</v>
      </c>
      <c r="BQ657" s="132">
        <f t="shared" si="451"/>
        <v>9.7515000000000001</v>
      </c>
      <c r="BR657" s="132">
        <f t="shared" si="452"/>
        <v>0.35911999999999999</v>
      </c>
      <c r="BS657" s="132">
        <f t="shared" si="440"/>
        <v>0.12471000000000002</v>
      </c>
      <c r="BT657" s="132">
        <f t="shared" si="441"/>
        <v>1.2762</v>
      </c>
      <c r="BU657" s="132"/>
      <c r="BV657" s="132">
        <f t="shared" si="453"/>
        <v>0.22440000000000002</v>
      </c>
      <c r="BW657" s="133">
        <f t="shared" si="411"/>
        <v>1.5829</v>
      </c>
      <c r="BX657" s="133">
        <f t="shared" si="411"/>
        <v>1.3001</v>
      </c>
      <c r="BY657" s="133">
        <f t="shared" si="442"/>
        <v>0.2152</v>
      </c>
      <c r="BZ657" s="133">
        <f t="shared" si="443"/>
        <v>0.29610000000000003</v>
      </c>
      <c r="CA657" s="133">
        <f t="shared" si="444"/>
        <v>1.66E-2</v>
      </c>
      <c r="CB657" s="133">
        <f t="shared" si="445"/>
        <v>7.7690000000000001</v>
      </c>
      <c r="CC657" s="133"/>
      <c r="CD657" s="133">
        <f t="shared" si="446"/>
        <v>1.4661000000000002</v>
      </c>
    </row>
    <row r="658" spans="1:82" ht="15.75" x14ac:dyDescent="0.25">
      <c r="A658" s="125">
        <v>43756</v>
      </c>
      <c r="B658" s="138">
        <v>12558</v>
      </c>
      <c r="C658" s="138">
        <v>42800</v>
      </c>
      <c r="D658" s="138">
        <v>57824</v>
      </c>
      <c r="E658" s="138">
        <v>14512</v>
      </c>
      <c r="F658" s="138">
        <v>39450</v>
      </c>
      <c r="G658" s="138">
        <v>1592</v>
      </c>
      <c r="H658" s="138">
        <v>14042</v>
      </c>
      <c r="I658" s="138">
        <v>10718</v>
      </c>
      <c r="J658" s="138">
        <v>92261</v>
      </c>
      <c r="K658" s="138">
        <v>71474</v>
      </c>
      <c r="L658" s="138">
        <v>2827</v>
      </c>
      <c r="M658" s="138">
        <v>14410</v>
      </c>
      <c r="N658" s="138">
        <v>132</v>
      </c>
      <c r="O658" s="138">
        <v>15274</v>
      </c>
      <c r="P658" s="138">
        <v>14077</v>
      </c>
      <c r="Q658" s="138">
        <v>2032</v>
      </c>
      <c r="R658" s="138">
        <v>13484</v>
      </c>
      <c r="S658" s="138">
        <v>44382</v>
      </c>
      <c r="T658" s="138">
        <v>14153</v>
      </c>
      <c r="U658" s="138">
        <v>2763</v>
      </c>
      <c r="V658" s="138">
        <v>23869</v>
      </c>
      <c r="W658" s="138">
        <v>29546</v>
      </c>
      <c r="X658" s="138">
        <v>15250</v>
      </c>
      <c r="Y658" s="135">
        <v>15595</v>
      </c>
      <c r="Z658" s="138">
        <v>14187</v>
      </c>
      <c r="AA658" s="138">
        <v>41903</v>
      </c>
      <c r="AB658" s="138">
        <v>754</v>
      </c>
      <c r="AC658" s="138">
        <v>468</v>
      </c>
      <c r="AD658" s="138">
        <v>4665</v>
      </c>
      <c r="AE658" s="138">
        <v>26090</v>
      </c>
      <c r="AF658" s="138">
        <v>7278</v>
      </c>
      <c r="AG658" s="138">
        <v>7370</v>
      </c>
      <c r="AH658" s="138">
        <v>38700</v>
      </c>
      <c r="AI658" s="138">
        <v>66320</v>
      </c>
      <c r="AJ658" s="138">
        <v>369380</v>
      </c>
      <c r="AK658" s="128">
        <f t="shared" si="420"/>
        <v>0.14410000000000001</v>
      </c>
      <c r="AL658" s="129">
        <f t="shared" si="421"/>
        <v>1.2558</v>
      </c>
      <c r="AM658" s="129">
        <f t="shared" si="454"/>
        <v>2.14</v>
      </c>
      <c r="AN658" s="129">
        <f t="shared" si="454"/>
        <v>2.8912</v>
      </c>
      <c r="AO658" s="129">
        <f t="shared" si="423"/>
        <v>9.2261000000000006</v>
      </c>
      <c r="AP658" s="129">
        <f t="shared" si="424"/>
        <v>3.5737000000000001</v>
      </c>
      <c r="AQ658" s="129">
        <f t="shared" si="425"/>
        <v>0.38700000000000001</v>
      </c>
      <c r="AR658" s="129">
        <f t="shared" si="425"/>
        <v>0.66320000000000001</v>
      </c>
      <c r="AT658" s="131">
        <f t="shared" si="447"/>
        <v>43756</v>
      </c>
      <c r="AU658" s="132">
        <f t="shared" si="426"/>
        <v>0.26090000000000002</v>
      </c>
      <c r="AV658" s="132">
        <f t="shared" si="427"/>
        <v>0.41903000000000001</v>
      </c>
      <c r="AW658" s="132">
        <f t="shared" si="428"/>
        <v>0.44382000000000005</v>
      </c>
      <c r="AX658" s="132">
        <f t="shared" si="429"/>
        <v>4.6800000000000001E-3</v>
      </c>
      <c r="AY658" s="132">
        <f t="shared" si="430"/>
        <v>7.5400000000000007E-3</v>
      </c>
      <c r="AZ658" s="132">
        <f t="shared" si="431"/>
        <v>0.23869000000000001</v>
      </c>
      <c r="BA658" s="132">
        <f t="shared" si="432"/>
        <v>0.15595000000000001</v>
      </c>
      <c r="BB658" s="132">
        <f t="shared" si="433"/>
        <v>0.59092</v>
      </c>
      <c r="BC658" s="132">
        <f t="shared" si="434"/>
        <v>0.14187000000000002</v>
      </c>
      <c r="BD658" s="132">
        <f t="shared" si="435"/>
        <v>0.15250000000000002</v>
      </c>
      <c r="BE658" s="132">
        <f t="shared" si="436"/>
        <v>7.2780000000000011E-2</v>
      </c>
      <c r="BF658" s="132">
        <f t="shared" si="437"/>
        <v>4.6650000000000004E-2</v>
      </c>
      <c r="BG658" s="132">
        <f t="shared" si="448"/>
        <v>7.3699999999999998E-3</v>
      </c>
      <c r="BH658" s="132"/>
      <c r="BI658" s="132">
        <f t="shared" si="410"/>
        <v>1.2558</v>
      </c>
      <c r="BJ658" s="132">
        <f t="shared" si="410"/>
        <v>2.14</v>
      </c>
      <c r="BK658" s="132">
        <f t="shared" si="410"/>
        <v>2.8912</v>
      </c>
      <c r="BL658" s="132">
        <f t="shared" si="438"/>
        <v>0.27629999999999999</v>
      </c>
      <c r="BM658" s="132">
        <f t="shared" si="449"/>
        <v>1.4512</v>
      </c>
      <c r="BN658" s="132">
        <f t="shared" si="439"/>
        <v>0.78900000000000003</v>
      </c>
      <c r="BO658" s="132"/>
      <c r="BP658" s="132">
        <f t="shared" si="450"/>
        <v>3.5737000000000001</v>
      </c>
      <c r="BQ658" s="132">
        <f t="shared" si="451"/>
        <v>9.2261000000000006</v>
      </c>
      <c r="BR658" s="132">
        <f t="shared" si="452"/>
        <v>0.36937999999999999</v>
      </c>
      <c r="BS658" s="132">
        <f t="shared" si="440"/>
        <v>0.14153000000000002</v>
      </c>
      <c r="BT658" s="132">
        <f t="shared" si="441"/>
        <v>1.3484</v>
      </c>
      <c r="BU658" s="132"/>
      <c r="BV658" s="132">
        <f t="shared" si="453"/>
        <v>0.15920000000000001</v>
      </c>
      <c r="BW658" s="133">
        <f t="shared" si="411"/>
        <v>1.4042000000000001</v>
      </c>
      <c r="BX658" s="133">
        <f t="shared" si="411"/>
        <v>1.0718000000000001</v>
      </c>
      <c r="BY658" s="133">
        <f t="shared" si="442"/>
        <v>0.20320000000000002</v>
      </c>
      <c r="BZ658" s="133">
        <f t="shared" si="443"/>
        <v>0.28270000000000001</v>
      </c>
      <c r="CA658" s="133">
        <f t="shared" si="444"/>
        <v>1.32E-2</v>
      </c>
      <c r="CB658" s="133">
        <f t="shared" si="445"/>
        <v>7.6370000000000005</v>
      </c>
      <c r="CC658" s="133"/>
      <c r="CD658" s="133">
        <f t="shared" si="446"/>
        <v>1.4077000000000002</v>
      </c>
    </row>
    <row r="659" spans="1:82" ht="15.75" x14ac:dyDescent="0.25">
      <c r="A659" s="125">
        <v>43757</v>
      </c>
      <c r="B659" s="138">
        <v>12791</v>
      </c>
      <c r="C659" s="138">
        <v>43601</v>
      </c>
      <c r="D659" s="138">
        <v>58874</v>
      </c>
      <c r="E659" s="138">
        <v>13994</v>
      </c>
      <c r="F659" s="138">
        <v>42235</v>
      </c>
      <c r="G659" s="138">
        <v>1658</v>
      </c>
      <c r="H659" s="138">
        <v>13498</v>
      </c>
      <c r="I659" s="138">
        <v>10765</v>
      </c>
      <c r="J659" s="138">
        <v>95177</v>
      </c>
      <c r="K659" s="138">
        <v>71952</v>
      </c>
      <c r="L659" s="138">
        <v>2849</v>
      </c>
      <c r="M659" s="138">
        <v>17166</v>
      </c>
      <c r="N659" s="138">
        <v>44</v>
      </c>
      <c r="O659" s="138">
        <v>17121</v>
      </c>
      <c r="P659" s="138">
        <v>14900</v>
      </c>
      <c r="Q659" s="138">
        <v>2075</v>
      </c>
      <c r="R659" s="138">
        <v>12186</v>
      </c>
      <c r="S659" s="138">
        <v>41823</v>
      </c>
      <c r="T659" s="138">
        <v>13990</v>
      </c>
      <c r="U659" s="138">
        <v>2699</v>
      </c>
      <c r="V659" s="138">
        <v>25647</v>
      </c>
      <c r="W659" s="138">
        <v>30722</v>
      </c>
      <c r="X659" s="138">
        <v>16256</v>
      </c>
      <c r="Y659" s="135">
        <v>15595</v>
      </c>
      <c r="Z659" s="138">
        <v>14817</v>
      </c>
      <c r="AA659" s="138">
        <v>43247</v>
      </c>
      <c r="AB659" s="138">
        <v>810</v>
      </c>
      <c r="AC659" s="138">
        <v>640</v>
      </c>
      <c r="AD659" s="138">
        <v>4115</v>
      </c>
      <c r="AE659" s="138">
        <v>24374</v>
      </c>
      <c r="AF659" s="138">
        <v>4827</v>
      </c>
      <c r="AG659" s="138">
        <v>0</v>
      </c>
      <c r="AH659" s="138">
        <v>30910</v>
      </c>
      <c r="AI659" s="138">
        <v>26530</v>
      </c>
      <c r="AJ659" s="138">
        <v>368680</v>
      </c>
      <c r="AK659" s="128">
        <f t="shared" si="420"/>
        <v>0.17166000000000001</v>
      </c>
      <c r="AL659" s="129">
        <f t="shared" si="421"/>
        <v>1.2791000000000001</v>
      </c>
      <c r="AM659" s="129">
        <f t="shared" si="454"/>
        <v>2.18005</v>
      </c>
      <c r="AN659" s="129">
        <f t="shared" si="454"/>
        <v>2.9437000000000002</v>
      </c>
      <c r="AO659" s="129">
        <f t="shared" si="423"/>
        <v>9.5176999999999996</v>
      </c>
      <c r="AP659" s="129">
        <f t="shared" si="424"/>
        <v>3.5976000000000004</v>
      </c>
      <c r="AQ659" s="129">
        <f t="shared" si="425"/>
        <v>0.30910000000000004</v>
      </c>
      <c r="AR659" s="129">
        <f t="shared" si="425"/>
        <v>0.26530000000000004</v>
      </c>
      <c r="AT659" s="131">
        <f t="shared" si="447"/>
        <v>43757</v>
      </c>
      <c r="AU659" s="132">
        <f t="shared" si="426"/>
        <v>0.24374000000000001</v>
      </c>
      <c r="AV659" s="132">
        <f t="shared" si="427"/>
        <v>0.43247000000000002</v>
      </c>
      <c r="AW659" s="132">
        <f t="shared" si="428"/>
        <v>0.41823000000000005</v>
      </c>
      <c r="AX659" s="132">
        <f t="shared" si="429"/>
        <v>6.4000000000000003E-3</v>
      </c>
      <c r="AY659" s="132">
        <f t="shared" si="430"/>
        <v>8.1000000000000013E-3</v>
      </c>
      <c r="AZ659" s="132">
        <f t="shared" si="431"/>
        <v>0.25647000000000003</v>
      </c>
      <c r="BA659" s="132">
        <f t="shared" si="432"/>
        <v>0.15595000000000001</v>
      </c>
      <c r="BB659" s="132">
        <f t="shared" si="433"/>
        <v>0.6144400000000001</v>
      </c>
      <c r="BC659" s="132">
        <f t="shared" si="434"/>
        <v>0.14817000000000002</v>
      </c>
      <c r="BD659" s="132">
        <f t="shared" si="435"/>
        <v>0.16256000000000001</v>
      </c>
      <c r="BE659" s="132">
        <f t="shared" si="436"/>
        <v>4.8270000000000007E-2</v>
      </c>
      <c r="BF659" s="132">
        <f t="shared" si="437"/>
        <v>4.1150000000000006E-2</v>
      </c>
      <c r="BG659" s="132">
        <f t="shared" si="448"/>
        <v>0</v>
      </c>
      <c r="BH659" s="132"/>
      <c r="BI659" s="132">
        <f t="shared" si="410"/>
        <v>1.2791000000000001</v>
      </c>
      <c r="BJ659" s="132">
        <f t="shared" si="410"/>
        <v>2.18005</v>
      </c>
      <c r="BK659" s="132">
        <f t="shared" si="410"/>
        <v>2.9437000000000002</v>
      </c>
      <c r="BL659" s="132">
        <f t="shared" si="438"/>
        <v>0.26990000000000003</v>
      </c>
      <c r="BM659" s="132">
        <f t="shared" si="449"/>
        <v>1.3994</v>
      </c>
      <c r="BN659" s="132">
        <f t="shared" si="439"/>
        <v>0.84470000000000012</v>
      </c>
      <c r="BO659" s="132"/>
      <c r="BP659" s="132">
        <f t="shared" si="450"/>
        <v>3.5976000000000004</v>
      </c>
      <c r="BQ659" s="132">
        <f t="shared" si="451"/>
        <v>9.5176999999999996</v>
      </c>
      <c r="BR659" s="132">
        <f t="shared" si="452"/>
        <v>0.36868000000000001</v>
      </c>
      <c r="BS659" s="132">
        <f t="shared" si="440"/>
        <v>0.13990000000000002</v>
      </c>
      <c r="BT659" s="132">
        <f t="shared" si="441"/>
        <v>1.2186000000000001</v>
      </c>
      <c r="BU659" s="132"/>
      <c r="BV659" s="132">
        <f t="shared" si="453"/>
        <v>0.1658</v>
      </c>
      <c r="BW659" s="133">
        <f t="shared" si="411"/>
        <v>1.3498000000000001</v>
      </c>
      <c r="BX659" s="133">
        <f t="shared" si="411"/>
        <v>1.0765</v>
      </c>
      <c r="BY659" s="133">
        <f t="shared" si="442"/>
        <v>0.20750000000000002</v>
      </c>
      <c r="BZ659" s="133">
        <f t="shared" si="443"/>
        <v>0.28489999999999999</v>
      </c>
      <c r="CA659" s="133">
        <f t="shared" si="444"/>
        <v>4.4000000000000003E-3</v>
      </c>
      <c r="CB659" s="133">
        <f t="shared" si="445"/>
        <v>8.5604999999999993</v>
      </c>
      <c r="CC659" s="133"/>
      <c r="CD659" s="133">
        <f t="shared" si="446"/>
        <v>1.49</v>
      </c>
    </row>
    <row r="660" spans="1:82" ht="15.75" x14ac:dyDescent="0.25">
      <c r="A660" s="125">
        <v>43758</v>
      </c>
      <c r="B660" s="138">
        <v>13897</v>
      </c>
      <c r="C660" s="138">
        <v>48030</v>
      </c>
      <c r="D660" s="138">
        <v>63964</v>
      </c>
      <c r="E660" s="138">
        <v>17129</v>
      </c>
      <c r="F660" s="138">
        <v>45685</v>
      </c>
      <c r="G660" s="138">
        <v>2221</v>
      </c>
      <c r="H660" s="138">
        <v>16728</v>
      </c>
      <c r="I660" s="138">
        <v>14009</v>
      </c>
      <c r="J660" s="138">
        <v>106106</v>
      </c>
      <c r="K660" s="138">
        <v>81295</v>
      </c>
      <c r="L660" s="138">
        <v>3239</v>
      </c>
      <c r="M660" s="138">
        <v>19245</v>
      </c>
      <c r="N660" s="138">
        <v>85</v>
      </c>
      <c r="O660" s="138">
        <v>18186</v>
      </c>
      <c r="P660" s="138">
        <v>16426</v>
      </c>
      <c r="Q660" s="138">
        <v>2444</v>
      </c>
      <c r="R660" s="138">
        <v>15204</v>
      </c>
      <c r="S660" s="138">
        <v>45767</v>
      </c>
      <c r="T660" s="138">
        <v>13500</v>
      </c>
      <c r="U660" s="138">
        <v>4852</v>
      </c>
      <c r="V660" s="138">
        <v>29245</v>
      </c>
      <c r="W660" s="138">
        <v>35152</v>
      </c>
      <c r="X660" s="138">
        <v>22499</v>
      </c>
      <c r="Y660" s="135">
        <v>15595</v>
      </c>
      <c r="Z660" s="138">
        <v>15772</v>
      </c>
      <c r="AA660" s="138">
        <v>49359</v>
      </c>
      <c r="AB660" s="138">
        <v>1505</v>
      </c>
      <c r="AC660" s="138">
        <v>669</v>
      </c>
      <c r="AD660" s="138">
        <v>5276</v>
      </c>
      <c r="AE660" s="138">
        <v>29584</v>
      </c>
      <c r="AF660" s="138">
        <v>6632</v>
      </c>
      <c r="AG660" s="138">
        <v>0</v>
      </c>
      <c r="AH660" s="138">
        <v>36610</v>
      </c>
      <c r="AI660" s="138">
        <v>31400</v>
      </c>
      <c r="AJ660" s="138">
        <v>363860</v>
      </c>
      <c r="AK660" s="128">
        <f t="shared" si="420"/>
        <v>0.19245000000000001</v>
      </c>
      <c r="AL660" s="129">
        <f t="shared" si="421"/>
        <v>1.3897000000000002</v>
      </c>
      <c r="AM660" s="129">
        <f t="shared" si="454"/>
        <v>2.4015</v>
      </c>
      <c r="AN660" s="129">
        <f t="shared" si="454"/>
        <v>3.1981999999999999</v>
      </c>
      <c r="AO660" s="129">
        <f t="shared" si="423"/>
        <v>10.6106</v>
      </c>
      <c r="AP660" s="137">
        <f t="shared" si="424"/>
        <v>4.0647500000000001</v>
      </c>
      <c r="AQ660" s="129">
        <f t="shared" si="425"/>
        <v>0.36610000000000004</v>
      </c>
      <c r="AR660" s="129">
        <f t="shared" si="425"/>
        <v>0.314</v>
      </c>
      <c r="AT660" s="131">
        <f t="shared" si="447"/>
        <v>43758</v>
      </c>
      <c r="AU660" s="132">
        <f t="shared" si="426"/>
        <v>0.29584000000000005</v>
      </c>
      <c r="AV660" s="132">
        <f t="shared" si="427"/>
        <v>0.49359000000000003</v>
      </c>
      <c r="AW660" s="132">
        <f t="shared" si="428"/>
        <v>0.45767000000000002</v>
      </c>
      <c r="AX660" s="132">
        <f t="shared" si="429"/>
        <v>6.6900000000000006E-3</v>
      </c>
      <c r="AY660" s="132">
        <f t="shared" si="430"/>
        <v>1.5050000000000001E-2</v>
      </c>
      <c r="AZ660" s="132">
        <f t="shared" si="431"/>
        <v>0.29245000000000004</v>
      </c>
      <c r="BA660" s="132">
        <f t="shared" si="432"/>
        <v>0.15595000000000001</v>
      </c>
      <c r="BB660" s="132">
        <f t="shared" si="433"/>
        <v>0.70304000000000011</v>
      </c>
      <c r="BC660" s="132">
        <f t="shared" si="434"/>
        <v>0.15772</v>
      </c>
      <c r="BD660" s="132">
        <f t="shared" si="435"/>
        <v>0.22499000000000002</v>
      </c>
      <c r="BE660" s="132">
        <f t="shared" si="436"/>
        <v>6.6320000000000004E-2</v>
      </c>
      <c r="BF660" s="132">
        <f t="shared" si="437"/>
        <v>5.2760000000000001E-2</v>
      </c>
      <c r="BG660" s="132">
        <f t="shared" si="448"/>
        <v>0</v>
      </c>
      <c r="BH660" s="132"/>
      <c r="BI660" s="132">
        <f t="shared" si="410"/>
        <v>1.3897000000000002</v>
      </c>
      <c r="BJ660" s="132">
        <f t="shared" si="410"/>
        <v>2.4015</v>
      </c>
      <c r="BK660" s="132">
        <f t="shared" si="410"/>
        <v>3.1981999999999999</v>
      </c>
      <c r="BL660" s="132">
        <f t="shared" si="438"/>
        <v>0.48520000000000002</v>
      </c>
      <c r="BM660" s="132">
        <f t="shared" si="449"/>
        <v>1.7129000000000001</v>
      </c>
      <c r="BN660" s="132">
        <f t="shared" si="439"/>
        <v>0.91370000000000007</v>
      </c>
      <c r="BO660" s="132"/>
      <c r="BP660" s="132">
        <f t="shared" si="450"/>
        <v>4.0647500000000001</v>
      </c>
      <c r="BQ660" s="132">
        <f t="shared" si="451"/>
        <v>10.6106</v>
      </c>
      <c r="BR660" s="132">
        <f t="shared" si="452"/>
        <v>0.36385999999999996</v>
      </c>
      <c r="BS660" s="132">
        <f t="shared" si="440"/>
        <v>0.13500000000000001</v>
      </c>
      <c r="BT660" s="132">
        <f t="shared" si="441"/>
        <v>1.5204</v>
      </c>
      <c r="BU660" s="132"/>
      <c r="BV660" s="132">
        <f t="shared" si="453"/>
        <v>0.22210000000000002</v>
      </c>
      <c r="BW660" s="133">
        <f t="shared" si="411"/>
        <v>1.6728000000000001</v>
      </c>
      <c r="BX660" s="133">
        <f t="shared" si="411"/>
        <v>1.4009</v>
      </c>
      <c r="BY660" s="133">
        <f t="shared" si="442"/>
        <v>0.24440000000000001</v>
      </c>
      <c r="BZ660" s="133">
        <f t="shared" si="443"/>
        <v>0.32390000000000002</v>
      </c>
      <c r="CA660" s="133">
        <f t="shared" si="444"/>
        <v>8.5000000000000006E-3</v>
      </c>
      <c r="CB660" s="133">
        <f t="shared" si="445"/>
        <v>9.093</v>
      </c>
      <c r="CC660" s="133"/>
      <c r="CD660" s="133">
        <f t="shared" si="446"/>
        <v>1.6426000000000001</v>
      </c>
    </row>
    <row r="661" spans="1:82" ht="15.75" x14ac:dyDescent="0.25">
      <c r="A661" s="125">
        <v>43759</v>
      </c>
      <c r="B661" s="138">
        <v>13055</v>
      </c>
      <c r="C661" s="138">
        <v>45489</v>
      </c>
      <c r="D661" s="138">
        <v>61238</v>
      </c>
      <c r="E661" s="138">
        <v>17915</v>
      </c>
      <c r="F661" s="138">
        <v>42412</v>
      </c>
      <c r="G661" s="138">
        <v>2543</v>
      </c>
      <c r="H661" s="138">
        <v>19969</v>
      </c>
      <c r="I661" s="138">
        <v>16433</v>
      </c>
      <c r="J661" s="138">
        <v>104331</v>
      </c>
      <c r="K661" s="138">
        <v>81509</v>
      </c>
      <c r="L661" s="138">
        <v>3765</v>
      </c>
      <c r="M661" s="138">
        <v>15625</v>
      </c>
      <c r="N661" s="138">
        <v>118</v>
      </c>
      <c r="O661" s="138">
        <v>18232</v>
      </c>
      <c r="P661" s="138">
        <v>17609</v>
      </c>
      <c r="Q661" s="138">
        <v>2897</v>
      </c>
      <c r="R661" s="138">
        <v>13764</v>
      </c>
      <c r="S661" s="138">
        <v>47526</v>
      </c>
      <c r="T661" s="138">
        <v>13965</v>
      </c>
      <c r="U661" s="138">
        <v>5102</v>
      </c>
      <c r="V661" s="138">
        <v>27238</v>
      </c>
      <c r="W661" s="138">
        <v>32910</v>
      </c>
      <c r="X661" s="138">
        <v>21588</v>
      </c>
      <c r="Y661" s="135">
        <v>15595</v>
      </c>
      <c r="Z661" s="138">
        <v>13892</v>
      </c>
      <c r="AA661" s="138">
        <v>44082</v>
      </c>
      <c r="AB661" s="138">
        <v>1350</v>
      </c>
      <c r="AC661" s="138">
        <v>386</v>
      </c>
      <c r="AD661" s="138">
        <v>4600</v>
      </c>
      <c r="AE661" s="138">
        <v>26405</v>
      </c>
      <c r="AF661" s="138">
        <v>13467</v>
      </c>
      <c r="AG661" s="138">
        <v>0</v>
      </c>
      <c r="AH661" s="138">
        <v>33870</v>
      </c>
      <c r="AI661" s="138">
        <v>29770</v>
      </c>
      <c r="AJ661" s="138">
        <v>368060</v>
      </c>
      <c r="AK661" s="128">
        <f t="shared" si="420"/>
        <v>0.15625</v>
      </c>
      <c r="AL661" s="129">
        <f t="shared" si="421"/>
        <v>1.3055000000000001</v>
      </c>
      <c r="AM661" s="129">
        <f t="shared" si="454"/>
        <v>2.2744500000000003</v>
      </c>
      <c r="AN661" s="129">
        <f t="shared" si="454"/>
        <v>3.0619000000000001</v>
      </c>
      <c r="AO661" s="129">
        <f t="shared" si="423"/>
        <v>10.433100000000001</v>
      </c>
      <c r="AP661" s="129">
        <f t="shared" si="424"/>
        <v>4.07545</v>
      </c>
      <c r="AQ661" s="129">
        <f t="shared" si="425"/>
        <v>0.3387</v>
      </c>
      <c r="AR661" s="129">
        <f t="shared" si="425"/>
        <v>0.29770000000000002</v>
      </c>
      <c r="AT661" s="131">
        <f t="shared" si="447"/>
        <v>43759</v>
      </c>
      <c r="AU661" s="132">
        <f t="shared" si="426"/>
        <v>0.26405000000000001</v>
      </c>
      <c r="AV661" s="132">
        <f t="shared" si="427"/>
        <v>0.44082000000000005</v>
      </c>
      <c r="AW661" s="132">
        <f t="shared" si="428"/>
        <v>0.47526000000000002</v>
      </c>
      <c r="AX661" s="132">
        <f t="shared" si="429"/>
        <v>3.8600000000000001E-3</v>
      </c>
      <c r="AY661" s="132">
        <f t="shared" si="430"/>
        <v>1.3500000000000002E-2</v>
      </c>
      <c r="AZ661" s="132">
        <f t="shared" si="431"/>
        <v>0.27238000000000001</v>
      </c>
      <c r="BA661" s="132">
        <f t="shared" si="432"/>
        <v>0.15595000000000001</v>
      </c>
      <c r="BB661" s="132">
        <f t="shared" si="433"/>
        <v>0.65820000000000001</v>
      </c>
      <c r="BC661" s="132">
        <f t="shared" si="434"/>
        <v>0.13892000000000002</v>
      </c>
      <c r="BD661" s="132">
        <f t="shared" si="435"/>
        <v>0.21588000000000002</v>
      </c>
      <c r="BE661" s="132">
        <f t="shared" si="436"/>
        <v>0.13467000000000001</v>
      </c>
      <c r="BF661" s="132">
        <f t="shared" si="437"/>
        <v>4.6000000000000006E-2</v>
      </c>
      <c r="BG661" s="132">
        <f t="shared" si="448"/>
        <v>0</v>
      </c>
      <c r="BH661" s="132"/>
      <c r="BI661" s="132">
        <f t="shared" si="410"/>
        <v>1.3055000000000001</v>
      </c>
      <c r="BJ661" s="132">
        <f t="shared" si="410"/>
        <v>2.2744500000000003</v>
      </c>
      <c r="BK661" s="132">
        <f t="shared" si="410"/>
        <v>3.0619000000000001</v>
      </c>
      <c r="BL661" s="132">
        <f t="shared" si="438"/>
        <v>0.51019999999999999</v>
      </c>
      <c r="BM661" s="132">
        <f t="shared" si="449"/>
        <v>1.7915000000000001</v>
      </c>
      <c r="BN661" s="132">
        <f t="shared" si="439"/>
        <v>0.84824000000000011</v>
      </c>
      <c r="BO661" s="132"/>
      <c r="BP661" s="132">
        <f t="shared" si="450"/>
        <v>4.07545</v>
      </c>
      <c r="BQ661" s="132">
        <f t="shared" si="451"/>
        <v>10.433100000000001</v>
      </c>
      <c r="BR661" s="132">
        <f t="shared" si="452"/>
        <v>0.36806</v>
      </c>
      <c r="BS661" s="132">
        <f t="shared" si="440"/>
        <v>0.13965000000000002</v>
      </c>
      <c r="BT661" s="132">
        <f t="shared" si="441"/>
        <v>1.3764000000000001</v>
      </c>
      <c r="BU661" s="132"/>
      <c r="BV661" s="132">
        <f t="shared" si="453"/>
        <v>0.25430000000000003</v>
      </c>
      <c r="BW661" s="133">
        <f t="shared" si="411"/>
        <v>1.9969000000000001</v>
      </c>
      <c r="BX661" s="133">
        <f t="shared" si="411"/>
        <v>1.6433</v>
      </c>
      <c r="BY661" s="133">
        <f t="shared" si="442"/>
        <v>0.28970000000000001</v>
      </c>
      <c r="BZ661" s="133">
        <f t="shared" si="443"/>
        <v>0.3765</v>
      </c>
      <c r="CA661" s="133">
        <f t="shared" si="444"/>
        <v>1.18E-2</v>
      </c>
      <c r="CB661" s="133">
        <f t="shared" si="445"/>
        <v>9.1159999999999997</v>
      </c>
      <c r="CC661" s="133"/>
      <c r="CD661" s="133">
        <f t="shared" si="446"/>
        <v>1.7609000000000001</v>
      </c>
    </row>
    <row r="662" spans="1:82" ht="15.75" x14ac:dyDescent="0.25">
      <c r="A662" s="125">
        <v>43760</v>
      </c>
      <c r="B662" s="138">
        <v>12651</v>
      </c>
      <c r="C662" s="138">
        <v>43913</v>
      </c>
      <c r="D662" s="138">
        <v>59506</v>
      </c>
      <c r="E662" s="138">
        <v>15810</v>
      </c>
      <c r="F662" s="138">
        <v>40320</v>
      </c>
      <c r="G662" s="138">
        <v>2298</v>
      </c>
      <c r="H662" s="138">
        <v>17352</v>
      </c>
      <c r="I662" s="138">
        <v>14790</v>
      </c>
      <c r="J662" s="138">
        <v>98657</v>
      </c>
      <c r="K662" s="138">
        <v>75482</v>
      </c>
      <c r="L662" s="138">
        <v>3545</v>
      </c>
      <c r="M662" s="138">
        <v>15234</v>
      </c>
      <c r="N662" s="138">
        <v>136</v>
      </c>
      <c r="O662" s="138">
        <v>17421</v>
      </c>
      <c r="P662" s="138">
        <v>16750</v>
      </c>
      <c r="Q662" s="138">
        <v>2790</v>
      </c>
      <c r="R662" s="138">
        <v>14014</v>
      </c>
      <c r="S662" s="138">
        <v>46494</v>
      </c>
      <c r="T662" s="138">
        <v>13521</v>
      </c>
      <c r="U662" s="138">
        <v>3761</v>
      </c>
      <c r="V662" s="138">
        <v>24864</v>
      </c>
      <c r="W662" s="138">
        <v>33008</v>
      </c>
      <c r="X662" s="138">
        <v>17702</v>
      </c>
      <c r="Y662" s="135">
        <v>15595</v>
      </c>
      <c r="Z662" s="138">
        <v>13376</v>
      </c>
      <c r="AA662" s="138">
        <v>42302</v>
      </c>
      <c r="AB662" s="138">
        <v>1106</v>
      </c>
      <c r="AC662" s="138">
        <v>363</v>
      </c>
      <c r="AD662" s="138">
        <v>6856</v>
      </c>
      <c r="AE662" s="138">
        <v>25875</v>
      </c>
      <c r="AF662" s="138">
        <v>11432</v>
      </c>
      <c r="AG662" s="138">
        <v>0</v>
      </c>
      <c r="AH662" s="138">
        <v>51990</v>
      </c>
      <c r="AI662" s="138">
        <v>42080</v>
      </c>
      <c r="AJ662" s="138">
        <v>363880</v>
      </c>
      <c r="AK662" s="128">
        <f t="shared" si="420"/>
        <v>0.15234</v>
      </c>
      <c r="AL662" s="129">
        <f t="shared" si="421"/>
        <v>1.2651000000000001</v>
      </c>
      <c r="AM662" s="129">
        <f t="shared" si="454"/>
        <v>2.1956500000000001</v>
      </c>
      <c r="AN662" s="129">
        <f t="shared" si="454"/>
        <v>2.9753000000000003</v>
      </c>
      <c r="AO662" s="129">
        <f t="shared" si="423"/>
        <v>9.8657000000000004</v>
      </c>
      <c r="AP662" s="129">
        <f t="shared" si="424"/>
        <v>3.7741000000000002</v>
      </c>
      <c r="AQ662" s="129">
        <f t="shared" si="425"/>
        <v>0.51990000000000003</v>
      </c>
      <c r="AR662" s="129">
        <f t="shared" si="425"/>
        <v>0.42080000000000001</v>
      </c>
      <c r="AT662" s="131">
        <f t="shared" si="447"/>
        <v>43760</v>
      </c>
      <c r="AU662" s="132">
        <f t="shared" si="426"/>
        <v>0.25875000000000004</v>
      </c>
      <c r="AV662" s="132">
        <f t="shared" si="427"/>
        <v>0.42302000000000001</v>
      </c>
      <c r="AW662" s="132">
        <f t="shared" si="428"/>
        <v>0.46494000000000002</v>
      </c>
      <c r="AX662" s="132">
        <f t="shared" si="429"/>
        <v>3.6300000000000004E-3</v>
      </c>
      <c r="AY662" s="132">
        <f t="shared" si="430"/>
        <v>1.106E-2</v>
      </c>
      <c r="AZ662" s="132">
        <f t="shared" si="431"/>
        <v>0.24864000000000003</v>
      </c>
      <c r="BA662" s="132">
        <f t="shared" si="432"/>
        <v>0.15595000000000001</v>
      </c>
      <c r="BB662" s="132">
        <f t="shared" si="433"/>
        <v>0.66016000000000008</v>
      </c>
      <c r="BC662" s="132">
        <f t="shared" si="434"/>
        <v>0.13376000000000002</v>
      </c>
      <c r="BD662" s="132">
        <f t="shared" si="435"/>
        <v>0.17702000000000001</v>
      </c>
      <c r="BE662" s="132">
        <f t="shared" si="436"/>
        <v>0.11432</v>
      </c>
      <c r="BF662" s="132">
        <f t="shared" si="437"/>
        <v>6.856000000000001E-2</v>
      </c>
      <c r="BG662" s="132">
        <f t="shared" si="448"/>
        <v>0</v>
      </c>
      <c r="BH662" s="132"/>
      <c r="BI662" s="132">
        <f t="shared" si="410"/>
        <v>1.2651000000000001</v>
      </c>
      <c r="BJ662" s="132">
        <f t="shared" si="410"/>
        <v>2.1956500000000001</v>
      </c>
      <c r="BK662" s="132">
        <f t="shared" si="410"/>
        <v>2.9753000000000003</v>
      </c>
      <c r="BL662" s="132">
        <f t="shared" si="438"/>
        <v>0.37610000000000005</v>
      </c>
      <c r="BM662" s="132">
        <f t="shared" si="449"/>
        <v>1.5810000000000002</v>
      </c>
      <c r="BN662" s="132">
        <f t="shared" si="439"/>
        <v>0.80640000000000012</v>
      </c>
      <c r="BO662" s="132"/>
      <c r="BP662" s="132">
        <f t="shared" si="450"/>
        <v>3.7741000000000002</v>
      </c>
      <c r="BQ662" s="132">
        <f t="shared" si="451"/>
        <v>9.8657000000000004</v>
      </c>
      <c r="BR662" s="132">
        <f t="shared" si="452"/>
        <v>0.36387999999999998</v>
      </c>
      <c r="BS662" s="132">
        <f t="shared" si="440"/>
        <v>0.13521000000000002</v>
      </c>
      <c r="BT662" s="132">
        <f t="shared" si="441"/>
        <v>1.4014</v>
      </c>
      <c r="BU662" s="132"/>
      <c r="BV662" s="132">
        <f t="shared" si="453"/>
        <v>0.2298</v>
      </c>
      <c r="BW662" s="133">
        <f t="shared" si="411"/>
        <v>1.7352000000000001</v>
      </c>
      <c r="BX662" s="133">
        <f t="shared" si="411"/>
        <v>1.4790000000000001</v>
      </c>
      <c r="BY662" s="133">
        <f t="shared" si="442"/>
        <v>0.27900000000000003</v>
      </c>
      <c r="BZ662" s="133">
        <f t="shared" si="443"/>
        <v>0.35450000000000004</v>
      </c>
      <c r="CA662" s="133">
        <f t="shared" si="444"/>
        <v>1.3600000000000001E-2</v>
      </c>
      <c r="CB662" s="133">
        <f t="shared" si="445"/>
        <v>8.7104999999999997</v>
      </c>
      <c r="CC662" s="133"/>
      <c r="CD662" s="133">
        <f t="shared" si="446"/>
        <v>1.675</v>
      </c>
    </row>
    <row r="663" spans="1:82" ht="15.75" x14ac:dyDescent="0.25">
      <c r="A663" s="125">
        <v>43761</v>
      </c>
      <c r="B663" s="138">
        <v>12859</v>
      </c>
      <c r="C663" s="138">
        <v>44648</v>
      </c>
      <c r="D663" s="138">
        <v>60328</v>
      </c>
      <c r="E663" s="138">
        <v>16594</v>
      </c>
      <c r="F663" s="138">
        <v>42046</v>
      </c>
      <c r="G663" s="138">
        <v>2210</v>
      </c>
      <c r="H663" s="138">
        <v>17154</v>
      </c>
      <c r="I663" s="138">
        <v>14687</v>
      </c>
      <c r="J663" s="138">
        <v>100520</v>
      </c>
      <c r="K663" s="138">
        <v>77790</v>
      </c>
      <c r="L663" s="138">
        <v>3371</v>
      </c>
      <c r="M663" s="138">
        <v>15273</v>
      </c>
      <c r="N663" s="138">
        <v>132</v>
      </c>
      <c r="O663" s="138">
        <v>16767</v>
      </c>
      <c r="P663" s="138">
        <v>16676</v>
      </c>
      <c r="Q663" s="138">
        <v>2655</v>
      </c>
      <c r="R663" s="138">
        <v>13717</v>
      </c>
      <c r="S663" s="138">
        <v>46365</v>
      </c>
      <c r="T663" s="138">
        <v>14807</v>
      </c>
      <c r="U663" s="138">
        <v>4005</v>
      </c>
      <c r="V663" s="138">
        <v>25367</v>
      </c>
      <c r="W663" s="138">
        <v>33152</v>
      </c>
      <c r="X663" s="138">
        <v>17002</v>
      </c>
      <c r="Y663" s="135">
        <v>15595</v>
      </c>
      <c r="Z663" s="138">
        <v>14069</v>
      </c>
      <c r="AA663" s="138">
        <v>42612</v>
      </c>
      <c r="AB663" s="138">
        <v>957</v>
      </c>
      <c r="AC663" s="138">
        <v>300</v>
      </c>
      <c r="AD663" s="138">
        <v>5024</v>
      </c>
      <c r="AE663" s="138">
        <v>27217</v>
      </c>
      <c r="AF663" s="138">
        <v>8505</v>
      </c>
      <c r="AG663" s="138">
        <v>0</v>
      </c>
      <c r="AH663" s="138">
        <v>39080</v>
      </c>
      <c r="AI663" s="138">
        <v>29160</v>
      </c>
      <c r="AJ663" s="138">
        <v>368600</v>
      </c>
      <c r="AK663" s="128">
        <f t="shared" si="420"/>
        <v>0.15273</v>
      </c>
      <c r="AL663" s="129">
        <f t="shared" si="421"/>
        <v>1.2859</v>
      </c>
      <c r="AM663" s="129">
        <f t="shared" si="454"/>
        <v>2.2324000000000002</v>
      </c>
      <c r="AN663" s="129">
        <f t="shared" si="454"/>
        <v>3.0164</v>
      </c>
      <c r="AO663" s="129">
        <f t="shared" si="423"/>
        <v>10.052</v>
      </c>
      <c r="AP663" s="129">
        <f t="shared" si="424"/>
        <v>3.8895000000000004</v>
      </c>
      <c r="AQ663" s="129">
        <f t="shared" si="425"/>
        <v>0.39080000000000004</v>
      </c>
      <c r="AR663" s="129">
        <f t="shared" si="425"/>
        <v>0.29160000000000003</v>
      </c>
      <c r="AT663" s="131">
        <f t="shared" si="447"/>
        <v>43761</v>
      </c>
      <c r="AU663" s="132">
        <f t="shared" si="426"/>
        <v>0.27217000000000002</v>
      </c>
      <c r="AV663" s="132">
        <f t="shared" si="427"/>
        <v>0.42612000000000005</v>
      </c>
      <c r="AW663" s="132">
        <f t="shared" si="428"/>
        <v>0.46365000000000006</v>
      </c>
      <c r="AX663" s="132">
        <f t="shared" si="429"/>
        <v>3.0000000000000001E-3</v>
      </c>
      <c r="AY663" s="132">
        <f t="shared" si="430"/>
        <v>9.5700000000000004E-3</v>
      </c>
      <c r="AZ663" s="132">
        <f t="shared" si="431"/>
        <v>0.25367000000000001</v>
      </c>
      <c r="BA663" s="132">
        <f t="shared" si="432"/>
        <v>0.15595000000000001</v>
      </c>
      <c r="BB663" s="132">
        <f t="shared" si="433"/>
        <v>0.66304000000000007</v>
      </c>
      <c r="BC663" s="132">
        <f t="shared" si="434"/>
        <v>0.14069000000000001</v>
      </c>
      <c r="BD663" s="132">
        <f t="shared" si="435"/>
        <v>0.17002</v>
      </c>
      <c r="BE663" s="132">
        <f t="shared" si="436"/>
        <v>8.5050000000000001E-2</v>
      </c>
      <c r="BF663" s="132">
        <f t="shared" si="437"/>
        <v>5.0240000000000007E-2</v>
      </c>
      <c r="BG663" s="132">
        <f t="shared" si="448"/>
        <v>0</v>
      </c>
      <c r="BH663" s="132"/>
      <c r="BI663" s="132">
        <f t="shared" si="410"/>
        <v>1.2859</v>
      </c>
      <c r="BJ663" s="132">
        <f t="shared" si="410"/>
        <v>2.2324000000000002</v>
      </c>
      <c r="BK663" s="132">
        <f t="shared" si="410"/>
        <v>3.0164</v>
      </c>
      <c r="BL663" s="132">
        <f t="shared" si="438"/>
        <v>0.40050000000000002</v>
      </c>
      <c r="BM663" s="132">
        <f t="shared" si="449"/>
        <v>1.6594</v>
      </c>
      <c r="BN663" s="132">
        <f t="shared" si="439"/>
        <v>0.84092000000000011</v>
      </c>
      <c r="BO663" s="132"/>
      <c r="BP663" s="132">
        <f t="shared" si="450"/>
        <v>3.8895000000000004</v>
      </c>
      <c r="BQ663" s="132">
        <f t="shared" si="451"/>
        <v>10.052</v>
      </c>
      <c r="BR663" s="132">
        <f t="shared" si="452"/>
        <v>0.36859999999999998</v>
      </c>
      <c r="BS663" s="132">
        <f t="shared" si="440"/>
        <v>0.14807000000000001</v>
      </c>
      <c r="BT663" s="132">
        <f t="shared" si="441"/>
        <v>1.3717000000000001</v>
      </c>
      <c r="BU663" s="132"/>
      <c r="BV663" s="132">
        <f t="shared" si="453"/>
        <v>0.221</v>
      </c>
      <c r="BW663" s="133">
        <f t="shared" si="411"/>
        <v>1.7154</v>
      </c>
      <c r="BX663" s="133">
        <f t="shared" si="411"/>
        <v>1.4687000000000001</v>
      </c>
      <c r="BY663" s="133">
        <f t="shared" si="442"/>
        <v>0.26550000000000001</v>
      </c>
      <c r="BZ663" s="133">
        <f t="shared" si="443"/>
        <v>0.33710000000000001</v>
      </c>
      <c r="CA663" s="133">
        <f t="shared" si="444"/>
        <v>1.32E-2</v>
      </c>
      <c r="CB663" s="133">
        <f t="shared" si="445"/>
        <v>8.3834999999999997</v>
      </c>
      <c r="CC663" s="133"/>
      <c r="CD663" s="133">
        <f t="shared" si="446"/>
        <v>1.6676</v>
      </c>
    </row>
    <row r="664" spans="1:82" ht="15.75" x14ac:dyDescent="0.25">
      <c r="A664" s="125">
        <v>43762</v>
      </c>
      <c r="B664" s="138">
        <v>12730</v>
      </c>
      <c r="C664" s="138">
        <v>44411</v>
      </c>
      <c r="D664" s="138">
        <v>59889</v>
      </c>
      <c r="E664" s="138">
        <v>15349</v>
      </c>
      <c r="F664" s="138">
        <v>40154</v>
      </c>
      <c r="G664" s="138">
        <v>1862</v>
      </c>
      <c r="H664" s="138">
        <v>15094</v>
      </c>
      <c r="I664" s="138">
        <v>12740</v>
      </c>
      <c r="J664" s="138">
        <v>97322</v>
      </c>
      <c r="K664" s="138">
        <v>74256</v>
      </c>
      <c r="L664" s="138">
        <v>3140</v>
      </c>
      <c r="M664" s="138">
        <v>15349</v>
      </c>
      <c r="N664" s="138">
        <v>159</v>
      </c>
      <c r="O664" s="138">
        <v>15974</v>
      </c>
      <c r="P664" s="138">
        <v>15846</v>
      </c>
      <c r="Q664" s="138">
        <v>2355</v>
      </c>
      <c r="R664" s="138">
        <v>12902</v>
      </c>
      <c r="S664" s="138">
        <v>45364</v>
      </c>
      <c r="T664" s="138">
        <v>13112</v>
      </c>
      <c r="U664" s="138">
        <v>3367</v>
      </c>
      <c r="V664" s="138">
        <v>25382</v>
      </c>
      <c r="W664" s="138">
        <v>31991</v>
      </c>
      <c r="X664" s="138">
        <v>15314</v>
      </c>
      <c r="Y664" s="135">
        <v>15595</v>
      </c>
      <c r="Z664" s="138">
        <v>14414</v>
      </c>
      <c r="AA664" s="138">
        <v>44521</v>
      </c>
      <c r="AB664" s="138">
        <v>925</v>
      </c>
      <c r="AC664" s="138">
        <v>399</v>
      </c>
      <c r="AD664" s="138">
        <v>6833</v>
      </c>
      <c r="AE664" s="138">
        <v>25600</v>
      </c>
      <c r="AF664" s="138">
        <v>8265</v>
      </c>
      <c r="AG664" s="138">
        <v>19910</v>
      </c>
      <c r="AH664" s="138">
        <v>58810</v>
      </c>
      <c r="AI664" s="138">
        <v>44010</v>
      </c>
      <c r="AJ664" s="138">
        <v>367640</v>
      </c>
      <c r="AK664" s="128">
        <f t="shared" si="420"/>
        <v>0.15349000000000002</v>
      </c>
      <c r="AL664" s="129">
        <f t="shared" si="421"/>
        <v>1.2730000000000001</v>
      </c>
      <c r="AM664" s="129">
        <f t="shared" si="454"/>
        <v>2.2205500000000002</v>
      </c>
      <c r="AN664" s="129">
        <f t="shared" si="454"/>
        <v>2.9944500000000001</v>
      </c>
      <c r="AO664" s="129">
        <f t="shared" si="423"/>
        <v>9.7322000000000006</v>
      </c>
      <c r="AP664" s="129">
        <f t="shared" si="424"/>
        <v>3.7128000000000001</v>
      </c>
      <c r="AQ664" s="129">
        <f t="shared" si="425"/>
        <v>0.58810000000000007</v>
      </c>
      <c r="AR664" s="129">
        <f t="shared" si="425"/>
        <v>0.44010000000000005</v>
      </c>
      <c r="AT664" s="131">
        <f t="shared" si="447"/>
        <v>43762</v>
      </c>
      <c r="AU664" s="132">
        <f t="shared" si="426"/>
        <v>0.25600000000000001</v>
      </c>
      <c r="AV664" s="132">
        <f t="shared" si="427"/>
        <v>0.44521000000000005</v>
      </c>
      <c r="AW664" s="132">
        <f t="shared" si="428"/>
        <v>0.45364000000000004</v>
      </c>
      <c r="AX664" s="132">
        <f t="shared" si="429"/>
        <v>3.9900000000000005E-3</v>
      </c>
      <c r="AY664" s="132">
        <f t="shared" si="430"/>
        <v>9.2500000000000013E-3</v>
      </c>
      <c r="AZ664" s="132">
        <f t="shared" si="431"/>
        <v>0.25382000000000005</v>
      </c>
      <c r="BA664" s="132">
        <f t="shared" si="432"/>
        <v>0.15595000000000001</v>
      </c>
      <c r="BB664" s="132">
        <f t="shared" si="433"/>
        <v>0.63982000000000006</v>
      </c>
      <c r="BC664" s="132">
        <f t="shared" si="434"/>
        <v>0.14414000000000002</v>
      </c>
      <c r="BD664" s="132">
        <f t="shared" si="435"/>
        <v>0.15314000000000003</v>
      </c>
      <c r="BE664" s="132">
        <f t="shared" si="436"/>
        <v>8.2650000000000001E-2</v>
      </c>
      <c r="BF664" s="132">
        <f t="shared" si="437"/>
        <v>6.8330000000000002E-2</v>
      </c>
      <c r="BG664" s="132">
        <f t="shared" si="448"/>
        <v>1.9910000000000001E-2</v>
      </c>
      <c r="BH664" s="132"/>
      <c r="BI664" s="132">
        <f t="shared" si="410"/>
        <v>1.2730000000000001</v>
      </c>
      <c r="BJ664" s="132">
        <f t="shared" si="410"/>
        <v>2.2205500000000002</v>
      </c>
      <c r="BK664" s="132">
        <f t="shared" si="410"/>
        <v>2.9944500000000001</v>
      </c>
      <c r="BL664" s="132">
        <f t="shared" si="438"/>
        <v>0.3367</v>
      </c>
      <c r="BM664" s="132">
        <f t="shared" si="449"/>
        <v>1.5349000000000002</v>
      </c>
      <c r="BN664" s="132">
        <f t="shared" si="439"/>
        <v>0.80308000000000002</v>
      </c>
      <c r="BO664" s="132"/>
      <c r="BP664" s="132">
        <f t="shared" si="450"/>
        <v>3.7128000000000001</v>
      </c>
      <c r="BQ664" s="132">
        <f t="shared" si="451"/>
        <v>9.7322000000000006</v>
      </c>
      <c r="BR664" s="132">
        <f t="shared" si="452"/>
        <v>0.36763999999999997</v>
      </c>
      <c r="BS664" s="132">
        <f t="shared" si="440"/>
        <v>0.13112000000000001</v>
      </c>
      <c r="BT664" s="132">
        <f t="shared" si="441"/>
        <v>1.2902</v>
      </c>
      <c r="BU664" s="132"/>
      <c r="BV664" s="132">
        <f t="shared" si="453"/>
        <v>0.1862</v>
      </c>
      <c r="BW664" s="133">
        <f t="shared" si="411"/>
        <v>1.5094000000000001</v>
      </c>
      <c r="BX664" s="133">
        <f t="shared" si="411"/>
        <v>1.274</v>
      </c>
      <c r="BY664" s="133">
        <f t="shared" si="442"/>
        <v>0.23550000000000001</v>
      </c>
      <c r="BZ664" s="133">
        <f t="shared" si="443"/>
        <v>0.314</v>
      </c>
      <c r="CA664" s="133">
        <f t="shared" si="444"/>
        <v>1.5900000000000001E-2</v>
      </c>
      <c r="CB664" s="133">
        <f t="shared" si="445"/>
        <v>7.9870000000000001</v>
      </c>
      <c r="CC664" s="133"/>
      <c r="CD664" s="133">
        <f t="shared" si="446"/>
        <v>1.5846</v>
      </c>
    </row>
    <row r="665" spans="1:82" ht="15.75" x14ac:dyDescent="0.25">
      <c r="A665" s="125">
        <v>43763</v>
      </c>
      <c r="B665" s="138">
        <v>12481</v>
      </c>
      <c r="C665" s="138">
        <v>43669</v>
      </c>
      <c r="D665" s="138">
        <v>59064</v>
      </c>
      <c r="E665" s="138">
        <v>15071</v>
      </c>
      <c r="F665" s="138">
        <v>39330</v>
      </c>
      <c r="G665" s="138">
        <v>1625</v>
      </c>
      <c r="H665" s="138">
        <v>14078</v>
      </c>
      <c r="I665" s="138">
        <v>12360</v>
      </c>
      <c r="J665" s="138">
        <v>94899</v>
      </c>
      <c r="K665" s="138">
        <v>72468</v>
      </c>
      <c r="L665" s="138">
        <v>3058</v>
      </c>
      <c r="M665" s="138">
        <v>15192</v>
      </c>
      <c r="N665" s="138">
        <v>149</v>
      </c>
      <c r="O665" s="138">
        <v>15754</v>
      </c>
      <c r="P665" s="138">
        <v>15546</v>
      </c>
      <c r="Q665" s="138">
        <v>2262</v>
      </c>
      <c r="R665" s="138">
        <v>13414</v>
      </c>
      <c r="S665" s="138">
        <v>44473</v>
      </c>
      <c r="T665" s="138">
        <v>14497</v>
      </c>
      <c r="U665" s="138">
        <v>3267</v>
      </c>
      <c r="V665" s="138">
        <v>23958</v>
      </c>
      <c r="W665" s="138">
        <v>30774</v>
      </c>
      <c r="X665" s="138">
        <v>14885</v>
      </c>
      <c r="Y665" s="135">
        <v>15595</v>
      </c>
      <c r="Z665" s="138">
        <v>14146</v>
      </c>
      <c r="AA665" s="138">
        <v>43149</v>
      </c>
      <c r="AB665" s="138">
        <v>887</v>
      </c>
      <c r="AC665" s="138">
        <v>353</v>
      </c>
      <c r="AD665" s="138">
        <v>4870</v>
      </c>
      <c r="AE665" s="138">
        <v>26706</v>
      </c>
      <c r="AF665" s="138">
        <v>7709</v>
      </c>
      <c r="AG665" s="138">
        <v>11010</v>
      </c>
      <c r="AH665" s="138">
        <v>40160</v>
      </c>
      <c r="AI665" s="138">
        <v>31850</v>
      </c>
      <c r="AJ665" s="138">
        <v>363460</v>
      </c>
      <c r="AK665" s="128">
        <f t="shared" si="420"/>
        <v>0.15192</v>
      </c>
      <c r="AL665" s="129">
        <f t="shared" si="421"/>
        <v>1.2481</v>
      </c>
      <c r="AM665" s="129">
        <f t="shared" si="454"/>
        <v>2.1834500000000001</v>
      </c>
      <c r="AN665" s="129">
        <f t="shared" si="454"/>
        <v>2.9532000000000003</v>
      </c>
      <c r="AO665" s="129">
        <f t="shared" si="423"/>
        <v>9.4899000000000004</v>
      </c>
      <c r="AP665" s="129">
        <f t="shared" si="424"/>
        <v>3.6234000000000002</v>
      </c>
      <c r="AQ665" s="129">
        <f t="shared" si="425"/>
        <v>0.40160000000000001</v>
      </c>
      <c r="AR665" s="129">
        <f t="shared" si="425"/>
        <v>0.31850000000000001</v>
      </c>
      <c r="AT665" s="131">
        <f t="shared" si="447"/>
        <v>43763</v>
      </c>
      <c r="AU665" s="132">
        <f t="shared" si="426"/>
        <v>0.26706000000000002</v>
      </c>
      <c r="AV665" s="132">
        <f t="shared" si="427"/>
        <v>0.43149000000000004</v>
      </c>
      <c r="AW665" s="132">
        <f t="shared" si="428"/>
        <v>0.44473000000000001</v>
      </c>
      <c r="AX665" s="132">
        <f t="shared" si="429"/>
        <v>3.5300000000000002E-3</v>
      </c>
      <c r="AY665" s="132">
        <f t="shared" si="430"/>
        <v>8.8700000000000011E-3</v>
      </c>
      <c r="AZ665" s="132">
        <f t="shared" si="431"/>
        <v>0.23958000000000002</v>
      </c>
      <c r="BA665" s="132">
        <f t="shared" si="432"/>
        <v>0.15595000000000001</v>
      </c>
      <c r="BB665" s="132">
        <f t="shared" si="433"/>
        <v>0.61548000000000003</v>
      </c>
      <c r="BC665" s="132">
        <f t="shared" si="434"/>
        <v>0.14146</v>
      </c>
      <c r="BD665" s="132">
        <f t="shared" si="435"/>
        <v>0.14885000000000001</v>
      </c>
      <c r="BE665" s="132">
        <f t="shared" si="436"/>
        <v>7.7090000000000006E-2</v>
      </c>
      <c r="BF665" s="132">
        <f t="shared" si="437"/>
        <v>4.8700000000000007E-2</v>
      </c>
      <c r="BG665" s="132">
        <f t="shared" si="448"/>
        <v>1.1009999999999999E-2</v>
      </c>
      <c r="BH665" s="132"/>
      <c r="BI665" s="132">
        <f t="shared" si="410"/>
        <v>1.2481</v>
      </c>
      <c r="BJ665" s="132">
        <f t="shared" si="410"/>
        <v>2.1834500000000001</v>
      </c>
      <c r="BK665" s="132">
        <f t="shared" si="410"/>
        <v>2.9532000000000003</v>
      </c>
      <c r="BL665" s="132">
        <f t="shared" si="438"/>
        <v>0.32669999999999999</v>
      </c>
      <c r="BM665" s="132">
        <f t="shared" si="449"/>
        <v>1.5071000000000001</v>
      </c>
      <c r="BN665" s="132">
        <f t="shared" si="439"/>
        <v>0.78660000000000008</v>
      </c>
      <c r="BO665" s="132"/>
      <c r="BP665" s="132">
        <f t="shared" si="450"/>
        <v>3.6234000000000002</v>
      </c>
      <c r="BQ665" s="132">
        <f t="shared" si="451"/>
        <v>9.4899000000000004</v>
      </c>
      <c r="BR665" s="132">
        <f t="shared" si="452"/>
        <v>0.36346000000000001</v>
      </c>
      <c r="BS665" s="132">
        <f t="shared" si="440"/>
        <v>0.14497000000000002</v>
      </c>
      <c r="BT665" s="132">
        <f t="shared" si="441"/>
        <v>1.3414000000000001</v>
      </c>
      <c r="BU665" s="132"/>
      <c r="BV665" s="132">
        <f t="shared" si="453"/>
        <v>0.16250000000000001</v>
      </c>
      <c r="BW665" s="133">
        <f t="shared" si="411"/>
        <v>1.4078000000000002</v>
      </c>
      <c r="BX665" s="133">
        <f t="shared" si="411"/>
        <v>1.236</v>
      </c>
      <c r="BY665" s="133">
        <f t="shared" si="442"/>
        <v>0.22620000000000001</v>
      </c>
      <c r="BZ665" s="133">
        <f t="shared" si="443"/>
        <v>0.30580000000000002</v>
      </c>
      <c r="CA665" s="133">
        <f t="shared" si="444"/>
        <v>1.49E-2</v>
      </c>
      <c r="CB665" s="133">
        <f t="shared" si="445"/>
        <v>7.8769999999999998</v>
      </c>
      <c r="CC665" s="133"/>
      <c r="CD665" s="133">
        <f t="shared" si="446"/>
        <v>1.5546</v>
      </c>
    </row>
    <row r="666" spans="1:82" ht="15.75" x14ac:dyDescent="0.25">
      <c r="A666" s="125">
        <v>43764</v>
      </c>
      <c r="B666" s="138">
        <v>12948</v>
      </c>
      <c r="C666" s="138">
        <v>44409</v>
      </c>
      <c r="D666" s="138">
        <v>59702</v>
      </c>
      <c r="E666" s="138">
        <v>14440</v>
      </c>
      <c r="F666" s="138">
        <v>42388</v>
      </c>
      <c r="G666" s="138">
        <v>1676</v>
      </c>
      <c r="H666" s="138">
        <v>13694</v>
      </c>
      <c r="I666" s="138">
        <v>12871</v>
      </c>
      <c r="J666" s="138">
        <v>96380</v>
      </c>
      <c r="K666" s="138">
        <v>73547</v>
      </c>
      <c r="L666" s="138">
        <v>2969</v>
      </c>
      <c r="M666" s="138">
        <v>17092</v>
      </c>
      <c r="N666" s="138">
        <v>46</v>
      </c>
      <c r="O666" s="138">
        <v>18636</v>
      </c>
      <c r="P666" s="138">
        <v>15909</v>
      </c>
      <c r="Q666" s="138">
        <v>2277</v>
      </c>
      <c r="R666" s="138">
        <v>12742</v>
      </c>
      <c r="S666" s="138">
        <v>42311</v>
      </c>
      <c r="T666" s="138">
        <v>15423</v>
      </c>
      <c r="U666" s="138">
        <v>3061</v>
      </c>
      <c r="V666" s="138">
        <v>25495</v>
      </c>
      <c r="W666" s="138">
        <v>30178</v>
      </c>
      <c r="X666" s="138">
        <v>16286</v>
      </c>
      <c r="Y666" s="135">
        <v>15595</v>
      </c>
      <c r="Z666" s="138">
        <v>15073</v>
      </c>
      <c r="AA666" s="138">
        <v>44356</v>
      </c>
      <c r="AB666" s="138">
        <v>952</v>
      </c>
      <c r="AC666" s="138">
        <v>452</v>
      </c>
      <c r="AD666" s="138">
        <v>4361</v>
      </c>
      <c r="AE666" s="138">
        <v>29079</v>
      </c>
      <c r="AF666" s="138">
        <v>5635</v>
      </c>
      <c r="AG666" s="138">
        <v>6040</v>
      </c>
      <c r="AH666" s="138">
        <v>37000</v>
      </c>
      <c r="AI666" s="138">
        <v>28220</v>
      </c>
      <c r="AJ666" s="138">
        <v>367520</v>
      </c>
      <c r="AK666" s="128">
        <f t="shared" si="420"/>
        <v>0.17092000000000002</v>
      </c>
      <c r="AL666" s="129">
        <f t="shared" si="421"/>
        <v>1.2948</v>
      </c>
      <c r="AM666" s="129">
        <f t="shared" si="454"/>
        <v>2.22045</v>
      </c>
      <c r="AN666" s="129">
        <f t="shared" si="454"/>
        <v>2.9851000000000001</v>
      </c>
      <c r="AO666" s="129">
        <f t="shared" si="423"/>
        <v>9.6379999999999999</v>
      </c>
      <c r="AP666" s="129">
        <f t="shared" si="424"/>
        <v>3.6773500000000001</v>
      </c>
      <c r="AQ666" s="129">
        <f t="shared" si="425"/>
        <v>0.37000000000000005</v>
      </c>
      <c r="AR666" s="129">
        <f t="shared" si="425"/>
        <v>0.28220000000000001</v>
      </c>
      <c r="AT666" s="131">
        <f t="shared" si="447"/>
        <v>43764</v>
      </c>
      <c r="AU666" s="132">
        <f t="shared" si="426"/>
        <v>0.29079000000000005</v>
      </c>
      <c r="AV666" s="132">
        <f t="shared" si="427"/>
        <v>0.44356000000000001</v>
      </c>
      <c r="AW666" s="132">
        <f t="shared" si="428"/>
        <v>0.42311000000000004</v>
      </c>
      <c r="AX666" s="132">
        <f t="shared" si="429"/>
        <v>4.5200000000000006E-3</v>
      </c>
      <c r="AY666" s="132">
        <f t="shared" si="430"/>
        <v>9.5200000000000007E-3</v>
      </c>
      <c r="AZ666" s="132">
        <f t="shared" si="431"/>
        <v>0.25495000000000001</v>
      </c>
      <c r="BA666" s="132">
        <f t="shared" si="432"/>
        <v>0.15595000000000001</v>
      </c>
      <c r="BB666" s="132">
        <f t="shared" si="433"/>
        <v>0.6035600000000001</v>
      </c>
      <c r="BC666" s="132">
        <f t="shared" si="434"/>
        <v>0.15073</v>
      </c>
      <c r="BD666" s="132">
        <f t="shared" si="435"/>
        <v>0.16286</v>
      </c>
      <c r="BE666" s="132">
        <f t="shared" si="436"/>
        <v>5.6350000000000004E-2</v>
      </c>
      <c r="BF666" s="132">
        <f t="shared" si="437"/>
        <v>4.3610000000000003E-2</v>
      </c>
      <c r="BG666" s="132">
        <f t="shared" si="448"/>
        <v>6.0399999999999994E-3</v>
      </c>
      <c r="BH666" s="132"/>
      <c r="BI666" s="132">
        <f t="shared" si="410"/>
        <v>1.2948</v>
      </c>
      <c r="BJ666" s="132">
        <f t="shared" si="410"/>
        <v>2.22045</v>
      </c>
      <c r="BK666" s="132">
        <f t="shared" si="410"/>
        <v>2.9851000000000001</v>
      </c>
      <c r="BL666" s="132">
        <f t="shared" si="438"/>
        <v>0.30610000000000004</v>
      </c>
      <c r="BM666" s="132">
        <f t="shared" si="449"/>
        <v>1.4440000000000002</v>
      </c>
      <c r="BN666" s="132">
        <f t="shared" si="439"/>
        <v>0.84776000000000007</v>
      </c>
      <c r="BO666" s="132"/>
      <c r="BP666" s="132">
        <f t="shared" si="450"/>
        <v>3.6773500000000001</v>
      </c>
      <c r="BQ666" s="132">
        <f t="shared" si="451"/>
        <v>9.6379999999999999</v>
      </c>
      <c r="BR666" s="132">
        <f t="shared" si="452"/>
        <v>0.36751999999999996</v>
      </c>
      <c r="BS666" s="132">
        <f t="shared" si="440"/>
        <v>0.15423000000000001</v>
      </c>
      <c r="BT666" s="132">
        <f t="shared" si="441"/>
        <v>1.2742</v>
      </c>
      <c r="BU666" s="132"/>
      <c r="BV666" s="132">
        <f t="shared" si="453"/>
        <v>0.1676</v>
      </c>
      <c r="BW666" s="133">
        <f t="shared" si="411"/>
        <v>1.3694000000000002</v>
      </c>
      <c r="BX666" s="133">
        <f t="shared" si="411"/>
        <v>1.2871000000000001</v>
      </c>
      <c r="BY666" s="133">
        <f t="shared" si="442"/>
        <v>0.22770000000000001</v>
      </c>
      <c r="BZ666" s="133">
        <f t="shared" si="443"/>
        <v>0.2969</v>
      </c>
      <c r="CA666" s="133">
        <f t="shared" si="444"/>
        <v>4.5999999999999999E-3</v>
      </c>
      <c r="CB666" s="133">
        <f t="shared" si="445"/>
        <v>9.3179999999999996</v>
      </c>
      <c r="CC666" s="133"/>
      <c r="CD666" s="133">
        <f t="shared" si="446"/>
        <v>1.5909</v>
      </c>
    </row>
    <row r="667" spans="1:82" ht="15.75" x14ac:dyDescent="0.25">
      <c r="A667" s="125">
        <v>43765</v>
      </c>
      <c r="B667" s="138">
        <v>14565</v>
      </c>
      <c r="C667" s="138">
        <v>49813</v>
      </c>
      <c r="D667" s="138">
        <v>65990</v>
      </c>
      <c r="E667" s="138">
        <v>17819</v>
      </c>
      <c r="F667" s="138">
        <v>47707</v>
      </c>
      <c r="G667" s="138">
        <v>2977</v>
      </c>
      <c r="H667" s="138">
        <v>21133</v>
      </c>
      <c r="I667" s="138">
        <v>19005</v>
      </c>
      <c r="J667" s="138">
        <v>110736</v>
      </c>
      <c r="K667" s="138">
        <v>84580</v>
      </c>
      <c r="L667" s="138">
        <v>3769</v>
      </c>
      <c r="M667" s="138">
        <v>18737</v>
      </c>
      <c r="N667" s="138">
        <v>70</v>
      </c>
      <c r="O667" s="138">
        <v>23281</v>
      </c>
      <c r="P667" s="138">
        <v>22459</v>
      </c>
      <c r="Q667" s="138">
        <v>3189</v>
      </c>
      <c r="R667" s="138">
        <v>14857</v>
      </c>
      <c r="S667" s="138">
        <v>48171</v>
      </c>
      <c r="T667" s="138">
        <v>13768</v>
      </c>
      <c r="U667" s="138">
        <v>4950</v>
      </c>
      <c r="V667" s="138">
        <v>30055</v>
      </c>
      <c r="W667" s="138">
        <v>35404</v>
      </c>
      <c r="X667" s="138">
        <v>29307</v>
      </c>
      <c r="Y667" s="135">
        <v>15595</v>
      </c>
      <c r="Z667" s="138">
        <v>16562</v>
      </c>
      <c r="AA667" s="138">
        <v>50402</v>
      </c>
      <c r="AB667" s="138">
        <v>1665</v>
      </c>
      <c r="AC667" s="138">
        <v>547</v>
      </c>
      <c r="AD667" s="138">
        <v>6847</v>
      </c>
      <c r="AE667" s="138">
        <v>36792</v>
      </c>
      <c r="AF667" s="138">
        <v>8613</v>
      </c>
      <c r="AG667" s="138">
        <v>11010</v>
      </c>
      <c r="AH667" s="138">
        <v>51390</v>
      </c>
      <c r="AI667" s="138">
        <v>46140</v>
      </c>
      <c r="AJ667" s="138">
        <v>359360</v>
      </c>
      <c r="AK667" s="128">
        <f t="shared" si="420"/>
        <v>0.18737000000000001</v>
      </c>
      <c r="AL667" s="129">
        <f t="shared" si="421"/>
        <v>1.4565000000000001</v>
      </c>
      <c r="AM667" s="129">
        <f t="shared" si="454"/>
        <v>2.49065</v>
      </c>
      <c r="AN667" s="129">
        <f t="shared" si="454"/>
        <v>3.2995000000000001</v>
      </c>
      <c r="AO667" s="129">
        <f t="shared" si="423"/>
        <v>11.073600000000001</v>
      </c>
      <c r="AP667" s="129">
        <f t="shared" si="424"/>
        <v>4.2290000000000001</v>
      </c>
      <c r="AQ667" s="129">
        <f t="shared" si="425"/>
        <v>0.51390000000000002</v>
      </c>
      <c r="AR667" s="129">
        <f t="shared" si="425"/>
        <v>0.46140000000000003</v>
      </c>
      <c r="AT667" s="131">
        <f t="shared" si="447"/>
        <v>43765</v>
      </c>
      <c r="AU667" s="132">
        <f t="shared" si="426"/>
        <v>0.36792000000000002</v>
      </c>
      <c r="AV667" s="132">
        <f t="shared" si="427"/>
        <v>0.50402000000000002</v>
      </c>
      <c r="AW667" s="132">
        <f t="shared" si="428"/>
        <v>0.48171000000000003</v>
      </c>
      <c r="AX667" s="132">
        <f t="shared" si="429"/>
        <v>5.47E-3</v>
      </c>
      <c r="AY667" s="132">
        <f t="shared" si="430"/>
        <v>1.6650000000000002E-2</v>
      </c>
      <c r="AZ667" s="132">
        <f t="shared" si="431"/>
        <v>0.30055000000000004</v>
      </c>
      <c r="BA667" s="132">
        <f t="shared" si="432"/>
        <v>0.15595000000000001</v>
      </c>
      <c r="BB667" s="132">
        <f t="shared" si="433"/>
        <v>0.70808000000000004</v>
      </c>
      <c r="BC667" s="132">
        <f t="shared" si="434"/>
        <v>0.16562000000000002</v>
      </c>
      <c r="BD667" s="132">
        <f t="shared" si="435"/>
        <v>0.29307</v>
      </c>
      <c r="BE667" s="132">
        <f t="shared" si="436"/>
        <v>8.6130000000000012E-2</v>
      </c>
      <c r="BF667" s="132">
        <f t="shared" si="437"/>
        <v>6.8470000000000003E-2</v>
      </c>
      <c r="BG667" s="132">
        <f t="shared" si="448"/>
        <v>1.1009999999999999E-2</v>
      </c>
      <c r="BH667" s="132"/>
      <c r="BI667" s="132">
        <f t="shared" si="410"/>
        <v>1.4565000000000001</v>
      </c>
      <c r="BJ667" s="132">
        <f t="shared" si="410"/>
        <v>2.49065</v>
      </c>
      <c r="BK667" s="132">
        <f t="shared" si="410"/>
        <v>3.2995000000000001</v>
      </c>
      <c r="BL667" s="132">
        <f t="shared" si="438"/>
        <v>0.49500000000000005</v>
      </c>
      <c r="BM667" s="132">
        <f t="shared" si="449"/>
        <v>1.7819</v>
      </c>
      <c r="BN667" s="132">
        <f t="shared" si="439"/>
        <v>0.9541400000000001</v>
      </c>
      <c r="BO667" s="132"/>
      <c r="BP667" s="132">
        <f t="shared" si="450"/>
        <v>4.2290000000000001</v>
      </c>
      <c r="BQ667" s="132">
        <f t="shared" si="451"/>
        <v>11.073600000000001</v>
      </c>
      <c r="BR667" s="132">
        <f t="shared" si="452"/>
        <v>0.35935999999999996</v>
      </c>
      <c r="BS667" s="132">
        <f t="shared" si="440"/>
        <v>0.13768000000000002</v>
      </c>
      <c r="BT667" s="132">
        <f t="shared" si="441"/>
        <v>1.4857</v>
      </c>
      <c r="BU667" s="132"/>
      <c r="BV667" s="132">
        <f t="shared" si="453"/>
        <v>0.29770000000000002</v>
      </c>
      <c r="BW667" s="133">
        <f t="shared" si="411"/>
        <v>2.1133000000000002</v>
      </c>
      <c r="BX667" s="133">
        <f t="shared" si="411"/>
        <v>1.9005000000000001</v>
      </c>
      <c r="BY667" s="133">
        <f t="shared" si="442"/>
        <v>0.31890000000000002</v>
      </c>
      <c r="BZ667" s="133">
        <f t="shared" si="443"/>
        <v>0.37690000000000001</v>
      </c>
      <c r="CA667" s="133">
        <f t="shared" si="444"/>
        <v>7.0000000000000001E-3</v>
      </c>
      <c r="CB667" s="133">
        <f t="shared" si="445"/>
        <v>11.640499999999999</v>
      </c>
      <c r="CC667" s="133"/>
      <c r="CD667" s="133">
        <f t="shared" si="446"/>
        <v>2.2459000000000002</v>
      </c>
    </row>
    <row r="668" spans="1:82" ht="15.75" x14ac:dyDescent="0.25">
      <c r="A668" s="125">
        <v>43766</v>
      </c>
      <c r="B668" s="138">
        <v>13217</v>
      </c>
      <c r="C668" s="138">
        <v>45462</v>
      </c>
      <c r="D668" s="138">
        <v>61409</v>
      </c>
      <c r="E668" s="138">
        <v>16510</v>
      </c>
      <c r="F668" s="138">
        <v>39062</v>
      </c>
      <c r="G668" s="138">
        <v>2272</v>
      </c>
      <c r="H668" s="138">
        <v>19418</v>
      </c>
      <c r="I668" s="138">
        <v>16980</v>
      </c>
      <c r="J668" s="138">
        <v>100263</v>
      </c>
      <c r="K668" s="138">
        <v>76538</v>
      </c>
      <c r="L668" s="138">
        <v>4053</v>
      </c>
      <c r="M668" s="138">
        <v>15141</v>
      </c>
      <c r="N668" s="138">
        <v>133</v>
      </c>
      <c r="O668" s="138">
        <v>18888</v>
      </c>
      <c r="P668" s="138">
        <v>19846</v>
      </c>
      <c r="Q668" s="138">
        <v>3108</v>
      </c>
      <c r="R668" s="138">
        <v>13418</v>
      </c>
      <c r="S668" s="138">
        <v>48155</v>
      </c>
      <c r="T668" s="138">
        <v>14926</v>
      </c>
      <c r="U668" s="138">
        <v>4241</v>
      </c>
      <c r="V668" s="138">
        <v>25737</v>
      </c>
      <c r="W668" s="138">
        <v>31534</v>
      </c>
      <c r="X668" s="138">
        <v>19594</v>
      </c>
      <c r="Y668" s="135">
        <v>15595</v>
      </c>
      <c r="Z668" s="138">
        <v>14205</v>
      </c>
      <c r="AA668" s="138">
        <v>43838</v>
      </c>
      <c r="AB668" s="138">
        <v>983</v>
      </c>
      <c r="AC668" s="138">
        <v>362</v>
      </c>
      <c r="AD668" s="138">
        <v>6415</v>
      </c>
      <c r="AE668" s="138">
        <v>38739</v>
      </c>
      <c r="AF668" s="138">
        <v>7730</v>
      </c>
      <c r="AG668" s="138">
        <v>3140</v>
      </c>
      <c r="AH668" s="138">
        <v>57150</v>
      </c>
      <c r="AI668" s="138">
        <v>41710</v>
      </c>
      <c r="AJ668" s="138">
        <v>358500</v>
      </c>
      <c r="AK668" s="128">
        <f t="shared" si="420"/>
        <v>0.15141000000000002</v>
      </c>
      <c r="AL668" s="129">
        <f t="shared" si="421"/>
        <v>1.3217000000000001</v>
      </c>
      <c r="AM668" s="129">
        <f t="shared" si="454"/>
        <v>2.2730999999999999</v>
      </c>
      <c r="AN668" s="129">
        <f t="shared" si="454"/>
        <v>3.0704500000000001</v>
      </c>
      <c r="AO668" s="129">
        <f t="shared" si="423"/>
        <v>10.026300000000001</v>
      </c>
      <c r="AP668" s="129">
        <f t="shared" si="424"/>
        <v>3.8269000000000002</v>
      </c>
      <c r="AQ668" s="129">
        <f t="shared" si="425"/>
        <v>0.57150000000000001</v>
      </c>
      <c r="AR668" s="129">
        <f t="shared" si="425"/>
        <v>0.41710000000000003</v>
      </c>
      <c r="AT668" s="131">
        <f t="shared" si="447"/>
        <v>43766</v>
      </c>
      <c r="AU668" s="132">
        <f t="shared" si="426"/>
        <v>0.38739000000000001</v>
      </c>
      <c r="AV668" s="132">
        <f t="shared" si="427"/>
        <v>0.43838000000000005</v>
      </c>
      <c r="AW668" s="132">
        <f t="shared" si="428"/>
        <v>0.48155000000000003</v>
      </c>
      <c r="AX668" s="132">
        <f t="shared" si="429"/>
        <v>3.6200000000000004E-3</v>
      </c>
      <c r="AY668" s="132">
        <f t="shared" si="430"/>
        <v>9.8300000000000002E-3</v>
      </c>
      <c r="AZ668" s="132">
        <f t="shared" si="431"/>
        <v>0.25737000000000004</v>
      </c>
      <c r="BA668" s="132">
        <f t="shared" si="432"/>
        <v>0.15595000000000001</v>
      </c>
      <c r="BB668" s="132">
        <f t="shared" si="433"/>
        <v>0.63068000000000002</v>
      </c>
      <c r="BC668" s="132">
        <f t="shared" si="434"/>
        <v>0.14205000000000001</v>
      </c>
      <c r="BD668" s="132">
        <f t="shared" si="435"/>
        <v>0.19594</v>
      </c>
      <c r="BE668" s="132">
        <f t="shared" si="436"/>
        <v>7.7300000000000008E-2</v>
      </c>
      <c r="BF668" s="132">
        <f t="shared" si="437"/>
        <v>6.4149999999999999E-2</v>
      </c>
      <c r="BG668" s="132">
        <f t="shared" si="448"/>
        <v>3.14E-3</v>
      </c>
      <c r="BH668" s="132"/>
      <c r="BI668" s="132">
        <f t="shared" si="410"/>
        <v>1.3217000000000001</v>
      </c>
      <c r="BJ668" s="132">
        <f t="shared" si="410"/>
        <v>2.2730999999999999</v>
      </c>
      <c r="BK668" s="132">
        <f t="shared" si="410"/>
        <v>3.0704500000000001</v>
      </c>
      <c r="BL668" s="132">
        <f t="shared" si="438"/>
        <v>0.42410000000000003</v>
      </c>
      <c r="BM668" s="132">
        <f t="shared" si="449"/>
        <v>1.651</v>
      </c>
      <c r="BN668" s="132">
        <f t="shared" si="439"/>
        <v>0.78124000000000005</v>
      </c>
      <c r="BO668" s="132"/>
      <c r="BP668" s="132">
        <f t="shared" si="450"/>
        <v>3.8269000000000002</v>
      </c>
      <c r="BQ668" s="132">
        <f t="shared" si="451"/>
        <v>10.026300000000001</v>
      </c>
      <c r="BR668" s="132">
        <f t="shared" si="452"/>
        <v>0.35849999999999999</v>
      </c>
      <c r="BS668" s="132">
        <f t="shared" si="440"/>
        <v>0.14926</v>
      </c>
      <c r="BT668" s="132">
        <f t="shared" si="441"/>
        <v>1.3418000000000001</v>
      </c>
      <c r="BU668" s="132"/>
      <c r="BV668" s="132">
        <f t="shared" si="453"/>
        <v>0.22720000000000001</v>
      </c>
      <c r="BW668" s="133">
        <f t="shared" si="411"/>
        <v>1.9418000000000002</v>
      </c>
      <c r="BX668" s="133">
        <f t="shared" si="411"/>
        <v>1.6980000000000002</v>
      </c>
      <c r="BY668" s="133">
        <f t="shared" si="442"/>
        <v>0.31080000000000002</v>
      </c>
      <c r="BZ668" s="133">
        <f t="shared" si="443"/>
        <v>0.40529999999999999</v>
      </c>
      <c r="CA668" s="133">
        <f t="shared" si="444"/>
        <v>1.3300000000000001E-2</v>
      </c>
      <c r="CB668" s="133">
        <f t="shared" si="445"/>
        <v>9.4440000000000008</v>
      </c>
      <c r="CC668" s="133"/>
      <c r="CD668" s="133">
        <f t="shared" si="446"/>
        <v>1.9846000000000001</v>
      </c>
    </row>
    <row r="669" spans="1:82" ht="15.75" x14ac:dyDescent="0.25">
      <c r="A669" s="125">
        <v>43767</v>
      </c>
      <c r="B669" s="138">
        <v>13056</v>
      </c>
      <c r="C669" s="138">
        <v>44526</v>
      </c>
      <c r="D669" s="138">
        <v>60524</v>
      </c>
      <c r="E669" s="138">
        <v>16008</v>
      </c>
      <c r="F669" s="138">
        <v>41783</v>
      </c>
      <c r="G669" s="138">
        <v>2552</v>
      </c>
      <c r="H669" s="138">
        <v>19410</v>
      </c>
      <c r="I669" s="138">
        <v>19572</v>
      </c>
      <c r="J669" s="138">
        <v>101710</v>
      </c>
      <c r="K669" s="138">
        <v>77067</v>
      </c>
      <c r="L669" s="138">
        <v>4144</v>
      </c>
      <c r="M669" s="138">
        <v>15287</v>
      </c>
      <c r="N669" s="138">
        <v>149</v>
      </c>
      <c r="O669" s="138">
        <v>20242</v>
      </c>
      <c r="P669" s="138">
        <v>19865</v>
      </c>
      <c r="Q669" s="138">
        <v>3404</v>
      </c>
      <c r="R669" s="138">
        <v>13874</v>
      </c>
      <c r="S669" s="138">
        <v>46137</v>
      </c>
      <c r="T669" s="138">
        <v>12565</v>
      </c>
      <c r="U669" s="138">
        <v>3777</v>
      </c>
      <c r="V669" s="138">
        <v>25323</v>
      </c>
      <c r="W669" s="138">
        <v>33456</v>
      </c>
      <c r="X669" s="138">
        <v>32584</v>
      </c>
      <c r="Y669" s="135">
        <v>15595</v>
      </c>
      <c r="Z669" s="138">
        <v>13501</v>
      </c>
      <c r="AA669" s="138">
        <v>41918</v>
      </c>
      <c r="AB669" s="138">
        <v>1066</v>
      </c>
      <c r="AC669" s="138">
        <v>328</v>
      </c>
      <c r="AD669" s="138">
        <v>5893</v>
      </c>
      <c r="AE669" s="138">
        <v>45133</v>
      </c>
      <c r="AF669" s="138">
        <v>8231</v>
      </c>
      <c r="AG669" s="138">
        <v>0</v>
      </c>
      <c r="AH669" s="138">
        <v>47360</v>
      </c>
      <c r="AI669" s="138">
        <v>36320</v>
      </c>
      <c r="AJ669" s="138">
        <v>360680</v>
      </c>
      <c r="AK669" s="128">
        <f t="shared" si="420"/>
        <v>0.15287000000000001</v>
      </c>
      <c r="AL669" s="129">
        <f t="shared" si="421"/>
        <v>1.3056000000000001</v>
      </c>
      <c r="AM669" s="129">
        <f t="shared" si="454"/>
        <v>2.2263000000000002</v>
      </c>
      <c r="AN669" s="129">
        <f t="shared" si="454"/>
        <v>3.0262000000000002</v>
      </c>
      <c r="AO669" s="129">
        <f t="shared" si="423"/>
        <v>10.171000000000001</v>
      </c>
      <c r="AP669" s="129">
        <f t="shared" si="424"/>
        <v>3.8533500000000003</v>
      </c>
      <c r="AQ669" s="129">
        <f t="shared" si="425"/>
        <v>0.47360000000000002</v>
      </c>
      <c r="AR669" s="129">
        <f t="shared" si="425"/>
        <v>0.36320000000000002</v>
      </c>
      <c r="AT669" s="131">
        <f t="shared" si="447"/>
        <v>43767</v>
      </c>
      <c r="AU669" s="132">
        <f t="shared" si="426"/>
        <v>0.45133000000000006</v>
      </c>
      <c r="AV669" s="132">
        <f t="shared" si="427"/>
        <v>0.41918000000000005</v>
      </c>
      <c r="AW669" s="132">
        <f t="shared" si="428"/>
        <v>0.46137000000000006</v>
      </c>
      <c r="AX669" s="132">
        <f t="shared" si="429"/>
        <v>3.2800000000000004E-3</v>
      </c>
      <c r="AY669" s="132">
        <f t="shared" si="430"/>
        <v>1.0660000000000001E-2</v>
      </c>
      <c r="AZ669" s="132">
        <f t="shared" si="431"/>
        <v>0.25323000000000001</v>
      </c>
      <c r="BA669" s="132">
        <f t="shared" si="432"/>
        <v>0.15595000000000001</v>
      </c>
      <c r="BB669" s="132">
        <f t="shared" si="433"/>
        <v>0.66912000000000005</v>
      </c>
      <c r="BC669" s="132">
        <f t="shared" si="434"/>
        <v>0.13501000000000002</v>
      </c>
      <c r="BD669" s="132">
        <f t="shared" si="435"/>
        <v>0.32584000000000002</v>
      </c>
      <c r="BE669" s="132">
        <f t="shared" si="436"/>
        <v>8.2310000000000008E-2</v>
      </c>
      <c r="BF669" s="132">
        <f t="shared" si="437"/>
        <v>5.8930000000000003E-2</v>
      </c>
      <c r="BG669" s="132">
        <f t="shared" si="448"/>
        <v>0</v>
      </c>
      <c r="BH669" s="132"/>
      <c r="BI669" s="132">
        <f t="shared" si="410"/>
        <v>1.3056000000000001</v>
      </c>
      <c r="BJ669" s="132">
        <f t="shared" si="410"/>
        <v>2.2263000000000002</v>
      </c>
      <c r="BK669" s="132">
        <f t="shared" si="410"/>
        <v>3.0262000000000002</v>
      </c>
      <c r="BL669" s="132">
        <f t="shared" si="438"/>
        <v>0.37770000000000004</v>
      </c>
      <c r="BM669" s="132">
        <f t="shared" si="449"/>
        <v>1.6008</v>
      </c>
      <c r="BN669" s="132">
        <f t="shared" si="439"/>
        <v>0.83566000000000007</v>
      </c>
      <c r="BO669" s="132"/>
      <c r="BP669" s="132">
        <f t="shared" si="450"/>
        <v>3.8533500000000003</v>
      </c>
      <c r="BQ669" s="132">
        <f t="shared" si="451"/>
        <v>10.171000000000001</v>
      </c>
      <c r="BR669" s="132">
        <f t="shared" si="452"/>
        <v>0.36068</v>
      </c>
      <c r="BS669" s="132">
        <f t="shared" si="440"/>
        <v>0.12565000000000001</v>
      </c>
      <c r="BT669" s="132">
        <f t="shared" si="441"/>
        <v>1.3874</v>
      </c>
      <c r="BU669" s="132"/>
      <c r="BV669" s="132">
        <f t="shared" si="453"/>
        <v>0.25520000000000004</v>
      </c>
      <c r="BW669" s="133">
        <f t="shared" si="411"/>
        <v>1.9410000000000001</v>
      </c>
      <c r="BX669" s="133">
        <f t="shared" si="411"/>
        <v>1.9572000000000001</v>
      </c>
      <c r="BY669" s="133">
        <f t="shared" si="442"/>
        <v>0.34040000000000004</v>
      </c>
      <c r="BZ669" s="133">
        <f t="shared" si="443"/>
        <v>0.41440000000000005</v>
      </c>
      <c r="CA669" s="133">
        <f t="shared" si="444"/>
        <v>1.49E-2</v>
      </c>
      <c r="CB669" s="133">
        <f t="shared" si="445"/>
        <v>10.121</v>
      </c>
      <c r="CC669" s="133"/>
      <c r="CD669" s="133">
        <f t="shared" si="446"/>
        <v>1.9865000000000002</v>
      </c>
    </row>
    <row r="670" spans="1:82" ht="15.75" x14ac:dyDescent="0.25">
      <c r="A670" s="125">
        <v>43768</v>
      </c>
      <c r="B670" s="138">
        <v>12910</v>
      </c>
      <c r="C670" s="138">
        <v>44600</v>
      </c>
      <c r="D670" s="138">
        <v>60529</v>
      </c>
      <c r="E670" s="138">
        <v>16372</v>
      </c>
      <c r="F670" s="138">
        <v>42152</v>
      </c>
      <c r="G670" s="138">
        <v>2213</v>
      </c>
      <c r="H670" s="138">
        <v>19890</v>
      </c>
      <c r="I670" s="138">
        <v>17867</v>
      </c>
      <c r="J670" s="138">
        <v>98796</v>
      </c>
      <c r="K670" s="138">
        <v>75195</v>
      </c>
      <c r="L670" s="138">
        <v>4182</v>
      </c>
      <c r="M670" s="138">
        <v>15103</v>
      </c>
      <c r="N670" s="138">
        <v>159</v>
      </c>
      <c r="O670" s="138">
        <v>18302</v>
      </c>
      <c r="P670" s="138">
        <v>20408</v>
      </c>
      <c r="Q670" s="138">
        <v>3469</v>
      </c>
      <c r="R670" s="138">
        <v>13555</v>
      </c>
      <c r="S670" s="138">
        <v>43819</v>
      </c>
      <c r="T670" s="138">
        <v>10465</v>
      </c>
      <c r="U670" s="138">
        <v>4004</v>
      </c>
      <c r="V670" s="138">
        <v>24769</v>
      </c>
      <c r="W670" s="138">
        <v>31446</v>
      </c>
      <c r="X670" s="138">
        <v>21211</v>
      </c>
      <c r="Y670" s="135">
        <v>15595</v>
      </c>
      <c r="Z670" s="138">
        <v>13877</v>
      </c>
      <c r="AA670" s="138">
        <v>43516</v>
      </c>
      <c r="AB670" s="138">
        <v>1117</v>
      </c>
      <c r="AC670" s="138">
        <v>366</v>
      </c>
      <c r="AD670" s="138">
        <v>5641</v>
      </c>
      <c r="AE670" s="138">
        <v>49355</v>
      </c>
      <c r="AF670" s="138">
        <v>9017</v>
      </c>
      <c r="AG670" s="138">
        <v>10500</v>
      </c>
      <c r="AH670" s="138">
        <v>44490</v>
      </c>
      <c r="AI670" s="138">
        <v>37250</v>
      </c>
      <c r="AJ670" s="138">
        <v>236240</v>
      </c>
      <c r="AK670" s="128">
        <f>(M670)*0.00001</f>
        <v>0.15103000000000003</v>
      </c>
      <c r="AL670" s="129">
        <f>(B670)*0.0001</f>
        <v>1.2910000000000001</v>
      </c>
      <c r="AM670" s="129">
        <f>(C670)*0.00005</f>
        <v>2.23</v>
      </c>
      <c r="AN670" s="129">
        <f>(D670)*0.00005</f>
        <v>3.0264500000000001</v>
      </c>
      <c r="AO670" s="129">
        <f>(J670)*0.0001</f>
        <v>9.8795999999999999</v>
      </c>
      <c r="AP670" s="129">
        <f>(K670)*0.00005</f>
        <v>3.7597500000000004</v>
      </c>
      <c r="AQ670" s="129">
        <f>(AH670)*0.00001</f>
        <v>0.44490000000000002</v>
      </c>
      <c r="AR670" s="129">
        <f>(AI670)*0.00001</f>
        <v>0.37250000000000005</v>
      </c>
      <c r="AT670" s="131">
        <f t="shared" si="447"/>
        <v>43768</v>
      </c>
      <c r="AU670" s="132">
        <f t="shared" si="426"/>
        <v>0.49355000000000004</v>
      </c>
      <c r="AV670" s="132">
        <f t="shared" si="427"/>
        <v>0.43516000000000005</v>
      </c>
      <c r="AW670" s="132">
        <f t="shared" si="428"/>
        <v>0.43819000000000002</v>
      </c>
      <c r="AX670" s="132">
        <f t="shared" si="429"/>
        <v>3.6600000000000005E-3</v>
      </c>
      <c r="AY670" s="132">
        <f t="shared" si="430"/>
        <v>1.1170000000000001E-2</v>
      </c>
      <c r="AZ670" s="132">
        <f t="shared" si="431"/>
        <v>0.24769000000000002</v>
      </c>
      <c r="BA670" s="132">
        <f t="shared" si="432"/>
        <v>0.15595000000000001</v>
      </c>
      <c r="BB670" s="132">
        <f t="shared" si="433"/>
        <v>0.62892000000000003</v>
      </c>
      <c r="BC670" s="132">
        <f t="shared" si="434"/>
        <v>0.13877</v>
      </c>
      <c r="BD670" s="132">
        <f t="shared" si="435"/>
        <v>0.21211000000000002</v>
      </c>
      <c r="BE670" s="132">
        <f t="shared" si="436"/>
        <v>9.0170000000000014E-2</v>
      </c>
      <c r="BF670" s="132">
        <f t="shared" si="437"/>
        <v>5.6410000000000002E-2</v>
      </c>
      <c r="BG670" s="132">
        <f t="shared" si="448"/>
        <v>1.0499999999999999E-2</v>
      </c>
      <c r="BH670" s="132"/>
      <c r="BI670" s="132">
        <f t="shared" si="410"/>
        <v>1.2910000000000001</v>
      </c>
      <c r="BJ670" s="132">
        <f t="shared" si="410"/>
        <v>2.23</v>
      </c>
      <c r="BK670" s="132">
        <f t="shared" si="410"/>
        <v>3.0264500000000001</v>
      </c>
      <c r="BL670" s="132">
        <f t="shared" si="438"/>
        <v>0.40040000000000003</v>
      </c>
      <c r="BM670" s="132">
        <f t="shared" si="449"/>
        <v>1.6372</v>
      </c>
      <c r="BN670" s="132">
        <f t="shared" si="439"/>
        <v>0.84304000000000012</v>
      </c>
      <c r="BO670" s="132"/>
      <c r="BP670" s="132">
        <f t="shared" si="450"/>
        <v>3.7597500000000004</v>
      </c>
      <c r="BQ670" s="132">
        <f t="shared" si="451"/>
        <v>9.8795999999999999</v>
      </c>
      <c r="BR670" s="132">
        <f t="shared" si="452"/>
        <v>0.23623999999999998</v>
      </c>
      <c r="BS670" s="132">
        <f t="shared" si="440"/>
        <v>0.10465000000000001</v>
      </c>
      <c r="BT670" s="132">
        <f t="shared" si="441"/>
        <v>1.3555000000000001</v>
      </c>
      <c r="BU670" s="132"/>
      <c r="BV670" s="132">
        <f t="shared" si="453"/>
        <v>0.22130000000000002</v>
      </c>
      <c r="BW670" s="133">
        <f t="shared" si="411"/>
        <v>1.9890000000000001</v>
      </c>
      <c r="BX670" s="133">
        <f t="shared" si="411"/>
        <v>1.7867000000000002</v>
      </c>
      <c r="BY670" s="133">
        <f t="shared" si="442"/>
        <v>0.34690000000000004</v>
      </c>
      <c r="BZ670" s="133">
        <f t="shared" si="443"/>
        <v>0.41820000000000002</v>
      </c>
      <c r="CA670" s="133">
        <f t="shared" si="444"/>
        <v>1.5900000000000001E-2</v>
      </c>
      <c r="CB670" s="133">
        <f t="shared" si="445"/>
        <v>9.1509999999999998</v>
      </c>
      <c r="CC670" s="133"/>
      <c r="CD670" s="133">
        <f t="shared" si="446"/>
        <v>2.0407999999999999</v>
      </c>
    </row>
    <row r="671" spans="1:82" ht="15.75" x14ac:dyDescent="0.25">
      <c r="A671" s="125">
        <v>43769</v>
      </c>
      <c r="B671" s="138">
        <v>12435</v>
      </c>
      <c r="C671" s="138">
        <v>44111</v>
      </c>
      <c r="D671" s="138">
        <v>59871</v>
      </c>
      <c r="E671" s="138">
        <v>15652</v>
      </c>
      <c r="F671" s="138">
        <v>41156</v>
      </c>
      <c r="G671" s="138">
        <v>2036</v>
      </c>
      <c r="H671" s="138">
        <v>18240</v>
      </c>
      <c r="I671" s="138">
        <v>16916</v>
      </c>
      <c r="J671" s="138">
        <v>97192</v>
      </c>
      <c r="K671" s="138">
        <v>75629</v>
      </c>
      <c r="L671" s="138">
        <v>4679</v>
      </c>
      <c r="M671" s="146">
        <v>15274</v>
      </c>
      <c r="N671" s="138">
        <v>144</v>
      </c>
      <c r="O671" s="138">
        <v>18010</v>
      </c>
      <c r="P671" s="138">
        <v>19566</v>
      </c>
      <c r="Q671" s="138">
        <v>3177</v>
      </c>
      <c r="R671" s="138">
        <v>12896</v>
      </c>
      <c r="S671" s="138">
        <v>46139</v>
      </c>
      <c r="T671" s="138">
        <v>9716</v>
      </c>
      <c r="U671" s="138">
        <v>3811</v>
      </c>
      <c r="V671" s="138">
        <v>24627</v>
      </c>
      <c r="W671" s="138">
        <v>30114</v>
      </c>
      <c r="X671" s="138">
        <v>19336</v>
      </c>
      <c r="Y671" s="135">
        <v>15595</v>
      </c>
      <c r="Z671" s="138">
        <v>13559</v>
      </c>
      <c r="AA671" s="138">
        <v>43226</v>
      </c>
      <c r="AB671" s="138">
        <v>975</v>
      </c>
      <c r="AC671" s="146">
        <v>350</v>
      </c>
      <c r="AD671" s="138">
        <v>5339</v>
      </c>
      <c r="AE671" s="138">
        <v>56080</v>
      </c>
      <c r="AF671" s="138">
        <v>8284</v>
      </c>
      <c r="AG671" s="138">
        <v>11010</v>
      </c>
      <c r="AH671" s="138">
        <v>41520</v>
      </c>
      <c r="AI671" s="138">
        <v>32910</v>
      </c>
      <c r="AJ671" s="138">
        <v>373260</v>
      </c>
      <c r="AK671" s="128">
        <f t="shared" si="420"/>
        <v>0.15274000000000001</v>
      </c>
      <c r="AL671" s="129">
        <f t="shared" si="421"/>
        <v>1.2435</v>
      </c>
      <c r="AM671" s="129">
        <f t="shared" si="454"/>
        <v>2.2055500000000001</v>
      </c>
      <c r="AN671" s="129">
        <f t="shared" si="454"/>
        <v>2.9935499999999999</v>
      </c>
      <c r="AO671" s="129">
        <f t="shared" si="423"/>
        <v>9.7192000000000007</v>
      </c>
      <c r="AP671" s="129">
        <f t="shared" si="424"/>
        <v>3.78145</v>
      </c>
      <c r="AQ671" s="129">
        <f t="shared" si="425"/>
        <v>0.41520000000000001</v>
      </c>
      <c r="AR671" s="129">
        <f t="shared" si="425"/>
        <v>0.3291</v>
      </c>
      <c r="AT671" s="131">
        <f t="shared" si="447"/>
        <v>43769</v>
      </c>
      <c r="AU671" s="132">
        <f t="shared" si="426"/>
        <v>0.56080000000000008</v>
      </c>
      <c r="AV671" s="132">
        <f t="shared" si="427"/>
        <v>0.43226000000000003</v>
      </c>
      <c r="AW671" s="132">
        <f t="shared" si="428"/>
        <v>0.46139000000000002</v>
      </c>
      <c r="AX671" s="132">
        <f t="shared" si="429"/>
        <v>3.5000000000000001E-3</v>
      </c>
      <c r="AY671" s="132">
        <f t="shared" si="430"/>
        <v>9.75E-3</v>
      </c>
      <c r="AZ671" s="132">
        <f t="shared" si="431"/>
        <v>0.24627000000000002</v>
      </c>
      <c r="BA671" s="132">
        <f t="shared" si="432"/>
        <v>0.15595000000000001</v>
      </c>
      <c r="BB671" s="132">
        <f t="shared" si="433"/>
        <v>0.60228000000000004</v>
      </c>
      <c r="BC671" s="132">
        <f t="shared" si="434"/>
        <v>0.13559000000000002</v>
      </c>
      <c r="BD671" s="132">
        <f t="shared" si="435"/>
        <v>0.19336</v>
      </c>
      <c r="BE671" s="132">
        <f t="shared" si="436"/>
        <v>8.2840000000000011E-2</v>
      </c>
      <c r="BF671" s="132">
        <f t="shared" si="437"/>
        <v>5.3390000000000007E-2</v>
      </c>
      <c r="BG671" s="132">
        <f t="shared" si="448"/>
        <v>1.1009999999999999E-2</v>
      </c>
      <c r="BH671" s="132"/>
      <c r="BI671" s="132">
        <f t="shared" si="410"/>
        <v>1.2435</v>
      </c>
      <c r="BJ671" s="132">
        <f t="shared" si="410"/>
        <v>2.2055500000000001</v>
      </c>
      <c r="BK671" s="132">
        <f t="shared" si="410"/>
        <v>2.9935499999999999</v>
      </c>
      <c r="BL671" s="132">
        <f t="shared" si="438"/>
        <v>0.38109999999999999</v>
      </c>
      <c r="BM671" s="132">
        <f t="shared" si="449"/>
        <v>1.5652000000000001</v>
      </c>
      <c r="BN671" s="132">
        <f t="shared" si="439"/>
        <v>0.82312000000000007</v>
      </c>
      <c r="BO671" s="132"/>
      <c r="BP671" s="132">
        <f t="shared" si="450"/>
        <v>3.78145</v>
      </c>
      <c r="BQ671" s="132">
        <f t="shared" si="451"/>
        <v>9.7192000000000007</v>
      </c>
      <c r="BR671" s="132">
        <f t="shared" si="452"/>
        <v>0.37325999999999998</v>
      </c>
      <c r="BS671" s="132">
        <f t="shared" si="440"/>
        <v>9.716000000000001E-2</v>
      </c>
      <c r="BT671" s="132">
        <f t="shared" si="441"/>
        <v>1.2896000000000001</v>
      </c>
      <c r="BU671" s="132"/>
      <c r="BV671" s="132">
        <f t="shared" si="453"/>
        <v>0.2036</v>
      </c>
      <c r="BW671" s="133">
        <f t="shared" si="411"/>
        <v>1.8240000000000001</v>
      </c>
      <c r="BX671" s="133">
        <f t="shared" si="411"/>
        <v>1.6916</v>
      </c>
      <c r="BY671" s="133">
        <f t="shared" si="442"/>
        <v>0.31770000000000004</v>
      </c>
      <c r="BZ671" s="133">
        <f t="shared" si="443"/>
        <v>0.46790000000000004</v>
      </c>
      <c r="CA671" s="133">
        <f t="shared" si="444"/>
        <v>1.4400000000000001E-2</v>
      </c>
      <c r="CB671" s="133">
        <f t="shared" si="445"/>
        <v>9.0050000000000008</v>
      </c>
      <c r="CC671" s="133"/>
      <c r="CD671" s="133">
        <f t="shared" si="446"/>
        <v>1.9566000000000001</v>
      </c>
    </row>
    <row r="672" spans="1:82" ht="15.75" x14ac:dyDescent="0.25">
      <c r="A672" s="125">
        <v>43770</v>
      </c>
      <c r="B672" s="138">
        <v>12435</v>
      </c>
      <c r="C672" s="138">
        <v>44111</v>
      </c>
      <c r="D672" s="138">
        <v>61090</v>
      </c>
      <c r="E672" s="138">
        <v>15652</v>
      </c>
      <c r="F672" s="138">
        <v>41156</v>
      </c>
      <c r="G672" s="138">
        <v>1833</v>
      </c>
      <c r="H672" s="138">
        <v>17975</v>
      </c>
      <c r="I672" s="138">
        <v>15920</v>
      </c>
      <c r="J672" s="138">
        <v>97192</v>
      </c>
      <c r="K672" s="138">
        <v>75629</v>
      </c>
      <c r="L672" s="138">
        <v>4063</v>
      </c>
      <c r="M672" s="138">
        <v>9256</v>
      </c>
      <c r="N672" s="138">
        <v>131</v>
      </c>
      <c r="O672" s="138">
        <v>18010</v>
      </c>
      <c r="P672" s="138">
        <v>19566</v>
      </c>
      <c r="Q672" s="138">
        <v>3177</v>
      </c>
      <c r="R672" s="138">
        <v>14177</v>
      </c>
      <c r="S672" s="138">
        <v>47423</v>
      </c>
      <c r="T672" s="138">
        <v>9716</v>
      </c>
      <c r="U672" s="138">
        <v>4270</v>
      </c>
      <c r="V672" s="138">
        <v>24689</v>
      </c>
      <c r="W672" s="138">
        <v>33270</v>
      </c>
      <c r="X672" s="138">
        <v>19336</v>
      </c>
      <c r="Y672" s="138">
        <v>12141</v>
      </c>
      <c r="Z672" s="138">
        <v>13559</v>
      </c>
      <c r="AA672" s="138">
        <v>43226</v>
      </c>
      <c r="AB672" s="138">
        <v>1154</v>
      </c>
      <c r="AC672" s="146">
        <v>271</v>
      </c>
      <c r="AD672" s="146">
        <v>5205</v>
      </c>
      <c r="AE672" s="138">
        <v>56080</v>
      </c>
      <c r="AF672" s="138">
        <v>8284</v>
      </c>
      <c r="AG672" s="138">
        <v>840</v>
      </c>
      <c r="AH672" s="138">
        <v>41520</v>
      </c>
      <c r="AI672" s="138">
        <v>32910</v>
      </c>
      <c r="AJ672" s="138">
        <v>367660</v>
      </c>
      <c r="AK672" s="128">
        <f t="shared" si="420"/>
        <v>9.2560000000000003E-2</v>
      </c>
      <c r="AL672" s="129">
        <f t="shared" si="421"/>
        <v>1.2435</v>
      </c>
      <c r="AM672" s="129">
        <f t="shared" si="454"/>
        <v>2.2055500000000001</v>
      </c>
      <c r="AN672" s="129">
        <f t="shared" si="454"/>
        <v>3.0545</v>
      </c>
      <c r="AO672" s="129">
        <f t="shared" si="423"/>
        <v>9.7192000000000007</v>
      </c>
      <c r="AP672" s="129">
        <f t="shared" si="424"/>
        <v>3.78145</v>
      </c>
      <c r="AQ672" s="129">
        <f>(AH672)*0.00001</f>
        <v>0.41520000000000001</v>
      </c>
      <c r="AR672" s="129">
        <f>(AI672)*0.000001</f>
        <v>3.2910000000000002E-2</v>
      </c>
      <c r="AT672" s="131">
        <f t="shared" si="447"/>
        <v>43770</v>
      </c>
      <c r="AU672" s="132">
        <f t="shared" si="426"/>
        <v>0.56080000000000008</v>
      </c>
      <c r="AV672" s="132">
        <f t="shared" si="427"/>
        <v>0.43226000000000003</v>
      </c>
      <c r="AW672" s="132">
        <f t="shared" si="428"/>
        <v>0.47423000000000004</v>
      </c>
      <c r="AX672" s="132">
        <f t="shared" si="429"/>
        <v>2.7100000000000002E-3</v>
      </c>
      <c r="AY672" s="132">
        <f t="shared" si="430"/>
        <v>1.1540000000000002E-2</v>
      </c>
      <c r="AZ672" s="132">
        <f t="shared" si="431"/>
        <v>0.24689000000000003</v>
      </c>
      <c r="BA672" s="132">
        <f t="shared" si="432"/>
        <v>0.12141</v>
      </c>
      <c r="BB672" s="132">
        <f t="shared" si="433"/>
        <v>0.6654000000000001</v>
      </c>
      <c r="BC672" s="132">
        <f t="shared" si="434"/>
        <v>0.13559000000000002</v>
      </c>
      <c r="BD672" s="132">
        <f t="shared" si="435"/>
        <v>0.19336</v>
      </c>
      <c r="BE672" s="132">
        <f t="shared" si="436"/>
        <v>8.2840000000000011E-2</v>
      </c>
      <c r="BF672" s="132">
        <f t="shared" si="437"/>
        <v>5.2050000000000006E-2</v>
      </c>
      <c r="BG672" s="132">
        <f t="shared" si="448"/>
        <v>8.3999999999999993E-4</v>
      </c>
      <c r="BH672" s="132"/>
      <c r="BI672" s="132">
        <f t="shared" si="410"/>
        <v>1.2435</v>
      </c>
      <c r="BJ672" s="132">
        <f t="shared" si="410"/>
        <v>2.2055500000000001</v>
      </c>
      <c r="BK672" s="132">
        <f t="shared" si="410"/>
        <v>3.0545</v>
      </c>
      <c r="BL672" s="132">
        <f t="shared" si="438"/>
        <v>0.42700000000000005</v>
      </c>
      <c r="BM672" s="132">
        <f t="shared" si="449"/>
        <v>1.5652000000000001</v>
      </c>
      <c r="BN672" s="132">
        <f t="shared" si="439"/>
        <v>0.82312000000000007</v>
      </c>
      <c r="BO672" s="132"/>
      <c r="BP672" s="132">
        <f t="shared" si="450"/>
        <v>3.78145</v>
      </c>
      <c r="BQ672" s="132">
        <f t="shared" si="451"/>
        <v>9.7192000000000007</v>
      </c>
      <c r="BR672" s="132">
        <f t="shared" si="452"/>
        <v>0.36765999999999999</v>
      </c>
      <c r="BS672" s="132">
        <f t="shared" si="440"/>
        <v>9.716000000000001E-2</v>
      </c>
      <c r="BT672" s="132">
        <f t="shared" si="441"/>
        <v>1.4177</v>
      </c>
      <c r="BU672" s="132"/>
      <c r="BV672" s="132">
        <f t="shared" si="453"/>
        <v>0.18330000000000002</v>
      </c>
      <c r="BW672" s="133">
        <f t="shared" si="411"/>
        <v>1.7975000000000001</v>
      </c>
      <c r="BX672" s="133">
        <f t="shared" si="411"/>
        <v>1.5920000000000001</v>
      </c>
      <c r="BY672" s="133">
        <f t="shared" si="442"/>
        <v>0.31770000000000004</v>
      </c>
      <c r="BZ672" s="133">
        <f t="shared" si="443"/>
        <v>0.40629999999999999</v>
      </c>
      <c r="CA672" s="133">
        <f t="shared" si="444"/>
        <v>1.3100000000000001E-2</v>
      </c>
      <c r="CB672" s="133">
        <f t="shared" si="445"/>
        <v>9.0050000000000008</v>
      </c>
      <c r="CC672" s="133"/>
      <c r="CD672" s="133">
        <f t="shared" si="446"/>
        <v>1.9566000000000001</v>
      </c>
    </row>
    <row r="673" spans="1:82" ht="15.75" x14ac:dyDescent="0.25">
      <c r="A673" s="125">
        <v>43771</v>
      </c>
      <c r="B673" s="138">
        <v>13486</v>
      </c>
      <c r="C673" s="138">
        <v>45221</v>
      </c>
      <c r="D673" s="138">
        <v>61713</v>
      </c>
      <c r="E673" s="138">
        <v>16564</v>
      </c>
      <c r="F673" s="138">
        <v>41154</v>
      </c>
      <c r="G673" s="138">
        <v>1576</v>
      </c>
      <c r="H673" s="138">
        <v>16111</v>
      </c>
      <c r="I673" s="138">
        <v>14559</v>
      </c>
      <c r="J673" s="138">
        <v>99603</v>
      </c>
      <c r="K673" s="138">
        <v>77625</v>
      </c>
      <c r="L673" s="138">
        <v>3936</v>
      </c>
      <c r="M673" s="138">
        <v>17211</v>
      </c>
      <c r="N673" s="138">
        <v>29</v>
      </c>
      <c r="O673" s="138">
        <v>17213</v>
      </c>
      <c r="P673" s="138">
        <v>19204</v>
      </c>
      <c r="Q673" s="138">
        <v>3013</v>
      </c>
      <c r="R673" s="138">
        <v>13258</v>
      </c>
      <c r="S673" s="138">
        <v>43701</v>
      </c>
      <c r="T673" s="138">
        <v>13531</v>
      </c>
      <c r="U673" s="138">
        <v>3853</v>
      </c>
      <c r="V673" s="138">
        <v>26323</v>
      </c>
      <c r="W673" s="138">
        <v>31603</v>
      </c>
      <c r="X673" s="138">
        <v>17917</v>
      </c>
      <c r="Y673" s="138">
        <v>12530</v>
      </c>
      <c r="Z673" s="138">
        <v>15740</v>
      </c>
      <c r="AA673" s="138">
        <v>43377</v>
      </c>
      <c r="AB673" s="138">
        <v>1015</v>
      </c>
      <c r="AC673" s="146">
        <v>441</v>
      </c>
      <c r="AD673" s="138">
        <v>4289</v>
      </c>
      <c r="AE673" s="138">
        <v>25396</v>
      </c>
      <c r="AF673" s="138">
        <v>7855</v>
      </c>
      <c r="AG673" s="138">
        <v>0</v>
      </c>
      <c r="AH673" s="138">
        <v>42830</v>
      </c>
      <c r="AI673" s="138">
        <v>32930</v>
      </c>
      <c r="AJ673" s="138">
        <v>373980</v>
      </c>
      <c r="AK673" s="128">
        <f t="shared" si="420"/>
        <v>0.17211000000000001</v>
      </c>
      <c r="AL673" s="129">
        <f t="shared" si="421"/>
        <v>1.3486</v>
      </c>
      <c r="AM673" s="129">
        <f t="shared" ref="AM673:AN688" si="455">(C673)*0.00005</f>
        <v>2.26105</v>
      </c>
      <c r="AN673" s="129">
        <f t="shared" si="455"/>
        <v>3.0856500000000002</v>
      </c>
      <c r="AO673" s="129">
        <f t="shared" si="423"/>
        <v>9.9603000000000002</v>
      </c>
      <c r="AP673" s="129">
        <f t="shared" si="424"/>
        <v>3.8812500000000001</v>
      </c>
      <c r="AQ673" s="129">
        <f t="shared" ref="AQ673:AQ700" si="456">(AH673)*0.00001</f>
        <v>0.42830000000000001</v>
      </c>
      <c r="AR673" s="129">
        <f t="shared" ref="AR673:AR701" si="457">(AI673)*0.000001</f>
        <v>3.2930000000000001E-2</v>
      </c>
      <c r="AT673" s="131">
        <f t="shared" si="447"/>
        <v>43771</v>
      </c>
      <c r="AU673" s="132">
        <f t="shared" si="426"/>
        <v>0.25396000000000002</v>
      </c>
      <c r="AV673" s="132">
        <f t="shared" si="427"/>
        <v>0.43377000000000004</v>
      </c>
      <c r="AW673" s="132">
        <f t="shared" si="428"/>
        <v>0.43701000000000001</v>
      </c>
      <c r="AX673" s="132">
        <f t="shared" si="429"/>
        <v>4.4100000000000007E-3</v>
      </c>
      <c r="AY673" s="132">
        <f t="shared" si="430"/>
        <v>1.0150000000000001E-2</v>
      </c>
      <c r="AZ673" s="132">
        <f t="shared" si="431"/>
        <v>0.26323000000000002</v>
      </c>
      <c r="BA673" s="132">
        <f t="shared" si="432"/>
        <v>0.12530000000000002</v>
      </c>
      <c r="BB673" s="132">
        <f t="shared" si="433"/>
        <v>0.63206000000000007</v>
      </c>
      <c r="BC673" s="132">
        <f t="shared" si="434"/>
        <v>0.15740000000000001</v>
      </c>
      <c r="BD673" s="132">
        <f t="shared" si="435"/>
        <v>0.17917000000000002</v>
      </c>
      <c r="BE673" s="132">
        <f t="shared" si="436"/>
        <v>7.8550000000000009E-2</v>
      </c>
      <c r="BF673" s="132">
        <f t="shared" si="437"/>
        <v>4.2890000000000005E-2</v>
      </c>
      <c r="BG673" s="132">
        <f t="shared" si="448"/>
        <v>0</v>
      </c>
      <c r="BH673" s="132"/>
      <c r="BI673" s="132">
        <f t="shared" si="410"/>
        <v>1.3486</v>
      </c>
      <c r="BJ673" s="132">
        <f t="shared" si="410"/>
        <v>2.26105</v>
      </c>
      <c r="BK673" s="132">
        <f t="shared" si="410"/>
        <v>3.0856500000000002</v>
      </c>
      <c r="BL673" s="132">
        <f t="shared" si="438"/>
        <v>0.38530000000000003</v>
      </c>
      <c r="BM673" s="132">
        <f t="shared" si="449"/>
        <v>1.6564000000000001</v>
      </c>
      <c r="BN673" s="132">
        <f t="shared" si="439"/>
        <v>0.82308000000000003</v>
      </c>
      <c r="BO673" s="132"/>
      <c r="BP673" s="132">
        <f t="shared" si="450"/>
        <v>3.8812500000000001</v>
      </c>
      <c r="BQ673" s="132">
        <f t="shared" si="451"/>
        <v>9.9603000000000002</v>
      </c>
      <c r="BR673" s="132">
        <f t="shared" si="452"/>
        <v>0.37397999999999998</v>
      </c>
      <c r="BS673" s="132">
        <f t="shared" si="440"/>
        <v>0.13531000000000001</v>
      </c>
      <c r="BT673" s="132">
        <f t="shared" si="441"/>
        <v>1.3258000000000001</v>
      </c>
      <c r="BU673" s="132"/>
      <c r="BV673" s="132">
        <f t="shared" si="453"/>
        <v>0.15760000000000002</v>
      </c>
      <c r="BW673" s="133">
        <f t="shared" si="411"/>
        <v>1.6111</v>
      </c>
      <c r="BX673" s="133">
        <f t="shared" si="411"/>
        <v>1.4559</v>
      </c>
      <c r="BY673" s="133">
        <f t="shared" si="442"/>
        <v>0.30130000000000001</v>
      </c>
      <c r="BZ673" s="133">
        <f t="shared" si="443"/>
        <v>0.39360000000000001</v>
      </c>
      <c r="CA673" s="133">
        <f t="shared" si="444"/>
        <v>2.9000000000000002E-3</v>
      </c>
      <c r="CB673" s="133">
        <f t="shared" si="445"/>
        <v>8.6065000000000005</v>
      </c>
      <c r="CC673" s="133"/>
      <c r="CD673" s="133">
        <f t="shared" si="446"/>
        <v>1.9204000000000001</v>
      </c>
    </row>
    <row r="674" spans="1:82" ht="15.75" x14ac:dyDescent="0.25">
      <c r="A674" s="125">
        <v>43772</v>
      </c>
      <c r="B674" s="138">
        <v>13466</v>
      </c>
      <c r="C674" s="138">
        <v>45690</v>
      </c>
      <c r="D674" s="138">
        <v>61905</v>
      </c>
      <c r="E674" s="138">
        <v>15551</v>
      </c>
      <c r="F674" s="138">
        <v>45897</v>
      </c>
      <c r="G674" s="138">
        <v>1496</v>
      </c>
      <c r="H674" s="138">
        <v>14853</v>
      </c>
      <c r="I674" s="138">
        <v>13904</v>
      </c>
      <c r="J674" s="138">
        <v>99317</v>
      </c>
      <c r="K674" s="138">
        <v>77692</v>
      </c>
      <c r="L674" s="138">
        <v>4044</v>
      </c>
      <c r="M674" s="138">
        <v>17152</v>
      </c>
      <c r="N674" s="138">
        <v>42</v>
      </c>
      <c r="O674" s="138">
        <v>18289</v>
      </c>
      <c r="P674" s="138">
        <v>18059</v>
      </c>
      <c r="Q674" s="138">
        <v>2614</v>
      </c>
      <c r="R674" s="138">
        <v>13589</v>
      </c>
      <c r="S674" s="138">
        <v>43324</v>
      </c>
      <c r="T674" s="138">
        <v>14269</v>
      </c>
      <c r="U674" s="138">
        <v>3698</v>
      </c>
      <c r="V674" s="138">
        <v>27742</v>
      </c>
      <c r="W674" s="138">
        <v>29767</v>
      </c>
      <c r="X674" s="138">
        <v>16943</v>
      </c>
      <c r="Y674" s="138">
        <v>12576</v>
      </c>
      <c r="Z674" s="138">
        <v>14052</v>
      </c>
      <c r="AA674" s="138">
        <v>46868</v>
      </c>
      <c r="AB674" s="138">
        <v>1186</v>
      </c>
      <c r="AC674" s="138">
        <v>415</v>
      </c>
      <c r="AD674" s="138">
        <v>4142</v>
      </c>
      <c r="AE674" s="138">
        <v>25970</v>
      </c>
      <c r="AF674" s="138">
        <v>4923</v>
      </c>
      <c r="AG674" s="138">
        <v>10460</v>
      </c>
      <c r="AH674" s="138">
        <v>39680</v>
      </c>
      <c r="AI674" s="138">
        <v>29200</v>
      </c>
      <c r="AJ674" s="138">
        <v>387880</v>
      </c>
      <c r="AK674" s="128">
        <f t="shared" si="420"/>
        <v>0.17152000000000001</v>
      </c>
      <c r="AL674" s="129">
        <f t="shared" si="421"/>
        <v>1.3466</v>
      </c>
      <c r="AM674" s="129">
        <f t="shared" si="455"/>
        <v>2.2845</v>
      </c>
      <c r="AN674" s="129">
        <f t="shared" si="455"/>
        <v>3.0952500000000001</v>
      </c>
      <c r="AO674" s="129">
        <f t="shared" si="423"/>
        <v>9.9317000000000011</v>
      </c>
      <c r="AP674" s="129">
        <f t="shared" si="424"/>
        <v>3.8846000000000003</v>
      </c>
      <c r="AQ674" s="129">
        <f t="shared" si="456"/>
        <v>0.39680000000000004</v>
      </c>
      <c r="AR674" s="129">
        <f t="shared" si="457"/>
        <v>2.92E-2</v>
      </c>
      <c r="AT674" s="131">
        <f t="shared" si="447"/>
        <v>43772</v>
      </c>
      <c r="AU674" s="132">
        <f t="shared" si="426"/>
        <v>0.25970000000000004</v>
      </c>
      <c r="AV674" s="132">
        <f t="shared" si="427"/>
        <v>0.46868000000000004</v>
      </c>
      <c r="AW674" s="132">
        <f t="shared" si="428"/>
        <v>0.43324000000000001</v>
      </c>
      <c r="AX674" s="132">
        <f t="shared" si="429"/>
        <v>4.15E-3</v>
      </c>
      <c r="AY674" s="132">
        <f t="shared" si="430"/>
        <v>1.1860000000000001E-2</v>
      </c>
      <c r="AZ674" s="132">
        <f t="shared" si="431"/>
        <v>0.27742</v>
      </c>
      <c r="BA674" s="132">
        <f t="shared" si="432"/>
        <v>0.12576000000000001</v>
      </c>
      <c r="BB674" s="132">
        <f t="shared" si="433"/>
        <v>0.59534000000000009</v>
      </c>
      <c r="BC674" s="132">
        <f t="shared" si="434"/>
        <v>0.14052000000000001</v>
      </c>
      <c r="BD674" s="132">
        <f t="shared" si="435"/>
        <v>0.16943000000000003</v>
      </c>
      <c r="BE674" s="132">
        <f t="shared" si="436"/>
        <v>4.9230000000000003E-2</v>
      </c>
      <c r="BF674" s="132">
        <f t="shared" si="437"/>
        <v>4.1420000000000005E-2</v>
      </c>
      <c r="BG674" s="132">
        <f t="shared" si="448"/>
        <v>1.0459999999999999E-2</v>
      </c>
      <c r="BH674" s="132"/>
      <c r="BI674" s="132">
        <f t="shared" ref="BI674:BK737" si="458">(AL674)</f>
        <v>1.3466</v>
      </c>
      <c r="BJ674" s="132">
        <f t="shared" si="458"/>
        <v>2.2845</v>
      </c>
      <c r="BK674" s="132">
        <f t="shared" si="458"/>
        <v>3.0952500000000001</v>
      </c>
      <c r="BL674" s="132">
        <f t="shared" si="438"/>
        <v>0.36980000000000002</v>
      </c>
      <c r="BM674" s="132">
        <f t="shared" si="449"/>
        <v>1.5551000000000001</v>
      </c>
      <c r="BN674" s="132">
        <f t="shared" si="439"/>
        <v>0.91794000000000009</v>
      </c>
      <c r="BO674" s="132"/>
      <c r="BP674" s="132">
        <f t="shared" si="450"/>
        <v>3.8846000000000003</v>
      </c>
      <c r="BQ674" s="132">
        <f t="shared" si="451"/>
        <v>9.9317000000000011</v>
      </c>
      <c r="BR674" s="132">
        <f t="shared" si="452"/>
        <v>0.38788</v>
      </c>
      <c r="BS674" s="132">
        <f t="shared" si="440"/>
        <v>0.14269000000000001</v>
      </c>
      <c r="BT674" s="132">
        <f t="shared" si="441"/>
        <v>1.3589</v>
      </c>
      <c r="BU674" s="132"/>
      <c r="BV674" s="132">
        <f t="shared" si="453"/>
        <v>0.14960000000000001</v>
      </c>
      <c r="BW674" s="133">
        <f t="shared" si="411"/>
        <v>1.4853000000000001</v>
      </c>
      <c r="BX674" s="133">
        <f t="shared" si="411"/>
        <v>1.3904000000000001</v>
      </c>
      <c r="BY674" s="133">
        <f t="shared" si="442"/>
        <v>0.26140000000000002</v>
      </c>
      <c r="BZ674" s="133">
        <f t="shared" si="443"/>
        <v>0.40440000000000004</v>
      </c>
      <c r="CA674" s="133">
        <f t="shared" si="444"/>
        <v>4.2000000000000006E-3</v>
      </c>
      <c r="CB674" s="133">
        <f t="shared" si="445"/>
        <v>9.1445000000000007</v>
      </c>
      <c r="CC674" s="133"/>
      <c r="CD674" s="133">
        <f t="shared" si="446"/>
        <v>1.8059000000000001</v>
      </c>
    </row>
    <row r="675" spans="1:82" ht="15.75" x14ac:dyDescent="0.25">
      <c r="A675" s="125">
        <v>43773</v>
      </c>
      <c r="B675" s="138">
        <v>12479</v>
      </c>
      <c r="C675" s="138">
        <v>42903</v>
      </c>
      <c r="D675" s="138">
        <v>58797</v>
      </c>
      <c r="E675" s="138">
        <v>15510</v>
      </c>
      <c r="F675" s="138">
        <v>39569</v>
      </c>
      <c r="G675" s="138">
        <v>1312</v>
      </c>
      <c r="H675" s="138">
        <v>13518</v>
      </c>
      <c r="I675" s="138">
        <v>12620</v>
      </c>
      <c r="J675" s="138">
        <v>95104</v>
      </c>
      <c r="K675" s="138">
        <v>74523</v>
      </c>
      <c r="L675" s="138">
        <v>3747</v>
      </c>
      <c r="M675" s="138">
        <v>14098</v>
      </c>
      <c r="N675" s="138">
        <v>136</v>
      </c>
      <c r="O675" s="138">
        <v>15610</v>
      </c>
      <c r="P675" s="138">
        <v>16543</v>
      </c>
      <c r="Q675" s="138">
        <v>2437</v>
      </c>
      <c r="R675" s="138">
        <v>13170</v>
      </c>
      <c r="S675" s="138">
        <v>44879</v>
      </c>
      <c r="T675" s="138">
        <v>15614</v>
      </c>
      <c r="U675" s="138">
        <v>3478</v>
      </c>
      <c r="V675" s="138">
        <v>24701</v>
      </c>
      <c r="W675" s="138">
        <v>30673</v>
      </c>
      <c r="X675" s="138">
        <v>15429</v>
      </c>
      <c r="Y675" s="138">
        <v>12758</v>
      </c>
      <c r="Z675" s="138">
        <v>14024</v>
      </c>
      <c r="AA675" s="138">
        <v>42119</v>
      </c>
      <c r="AB675" s="138">
        <v>948</v>
      </c>
      <c r="AC675" s="138">
        <v>398</v>
      </c>
      <c r="AD675" s="138">
        <v>4233</v>
      </c>
      <c r="AE675" s="138">
        <v>24082</v>
      </c>
      <c r="AF675" s="138">
        <v>7422</v>
      </c>
      <c r="AG675" s="138">
        <v>0</v>
      </c>
      <c r="AH675" s="138">
        <v>37550</v>
      </c>
      <c r="AI675" s="138">
        <v>28620</v>
      </c>
      <c r="AJ675" s="138">
        <v>366560</v>
      </c>
      <c r="AK675" s="128">
        <f t="shared" si="420"/>
        <v>0.14098000000000002</v>
      </c>
      <c r="AL675" s="129">
        <f t="shared" si="421"/>
        <v>1.2479</v>
      </c>
      <c r="AM675" s="129">
        <f t="shared" si="455"/>
        <v>2.1451500000000001</v>
      </c>
      <c r="AN675" s="129">
        <f t="shared" si="455"/>
        <v>2.9398500000000003</v>
      </c>
      <c r="AO675" s="129">
        <f t="shared" si="423"/>
        <v>9.5104000000000006</v>
      </c>
      <c r="AP675" s="129">
        <f t="shared" si="424"/>
        <v>3.7261500000000001</v>
      </c>
      <c r="AQ675" s="129">
        <f t="shared" si="456"/>
        <v>0.37550000000000006</v>
      </c>
      <c r="AR675" s="129">
        <f t="shared" si="457"/>
        <v>2.862E-2</v>
      </c>
      <c r="AT675" s="131">
        <f t="shared" si="447"/>
        <v>43773</v>
      </c>
      <c r="AU675" s="132">
        <f t="shared" si="426"/>
        <v>0.24082000000000001</v>
      </c>
      <c r="AV675" s="132">
        <f t="shared" si="427"/>
        <v>0.42119000000000001</v>
      </c>
      <c r="AW675" s="132">
        <f t="shared" si="428"/>
        <v>0.44879000000000002</v>
      </c>
      <c r="AX675" s="132">
        <f t="shared" si="429"/>
        <v>3.98E-3</v>
      </c>
      <c r="AY675" s="132">
        <f t="shared" si="430"/>
        <v>9.4800000000000006E-3</v>
      </c>
      <c r="AZ675" s="132">
        <f t="shared" si="431"/>
        <v>0.24701000000000001</v>
      </c>
      <c r="BA675" s="132">
        <f t="shared" si="432"/>
        <v>0.12758</v>
      </c>
      <c r="BB675" s="132">
        <f t="shared" si="433"/>
        <v>0.61346000000000001</v>
      </c>
      <c r="BC675" s="132">
        <f t="shared" si="434"/>
        <v>0.14024</v>
      </c>
      <c r="BD675" s="132">
        <f t="shared" si="435"/>
        <v>0.15429000000000001</v>
      </c>
      <c r="BE675" s="132">
        <f t="shared" si="436"/>
        <v>7.4220000000000008E-2</v>
      </c>
      <c r="BF675" s="132">
        <f t="shared" si="437"/>
        <v>4.2330000000000007E-2</v>
      </c>
      <c r="BG675" s="132">
        <f t="shared" si="448"/>
        <v>0</v>
      </c>
      <c r="BH675" s="132"/>
      <c r="BI675" s="132">
        <f t="shared" si="458"/>
        <v>1.2479</v>
      </c>
      <c r="BJ675" s="132">
        <f t="shared" si="458"/>
        <v>2.1451500000000001</v>
      </c>
      <c r="BK675" s="132">
        <f t="shared" si="458"/>
        <v>2.9398500000000003</v>
      </c>
      <c r="BL675" s="132">
        <f t="shared" si="438"/>
        <v>0.3478</v>
      </c>
      <c r="BM675" s="132">
        <f t="shared" si="449"/>
        <v>1.5510000000000002</v>
      </c>
      <c r="BN675" s="132">
        <f t="shared" si="439"/>
        <v>0.79138000000000008</v>
      </c>
      <c r="BO675" s="132"/>
      <c r="BP675" s="132">
        <f t="shared" si="450"/>
        <v>3.7261500000000001</v>
      </c>
      <c r="BQ675" s="132">
        <f t="shared" si="451"/>
        <v>9.5104000000000006</v>
      </c>
      <c r="BR675" s="132">
        <f t="shared" si="452"/>
        <v>0.36656</v>
      </c>
      <c r="BS675" s="132">
        <f t="shared" si="440"/>
        <v>0.15614</v>
      </c>
      <c r="BT675" s="132">
        <f t="shared" si="441"/>
        <v>1.3170000000000002</v>
      </c>
      <c r="BU675" s="132"/>
      <c r="BV675" s="132">
        <f t="shared" si="453"/>
        <v>0.13120000000000001</v>
      </c>
      <c r="BW675" s="133">
        <f t="shared" ref="BW675:BX738" si="459">(H675)*0.0001</f>
        <v>1.3518000000000001</v>
      </c>
      <c r="BX675" s="133">
        <f t="shared" si="459"/>
        <v>1.262</v>
      </c>
      <c r="BY675" s="133">
        <f t="shared" si="442"/>
        <v>0.2437</v>
      </c>
      <c r="BZ675" s="133">
        <f t="shared" si="443"/>
        <v>0.37470000000000003</v>
      </c>
      <c r="CA675" s="133">
        <f t="shared" si="444"/>
        <v>1.3600000000000001E-2</v>
      </c>
      <c r="CB675" s="133">
        <f t="shared" si="445"/>
        <v>7.8050000000000006</v>
      </c>
      <c r="CC675" s="133"/>
      <c r="CD675" s="133">
        <f t="shared" si="446"/>
        <v>1.6543000000000001</v>
      </c>
    </row>
    <row r="676" spans="1:82" ht="15.75" x14ac:dyDescent="0.25">
      <c r="A676" s="125">
        <v>43774</v>
      </c>
      <c r="B676" s="138">
        <v>12854</v>
      </c>
      <c r="C676" s="138">
        <v>43805</v>
      </c>
      <c r="D676" s="138">
        <v>59905</v>
      </c>
      <c r="E676" s="138">
        <v>15512</v>
      </c>
      <c r="F676" s="138">
        <v>39858</v>
      </c>
      <c r="G676" s="138">
        <v>1282</v>
      </c>
      <c r="H676" s="138">
        <v>13136</v>
      </c>
      <c r="I676" s="138">
        <v>12311</v>
      </c>
      <c r="J676" s="138">
        <v>96478</v>
      </c>
      <c r="K676" s="138">
        <v>74843</v>
      </c>
      <c r="L676" s="138">
        <v>3725</v>
      </c>
      <c r="M676" s="138">
        <v>14065</v>
      </c>
      <c r="N676" s="138">
        <v>29</v>
      </c>
      <c r="O676" s="138">
        <v>15353</v>
      </c>
      <c r="P676" s="138">
        <v>16422</v>
      </c>
      <c r="Q676" s="138">
        <v>2439</v>
      </c>
      <c r="R676" s="138">
        <v>13730</v>
      </c>
      <c r="S676" s="138">
        <v>44918</v>
      </c>
      <c r="T676" s="138">
        <v>12168</v>
      </c>
      <c r="U676" s="138">
        <v>3404</v>
      </c>
      <c r="V676" s="138">
        <v>25198</v>
      </c>
      <c r="W676" s="138">
        <v>32118</v>
      </c>
      <c r="X676" s="138">
        <v>15803</v>
      </c>
      <c r="Y676" s="138">
        <v>13316</v>
      </c>
      <c r="Z676" s="138">
        <v>13715</v>
      </c>
      <c r="AA676" s="138">
        <v>42933</v>
      </c>
      <c r="AB676" s="138">
        <v>880</v>
      </c>
      <c r="AC676" s="138">
        <v>368</v>
      </c>
      <c r="AD676" s="138">
        <v>4819</v>
      </c>
      <c r="AE676" s="138">
        <v>24311</v>
      </c>
      <c r="AF676" s="138">
        <v>7737</v>
      </c>
      <c r="AG676" s="138">
        <v>10510</v>
      </c>
      <c r="AH676" s="138">
        <v>37730</v>
      </c>
      <c r="AI676" s="138">
        <v>31140</v>
      </c>
      <c r="AJ676" s="138">
        <v>374280</v>
      </c>
      <c r="AK676" s="128">
        <f t="shared" si="420"/>
        <v>0.14065000000000003</v>
      </c>
      <c r="AL676" s="129">
        <f t="shared" si="421"/>
        <v>1.2854000000000001</v>
      </c>
      <c r="AM676" s="129">
        <f t="shared" si="455"/>
        <v>2.1902500000000003</v>
      </c>
      <c r="AN676" s="129">
        <f t="shared" si="455"/>
        <v>2.99525</v>
      </c>
      <c r="AO676" s="129">
        <f t="shared" si="423"/>
        <v>9.6478000000000002</v>
      </c>
      <c r="AP676" s="129">
        <f t="shared" si="424"/>
        <v>3.7421500000000001</v>
      </c>
      <c r="AQ676" s="129">
        <f t="shared" si="456"/>
        <v>0.37730000000000002</v>
      </c>
      <c r="AR676" s="129">
        <f t="shared" si="457"/>
        <v>3.1139999999999998E-2</v>
      </c>
      <c r="AT676" s="131">
        <f t="shared" si="447"/>
        <v>43774</v>
      </c>
      <c r="AU676" s="132">
        <f t="shared" si="426"/>
        <v>0.24311000000000002</v>
      </c>
      <c r="AV676" s="132">
        <f t="shared" si="427"/>
        <v>0.42933000000000004</v>
      </c>
      <c r="AW676" s="132">
        <f t="shared" si="428"/>
        <v>0.44918000000000002</v>
      </c>
      <c r="AX676" s="132">
        <f t="shared" si="429"/>
        <v>3.6800000000000001E-3</v>
      </c>
      <c r="AY676" s="132">
        <f t="shared" si="430"/>
        <v>8.8000000000000005E-3</v>
      </c>
      <c r="AZ676" s="132">
        <f t="shared" si="431"/>
        <v>0.25198000000000004</v>
      </c>
      <c r="BA676" s="132">
        <f t="shared" si="432"/>
        <v>0.13316</v>
      </c>
      <c r="BB676" s="132">
        <f t="shared" si="433"/>
        <v>0.64236000000000004</v>
      </c>
      <c r="BC676" s="132">
        <f t="shared" si="434"/>
        <v>0.13715000000000002</v>
      </c>
      <c r="BD676" s="132">
        <f t="shared" si="435"/>
        <v>0.15803</v>
      </c>
      <c r="BE676" s="132">
        <f t="shared" si="436"/>
        <v>7.7370000000000008E-2</v>
      </c>
      <c r="BF676" s="132">
        <f t="shared" si="437"/>
        <v>4.8190000000000004E-2</v>
      </c>
      <c r="BG676" s="132">
        <f t="shared" si="448"/>
        <v>1.051E-2</v>
      </c>
      <c r="BH676" s="132"/>
      <c r="BI676" s="132">
        <f t="shared" si="458"/>
        <v>1.2854000000000001</v>
      </c>
      <c r="BJ676" s="132">
        <f t="shared" si="458"/>
        <v>2.1902500000000003</v>
      </c>
      <c r="BK676" s="132">
        <f t="shared" si="458"/>
        <v>2.99525</v>
      </c>
      <c r="BL676" s="132">
        <f t="shared" si="438"/>
        <v>0.34040000000000004</v>
      </c>
      <c r="BM676" s="132">
        <f t="shared" si="449"/>
        <v>1.5512000000000001</v>
      </c>
      <c r="BN676" s="132">
        <f t="shared" si="439"/>
        <v>0.79716000000000009</v>
      </c>
      <c r="BO676" s="132"/>
      <c r="BP676" s="132">
        <f t="shared" si="450"/>
        <v>3.7421500000000001</v>
      </c>
      <c r="BQ676" s="132">
        <f t="shared" si="451"/>
        <v>9.6478000000000002</v>
      </c>
      <c r="BR676" s="132">
        <f t="shared" si="452"/>
        <v>0.37428</v>
      </c>
      <c r="BS676" s="132">
        <f t="shared" si="440"/>
        <v>0.12168000000000001</v>
      </c>
      <c r="BT676" s="132">
        <f t="shared" si="441"/>
        <v>1.373</v>
      </c>
      <c r="BU676" s="132"/>
      <c r="BV676" s="132">
        <f t="shared" si="453"/>
        <v>0.12820000000000001</v>
      </c>
      <c r="BW676" s="133">
        <f t="shared" si="459"/>
        <v>1.3136000000000001</v>
      </c>
      <c r="BX676" s="133">
        <f t="shared" si="459"/>
        <v>1.2311000000000001</v>
      </c>
      <c r="BY676" s="133">
        <f t="shared" si="442"/>
        <v>0.24390000000000001</v>
      </c>
      <c r="BZ676" s="133">
        <f t="shared" si="443"/>
        <v>0.3725</v>
      </c>
      <c r="CA676" s="133">
        <f t="shared" si="444"/>
        <v>2.9000000000000002E-3</v>
      </c>
      <c r="CB676" s="133">
        <f t="shared" si="445"/>
        <v>7.6764999999999999</v>
      </c>
      <c r="CC676" s="133"/>
      <c r="CD676" s="133">
        <f t="shared" si="446"/>
        <v>1.6422000000000001</v>
      </c>
    </row>
    <row r="677" spans="1:82" ht="15.75" x14ac:dyDescent="0.25">
      <c r="A677" s="125">
        <v>43775</v>
      </c>
      <c r="B677" s="138">
        <v>12463</v>
      </c>
      <c r="C677" s="138">
        <v>43115</v>
      </c>
      <c r="D677" s="138">
        <v>59461</v>
      </c>
      <c r="E677" s="138">
        <v>15346</v>
      </c>
      <c r="F677" s="138">
        <v>38930</v>
      </c>
      <c r="G677" s="138">
        <v>1177</v>
      </c>
      <c r="H677" s="138">
        <v>12458</v>
      </c>
      <c r="I677" s="138">
        <v>11834</v>
      </c>
      <c r="J677" s="138">
        <v>95010</v>
      </c>
      <c r="K677" s="138">
        <v>73465</v>
      </c>
      <c r="L677" s="138">
        <v>3435</v>
      </c>
      <c r="M677" s="138">
        <v>14619</v>
      </c>
      <c r="N677" s="138">
        <v>130</v>
      </c>
      <c r="O677" s="138">
        <v>15040</v>
      </c>
      <c r="P677" s="138">
        <v>15793</v>
      </c>
      <c r="Q677" s="138">
        <v>2330</v>
      </c>
      <c r="R677" s="138">
        <v>12943</v>
      </c>
      <c r="S677" s="138">
        <v>44635</v>
      </c>
      <c r="T677" s="138">
        <v>13357</v>
      </c>
      <c r="U677" s="138">
        <v>3305</v>
      </c>
      <c r="V677" s="138">
        <v>24030</v>
      </c>
      <c r="W677" s="138">
        <v>30479</v>
      </c>
      <c r="X677" s="138">
        <v>14972</v>
      </c>
      <c r="Y677" s="138">
        <v>13087</v>
      </c>
      <c r="Z677" s="138">
        <v>14006</v>
      </c>
      <c r="AA677" s="138">
        <v>42567</v>
      </c>
      <c r="AB677" s="138">
        <v>804</v>
      </c>
      <c r="AC677" s="138">
        <v>316</v>
      </c>
      <c r="AD677" s="146">
        <v>3019</v>
      </c>
      <c r="AE677" s="138">
        <v>22981</v>
      </c>
      <c r="AF677" s="138">
        <v>8139</v>
      </c>
      <c r="AG677" s="138">
        <v>0</v>
      </c>
      <c r="AH677" s="138">
        <v>28460</v>
      </c>
      <c r="AI677" s="138">
        <v>19180</v>
      </c>
      <c r="AJ677" s="138">
        <v>367460</v>
      </c>
      <c r="AK677" s="128">
        <f t="shared" si="420"/>
        <v>0.14619000000000001</v>
      </c>
      <c r="AL677" s="129">
        <f t="shared" si="421"/>
        <v>1.2463</v>
      </c>
      <c r="AM677" s="129">
        <f t="shared" si="455"/>
        <v>2.1557500000000003</v>
      </c>
      <c r="AN677" s="129">
        <f t="shared" si="455"/>
        <v>2.9730500000000002</v>
      </c>
      <c r="AO677" s="129">
        <f t="shared" si="423"/>
        <v>9.5010000000000012</v>
      </c>
      <c r="AP677" s="129">
        <f t="shared" si="424"/>
        <v>3.6732500000000003</v>
      </c>
      <c r="AQ677" s="129">
        <f t="shared" si="456"/>
        <v>0.28460000000000002</v>
      </c>
      <c r="AR677" s="129">
        <f t="shared" si="457"/>
        <v>1.9179999999999999E-2</v>
      </c>
      <c r="AT677" s="131">
        <f t="shared" si="447"/>
        <v>43775</v>
      </c>
      <c r="AU677" s="132">
        <f t="shared" si="426"/>
        <v>0.22981000000000001</v>
      </c>
      <c r="AV677" s="132">
        <f t="shared" si="427"/>
        <v>0.42567000000000005</v>
      </c>
      <c r="AW677" s="132">
        <f t="shared" si="428"/>
        <v>0.44635000000000002</v>
      </c>
      <c r="AX677" s="132">
        <f t="shared" si="429"/>
        <v>3.16E-3</v>
      </c>
      <c r="AY677" s="132">
        <f t="shared" si="430"/>
        <v>8.0400000000000003E-3</v>
      </c>
      <c r="AZ677" s="132">
        <f t="shared" si="431"/>
        <v>0.24030000000000001</v>
      </c>
      <c r="BA677" s="132">
        <f t="shared" si="432"/>
        <v>0.13087000000000001</v>
      </c>
      <c r="BB677" s="132">
        <f t="shared" si="433"/>
        <v>0.60958000000000001</v>
      </c>
      <c r="BC677" s="132">
        <f t="shared" si="434"/>
        <v>0.14006000000000002</v>
      </c>
      <c r="BD677" s="132">
        <f t="shared" si="435"/>
        <v>0.14972000000000002</v>
      </c>
      <c r="BE677" s="132">
        <f t="shared" si="436"/>
        <v>8.1390000000000004E-2</v>
      </c>
      <c r="BF677" s="132">
        <f t="shared" si="437"/>
        <v>3.0190000000000002E-2</v>
      </c>
      <c r="BG677" s="132">
        <f t="shared" si="448"/>
        <v>0</v>
      </c>
      <c r="BH677" s="132"/>
      <c r="BI677" s="132">
        <f t="shared" si="458"/>
        <v>1.2463</v>
      </c>
      <c r="BJ677" s="132">
        <f t="shared" si="458"/>
        <v>2.1557500000000003</v>
      </c>
      <c r="BK677" s="132">
        <f t="shared" si="458"/>
        <v>2.9730500000000002</v>
      </c>
      <c r="BL677" s="132">
        <f t="shared" si="438"/>
        <v>0.33050000000000002</v>
      </c>
      <c r="BM677" s="132">
        <f t="shared" si="449"/>
        <v>1.5346</v>
      </c>
      <c r="BN677" s="132">
        <f t="shared" si="439"/>
        <v>0.77860000000000007</v>
      </c>
      <c r="BO677" s="132"/>
      <c r="BP677" s="132">
        <f t="shared" si="450"/>
        <v>3.6732500000000003</v>
      </c>
      <c r="BQ677" s="132">
        <f t="shared" si="451"/>
        <v>9.5010000000000012</v>
      </c>
      <c r="BR677" s="132">
        <f t="shared" si="452"/>
        <v>0.36746000000000001</v>
      </c>
      <c r="BS677" s="132">
        <f t="shared" si="440"/>
        <v>0.13357000000000002</v>
      </c>
      <c r="BT677" s="132">
        <f t="shared" si="441"/>
        <v>1.2943</v>
      </c>
      <c r="BU677" s="132"/>
      <c r="BV677" s="132">
        <f t="shared" si="453"/>
        <v>0.1177</v>
      </c>
      <c r="BW677" s="133">
        <f t="shared" si="459"/>
        <v>1.2458</v>
      </c>
      <c r="BX677" s="133">
        <f t="shared" si="459"/>
        <v>1.1834</v>
      </c>
      <c r="BY677" s="133">
        <f t="shared" si="442"/>
        <v>0.23300000000000001</v>
      </c>
      <c r="BZ677" s="133">
        <f t="shared" si="443"/>
        <v>0.34350000000000003</v>
      </c>
      <c r="CA677" s="133">
        <f t="shared" si="444"/>
        <v>1.3000000000000001E-2</v>
      </c>
      <c r="CB677" s="133">
        <f t="shared" si="445"/>
        <v>7.5200000000000005</v>
      </c>
      <c r="CC677" s="133"/>
      <c r="CD677" s="133">
        <f t="shared" si="446"/>
        <v>1.5793000000000001</v>
      </c>
    </row>
    <row r="678" spans="1:82" ht="15.75" x14ac:dyDescent="0.25">
      <c r="A678" s="125">
        <v>43776</v>
      </c>
      <c r="B678" s="138">
        <v>12541</v>
      </c>
      <c r="C678" s="138">
        <v>42817</v>
      </c>
      <c r="D678" s="138">
        <v>58942</v>
      </c>
      <c r="E678" s="138">
        <v>15149</v>
      </c>
      <c r="F678" s="138">
        <v>40561</v>
      </c>
      <c r="G678" s="138">
        <v>1117</v>
      </c>
      <c r="H678" s="138">
        <v>11925</v>
      </c>
      <c r="I678" s="138">
        <v>10938</v>
      </c>
      <c r="J678" s="138">
        <v>94673</v>
      </c>
      <c r="K678" s="138">
        <v>73143</v>
      </c>
      <c r="L678" s="138">
        <v>3405</v>
      </c>
      <c r="M678" s="138">
        <v>14828</v>
      </c>
      <c r="N678" s="138">
        <v>58</v>
      </c>
      <c r="O678" s="138">
        <v>15907</v>
      </c>
      <c r="P678" s="138">
        <v>15379</v>
      </c>
      <c r="Q678" s="138">
        <v>2249</v>
      </c>
      <c r="R678" s="138">
        <v>12663</v>
      </c>
      <c r="S678" s="138">
        <v>42103</v>
      </c>
      <c r="T678" s="138">
        <v>14067</v>
      </c>
      <c r="U678" s="138">
        <v>3052</v>
      </c>
      <c r="V678" s="138">
        <v>23896</v>
      </c>
      <c r="W678" s="138">
        <v>31587</v>
      </c>
      <c r="X678" s="138">
        <v>14999</v>
      </c>
      <c r="Y678" s="138">
        <v>14173</v>
      </c>
      <c r="Z678" s="138">
        <v>13648</v>
      </c>
      <c r="AA678" s="138">
        <v>42412</v>
      </c>
      <c r="AB678" s="138">
        <v>859</v>
      </c>
      <c r="AC678" s="138">
        <v>364</v>
      </c>
      <c r="AD678" s="138">
        <v>3792</v>
      </c>
      <c r="AE678" s="138">
        <v>23676</v>
      </c>
      <c r="AF678" s="138">
        <v>7596</v>
      </c>
      <c r="AG678" s="138">
        <v>10980</v>
      </c>
      <c r="AH678" s="138">
        <v>28060</v>
      </c>
      <c r="AI678" s="138">
        <v>23280</v>
      </c>
      <c r="AJ678" s="138">
        <v>362820</v>
      </c>
      <c r="AK678" s="128">
        <f t="shared" si="420"/>
        <v>0.14828000000000002</v>
      </c>
      <c r="AL678" s="129">
        <f t="shared" si="421"/>
        <v>1.2541</v>
      </c>
      <c r="AM678" s="129">
        <f t="shared" si="455"/>
        <v>2.1408499999999999</v>
      </c>
      <c r="AN678" s="129">
        <f t="shared" si="455"/>
        <v>2.9471000000000003</v>
      </c>
      <c r="AO678" s="129">
        <f t="shared" si="423"/>
        <v>9.4672999999999998</v>
      </c>
      <c r="AP678" s="129">
        <f t="shared" si="424"/>
        <v>3.6571500000000001</v>
      </c>
      <c r="AQ678" s="129">
        <f t="shared" si="456"/>
        <v>0.28060000000000002</v>
      </c>
      <c r="AR678" s="129">
        <f t="shared" si="457"/>
        <v>2.3279999999999999E-2</v>
      </c>
      <c r="AT678" s="131">
        <f t="shared" si="447"/>
        <v>43776</v>
      </c>
      <c r="AU678" s="132">
        <f t="shared" si="426"/>
        <v>0.23676000000000003</v>
      </c>
      <c r="AV678" s="132">
        <f t="shared" si="427"/>
        <v>0.42412000000000005</v>
      </c>
      <c r="AW678" s="132">
        <f t="shared" si="428"/>
        <v>0.42103000000000002</v>
      </c>
      <c r="AX678" s="132">
        <f t="shared" si="429"/>
        <v>3.6400000000000004E-3</v>
      </c>
      <c r="AY678" s="132">
        <f t="shared" si="430"/>
        <v>8.5900000000000004E-3</v>
      </c>
      <c r="AZ678" s="132">
        <f t="shared" si="431"/>
        <v>0.23896000000000001</v>
      </c>
      <c r="BA678" s="132">
        <f t="shared" si="432"/>
        <v>0.14173000000000002</v>
      </c>
      <c r="BB678" s="132">
        <f t="shared" si="433"/>
        <v>0.63174000000000008</v>
      </c>
      <c r="BC678" s="132">
        <f t="shared" si="434"/>
        <v>0.13648000000000002</v>
      </c>
      <c r="BD678" s="132">
        <f t="shared" si="435"/>
        <v>0.14999000000000001</v>
      </c>
      <c r="BE678" s="132">
        <f t="shared" si="436"/>
        <v>7.596E-2</v>
      </c>
      <c r="BF678" s="132">
        <f t="shared" si="437"/>
        <v>3.7920000000000002E-2</v>
      </c>
      <c r="BG678" s="132">
        <f t="shared" si="448"/>
        <v>1.098E-2</v>
      </c>
      <c r="BH678" s="132"/>
      <c r="BI678" s="132">
        <f t="shared" si="458"/>
        <v>1.2541</v>
      </c>
      <c r="BJ678" s="132">
        <f t="shared" si="458"/>
        <v>2.1408499999999999</v>
      </c>
      <c r="BK678" s="132">
        <f t="shared" si="458"/>
        <v>2.9471000000000003</v>
      </c>
      <c r="BL678" s="132">
        <f t="shared" si="438"/>
        <v>0.30520000000000003</v>
      </c>
      <c r="BM678" s="132">
        <f t="shared" si="449"/>
        <v>1.5149000000000001</v>
      </c>
      <c r="BN678" s="132">
        <f t="shared" si="439"/>
        <v>0.81122000000000005</v>
      </c>
      <c r="BO678" s="132"/>
      <c r="BP678" s="132">
        <f t="shared" si="450"/>
        <v>3.6571500000000001</v>
      </c>
      <c r="BQ678" s="132">
        <f t="shared" si="451"/>
        <v>9.4672999999999998</v>
      </c>
      <c r="BR678" s="132">
        <f t="shared" si="452"/>
        <v>0.36281999999999998</v>
      </c>
      <c r="BS678" s="132">
        <f t="shared" si="440"/>
        <v>0.14067000000000002</v>
      </c>
      <c r="BT678" s="132">
        <f t="shared" si="441"/>
        <v>1.2663</v>
      </c>
      <c r="BU678" s="132"/>
      <c r="BV678" s="132">
        <f t="shared" si="453"/>
        <v>0.11170000000000001</v>
      </c>
      <c r="BW678" s="133">
        <f t="shared" si="459"/>
        <v>1.1925000000000001</v>
      </c>
      <c r="BX678" s="133">
        <f t="shared" si="459"/>
        <v>1.0938000000000001</v>
      </c>
      <c r="BY678" s="133">
        <f t="shared" si="442"/>
        <v>0.22490000000000002</v>
      </c>
      <c r="BZ678" s="133">
        <f t="shared" si="443"/>
        <v>0.34050000000000002</v>
      </c>
      <c r="CA678" s="133">
        <f t="shared" si="444"/>
        <v>5.8000000000000005E-3</v>
      </c>
      <c r="CB678" s="133">
        <f t="shared" si="445"/>
        <v>7.9535</v>
      </c>
      <c r="CC678" s="133"/>
      <c r="CD678" s="133">
        <f t="shared" si="446"/>
        <v>1.5379</v>
      </c>
    </row>
    <row r="679" spans="1:82" ht="15.75" x14ac:dyDescent="0.25">
      <c r="A679" s="125">
        <v>43777</v>
      </c>
      <c r="B679" s="138">
        <v>12817</v>
      </c>
      <c r="C679" s="138">
        <v>43361</v>
      </c>
      <c r="D679" s="138">
        <v>59382</v>
      </c>
      <c r="E679" s="138">
        <v>14751</v>
      </c>
      <c r="F679" s="138">
        <v>40764</v>
      </c>
      <c r="G679" s="138">
        <v>1190</v>
      </c>
      <c r="H679" s="138">
        <v>11566</v>
      </c>
      <c r="I679" s="138">
        <v>11260</v>
      </c>
      <c r="J679" s="138">
        <v>95279</v>
      </c>
      <c r="K679" s="138">
        <v>73044</v>
      </c>
      <c r="L679" s="138">
        <v>3216</v>
      </c>
      <c r="M679" s="138">
        <v>15824</v>
      </c>
      <c r="N679" s="138">
        <v>43</v>
      </c>
      <c r="O679" s="138">
        <v>16296</v>
      </c>
      <c r="P679" s="138">
        <v>15315</v>
      </c>
      <c r="Q679" s="138">
        <v>2182</v>
      </c>
      <c r="R679" s="138">
        <v>13217</v>
      </c>
      <c r="S679" s="138">
        <v>42133</v>
      </c>
      <c r="T679" s="138">
        <v>13351</v>
      </c>
      <c r="U679" s="138">
        <v>2942</v>
      </c>
      <c r="V679" s="138">
        <v>24258</v>
      </c>
      <c r="W679" s="138">
        <v>32245</v>
      </c>
      <c r="X679" s="138">
        <v>15013</v>
      </c>
      <c r="Y679" s="138">
        <v>13859</v>
      </c>
      <c r="Z679" s="138">
        <v>14314</v>
      </c>
      <c r="AA679" s="138">
        <v>40871</v>
      </c>
      <c r="AB679" s="138">
        <v>821</v>
      </c>
      <c r="AC679" s="138">
        <v>387</v>
      </c>
      <c r="AD679" s="138">
        <v>4111</v>
      </c>
      <c r="AE679" s="138">
        <v>22682</v>
      </c>
      <c r="AF679" s="138">
        <v>6747</v>
      </c>
      <c r="AG679" s="138">
        <v>0</v>
      </c>
      <c r="AH679" s="138">
        <v>33500</v>
      </c>
      <c r="AI679" s="138">
        <v>26100</v>
      </c>
      <c r="AJ679" s="138">
        <v>368000</v>
      </c>
      <c r="AK679" s="128">
        <f t="shared" si="420"/>
        <v>0.15824000000000002</v>
      </c>
      <c r="AL679" s="129">
        <f t="shared" si="421"/>
        <v>1.2817000000000001</v>
      </c>
      <c r="AM679" s="129">
        <f t="shared" si="455"/>
        <v>2.16805</v>
      </c>
      <c r="AN679" s="129">
        <f t="shared" si="455"/>
        <v>2.9691000000000001</v>
      </c>
      <c r="AO679" s="129">
        <f t="shared" si="423"/>
        <v>9.5279000000000007</v>
      </c>
      <c r="AP679" s="129">
        <f t="shared" si="424"/>
        <v>3.6522000000000001</v>
      </c>
      <c r="AQ679" s="129">
        <f t="shared" si="456"/>
        <v>0.33500000000000002</v>
      </c>
      <c r="AR679" s="129">
        <f t="shared" si="457"/>
        <v>2.6099999999999998E-2</v>
      </c>
      <c r="AT679" s="131">
        <f t="shared" si="447"/>
        <v>43777</v>
      </c>
      <c r="AU679" s="132">
        <f t="shared" si="426"/>
        <v>0.22682000000000002</v>
      </c>
      <c r="AV679" s="132">
        <f t="shared" si="427"/>
        <v>0.40871000000000002</v>
      </c>
      <c r="AW679" s="132">
        <f t="shared" si="428"/>
        <v>0.42133000000000004</v>
      </c>
      <c r="AX679" s="132">
        <f t="shared" si="429"/>
        <v>3.8700000000000002E-3</v>
      </c>
      <c r="AY679" s="132">
        <f t="shared" si="430"/>
        <v>8.2100000000000003E-3</v>
      </c>
      <c r="AZ679" s="132">
        <f t="shared" si="431"/>
        <v>0.24258000000000002</v>
      </c>
      <c r="BA679" s="132">
        <f t="shared" si="432"/>
        <v>0.13859000000000002</v>
      </c>
      <c r="BB679" s="132">
        <f t="shared" si="433"/>
        <v>0.64490000000000003</v>
      </c>
      <c r="BC679" s="132">
        <f t="shared" si="434"/>
        <v>0.14314000000000002</v>
      </c>
      <c r="BD679" s="132">
        <f t="shared" si="435"/>
        <v>0.15013000000000001</v>
      </c>
      <c r="BE679" s="132">
        <f t="shared" si="436"/>
        <v>6.7470000000000002E-2</v>
      </c>
      <c r="BF679" s="132">
        <f t="shared" si="437"/>
        <v>4.1110000000000001E-2</v>
      </c>
      <c r="BG679" s="132">
        <f t="shared" si="448"/>
        <v>0</v>
      </c>
      <c r="BH679" s="132"/>
      <c r="BI679" s="132">
        <f t="shared" si="458"/>
        <v>1.2817000000000001</v>
      </c>
      <c r="BJ679" s="132">
        <f t="shared" si="458"/>
        <v>2.16805</v>
      </c>
      <c r="BK679" s="132">
        <f t="shared" si="458"/>
        <v>2.9691000000000001</v>
      </c>
      <c r="BL679" s="132">
        <f t="shared" si="438"/>
        <v>0.29420000000000002</v>
      </c>
      <c r="BM679" s="132">
        <f t="shared" si="449"/>
        <v>1.4751000000000001</v>
      </c>
      <c r="BN679" s="132">
        <f t="shared" si="439"/>
        <v>0.81528000000000012</v>
      </c>
      <c r="BO679" s="132"/>
      <c r="BP679" s="132">
        <f t="shared" si="450"/>
        <v>3.6522000000000001</v>
      </c>
      <c r="BQ679" s="132">
        <f t="shared" si="451"/>
        <v>9.5279000000000007</v>
      </c>
      <c r="BR679" s="132">
        <f t="shared" si="452"/>
        <v>0.36799999999999999</v>
      </c>
      <c r="BS679" s="132">
        <f t="shared" si="440"/>
        <v>0.13351000000000002</v>
      </c>
      <c r="BT679" s="132">
        <f t="shared" si="441"/>
        <v>1.3217000000000001</v>
      </c>
      <c r="BU679" s="132"/>
      <c r="BV679" s="132">
        <f t="shared" si="453"/>
        <v>0.11900000000000001</v>
      </c>
      <c r="BW679" s="133">
        <f t="shared" si="459"/>
        <v>1.1566000000000001</v>
      </c>
      <c r="BX679" s="133">
        <f t="shared" si="459"/>
        <v>1.1260000000000001</v>
      </c>
      <c r="BY679" s="133">
        <f t="shared" si="442"/>
        <v>0.21820000000000001</v>
      </c>
      <c r="BZ679" s="133">
        <f t="shared" si="443"/>
        <v>0.3216</v>
      </c>
      <c r="CA679" s="133">
        <f t="shared" si="444"/>
        <v>4.3E-3</v>
      </c>
      <c r="CB679" s="133">
        <f t="shared" si="445"/>
        <v>8.1479999999999997</v>
      </c>
      <c r="CC679" s="133"/>
      <c r="CD679" s="133">
        <f t="shared" si="446"/>
        <v>1.5315000000000001</v>
      </c>
    </row>
    <row r="680" spans="1:82" ht="15.75" x14ac:dyDescent="0.25">
      <c r="A680" s="125">
        <v>43778</v>
      </c>
      <c r="B680" s="138">
        <v>13362</v>
      </c>
      <c r="C680" s="138">
        <v>43530</v>
      </c>
      <c r="D680" s="138">
        <v>59679</v>
      </c>
      <c r="E680" s="138">
        <v>14226</v>
      </c>
      <c r="F680" s="138">
        <v>42558</v>
      </c>
      <c r="G680" s="138">
        <v>1280</v>
      </c>
      <c r="H680" s="138">
        <v>11545</v>
      </c>
      <c r="I680" s="138">
        <v>11778</v>
      </c>
      <c r="J680" s="138">
        <v>95524</v>
      </c>
      <c r="K680" s="138">
        <v>72762</v>
      </c>
      <c r="L680" s="138">
        <v>3264</v>
      </c>
      <c r="M680" s="138">
        <v>17064</v>
      </c>
      <c r="N680" s="146">
        <v>43</v>
      </c>
      <c r="O680" s="138">
        <v>17314</v>
      </c>
      <c r="P680" s="138">
        <v>15589</v>
      </c>
      <c r="Q680" s="138">
        <v>2215</v>
      </c>
      <c r="R680" s="138">
        <v>12835</v>
      </c>
      <c r="S680" s="138">
        <v>40873</v>
      </c>
      <c r="T680" s="138">
        <v>15997</v>
      </c>
      <c r="U680" s="138">
        <v>2945</v>
      </c>
      <c r="V680" s="138">
        <v>25613</v>
      </c>
      <c r="W680" s="138">
        <v>31523</v>
      </c>
      <c r="X680" s="138">
        <v>15976</v>
      </c>
      <c r="Y680" s="138">
        <v>13981</v>
      </c>
      <c r="Z680" s="138">
        <v>14924</v>
      </c>
      <c r="AA680" s="138">
        <v>37982</v>
      </c>
      <c r="AB680" s="138">
        <v>1125</v>
      </c>
      <c r="AC680" s="138">
        <v>828</v>
      </c>
      <c r="AD680" s="138">
        <v>3343</v>
      </c>
      <c r="AE680" s="138">
        <v>22869</v>
      </c>
      <c r="AF680" s="138">
        <v>5265</v>
      </c>
      <c r="AG680" s="138">
        <v>5900</v>
      </c>
      <c r="AH680" s="138">
        <v>24230</v>
      </c>
      <c r="AI680" s="138">
        <v>20190</v>
      </c>
      <c r="AJ680" s="138">
        <v>373180</v>
      </c>
      <c r="AK680" s="128">
        <f t="shared" si="420"/>
        <v>0.17064000000000001</v>
      </c>
      <c r="AL680" s="129">
        <f t="shared" si="421"/>
        <v>1.3362000000000001</v>
      </c>
      <c r="AM680" s="129">
        <f t="shared" si="455"/>
        <v>2.1765000000000003</v>
      </c>
      <c r="AN680" s="129">
        <f t="shared" si="455"/>
        <v>2.9839500000000001</v>
      </c>
      <c r="AO680" s="129">
        <f t="shared" si="423"/>
        <v>9.5524000000000004</v>
      </c>
      <c r="AP680" s="129">
        <f t="shared" si="424"/>
        <v>3.6381000000000001</v>
      </c>
      <c r="AQ680" s="129">
        <f t="shared" si="456"/>
        <v>0.24230000000000002</v>
      </c>
      <c r="AR680" s="129">
        <f t="shared" si="457"/>
        <v>2.019E-2</v>
      </c>
      <c r="AT680" s="131">
        <f t="shared" si="447"/>
        <v>43778</v>
      </c>
      <c r="AU680" s="132">
        <f t="shared" si="426"/>
        <v>0.22869000000000003</v>
      </c>
      <c r="AV680" s="132">
        <f t="shared" si="427"/>
        <v>0.37982000000000005</v>
      </c>
      <c r="AW680" s="132">
        <f t="shared" si="428"/>
        <v>0.40873000000000004</v>
      </c>
      <c r="AX680" s="132">
        <f t="shared" si="429"/>
        <v>8.2800000000000009E-3</v>
      </c>
      <c r="AY680" s="132">
        <f t="shared" si="430"/>
        <v>1.1250000000000001E-2</v>
      </c>
      <c r="AZ680" s="132">
        <f t="shared" si="431"/>
        <v>0.25613000000000002</v>
      </c>
      <c r="BA680" s="132">
        <f t="shared" si="432"/>
        <v>0.13981000000000002</v>
      </c>
      <c r="BB680" s="132">
        <f t="shared" si="433"/>
        <v>0.63046000000000002</v>
      </c>
      <c r="BC680" s="132">
        <f t="shared" si="434"/>
        <v>0.14924000000000001</v>
      </c>
      <c r="BD680" s="132">
        <f t="shared" si="435"/>
        <v>0.15976000000000001</v>
      </c>
      <c r="BE680" s="132">
        <f t="shared" si="436"/>
        <v>5.2650000000000002E-2</v>
      </c>
      <c r="BF680" s="132">
        <f t="shared" si="437"/>
        <v>3.3430000000000001E-2</v>
      </c>
      <c r="BG680" s="132">
        <f t="shared" si="448"/>
        <v>5.8999999999999999E-3</v>
      </c>
      <c r="BH680" s="132"/>
      <c r="BI680" s="132">
        <f t="shared" si="458"/>
        <v>1.3362000000000001</v>
      </c>
      <c r="BJ680" s="132">
        <f t="shared" si="458"/>
        <v>2.1765000000000003</v>
      </c>
      <c r="BK680" s="132">
        <f t="shared" si="458"/>
        <v>2.9839500000000001</v>
      </c>
      <c r="BL680" s="132">
        <f t="shared" si="438"/>
        <v>0.29450000000000004</v>
      </c>
      <c r="BM680" s="132">
        <f t="shared" si="449"/>
        <v>1.4226000000000001</v>
      </c>
      <c r="BN680" s="132">
        <f t="shared" si="439"/>
        <v>0.85116000000000003</v>
      </c>
      <c r="BO680" s="132"/>
      <c r="BP680" s="132">
        <f t="shared" si="450"/>
        <v>3.6381000000000001</v>
      </c>
      <c r="BQ680" s="132">
        <f t="shared" si="451"/>
        <v>9.5524000000000004</v>
      </c>
      <c r="BR680" s="132">
        <f t="shared" si="452"/>
        <v>0.37317999999999996</v>
      </c>
      <c r="BS680" s="132">
        <f t="shared" si="440"/>
        <v>0.15997</v>
      </c>
      <c r="BT680" s="132">
        <f t="shared" si="441"/>
        <v>1.2835000000000001</v>
      </c>
      <c r="BU680" s="132"/>
      <c r="BV680" s="132">
        <f t="shared" si="453"/>
        <v>0.128</v>
      </c>
      <c r="BW680" s="133">
        <f t="shared" si="459"/>
        <v>1.1545000000000001</v>
      </c>
      <c r="BX680" s="133">
        <f t="shared" si="459"/>
        <v>1.1778</v>
      </c>
      <c r="BY680" s="133">
        <f t="shared" si="442"/>
        <v>0.2215</v>
      </c>
      <c r="BZ680" s="133">
        <f t="shared" si="443"/>
        <v>0.32640000000000002</v>
      </c>
      <c r="CA680" s="133">
        <f t="shared" si="444"/>
        <v>4.3E-3</v>
      </c>
      <c r="CB680" s="133">
        <f t="shared" si="445"/>
        <v>8.657</v>
      </c>
      <c r="CC680" s="133"/>
      <c r="CD680" s="133">
        <f t="shared" si="446"/>
        <v>1.5589000000000002</v>
      </c>
    </row>
    <row r="681" spans="1:82" ht="15.75" x14ac:dyDescent="0.25">
      <c r="A681" s="125">
        <v>43779</v>
      </c>
      <c r="B681" s="138">
        <v>13490</v>
      </c>
      <c r="C681" s="138">
        <v>46429</v>
      </c>
      <c r="D681" s="138">
        <v>62478</v>
      </c>
      <c r="E681" s="138">
        <v>14773</v>
      </c>
      <c r="F681" s="138">
        <v>44973</v>
      </c>
      <c r="G681" s="138">
        <v>1279</v>
      </c>
      <c r="H681" s="138">
        <v>11295</v>
      </c>
      <c r="I681" s="138">
        <v>11638</v>
      </c>
      <c r="J681" s="138">
        <v>97769</v>
      </c>
      <c r="K681" s="138">
        <v>75154</v>
      </c>
      <c r="L681" s="138">
        <v>3191</v>
      </c>
      <c r="M681" s="138">
        <v>18186</v>
      </c>
      <c r="N681" s="146">
        <v>43</v>
      </c>
      <c r="O681" s="138">
        <v>17356</v>
      </c>
      <c r="P681" s="138">
        <v>15290</v>
      </c>
      <c r="Q681" s="138">
        <v>2199</v>
      </c>
      <c r="R681" s="138">
        <v>13226</v>
      </c>
      <c r="S681" s="138">
        <v>42614</v>
      </c>
      <c r="T681" s="138">
        <v>11468</v>
      </c>
      <c r="U681" s="138">
        <v>3195</v>
      </c>
      <c r="V681" s="138">
        <v>27316</v>
      </c>
      <c r="W681" s="138">
        <v>31510</v>
      </c>
      <c r="X681" s="138">
        <v>15626</v>
      </c>
      <c r="Y681" s="138">
        <v>14435</v>
      </c>
      <c r="Z681" s="138">
        <v>14416</v>
      </c>
      <c r="AA681" s="138">
        <v>50066</v>
      </c>
      <c r="AB681" s="138">
        <v>947</v>
      </c>
      <c r="AC681" s="138">
        <v>475</v>
      </c>
      <c r="AD681" s="138">
        <v>2937</v>
      </c>
      <c r="AE681" s="138">
        <v>25570</v>
      </c>
      <c r="AF681" s="138">
        <v>4962</v>
      </c>
      <c r="AG681" s="138">
        <v>4860</v>
      </c>
      <c r="AH681" s="138">
        <v>24260</v>
      </c>
      <c r="AI681" s="138">
        <v>17720</v>
      </c>
      <c r="AJ681" s="138">
        <v>374360</v>
      </c>
      <c r="AK681" s="128">
        <f t="shared" si="420"/>
        <v>0.18186000000000002</v>
      </c>
      <c r="AL681" s="129">
        <f t="shared" si="421"/>
        <v>1.349</v>
      </c>
      <c r="AM681" s="129">
        <f t="shared" si="455"/>
        <v>2.32145</v>
      </c>
      <c r="AN681" s="129">
        <f t="shared" si="455"/>
        <v>3.1239000000000003</v>
      </c>
      <c r="AO681" s="129">
        <f t="shared" si="423"/>
        <v>9.7769000000000013</v>
      </c>
      <c r="AP681" s="129">
        <f t="shared" si="424"/>
        <v>3.7577000000000003</v>
      </c>
      <c r="AQ681" s="129">
        <f t="shared" si="456"/>
        <v>0.24260000000000001</v>
      </c>
      <c r="AR681" s="129">
        <f t="shared" si="457"/>
        <v>1.772E-2</v>
      </c>
      <c r="AT681" s="131">
        <f t="shared" si="447"/>
        <v>43779</v>
      </c>
      <c r="AU681" s="132">
        <f t="shared" si="426"/>
        <v>0.25570000000000004</v>
      </c>
      <c r="AV681" s="132">
        <f t="shared" si="427"/>
        <v>0.50065999999999999</v>
      </c>
      <c r="AW681" s="132">
        <f t="shared" si="428"/>
        <v>0.42614000000000002</v>
      </c>
      <c r="AX681" s="132">
        <f t="shared" si="429"/>
        <v>4.7500000000000007E-3</v>
      </c>
      <c r="AY681" s="132">
        <f t="shared" si="430"/>
        <v>9.470000000000001E-3</v>
      </c>
      <c r="AZ681" s="132">
        <f t="shared" si="431"/>
        <v>0.27316000000000001</v>
      </c>
      <c r="BA681" s="132">
        <f t="shared" si="432"/>
        <v>0.14435000000000001</v>
      </c>
      <c r="BB681" s="132">
        <f t="shared" si="433"/>
        <v>0.63020000000000009</v>
      </c>
      <c r="BC681" s="132">
        <f t="shared" si="434"/>
        <v>0.14416000000000001</v>
      </c>
      <c r="BD681" s="132">
        <f t="shared" si="435"/>
        <v>0.15626000000000001</v>
      </c>
      <c r="BE681" s="132">
        <f t="shared" si="436"/>
        <v>4.9620000000000004E-2</v>
      </c>
      <c r="BF681" s="132">
        <f t="shared" si="437"/>
        <v>2.9370000000000004E-2</v>
      </c>
      <c r="BG681" s="132">
        <f t="shared" si="448"/>
        <v>4.8599999999999997E-3</v>
      </c>
      <c r="BH681" s="132"/>
      <c r="BI681" s="132">
        <f t="shared" si="458"/>
        <v>1.349</v>
      </c>
      <c r="BJ681" s="132">
        <f t="shared" si="458"/>
        <v>2.32145</v>
      </c>
      <c r="BK681" s="132">
        <f t="shared" si="458"/>
        <v>3.1239000000000003</v>
      </c>
      <c r="BL681" s="132">
        <f t="shared" si="438"/>
        <v>0.31950000000000001</v>
      </c>
      <c r="BM681" s="132">
        <f t="shared" si="449"/>
        <v>1.4773000000000001</v>
      </c>
      <c r="BN681" s="132">
        <f t="shared" si="439"/>
        <v>0.89946000000000004</v>
      </c>
      <c r="BO681" s="132"/>
      <c r="BP681" s="132">
        <f t="shared" si="450"/>
        <v>3.7577000000000003</v>
      </c>
      <c r="BQ681" s="132">
        <f t="shared" si="451"/>
        <v>9.7769000000000013</v>
      </c>
      <c r="BR681" s="132">
        <f t="shared" si="452"/>
        <v>0.37435999999999997</v>
      </c>
      <c r="BS681" s="132">
        <f t="shared" si="440"/>
        <v>0.11468</v>
      </c>
      <c r="BT681" s="132">
        <f t="shared" si="441"/>
        <v>1.3226</v>
      </c>
      <c r="BU681" s="132"/>
      <c r="BV681" s="132">
        <f t="shared" si="453"/>
        <v>0.12790000000000001</v>
      </c>
      <c r="BW681" s="133">
        <f t="shared" si="459"/>
        <v>1.1294999999999999</v>
      </c>
      <c r="BX681" s="133">
        <f t="shared" si="459"/>
        <v>1.1637999999999999</v>
      </c>
      <c r="BY681" s="133">
        <f t="shared" si="442"/>
        <v>0.21990000000000001</v>
      </c>
      <c r="BZ681" s="133">
        <f t="shared" si="443"/>
        <v>0.31909999999999999</v>
      </c>
      <c r="CA681" s="133">
        <f t="shared" si="444"/>
        <v>4.3E-3</v>
      </c>
      <c r="CB681" s="133">
        <f t="shared" si="445"/>
        <v>8.6780000000000008</v>
      </c>
      <c r="CC681" s="133"/>
      <c r="CD681" s="133">
        <f t="shared" si="446"/>
        <v>1.5290000000000001</v>
      </c>
    </row>
    <row r="682" spans="1:82" ht="15.75" x14ac:dyDescent="0.25">
      <c r="A682" s="125">
        <v>43780</v>
      </c>
      <c r="B682" s="138">
        <v>12881</v>
      </c>
      <c r="C682" s="138">
        <v>44081</v>
      </c>
      <c r="D682" s="138">
        <v>60003</v>
      </c>
      <c r="E682" s="138">
        <v>15269</v>
      </c>
      <c r="F682" s="138">
        <v>41288</v>
      </c>
      <c r="G682" s="138">
        <v>1171</v>
      </c>
      <c r="H682" s="138">
        <v>10783</v>
      </c>
      <c r="I682" s="138">
        <v>10814</v>
      </c>
      <c r="J682" s="138">
        <v>95120</v>
      </c>
      <c r="K682" s="138">
        <v>73879</v>
      </c>
      <c r="L682" s="138">
        <v>3119</v>
      </c>
      <c r="M682" s="138">
        <v>14450</v>
      </c>
      <c r="N682" s="146">
        <v>43</v>
      </c>
      <c r="O682" s="138">
        <v>15653</v>
      </c>
      <c r="P682" s="138">
        <v>14189</v>
      </c>
      <c r="Q682" s="138">
        <v>2146</v>
      </c>
      <c r="R682" s="138">
        <v>12959</v>
      </c>
      <c r="S682" s="138">
        <v>45490</v>
      </c>
      <c r="T682" s="138">
        <v>12745</v>
      </c>
      <c r="U682" s="138">
        <v>3009</v>
      </c>
      <c r="V682" s="138">
        <v>25371</v>
      </c>
      <c r="W682" s="138">
        <v>31487</v>
      </c>
      <c r="X682" s="138">
        <v>15073</v>
      </c>
      <c r="Y682" s="138">
        <v>14918</v>
      </c>
      <c r="Z682" s="138">
        <v>14449</v>
      </c>
      <c r="AA682" s="138">
        <v>44331</v>
      </c>
      <c r="AB682" s="138">
        <v>849</v>
      </c>
      <c r="AC682" s="138">
        <v>352</v>
      </c>
      <c r="AD682" s="138">
        <v>3257</v>
      </c>
      <c r="AE682" s="138">
        <v>24846</v>
      </c>
      <c r="AF682" s="138">
        <v>4990</v>
      </c>
      <c r="AG682" s="138">
        <v>11010</v>
      </c>
      <c r="AH682" s="138">
        <v>25310</v>
      </c>
      <c r="AI682" s="138">
        <v>20060</v>
      </c>
      <c r="AJ682" s="138">
        <v>365400</v>
      </c>
      <c r="AK682" s="128">
        <f t="shared" si="420"/>
        <v>0.14450000000000002</v>
      </c>
      <c r="AL682" s="129">
        <f t="shared" si="421"/>
        <v>1.2881</v>
      </c>
      <c r="AM682" s="129">
        <f t="shared" si="455"/>
        <v>2.2040500000000001</v>
      </c>
      <c r="AN682" s="129">
        <f t="shared" si="455"/>
        <v>3.0001500000000001</v>
      </c>
      <c r="AO682" s="129">
        <f t="shared" si="423"/>
        <v>9.5120000000000005</v>
      </c>
      <c r="AP682" s="129">
        <f t="shared" si="424"/>
        <v>3.6939500000000001</v>
      </c>
      <c r="AQ682" s="129">
        <f t="shared" si="456"/>
        <v>0.25310000000000005</v>
      </c>
      <c r="AR682" s="129">
        <f t="shared" si="457"/>
        <v>2.0059999999999998E-2</v>
      </c>
      <c r="AT682" s="131">
        <f t="shared" si="447"/>
        <v>43780</v>
      </c>
      <c r="AU682" s="132">
        <f t="shared" si="426"/>
        <v>0.24846000000000001</v>
      </c>
      <c r="AV682" s="132">
        <f t="shared" si="427"/>
        <v>0.44331000000000004</v>
      </c>
      <c r="AW682" s="132">
        <f t="shared" si="428"/>
        <v>0.45490000000000003</v>
      </c>
      <c r="AX682" s="132">
        <f t="shared" si="429"/>
        <v>3.5200000000000001E-3</v>
      </c>
      <c r="AY682" s="132">
        <f t="shared" si="430"/>
        <v>8.490000000000001E-3</v>
      </c>
      <c r="AZ682" s="132">
        <f t="shared" si="431"/>
        <v>0.25371000000000005</v>
      </c>
      <c r="BA682" s="132">
        <f t="shared" si="432"/>
        <v>0.14918000000000001</v>
      </c>
      <c r="BB682" s="132">
        <f t="shared" si="433"/>
        <v>0.62974000000000008</v>
      </c>
      <c r="BC682" s="132">
        <f t="shared" si="434"/>
        <v>0.14449000000000001</v>
      </c>
      <c r="BD682" s="132">
        <f t="shared" si="435"/>
        <v>0.15073</v>
      </c>
      <c r="BE682" s="132">
        <f t="shared" si="436"/>
        <v>4.9900000000000007E-2</v>
      </c>
      <c r="BF682" s="132">
        <f t="shared" si="437"/>
        <v>3.2570000000000002E-2</v>
      </c>
      <c r="BG682" s="132">
        <f t="shared" si="448"/>
        <v>1.1009999999999999E-2</v>
      </c>
      <c r="BH682" s="132"/>
      <c r="BI682" s="132">
        <f t="shared" si="458"/>
        <v>1.2881</v>
      </c>
      <c r="BJ682" s="132">
        <f t="shared" si="458"/>
        <v>2.2040500000000001</v>
      </c>
      <c r="BK682" s="132">
        <f t="shared" si="458"/>
        <v>3.0001500000000001</v>
      </c>
      <c r="BL682" s="132">
        <f t="shared" si="438"/>
        <v>0.3009</v>
      </c>
      <c r="BM682" s="132">
        <f t="shared" si="449"/>
        <v>1.5269000000000001</v>
      </c>
      <c r="BN682" s="132">
        <f t="shared" si="439"/>
        <v>0.82576000000000005</v>
      </c>
      <c r="BO682" s="132"/>
      <c r="BP682" s="132">
        <f t="shared" si="450"/>
        <v>3.6939500000000001</v>
      </c>
      <c r="BQ682" s="132">
        <f t="shared" si="451"/>
        <v>9.5120000000000005</v>
      </c>
      <c r="BR682" s="132">
        <f t="shared" si="452"/>
        <v>0.3654</v>
      </c>
      <c r="BS682" s="132">
        <f t="shared" si="440"/>
        <v>0.12745000000000001</v>
      </c>
      <c r="BT682" s="132">
        <f t="shared" si="441"/>
        <v>1.2959000000000001</v>
      </c>
      <c r="BU682" s="132"/>
      <c r="BV682" s="132">
        <f t="shared" si="453"/>
        <v>0.11710000000000001</v>
      </c>
      <c r="BW682" s="133">
        <f t="shared" si="459"/>
        <v>1.0783</v>
      </c>
      <c r="BX682" s="133">
        <f t="shared" si="459"/>
        <v>1.0814000000000001</v>
      </c>
      <c r="BY682" s="133">
        <f t="shared" si="442"/>
        <v>0.21460000000000001</v>
      </c>
      <c r="BZ682" s="133">
        <f t="shared" si="443"/>
        <v>0.31190000000000001</v>
      </c>
      <c r="CA682" s="133">
        <f t="shared" si="444"/>
        <v>4.3E-3</v>
      </c>
      <c r="CB682" s="133">
        <f t="shared" si="445"/>
        <v>7.8265000000000002</v>
      </c>
      <c r="CC682" s="133"/>
      <c r="CD682" s="133">
        <f t="shared" si="446"/>
        <v>1.4189000000000001</v>
      </c>
    </row>
    <row r="683" spans="1:82" ht="15.75" x14ac:dyDescent="0.25">
      <c r="A683" s="125">
        <v>43781</v>
      </c>
      <c r="B683" s="138">
        <v>12623</v>
      </c>
      <c r="C683" s="138">
        <v>43426</v>
      </c>
      <c r="D683" s="138">
        <v>59900</v>
      </c>
      <c r="E683" s="138">
        <v>15038</v>
      </c>
      <c r="F683" s="138">
        <v>40120</v>
      </c>
      <c r="G683" s="138">
        <v>1069</v>
      </c>
      <c r="H683" s="138">
        <v>10927</v>
      </c>
      <c r="I683" s="138">
        <v>10420</v>
      </c>
      <c r="J683" s="138">
        <v>93986</v>
      </c>
      <c r="K683" s="138">
        <v>72445</v>
      </c>
      <c r="L683" s="138">
        <v>3084</v>
      </c>
      <c r="M683" s="138">
        <v>15215</v>
      </c>
      <c r="N683" s="138">
        <v>241</v>
      </c>
      <c r="O683" s="138">
        <v>14461</v>
      </c>
      <c r="P683" s="138">
        <v>13862</v>
      </c>
      <c r="Q683" s="138">
        <v>2143</v>
      </c>
      <c r="R683" s="138">
        <v>13867</v>
      </c>
      <c r="S683" s="138">
        <v>44387</v>
      </c>
      <c r="T683" s="138">
        <v>12927</v>
      </c>
      <c r="U683" s="138">
        <v>2912</v>
      </c>
      <c r="V683" s="138">
        <v>25047</v>
      </c>
      <c r="W683" s="138">
        <v>30813</v>
      </c>
      <c r="X683" s="138">
        <v>15196</v>
      </c>
      <c r="Y683" s="138">
        <v>14902</v>
      </c>
      <c r="Z683" s="138">
        <v>13567</v>
      </c>
      <c r="AA683" s="138">
        <v>43039</v>
      </c>
      <c r="AB683" s="138">
        <v>884</v>
      </c>
      <c r="AC683" s="138">
        <v>302</v>
      </c>
      <c r="AD683" s="138">
        <v>2816</v>
      </c>
      <c r="AE683" s="138">
        <v>25036</v>
      </c>
      <c r="AF683" s="138">
        <v>7377</v>
      </c>
      <c r="AG683" s="138">
        <v>2840</v>
      </c>
      <c r="AH683" s="138">
        <v>24730</v>
      </c>
      <c r="AI683" s="138">
        <v>17530</v>
      </c>
      <c r="AJ683" s="138">
        <v>373480</v>
      </c>
      <c r="AK683" s="128">
        <f t="shared" si="420"/>
        <v>0.15215000000000001</v>
      </c>
      <c r="AL683" s="129">
        <f t="shared" si="421"/>
        <v>1.2623</v>
      </c>
      <c r="AM683" s="129">
        <f t="shared" si="455"/>
        <v>2.1713</v>
      </c>
      <c r="AN683" s="129">
        <f t="shared" si="455"/>
        <v>2.9950000000000001</v>
      </c>
      <c r="AO683" s="129">
        <f t="shared" si="423"/>
        <v>9.3986000000000001</v>
      </c>
      <c r="AP683" s="129">
        <f t="shared" si="424"/>
        <v>3.6222500000000002</v>
      </c>
      <c r="AQ683" s="129">
        <f t="shared" si="456"/>
        <v>0.24730000000000002</v>
      </c>
      <c r="AR683" s="129">
        <f t="shared" si="457"/>
        <v>1.753E-2</v>
      </c>
      <c r="AT683" s="131">
        <f t="shared" si="447"/>
        <v>43781</v>
      </c>
      <c r="AU683" s="132">
        <f t="shared" si="426"/>
        <v>0.25036000000000003</v>
      </c>
      <c r="AV683" s="132">
        <f t="shared" si="427"/>
        <v>0.43039000000000005</v>
      </c>
      <c r="AW683" s="132">
        <f t="shared" si="428"/>
        <v>0.44387000000000004</v>
      </c>
      <c r="AX683" s="132">
        <f t="shared" si="429"/>
        <v>3.0200000000000001E-3</v>
      </c>
      <c r="AY683" s="132">
        <f t="shared" si="430"/>
        <v>8.8400000000000006E-3</v>
      </c>
      <c r="AZ683" s="132">
        <f t="shared" si="431"/>
        <v>0.25047000000000003</v>
      </c>
      <c r="BA683" s="132">
        <f t="shared" si="432"/>
        <v>0.14902000000000001</v>
      </c>
      <c r="BB683" s="132">
        <f t="shared" si="433"/>
        <v>0.61626000000000003</v>
      </c>
      <c r="BC683" s="132">
        <f t="shared" si="434"/>
        <v>0.13567000000000001</v>
      </c>
      <c r="BD683" s="132">
        <f t="shared" si="435"/>
        <v>0.15196000000000001</v>
      </c>
      <c r="BE683" s="132">
        <f t="shared" si="436"/>
        <v>7.3770000000000002E-2</v>
      </c>
      <c r="BF683" s="132">
        <f t="shared" si="437"/>
        <v>2.8160000000000001E-2</v>
      </c>
      <c r="BG683" s="132">
        <f t="shared" si="448"/>
        <v>2.8400000000000001E-3</v>
      </c>
      <c r="BH683" s="132"/>
      <c r="BI683" s="132">
        <f t="shared" si="458"/>
        <v>1.2623</v>
      </c>
      <c r="BJ683" s="132">
        <f t="shared" si="458"/>
        <v>2.1713</v>
      </c>
      <c r="BK683" s="132">
        <f t="shared" si="458"/>
        <v>2.9950000000000001</v>
      </c>
      <c r="BL683" s="132">
        <f t="shared" si="438"/>
        <v>0.29120000000000001</v>
      </c>
      <c r="BM683" s="132">
        <f t="shared" si="449"/>
        <v>1.5038</v>
      </c>
      <c r="BN683" s="132">
        <f t="shared" si="439"/>
        <v>0.80240000000000011</v>
      </c>
      <c r="BO683" s="132"/>
      <c r="BP683" s="132">
        <f t="shared" si="450"/>
        <v>3.6222500000000002</v>
      </c>
      <c r="BQ683" s="132">
        <f t="shared" si="451"/>
        <v>9.3986000000000001</v>
      </c>
      <c r="BR683" s="132">
        <f t="shared" si="452"/>
        <v>0.37347999999999998</v>
      </c>
      <c r="BS683" s="132">
        <f t="shared" si="440"/>
        <v>0.12927000000000002</v>
      </c>
      <c r="BT683" s="132">
        <f t="shared" si="441"/>
        <v>1.3867</v>
      </c>
      <c r="BU683" s="132"/>
      <c r="BV683" s="132">
        <f t="shared" si="453"/>
        <v>0.10690000000000001</v>
      </c>
      <c r="BW683" s="133">
        <f t="shared" si="459"/>
        <v>1.0927</v>
      </c>
      <c r="BX683" s="133">
        <f t="shared" si="459"/>
        <v>1.042</v>
      </c>
      <c r="BY683" s="133">
        <f t="shared" si="442"/>
        <v>0.21430000000000002</v>
      </c>
      <c r="BZ683" s="133">
        <f t="shared" si="443"/>
        <v>0.30840000000000001</v>
      </c>
      <c r="CA683" s="133">
        <f t="shared" si="444"/>
        <v>2.41E-2</v>
      </c>
      <c r="CB683" s="133">
        <f t="shared" si="445"/>
        <v>7.2305000000000001</v>
      </c>
      <c r="CC683" s="133"/>
      <c r="CD683" s="133">
        <f t="shared" si="446"/>
        <v>1.3862000000000001</v>
      </c>
    </row>
    <row r="684" spans="1:82" ht="15.75" x14ac:dyDescent="0.25">
      <c r="A684" s="125">
        <v>43782</v>
      </c>
      <c r="B684" s="138">
        <v>12508</v>
      </c>
      <c r="C684" s="138">
        <v>42940</v>
      </c>
      <c r="D684" s="138">
        <v>59720</v>
      </c>
      <c r="E684" s="138">
        <v>15442</v>
      </c>
      <c r="F684" s="138">
        <v>40079</v>
      </c>
      <c r="G684" s="138">
        <v>1071</v>
      </c>
      <c r="H684" s="138">
        <v>10854</v>
      </c>
      <c r="I684" s="138">
        <v>10784</v>
      </c>
      <c r="J684" s="138">
        <v>94030</v>
      </c>
      <c r="K684" s="146">
        <v>73214</v>
      </c>
      <c r="L684" s="138">
        <v>2991</v>
      </c>
      <c r="M684" s="138">
        <v>14746</v>
      </c>
      <c r="N684" s="138">
        <v>267</v>
      </c>
      <c r="O684" s="146">
        <v>14042</v>
      </c>
      <c r="P684" s="146">
        <v>13622</v>
      </c>
      <c r="Q684" s="146">
        <v>2057</v>
      </c>
      <c r="R684" s="138">
        <v>13013</v>
      </c>
      <c r="S684" s="138">
        <v>44614</v>
      </c>
      <c r="T684" s="138">
        <v>12323</v>
      </c>
      <c r="U684" s="138">
        <v>2886</v>
      </c>
      <c r="V684" s="138">
        <v>24625</v>
      </c>
      <c r="W684" s="146">
        <v>31031</v>
      </c>
      <c r="X684" s="138">
        <v>14290</v>
      </c>
      <c r="Y684" s="138">
        <v>13834</v>
      </c>
      <c r="Z684" s="138">
        <v>14968</v>
      </c>
      <c r="AA684" s="138">
        <v>41952</v>
      </c>
      <c r="AB684" s="146">
        <v>859</v>
      </c>
      <c r="AC684" s="146">
        <v>407</v>
      </c>
      <c r="AD684" s="138">
        <v>2710</v>
      </c>
      <c r="AE684" s="138">
        <v>23913</v>
      </c>
      <c r="AF684" s="138">
        <v>7938</v>
      </c>
      <c r="AG684" s="145">
        <v>0</v>
      </c>
      <c r="AH684" s="138">
        <v>25050</v>
      </c>
      <c r="AI684" s="138">
        <v>18310</v>
      </c>
      <c r="AJ684" s="146">
        <v>364420</v>
      </c>
      <c r="AK684" s="128">
        <f t="shared" si="420"/>
        <v>0.14746000000000001</v>
      </c>
      <c r="AL684" s="129">
        <f t="shared" si="421"/>
        <v>1.2508000000000001</v>
      </c>
      <c r="AM684" s="129">
        <f t="shared" si="455"/>
        <v>2.1470000000000002</v>
      </c>
      <c r="AN684" s="129">
        <f t="shared" si="455"/>
        <v>2.9860000000000002</v>
      </c>
      <c r="AO684" s="129">
        <f t="shared" si="423"/>
        <v>9.4030000000000005</v>
      </c>
      <c r="AP684" s="129">
        <f t="shared" si="424"/>
        <v>3.6607000000000003</v>
      </c>
      <c r="AQ684" s="129">
        <f t="shared" si="456"/>
        <v>0.2505</v>
      </c>
      <c r="AR684" s="129">
        <f t="shared" si="457"/>
        <v>1.831E-2</v>
      </c>
      <c r="AT684" s="131">
        <f t="shared" si="447"/>
        <v>43782</v>
      </c>
      <c r="AU684" s="132">
        <f t="shared" si="426"/>
        <v>0.23913000000000001</v>
      </c>
      <c r="AV684" s="132">
        <f t="shared" si="427"/>
        <v>0.41952000000000006</v>
      </c>
      <c r="AW684" s="132">
        <f t="shared" si="428"/>
        <v>0.44614000000000004</v>
      </c>
      <c r="AX684" s="132">
        <f t="shared" si="429"/>
        <v>4.0700000000000007E-3</v>
      </c>
      <c r="AY684" s="132">
        <f t="shared" si="430"/>
        <v>8.5900000000000004E-3</v>
      </c>
      <c r="AZ684" s="132">
        <f t="shared" si="431"/>
        <v>0.24625000000000002</v>
      </c>
      <c r="BA684" s="132">
        <f t="shared" si="432"/>
        <v>0.13834000000000002</v>
      </c>
      <c r="BB684" s="132">
        <f t="shared" si="433"/>
        <v>0.62062000000000006</v>
      </c>
      <c r="BC684" s="132">
        <f t="shared" si="434"/>
        <v>0.14968000000000001</v>
      </c>
      <c r="BD684" s="132">
        <f t="shared" si="435"/>
        <v>0.1429</v>
      </c>
      <c r="BE684" s="132">
        <f t="shared" si="436"/>
        <v>7.9380000000000006E-2</v>
      </c>
      <c r="BF684" s="132">
        <f t="shared" si="437"/>
        <v>2.7100000000000003E-2</v>
      </c>
      <c r="BG684" s="132">
        <f t="shared" si="448"/>
        <v>0</v>
      </c>
      <c r="BH684" s="132"/>
      <c r="BI684" s="132">
        <f t="shared" si="458"/>
        <v>1.2508000000000001</v>
      </c>
      <c r="BJ684" s="132">
        <f t="shared" si="458"/>
        <v>2.1470000000000002</v>
      </c>
      <c r="BK684" s="132">
        <f t="shared" si="458"/>
        <v>2.9860000000000002</v>
      </c>
      <c r="BL684" s="132">
        <f t="shared" si="438"/>
        <v>0.28860000000000002</v>
      </c>
      <c r="BM684" s="132">
        <f t="shared" si="449"/>
        <v>1.5442</v>
      </c>
      <c r="BN684" s="132">
        <f t="shared" si="439"/>
        <v>0.80158000000000007</v>
      </c>
      <c r="BO684" s="132"/>
      <c r="BP684" s="132">
        <f t="shared" si="450"/>
        <v>3.6607000000000003</v>
      </c>
      <c r="BQ684" s="132">
        <f t="shared" si="451"/>
        <v>9.4030000000000005</v>
      </c>
      <c r="BR684" s="132">
        <f t="shared" si="452"/>
        <v>0.36441999999999997</v>
      </c>
      <c r="BS684" s="132">
        <f t="shared" si="440"/>
        <v>0.12323000000000001</v>
      </c>
      <c r="BT684" s="132">
        <f t="shared" si="441"/>
        <v>1.3013000000000001</v>
      </c>
      <c r="BU684" s="132"/>
      <c r="BV684" s="132">
        <f t="shared" si="453"/>
        <v>0.1071</v>
      </c>
      <c r="BW684" s="133">
        <f t="shared" si="459"/>
        <v>1.0854000000000001</v>
      </c>
      <c r="BX684" s="133">
        <f t="shared" si="459"/>
        <v>1.0784</v>
      </c>
      <c r="BY684" s="133">
        <f t="shared" si="442"/>
        <v>0.20570000000000002</v>
      </c>
      <c r="BZ684" s="133">
        <f t="shared" si="443"/>
        <v>0.29910000000000003</v>
      </c>
      <c r="CA684" s="133">
        <f t="shared" si="444"/>
        <v>2.6700000000000002E-2</v>
      </c>
      <c r="CB684" s="133">
        <f t="shared" si="445"/>
        <v>7.0209999999999999</v>
      </c>
      <c r="CC684" s="133"/>
      <c r="CD684" s="133">
        <f t="shared" si="446"/>
        <v>1.3622000000000001</v>
      </c>
    </row>
    <row r="685" spans="1:82" ht="15.75" x14ac:dyDescent="0.25">
      <c r="A685" s="125">
        <v>43783</v>
      </c>
      <c r="B685" s="138">
        <v>12465</v>
      </c>
      <c r="C685" s="138">
        <v>42830</v>
      </c>
      <c r="D685" s="138">
        <v>59379</v>
      </c>
      <c r="E685" s="138">
        <v>15439</v>
      </c>
      <c r="F685" s="138">
        <v>39449</v>
      </c>
      <c r="G685" s="138">
        <v>1056</v>
      </c>
      <c r="H685" s="138">
        <v>10694</v>
      </c>
      <c r="I685" s="138">
        <v>11073</v>
      </c>
      <c r="J685" s="138">
        <v>93384</v>
      </c>
      <c r="K685" s="138">
        <v>73076</v>
      </c>
      <c r="L685" s="138">
        <v>3016</v>
      </c>
      <c r="M685" s="138">
        <v>13594</v>
      </c>
      <c r="N685" s="138">
        <v>314</v>
      </c>
      <c r="O685" s="138">
        <v>14333</v>
      </c>
      <c r="P685" s="138">
        <v>13443</v>
      </c>
      <c r="Q685" s="138">
        <v>2094</v>
      </c>
      <c r="R685" s="138">
        <v>12676</v>
      </c>
      <c r="S685" s="138">
        <v>44655</v>
      </c>
      <c r="T685" s="138">
        <v>14499</v>
      </c>
      <c r="U685" s="138">
        <v>2956</v>
      </c>
      <c r="V685" s="138">
        <v>24294</v>
      </c>
      <c r="W685" s="146">
        <v>30523</v>
      </c>
      <c r="X685" s="138">
        <v>14173</v>
      </c>
      <c r="Y685" s="138">
        <v>14097</v>
      </c>
      <c r="Z685" s="138">
        <v>14598</v>
      </c>
      <c r="AA685" s="138">
        <v>42584</v>
      </c>
      <c r="AB685" s="138">
        <v>801</v>
      </c>
      <c r="AC685" s="138">
        <v>433</v>
      </c>
      <c r="AD685" s="138">
        <v>3002</v>
      </c>
      <c r="AE685" s="138">
        <v>23139</v>
      </c>
      <c r="AF685" s="138">
        <v>8228</v>
      </c>
      <c r="AG685" s="146">
        <v>9750</v>
      </c>
      <c r="AH685" s="138">
        <v>25260</v>
      </c>
      <c r="AI685" s="138">
        <v>19700</v>
      </c>
      <c r="AJ685" s="138">
        <v>367780</v>
      </c>
      <c r="AK685" s="128">
        <f t="shared" si="420"/>
        <v>0.13594000000000001</v>
      </c>
      <c r="AL685" s="129">
        <f t="shared" si="421"/>
        <v>1.2465000000000002</v>
      </c>
      <c r="AM685" s="129">
        <f t="shared" si="455"/>
        <v>2.1415000000000002</v>
      </c>
      <c r="AN685" s="129">
        <f t="shared" si="455"/>
        <v>2.96895</v>
      </c>
      <c r="AO685" s="129">
        <f t="shared" si="423"/>
        <v>9.3384</v>
      </c>
      <c r="AP685" s="129">
        <f t="shared" si="424"/>
        <v>3.6538000000000004</v>
      </c>
      <c r="AQ685" s="129">
        <f t="shared" si="456"/>
        <v>0.25260000000000005</v>
      </c>
      <c r="AR685" s="129">
        <f t="shared" si="457"/>
        <v>1.9699999999999999E-2</v>
      </c>
      <c r="AT685" s="131">
        <f t="shared" si="447"/>
        <v>43783</v>
      </c>
      <c r="AU685" s="132">
        <f t="shared" si="426"/>
        <v>0.23139000000000001</v>
      </c>
      <c r="AV685" s="132">
        <f t="shared" si="427"/>
        <v>0.42584000000000005</v>
      </c>
      <c r="AW685" s="132">
        <f t="shared" si="428"/>
        <v>0.44655000000000006</v>
      </c>
      <c r="AX685" s="132">
        <f t="shared" si="429"/>
        <v>4.3300000000000005E-3</v>
      </c>
      <c r="AY685" s="132">
        <f t="shared" si="430"/>
        <v>8.0100000000000015E-3</v>
      </c>
      <c r="AZ685" s="132">
        <f t="shared" si="431"/>
        <v>0.24294000000000002</v>
      </c>
      <c r="BA685" s="132">
        <f t="shared" si="432"/>
        <v>0.14097000000000001</v>
      </c>
      <c r="BB685" s="132">
        <f t="shared" si="433"/>
        <v>0.61046</v>
      </c>
      <c r="BC685" s="132">
        <f t="shared" si="434"/>
        <v>0.14598</v>
      </c>
      <c r="BD685" s="132">
        <f t="shared" si="435"/>
        <v>0.14173000000000002</v>
      </c>
      <c r="BE685" s="132">
        <f t="shared" si="436"/>
        <v>8.2280000000000006E-2</v>
      </c>
      <c r="BF685" s="132">
        <f t="shared" si="437"/>
        <v>3.0020000000000002E-2</v>
      </c>
      <c r="BG685" s="132">
        <f t="shared" si="448"/>
        <v>9.75E-3</v>
      </c>
      <c r="BH685" s="132"/>
      <c r="BI685" s="132">
        <f t="shared" si="458"/>
        <v>1.2465000000000002</v>
      </c>
      <c r="BJ685" s="132">
        <f t="shared" si="458"/>
        <v>2.1415000000000002</v>
      </c>
      <c r="BK685" s="132">
        <f t="shared" si="458"/>
        <v>2.96895</v>
      </c>
      <c r="BL685" s="132">
        <f t="shared" si="438"/>
        <v>0.29560000000000003</v>
      </c>
      <c r="BM685" s="132">
        <f t="shared" si="449"/>
        <v>1.5439000000000001</v>
      </c>
      <c r="BN685" s="132">
        <f t="shared" si="439"/>
        <v>0.78898000000000001</v>
      </c>
      <c r="BO685" s="132"/>
      <c r="BP685" s="132">
        <f t="shared" si="450"/>
        <v>3.6538000000000004</v>
      </c>
      <c r="BQ685" s="132">
        <f t="shared" si="451"/>
        <v>9.3384</v>
      </c>
      <c r="BR685" s="132">
        <f t="shared" si="452"/>
        <v>0.36778</v>
      </c>
      <c r="BS685" s="132">
        <f t="shared" si="440"/>
        <v>0.14499000000000001</v>
      </c>
      <c r="BT685" s="132">
        <f t="shared" si="441"/>
        <v>1.2676000000000001</v>
      </c>
      <c r="BU685" s="132"/>
      <c r="BV685" s="132">
        <f t="shared" si="453"/>
        <v>0.1056</v>
      </c>
      <c r="BW685" s="133">
        <f t="shared" si="459"/>
        <v>1.0694000000000001</v>
      </c>
      <c r="BX685" s="133">
        <f t="shared" si="459"/>
        <v>1.1073</v>
      </c>
      <c r="BY685" s="133">
        <f t="shared" si="442"/>
        <v>0.2094</v>
      </c>
      <c r="BZ685" s="133">
        <f t="shared" si="443"/>
        <v>0.30160000000000003</v>
      </c>
      <c r="CA685" s="133">
        <f t="shared" si="444"/>
        <v>3.1400000000000004E-2</v>
      </c>
      <c r="CB685" s="133">
        <f t="shared" si="445"/>
        <v>7.1665000000000001</v>
      </c>
      <c r="CC685" s="133"/>
      <c r="CD685" s="133">
        <f t="shared" si="446"/>
        <v>1.3443000000000001</v>
      </c>
    </row>
    <row r="686" spans="1:82" ht="15.75" x14ac:dyDescent="0.25">
      <c r="A686" s="125">
        <v>43784</v>
      </c>
      <c r="B686" s="138">
        <v>12344</v>
      </c>
      <c r="C686" s="138">
        <v>42512</v>
      </c>
      <c r="D686" s="138">
        <v>58514</v>
      </c>
      <c r="E686" s="138">
        <v>14738</v>
      </c>
      <c r="F686" s="138">
        <v>38361</v>
      </c>
      <c r="G686" s="138">
        <v>1174</v>
      </c>
      <c r="H686" s="138">
        <v>10867</v>
      </c>
      <c r="I686" s="138">
        <v>11362</v>
      </c>
      <c r="J686" s="138">
        <v>91734</v>
      </c>
      <c r="K686" s="138">
        <v>71162</v>
      </c>
      <c r="L686" s="138">
        <v>3020</v>
      </c>
      <c r="M686" s="138">
        <v>14111</v>
      </c>
      <c r="N686" s="138">
        <v>313</v>
      </c>
      <c r="O686" s="146">
        <v>14913</v>
      </c>
      <c r="P686" s="146">
        <v>13517</v>
      </c>
      <c r="Q686" s="146">
        <v>2147</v>
      </c>
      <c r="R686" s="138">
        <v>13347</v>
      </c>
      <c r="S686" s="138">
        <v>43290</v>
      </c>
      <c r="T686" s="138">
        <v>12551</v>
      </c>
      <c r="U686" s="138">
        <v>2884</v>
      </c>
      <c r="V686" s="138">
        <v>23197</v>
      </c>
      <c r="W686" s="138">
        <v>28330</v>
      </c>
      <c r="X686" s="138">
        <v>14530</v>
      </c>
      <c r="Y686" s="138">
        <v>14710</v>
      </c>
      <c r="Z686" s="138">
        <v>14152</v>
      </c>
      <c r="AA686" s="138">
        <v>41841</v>
      </c>
      <c r="AB686" s="138">
        <v>877</v>
      </c>
      <c r="AC686" s="138">
        <v>387</v>
      </c>
      <c r="AD686" s="138">
        <v>4050</v>
      </c>
      <c r="AE686" s="138">
        <v>22551</v>
      </c>
      <c r="AF686" s="138">
        <v>7401</v>
      </c>
      <c r="AG686" s="138">
        <v>0</v>
      </c>
      <c r="AH686" s="138">
        <v>37370</v>
      </c>
      <c r="AI686" s="138">
        <v>26380</v>
      </c>
      <c r="AJ686" s="138">
        <v>369140</v>
      </c>
      <c r="AK686" s="128">
        <f t="shared" si="420"/>
        <v>0.14111000000000001</v>
      </c>
      <c r="AL686" s="129">
        <f t="shared" si="421"/>
        <v>1.2344000000000002</v>
      </c>
      <c r="AM686" s="129">
        <f t="shared" si="455"/>
        <v>2.1255999999999999</v>
      </c>
      <c r="AN686" s="129">
        <f t="shared" si="455"/>
        <v>2.9257</v>
      </c>
      <c r="AO686" s="129">
        <f t="shared" si="423"/>
        <v>9.1734000000000009</v>
      </c>
      <c r="AP686" s="129">
        <f t="shared" si="424"/>
        <v>3.5581</v>
      </c>
      <c r="AQ686" s="129">
        <f t="shared" si="456"/>
        <v>0.37370000000000003</v>
      </c>
      <c r="AR686" s="129">
        <f t="shared" si="457"/>
        <v>2.6379999999999997E-2</v>
      </c>
      <c r="AT686" s="131">
        <f t="shared" si="447"/>
        <v>43784</v>
      </c>
      <c r="AU686" s="132">
        <f t="shared" si="426"/>
        <v>0.22551000000000002</v>
      </c>
      <c r="AV686" s="132">
        <f t="shared" si="427"/>
        <v>0.41841000000000006</v>
      </c>
      <c r="AW686" s="132">
        <f t="shared" si="428"/>
        <v>0.43290000000000006</v>
      </c>
      <c r="AX686" s="132">
        <f t="shared" si="429"/>
        <v>3.8700000000000002E-3</v>
      </c>
      <c r="AY686" s="132">
        <f t="shared" si="430"/>
        <v>8.77E-3</v>
      </c>
      <c r="AZ686" s="132">
        <f t="shared" si="431"/>
        <v>0.23197000000000001</v>
      </c>
      <c r="BA686" s="132">
        <f t="shared" si="432"/>
        <v>0.14710000000000001</v>
      </c>
      <c r="BB686" s="132">
        <f t="shared" si="433"/>
        <v>0.56659999999999999</v>
      </c>
      <c r="BC686" s="132">
        <f t="shared" si="434"/>
        <v>0.14152000000000001</v>
      </c>
      <c r="BD686" s="132">
        <f t="shared" si="435"/>
        <v>0.14530000000000001</v>
      </c>
      <c r="BE686" s="132">
        <f t="shared" si="436"/>
        <v>7.4010000000000006E-2</v>
      </c>
      <c r="BF686" s="132">
        <f t="shared" si="437"/>
        <v>4.0500000000000001E-2</v>
      </c>
      <c r="BG686" s="132">
        <f t="shared" si="448"/>
        <v>0</v>
      </c>
      <c r="BH686" s="132"/>
      <c r="BI686" s="132">
        <f t="shared" si="458"/>
        <v>1.2344000000000002</v>
      </c>
      <c r="BJ686" s="132">
        <f t="shared" si="458"/>
        <v>2.1255999999999999</v>
      </c>
      <c r="BK686" s="132">
        <f t="shared" si="458"/>
        <v>2.9257</v>
      </c>
      <c r="BL686" s="132">
        <f t="shared" si="438"/>
        <v>0.28839999999999999</v>
      </c>
      <c r="BM686" s="132">
        <f t="shared" si="449"/>
        <v>1.4738</v>
      </c>
      <c r="BN686" s="132">
        <f t="shared" si="439"/>
        <v>0.76722000000000001</v>
      </c>
      <c r="BO686" s="132"/>
      <c r="BP686" s="132">
        <f t="shared" si="450"/>
        <v>3.5581</v>
      </c>
      <c r="BQ686" s="132">
        <f t="shared" si="451"/>
        <v>9.1734000000000009</v>
      </c>
      <c r="BR686" s="132">
        <f t="shared" si="452"/>
        <v>0.36913999999999997</v>
      </c>
      <c r="BS686" s="132">
        <f t="shared" si="440"/>
        <v>0.12551000000000001</v>
      </c>
      <c r="BT686" s="132">
        <f t="shared" si="441"/>
        <v>1.3347</v>
      </c>
      <c r="BU686" s="132"/>
      <c r="BV686" s="132">
        <f t="shared" si="453"/>
        <v>0.1174</v>
      </c>
      <c r="BW686" s="133">
        <f t="shared" si="459"/>
        <v>1.0867</v>
      </c>
      <c r="BX686" s="133">
        <f t="shared" si="459"/>
        <v>1.1362000000000001</v>
      </c>
      <c r="BY686" s="133">
        <f t="shared" si="442"/>
        <v>0.2147</v>
      </c>
      <c r="BZ686" s="133">
        <f t="shared" si="443"/>
        <v>0.30199999999999999</v>
      </c>
      <c r="CA686" s="133">
        <f t="shared" si="444"/>
        <v>3.1300000000000001E-2</v>
      </c>
      <c r="CB686" s="133">
        <f t="shared" si="445"/>
        <v>7.4565000000000001</v>
      </c>
      <c r="CC686" s="133"/>
      <c r="CD686" s="133">
        <f t="shared" si="446"/>
        <v>1.3517000000000001</v>
      </c>
    </row>
    <row r="687" spans="1:82" ht="15.75" x14ac:dyDescent="0.25">
      <c r="A687" s="125">
        <v>43785</v>
      </c>
      <c r="B687" s="138">
        <v>12986</v>
      </c>
      <c r="C687" s="138">
        <v>44138</v>
      </c>
      <c r="D687" s="138">
        <v>60470</v>
      </c>
      <c r="E687" s="138">
        <v>14429</v>
      </c>
      <c r="F687" s="138">
        <v>43146</v>
      </c>
      <c r="G687" s="138">
        <v>1257</v>
      </c>
      <c r="H687" s="138">
        <v>10882</v>
      </c>
      <c r="I687" s="138">
        <v>11470</v>
      </c>
      <c r="J687" s="138">
        <v>94602</v>
      </c>
      <c r="K687" s="146">
        <v>73464</v>
      </c>
      <c r="L687" s="138">
        <v>3099</v>
      </c>
      <c r="M687" s="138">
        <v>17590</v>
      </c>
      <c r="N687" s="138">
        <v>191</v>
      </c>
      <c r="O687" s="146">
        <v>16416</v>
      </c>
      <c r="P687" s="146">
        <v>14180</v>
      </c>
      <c r="Q687" s="146">
        <v>2275</v>
      </c>
      <c r="R687" s="138">
        <v>13140</v>
      </c>
      <c r="S687" s="138">
        <v>42507</v>
      </c>
      <c r="T687" s="138">
        <v>14694</v>
      </c>
      <c r="U687" s="138">
        <v>2898</v>
      </c>
      <c r="V687" s="138">
        <v>25131</v>
      </c>
      <c r="W687" s="138">
        <v>31155</v>
      </c>
      <c r="X687" s="138">
        <v>14110</v>
      </c>
      <c r="Y687" s="138">
        <v>14198</v>
      </c>
      <c r="Z687" s="138">
        <v>14923</v>
      </c>
      <c r="AA687" s="138">
        <v>44827</v>
      </c>
      <c r="AB687" s="146">
        <v>958</v>
      </c>
      <c r="AC687" s="146">
        <v>391</v>
      </c>
      <c r="AD687" s="138">
        <v>2838</v>
      </c>
      <c r="AE687" s="138">
        <v>25098</v>
      </c>
      <c r="AF687" s="138">
        <v>6788</v>
      </c>
      <c r="AG687" s="146">
        <v>11010</v>
      </c>
      <c r="AH687" s="138">
        <v>23210</v>
      </c>
      <c r="AI687" s="138">
        <v>19360</v>
      </c>
      <c r="AJ687" s="146">
        <v>369960</v>
      </c>
      <c r="AK687" s="128">
        <f t="shared" si="420"/>
        <v>0.1759</v>
      </c>
      <c r="AL687" s="129">
        <f t="shared" si="421"/>
        <v>1.2986</v>
      </c>
      <c r="AM687" s="129">
        <f t="shared" si="455"/>
        <v>2.2069000000000001</v>
      </c>
      <c r="AN687" s="129">
        <f t="shared" si="455"/>
        <v>3.0235000000000003</v>
      </c>
      <c r="AO687" s="129">
        <f t="shared" si="423"/>
        <v>9.4602000000000004</v>
      </c>
      <c r="AP687" s="129">
        <f t="shared" si="424"/>
        <v>3.6732</v>
      </c>
      <c r="AQ687" s="129">
        <f t="shared" si="456"/>
        <v>0.23210000000000003</v>
      </c>
      <c r="AR687" s="129">
        <f t="shared" si="457"/>
        <v>1.9359999999999999E-2</v>
      </c>
      <c r="AT687" s="131">
        <f t="shared" si="447"/>
        <v>43785</v>
      </c>
      <c r="AU687" s="132">
        <f t="shared" si="426"/>
        <v>0.25098000000000004</v>
      </c>
      <c r="AV687" s="132">
        <f t="shared" si="427"/>
        <v>0.44827000000000006</v>
      </c>
      <c r="AW687" s="132">
        <f t="shared" si="428"/>
        <v>0.42507000000000006</v>
      </c>
      <c r="AX687" s="132">
        <f t="shared" si="429"/>
        <v>3.9100000000000003E-3</v>
      </c>
      <c r="AY687" s="132">
        <f t="shared" si="430"/>
        <v>9.58E-3</v>
      </c>
      <c r="AZ687" s="132">
        <f t="shared" si="431"/>
        <v>0.25131000000000003</v>
      </c>
      <c r="BA687" s="132">
        <f t="shared" si="432"/>
        <v>0.14198000000000002</v>
      </c>
      <c r="BB687" s="132">
        <f t="shared" si="433"/>
        <v>0.6231000000000001</v>
      </c>
      <c r="BC687" s="132">
        <f t="shared" si="434"/>
        <v>0.14923</v>
      </c>
      <c r="BD687" s="132">
        <f t="shared" si="435"/>
        <v>0.1411</v>
      </c>
      <c r="BE687" s="132">
        <f t="shared" si="436"/>
        <v>6.788000000000001E-2</v>
      </c>
      <c r="BF687" s="132">
        <f t="shared" si="437"/>
        <v>2.8380000000000002E-2</v>
      </c>
      <c r="BG687" s="132">
        <f t="shared" si="448"/>
        <v>1.1009999999999999E-2</v>
      </c>
      <c r="BH687" s="132"/>
      <c r="BI687" s="132">
        <f t="shared" si="458"/>
        <v>1.2986</v>
      </c>
      <c r="BJ687" s="132">
        <f t="shared" si="458"/>
        <v>2.2069000000000001</v>
      </c>
      <c r="BK687" s="132">
        <f t="shared" si="458"/>
        <v>3.0235000000000003</v>
      </c>
      <c r="BL687" s="132">
        <f t="shared" si="438"/>
        <v>0.2898</v>
      </c>
      <c r="BM687" s="132">
        <f t="shared" si="449"/>
        <v>1.4429000000000001</v>
      </c>
      <c r="BN687" s="132">
        <f t="shared" si="439"/>
        <v>0.86292000000000002</v>
      </c>
      <c r="BO687" s="132"/>
      <c r="BP687" s="132">
        <f t="shared" si="450"/>
        <v>3.6732</v>
      </c>
      <c r="BQ687" s="132">
        <f t="shared" si="451"/>
        <v>9.4602000000000004</v>
      </c>
      <c r="BR687" s="132">
        <f t="shared" si="452"/>
        <v>0.36995999999999996</v>
      </c>
      <c r="BS687" s="132">
        <f t="shared" si="440"/>
        <v>0.14694000000000002</v>
      </c>
      <c r="BT687" s="132">
        <f t="shared" si="441"/>
        <v>1.3140000000000001</v>
      </c>
      <c r="BU687" s="132"/>
      <c r="BV687" s="132">
        <f t="shared" si="453"/>
        <v>0.12570000000000001</v>
      </c>
      <c r="BW687" s="133">
        <f t="shared" si="459"/>
        <v>1.0882000000000001</v>
      </c>
      <c r="BX687" s="133">
        <f t="shared" si="459"/>
        <v>1.147</v>
      </c>
      <c r="BY687" s="133">
        <f t="shared" si="442"/>
        <v>0.22750000000000001</v>
      </c>
      <c r="BZ687" s="133">
        <f t="shared" si="443"/>
        <v>0.30990000000000001</v>
      </c>
      <c r="CA687" s="133">
        <f t="shared" si="444"/>
        <v>1.9100000000000002E-2</v>
      </c>
      <c r="CB687" s="133">
        <f t="shared" si="445"/>
        <v>8.2080000000000002</v>
      </c>
      <c r="CC687" s="133"/>
      <c r="CD687" s="133">
        <f t="shared" si="446"/>
        <v>1.4180000000000001</v>
      </c>
    </row>
    <row r="688" spans="1:82" ht="15.75" x14ac:dyDescent="0.25">
      <c r="A688" s="125">
        <v>43786</v>
      </c>
      <c r="B688" s="138">
        <v>13371</v>
      </c>
      <c r="C688" s="138">
        <v>45481</v>
      </c>
      <c r="D688" s="138">
        <v>61821</v>
      </c>
      <c r="E688" s="138">
        <v>14482</v>
      </c>
      <c r="F688" s="138">
        <v>43811</v>
      </c>
      <c r="G688" s="138">
        <v>1602</v>
      </c>
      <c r="H688" s="138">
        <v>12398</v>
      </c>
      <c r="I688" s="138">
        <v>14384</v>
      </c>
      <c r="J688" s="138">
        <v>96784</v>
      </c>
      <c r="K688" s="138">
        <v>74014</v>
      </c>
      <c r="L688" s="138">
        <v>3825</v>
      </c>
      <c r="M688" s="138">
        <v>17661</v>
      </c>
      <c r="N688" s="138">
        <v>219</v>
      </c>
      <c r="O688" s="146">
        <v>17563</v>
      </c>
      <c r="P688" s="146">
        <v>14484</v>
      </c>
      <c r="Q688" s="146">
        <v>2926</v>
      </c>
      <c r="R688" s="138">
        <v>13380</v>
      </c>
      <c r="S688" s="138">
        <v>42671</v>
      </c>
      <c r="T688" s="138">
        <v>11115</v>
      </c>
      <c r="U688" s="138">
        <v>2791</v>
      </c>
      <c r="V688" s="138">
        <v>28147</v>
      </c>
      <c r="W688" s="138">
        <v>30843</v>
      </c>
      <c r="X688" s="138">
        <v>20894</v>
      </c>
      <c r="Y688" s="138">
        <v>14571</v>
      </c>
      <c r="Z688" s="138">
        <v>14075</v>
      </c>
      <c r="AA688" s="138">
        <v>46178</v>
      </c>
      <c r="AB688" s="138">
        <v>1017</v>
      </c>
      <c r="AC688" s="138">
        <v>528</v>
      </c>
      <c r="AD688" s="138">
        <v>3078</v>
      </c>
      <c r="AE688" s="138">
        <v>27044</v>
      </c>
      <c r="AF688" s="138">
        <v>5866</v>
      </c>
      <c r="AG688" s="146">
        <v>750</v>
      </c>
      <c r="AH688" s="138">
        <v>30000</v>
      </c>
      <c r="AI688" s="138">
        <v>20390</v>
      </c>
      <c r="AJ688" s="138">
        <v>363760</v>
      </c>
      <c r="AK688" s="128">
        <f t="shared" si="420"/>
        <v>0.17661000000000002</v>
      </c>
      <c r="AL688" s="129">
        <f t="shared" si="421"/>
        <v>1.3371</v>
      </c>
      <c r="AM688" s="129">
        <f t="shared" si="455"/>
        <v>2.2740499999999999</v>
      </c>
      <c r="AN688" s="129">
        <f t="shared" si="455"/>
        <v>3.0910500000000001</v>
      </c>
      <c r="AO688" s="129">
        <f t="shared" si="423"/>
        <v>9.6783999999999999</v>
      </c>
      <c r="AP688" s="129">
        <f t="shared" si="424"/>
        <v>3.7007000000000003</v>
      </c>
      <c r="AQ688" s="129">
        <f t="shared" si="456"/>
        <v>0.30000000000000004</v>
      </c>
      <c r="AR688" s="129">
        <f t="shared" si="457"/>
        <v>2.0389999999999998E-2</v>
      </c>
      <c r="AT688" s="131">
        <f t="shared" si="447"/>
        <v>43786</v>
      </c>
      <c r="AU688" s="132">
        <f t="shared" si="426"/>
        <v>0.27044000000000001</v>
      </c>
      <c r="AV688" s="132">
        <f t="shared" si="427"/>
        <v>0.46178000000000002</v>
      </c>
      <c r="AW688" s="132">
        <f t="shared" si="428"/>
        <v>0.42671000000000003</v>
      </c>
      <c r="AX688" s="132">
        <f t="shared" si="429"/>
        <v>5.2800000000000008E-3</v>
      </c>
      <c r="AY688" s="132">
        <f t="shared" si="430"/>
        <v>1.017E-2</v>
      </c>
      <c r="AZ688" s="132">
        <f t="shared" si="431"/>
        <v>0.28147</v>
      </c>
      <c r="BA688" s="132">
        <f t="shared" si="432"/>
        <v>0.14571000000000001</v>
      </c>
      <c r="BB688" s="132">
        <f t="shared" si="433"/>
        <v>0.61686000000000007</v>
      </c>
      <c r="BC688" s="132">
        <f t="shared" si="434"/>
        <v>0.14075000000000001</v>
      </c>
      <c r="BD688" s="132">
        <f t="shared" si="435"/>
        <v>0.20894000000000001</v>
      </c>
      <c r="BE688" s="132">
        <f t="shared" si="436"/>
        <v>5.8660000000000004E-2</v>
      </c>
      <c r="BF688" s="132">
        <f t="shared" si="437"/>
        <v>3.0780000000000002E-2</v>
      </c>
      <c r="BG688" s="132">
        <f t="shared" si="448"/>
        <v>7.5000000000000002E-4</v>
      </c>
      <c r="BH688" s="132"/>
      <c r="BI688" s="132">
        <f t="shared" si="458"/>
        <v>1.3371</v>
      </c>
      <c r="BJ688" s="132">
        <f t="shared" si="458"/>
        <v>2.2740499999999999</v>
      </c>
      <c r="BK688" s="132">
        <f t="shared" si="458"/>
        <v>3.0910500000000001</v>
      </c>
      <c r="BL688" s="132">
        <f t="shared" si="438"/>
        <v>0.27910000000000001</v>
      </c>
      <c r="BM688" s="132">
        <f t="shared" si="449"/>
        <v>1.4482000000000002</v>
      </c>
      <c r="BN688" s="132">
        <f t="shared" si="439"/>
        <v>0.87622000000000011</v>
      </c>
      <c r="BO688" s="132"/>
      <c r="BP688" s="132">
        <f t="shared" si="450"/>
        <v>3.7007000000000003</v>
      </c>
      <c r="BQ688" s="132">
        <f t="shared" si="451"/>
        <v>9.6783999999999999</v>
      </c>
      <c r="BR688" s="132">
        <f t="shared" si="452"/>
        <v>0.36375999999999997</v>
      </c>
      <c r="BS688" s="132">
        <f t="shared" si="440"/>
        <v>0.11115000000000001</v>
      </c>
      <c r="BT688" s="132">
        <f t="shared" si="441"/>
        <v>1.3380000000000001</v>
      </c>
      <c r="BU688" s="132"/>
      <c r="BV688" s="132">
        <f t="shared" si="453"/>
        <v>0.16020000000000001</v>
      </c>
      <c r="BW688" s="133">
        <f t="shared" si="459"/>
        <v>1.2398</v>
      </c>
      <c r="BX688" s="133">
        <f t="shared" si="459"/>
        <v>1.4384000000000001</v>
      </c>
      <c r="BY688" s="133">
        <f t="shared" si="442"/>
        <v>0.29260000000000003</v>
      </c>
      <c r="BZ688" s="133">
        <f t="shared" si="443"/>
        <v>0.38250000000000001</v>
      </c>
      <c r="CA688" s="133">
        <f t="shared" si="444"/>
        <v>2.1899999999999999E-2</v>
      </c>
      <c r="CB688" s="133">
        <f t="shared" si="445"/>
        <v>8.7814999999999994</v>
      </c>
      <c r="CC688" s="133"/>
      <c r="CD688" s="133">
        <f t="shared" si="446"/>
        <v>1.4484000000000001</v>
      </c>
    </row>
    <row r="689" spans="1:82" ht="15.75" x14ac:dyDescent="0.25">
      <c r="A689" s="125">
        <v>43787</v>
      </c>
      <c r="B689" s="138">
        <v>12933</v>
      </c>
      <c r="C689" s="138">
        <v>44812</v>
      </c>
      <c r="D689" s="138">
        <v>61240</v>
      </c>
      <c r="E689" s="138">
        <v>14736</v>
      </c>
      <c r="F689" s="138">
        <v>40221</v>
      </c>
      <c r="G689" s="138">
        <v>2096</v>
      </c>
      <c r="H689" s="138">
        <v>14405</v>
      </c>
      <c r="I689" s="138">
        <v>17734</v>
      </c>
      <c r="J689" s="138">
        <v>97605</v>
      </c>
      <c r="K689" s="138">
        <v>73178</v>
      </c>
      <c r="L689" s="138">
        <v>4445</v>
      </c>
      <c r="M689" s="138">
        <v>14812</v>
      </c>
      <c r="N689" s="138">
        <v>275</v>
      </c>
      <c r="O689" s="138">
        <v>17800</v>
      </c>
      <c r="P689" s="138">
        <v>15049</v>
      </c>
      <c r="Q689" s="138">
        <v>3397</v>
      </c>
      <c r="R689" s="138">
        <v>12847</v>
      </c>
      <c r="S689" s="138">
        <v>45681</v>
      </c>
      <c r="T689" s="138">
        <v>12253</v>
      </c>
      <c r="U689" s="138">
        <v>2792</v>
      </c>
      <c r="V689" s="138">
        <v>24848</v>
      </c>
      <c r="W689" s="138">
        <v>30403</v>
      </c>
      <c r="X689" s="138">
        <v>34143</v>
      </c>
      <c r="Y689" s="138">
        <v>14273</v>
      </c>
      <c r="Z689" s="138">
        <v>12343</v>
      </c>
      <c r="AA689" s="138">
        <v>43836</v>
      </c>
      <c r="AB689" s="138">
        <v>1172</v>
      </c>
      <c r="AC689" s="138">
        <v>629</v>
      </c>
      <c r="AD689" s="138">
        <v>3852</v>
      </c>
      <c r="AE689" s="138">
        <v>26016</v>
      </c>
      <c r="AF689" s="138">
        <v>7339</v>
      </c>
      <c r="AG689" s="146">
        <v>10460</v>
      </c>
      <c r="AH689" s="138">
        <v>31210</v>
      </c>
      <c r="AI689" s="138">
        <v>24500</v>
      </c>
      <c r="AJ689" s="138">
        <v>367740</v>
      </c>
      <c r="AK689" s="128">
        <f t="shared" si="420"/>
        <v>0.14812</v>
      </c>
      <c r="AL689" s="129">
        <f t="shared" si="421"/>
        <v>1.2933000000000001</v>
      </c>
      <c r="AM689" s="129">
        <f t="shared" ref="AM689:AN700" si="460">(C689)*0.00005</f>
        <v>2.2406000000000001</v>
      </c>
      <c r="AN689" s="129">
        <f t="shared" si="460"/>
        <v>3.0620000000000003</v>
      </c>
      <c r="AO689" s="129">
        <f t="shared" si="423"/>
        <v>9.7605000000000004</v>
      </c>
      <c r="AP689" s="129">
        <f t="shared" si="424"/>
        <v>3.6589</v>
      </c>
      <c r="AQ689" s="129">
        <f t="shared" si="456"/>
        <v>0.31210000000000004</v>
      </c>
      <c r="AR689" s="129">
        <f t="shared" si="457"/>
        <v>2.4499999999999997E-2</v>
      </c>
      <c r="AT689" s="131">
        <f t="shared" si="447"/>
        <v>43787</v>
      </c>
      <c r="AU689" s="132">
        <f t="shared" si="426"/>
        <v>0.26016</v>
      </c>
      <c r="AV689" s="132">
        <f t="shared" si="427"/>
        <v>0.43836000000000003</v>
      </c>
      <c r="AW689" s="132">
        <f t="shared" si="428"/>
        <v>0.45681000000000005</v>
      </c>
      <c r="AX689" s="132">
        <f t="shared" si="429"/>
        <v>6.2900000000000005E-3</v>
      </c>
      <c r="AY689" s="132">
        <f t="shared" si="430"/>
        <v>1.1720000000000001E-2</v>
      </c>
      <c r="AZ689" s="132">
        <f t="shared" si="431"/>
        <v>0.24848000000000003</v>
      </c>
      <c r="BA689" s="132">
        <f t="shared" si="432"/>
        <v>0.14273000000000002</v>
      </c>
      <c r="BB689" s="132">
        <f t="shared" si="433"/>
        <v>0.60806000000000004</v>
      </c>
      <c r="BC689" s="132">
        <f t="shared" si="434"/>
        <v>0.12343000000000001</v>
      </c>
      <c r="BD689" s="132">
        <f t="shared" si="435"/>
        <v>0.34143000000000001</v>
      </c>
      <c r="BE689" s="132">
        <f t="shared" si="436"/>
        <v>7.3390000000000011E-2</v>
      </c>
      <c r="BF689" s="132">
        <f t="shared" si="437"/>
        <v>3.8520000000000006E-2</v>
      </c>
      <c r="BG689" s="132">
        <f t="shared" si="448"/>
        <v>1.0459999999999999E-2</v>
      </c>
      <c r="BH689" s="132"/>
      <c r="BI689" s="132">
        <f t="shared" si="458"/>
        <v>1.2933000000000001</v>
      </c>
      <c r="BJ689" s="132">
        <f t="shared" si="458"/>
        <v>2.2406000000000001</v>
      </c>
      <c r="BK689" s="132">
        <f t="shared" si="458"/>
        <v>3.0620000000000003</v>
      </c>
      <c r="BL689" s="132">
        <f t="shared" si="438"/>
        <v>0.2792</v>
      </c>
      <c r="BM689" s="132">
        <f t="shared" si="449"/>
        <v>1.4736</v>
      </c>
      <c r="BN689" s="132">
        <f t="shared" si="439"/>
        <v>0.80442000000000002</v>
      </c>
      <c r="BO689" s="132"/>
      <c r="BP689" s="132">
        <f t="shared" si="450"/>
        <v>3.6589</v>
      </c>
      <c r="BQ689" s="132">
        <f t="shared" si="451"/>
        <v>9.7605000000000004</v>
      </c>
      <c r="BR689" s="132">
        <f t="shared" si="452"/>
        <v>0.36773999999999996</v>
      </c>
      <c r="BS689" s="132">
        <f t="shared" si="440"/>
        <v>0.12253000000000001</v>
      </c>
      <c r="BT689" s="132">
        <f t="shared" si="441"/>
        <v>1.2847</v>
      </c>
      <c r="BU689" s="132"/>
      <c r="BV689" s="132">
        <f t="shared" si="453"/>
        <v>0.20960000000000001</v>
      </c>
      <c r="BW689" s="133">
        <f t="shared" si="459"/>
        <v>1.4405000000000001</v>
      </c>
      <c r="BX689" s="133">
        <f t="shared" si="459"/>
        <v>1.7734000000000001</v>
      </c>
      <c r="BY689" s="133">
        <f t="shared" si="442"/>
        <v>0.3397</v>
      </c>
      <c r="BZ689" s="133">
        <f t="shared" si="443"/>
        <v>0.44450000000000001</v>
      </c>
      <c r="CA689" s="133">
        <f t="shared" si="444"/>
        <v>2.75E-2</v>
      </c>
      <c r="CB689" s="133">
        <f t="shared" si="445"/>
        <v>8.9</v>
      </c>
      <c r="CC689" s="133"/>
      <c r="CD689" s="133">
        <f t="shared" si="446"/>
        <v>1.5049000000000001</v>
      </c>
    </row>
    <row r="690" spans="1:82" ht="15.75" x14ac:dyDescent="0.25">
      <c r="A690" s="125">
        <v>43788</v>
      </c>
      <c r="B690" s="138">
        <v>12707</v>
      </c>
      <c r="C690" s="138">
        <v>43536</v>
      </c>
      <c r="D690" s="138">
        <v>59644</v>
      </c>
      <c r="E690" s="138">
        <v>14859</v>
      </c>
      <c r="F690" s="138">
        <v>35250</v>
      </c>
      <c r="G690" s="138">
        <v>1991</v>
      </c>
      <c r="H690" s="138">
        <v>13555</v>
      </c>
      <c r="I690" s="138">
        <v>13610</v>
      </c>
      <c r="J690" s="138">
        <v>94590</v>
      </c>
      <c r="K690" s="138">
        <v>71683</v>
      </c>
      <c r="L690" s="138">
        <v>4033</v>
      </c>
      <c r="M690" s="138">
        <v>14558</v>
      </c>
      <c r="N690" s="138">
        <v>283</v>
      </c>
      <c r="O690" s="138">
        <v>15933</v>
      </c>
      <c r="P690" s="138">
        <v>14812</v>
      </c>
      <c r="Q690" s="138">
        <v>2986</v>
      </c>
      <c r="R690" s="138">
        <v>13831</v>
      </c>
      <c r="S690" s="146">
        <v>45681</v>
      </c>
      <c r="T690" s="138">
        <v>12948</v>
      </c>
      <c r="U690" s="138">
        <v>2710</v>
      </c>
      <c r="V690" s="138">
        <v>24137</v>
      </c>
      <c r="W690" s="138">
        <v>31466</v>
      </c>
      <c r="X690" s="138">
        <v>19880</v>
      </c>
      <c r="Y690" s="138">
        <v>14886</v>
      </c>
      <c r="Z690" s="138">
        <v>13682</v>
      </c>
      <c r="AA690" s="138">
        <v>41794</v>
      </c>
      <c r="AB690" s="138">
        <v>992</v>
      </c>
      <c r="AC690" s="146">
        <v>629</v>
      </c>
      <c r="AD690" s="138">
        <v>3786</v>
      </c>
      <c r="AE690" s="138">
        <v>28407</v>
      </c>
      <c r="AF690" s="138">
        <v>7786</v>
      </c>
      <c r="AG690" s="146">
        <v>1340</v>
      </c>
      <c r="AH690" s="138">
        <v>29530</v>
      </c>
      <c r="AI690" s="138">
        <v>24220</v>
      </c>
      <c r="AJ690" s="146">
        <v>367780</v>
      </c>
      <c r="AK690" s="128">
        <f t="shared" si="420"/>
        <v>0.14558000000000001</v>
      </c>
      <c r="AL690" s="129">
        <f t="shared" si="421"/>
        <v>1.2707000000000002</v>
      </c>
      <c r="AM690" s="129">
        <f t="shared" si="460"/>
        <v>2.1768000000000001</v>
      </c>
      <c r="AN690" s="129">
        <f t="shared" si="460"/>
        <v>2.9822000000000002</v>
      </c>
      <c r="AO690" s="129">
        <f t="shared" si="423"/>
        <v>9.4589999999999996</v>
      </c>
      <c r="AP690" s="129">
        <f t="shared" si="424"/>
        <v>3.5841500000000002</v>
      </c>
      <c r="AQ690" s="129">
        <f t="shared" si="456"/>
        <v>0.29530000000000001</v>
      </c>
      <c r="AR690" s="129">
        <f t="shared" si="457"/>
        <v>2.4219999999999998E-2</v>
      </c>
      <c r="AT690" s="131">
        <f t="shared" si="447"/>
        <v>43788</v>
      </c>
      <c r="AU690" s="132">
        <f t="shared" si="426"/>
        <v>0.28407000000000004</v>
      </c>
      <c r="AV690" s="132">
        <f t="shared" si="427"/>
        <v>0.41794000000000003</v>
      </c>
      <c r="AW690" s="132">
        <f t="shared" si="428"/>
        <v>0.45681000000000005</v>
      </c>
      <c r="AX690" s="132">
        <f t="shared" si="429"/>
        <v>6.2900000000000005E-3</v>
      </c>
      <c r="AY690" s="132">
        <f t="shared" si="430"/>
        <v>9.92E-3</v>
      </c>
      <c r="AZ690" s="132">
        <f t="shared" si="431"/>
        <v>0.24137000000000003</v>
      </c>
      <c r="BA690" s="132">
        <f t="shared" si="432"/>
        <v>0.14886000000000002</v>
      </c>
      <c r="BB690" s="132">
        <f t="shared" si="433"/>
        <v>0.6293200000000001</v>
      </c>
      <c r="BC690" s="132">
        <f t="shared" si="434"/>
        <v>0.13682000000000002</v>
      </c>
      <c r="BD690" s="132">
        <f t="shared" si="435"/>
        <v>0.1988</v>
      </c>
      <c r="BE690" s="132">
        <f t="shared" si="436"/>
        <v>7.7860000000000013E-2</v>
      </c>
      <c r="BF690" s="132">
        <f t="shared" si="437"/>
        <v>3.7860000000000005E-2</v>
      </c>
      <c r="BG690" s="132">
        <f t="shared" si="448"/>
        <v>1.34E-3</v>
      </c>
      <c r="BH690" s="132"/>
      <c r="BI690" s="132">
        <f t="shared" si="458"/>
        <v>1.2707000000000002</v>
      </c>
      <c r="BJ690" s="132">
        <f t="shared" si="458"/>
        <v>2.1768000000000001</v>
      </c>
      <c r="BK690" s="132">
        <f t="shared" si="458"/>
        <v>2.9822000000000002</v>
      </c>
      <c r="BL690" s="132">
        <f t="shared" si="438"/>
        <v>0.27100000000000002</v>
      </c>
      <c r="BM690" s="132">
        <f t="shared" si="449"/>
        <v>1.4859</v>
      </c>
      <c r="BN690" s="132">
        <f t="shared" si="439"/>
        <v>0.70500000000000007</v>
      </c>
      <c r="BO690" s="132"/>
      <c r="BP690" s="132">
        <f t="shared" si="450"/>
        <v>3.5841500000000002</v>
      </c>
      <c r="BQ690" s="132">
        <f t="shared" si="451"/>
        <v>9.4589999999999996</v>
      </c>
      <c r="BR690" s="132">
        <f t="shared" si="452"/>
        <v>0.36778</v>
      </c>
      <c r="BS690" s="132">
        <f t="shared" si="440"/>
        <v>0.12948000000000001</v>
      </c>
      <c r="BT690" s="132">
        <f t="shared" si="441"/>
        <v>1.3831</v>
      </c>
      <c r="BU690" s="132"/>
      <c r="BV690" s="132">
        <f t="shared" si="453"/>
        <v>0.1991</v>
      </c>
      <c r="BW690" s="133">
        <f t="shared" si="459"/>
        <v>1.3555000000000001</v>
      </c>
      <c r="BX690" s="133">
        <f t="shared" si="459"/>
        <v>1.361</v>
      </c>
      <c r="BY690" s="133">
        <f t="shared" si="442"/>
        <v>0.29860000000000003</v>
      </c>
      <c r="BZ690" s="133">
        <f t="shared" si="443"/>
        <v>0.40329999999999999</v>
      </c>
      <c r="CA690" s="133">
        <f t="shared" si="444"/>
        <v>2.8300000000000002E-2</v>
      </c>
      <c r="CB690" s="133">
        <f t="shared" si="445"/>
        <v>7.9664999999999999</v>
      </c>
      <c r="CC690" s="133"/>
      <c r="CD690" s="133">
        <f t="shared" si="446"/>
        <v>1.4812000000000001</v>
      </c>
    </row>
    <row r="691" spans="1:82" ht="15.75" x14ac:dyDescent="0.25">
      <c r="A691" s="125">
        <v>43789</v>
      </c>
      <c r="B691" s="126">
        <v>12473</v>
      </c>
      <c r="C691" s="126">
        <v>43113</v>
      </c>
      <c r="D691" s="126">
        <v>59566</v>
      </c>
      <c r="E691" s="126">
        <v>14918</v>
      </c>
      <c r="F691" s="126">
        <v>41811</v>
      </c>
      <c r="G691" s="126">
        <v>1634</v>
      </c>
      <c r="H691" s="126">
        <v>12221</v>
      </c>
      <c r="I691" s="126">
        <v>12184</v>
      </c>
      <c r="J691" s="126">
        <v>94875</v>
      </c>
      <c r="K691" s="126">
        <v>73222</v>
      </c>
      <c r="L691" s="126">
        <v>3363</v>
      </c>
      <c r="M691" s="126">
        <v>14738</v>
      </c>
      <c r="N691" s="135">
        <v>283</v>
      </c>
      <c r="O691" s="126">
        <v>15562</v>
      </c>
      <c r="P691" s="126">
        <v>14097</v>
      </c>
      <c r="Q691" s="126">
        <v>2497</v>
      </c>
      <c r="R691" s="126">
        <v>13041</v>
      </c>
      <c r="S691" s="126">
        <v>47420</v>
      </c>
      <c r="T691" s="126">
        <v>12013</v>
      </c>
      <c r="U691" s="126">
        <v>2749</v>
      </c>
      <c r="V691" s="126">
        <v>24230</v>
      </c>
      <c r="W691" s="126">
        <v>31583</v>
      </c>
      <c r="X691" s="126">
        <v>16187</v>
      </c>
      <c r="Y691" s="126">
        <v>15188</v>
      </c>
      <c r="Z691" s="126">
        <v>15202</v>
      </c>
      <c r="AA691" s="126">
        <v>42180</v>
      </c>
      <c r="AB691" s="126">
        <v>933</v>
      </c>
      <c r="AC691" s="126">
        <v>647</v>
      </c>
      <c r="AD691" s="126">
        <v>2905</v>
      </c>
      <c r="AE691" s="126">
        <v>26215</v>
      </c>
      <c r="AF691" s="126">
        <v>8110</v>
      </c>
      <c r="AG691" s="126">
        <v>0</v>
      </c>
      <c r="AH691" s="126">
        <v>30220</v>
      </c>
      <c r="AI691" s="126">
        <v>18580</v>
      </c>
      <c r="AJ691" s="126">
        <v>354160</v>
      </c>
      <c r="AK691" s="128">
        <f t="shared" si="420"/>
        <v>0.14738000000000001</v>
      </c>
      <c r="AL691" s="129">
        <f t="shared" si="421"/>
        <v>1.2473000000000001</v>
      </c>
      <c r="AM691" s="129">
        <f t="shared" si="460"/>
        <v>2.1556500000000001</v>
      </c>
      <c r="AN691" s="129">
        <f t="shared" si="460"/>
        <v>2.9782999999999999</v>
      </c>
      <c r="AO691" s="129">
        <f t="shared" si="423"/>
        <v>9.4875000000000007</v>
      </c>
      <c r="AP691" s="137">
        <f t="shared" si="424"/>
        <v>3.6611000000000002</v>
      </c>
      <c r="AQ691" s="129">
        <f t="shared" si="456"/>
        <v>0.30220000000000002</v>
      </c>
      <c r="AR691" s="129">
        <f t="shared" si="457"/>
        <v>1.8579999999999999E-2</v>
      </c>
      <c r="AT691" s="131">
        <f t="shared" si="447"/>
        <v>43789</v>
      </c>
      <c r="AU691" s="132">
        <f t="shared" si="426"/>
        <v>0.26214999999999999</v>
      </c>
      <c r="AV691" s="132">
        <f t="shared" si="427"/>
        <v>0.42180000000000001</v>
      </c>
      <c r="AW691" s="132">
        <f t="shared" si="428"/>
        <v>0.47420000000000007</v>
      </c>
      <c r="AX691" s="132">
        <f t="shared" si="429"/>
        <v>6.4700000000000009E-3</v>
      </c>
      <c r="AY691" s="132">
        <f t="shared" si="430"/>
        <v>9.3300000000000015E-3</v>
      </c>
      <c r="AZ691" s="132">
        <f t="shared" si="431"/>
        <v>0.24230000000000002</v>
      </c>
      <c r="BA691" s="132">
        <f t="shared" si="432"/>
        <v>0.15188000000000001</v>
      </c>
      <c r="BB691" s="132">
        <f t="shared" si="433"/>
        <v>0.63166</v>
      </c>
      <c r="BC691" s="132">
        <f t="shared" si="434"/>
        <v>0.15202000000000002</v>
      </c>
      <c r="BD691" s="132">
        <f t="shared" si="435"/>
        <v>0.16187000000000001</v>
      </c>
      <c r="BE691" s="132">
        <f t="shared" si="436"/>
        <v>8.1100000000000005E-2</v>
      </c>
      <c r="BF691" s="132">
        <f t="shared" si="437"/>
        <v>2.9050000000000003E-2</v>
      </c>
      <c r="BG691" s="132">
        <f t="shared" si="448"/>
        <v>0</v>
      </c>
      <c r="BH691" s="132"/>
      <c r="BI691" s="132">
        <f t="shared" si="458"/>
        <v>1.2473000000000001</v>
      </c>
      <c r="BJ691" s="132">
        <f t="shared" si="458"/>
        <v>2.1556500000000001</v>
      </c>
      <c r="BK691" s="132">
        <f t="shared" si="458"/>
        <v>2.9782999999999999</v>
      </c>
      <c r="BL691" s="132">
        <f t="shared" si="438"/>
        <v>0.27490000000000003</v>
      </c>
      <c r="BM691" s="132">
        <f t="shared" si="449"/>
        <v>1.4918</v>
      </c>
      <c r="BN691" s="132">
        <f t="shared" si="439"/>
        <v>0.83622000000000007</v>
      </c>
      <c r="BO691" s="132"/>
      <c r="BP691" s="132">
        <f t="shared" si="450"/>
        <v>3.6611000000000002</v>
      </c>
      <c r="BQ691" s="132">
        <f t="shared" si="451"/>
        <v>9.4875000000000007</v>
      </c>
      <c r="BR691" s="132">
        <f t="shared" si="452"/>
        <v>0.35415999999999997</v>
      </c>
      <c r="BS691" s="132">
        <f t="shared" si="440"/>
        <v>0.12013000000000001</v>
      </c>
      <c r="BT691" s="132">
        <f t="shared" si="441"/>
        <v>1.3041</v>
      </c>
      <c r="BU691" s="132"/>
      <c r="BV691" s="132">
        <f t="shared" si="453"/>
        <v>0.16340000000000002</v>
      </c>
      <c r="BW691" s="133">
        <f t="shared" si="459"/>
        <v>1.2221</v>
      </c>
      <c r="BX691" s="133">
        <f t="shared" si="459"/>
        <v>1.2184000000000001</v>
      </c>
      <c r="BY691" s="133">
        <f t="shared" si="442"/>
        <v>0.24970000000000001</v>
      </c>
      <c r="BZ691" s="133">
        <f t="shared" si="443"/>
        <v>0.33630000000000004</v>
      </c>
      <c r="CA691" s="133">
        <f t="shared" si="444"/>
        <v>2.8300000000000002E-2</v>
      </c>
      <c r="CB691" s="133">
        <f t="shared" si="445"/>
        <v>7.7810000000000006</v>
      </c>
      <c r="CC691" s="133"/>
      <c r="CD691" s="133">
        <f t="shared" si="446"/>
        <v>1.4097000000000002</v>
      </c>
    </row>
    <row r="692" spans="1:82" ht="15.75" x14ac:dyDescent="0.25">
      <c r="A692" s="125">
        <v>43790</v>
      </c>
      <c r="B692" s="138">
        <v>12541</v>
      </c>
      <c r="C692" s="138">
        <v>43561</v>
      </c>
      <c r="D692" s="138">
        <v>59757</v>
      </c>
      <c r="E692" s="138">
        <v>14831</v>
      </c>
      <c r="F692" s="138">
        <v>38360</v>
      </c>
      <c r="G692" s="138">
        <v>1529</v>
      </c>
      <c r="H692" s="138">
        <v>11639</v>
      </c>
      <c r="I692" s="138">
        <v>11799</v>
      </c>
      <c r="J692" s="138">
        <v>93755</v>
      </c>
      <c r="K692" s="138">
        <v>71383</v>
      </c>
      <c r="L692" s="138">
        <v>3278</v>
      </c>
      <c r="M692" s="138">
        <v>14055</v>
      </c>
      <c r="N692" s="138">
        <v>289</v>
      </c>
      <c r="O692" s="138">
        <v>15081</v>
      </c>
      <c r="P692" s="138">
        <v>13806</v>
      </c>
      <c r="Q692" s="138">
        <v>2489</v>
      </c>
      <c r="R692" s="138">
        <v>12829</v>
      </c>
      <c r="S692" s="138">
        <v>44807</v>
      </c>
      <c r="T692" s="138">
        <v>14629</v>
      </c>
      <c r="U692" s="138">
        <v>2687</v>
      </c>
      <c r="V692" s="138">
        <v>23953</v>
      </c>
      <c r="W692" s="138">
        <v>29459</v>
      </c>
      <c r="X692" s="138">
        <v>14921</v>
      </c>
      <c r="Y692" s="138">
        <v>14527</v>
      </c>
      <c r="Z692" s="138">
        <v>14072</v>
      </c>
      <c r="AA692" s="138">
        <v>43754</v>
      </c>
      <c r="AB692" s="138">
        <v>1052</v>
      </c>
      <c r="AC692" s="138">
        <v>657</v>
      </c>
      <c r="AD692" s="138">
        <v>3333</v>
      </c>
      <c r="AE692" s="138">
        <v>23617</v>
      </c>
      <c r="AF692" s="138">
        <v>7589</v>
      </c>
      <c r="AG692" s="146">
        <v>11010</v>
      </c>
      <c r="AH692" s="138">
        <v>28540</v>
      </c>
      <c r="AI692" s="138">
        <v>21240</v>
      </c>
      <c r="AJ692" s="138">
        <v>351180</v>
      </c>
      <c r="AK692" s="128">
        <f t="shared" si="420"/>
        <v>0.14055000000000001</v>
      </c>
      <c r="AL692" s="129">
        <f t="shared" si="421"/>
        <v>1.2541</v>
      </c>
      <c r="AM692" s="129">
        <f t="shared" si="460"/>
        <v>2.1780500000000003</v>
      </c>
      <c r="AN692" s="129">
        <f t="shared" si="460"/>
        <v>2.9878500000000003</v>
      </c>
      <c r="AO692" s="129">
        <f t="shared" si="423"/>
        <v>9.3755000000000006</v>
      </c>
      <c r="AP692" s="129">
        <f t="shared" si="424"/>
        <v>3.56915</v>
      </c>
      <c r="AQ692" s="129">
        <f t="shared" si="456"/>
        <v>0.28540000000000004</v>
      </c>
      <c r="AR692" s="129">
        <f t="shared" si="457"/>
        <v>2.1239999999999998E-2</v>
      </c>
      <c r="AT692" s="131">
        <f t="shared" si="447"/>
        <v>43790</v>
      </c>
      <c r="AU692" s="132">
        <f t="shared" si="426"/>
        <v>0.23617000000000002</v>
      </c>
      <c r="AV692" s="132">
        <f t="shared" si="427"/>
        <v>0.43754000000000004</v>
      </c>
      <c r="AW692" s="132">
        <f t="shared" si="428"/>
        <v>0.44807000000000002</v>
      </c>
      <c r="AX692" s="132">
        <f t="shared" si="429"/>
        <v>6.5700000000000003E-3</v>
      </c>
      <c r="AY692" s="132">
        <f t="shared" si="430"/>
        <v>1.0520000000000002E-2</v>
      </c>
      <c r="AZ692" s="132">
        <f t="shared" si="431"/>
        <v>0.23953000000000002</v>
      </c>
      <c r="BA692" s="132">
        <f t="shared" si="432"/>
        <v>0.14527000000000001</v>
      </c>
      <c r="BB692" s="132">
        <f t="shared" si="433"/>
        <v>0.58918000000000004</v>
      </c>
      <c r="BC692" s="132">
        <f t="shared" si="434"/>
        <v>0.14072000000000001</v>
      </c>
      <c r="BD692" s="132">
        <f t="shared" si="435"/>
        <v>0.14921000000000001</v>
      </c>
      <c r="BE692" s="132">
        <f t="shared" si="436"/>
        <v>7.5890000000000013E-2</v>
      </c>
      <c r="BF692" s="132">
        <f t="shared" si="437"/>
        <v>3.3330000000000005E-2</v>
      </c>
      <c r="BG692" s="132">
        <f t="shared" si="448"/>
        <v>1.1009999999999999E-2</v>
      </c>
      <c r="BH692" s="132"/>
      <c r="BI692" s="132">
        <f t="shared" si="458"/>
        <v>1.2541</v>
      </c>
      <c r="BJ692" s="132">
        <f t="shared" si="458"/>
        <v>2.1780500000000003</v>
      </c>
      <c r="BK692" s="132">
        <f t="shared" si="458"/>
        <v>2.9878500000000003</v>
      </c>
      <c r="BL692" s="132">
        <f t="shared" si="438"/>
        <v>0.26869999999999999</v>
      </c>
      <c r="BM692" s="132">
        <f t="shared" si="449"/>
        <v>1.4831000000000001</v>
      </c>
      <c r="BN692" s="132">
        <f t="shared" si="439"/>
        <v>0.7672000000000001</v>
      </c>
      <c r="BO692" s="132"/>
      <c r="BP692" s="132">
        <f t="shared" si="450"/>
        <v>3.56915</v>
      </c>
      <c r="BQ692" s="132">
        <f t="shared" si="451"/>
        <v>9.3755000000000006</v>
      </c>
      <c r="BR692" s="132">
        <f t="shared" si="452"/>
        <v>0.35117999999999999</v>
      </c>
      <c r="BS692" s="132">
        <f t="shared" si="440"/>
        <v>0.14629</v>
      </c>
      <c r="BT692" s="132">
        <f t="shared" si="441"/>
        <v>1.2829000000000002</v>
      </c>
      <c r="BU692" s="132"/>
      <c r="BV692" s="132">
        <f t="shared" si="453"/>
        <v>0.15290000000000001</v>
      </c>
      <c r="BW692" s="133">
        <f t="shared" si="459"/>
        <v>1.1639000000000002</v>
      </c>
      <c r="BX692" s="133">
        <f t="shared" si="459"/>
        <v>1.1798999999999999</v>
      </c>
      <c r="BY692" s="133">
        <f t="shared" si="442"/>
        <v>0.24890000000000001</v>
      </c>
      <c r="BZ692" s="133">
        <f t="shared" si="443"/>
        <v>0.32780000000000004</v>
      </c>
      <c r="CA692" s="133">
        <f t="shared" si="444"/>
        <v>2.8900000000000002E-2</v>
      </c>
      <c r="CB692" s="133">
        <f t="shared" si="445"/>
        <v>7.5404999999999998</v>
      </c>
      <c r="CC692" s="133"/>
      <c r="CD692" s="133">
        <f t="shared" si="446"/>
        <v>1.3806</v>
      </c>
    </row>
    <row r="693" spans="1:82" ht="15.75" x14ac:dyDescent="0.25">
      <c r="A693" s="125">
        <v>43791</v>
      </c>
      <c r="B693" s="126">
        <v>12499</v>
      </c>
      <c r="C693" s="126">
        <v>43508</v>
      </c>
      <c r="D693" s="126">
        <v>59779</v>
      </c>
      <c r="E693" s="126">
        <v>14689</v>
      </c>
      <c r="F693" s="126">
        <v>40181</v>
      </c>
      <c r="G693" s="126">
        <v>1530</v>
      </c>
      <c r="H693" s="126">
        <v>11741</v>
      </c>
      <c r="I693" s="126">
        <v>12082</v>
      </c>
      <c r="J693" s="126">
        <v>93823</v>
      </c>
      <c r="K693" s="126">
        <v>71669</v>
      </c>
      <c r="L693" s="126">
        <v>3210</v>
      </c>
      <c r="M693" s="126">
        <v>15013</v>
      </c>
      <c r="N693" s="126">
        <v>299</v>
      </c>
      <c r="O693" s="126">
        <v>15052</v>
      </c>
      <c r="P693" s="126">
        <v>14274</v>
      </c>
      <c r="Q693" s="126">
        <v>2491</v>
      </c>
      <c r="R693" s="126">
        <v>13531</v>
      </c>
      <c r="S693" s="126">
        <v>43527</v>
      </c>
      <c r="T693" s="126">
        <v>14113</v>
      </c>
      <c r="U693" s="126">
        <v>2708</v>
      </c>
      <c r="V693" s="126">
        <v>23779</v>
      </c>
      <c r="W693" s="126">
        <v>30818</v>
      </c>
      <c r="X693" s="126">
        <v>15232</v>
      </c>
      <c r="Y693" s="126">
        <v>15449</v>
      </c>
      <c r="Z693" s="126">
        <v>13440</v>
      </c>
      <c r="AA693" s="126">
        <v>42923</v>
      </c>
      <c r="AB693" s="126">
        <v>1046</v>
      </c>
      <c r="AC693" s="126">
        <v>666</v>
      </c>
      <c r="AD693" s="126">
        <v>3683</v>
      </c>
      <c r="AE693" s="126">
        <v>23112</v>
      </c>
      <c r="AF693" s="126">
        <v>7412</v>
      </c>
      <c r="AG693" s="135">
        <v>5510</v>
      </c>
      <c r="AH693" s="126">
        <v>28210</v>
      </c>
      <c r="AI693" s="126">
        <v>21130</v>
      </c>
      <c r="AJ693" s="126">
        <v>339360</v>
      </c>
      <c r="AK693" s="128">
        <f t="shared" si="420"/>
        <v>0.15013000000000001</v>
      </c>
      <c r="AL693" s="129">
        <f t="shared" si="421"/>
        <v>1.2499</v>
      </c>
      <c r="AM693" s="129">
        <f t="shared" si="460"/>
        <v>2.1754000000000002</v>
      </c>
      <c r="AN693" s="129">
        <f t="shared" si="460"/>
        <v>2.98895</v>
      </c>
      <c r="AO693" s="129">
        <f t="shared" si="423"/>
        <v>9.3823000000000008</v>
      </c>
      <c r="AP693" s="129">
        <f t="shared" si="424"/>
        <v>3.58345</v>
      </c>
      <c r="AQ693" s="129">
        <f t="shared" si="456"/>
        <v>0.28210000000000002</v>
      </c>
      <c r="AR693" s="129">
        <f t="shared" si="457"/>
        <v>2.1129999999999999E-2</v>
      </c>
      <c r="AT693" s="131">
        <f t="shared" si="447"/>
        <v>43791</v>
      </c>
      <c r="AU693" s="132">
        <f t="shared" si="426"/>
        <v>0.23112000000000002</v>
      </c>
      <c r="AV693" s="132">
        <f t="shared" si="427"/>
        <v>0.42923000000000006</v>
      </c>
      <c r="AW693" s="132">
        <f t="shared" si="428"/>
        <v>0.43527000000000005</v>
      </c>
      <c r="AX693" s="132">
        <f t="shared" si="429"/>
        <v>6.6600000000000001E-3</v>
      </c>
      <c r="AY693" s="132">
        <f t="shared" si="430"/>
        <v>1.0460000000000001E-2</v>
      </c>
      <c r="AZ693" s="132">
        <f t="shared" si="431"/>
        <v>0.23779000000000003</v>
      </c>
      <c r="BA693" s="132">
        <f t="shared" si="432"/>
        <v>0.15449000000000002</v>
      </c>
      <c r="BB693" s="132">
        <f t="shared" si="433"/>
        <v>0.61636000000000002</v>
      </c>
      <c r="BC693" s="132">
        <f t="shared" si="434"/>
        <v>0.13440000000000002</v>
      </c>
      <c r="BD693" s="132">
        <f t="shared" si="435"/>
        <v>0.15232000000000001</v>
      </c>
      <c r="BE693" s="132">
        <f t="shared" si="436"/>
        <v>7.4120000000000005E-2</v>
      </c>
      <c r="BF693" s="132">
        <f t="shared" si="437"/>
        <v>3.6830000000000002E-2</v>
      </c>
      <c r="BG693" s="132">
        <f t="shared" si="448"/>
        <v>5.5100000000000001E-3</v>
      </c>
      <c r="BH693" s="132"/>
      <c r="BI693" s="132">
        <f t="shared" si="458"/>
        <v>1.2499</v>
      </c>
      <c r="BJ693" s="132">
        <f t="shared" si="458"/>
        <v>2.1754000000000002</v>
      </c>
      <c r="BK693" s="132">
        <f t="shared" si="458"/>
        <v>2.98895</v>
      </c>
      <c r="BL693" s="132">
        <f t="shared" si="438"/>
        <v>0.27080000000000004</v>
      </c>
      <c r="BM693" s="132">
        <f t="shared" si="449"/>
        <v>1.4689000000000001</v>
      </c>
      <c r="BN693" s="132">
        <f t="shared" si="439"/>
        <v>0.80362000000000011</v>
      </c>
      <c r="BO693" s="132"/>
      <c r="BP693" s="132">
        <f t="shared" si="450"/>
        <v>3.58345</v>
      </c>
      <c r="BQ693" s="132">
        <f t="shared" si="451"/>
        <v>9.3823000000000008</v>
      </c>
      <c r="BR693" s="132">
        <f t="shared" si="452"/>
        <v>0.33935999999999999</v>
      </c>
      <c r="BS693" s="132">
        <f t="shared" si="440"/>
        <v>0.14113000000000001</v>
      </c>
      <c r="BT693" s="132">
        <f t="shared" si="441"/>
        <v>1.3531</v>
      </c>
      <c r="BU693" s="132"/>
      <c r="BV693" s="132">
        <f t="shared" si="453"/>
        <v>0.153</v>
      </c>
      <c r="BW693" s="133">
        <f t="shared" si="459"/>
        <v>1.1741000000000001</v>
      </c>
      <c r="BX693" s="133">
        <f t="shared" si="459"/>
        <v>1.2082000000000002</v>
      </c>
      <c r="BY693" s="133">
        <f t="shared" si="442"/>
        <v>0.24910000000000002</v>
      </c>
      <c r="BZ693" s="133">
        <f t="shared" si="443"/>
        <v>0.32100000000000001</v>
      </c>
      <c r="CA693" s="133">
        <f t="shared" si="444"/>
        <v>2.9900000000000003E-2</v>
      </c>
      <c r="CB693" s="133">
        <f t="shared" si="445"/>
        <v>7.5259999999999998</v>
      </c>
      <c r="CC693" s="133"/>
      <c r="CD693" s="133">
        <f t="shared" si="446"/>
        <v>1.4274</v>
      </c>
    </row>
    <row r="694" spans="1:82" ht="15.75" x14ac:dyDescent="0.25">
      <c r="A694" s="125">
        <v>43792</v>
      </c>
      <c r="B694" s="126">
        <v>13112</v>
      </c>
      <c r="C694" s="126">
        <v>44419</v>
      </c>
      <c r="D694" s="126">
        <v>60665</v>
      </c>
      <c r="E694" s="126">
        <v>14611</v>
      </c>
      <c r="F694" s="126">
        <v>42606</v>
      </c>
      <c r="G694" s="126">
        <v>1411</v>
      </c>
      <c r="H694" s="126">
        <v>11798</v>
      </c>
      <c r="I694" s="126">
        <v>12074</v>
      </c>
      <c r="J694" s="126">
        <v>96012</v>
      </c>
      <c r="K694" s="126">
        <v>73574</v>
      </c>
      <c r="L694" s="126">
        <v>3202</v>
      </c>
      <c r="M694" s="126">
        <v>17275</v>
      </c>
      <c r="N694" s="126">
        <v>201</v>
      </c>
      <c r="O694" s="126">
        <v>16837</v>
      </c>
      <c r="P694" s="126">
        <v>14686</v>
      </c>
      <c r="Q694" s="126">
        <v>2281</v>
      </c>
      <c r="R694" s="126">
        <v>12915</v>
      </c>
      <c r="S694" s="126">
        <v>42214</v>
      </c>
      <c r="T694" s="126">
        <v>15884</v>
      </c>
      <c r="U694" s="126">
        <v>2763</v>
      </c>
      <c r="V694" s="126">
        <v>26181</v>
      </c>
      <c r="W694" s="126">
        <v>31173</v>
      </c>
      <c r="X694" s="126">
        <v>15090</v>
      </c>
      <c r="Y694" s="126">
        <v>16355</v>
      </c>
      <c r="Z694" s="126">
        <v>14103</v>
      </c>
      <c r="AA694" s="135">
        <v>42533</v>
      </c>
      <c r="AB694" s="126">
        <v>1039</v>
      </c>
      <c r="AC694" s="126">
        <v>720</v>
      </c>
      <c r="AD694" s="126">
        <v>2680</v>
      </c>
      <c r="AE694" s="126">
        <v>24889</v>
      </c>
      <c r="AF694" s="126">
        <v>4535</v>
      </c>
      <c r="AG694" s="126">
        <v>0</v>
      </c>
      <c r="AH694" s="126">
        <v>26810</v>
      </c>
      <c r="AI694" s="126">
        <v>20420</v>
      </c>
      <c r="AJ694" s="126">
        <v>364980</v>
      </c>
      <c r="AK694" s="128">
        <f t="shared" si="420"/>
        <v>0.17275000000000001</v>
      </c>
      <c r="AL694" s="129">
        <f t="shared" si="421"/>
        <v>1.3112000000000001</v>
      </c>
      <c r="AM694" s="129">
        <f t="shared" si="460"/>
        <v>2.2209500000000002</v>
      </c>
      <c r="AN694" s="129">
        <f t="shared" si="460"/>
        <v>3.0332500000000002</v>
      </c>
      <c r="AO694" s="129">
        <f t="shared" si="423"/>
        <v>9.6012000000000004</v>
      </c>
      <c r="AP694" s="129">
        <f t="shared" si="424"/>
        <v>3.6787000000000001</v>
      </c>
      <c r="AQ694" s="129">
        <f t="shared" si="456"/>
        <v>0.2681</v>
      </c>
      <c r="AR694" s="129">
        <f t="shared" si="457"/>
        <v>2.0420000000000001E-2</v>
      </c>
      <c r="AT694" s="131">
        <f t="shared" si="447"/>
        <v>43792</v>
      </c>
      <c r="AU694" s="132">
        <f t="shared" si="426"/>
        <v>0.24889000000000003</v>
      </c>
      <c r="AV694" s="132">
        <f t="shared" si="427"/>
        <v>0.42533000000000004</v>
      </c>
      <c r="AW694" s="132">
        <f t="shared" si="428"/>
        <v>0.42214000000000002</v>
      </c>
      <c r="AX694" s="132">
        <f t="shared" si="429"/>
        <v>7.2000000000000007E-3</v>
      </c>
      <c r="AY694" s="132">
        <f t="shared" si="430"/>
        <v>1.0390000000000002E-2</v>
      </c>
      <c r="AZ694" s="132">
        <f t="shared" si="431"/>
        <v>0.26181000000000004</v>
      </c>
      <c r="BA694" s="132">
        <f t="shared" si="432"/>
        <v>0.16355</v>
      </c>
      <c r="BB694" s="132">
        <f t="shared" si="433"/>
        <v>0.62346000000000001</v>
      </c>
      <c r="BC694" s="132">
        <f t="shared" si="434"/>
        <v>0.14103000000000002</v>
      </c>
      <c r="BD694" s="132">
        <f t="shared" si="435"/>
        <v>0.15090000000000001</v>
      </c>
      <c r="BE694" s="132">
        <f t="shared" si="436"/>
        <v>4.5350000000000001E-2</v>
      </c>
      <c r="BF694" s="132">
        <f t="shared" si="437"/>
        <v>2.6800000000000001E-2</v>
      </c>
      <c r="BG694" s="132">
        <f t="shared" si="448"/>
        <v>0</v>
      </c>
      <c r="BH694" s="132"/>
      <c r="BI694" s="132">
        <f t="shared" si="458"/>
        <v>1.3112000000000001</v>
      </c>
      <c r="BJ694" s="132">
        <f t="shared" si="458"/>
        <v>2.2209500000000002</v>
      </c>
      <c r="BK694" s="132">
        <f t="shared" si="458"/>
        <v>3.0332500000000002</v>
      </c>
      <c r="BL694" s="132">
        <f t="shared" si="438"/>
        <v>0.27629999999999999</v>
      </c>
      <c r="BM694" s="132">
        <f t="shared" si="449"/>
        <v>1.4611000000000001</v>
      </c>
      <c r="BN694" s="132">
        <f t="shared" si="439"/>
        <v>0.8521200000000001</v>
      </c>
      <c r="BO694" s="132"/>
      <c r="BP694" s="132">
        <f t="shared" si="450"/>
        <v>3.6787000000000001</v>
      </c>
      <c r="BQ694" s="132">
        <f t="shared" si="451"/>
        <v>9.6012000000000004</v>
      </c>
      <c r="BR694" s="132">
        <f t="shared" si="452"/>
        <v>0.36497999999999997</v>
      </c>
      <c r="BS694" s="132">
        <f t="shared" si="440"/>
        <v>0.15884000000000001</v>
      </c>
      <c r="BT694" s="132">
        <f t="shared" si="441"/>
        <v>1.2915000000000001</v>
      </c>
      <c r="BU694" s="132"/>
      <c r="BV694" s="132">
        <f t="shared" si="453"/>
        <v>0.1411</v>
      </c>
      <c r="BW694" s="133">
        <f t="shared" si="459"/>
        <v>1.1798</v>
      </c>
      <c r="BX694" s="133">
        <f t="shared" si="459"/>
        <v>1.2074</v>
      </c>
      <c r="BY694" s="133">
        <f t="shared" si="442"/>
        <v>0.2281</v>
      </c>
      <c r="BZ694" s="133">
        <f t="shared" si="443"/>
        <v>0.32020000000000004</v>
      </c>
      <c r="CA694" s="133">
        <f t="shared" si="444"/>
        <v>2.01E-2</v>
      </c>
      <c r="CB694" s="133">
        <f t="shared" si="445"/>
        <v>8.4184999999999999</v>
      </c>
      <c r="CC694" s="133"/>
      <c r="CD694" s="133">
        <f t="shared" si="446"/>
        <v>1.4686000000000001</v>
      </c>
    </row>
    <row r="695" spans="1:82" ht="15.75" x14ac:dyDescent="0.25">
      <c r="A695" s="125">
        <v>43793</v>
      </c>
      <c r="B695" s="126">
        <v>14196</v>
      </c>
      <c r="C695" s="126">
        <v>48219</v>
      </c>
      <c r="D695" s="126">
        <v>64927</v>
      </c>
      <c r="E695" s="126">
        <v>15924</v>
      </c>
      <c r="F695" s="126">
        <v>45265</v>
      </c>
      <c r="G695" s="126">
        <v>1946</v>
      </c>
      <c r="H695" s="126">
        <v>15477</v>
      </c>
      <c r="I695" s="126">
        <v>15636</v>
      </c>
      <c r="J695" s="126">
        <v>103475</v>
      </c>
      <c r="K695" s="126">
        <v>78190</v>
      </c>
      <c r="L695" s="126">
        <v>4047</v>
      </c>
      <c r="M695" s="126">
        <v>18326</v>
      </c>
      <c r="N695" s="126">
        <v>254</v>
      </c>
      <c r="O695" s="126">
        <v>17919</v>
      </c>
      <c r="P695" s="126">
        <v>16566</v>
      </c>
      <c r="Q695" s="126">
        <v>3235</v>
      </c>
      <c r="R695" s="126">
        <v>14070</v>
      </c>
      <c r="S695" s="126">
        <v>44688</v>
      </c>
      <c r="T695" s="126">
        <v>12482</v>
      </c>
      <c r="U695" s="126">
        <v>3413</v>
      </c>
      <c r="V695" s="126">
        <v>29446</v>
      </c>
      <c r="W695" s="126">
        <v>32585</v>
      </c>
      <c r="X695" s="126">
        <v>20378</v>
      </c>
      <c r="Y695" s="126">
        <v>16378</v>
      </c>
      <c r="Z695" s="126">
        <v>13832</v>
      </c>
      <c r="AA695" s="135">
        <v>47704</v>
      </c>
      <c r="AB695" s="126">
        <v>1470</v>
      </c>
      <c r="AC695" s="126">
        <v>807</v>
      </c>
      <c r="AD695" s="126">
        <v>4076</v>
      </c>
      <c r="AE695" s="126">
        <v>27326</v>
      </c>
      <c r="AF695" s="126">
        <v>6176</v>
      </c>
      <c r="AG695" s="126">
        <v>0</v>
      </c>
      <c r="AH695" s="126">
        <v>35080</v>
      </c>
      <c r="AI695" s="126">
        <v>27080</v>
      </c>
      <c r="AJ695" s="126">
        <v>361500</v>
      </c>
      <c r="AK695" s="128">
        <f t="shared" si="420"/>
        <v>0.18326000000000001</v>
      </c>
      <c r="AL695" s="129">
        <f t="shared" si="421"/>
        <v>1.4196</v>
      </c>
      <c r="AM695" s="129">
        <f t="shared" si="460"/>
        <v>2.4109500000000001</v>
      </c>
      <c r="AN695" s="129">
        <f t="shared" si="460"/>
        <v>3.2463500000000001</v>
      </c>
      <c r="AO695" s="129">
        <f t="shared" si="423"/>
        <v>10.3475</v>
      </c>
      <c r="AP695" s="129">
        <f t="shared" si="424"/>
        <v>3.9095</v>
      </c>
      <c r="AQ695" s="129">
        <f t="shared" si="456"/>
        <v>0.35080000000000006</v>
      </c>
      <c r="AR695" s="129">
        <f t="shared" si="457"/>
        <v>2.708E-2</v>
      </c>
      <c r="AT695" s="131">
        <f t="shared" si="447"/>
        <v>43793</v>
      </c>
      <c r="AU695" s="132">
        <f t="shared" si="426"/>
        <v>0.27326</v>
      </c>
      <c r="AV695" s="132">
        <f t="shared" si="427"/>
        <v>0.47704000000000002</v>
      </c>
      <c r="AW695" s="132">
        <f t="shared" si="428"/>
        <v>0.44688000000000005</v>
      </c>
      <c r="AX695" s="132">
        <f t="shared" si="429"/>
        <v>8.0700000000000008E-3</v>
      </c>
      <c r="AY695" s="132">
        <f t="shared" si="430"/>
        <v>1.4700000000000001E-2</v>
      </c>
      <c r="AZ695" s="132">
        <f t="shared" si="431"/>
        <v>0.29446</v>
      </c>
      <c r="BA695" s="132">
        <f t="shared" si="432"/>
        <v>0.16378000000000001</v>
      </c>
      <c r="BB695" s="132">
        <f t="shared" si="433"/>
        <v>0.65170000000000006</v>
      </c>
      <c r="BC695" s="132">
        <f t="shared" si="434"/>
        <v>0.13832</v>
      </c>
      <c r="BD695" s="132">
        <f t="shared" si="435"/>
        <v>0.20378000000000002</v>
      </c>
      <c r="BE695" s="132">
        <f t="shared" si="436"/>
        <v>6.1760000000000002E-2</v>
      </c>
      <c r="BF695" s="132">
        <f t="shared" si="437"/>
        <v>4.0760000000000005E-2</v>
      </c>
      <c r="BG695" s="132">
        <f t="shared" si="448"/>
        <v>0</v>
      </c>
      <c r="BH695" s="132"/>
      <c r="BI695" s="132">
        <f t="shared" si="458"/>
        <v>1.4196</v>
      </c>
      <c r="BJ695" s="132">
        <f t="shared" si="458"/>
        <v>2.4109500000000001</v>
      </c>
      <c r="BK695" s="132">
        <f t="shared" si="458"/>
        <v>3.2463500000000001</v>
      </c>
      <c r="BL695" s="132">
        <f t="shared" si="438"/>
        <v>0.34129999999999999</v>
      </c>
      <c r="BM695" s="132">
        <f t="shared" si="449"/>
        <v>1.5924</v>
      </c>
      <c r="BN695" s="132">
        <f t="shared" si="439"/>
        <v>0.9053000000000001</v>
      </c>
      <c r="BO695" s="132"/>
      <c r="BP695" s="132">
        <f t="shared" si="450"/>
        <v>3.9095</v>
      </c>
      <c r="BQ695" s="132">
        <f t="shared" si="451"/>
        <v>10.3475</v>
      </c>
      <c r="BR695" s="132">
        <f t="shared" si="452"/>
        <v>0.36149999999999999</v>
      </c>
      <c r="BS695" s="132">
        <f t="shared" si="440"/>
        <v>0.12482000000000001</v>
      </c>
      <c r="BT695" s="132">
        <f t="shared" si="441"/>
        <v>1.407</v>
      </c>
      <c r="BU695" s="132"/>
      <c r="BV695" s="132">
        <f t="shared" si="453"/>
        <v>0.19460000000000002</v>
      </c>
      <c r="BW695" s="133">
        <f t="shared" si="459"/>
        <v>1.5477000000000001</v>
      </c>
      <c r="BX695" s="133">
        <f t="shared" si="459"/>
        <v>1.5636000000000001</v>
      </c>
      <c r="BY695" s="133">
        <f t="shared" si="442"/>
        <v>0.32350000000000001</v>
      </c>
      <c r="BZ695" s="133">
        <f t="shared" si="443"/>
        <v>0.4047</v>
      </c>
      <c r="CA695" s="133">
        <f t="shared" si="444"/>
        <v>2.5400000000000002E-2</v>
      </c>
      <c r="CB695" s="133">
        <f t="shared" si="445"/>
        <v>8.9595000000000002</v>
      </c>
      <c r="CC695" s="133"/>
      <c r="CD695" s="133">
        <f t="shared" si="446"/>
        <v>1.6566000000000001</v>
      </c>
    </row>
    <row r="696" spans="1:82" ht="15.75" x14ac:dyDescent="0.25">
      <c r="A696" s="125">
        <v>43794</v>
      </c>
      <c r="B696" s="126">
        <v>12817</v>
      </c>
      <c r="C696" s="126">
        <v>44716</v>
      </c>
      <c r="D696" s="126">
        <v>61206</v>
      </c>
      <c r="E696" s="126">
        <v>15011</v>
      </c>
      <c r="F696" s="126">
        <v>39909</v>
      </c>
      <c r="G696" s="126">
        <v>1421</v>
      </c>
      <c r="H696" s="126">
        <v>12911</v>
      </c>
      <c r="I696" s="126">
        <v>12873</v>
      </c>
      <c r="J696" s="126">
        <v>96337</v>
      </c>
      <c r="K696" s="126">
        <v>73223</v>
      </c>
      <c r="L696" s="126">
        <v>3488</v>
      </c>
      <c r="M696" s="126">
        <v>13741</v>
      </c>
      <c r="N696" s="126">
        <v>229</v>
      </c>
      <c r="O696" s="126">
        <v>15101</v>
      </c>
      <c r="P696" s="126">
        <v>14801</v>
      </c>
      <c r="Q696" s="126">
        <v>2743</v>
      </c>
      <c r="R696" s="126">
        <v>13008</v>
      </c>
      <c r="S696" s="126">
        <v>45973</v>
      </c>
      <c r="T696" s="126">
        <v>13654</v>
      </c>
      <c r="U696" s="126">
        <v>2993</v>
      </c>
      <c r="V696" s="126">
        <v>25188</v>
      </c>
      <c r="W696" s="126">
        <v>31256</v>
      </c>
      <c r="X696" s="126">
        <v>15785</v>
      </c>
      <c r="Y696" s="126">
        <v>15076</v>
      </c>
      <c r="Z696" s="126">
        <v>13923</v>
      </c>
      <c r="AA696" s="135">
        <v>43429</v>
      </c>
      <c r="AB696" s="126">
        <v>909</v>
      </c>
      <c r="AC696" s="126">
        <v>755</v>
      </c>
      <c r="AD696" s="126">
        <v>4289</v>
      </c>
      <c r="AE696" s="126">
        <v>23991</v>
      </c>
      <c r="AF696" s="126">
        <v>7232</v>
      </c>
      <c r="AG696" s="135">
        <v>19910</v>
      </c>
      <c r="AH696" s="126">
        <v>31260</v>
      </c>
      <c r="AI696" s="126">
        <v>26210</v>
      </c>
      <c r="AJ696" s="126">
        <v>363480</v>
      </c>
      <c r="AK696" s="128">
        <f t="shared" si="420"/>
        <v>0.13741</v>
      </c>
      <c r="AL696" s="129">
        <f t="shared" si="421"/>
        <v>1.2817000000000001</v>
      </c>
      <c r="AM696" s="129">
        <f t="shared" si="460"/>
        <v>2.2358000000000002</v>
      </c>
      <c r="AN696" s="129">
        <f t="shared" si="460"/>
        <v>3.0603000000000002</v>
      </c>
      <c r="AO696" s="129">
        <f t="shared" si="423"/>
        <v>9.633700000000001</v>
      </c>
      <c r="AP696" s="129">
        <f t="shared" si="424"/>
        <v>3.6611500000000001</v>
      </c>
      <c r="AQ696" s="129">
        <f t="shared" si="456"/>
        <v>0.31260000000000004</v>
      </c>
      <c r="AR696" s="129">
        <f t="shared" si="457"/>
        <v>2.6209999999999997E-2</v>
      </c>
      <c r="AT696" s="131">
        <f t="shared" si="447"/>
        <v>43794</v>
      </c>
      <c r="AU696" s="132">
        <f t="shared" si="426"/>
        <v>0.23991000000000001</v>
      </c>
      <c r="AV696" s="132">
        <f t="shared" si="427"/>
        <v>0.43429000000000001</v>
      </c>
      <c r="AW696" s="132">
        <f t="shared" si="428"/>
        <v>0.45973000000000003</v>
      </c>
      <c r="AX696" s="132">
        <f t="shared" si="429"/>
        <v>7.5500000000000003E-3</v>
      </c>
      <c r="AY696" s="132">
        <f t="shared" si="430"/>
        <v>9.0900000000000009E-3</v>
      </c>
      <c r="AZ696" s="132">
        <f t="shared" si="431"/>
        <v>0.25188000000000005</v>
      </c>
      <c r="BA696" s="132">
        <f t="shared" si="432"/>
        <v>0.15076000000000001</v>
      </c>
      <c r="BB696" s="132">
        <f t="shared" si="433"/>
        <v>0.62512000000000001</v>
      </c>
      <c r="BC696" s="132">
        <f t="shared" si="434"/>
        <v>0.13923000000000002</v>
      </c>
      <c r="BD696" s="132">
        <f t="shared" si="435"/>
        <v>0.15785000000000002</v>
      </c>
      <c r="BE696" s="132">
        <f t="shared" si="436"/>
        <v>7.2320000000000009E-2</v>
      </c>
      <c r="BF696" s="132">
        <f t="shared" si="437"/>
        <v>4.2890000000000005E-2</v>
      </c>
      <c r="BG696" s="132">
        <f t="shared" si="448"/>
        <v>1.9910000000000001E-2</v>
      </c>
      <c r="BH696" s="132"/>
      <c r="BI696" s="132">
        <f t="shared" si="458"/>
        <v>1.2817000000000001</v>
      </c>
      <c r="BJ696" s="132">
        <f t="shared" si="458"/>
        <v>2.2358000000000002</v>
      </c>
      <c r="BK696" s="132">
        <f t="shared" si="458"/>
        <v>3.0603000000000002</v>
      </c>
      <c r="BL696" s="132">
        <f t="shared" si="438"/>
        <v>0.29930000000000001</v>
      </c>
      <c r="BM696" s="132">
        <f t="shared" si="449"/>
        <v>1.5011000000000001</v>
      </c>
      <c r="BN696" s="132">
        <f t="shared" si="439"/>
        <v>0.79818000000000011</v>
      </c>
      <c r="BO696" s="132"/>
      <c r="BP696" s="132">
        <f t="shared" si="450"/>
        <v>3.6611500000000001</v>
      </c>
      <c r="BQ696" s="132">
        <f t="shared" si="451"/>
        <v>9.633700000000001</v>
      </c>
      <c r="BR696" s="132">
        <f t="shared" si="452"/>
        <v>0.36347999999999997</v>
      </c>
      <c r="BS696" s="132">
        <f t="shared" si="440"/>
        <v>0.13654000000000002</v>
      </c>
      <c r="BT696" s="132">
        <f t="shared" si="441"/>
        <v>1.3008</v>
      </c>
      <c r="BU696" s="132"/>
      <c r="BV696" s="132">
        <f t="shared" si="453"/>
        <v>0.1421</v>
      </c>
      <c r="BW696" s="133">
        <f t="shared" si="459"/>
        <v>1.2911000000000001</v>
      </c>
      <c r="BX696" s="133">
        <f t="shared" si="459"/>
        <v>1.2873000000000001</v>
      </c>
      <c r="BY696" s="133">
        <f t="shared" si="442"/>
        <v>0.27429999999999999</v>
      </c>
      <c r="BZ696" s="133">
        <f t="shared" si="443"/>
        <v>0.3488</v>
      </c>
      <c r="CA696" s="133">
        <f t="shared" si="444"/>
        <v>2.29E-2</v>
      </c>
      <c r="CB696" s="133">
        <f t="shared" si="445"/>
        <v>7.5505000000000004</v>
      </c>
      <c r="CC696" s="133"/>
      <c r="CD696" s="133">
        <f t="shared" si="446"/>
        <v>1.4801</v>
      </c>
    </row>
    <row r="697" spans="1:82" ht="15.75" x14ac:dyDescent="0.25">
      <c r="A697" s="125">
        <v>43795</v>
      </c>
      <c r="B697" s="138">
        <v>12878</v>
      </c>
      <c r="C697" s="138">
        <v>44569</v>
      </c>
      <c r="D697" s="138">
        <v>61250</v>
      </c>
      <c r="E697" s="138">
        <v>14930</v>
      </c>
      <c r="F697" s="138">
        <v>40077</v>
      </c>
      <c r="G697" s="138">
        <v>1346</v>
      </c>
      <c r="H697" s="138">
        <v>12278</v>
      </c>
      <c r="I697" s="138">
        <v>12623</v>
      </c>
      <c r="J697" s="138">
        <v>96320</v>
      </c>
      <c r="K697" s="138">
        <v>73278</v>
      </c>
      <c r="L697" s="138">
        <v>3426</v>
      </c>
      <c r="M697" s="138">
        <v>14517</v>
      </c>
      <c r="N697" s="138">
        <v>257</v>
      </c>
      <c r="O697" s="138">
        <v>14355</v>
      </c>
      <c r="P697" s="138">
        <v>14091</v>
      </c>
      <c r="Q697" s="138">
        <v>2725</v>
      </c>
      <c r="R697" s="138">
        <v>13715</v>
      </c>
      <c r="S697" s="138">
        <v>45115</v>
      </c>
      <c r="T697" s="138">
        <v>14869</v>
      </c>
      <c r="U697" s="138">
        <v>2841</v>
      </c>
      <c r="V697" s="138">
        <v>24703</v>
      </c>
      <c r="W697" s="138">
        <v>31911</v>
      </c>
      <c r="X697" s="138">
        <v>15473</v>
      </c>
      <c r="Y697" s="138">
        <v>15227</v>
      </c>
      <c r="Z697" s="138">
        <v>13597</v>
      </c>
      <c r="AA697" s="146">
        <v>42589</v>
      </c>
      <c r="AB697" s="138">
        <v>987</v>
      </c>
      <c r="AC697" s="138">
        <v>710</v>
      </c>
      <c r="AD697" s="146">
        <v>3818</v>
      </c>
      <c r="AE697" s="138">
        <v>24619</v>
      </c>
      <c r="AF697" s="138">
        <v>7757</v>
      </c>
      <c r="AG697" s="146">
        <v>8480</v>
      </c>
      <c r="AH697" s="138">
        <v>33930</v>
      </c>
      <c r="AI697" s="138">
        <v>24520</v>
      </c>
      <c r="AJ697" s="138">
        <v>362840</v>
      </c>
      <c r="AK697" s="128">
        <f t="shared" si="420"/>
        <v>0.14517000000000002</v>
      </c>
      <c r="AL697" s="129">
        <f t="shared" si="421"/>
        <v>1.2878000000000001</v>
      </c>
      <c r="AM697" s="129">
        <f t="shared" si="460"/>
        <v>2.22845</v>
      </c>
      <c r="AN697" s="129">
        <f t="shared" si="460"/>
        <v>3.0625</v>
      </c>
      <c r="AO697" s="129">
        <f t="shared" si="423"/>
        <v>9.6319999999999997</v>
      </c>
      <c r="AP697" s="129">
        <f t="shared" si="424"/>
        <v>3.6639000000000004</v>
      </c>
      <c r="AQ697" s="129">
        <f t="shared" si="456"/>
        <v>0.33930000000000005</v>
      </c>
      <c r="AR697" s="129">
        <f t="shared" si="457"/>
        <v>2.452E-2</v>
      </c>
      <c r="AT697" s="131">
        <f t="shared" si="447"/>
        <v>43795</v>
      </c>
      <c r="AU697" s="132">
        <f t="shared" si="426"/>
        <v>0.24619000000000002</v>
      </c>
      <c r="AV697" s="132">
        <f t="shared" si="427"/>
        <v>0.42589000000000005</v>
      </c>
      <c r="AW697" s="132">
        <f t="shared" si="428"/>
        <v>0.45115000000000005</v>
      </c>
      <c r="AX697" s="132">
        <f t="shared" si="429"/>
        <v>7.1000000000000004E-3</v>
      </c>
      <c r="AY697" s="132">
        <f t="shared" si="430"/>
        <v>9.8700000000000003E-3</v>
      </c>
      <c r="AZ697" s="132">
        <f t="shared" si="431"/>
        <v>0.24703000000000003</v>
      </c>
      <c r="BA697" s="132">
        <f t="shared" si="432"/>
        <v>0.15227000000000002</v>
      </c>
      <c r="BB697" s="132">
        <f t="shared" si="433"/>
        <v>0.63822000000000001</v>
      </c>
      <c r="BC697" s="132">
        <f t="shared" si="434"/>
        <v>0.13597000000000001</v>
      </c>
      <c r="BD697" s="132">
        <f t="shared" si="435"/>
        <v>0.15473000000000001</v>
      </c>
      <c r="BE697" s="132">
        <f t="shared" si="436"/>
        <v>7.757E-2</v>
      </c>
      <c r="BF697" s="132">
        <f t="shared" si="437"/>
        <v>3.8180000000000006E-2</v>
      </c>
      <c r="BG697" s="132">
        <f t="shared" si="448"/>
        <v>8.4799999999999997E-3</v>
      </c>
      <c r="BH697" s="132"/>
      <c r="BI697" s="132">
        <f t="shared" si="458"/>
        <v>1.2878000000000001</v>
      </c>
      <c r="BJ697" s="132">
        <f t="shared" si="458"/>
        <v>2.22845</v>
      </c>
      <c r="BK697" s="132">
        <f t="shared" si="458"/>
        <v>3.0625</v>
      </c>
      <c r="BL697" s="132">
        <f t="shared" si="438"/>
        <v>0.28410000000000002</v>
      </c>
      <c r="BM697" s="132">
        <f t="shared" si="449"/>
        <v>1.4930000000000001</v>
      </c>
      <c r="BN697" s="132">
        <f t="shared" si="439"/>
        <v>0.80154000000000003</v>
      </c>
      <c r="BO697" s="132"/>
      <c r="BP697" s="132">
        <f t="shared" si="450"/>
        <v>3.6639000000000004</v>
      </c>
      <c r="BQ697" s="132">
        <f t="shared" si="451"/>
        <v>9.6319999999999997</v>
      </c>
      <c r="BR697" s="132">
        <f t="shared" si="452"/>
        <v>0.36284</v>
      </c>
      <c r="BS697" s="132">
        <f t="shared" si="440"/>
        <v>0.14869000000000002</v>
      </c>
      <c r="BT697" s="132">
        <f t="shared" si="441"/>
        <v>1.3715000000000002</v>
      </c>
      <c r="BU697" s="132"/>
      <c r="BV697" s="132">
        <f t="shared" si="453"/>
        <v>0.1346</v>
      </c>
      <c r="BW697" s="133">
        <f t="shared" si="459"/>
        <v>1.2278</v>
      </c>
      <c r="BX697" s="133">
        <f t="shared" si="459"/>
        <v>1.2623</v>
      </c>
      <c r="BY697" s="133">
        <f t="shared" si="442"/>
        <v>0.27250000000000002</v>
      </c>
      <c r="BZ697" s="133">
        <f t="shared" si="443"/>
        <v>0.34260000000000002</v>
      </c>
      <c r="CA697" s="133">
        <f t="shared" si="444"/>
        <v>2.5700000000000001E-2</v>
      </c>
      <c r="CB697" s="133">
        <f t="shared" si="445"/>
        <v>7.1775000000000002</v>
      </c>
      <c r="CC697" s="133"/>
      <c r="CD697" s="133">
        <f t="shared" si="446"/>
        <v>1.4091</v>
      </c>
    </row>
    <row r="698" spans="1:82" ht="15.75" x14ac:dyDescent="0.25">
      <c r="A698" s="125">
        <v>43796</v>
      </c>
      <c r="B698" s="138">
        <v>13213</v>
      </c>
      <c r="C698" s="138">
        <v>46310</v>
      </c>
      <c r="D698" s="138">
        <v>63157</v>
      </c>
      <c r="E698" s="138">
        <v>14226</v>
      </c>
      <c r="F698" s="138">
        <v>40862</v>
      </c>
      <c r="G698" s="138">
        <v>1406</v>
      </c>
      <c r="H698" s="138">
        <v>12416</v>
      </c>
      <c r="I698" s="138">
        <v>12500</v>
      </c>
      <c r="J698" s="138">
        <v>96835</v>
      </c>
      <c r="K698" s="138">
        <v>72557</v>
      </c>
      <c r="L698" s="138">
        <v>3484</v>
      </c>
      <c r="M698" s="138">
        <v>15357</v>
      </c>
      <c r="N698" s="138">
        <v>171</v>
      </c>
      <c r="O698" s="138">
        <v>14570</v>
      </c>
      <c r="P698" s="138">
        <v>14721</v>
      </c>
      <c r="Q698" s="138">
        <v>2615</v>
      </c>
      <c r="R698" s="138">
        <v>12963</v>
      </c>
      <c r="S698" s="138">
        <v>46174</v>
      </c>
      <c r="T698" s="138">
        <v>10927</v>
      </c>
      <c r="U698" s="138">
        <v>2737</v>
      </c>
      <c r="V698" s="138">
        <v>25977</v>
      </c>
      <c r="W698" s="138">
        <v>31018</v>
      </c>
      <c r="X698" s="138">
        <v>15834</v>
      </c>
      <c r="Y698" s="138">
        <v>15308</v>
      </c>
      <c r="Z698" s="138">
        <v>13468</v>
      </c>
      <c r="AA698" s="138">
        <v>45268</v>
      </c>
      <c r="AB698" s="138">
        <v>929</v>
      </c>
      <c r="AC698" s="138">
        <v>704</v>
      </c>
      <c r="AD698" s="138">
        <v>3572</v>
      </c>
      <c r="AE698" s="138">
        <v>26543</v>
      </c>
      <c r="AF698" s="138">
        <v>7601</v>
      </c>
      <c r="AG698" s="138">
        <v>0</v>
      </c>
      <c r="AH698" s="138">
        <v>27650</v>
      </c>
      <c r="AI698" s="138">
        <v>19080</v>
      </c>
      <c r="AJ698" s="138">
        <v>365540</v>
      </c>
      <c r="AK698" s="128">
        <f t="shared" si="420"/>
        <v>0.15357000000000001</v>
      </c>
      <c r="AL698" s="129">
        <f t="shared" si="421"/>
        <v>1.3213000000000001</v>
      </c>
      <c r="AM698" s="129">
        <f t="shared" si="460"/>
        <v>2.3155000000000001</v>
      </c>
      <c r="AN698" s="129">
        <f t="shared" si="460"/>
        <v>3.1578500000000003</v>
      </c>
      <c r="AO698" s="129">
        <f t="shared" si="423"/>
        <v>9.6835000000000004</v>
      </c>
      <c r="AP698" s="129">
        <f t="shared" si="424"/>
        <v>3.62785</v>
      </c>
      <c r="AQ698" s="129">
        <f t="shared" si="456"/>
        <v>0.27650000000000002</v>
      </c>
      <c r="AR698" s="129">
        <f t="shared" si="457"/>
        <v>1.908E-2</v>
      </c>
      <c r="AT698" s="131">
        <f t="shared" si="447"/>
        <v>43796</v>
      </c>
      <c r="AU698" s="132">
        <f t="shared" si="426"/>
        <v>0.26543</v>
      </c>
      <c r="AV698" s="132">
        <f t="shared" si="427"/>
        <v>0.45268000000000003</v>
      </c>
      <c r="AW698" s="132">
        <f t="shared" si="428"/>
        <v>0.46174000000000004</v>
      </c>
      <c r="AX698" s="132">
        <f t="shared" si="429"/>
        <v>7.0400000000000003E-3</v>
      </c>
      <c r="AY698" s="132">
        <f t="shared" si="430"/>
        <v>9.2900000000000014E-3</v>
      </c>
      <c r="AZ698" s="132">
        <f t="shared" si="431"/>
        <v>0.25977</v>
      </c>
      <c r="BA698" s="132">
        <f t="shared" si="432"/>
        <v>0.15308000000000002</v>
      </c>
      <c r="BB698" s="132">
        <f t="shared" si="433"/>
        <v>0.62036000000000002</v>
      </c>
      <c r="BC698" s="132">
        <f t="shared" si="434"/>
        <v>0.13468000000000002</v>
      </c>
      <c r="BD698" s="132">
        <f t="shared" si="435"/>
        <v>0.15834000000000001</v>
      </c>
      <c r="BE698" s="132">
        <f t="shared" si="436"/>
        <v>7.6010000000000008E-2</v>
      </c>
      <c r="BF698" s="132">
        <f t="shared" si="437"/>
        <v>3.5720000000000002E-2</v>
      </c>
      <c r="BG698" s="132">
        <f t="shared" si="448"/>
        <v>0</v>
      </c>
      <c r="BH698" s="132"/>
      <c r="BI698" s="132">
        <f t="shared" si="458"/>
        <v>1.3213000000000001</v>
      </c>
      <c r="BJ698" s="132">
        <f t="shared" si="458"/>
        <v>2.3155000000000001</v>
      </c>
      <c r="BK698" s="132">
        <f t="shared" si="458"/>
        <v>3.1578500000000003</v>
      </c>
      <c r="BL698" s="132">
        <f t="shared" si="438"/>
        <v>0.2737</v>
      </c>
      <c r="BM698" s="132">
        <f t="shared" si="449"/>
        <v>1.4226000000000001</v>
      </c>
      <c r="BN698" s="132">
        <f t="shared" si="439"/>
        <v>0.81724000000000008</v>
      </c>
      <c r="BO698" s="132"/>
      <c r="BP698" s="132">
        <f t="shared" si="450"/>
        <v>3.62785</v>
      </c>
      <c r="BQ698" s="132">
        <f t="shared" si="451"/>
        <v>9.6835000000000004</v>
      </c>
      <c r="BR698" s="132">
        <f t="shared" si="452"/>
        <v>0.36553999999999998</v>
      </c>
      <c r="BS698" s="132">
        <f t="shared" si="440"/>
        <v>0.10927000000000001</v>
      </c>
      <c r="BT698" s="132">
        <f t="shared" si="441"/>
        <v>1.2963</v>
      </c>
      <c r="BU698" s="132"/>
      <c r="BV698" s="132">
        <f t="shared" si="453"/>
        <v>0.1406</v>
      </c>
      <c r="BW698" s="133">
        <f t="shared" si="459"/>
        <v>1.2416</v>
      </c>
      <c r="BX698" s="133">
        <f t="shared" si="459"/>
        <v>1.25</v>
      </c>
      <c r="BY698" s="133">
        <f t="shared" si="442"/>
        <v>0.26150000000000001</v>
      </c>
      <c r="BZ698" s="133">
        <f t="shared" si="443"/>
        <v>0.34840000000000004</v>
      </c>
      <c r="CA698" s="133">
        <f t="shared" si="444"/>
        <v>1.7100000000000001E-2</v>
      </c>
      <c r="CB698" s="133">
        <f t="shared" si="445"/>
        <v>7.2850000000000001</v>
      </c>
      <c r="CC698" s="133"/>
      <c r="CD698" s="133">
        <f t="shared" si="446"/>
        <v>1.4721</v>
      </c>
    </row>
    <row r="699" spans="1:82" ht="15.75" x14ac:dyDescent="0.25">
      <c r="A699" s="125">
        <v>43797</v>
      </c>
      <c r="B699" s="138">
        <v>13449</v>
      </c>
      <c r="C699" s="138">
        <v>48828</v>
      </c>
      <c r="D699" s="138">
        <v>65414</v>
      </c>
      <c r="E699" s="138">
        <v>14033</v>
      </c>
      <c r="F699" s="138">
        <v>45068</v>
      </c>
      <c r="G699" s="138">
        <v>1423</v>
      </c>
      <c r="H699" s="138">
        <v>11780</v>
      </c>
      <c r="I699" s="138">
        <v>12205</v>
      </c>
      <c r="J699" s="138">
        <v>98789</v>
      </c>
      <c r="K699" s="138">
        <v>73884</v>
      </c>
      <c r="L699" s="138">
        <v>3366</v>
      </c>
      <c r="M699" s="138">
        <v>19069</v>
      </c>
      <c r="N699" s="138">
        <v>77</v>
      </c>
      <c r="O699" s="138">
        <v>16085</v>
      </c>
      <c r="P699" s="138">
        <v>14400</v>
      </c>
      <c r="Q699" s="138">
        <v>2465</v>
      </c>
      <c r="R699" s="138">
        <v>13540</v>
      </c>
      <c r="S699" s="138">
        <v>43954</v>
      </c>
      <c r="T699" s="138">
        <v>12195</v>
      </c>
      <c r="U699" s="138">
        <v>2914</v>
      </c>
      <c r="V699" s="138">
        <v>30176</v>
      </c>
      <c r="W699" s="138">
        <v>33070</v>
      </c>
      <c r="X699" s="138">
        <v>15704</v>
      </c>
      <c r="Y699" s="138">
        <v>13139</v>
      </c>
      <c r="Z699" s="138">
        <v>12414</v>
      </c>
      <c r="AA699" s="138">
        <v>51350</v>
      </c>
      <c r="AB699" s="138">
        <v>1086</v>
      </c>
      <c r="AC699" s="138">
        <v>835</v>
      </c>
      <c r="AD699" s="138">
        <v>2461</v>
      </c>
      <c r="AE699" s="138">
        <v>30566</v>
      </c>
      <c r="AF699" s="138">
        <v>5796</v>
      </c>
      <c r="AG699" s="146">
        <v>10730</v>
      </c>
      <c r="AH699" s="138">
        <v>26910</v>
      </c>
      <c r="AI699" s="138">
        <v>18830</v>
      </c>
      <c r="AJ699" s="138">
        <v>360240</v>
      </c>
      <c r="AK699" s="128">
        <f t="shared" si="420"/>
        <v>0.19069000000000003</v>
      </c>
      <c r="AL699" s="129">
        <f t="shared" si="421"/>
        <v>1.3449</v>
      </c>
      <c r="AM699" s="129">
        <f t="shared" si="460"/>
        <v>2.4414000000000002</v>
      </c>
      <c r="AN699" s="129">
        <f t="shared" si="460"/>
        <v>3.2707000000000002</v>
      </c>
      <c r="AO699" s="129">
        <f t="shared" si="423"/>
        <v>9.8788999999999998</v>
      </c>
      <c r="AP699" s="129">
        <f t="shared" si="424"/>
        <v>3.6942000000000004</v>
      </c>
      <c r="AQ699" s="129">
        <f t="shared" si="456"/>
        <v>0.26910000000000001</v>
      </c>
      <c r="AR699" s="129">
        <f t="shared" si="457"/>
        <v>1.883E-2</v>
      </c>
      <c r="AT699" s="131">
        <f t="shared" si="447"/>
        <v>43797</v>
      </c>
      <c r="AU699" s="132">
        <f t="shared" si="426"/>
        <v>0.30566000000000004</v>
      </c>
      <c r="AV699" s="132">
        <f t="shared" si="427"/>
        <v>0.51350000000000007</v>
      </c>
      <c r="AW699" s="132">
        <f t="shared" si="428"/>
        <v>0.43954000000000004</v>
      </c>
      <c r="AX699" s="132">
        <f t="shared" si="429"/>
        <v>8.3500000000000015E-3</v>
      </c>
      <c r="AY699" s="132">
        <f t="shared" si="430"/>
        <v>1.0860000000000002E-2</v>
      </c>
      <c r="AZ699" s="132">
        <f t="shared" si="431"/>
        <v>0.30176000000000003</v>
      </c>
      <c r="BA699" s="132">
        <f t="shared" si="432"/>
        <v>0.13139000000000001</v>
      </c>
      <c r="BB699" s="132">
        <f t="shared" si="433"/>
        <v>0.6614000000000001</v>
      </c>
      <c r="BC699" s="132">
        <f t="shared" si="434"/>
        <v>0.12414000000000001</v>
      </c>
      <c r="BD699" s="132">
        <f t="shared" si="435"/>
        <v>0.15704000000000001</v>
      </c>
      <c r="BE699" s="132">
        <f t="shared" si="436"/>
        <v>5.7960000000000005E-2</v>
      </c>
      <c r="BF699" s="132">
        <f t="shared" si="437"/>
        <v>2.4610000000000003E-2</v>
      </c>
      <c r="BG699" s="132">
        <f t="shared" si="448"/>
        <v>1.073E-2</v>
      </c>
      <c r="BH699" s="132"/>
      <c r="BI699" s="132">
        <f t="shared" si="458"/>
        <v>1.3449</v>
      </c>
      <c r="BJ699" s="132">
        <f t="shared" si="458"/>
        <v>2.4414000000000002</v>
      </c>
      <c r="BK699" s="132">
        <f t="shared" si="458"/>
        <v>3.2707000000000002</v>
      </c>
      <c r="BL699" s="132">
        <f t="shared" si="438"/>
        <v>0.29139999999999999</v>
      </c>
      <c r="BM699" s="132">
        <f t="shared" si="449"/>
        <v>1.4033</v>
      </c>
      <c r="BN699" s="132">
        <f t="shared" si="439"/>
        <v>0.90136000000000005</v>
      </c>
      <c r="BO699" s="132"/>
      <c r="BP699" s="132">
        <f t="shared" si="450"/>
        <v>3.6942000000000004</v>
      </c>
      <c r="BQ699" s="132">
        <f t="shared" si="451"/>
        <v>9.8788999999999998</v>
      </c>
      <c r="BR699" s="132">
        <f t="shared" si="452"/>
        <v>0.36024</v>
      </c>
      <c r="BS699" s="132">
        <f t="shared" si="440"/>
        <v>0.12195000000000002</v>
      </c>
      <c r="BT699" s="132">
        <f t="shared" si="441"/>
        <v>1.3540000000000001</v>
      </c>
      <c r="BU699" s="132"/>
      <c r="BV699" s="132">
        <f t="shared" si="453"/>
        <v>0.14230000000000001</v>
      </c>
      <c r="BW699" s="133">
        <f t="shared" si="459"/>
        <v>1.1780000000000002</v>
      </c>
      <c r="BX699" s="133">
        <f t="shared" si="459"/>
        <v>1.2205000000000001</v>
      </c>
      <c r="BY699" s="133">
        <f t="shared" si="442"/>
        <v>0.24650000000000002</v>
      </c>
      <c r="BZ699" s="133">
        <f t="shared" si="443"/>
        <v>0.33660000000000001</v>
      </c>
      <c r="CA699" s="133">
        <f t="shared" si="444"/>
        <v>7.7000000000000002E-3</v>
      </c>
      <c r="CB699" s="133">
        <f t="shared" si="445"/>
        <v>8.0425000000000004</v>
      </c>
      <c r="CC699" s="133"/>
      <c r="CD699" s="133">
        <f t="shared" si="446"/>
        <v>1.4400000000000002</v>
      </c>
    </row>
    <row r="700" spans="1:82" ht="15.75" x14ac:dyDescent="0.25">
      <c r="A700" s="125">
        <v>43798</v>
      </c>
      <c r="B700" s="138">
        <v>12801</v>
      </c>
      <c r="C700" s="138">
        <v>44267</v>
      </c>
      <c r="D700" s="138">
        <v>60371</v>
      </c>
      <c r="E700" s="138">
        <v>13080</v>
      </c>
      <c r="F700" s="138">
        <v>41657</v>
      </c>
      <c r="G700" s="138">
        <v>1491</v>
      </c>
      <c r="H700" s="138">
        <v>11602</v>
      </c>
      <c r="I700" s="138">
        <v>12307</v>
      </c>
      <c r="J700" s="138">
        <v>92683</v>
      </c>
      <c r="K700" s="138">
        <v>69790</v>
      </c>
      <c r="L700" s="138">
        <v>3221</v>
      </c>
      <c r="M700" s="138">
        <v>17874</v>
      </c>
      <c r="N700" s="138">
        <v>61</v>
      </c>
      <c r="O700" s="138">
        <v>16742</v>
      </c>
      <c r="P700" s="138">
        <v>14194</v>
      </c>
      <c r="Q700" s="138">
        <v>1598</v>
      </c>
      <c r="R700" s="138">
        <v>13005</v>
      </c>
      <c r="S700" s="138">
        <v>42303</v>
      </c>
      <c r="T700" s="138">
        <v>14918</v>
      </c>
      <c r="U700" s="138">
        <v>2632</v>
      </c>
      <c r="V700" s="138">
        <v>25677</v>
      </c>
      <c r="W700" s="138">
        <v>29464</v>
      </c>
      <c r="X700" s="138">
        <v>16555</v>
      </c>
      <c r="Y700" s="138">
        <v>13340</v>
      </c>
      <c r="Z700" s="138">
        <v>14389</v>
      </c>
      <c r="AA700" s="138">
        <v>42431</v>
      </c>
      <c r="AB700" s="138">
        <v>863</v>
      </c>
      <c r="AC700" s="138">
        <v>817</v>
      </c>
      <c r="AD700" s="146">
        <v>3313</v>
      </c>
      <c r="AE700" s="138">
        <v>27362</v>
      </c>
      <c r="AF700" s="138">
        <v>6311</v>
      </c>
      <c r="AG700" s="138">
        <v>0</v>
      </c>
      <c r="AH700" s="138">
        <v>27530</v>
      </c>
      <c r="AI700" s="138">
        <v>22160</v>
      </c>
      <c r="AJ700" s="138">
        <v>367340</v>
      </c>
      <c r="AK700" s="128">
        <f t="shared" si="420"/>
        <v>0.17874000000000001</v>
      </c>
      <c r="AL700" s="129">
        <f t="shared" si="421"/>
        <v>1.2801</v>
      </c>
      <c r="AM700" s="129">
        <f t="shared" si="460"/>
        <v>2.2133500000000002</v>
      </c>
      <c r="AN700" s="129">
        <f t="shared" si="460"/>
        <v>3.0185500000000003</v>
      </c>
      <c r="AO700" s="129">
        <f t="shared" si="423"/>
        <v>9.2683</v>
      </c>
      <c r="AP700" s="129">
        <f t="shared" si="424"/>
        <v>3.4895</v>
      </c>
      <c r="AQ700" s="129">
        <f t="shared" si="456"/>
        <v>0.27530000000000004</v>
      </c>
      <c r="AR700" s="129">
        <f t="shared" si="457"/>
        <v>2.2159999999999999E-2</v>
      </c>
      <c r="AT700" s="131">
        <f t="shared" si="447"/>
        <v>43798</v>
      </c>
      <c r="AU700" s="132">
        <f t="shared" si="426"/>
        <v>0.27362000000000003</v>
      </c>
      <c r="AV700" s="132">
        <f t="shared" si="427"/>
        <v>0.42431000000000002</v>
      </c>
      <c r="AW700" s="132">
        <f t="shared" si="428"/>
        <v>0.42303000000000002</v>
      </c>
      <c r="AX700" s="132">
        <f t="shared" si="429"/>
        <v>8.1700000000000002E-3</v>
      </c>
      <c r="AY700" s="132">
        <f t="shared" si="430"/>
        <v>8.6300000000000005E-3</v>
      </c>
      <c r="AZ700" s="132">
        <f t="shared" si="431"/>
        <v>0.25677</v>
      </c>
      <c r="BA700" s="132">
        <f t="shared" si="432"/>
        <v>0.13340000000000002</v>
      </c>
      <c r="BB700" s="132">
        <f t="shared" si="433"/>
        <v>0.58928000000000003</v>
      </c>
      <c r="BC700" s="132">
        <f t="shared" si="434"/>
        <v>0.14389000000000002</v>
      </c>
      <c r="BD700" s="132">
        <f t="shared" si="435"/>
        <v>0.16555</v>
      </c>
      <c r="BE700" s="132">
        <f t="shared" si="436"/>
        <v>6.3109999999999999E-2</v>
      </c>
      <c r="BF700" s="132">
        <f t="shared" si="437"/>
        <v>3.313E-2</v>
      </c>
      <c r="BG700" s="132">
        <f t="shared" si="448"/>
        <v>0</v>
      </c>
      <c r="BH700" s="132"/>
      <c r="BI700" s="132">
        <f t="shared" si="458"/>
        <v>1.2801</v>
      </c>
      <c r="BJ700" s="132">
        <f t="shared" si="458"/>
        <v>2.2133500000000002</v>
      </c>
      <c r="BK700" s="132">
        <f t="shared" si="458"/>
        <v>3.0185500000000003</v>
      </c>
      <c r="BL700" s="132">
        <f t="shared" si="438"/>
        <v>0.26319999999999999</v>
      </c>
      <c r="BM700" s="132">
        <f t="shared" si="449"/>
        <v>1.3080000000000001</v>
      </c>
      <c r="BN700" s="132">
        <f t="shared" si="439"/>
        <v>0.8331400000000001</v>
      </c>
      <c r="BO700" s="132"/>
      <c r="BP700" s="132">
        <f t="shared" si="450"/>
        <v>3.4895</v>
      </c>
      <c r="BQ700" s="132">
        <f t="shared" si="451"/>
        <v>9.2683</v>
      </c>
      <c r="BR700" s="132">
        <f t="shared" si="452"/>
        <v>0.36734</v>
      </c>
      <c r="BS700" s="132">
        <f t="shared" si="440"/>
        <v>0.14918000000000001</v>
      </c>
      <c r="BT700" s="132">
        <f t="shared" si="441"/>
        <v>1.3005</v>
      </c>
      <c r="BU700" s="132"/>
      <c r="BV700" s="132">
        <f t="shared" si="453"/>
        <v>0.14910000000000001</v>
      </c>
      <c r="BW700" s="133">
        <f t="shared" si="459"/>
        <v>1.1602000000000001</v>
      </c>
      <c r="BX700" s="133">
        <f t="shared" si="459"/>
        <v>1.2307000000000001</v>
      </c>
      <c r="BY700" s="133">
        <f t="shared" si="442"/>
        <v>0.1598</v>
      </c>
      <c r="BZ700" s="133">
        <f t="shared" si="443"/>
        <v>0.3221</v>
      </c>
      <c r="CA700" s="133">
        <f t="shared" si="444"/>
        <v>6.1000000000000004E-3</v>
      </c>
      <c r="CB700" s="133">
        <f t="shared" si="445"/>
        <v>8.3710000000000004</v>
      </c>
      <c r="CC700" s="133"/>
      <c r="CD700" s="133">
        <f t="shared" si="446"/>
        <v>1.4194</v>
      </c>
    </row>
    <row r="701" spans="1:82" ht="15.75" x14ac:dyDescent="0.25">
      <c r="A701" s="125">
        <v>43799</v>
      </c>
      <c r="B701" s="138">
        <v>13384</v>
      </c>
      <c r="C701" s="138">
        <v>45690</v>
      </c>
      <c r="D701" s="138">
        <v>61990</v>
      </c>
      <c r="E701" s="138">
        <v>13466</v>
      </c>
      <c r="F701" s="138">
        <v>43162</v>
      </c>
      <c r="G701" s="138">
        <v>1581</v>
      </c>
      <c r="H701" s="138">
        <v>11786</v>
      </c>
      <c r="I701" s="138">
        <v>12227</v>
      </c>
      <c r="J701" s="138">
        <v>95580</v>
      </c>
      <c r="K701" s="138">
        <v>71538</v>
      </c>
      <c r="L701" s="138">
        <v>3445</v>
      </c>
      <c r="M701" s="138">
        <v>17966</v>
      </c>
      <c r="N701" s="138">
        <v>60</v>
      </c>
      <c r="O701" s="138">
        <v>17406</v>
      </c>
      <c r="P701" s="138">
        <v>14649</v>
      </c>
      <c r="Q701" s="138">
        <v>1544</v>
      </c>
      <c r="R701" s="138">
        <v>12792</v>
      </c>
      <c r="S701" s="138">
        <v>44067</v>
      </c>
      <c r="T701" s="138">
        <v>15249</v>
      </c>
      <c r="U701" s="138">
        <v>2656</v>
      </c>
      <c r="V701" s="138">
        <v>26759</v>
      </c>
      <c r="W701" s="138">
        <v>32103</v>
      </c>
      <c r="X701" s="138">
        <v>17635</v>
      </c>
      <c r="Y701" s="138">
        <v>15128</v>
      </c>
      <c r="Z701" s="138">
        <v>14852</v>
      </c>
      <c r="AA701" s="138">
        <v>43945</v>
      </c>
      <c r="AB701" s="138">
        <v>940</v>
      </c>
      <c r="AC701" s="138">
        <v>761</v>
      </c>
      <c r="AD701" s="146">
        <v>2961</v>
      </c>
      <c r="AE701" s="138">
        <v>33002</v>
      </c>
      <c r="AF701" s="138">
        <v>5422</v>
      </c>
      <c r="AG701" s="138">
        <v>0</v>
      </c>
      <c r="AH701" s="138">
        <v>27050</v>
      </c>
      <c r="AI701" s="138">
        <v>20810</v>
      </c>
      <c r="AJ701" s="138">
        <v>359460</v>
      </c>
      <c r="AK701" s="128">
        <f>(M701)*0.00001</f>
        <v>0.17966000000000001</v>
      </c>
      <c r="AL701" s="129">
        <f>(B701)*0.0001</f>
        <v>1.3384</v>
      </c>
      <c r="AM701" s="129">
        <f>(C701)*0.00005</f>
        <v>2.2845</v>
      </c>
      <c r="AN701" s="129">
        <f>(D701)*0.00005</f>
        <v>3.0995000000000004</v>
      </c>
      <c r="AO701" s="129">
        <f>(J701)*0.0001</f>
        <v>9.5579999999999998</v>
      </c>
      <c r="AP701" s="129">
        <f>(K701)*0.00005</f>
        <v>3.5769000000000002</v>
      </c>
      <c r="AQ701" s="129">
        <f>(AH701)*0.00001</f>
        <v>0.27050000000000002</v>
      </c>
      <c r="AR701" s="129">
        <f t="shared" si="457"/>
        <v>2.0809999999999999E-2</v>
      </c>
      <c r="AT701" s="131">
        <f t="shared" si="447"/>
        <v>43799</v>
      </c>
      <c r="AU701" s="132">
        <f t="shared" si="426"/>
        <v>0.33002000000000004</v>
      </c>
      <c r="AV701" s="132">
        <f t="shared" si="427"/>
        <v>0.43945000000000006</v>
      </c>
      <c r="AW701" s="132">
        <f t="shared" si="428"/>
        <v>0.44067000000000006</v>
      </c>
      <c r="AX701" s="132">
        <f t="shared" si="429"/>
        <v>7.6100000000000004E-3</v>
      </c>
      <c r="AY701" s="132">
        <f t="shared" si="430"/>
        <v>9.4000000000000004E-3</v>
      </c>
      <c r="AZ701" s="132">
        <f t="shared" si="431"/>
        <v>0.26758999999999999</v>
      </c>
      <c r="BA701" s="132">
        <f t="shared" si="432"/>
        <v>0.15128000000000003</v>
      </c>
      <c r="BB701" s="132">
        <f t="shared" si="433"/>
        <v>0.64206000000000008</v>
      </c>
      <c r="BC701" s="132">
        <f t="shared" si="434"/>
        <v>0.14852000000000001</v>
      </c>
      <c r="BD701" s="132">
        <f t="shared" si="435"/>
        <v>0.17635000000000001</v>
      </c>
      <c r="BE701" s="132">
        <f t="shared" si="436"/>
        <v>5.4220000000000004E-2</v>
      </c>
      <c r="BF701" s="132">
        <f t="shared" si="437"/>
        <v>2.9610000000000001E-2</v>
      </c>
      <c r="BG701" s="132">
        <f t="shared" si="448"/>
        <v>0</v>
      </c>
      <c r="BH701" s="132"/>
      <c r="BI701" s="132">
        <f t="shared" si="458"/>
        <v>1.3384</v>
      </c>
      <c r="BJ701" s="132">
        <f t="shared" si="458"/>
        <v>2.2845</v>
      </c>
      <c r="BK701" s="132">
        <f t="shared" si="458"/>
        <v>3.0995000000000004</v>
      </c>
      <c r="BL701" s="132">
        <f t="shared" si="438"/>
        <v>0.2656</v>
      </c>
      <c r="BM701" s="132">
        <f t="shared" si="449"/>
        <v>1.3466</v>
      </c>
      <c r="BN701" s="132">
        <f t="shared" si="439"/>
        <v>0.86324000000000012</v>
      </c>
      <c r="BO701" s="132"/>
      <c r="BP701" s="132">
        <f t="shared" si="450"/>
        <v>3.5769000000000002</v>
      </c>
      <c r="BQ701" s="132">
        <f t="shared" si="451"/>
        <v>9.5579999999999998</v>
      </c>
      <c r="BR701" s="132">
        <f t="shared" si="452"/>
        <v>0.35946</v>
      </c>
      <c r="BS701" s="132">
        <f t="shared" si="440"/>
        <v>0.15249000000000001</v>
      </c>
      <c r="BT701" s="132">
        <f t="shared" si="441"/>
        <v>1.2792000000000001</v>
      </c>
      <c r="BU701" s="132"/>
      <c r="BV701" s="132">
        <f t="shared" si="453"/>
        <v>0.15810000000000002</v>
      </c>
      <c r="BW701" s="133">
        <f t="shared" si="459"/>
        <v>1.1786000000000001</v>
      </c>
      <c r="BX701" s="133">
        <f t="shared" si="459"/>
        <v>1.2227000000000001</v>
      </c>
      <c r="BY701" s="133">
        <f t="shared" si="442"/>
        <v>0.15440000000000001</v>
      </c>
      <c r="BZ701" s="133">
        <f t="shared" si="443"/>
        <v>0.34450000000000003</v>
      </c>
      <c r="CA701" s="133">
        <f t="shared" si="444"/>
        <v>6.0000000000000001E-3</v>
      </c>
      <c r="CB701" s="133">
        <f t="shared" si="445"/>
        <v>8.7029999999999994</v>
      </c>
      <c r="CC701" s="133"/>
      <c r="CD701" s="133">
        <f t="shared" si="446"/>
        <v>1.4649000000000001</v>
      </c>
    </row>
    <row r="702" spans="1:82" ht="15.75" x14ac:dyDescent="0.25">
      <c r="A702" s="125">
        <v>43800</v>
      </c>
      <c r="B702" s="138">
        <v>14016</v>
      </c>
      <c r="C702" s="138">
        <v>48434</v>
      </c>
      <c r="D702" s="138">
        <v>65091</v>
      </c>
      <c r="E702" s="138">
        <v>15473</v>
      </c>
      <c r="F702" s="138">
        <v>45395</v>
      </c>
      <c r="G702" s="138">
        <v>1830</v>
      </c>
      <c r="H702" s="138">
        <v>13346</v>
      </c>
      <c r="I702" s="138">
        <v>13762</v>
      </c>
      <c r="J702" s="138">
        <v>101910</v>
      </c>
      <c r="K702" s="138">
        <v>77331</v>
      </c>
      <c r="L702" s="138">
        <v>3679</v>
      </c>
      <c r="M702" s="138">
        <v>17611</v>
      </c>
      <c r="N702" s="138">
        <v>89</v>
      </c>
      <c r="O702" s="138">
        <v>18430</v>
      </c>
      <c r="P702" s="138">
        <v>14981</v>
      </c>
      <c r="Q702" s="138">
        <v>3051</v>
      </c>
      <c r="R702" s="138">
        <v>13902</v>
      </c>
      <c r="S702" s="138">
        <v>46181</v>
      </c>
      <c r="T702" s="138">
        <v>15960</v>
      </c>
      <c r="U702" s="138">
        <v>3322</v>
      </c>
      <c r="V702" s="138">
        <v>29029</v>
      </c>
      <c r="W702" s="138">
        <v>32905</v>
      </c>
      <c r="X702" s="138">
        <v>18735</v>
      </c>
      <c r="Y702" s="138">
        <v>15987</v>
      </c>
      <c r="Z702" s="138">
        <v>14496</v>
      </c>
      <c r="AA702" s="138">
        <v>50325</v>
      </c>
      <c r="AB702" s="138">
        <v>1416</v>
      </c>
      <c r="AC702" s="138">
        <v>1002</v>
      </c>
      <c r="AD702" s="138">
        <v>2961</v>
      </c>
      <c r="AE702" s="138">
        <v>40139</v>
      </c>
      <c r="AF702" s="138">
        <v>7302</v>
      </c>
      <c r="AG702" s="146">
        <v>10750</v>
      </c>
      <c r="AH702" s="138">
        <v>39750</v>
      </c>
      <c r="AI702" s="138">
        <v>33560</v>
      </c>
      <c r="AJ702" s="138">
        <v>361380</v>
      </c>
      <c r="AK702" s="128">
        <f t="shared" ref="AK702:AK765" si="461">(M702)*0.00001</f>
        <v>0.17611000000000002</v>
      </c>
      <c r="AL702" s="129">
        <f t="shared" ref="AL702:AL765" si="462">(B702)*0.0001</f>
        <v>1.4016</v>
      </c>
      <c r="AM702" s="129">
        <f t="shared" ref="AM702:AN717" si="463">(C702)*0.00005</f>
        <v>2.4217</v>
      </c>
      <c r="AN702" s="129">
        <f t="shared" si="463"/>
        <v>3.2545500000000001</v>
      </c>
      <c r="AO702" s="129">
        <f t="shared" ref="AO702:AO765" si="464">(J702)*0.0001</f>
        <v>10.191000000000001</v>
      </c>
      <c r="AP702" s="129">
        <f t="shared" ref="AP702:AP765" si="465">(K702)*0.00005</f>
        <v>3.8665500000000002</v>
      </c>
      <c r="AQ702" s="129">
        <f>(AH702)*0.00001</f>
        <v>0.39750000000000002</v>
      </c>
      <c r="AR702" s="129">
        <f>(AI702)*0.00001</f>
        <v>0.33560000000000001</v>
      </c>
      <c r="AT702" s="131">
        <f t="shared" si="447"/>
        <v>43800</v>
      </c>
      <c r="AU702" s="132">
        <f t="shared" si="426"/>
        <v>0.40139000000000002</v>
      </c>
      <c r="AV702" s="132">
        <f t="shared" si="427"/>
        <v>0.50325000000000009</v>
      </c>
      <c r="AW702" s="132">
        <f t="shared" si="428"/>
        <v>0.46181000000000005</v>
      </c>
      <c r="AX702" s="132">
        <f t="shared" si="429"/>
        <v>1.0020000000000001E-2</v>
      </c>
      <c r="AY702" s="132">
        <f t="shared" si="430"/>
        <v>1.4160000000000001E-2</v>
      </c>
      <c r="AZ702" s="132">
        <f t="shared" si="431"/>
        <v>0.29029000000000005</v>
      </c>
      <c r="BA702" s="132">
        <f t="shared" si="432"/>
        <v>0.15987000000000001</v>
      </c>
      <c r="BB702" s="132">
        <f t="shared" si="433"/>
        <v>0.65810000000000002</v>
      </c>
      <c r="BC702" s="132">
        <f t="shared" si="434"/>
        <v>0.14496000000000001</v>
      </c>
      <c r="BD702" s="132">
        <f t="shared" si="435"/>
        <v>0.18735000000000002</v>
      </c>
      <c r="BE702" s="132">
        <f t="shared" si="436"/>
        <v>7.3020000000000002E-2</v>
      </c>
      <c r="BF702" s="132">
        <f t="shared" si="437"/>
        <v>2.9610000000000001E-2</v>
      </c>
      <c r="BG702" s="132">
        <f t="shared" si="448"/>
        <v>1.0749999999999999E-2</v>
      </c>
      <c r="BH702" s="132"/>
      <c r="BI702" s="132">
        <f t="shared" si="458"/>
        <v>1.4016</v>
      </c>
      <c r="BJ702" s="132">
        <f t="shared" si="458"/>
        <v>2.4217</v>
      </c>
      <c r="BK702" s="132">
        <f t="shared" si="458"/>
        <v>3.2545500000000001</v>
      </c>
      <c r="BL702" s="132">
        <f t="shared" si="438"/>
        <v>0.3322</v>
      </c>
      <c r="BM702" s="132">
        <f t="shared" si="449"/>
        <v>1.5473000000000001</v>
      </c>
      <c r="BN702" s="132">
        <f t="shared" si="439"/>
        <v>0.90790000000000004</v>
      </c>
      <c r="BO702" s="132"/>
      <c r="BP702" s="132">
        <f t="shared" si="450"/>
        <v>3.8665500000000002</v>
      </c>
      <c r="BQ702" s="132">
        <f t="shared" si="451"/>
        <v>10.191000000000001</v>
      </c>
      <c r="BR702" s="132">
        <f t="shared" si="452"/>
        <v>0.36137999999999998</v>
      </c>
      <c r="BS702" s="132">
        <f t="shared" si="440"/>
        <v>0.15960000000000002</v>
      </c>
      <c r="BT702" s="132">
        <f t="shared" si="441"/>
        <v>1.3902000000000001</v>
      </c>
      <c r="BU702" s="132"/>
      <c r="BV702" s="132">
        <f t="shared" si="453"/>
        <v>0.183</v>
      </c>
      <c r="BW702" s="133">
        <f t="shared" si="459"/>
        <v>1.3346</v>
      </c>
      <c r="BX702" s="133">
        <f t="shared" si="459"/>
        <v>1.3762000000000001</v>
      </c>
      <c r="BY702" s="133">
        <f t="shared" si="442"/>
        <v>0.30510000000000004</v>
      </c>
      <c r="BZ702" s="133">
        <f t="shared" si="443"/>
        <v>0.3679</v>
      </c>
      <c r="CA702" s="133">
        <f t="shared" si="444"/>
        <v>8.8999999999999999E-3</v>
      </c>
      <c r="CB702" s="133">
        <f t="shared" si="445"/>
        <v>9.2149999999999999</v>
      </c>
      <c r="CC702" s="133"/>
      <c r="CD702" s="133">
        <f t="shared" si="446"/>
        <v>1.4981</v>
      </c>
    </row>
    <row r="703" spans="1:82" ht="15.75" x14ac:dyDescent="0.25">
      <c r="A703" s="125">
        <v>43801</v>
      </c>
      <c r="B703" s="138">
        <v>13015</v>
      </c>
      <c r="C703" s="138">
        <v>45513</v>
      </c>
      <c r="D703" s="138">
        <v>62328</v>
      </c>
      <c r="E703" s="138">
        <v>15855</v>
      </c>
      <c r="F703" s="138">
        <v>39400</v>
      </c>
      <c r="G703" s="138">
        <v>2045</v>
      </c>
      <c r="H703" s="138">
        <v>15156</v>
      </c>
      <c r="I703" s="138">
        <v>15616</v>
      </c>
      <c r="J703" s="138">
        <v>99464</v>
      </c>
      <c r="K703" s="138">
        <v>75228</v>
      </c>
      <c r="L703" s="138">
        <v>4320</v>
      </c>
      <c r="M703" s="138">
        <v>14347</v>
      </c>
      <c r="N703" s="138">
        <v>149</v>
      </c>
      <c r="O703" s="138">
        <v>17620</v>
      </c>
      <c r="P703" s="138">
        <v>15659</v>
      </c>
      <c r="Q703" s="138">
        <v>3664</v>
      </c>
      <c r="R703" s="138">
        <v>13071</v>
      </c>
      <c r="S703" s="138">
        <v>45765</v>
      </c>
      <c r="T703" s="138">
        <v>10676</v>
      </c>
      <c r="U703" s="138">
        <v>3641</v>
      </c>
      <c r="V703" s="138">
        <v>25580</v>
      </c>
      <c r="W703" s="138">
        <v>32333</v>
      </c>
      <c r="X703" s="138">
        <v>25174</v>
      </c>
      <c r="Y703" s="138">
        <v>15316</v>
      </c>
      <c r="Z703" s="138">
        <v>12874</v>
      </c>
      <c r="AA703" s="138">
        <v>44407</v>
      </c>
      <c r="AB703" s="138">
        <v>1113</v>
      </c>
      <c r="AC703" s="138">
        <v>731</v>
      </c>
      <c r="AD703" s="138">
        <v>4593</v>
      </c>
      <c r="AE703" s="138">
        <v>39881</v>
      </c>
      <c r="AF703" s="138">
        <v>9014</v>
      </c>
      <c r="AG703" s="146">
        <v>8910</v>
      </c>
      <c r="AH703" s="138">
        <v>42120</v>
      </c>
      <c r="AI703" s="138">
        <v>30850</v>
      </c>
      <c r="AJ703" s="138">
        <v>364360</v>
      </c>
      <c r="AK703" s="128">
        <f t="shared" si="461"/>
        <v>0.14347000000000001</v>
      </c>
      <c r="AL703" s="129">
        <f t="shared" si="462"/>
        <v>1.3015000000000001</v>
      </c>
      <c r="AM703" s="129">
        <f t="shared" si="463"/>
        <v>2.2756500000000002</v>
      </c>
      <c r="AN703" s="129">
        <f t="shared" si="463"/>
        <v>3.1164000000000001</v>
      </c>
      <c r="AO703" s="129">
        <f t="shared" si="464"/>
        <v>9.9464000000000006</v>
      </c>
      <c r="AP703" s="129">
        <f t="shared" si="465"/>
        <v>3.7614000000000001</v>
      </c>
      <c r="AQ703" s="129">
        <f t="shared" ref="AQ703:AR732" si="466">(AH703)*0.00001</f>
        <v>0.42120000000000002</v>
      </c>
      <c r="AR703" s="129">
        <f t="shared" si="466"/>
        <v>0.30850000000000005</v>
      </c>
      <c r="AT703" s="131">
        <f t="shared" si="447"/>
        <v>43801</v>
      </c>
      <c r="AU703" s="132">
        <f t="shared" si="426"/>
        <v>0.39881000000000005</v>
      </c>
      <c r="AV703" s="132">
        <f t="shared" si="427"/>
        <v>0.44407000000000002</v>
      </c>
      <c r="AW703" s="132">
        <f t="shared" si="428"/>
        <v>0.45765000000000006</v>
      </c>
      <c r="AX703" s="132">
        <f t="shared" si="429"/>
        <v>7.3100000000000005E-3</v>
      </c>
      <c r="AY703" s="132">
        <f t="shared" si="430"/>
        <v>1.1130000000000001E-2</v>
      </c>
      <c r="AZ703" s="132">
        <f t="shared" si="431"/>
        <v>0.25580000000000003</v>
      </c>
      <c r="BA703" s="132">
        <f t="shared" si="432"/>
        <v>0.15316000000000002</v>
      </c>
      <c r="BB703" s="132">
        <f t="shared" si="433"/>
        <v>0.64666000000000001</v>
      </c>
      <c r="BC703" s="132">
        <f t="shared" si="434"/>
        <v>0.12874000000000002</v>
      </c>
      <c r="BD703" s="132">
        <f t="shared" si="435"/>
        <v>0.25174000000000002</v>
      </c>
      <c r="BE703" s="132">
        <f t="shared" si="436"/>
        <v>9.0140000000000012E-2</v>
      </c>
      <c r="BF703" s="132">
        <f t="shared" si="437"/>
        <v>4.5930000000000006E-2</v>
      </c>
      <c r="BG703" s="132">
        <f t="shared" si="448"/>
        <v>8.9099999999999995E-3</v>
      </c>
      <c r="BH703" s="132"/>
      <c r="BI703" s="132">
        <f t="shared" si="458"/>
        <v>1.3015000000000001</v>
      </c>
      <c r="BJ703" s="132">
        <f t="shared" si="458"/>
        <v>2.2756500000000002</v>
      </c>
      <c r="BK703" s="132">
        <f t="shared" si="458"/>
        <v>3.1164000000000001</v>
      </c>
      <c r="BL703" s="132">
        <f t="shared" si="438"/>
        <v>0.36410000000000003</v>
      </c>
      <c r="BM703" s="132">
        <f t="shared" si="449"/>
        <v>1.5855000000000001</v>
      </c>
      <c r="BN703" s="132">
        <f t="shared" si="439"/>
        <v>0.78800000000000003</v>
      </c>
      <c r="BO703" s="132"/>
      <c r="BP703" s="132">
        <f t="shared" si="450"/>
        <v>3.7614000000000001</v>
      </c>
      <c r="BQ703" s="132">
        <f t="shared" si="451"/>
        <v>9.9464000000000006</v>
      </c>
      <c r="BR703" s="132">
        <f t="shared" si="452"/>
        <v>0.36435999999999996</v>
      </c>
      <c r="BS703" s="132">
        <f t="shared" si="440"/>
        <v>0.10676000000000001</v>
      </c>
      <c r="BT703" s="132">
        <f t="shared" si="441"/>
        <v>1.3071000000000002</v>
      </c>
      <c r="BU703" s="132"/>
      <c r="BV703" s="132">
        <f t="shared" si="453"/>
        <v>0.20450000000000002</v>
      </c>
      <c r="BW703" s="133">
        <f t="shared" si="459"/>
        <v>1.5156000000000001</v>
      </c>
      <c r="BX703" s="133">
        <f t="shared" si="459"/>
        <v>1.5616000000000001</v>
      </c>
      <c r="BY703" s="133">
        <f t="shared" si="442"/>
        <v>0.3664</v>
      </c>
      <c r="BZ703" s="133">
        <f t="shared" si="443"/>
        <v>0.432</v>
      </c>
      <c r="CA703" s="133">
        <f t="shared" si="444"/>
        <v>1.49E-2</v>
      </c>
      <c r="CB703" s="133">
        <f t="shared" si="445"/>
        <v>8.81</v>
      </c>
      <c r="CC703" s="133"/>
      <c r="CD703" s="133">
        <f t="shared" si="446"/>
        <v>1.5659000000000001</v>
      </c>
    </row>
    <row r="704" spans="1:82" ht="15.75" x14ac:dyDescent="0.25">
      <c r="A704" s="125">
        <v>43802</v>
      </c>
      <c r="B704" s="126">
        <v>12833</v>
      </c>
      <c r="C704" s="126">
        <v>44792</v>
      </c>
      <c r="D704" s="126">
        <v>61214</v>
      </c>
      <c r="E704" s="126">
        <v>15835</v>
      </c>
      <c r="F704" s="126">
        <v>40375</v>
      </c>
      <c r="G704" s="126">
        <v>2058</v>
      </c>
      <c r="H704" s="126">
        <v>14197</v>
      </c>
      <c r="I704" s="126">
        <v>14205</v>
      </c>
      <c r="J704" s="126">
        <v>97641</v>
      </c>
      <c r="K704" s="126">
        <v>75176</v>
      </c>
      <c r="L704" s="126">
        <v>4234</v>
      </c>
      <c r="M704" s="126">
        <v>14179</v>
      </c>
      <c r="N704" s="135">
        <v>149</v>
      </c>
      <c r="O704" s="126">
        <v>16679</v>
      </c>
      <c r="P704" s="126">
        <v>15374</v>
      </c>
      <c r="Q704" s="126">
        <v>3427</v>
      </c>
      <c r="R704" s="126">
        <v>13691</v>
      </c>
      <c r="S704" s="126">
        <v>44585</v>
      </c>
      <c r="T704" s="126">
        <v>12910</v>
      </c>
      <c r="U704" s="126">
        <v>3374</v>
      </c>
      <c r="V704" s="126">
        <v>24761</v>
      </c>
      <c r="W704" s="126">
        <v>30952</v>
      </c>
      <c r="X704" s="126">
        <v>18432</v>
      </c>
      <c r="Y704" s="126">
        <v>15194</v>
      </c>
      <c r="Z704" s="126">
        <v>13539</v>
      </c>
      <c r="AA704" s="126">
        <v>43880</v>
      </c>
      <c r="AB704" s="126">
        <v>1027</v>
      </c>
      <c r="AC704" s="126">
        <v>767</v>
      </c>
      <c r="AD704" s="126">
        <v>3618</v>
      </c>
      <c r="AE704" s="126">
        <v>43383</v>
      </c>
      <c r="AF704" s="126">
        <v>8781</v>
      </c>
      <c r="AG704" s="126">
        <v>11010</v>
      </c>
      <c r="AH704" s="126">
        <v>30040</v>
      </c>
      <c r="AI704" s="126">
        <v>24140</v>
      </c>
      <c r="AJ704" s="126">
        <v>355880</v>
      </c>
      <c r="AK704" s="128">
        <f t="shared" si="461"/>
        <v>0.14179</v>
      </c>
      <c r="AL704" s="129">
        <f t="shared" si="462"/>
        <v>1.2833000000000001</v>
      </c>
      <c r="AM704" s="129">
        <f t="shared" si="463"/>
        <v>2.2396000000000003</v>
      </c>
      <c r="AN704" s="129">
        <f t="shared" si="463"/>
        <v>3.0607000000000002</v>
      </c>
      <c r="AO704" s="129">
        <f t="shared" si="464"/>
        <v>9.7641000000000009</v>
      </c>
      <c r="AP704" s="129">
        <f t="shared" si="465"/>
        <v>3.7588000000000004</v>
      </c>
      <c r="AQ704" s="129">
        <f t="shared" si="466"/>
        <v>0.3004</v>
      </c>
      <c r="AR704" s="129">
        <f t="shared" si="466"/>
        <v>0.24140000000000003</v>
      </c>
      <c r="AT704" s="131">
        <f t="shared" si="447"/>
        <v>43802</v>
      </c>
      <c r="AU704" s="132">
        <f t="shared" si="426"/>
        <v>0.43383000000000005</v>
      </c>
      <c r="AV704" s="132">
        <f t="shared" si="427"/>
        <v>0.43880000000000002</v>
      </c>
      <c r="AW704" s="132">
        <f t="shared" si="428"/>
        <v>0.44585000000000002</v>
      </c>
      <c r="AX704" s="132">
        <f t="shared" si="429"/>
        <v>7.6700000000000006E-3</v>
      </c>
      <c r="AY704" s="132">
        <f t="shared" si="430"/>
        <v>1.0270000000000001E-2</v>
      </c>
      <c r="AZ704" s="132">
        <f t="shared" si="431"/>
        <v>0.24761000000000002</v>
      </c>
      <c r="BA704" s="132">
        <f t="shared" si="432"/>
        <v>0.15194000000000002</v>
      </c>
      <c r="BB704" s="132">
        <f t="shared" si="433"/>
        <v>0.61904000000000003</v>
      </c>
      <c r="BC704" s="132">
        <f t="shared" si="434"/>
        <v>0.13539000000000001</v>
      </c>
      <c r="BD704" s="132">
        <f t="shared" si="435"/>
        <v>0.18432000000000001</v>
      </c>
      <c r="BE704" s="132">
        <f t="shared" si="436"/>
        <v>8.7810000000000013E-2</v>
      </c>
      <c r="BF704" s="132">
        <f t="shared" si="437"/>
        <v>3.6180000000000004E-2</v>
      </c>
      <c r="BG704" s="132">
        <f t="shared" si="448"/>
        <v>1.1009999999999999E-2</v>
      </c>
      <c r="BH704" s="132"/>
      <c r="BI704" s="132">
        <f t="shared" si="458"/>
        <v>1.2833000000000001</v>
      </c>
      <c r="BJ704" s="132">
        <f t="shared" si="458"/>
        <v>2.2396000000000003</v>
      </c>
      <c r="BK704" s="132">
        <f t="shared" si="458"/>
        <v>3.0607000000000002</v>
      </c>
      <c r="BL704" s="132">
        <f t="shared" si="438"/>
        <v>0.33740000000000003</v>
      </c>
      <c r="BM704" s="132">
        <f t="shared" si="449"/>
        <v>1.5835000000000001</v>
      </c>
      <c r="BN704" s="132">
        <f t="shared" si="439"/>
        <v>0.80750000000000011</v>
      </c>
      <c r="BO704" s="132"/>
      <c r="BP704" s="132">
        <f t="shared" si="450"/>
        <v>3.7588000000000004</v>
      </c>
      <c r="BQ704" s="132">
        <f t="shared" si="451"/>
        <v>9.7641000000000009</v>
      </c>
      <c r="BR704" s="132">
        <f t="shared" si="452"/>
        <v>0.35587999999999997</v>
      </c>
      <c r="BS704" s="132">
        <f t="shared" si="440"/>
        <v>0.12910000000000002</v>
      </c>
      <c r="BT704" s="132">
        <f t="shared" si="441"/>
        <v>1.3691</v>
      </c>
      <c r="BU704" s="132"/>
      <c r="BV704" s="132">
        <f t="shared" si="453"/>
        <v>0.20580000000000001</v>
      </c>
      <c r="BW704" s="133">
        <f t="shared" si="459"/>
        <v>1.4197</v>
      </c>
      <c r="BX704" s="133">
        <f t="shared" si="459"/>
        <v>1.4205000000000001</v>
      </c>
      <c r="BY704" s="133">
        <f t="shared" si="442"/>
        <v>0.3427</v>
      </c>
      <c r="BZ704" s="133">
        <f t="shared" si="443"/>
        <v>0.4234</v>
      </c>
      <c r="CA704" s="133">
        <f t="shared" si="444"/>
        <v>1.49E-2</v>
      </c>
      <c r="CB704" s="133">
        <f t="shared" si="445"/>
        <v>8.339500000000001</v>
      </c>
      <c r="CC704" s="133"/>
      <c r="CD704" s="133">
        <f t="shared" si="446"/>
        <v>1.5374000000000001</v>
      </c>
    </row>
    <row r="705" spans="1:82" ht="15.75" x14ac:dyDescent="0.25">
      <c r="A705" s="125">
        <v>43803</v>
      </c>
      <c r="B705" s="138">
        <v>12866</v>
      </c>
      <c r="C705" s="138">
        <v>44227</v>
      </c>
      <c r="D705" s="138">
        <v>60780</v>
      </c>
      <c r="E705" s="138">
        <v>15333</v>
      </c>
      <c r="F705" s="138">
        <v>38715</v>
      </c>
      <c r="G705" s="138">
        <v>1700</v>
      </c>
      <c r="H705" s="138">
        <v>12888</v>
      </c>
      <c r="I705" s="138">
        <v>12769</v>
      </c>
      <c r="J705" s="138">
        <v>95671</v>
      </c>
      <c r="K705" s="138">
        <v>73274</v>
      </c>
      <c r="L705" s="138">
        <v>3825</v>
      </c>
      <c r="M705" s="138">
        <v>13765</v>
      </c>
      <c r="N705" s="138">
        <v>136</v>
      </c>
      <c r="O705" s="138">
        <v>15723</v>
      </c>
      <c r="P705" s="138">
        <v>14311</v>
      </c>
      <c r="Q705" s="138">
        <v>2976</v>
      </c>
      <c r="R705" s="138">
        <v>12702</v>
      </c>
      <c r="S705" s="138">
        <v>46069</v>
      </c>
      <c r="T705" s="138">
        <v>12414</v>
      </c>
      <c r="U705" s="138">
        <v>3193</v>
      </c>
      <c r="V705" s="138">
        <v>24477</v>
      </c>
      <c r="W705" s="138">
        <v>32431</v>
      </c>
      <c r="X705" s="145">
        <v>15802</v>
      </c>
      <c r="Y705" s="138">
        <v>14640</v>
      </c>
      <c r="Z705" s="138">
        <v>13939</v>
      </c>
      <c r="AA705" s="138">
        <v>41422</v>
      </c>
      <c r="AB705" s="138">
        <v>1016</v>
      </c>
      <c r="AC705" s="138">
        <v>644</v>
      </c>
      <c r="AD705" s="146">
        <v>3576</v>
      </c>
      <c r="AE705" s="138">
        <v>48073</v>
      </c>
      <c r="AF705" s="138">
        <v>8384</v>
      </c>
      <c r="AG705" s="138">
        <v>2440</v>
      </c>
      <c r="AH705" s="138">
        <v>30260</v>
      </c>
      <c r="AI705" s="138">
        <v>22990</v>
      </c>
      <c r="AJ705" s="138">
        <v>365200</v>
      </c>
      <c r="AK705" s="128">
        <f t="shared" si="461"/>
        <v>0.13765000000000002</v>
      </c>
      <c r="AL705" s="129">
        <f t="shared" si="462"/>
        <v>1.2866</v>
      </c>
      <c r="AM705" s="129">
        <f t="shared" si="463"/>
        <v>2.2113499999999999</v>
      </c>
      <c r="AN705" s="129">
        <f t="shared" si="463"/>
        <v>3.0390000000000001</v>
      </c>
      <c r="AO705" s="129">
        <f t="shared" si="464"/>
        <v>9.5670999999999999</v>
      </c>
      <c r="AP705" s="129">
        <f t="shared" si="465"/>
        <v>3.6637</v>
      </c>
      <c r="AQ705" s="129">
        <f t="shared" si="466"/>
        <v>0.30260000000000004</v>
      </c>
      <c r="AR705" s="129">
        <f t="shared" si="466"/>
        <v>0.22990000000000002</v>
      </c>
      <c r="AT705" s="131">
        <f t="shared" si="447"/>
        <v>43803</v>
      </c>
      <c r="AU705" s="132">
        <f t="shared" si="426"/>
        <v>0.48073000000000005</v>
      </c>
      <c r="AV705" s="132">
        <f t="shared" si="427"/>
        <v>0.41422000000000003</v>
      </c>
      <c r="AW705" s="132">
        <f t="shared" si="428"/>
        <v>0.46069000000000004</v>
      </c>
      <c r="AX705" s="132">
        <f t="shared" si="429"/>
        <v>6.4400000000000004E-3</v>
      </c>
      <c r="AY705" s="132">
        <f t="shared" si="430"/>
        <v>1.0160000000000001E-2</v>
      </c>
      <c r="AZ705" s="132">
        <f t="shared" si="431"/>
        <v>0.24477000000000002</v>
      </c>
      <c r="BA705" s="132">
        <f t="shared" si="432"/>
        <v>0.1464</v>
      </c>
      <c r="BB705" s="132">
        <f t="shared" si="433"/>
        <v>0.64862000000000009</v>
      </c>
      <c r="BC705" s="132">
        <f t="shared" si="434"/>
        <v>0.13939000000000001</v>
      </c>
      <c r="BD705" s="132">
        <f t="shared" si="435"/>
        <v>0.15802000000000002</v>
      </c>
      <c r="BE705" s="132">
        <f t="shared" si="436"/>
        <v>8.3840000000000012E-2</v>
      </c>
      <c r="BF705" s="132">
        <f t="shared" si="437"/>
        <v>3.576E-2</v>
      </c>
      <c r="BG705" s="132">
        <f t="shared" si="448"/>
        <v>2.4399999999999999E-3</v>
      </c>
      <c r="BH705" s="132"/>
      <c r="BI705" s="132">
        <f t="shared" si="458"/>
        <v>1.2866</v>
      </c>
      <c r="BJ705" s="132">
        <f t="shared" si="458"/>
        <v>2.2113499999999999</v>
      </c>
      <c r="BK705" s="132">
        <f t="shared" si="458"/>
        <v>3.0390000000000001</v>
      </c>
      <c r="BL705" s="132">
        <f t="shared" si="438"/>
        <v>0.31930000000000003</v>
      </c>
      <c r="BM705" s="132">
        <f t="shared" si="449"/>
        <v>1.5333000000000001</v>
      </c>
      <c r="BN705" s="132">
        <f t="shared" si="439"/>
        <v>0.7743000000000001</v>
      </c>
      <c r="BO705" s="132"/>
      <c r="BP705" s="132">
        <f t="shared" si="450"/>
        <v>3.6637</v>
      </c>
      <c r="BQ705" s="132">
        <f t="shared" si="451"/>
        <v>9.5670999999999999</v>
      </c>
      <c r="BR705" s="132">
        <f t="shared" si="452"/>
        <v>0.36519999999999997</v>
      </c>
      <c r="BS705" s="132">
        <f t="shared" si="440"/>
        <v>0.12414000000000001</v>
      </c>
      <c r="BT705" s="132">
        <f t="shared" si="441"/>
        <v>1.2702</v>
      </c>
      <c r="BU705" s="132"/>
      <c r="BV705" s="132">
        <f t="shared" si="453"/>
        <v>0.17</v>
      </c>
      <c r="BW705" s="133">
        <f t="shared" si="459"/>
        <v>1.2888000000000002</v>
      </c>
      <c r="BX705" s="133">
        <f t="shared" si="459"/>
        <v>1.2769000000000001</v>
      </c>
      <c r="BY705" s="133">
        <f t="shared" si="442"/>
        <v>0.29760000000000003</v>
      </c>
      <c r="BZ705" s="133">
        <f t="shared" si="443"/>
        <v>0.38250000000000001</v>
      </c>
      <c r="CA705" s="133">
        <f t="shared" si="444"/>
        <v>1.3600000000000001E-2</v>
      </c>
      <c r="CB705" s="133">
        <f t="shared" si="445"/>
        <v>7.8615000000000004</v>
      </c>
      <c r="CC705" s="133"/>
      <c r="CD705" s="133">
        <f t="shared" si="446"/>
        <v>1.4311</v>
      </c>
    </row>
    <row r="706" spans="1:82" ht="15.75" x14ac:dyDescent="0.25">
      <c r="A706" s="125">
        <v>43804</v>
      </c>
      <c r="B706" s="138">
        <v>12658</v>
      </c>
      <c r="C706" s="138">
        <v>43794</v>
      </c>
      <c r="D706" s="138">
        <v>60038</v>
      </c>
      <c r="E706" s="138">
        <v>15230</v>
      </c>
      <c r="F706" s="138">
        <v>39144</v>
      </c>
      <c r="G706" s="138">
        <v>1477</v>
      </c>
      <c r="H706" s="138">
        <v>12337</v>
      </c>
      <c r="I706" s="138">
        <v>12622</v>
      </c>
      <c r="J706" s="138">
        <v>95007</v>
      </c>
      <c r="K706" s="138">
        <v>72380</v>
      </c>
      <c r="L706" s="138">
        <v>3469</v>
      </c>
      <c r="M706" s="138">
        <v>14386</v>
      </c>
      <c r="N706" s="138">
        <v>152</v>
      </c>
      <c r="O706" s="138">
        <v>15591</v>
      </c>
      <c r="P706" s="138">
        <v>13607</v>
      </c>
      <c r="Q706" s="138">
        <v>2613</v>
      </c>
      <c r="R706" s="138">
        <v>12753</v>
      </c>
      <c r="S706" s="138">
        <v>45294</v>
      </c>
      <c r="T706" s="138">
        <v>12704</v>
      </c>
      <c r="U706" s="138">
        <v>3123</v>
      </c>
      <c r="V706" s="138">
        <v>24074</v>
      </c>
      <c r="W706" s="138">
        <v>31633</v>
      </c>
      <c r="X706" s="145">
        <v>15109</v>
      </c>
      <c r="Y706" s="138">
        <v>15335</v>
      </c>
      <c r="Z706" s="138">
        <v>14146</v>
      </c>
      <c r="AA706" s="138">
        <v>41699</v>
      </c>
      <c r="AB706" s="138">
        <v>1164</v>
      </c>
      <c r="AC706" s="138">
        <v>656</v>
      </c>
      <c r="AD706" s="138">
        <v>3125</v>
      </c>
      <c r="AE706" s="138">
        <v>54627</v>
      </c>
      <c r="AF706" s="138">
        <v>8432</v>
      </c>
      <c r="AG706" s="138">
        <v>0</v>
      </c>
      <c r="AH706" s="138">
        <v>25560</v>
      </c>
      <c r="AI706" s="138">
        <v>18120</v>
      </c>
      <c r="AJ706" s="138">
        <v>334680</v>
      </c>
      <c r="AK706" s="128">
        <f t="shared" si="461"/>
        <v>0.14386000000000002</v>
      </c>
      <c r="AL706" s="129">
        <f t="shared" si="462"/>
        <v>1.2658</v>
      </c>
      <c r="AM706" s="129">
        <f t="shared" si="463"/>
        <v>2.1897000000000002</v>
      </c>
      <c r="AN706" s="129">
        <f t="shared" si="463"/>
        <v>3.0019</v>
      </c>
      <c r="AO706" s="129">
        <f t="shared" si="464"/>
        <v>9.5007000000000001</v>
      </c>
      <c r="AP706" s="129">
        <f t="shared" si="465"/>
        <v>3.6190000000000002</v>
      </c>
      <c r="AQ706" s="129">
        <f t="shared" si="466"/>
        <v>0.25559999999999999</v>
      </c>
      <c r="AR706" s="129">
        <f t="shared" si="466"/>
        <v>0.18120000000000003</v>
      </c>
      <c r="AT706" s="131">
        <f t="shared" si="447"/>
        <v>43804</v>
      </c>
      <c r="AU706" s="132">
        <f t="shared" si="426"/>
        <v>0.54627000000000003</v>
      </c>
      <c r="AV706" s="132">
        <f t="shared" si="427"/>
        <v>0.41699000000000003</v>
      </c>
      <c r="AW706" s="132">
        <f t="shared" si="428"/>
        <v>0.45294000000000006</v>
      </c>
      <c r="AX706" s="132">
        <f t="shared" si="429"/>
        <v>6.5600000000000007E-3</v>
      </c>
      <c r="AY706" s="132">
        <f t="shared" si="430"/>
        <v>1.1640000000000001E-2</v>
      </c>
      <c r="AZ706" s="132">
        <f t="shared" si="431"/>
        <v>0.24074000000000001</v>
      </c>
      <c r="BA706" s="132">
        <f t="shared" si="432"/>
        <v>0.15335000000000001</v>
      </c>
      <c r="BB706" s="132">
        <f t="shared" si="433"/>
        <v>0.63266</v>
      </c>
      <c r="BC706" s="132">
        <f t="shared" si="434"/>
        <v>0.14146</v>
      </c>
      <c r="BD706" s="132">
        <f t="shared" si="435"/>
        <v>0.15109</v>
      </c>
      <c r="BE706" s="132">
        <f t="shared" si="436"/>
        <v>8.4320000000000006E-2</v>
      </c>
      <c r="BF706" s="132">
        <f t="shared" si="437"/>
        <v>3.125E-2</v>
      </c>
      <c r="BG706" s="132">
        <f t="shared" si="448"/>
        <v>0</v>
      </c>
      <c r="BH706" s="132"/>
      <c r="BI706" s="132">
        <f t="shared" si="458"/>
        <v>1.2658</v>
      </c>
      <c r="BJ706" s="132">
        <f t="shared" si="458"/>
        <v>2.1897000000000002</v>
      </c>
      <c r="BK706" s="132">
        <f t="shared" si="458"/>
        <v>3.0019</v>
      </c>
      <c r="BL706" s="132">
        <f t="shared" si="438"/>
        <v>0.31230000000000002</v>
      </c>
      <c r="BM706" s="132">
        <f t="shared" si="449"/>
        <v>1.5230000000000001</v>
      </c>
      <c r="BN706" s="132">
        <f t="shared" si="439"/>
        <v>0.78288000000000002</v>
      </c>
      <c r="BO706" s="132"/>
      <c r="BP706" s="132">
        <f t="shared" si="450"/>
        <v>3.6190000000000002</v>
      </c>
      <c r="BQ706" s="132">
        <f t="shared" si="451"/>
        <v>9.5007000000000001</v>
      </c>
      <c r="BR706" s="132">
        <f t="shared" si="452"/>
        <v>0.33467999999999998</v>
      </c>
      <c r="BS706" s="132">
        <f t="shared" si="440"/>
        <v>0.12704000000000001</v>
      </c>
      <c r="BT706" s="132">
        <f t="shared" si="441"/>
        <v>1.2753000000000001</v>
      </c>
      <c r="BU706" s="132"/>
      <c r="BV706" s="132">
        <f t="shared" si="453"/>
        <v>0.1477</v>
      </c>
      <c r="BW706" s="133">
        <f t="shared" si="459"/>
        <v>1.2337</v>
      </c>
      <c r="BX706" s="133">
        <f t="shared" si="459"/>
        <v>1.2622</v>
      </c>
      <c r="BY706" s="133">
        <f t="shared" si="442"/>
        <v>0.26130000000000003</v>
      </c>
      <c r="BZ706" s="133">
        <f t="shared" si="443"/>
        <v>0.34690000000000004</v>
      </c>
      <c r="CA706" s="133">
        <f t="shared" si="444"/>
        <v>1.52E-2</v>
      </c>
      <c r="CB706" s="133">
        <f t="shared" si="445"/>
        <v>7.7955000000000005</v>
      </c>
      <c r="CC706" s="133"/>
      <c r="CD706" s="133">
        <f t="shared" si="446"/>
        <v>1.3607</v>
      </c>
    </row>
    <row r="707" spans="1:82" ht="15.75" x14ac:dyDescent="0.25">
      <c r="A707" s="125">
        <v>43805</v>
      </c>
      <c r="B707" s="138">
        <v>12494</v>
      </c>
      <c r="C707" s="138">
        <v>43444</v>
      </c>
      <c r="D707" s="138">
        <v>59346</v>
      </c>
      <c r="E707" s="138">
        <v>14839</v>
      </c>
      <c r="F707" s="138">
        <v>38970</v>
      </c>
      <c r="G707" s="138">
        <v>1280</v>
      </c>
      <c r="H707" s="138">
        <v>11502</v>
      </c>
      <c r="I707" s="138">
        <v>11601</v>
      </c>
      <c r="J707" s="138">
        <v>93339</v>
      </c>
      <c r="K707" s="138">
        <v>71161</v>
      </c>
      <c r="L707" s="138">
        <v>3294</v>
      </c>
      <c r="M707" s="138">
        <v>14595</v>
      </c>
      <c r="N707" s="138">
        <v>177</v>
      </c>
      <c r="O707" s="138">
        <v>15736</v>
      </c>
      <c r="P707" s="138">
        <v>13192</v>
      </c>
      <c r="Q707" s="138">
        <v>2443</v>
      </c>
      <c r="R707" s="138">
        <v>13481</v>
      </c>
      <c r="S707" s="138">
        <v>43363</v>
      </c>
      <c r="T707" s="138">
        <v>11996</v>
      </c>
      <c r="U707" s="138">
        <v>2926</v>
      </c>
      <c r="V707" s="138">
        <v>23294</v>
      </c>
      <c r="W707" s="138">
        <v>30544</v>
      </c>
      <c r="X707" s="138">
        <v>15083</v>
      </c>
      <c r="Y707" s="146">
        <v>15335</v>
      </c>
      <c r="Z707" s="138">
        <v>14334</v>
      </c>
      <c r="AA707" s="138">
        <v>42541</v>
      </c>
      <c r="AB707" s="138">
        <v>1144</v>
      </c>
      <c r="AC707" s="138">
        <v>605</v>
      </c>
      <c r="AD707" s="138">
        <v>2659</v>
      </c>
      <c r="AE707" s="138">
        <v>34105</v>
      </c>
      <c r="AF707" s="138">
        <v>7731</v>
      </c>
      <c r="AG707" s="138">
        <v>11010</v>
      </c>
      <c r="AH707" s="138">
        <v>21880</v>
      </c>
      <c r="AI707" s="138">
        <v>13080</v>
      </c>
      <c r="AJ707" s="146">
        <v>340680</v>
      </c>
      <c r="AK707" s="128">
        <f t="shared" si="461"/>
        <v>0.14595000000000002</v>
      </c>
      <c r="AL707" s="129">
        <f t="shared" si="462"/>
        <v>1.2494000000000001</v>
      </c>
      <c r="AM707" s="129">
        <f t="shared" si="463"/>
        <v>2.1722000000000001</v>
      </c>
      <c r="AN707" s="129">
        <f t="shared" si="463"/>
        <v>2.9673000000000003</v>
      </c>
      <c r="AO707" s="129">
        <f t="shared" si="464"/>
        <v>9.3338999999999999</v>
      </c>
      <c r="AP707" s="129">
        <f t="shared" si="465"/>
        <v>3.5580500000000002</v>
      </c>
      <c r="AQ707" s="129">
        <f t="shared" si="466"/>
        <v>0.21880000000000002</v>
      </c>
      <c r="AR707" s="129">
        <f t="shared" si="466"/>
        <v>0.1308</v>
      </c>
      <c r="AT707" s="131">
        <f t="shared" si="447"/>
        <v>43805</v>
      </c>
      <c r="AU707" s="132">
        <f t="shared" ref="AU707:AU770" si="467">(AE707)*0.00001</f>
        <v>0.34105000000000002</v>
      </c>
      <c r="AV707" s="132">
        <f t="shared" ref="AV707:AV770" si="468">(AA707)*0.00001</f>
        <v>0.42541000000000001</v>
      </c>
      <c r="AW707" s="132">
        <f t="shared" ref="AW707:AW770" si="469">(S707)*0.00001</f>
        <v>0.43363000000000002</v>
      </c>
      <c r="AX707" s="132">
        <f t="shared" ref="AX707:AX770" si="470">(AC707)*0.00001</f>
        <v>6.0500000000000007E-3</v>
      </c>
      <c r="AY707" s="132">
        <f t="shared" ref="AY707:AY770" si="471">(AB707)*0.00001</f>
        <v>1.1440000000000001E-2</v>
      </c>
      <c r="AZ707" s="132">
        <f t="shared" ref="AZ707:AZ770" si="472">(V707)*0.00001</f>
        <v>0.23294000000000001</v>
      </c>
      <c r="BA707" s="132">
        <f t="shared" ref="BA707:BA770" si="473">(Y707)*0.00001</f>
        <v>0.15335000000000001</v>
      </c>
      <c r="BB707" s="132">
        <f t="shared" ref="BB707:BB770" si="474">(W707)*0.00002</f>
        <v>0.61088000000000009</v>
      </c>
      <c r="BC707" s="132">
        <f t="shared" ref="BC707:BC770" si="475">(Z707)*0.00001</f>
        <v>0.14334000000000002</v>
      </c>
      <c r="BD707" s="132">
        <f t="shared" ref="BD707:BD770" si="476">(X707)*0.00001</f>
        <v>0.15083000000000002</v>
      </c>
      <c r="BE707" s="132">
        <f t="shared" ref="BE707:BE770" si="477">(AF707)*0.00001</f>
        <v>7.7310000000000004E-2</v>
      </c>
      <c r="BF707" s="132">
        <f t="shared" ref="BF707:BF770" si="478">(AD707)*0.00001</f>
        <v>2.6590000000000003E-2</v>
      </c>
      <c r="BG707" s="132">
        <f t="shared" si="448"/>
        <v>1.1009999999999999E-2</v>
      </c>
      <c r="BH707" s="132"/>
      <c r="BI707" s="132">
        <f t="shared" si="458"/>
        <v>1.2494000000000001</v>
      </c>
      <c r="BJ707" s="132">
        <f t="shared" si="458"/>
        <v>2.1722000000000001</v>
      </c>
      <c r="BK707" s="132">
        <f t="shared" si="458"/>
        <v>2.9673000000000003</v>
      </c>
      <c r="BL707" s="132">
        <f t="shared" ref="BL707:BL770" si="479">(U707)*0.0001</f>
        <v>0.29260000000000003</v>
      </c>
      <c r="BM707" s="132">
        <f t="shared" si="449"/>
        <v>1.4839</v>
      </c>
      <c r="BN707" s="132">
        <f t="shared" ref="BN707:BN770" si="480">(F707)*0.00002</f>
        <v>0.77940000000000009</v>
      </c>
      <c r="BO707" s="132"/>
      <c r="BP707" s="132">
        <f t="shared" si="450"/>
        <v>3.5580500000000002</v>
      </c>
      <c r="BQ707" s="132">
        <f t="shared" si="451"/>
        <v>9.3338999999999999</v>
      </c>
      <c r="BR707" s="132">
        <f t="shared" si="452"/>
        <v>0.34067999999999998</v>
      </c>
      <c r="BS707" s="132">
        <f t="shared" ref="BS707:BS770" si="481">(T707)*0.00001</f>
        <v>0.11996000000000001</v>
      </c>
      <c r="BT707" s="132">
        <f t="shared" ref="BT707:BT770" si="482">(R707)*0.0001</f>
        <v>1.3481000000000001</v>
      </c>
      <c r="BU707" s="132"/>
      <c r="BV707" s="132">
        <f t="shared" si="453"/>
        <v>0.128</v>
      </c>
      <c r="BW707" s="133">
        <f t="shared" si="459"/>
        <v>1.1502000000000001</v>
      </c>
      <c r="BX707" s="133">
        <f t="shared" si="459"/>
        <v>1.1601000000000001</v>
      </c>
      <c r="BY707" s="133">
        <f t="shared" ref="BY707:BY770" si="483">(Q707)*0.0001</f>
        <v>0.24430000000000002</v>
      </c>
      <c r="BZ707" s="133">
        <f t="shared" ref="BZ707:BZ770" si="484">(L707)*0.0001</f>
        <v>0.32940000000000003</v>
      </c>
      <c r="CA707" s="133">
        <f t="shared" ref="CA707:CA770" si="485">(N707)*0.0001</f>
        <v>1.77E-2</v>
      </c>
      <c r="CB707" s="133">
        <f t="shared" ref="CB707:CB770" si="486">(O707)*0.0005</f>
        <v>7.8680000000000003</v>
      </c>
      <c r="CC707" s="133"/>
      <c r="CD707" s="133">
        <f t="shared" ref="CD707:CD770" si="487">(P707)*0.0001</f>
        <v>1.3192000000000002</v>
      </c>
    </row>
    <row r="708" spans="1:82" ht="15.75" x14ac:dyDescent="0.25">
      <c r="A708" s="125">
        <v>43806</v>
      </c>
      <c r="B708" s="138">
        <v>12952</v>
      </c>
      <c r="C708" s="138">
        <v>44215</v>
      </c>
      <c r="D708" s="138">
        <v>60223</v>
      </c>
      <c r="E708" s="138">
        <v>14415</v>
      </c>
      <c r="F708" s="138">
        <v>41511</v>
      </c>
      <c r="G708" s="138">
        <v>1193</v>
      </c>
      <c r="H708" s="138">
        <v>11161</v>
      </c>
      <c r="I708" s="138">
        <v>11690</v>
      </c>
      <c r="J708" s="138">
        <v>95370</v>
      </c>
      <c r="K708" s="138">
        <v>72115</v>
      </c>
      <c r="L708" s="138">
        <v>3247</v>
      </c>
      <c r="M708" s="138">
        <v>15915</v>
      </c>
      <c r="N708" s="138">
        <v>59</v>
      </c>
      <c r="O708" s="138">
        <v>16901</v>
      </c>
      <c r="P708" s="138">
        <v>13521</v>
      </c>
      <c r="Q708" s="138">
        <v>2374</v>
      </c>
      <c r="R708" s="138">
        <v>12989</v>
      </c>
      <c r="S708" s="138">
        <v>41629</v>
      </c>
      <c r="T708" s="138">
        <v>14485</v>
      </c>
      <c r="U708" s="138">
        <v>2919</v>
      </c>
      <c r="V708" s="138">
        <v>24508</v>
      </c>
      <c r="W708" s="138">
        <v>33491</v>
      </c>
      <c r="X708" s="138">
        <v>14397</v>
      </c>
      <c r="Y708" s="146">
        <v>15335</v>
      </c>
      <c r="Z708" s="138">
        <v>15194</v>
      </c>
      <c r="AA708" s="138">
        <v>42318</v>
      </c>
      <c r="AB708" s="138">
        <v>1269</v>
      </c>
      <c r="AC708" s="138">
        <v>657</v>
      </c>
      <c r="AD708" s="138">
        <v>3193</v>
      </c>
      <c r="AE708" s="138">
        <v>25003</v>
      </c>
      <c r="AF708" s="138">
        <v>6332</v>
      </c>
      <c r="AG708" s="138">
        <v>740</v>
      </c>
      <c r="AH708" s="138">
        <v>20060</v>
      </c>
      <c r="AI708" s="138">
        <v>17080</v>
      </c>
      <c r="AJ708" s="138">
        <v>363740</v>
      </c>
      <c r="AK708" s="128">
        <f t="shared" si="461"/>
        <v>0.15915000000000001</v>
      </c>
      <c r="AL708" s="129">
        <f t="shared" si="462"/>
        <v>1.2952000000000001</v>
      </c>
      <c r="AM708" s="129">
        <f t="shared" si="463"/>
        <v>2.21075</v>
      </c>
      <c r="AN708" s="129">
        <f t="shared" si="463"/>
        <v>3.0111500000000002</v>
      </c>
      <c r="AO708" s="129">
        <f t="shared" si="464"/>
        <v>9.5370000000000008</v>
      </c>
      <c r="AP708" s="129">
        <f t="shared" si="465"/>
        <v>3.60575</v>
      </c>
      <c r="AQ708" s="129">
        <f t="shared" si="466"/>
        <v>0.20060000000000003</v>
      </c>
      <c r="AR708" s="129">
        <f t="shared" si="466"/>
        <v>0.17080000000000001</v>
      </c>
      <c r="AT708" s="131">
        <f t="shared" ref="AT708:AT771" si="488">A708</f>
        <v>43806</v>
      </c>
      <c r="AU708" s="132">
        <f t="shared" si="467"/>
        <v>0.25003000000000003</v>
      </c>
      <c r="AV708" s="132">
        <f t="shared" si="468"/>
        <v>0.42318000000000006</v>
      </c>
      <c r="AW708" s="132">
        <f t="shared" si="469"/>
        <v>0.41629000000000005</v>
      </c>
      <c r="AX708" s="132">
        <f t="shared" si="470"/>
        <v>6.5700000000000003E-3</v>
      </c>
      <c r="AY708" s="132">
        <f t="shared" si="471"/>
        <v>1.2690000000000002E-2</v>
      </c>
      <c r="AZ708" s="132">
        <f t="shared" si="472"/>
        <v>0.24508000000000002</v>
      </c>
      <c r="BA708" s="132">
        <f t="shared" si="473"/>
        <v>0.15335000000000001</v>
      </c>
      <c r="BB708" s="132">
        <f t="shared" si="474"/>
        <v>0.66982000000000008</v>
      </c>
      <c r="BC708" s="132">
        <f t="shared" si="475"/>
        <v>0.15194000000000002</v>
      </c>
      <c r="BD708" s="132">
        <f t="shared" si="476"/>
        <v>0.14397000000000001</v>
      </c>
      <c r="BE708" s="132">
        <f t="shared" si="477"/>
        <v>6.3320000000000001E-2</v>
      </c>
      <c r="BF708" s="132">
        <f t="shared" si="478"/>
        <v>3.193E-2</v>
      </c>
      <c r="BG708" s="132">
        <f t="shared" ref="BG708:BG771" si="489">(AG708)*0.000001</f>
        <v>7.3999999999999999E-4</v>
      </c>
      <c r="BH708" s="132"/>
      <c r="BI708" s="132">
        <f t="shared" si="458"/>
        <v>1.2952000000000001</v>
      </c>
      <c r="BJ708" s="132">
        <f t="shared" si="458"/>
        <v>2.21075</v>
      </c>
      <c r="BK708" s="132">
        <f t="shared" si="458"/>
        <v>3.0111500000000002</v>
      </c>
      <c r="BL708" s="132">
        <f t="shared" si="479"/>
        <v>0.29189999999999999</v>
      </c>
      <c r="BM708" s="132">
        <f t="shared" ref="BM708:BM771" si="490">((E708)*0.0001)</f>
        <v>1.4415</v>
      </c>
      <c r="BN708" s="132">
        <f t="shared" si="480"/>
        <v>0.83022000000000007</v>
      </c>
      <c r="BO708" s="132"/>
      <c r="BP708" s="132">
        <f t="shared" ref="BP708:BP771" si="491">(AP708)</f>
        <v>3.60575</v>
      </c>
      <c r="BQ708" s="132">
        <f t="shared" ref="BQ708:BQ771" si="492">(AO708)</f>
        <v>9.5370000000000008</v>
      </c>
      <c r="BR708" s="132">
        <f t="shared" ref="BR708:BR771" si="493">(AJ708)*0.000001</f>
        <v>0.36374000000000001</v>
      </c>
      <c r="BS708" s="132">
        <f t="shared" si="481"/>
        <v>0.14485000000000001</v>
      </c>
      <c r="BT708" s="132">
        <f t="shared" si="482"/>
        <v>1.2989000000000002</v>
      </c>
      <c r="BU708" s="132"/>
      <c r="BV708" s="132">
        <f t="shared" ref="BV708:BV771" si="494">((G708)*0.0001)</f>
        <v>0.1193</v>
      </c>
      <c r="BW708" s="133">
        <f t="shared" si="459"/>
        <v>1.1161000000000001</v>
      </c>
      <c r="BX708" s="133">
        <f t="shared" si="459"/>
        <v>1.169</v>
      </c>
      <c r="BY708" s="133">
        <f t="shared" si="483"/>
        <v>0.2374</v>
      </c>
      <c r="BZ708" s="133">
        <f t="shared" si="484"/>
        <v>0.32469999999999999</v>
      </c>
      <c r="CA708" s="133">
        <f t="shared" si="485"/>
        <v>5.8999999999999999E-3</v>
      </c>
      <c r="CB708" s="133">
        <f t="shared" si="486"/>
        <v>8.4504999999999999</v>
      </c>
      <c r="CC708" s="133"/>
      <c r="CD708" s="133">
        <f t="shared" si="487"/>
        <v>1.3521000000000001</v>
      </c>
    </row>
    <row r="709" spans="1:82" ht="15.75" x14ac:dyDescent="0.25">
      <c r="A709" s="125">
        <v>43807</v>
      </c>
      <c r="B709" s="138">
        <v>13294</v>
      </c>
      <c r="C709" s="138">
        <v>45253</v>
      </c>
      <c r="D709" s="138">
        <v>60974</v>
      </c>
      <c r="E709" s="138">
        <v>14775</v>
      </c>
      <c r="F709" s="138">
        <v>43370</v>
      </c>
      <c r="G709" s="138">
        <v>1214</v>
      </c>
      <c r="H709" s="138">
        <v>10948</v>
      </c>
      <c r="I709" s="138">
        <v>11491</v>
      </c>
      <c r="J709" s="138">
        <v>96088</v>
      </c>
      <c r="K709" s="138">
        <v>73914</v>
      </c>
      <c r="L709" s="138">
        <v>3225</v>
      </c>
      <c r="M709" s="138">
        <v>16981</v>
      </c>
      <c r="N709" s="138">
        <v>60</v>
      </c>
      <c r="O709" s="138">
        <v>16918</v>
      </c>
      <c r="P709" s="138">
        <v>13210</v>
      </c>
      <c r="Q709" s="138">
        <v>2404</v>
      </c>
      <c r="R709" s="138">
        <v>13437</v>
      </c>
      <c r="S709" s="138">
        <v>41196</v>
      </c>
      <c r="T709" s="138">
        <v>15118</v>
      </c>
      <c r="U709" s="138">
        <v>2965</v>
      </c>
      <c r="V709" s="138">
        <v>26730</v>
      </c>
      <c r="W709" s="146">
        <v>30264</v>
      </c>
      <c r="X709" s="138">
        <v>15122</v>
      </c>
      <c r="Y709" s="146">
        <v>15335</v>
      </c>
      <c r="Z709" s="138">
        <v>14406</v>
      </c>
      <c r="AA709" s="138">
        <v>44490</v>
      </c>
      <c r="AB709" s="138">
        <v>1260</v>
      </c>
      <c r="AC709" s="138">
        <v>677</v>
      </c>
      <c r="AD709" s="138">
        <v>2204</v>
      </c>
      <c r="AE709" s="138">
        <v>31919</v>
      </c>
      <c r="AF709" s="138">
        <v>6115</v>
      </c>
      <c r="AG709" s="138">
        <v>0</v>
      </c>
      <c r="AH709" s="138">
        <v>18510</v>
      </c>
      <c r="AI709" s="138">
        <v>11520</v>
      </c>
      <c r="AJ709" s="138">
        <v>358700</v>
      </c>
      <c r="AK709" s="128">
        <f t="shared" si="461"/>
        <v>0.16981000000000002</v>
      </c>
      <c r="AL709" s="129">
        <f t="shared" si="462"/>
        <v>1.3294000000000001</v>
      </c>
      <c r="AM709" s="129">
        <f t="shared" si="463"/>
        <v>2.2626500000000003</v>
      </c>
      <c r="AN709" s="129">
        <f t="shared" si="463"/>
        <v>3.0487000000000002</v>
      </c>
      <c r="AO709" s="129">
        <f t="shared" si="464"/>
        <v>9.6088000000000005</v>
      </c>
      <c r="AP709" s="129">
        <f t="shared" si="465"/>
        <v>3.6957</v>
      </c>
      <c r="AQ709" s="129">
        <f t="shared" si="466"/>
        <v>0.18510000000000001</v>
      </c>
      <c r="AR709" s="129">
        <f t="shared" si="466"/>
        <v>0.11520000000000001</v>
      </c>
      <c r="AT709" s="131">
        <f t="shared" si="488"/>
        <v>43807</v>
      </c>
      <c r="AU709" s="132">
        <f t="shared" si="467"/>
        <v>0.31919000000000003</v>
      </c>
      <c r="AV709" s="132">
        <f t="shared" si="468"/>
        <v>0.44490000000000002</v>
      </c>
      <c r="AW709" s="132">
        <f t="shared" si="469"/>
        <v>0.41196000000000005</v>
      </c>
      <c r="AX709" s="132">
        <f t="shared" si="470"/>
        <v>6.7700000000000008E-3</v>
      </c>
      <c r="AY709" s="132">
        <f t="shared" si="471"/>
        <v>1.2600000000000002E-2</v>
      </c>
      <c r="AZ709" s="132">
        <f t="shared" si="472"/>
        <v>0.26730000000000004</v>
      </c>
      <c r="BA709" s="132">
        <f t="shared" si="473"/>
        <v>0.15335000000000001</v>
      </c>
      <c r="BB709" s="132">
        <f t="shared" si="474"/>
        <v>0.60528000000000004</v>
      </c>
      <c r="BC709" s="132">
        <f t="shared" si="475"/>
        <v>0.14406000000000002</v>
      </c>
      <c r="BD709" s="132">
        <f t="shared" si="476"/>
        <v>0.15122000000000002</v>
      </c>
      <c r="BE709" s="132">
        <f t="shared" si="477"/>
        <v>6.1150000000000003E-2</v>
      </c>
      <c r="BF709" s="132">
        <f t="shared" si="478"/>
        <v>2.2040000000000001E-2</v>
      </c>
      <c r="BG709" s="132">
        <f t="shared" si="489"/>
        <v>0</v>
      </c>
      <c r="BH709" s="132"/>
      <c r="BI709" s="132">
        <f t="shared" si="458"/>
        <v>1.3294000000000001</v>
      </c>
      <c r="BJ709" s="132">
        <f t="shared" si="458"/>
        <v>2.2626500000000003</v>
      </c>
      <c r="BK709" s="132">
        <f t="shared" si="458"/>
        <v>3.0487000000000002</v>
      </c>
      <c r="BL709" s="132">
        <f t="shared" si="479"/>
        <v>0.29650000000000004</v>
      </c>
      <c r="BM709" s="132">
        <f t="shared" si="490"/>
        <v>1.4775</v>
      </c>
      <c r="BN709" s="132">
        <f t="shared" si="480"/>
        <v>0.86740000000000006</v>
      </c>
      <c r="BO709" s="132"/>
      <c r="BP709" s="132">
        <f t="shared" si="491"/>
        <v>3.6957</v>
      </c>
      <c r="BQ709" s="132">
        <f t="shared" si="492"/>
        <v>9.6088000000000005</v>
      </c>
      <c r="BR709" s="132">
        <f t="shared" si="493"/>
        <v>0.35869999999999996</v>
      </c>
      <c r="BS709" s="132">
        <f t="shared" si="481"/>
        <v>0.15118000000000001</v>
      </c>
      <c r="BT709" s="132">
        <f t="shared" si="482"/>
        <v>1.3437000000000001</v>
      </c>
      <c r="BU709" s="132"/>
      <c r="BV709" s="132">
        <f t="shared" si="494"/>
        <v>0.12140000000000001</v>
      </c>
      <c r="BW709" s="133">
        <f t="shared" si="459"/>
        <v>1.0948</v>
      </c>
      <c r="BX709" s="133">
        <f t="shared" si="459"/>
        <v>1.1491</v>
      </c>
      <c r="BY709" s="133">
        <f t="shared" si="483"/>
        <v>0.2404</v>
      </c>
      <c r="BZ709" s="133">
        <f t="shared" si="484"/>
        <v>0.32250000000000001</v>
      </c>
      <c r="CA709" s="133">
        <f t="shared" si="485"/>
        <v>6.0000000000000001E-3</v>
      </c>
      <c r="CB709" s="133">
        <f t="shared" si="486"/>
        <v>8.4589999999999996</v>
      </c>
      <c r="CC709" s="133"/>
      <c r="CD709" s="133">
        <f t="shared" si="487"/>
        <v>1.3210000000000002</v>
      </c>
    </row>
    <row r="710" spans="1:82" ht="15.75" x14ac:dyDescent="0.25">
      <c r="A710" s="125">
        <v>43808</v>
      </c>
      <c r="B710" s="126">
        <v>13991</v>
      </c>
      <c r="C710" s="126">
        <v>47992</v>
      </c>
      <c r="D710" s="126">
        <v>64290</v>
      </c>
      <c r="E710" s="126">
        <v>16914</v>
      </c>
      <c r="F710" s="126">
        <v>38296</v>
      </c>
      <c r="G710" s="126">
        <v>1738</v>
      </c>
      <c r="H710" s="126">
        <v>14568</v>
      </c>
      <c r="I710" s="126">
        <v>14711</v>
      </c>
      <c r="J710" s="126">
        <v>103543</v>
      </c>
      <c r="K710" s="126">
        <v>78003</v>
      </c>
      <c r="L710" s="126">
        <v>3786</v>
      </c>
      <c r="M710" s="126">
        <v>15935</v>
      </c>
      <c r="N710" s="126">
        <v>305</v>
      </c>
      <c r="O710" s="126">
        <v>17747</v>
      </c>
      <c r="P710" s="126">
        <v>15438</v>
      </c>
      <c r="Q710" s="126">
        <v>3402</v>
      </c>
      <c r="R710" s="126">
        <v>14551</v>
      </c>
      <c r="S710" s="126">
        <v>47971</v>
      </c>
      <c r="T710" s="126">
        <v>11707</v>
      </c>
      <c r="U710" s="126">
        <v>4231</v>
      </c>
      <c r="V710" s="126">
        <v>26914</v>
      </c>
      <c r="W710" s="126">
        <v>34740</v>
      </c>
      <c r="X710" s="126">
        <v>20464</v>
      </c>
      <c r="Y710" s="146">
        <v>15335</v>
      </c>
      <c r="Z710" s="126">
        <v>14251</v>
      </c>
      <c r="AA710" s="126">
        <v>47030</v>
      </c>
      <c r="AB710" s="126">
        <v>1846</v>
      </c>
      <c r="AC710" s="126">
        <v>803</v>
      </c>
      <c r="AD710" s="126">
        <v>8986</v>
      </c>
      <c r="AE710" s="126">
        <v>38236</v>
      </c>
      <c r="AF710" s="126">
        <v>10322</v>
      </c>
      <c r="AG710" s="126">
        <v>11010</v>
      </c>
      <c r="AH710" s="126">
        <v>57170</v>
      </c>
      <c r="AI710" s="126">
        <v>51200</v>
      </c>
      <c r="AJ710" s="126">
        <v>357140</v>
      </c>
      <c r="AK710" s="128">
        <f t="shared" si="461"/>
        <v>0.15935000000000002</v>
      </c>
      <c r="AL710" s="129">
        <f t="shared" si="462"/>
        <v>1.3991</v>
      </c>
      <c r="AM710" s="129">
        <f t="shared" si="463"/>
        <v>2.3996</v>
      </c>
      <c r="AN710" s="129">
        <f t="shared" si="463"/>
        <v>3.2145000000000001</v>
      </c>
      <c r="AO710" s="129">
        <f t="shared" si="464"/>
        <v>10.3543</v>
      </c>
      <c r="AP710" s="129">
        <f t="shared" si="465"/>
        <v>3.90015</v>
      </c>
      <c r="AQ710" s="129">
        <f t="shared" si="466"/>
        <v>0.5717000000000001</v>
      </c>
      <c r="AR710" s="129">
        <f t="shared" si="466"/>
        <v>0.51200000000000001</v>
      </c>
      <c r="AT710" s="131">
        <f t="shared" si="488"/>
        <v>43808</v>
      </c>
      <c r="AU710" s="132">
        <f t="shared" si="467"/>
        <v>0.38236000000000003</v>
      </c>
      <c r="AV710" s="132">
        <f t="shared" si="468"/>
        <v>0.47030000000000005</v>
      </c>
      <c r="AW710" s="132">
        <f t="shared" si="469"/>
        <v>0.47971000000000003</v>
      </c>
      <c r="AX710" s="132">
        <f t="shared" si="470"/>
        <v>8.0300000000000007E-3</v>
      </c>
      <c r="AY710" s="132">
        <f t="shared" si="471"/>
        <v>1.8460000000000001E-2</v>
      </c>
      <c r="AZ710" s="132">
        <f t="shared" si="472"/>
        <v>0.26914000000000005</v>
      </c>
      <c r="BA710" s="132">
        <f t="shared" si="473"/>
        <v>0.15335000000000001</v>
      </c>
      <c r="BB710" s="132">
        <f t="shared" si="474"/>
        <v>0.69480000000000008</v>
      </c>
      <c r="BC710" s="132">
        <f t="shared" si="475"/>
        <v>0.14251</v>
      </c>
      <c r="BD710" s="132">
        <f t="shared" si="476"/>
        <v>0.20464000000000002</v>
      </c>
      <c r="BE710" s="132">
        <f t="shared" si="477"/>
        <v>0.10322000000000001</v>
      </c>
      <c r="BF710" s="132">
        <f t="shared" si="478"/>
        <v>8.9860000000000009E-2</v>
      </c>
      <c r="BG710" s="132">
        <f t="shared" si="489"/>
        <v>1.1009999999999999E-2</v>
      </c>
      <c r="BH710" s="132"/>
      <c r="BI710" s="132">
        <f t="shared" si="458"/>
        <v>1.3991</v>
      </c>
      <c r="BJ710" s="132">
        <f t="shared" si="458"/>
        <v>2.3996</v>
      </c>
      <c r="BK710" s="132">
        <f t="shared" si="458"/>
        <v>3.2145000000000001</v>
      </c>
      <c r="BL710" s="132">
        <f t="shared" si="479"/>
        <v>0.42310000000000003</v>
      </c>
      <c r="BM710" s="132">
        <f t="shared" si="490"/>
        <v>1.6914</v>
      </c>
      <c r="BN710" s="132">
        <f t="shared" si="480"/>
        <v>0.76592000000000005</v>
      </c>
      <c r="BO710" s="132"/>
      <c r="BP710" s="132">
        <f t="shared" si="491"/>
        <v>3.90015</v>
      </c>
      <c r="BQ710" s="132">
        <f t="shared" si="492"/>
        <v>10.3543</v>
      </c>
      <c r="BR710" s="132">
        <f t="shared" si="493"/>
        <v>0.35713999999999996</v>
      </c>
      <c r="BS710" s="132">
        <f t="shared" si="481"/>
        <v>0.11707000000000001</v>
      </c>
      <c r="BT710" s="132">
        <f t="shared" si="482"/>
        <v>1.4551000000000001</v>
      </c>
      <c r="BU710" s="132"/>
      <c r="BV710" s="132">
        <f t="shared" si="494"/>
        <v>0.17380000000000001</v>
      </c>
      <c r="BW710" s="133">
        <f t="shared" si="459"/>
        <v>1.4568000000000001</v>
      </c>
      <c r="BX710" s="133">
        <f t="shared" si="459"/>
        <v>1.4711000000000001</v>
      </c>
      <c r="BY710" s="133">
        <f t="shared" si="483"/>
        <v>0.3402</v>
      </c>
      <c r="BZ710" s="133">
        <f t="shared" si="484"/>
        <v>0.37859999999999999</v>
      </c>
      <c r="CA710" s="133">
        <f t="shared" si="485"/>
        <v>3.0500000000000003E-2</v>
      </c>
      <c r="CB710" s="133">
        <f t="shared" si="486"/>
        <v>8.8734999999999999</v>
      </c>
      <c r="CC710" s="133"/>
      <c r="CD710" s="133">
        <f t="shared" si="487"/>
        <v>1.5438000000000001</v>
      </c>
    </row>
    <row r="711" spans="1:82" ht="15.75" x14ac:dyDescent="0.25">
      <c r="A711" s="125">
        <v>43809</v>
      </c>
      <c r="B711" s="126">
        <v>13547</v>
      </c>
      <c r="C711" s="126">
        <v>46136</v>
      </c>
      <c r="D711" s="126">
        <v>62342</v>
      </c>
      <c r="E711" s="126">
        <v>16856</v>
      </c>
      <c r="F711" s="126">
        <v>40960</v>
      </c>
      <c r="G711" s="126">
        <v>1583</v>
      </c>
      <c r="H711" s="126">
        <v>15721</v>
      </c>
      <c r="I711" s="126">
        <v>15608</v>
      </c>
      <c r="J711" s="126">
        <v>100942</v>
      </c>
      <c r="K711" s="126">
        <v>77934</v>
      </c>
      <c r="L711" s="126">
        <v>4229</v>
      </c>
      <c r="M711" s="126">
        <v>15075</v>
      </c>
      <c r="N711" s="126">
        <v>168</v>
      </c>
      <c r="O711" s="126">
        <v>16940</v>
      </c>
      <c r="P711" s="126">
        <v>16283</v>
      </c>
      <c r="Q711" s="126">
        <v>3640</v>
      </c>
      <c r="R711" s="126">
        <v>13801</v>
      </c>
      <c r="S711" s="126">
        <v>47981</v>
      </c>
      <c r="T711" s="126">
        <v>14250</v>
      </c>
      <c r="U711" s="126">
        <v>4603</v>
      </c>
      <c r="V711" s="126">
        <v>25633</v>
      </c>
      <c r="W711" s="126">
        <v>34445</v>
      </c>
      <c r="X711" s="126">
        <v>18780</v>
      </c>
      <c r="Y711" s="146">
        <v>15335</v>
      </c>
      <c r="Z711" s="126">
        <v>13037</v>
      </c>
      <c r="AA711" s="126">
        <v>44806</v>
      </c>
      <c r="AB711" s="126">
        <v>1790</v>
      </c>
      <c r="AC711" s="126">
        <v>733</v>
      </c>
      <c r="AD711" s="126">
        <v>6505</v>
      </c>
      <c r="AE711" s="126">
        <v>34663</v>
      </c>
      <c r="AF711" s="126">
        <v>10416</v>
      </c>
      <c r="AG711" s="126">
        <v>11010</v>
      </c>
      <c r="AH711" s="126">
        <v>40210</v>
      </c>
      <c r="AI711" s="126">
        <v>30150</v>
      </c>
      <c r="AJ711" s="126">
        <v>323220</v>
      </c>
      <c r="AK711" s="128">
        <f t="shared" si="461"/>
        <v>0.15075000000000002</v>
      </c>
      <c r="AL711" s="129">
        <f t="shared" si="462"/>
        <v>1.3547</v>
      </c>
      <c r="AM711" s="129">
        <f t="shared" si="463"/>
        <v>2.3068</v>
      </c>
      <c r="AN711" s="129">
        <f t="shared" si="463"/>
        <v>3.1171000000000002</v>
      </c>
      <c r="AO711" s="129">
        <f t="shared" si="464"/>
        <v>10.094200000000001</v>
      </c>
      <c r="AP711" s="129">
        <f t="shared" si="465"/>
        <v>3.8967000000000001</v>
      </c>
      <c r="AQ711" s="129">
        <f t="shared" si="466"/>
        <v>0.40210000000000001</v>
      </c>
      <c r="AR711" s="129">
        <f t="shared" si="466"/>
        <v>0.30150000000000005</v>
      </c>
      <c r="AT711" s="131">
        <f t="shared" si="488"/>
        <v>43809</v>
      </c>
      <c r="AU711" s="132">
        <f t="shared" si="467"/>
        <v>0.34663000000000005</v>
      </c>
      <c r="AV711" s="132">
        <f t="shared" si="468"/>
        <v>0.44806000000000001</v>
      </c>
      <c r="AW711" s="132">
        <f t="shared" si="469"/>
        <v>0.47981000000000001</v>
      </c>
      <c r="AX711" s="132">
        <f t="shared" si="470"/>
        <v>7.3300000000000006E-3</v>
      </c>
      <c r="AY711" s="132">
        <f t="shared" si="471"/>
        <v>1.7900000000000003E-2</v>
      </c>
      <c r="AZ711" s="132">
        <f t="shared" si="472"/>
        <v>0.25633</v>
      </c>
      <c r="BA711" s="132">
        <f t="shared" si="473"/>
        <v>0.15335000000000001</v>
      </c>
      <c r="BB711" s="132">
        <f t="shared" si="474"/>
        <v>0.68890000000000007</v>
      </c>
      <c r="BC711" s="132">
        <f t="shared" si="475"/>
        <v>0.13037000000000001</v>
      </c>
      <c r="BD711" s="132">
        <f t="shared" si="476"/>
        <v>0.18780000000000002</v>
      </c>
      <c r="BE711" s="132">
        <f t="shared" si="477"/>
        <v>0.10416</v>
      </c>
      <c r="BF711" s="132">
        <f t="shared" si="478"/>
        <v>6.5050000000000011E-2</v>
      </c>
      <c r="BG711" s="132">
        <f t="shared" si="489"/>
        <v>1.1009999999999999E-2</v>
      </c>
      <c r="BH711" s="132"/>
      <c r="BI711" s="132">
        <f t="shared" si="458"/>
        <v>1.3547</v>
      </c>
      <c r="BJ711" s="132">
        <f t="shared" si="458"/>
        <v>2.3068</v>
      </c>
      <c r="BK711" s="132">
        <f t="shared" si="458"/>
        <v>3.1171000000000002</v>
      </c>
      <c r="BL711" s="132">
        <f t="shared" si="479"/>
        <v>0.46030000000000004</v>
      </c>
      <c r="BM711" s="132">
        <f t="shared" si="490"/>
        <v>1.6856</v>
      </c>
      <c r="BN711" s="132">
        <f t="shared" si="480"/>
        <v>0.81920000000000004</v>
      </c>
      <c r="BO711" s="132"/>
      <c r="BP711" s="132">
        <f t="shared" si="491"/>
        <v>3.8967000000000001</v>
      </c>
      <c r="BQ711" s="132">
        <f t="shared" si="492"/>
        <v>10.094200000000001</v>
      </c>
      <c r="BR711" s="132">
        <f t="shared" si="493"/>
        <v>0.32322000000000001</v>
      </c>
      <c r="BS711" s="132">
        <f t="shared" si="481"/>
        <v>0.14250000000000002</v>
      </c>
      <c r="BT711" s="132">
        <f t="shared" si="482"/>
        <v>1.3801000000000001</v>
      </c>
      <c r="BU711" s="132"/>
      <c r="BV711" s="132">
        <f t="shared" si="494"/>
        <v>0.1583</v>
      </c>
      <c r="BW711" s="133">
        <f t="shared" si="459"/>
        <v>1.5721000000000001</v>
      </c>
      <c r="BX711" s="133">
        <f t="shared" si="459"/>
        <v>1.5608</v>
      </c>
      <c r="BY711" s="133">
        <f t="shared" si="483"/>
        <v>0.36399999999999999</v>
      </c>
      <c r="BZ711" s="133">
        <f t="shared" si="484"/>
        <v>0.4229</v>
      </c>
      <c r="CA711" s="133">
        <f t="shared" si="485"/>
        <v>1.6800000000000002E-2</v>
      </c>
      <c r="CB711" s="133">
        <f t="shared" si="486"/>
        <v>8.4700000000000006</v>
      </c>
      <c r="CC711" s="133"/>
      <c r="CD711" s="133">
        <f t="shared" si="487"/>
        <v>1.6283000000000001</v>
      </c>
    </row>
    <row r="712" spans="1:82" ht="15.75" x14ac:dyDescent="0.25">
      <c r="A712" s="125">
        <v>43810</v>
      </c>
      <c r="B712" s="138">
        <v>13629</v>
      </c>
      <c r="C712" s="138">
        <v>47135</v>
      </c>
      <c r="D712" s="138">
        <v>64624</v>
      </c>
      <c r="E712" s="138">
        <v>17356</v>
      </c>
      <c r="F712" s="138">
        <v>40247</v>
      </c>
      <c r="G712" s="138">
        <v>1725</v>
      </c>
      <c r="H712" s="138">
        <v>18670</v>
      </c>
      <c r="I712" s="138">
        <v>17792</v>
      </c>
      <c r="J712" s="138">
        <v>103283</v>
      </c>
      <c r="K712" s="138">
        <v>78157</v>
      </c>
      <c r="L712" s="138">
        <v>4709</v>
      </c>
      <c r="M712" s="138">
        <v>15243</v>
      </c>
      <c r="N712" s="138">
        <v>165</v>
      </c>
      <c r="O712" s="138">
        <v>18018</v>
      </c>
      <c r="P712" s="138">
        <v>17940</v>
      </c>
      <c r="Q712" s="138">
        <v>4084</v>
      </c>
      <c r="R712" s="138">
        <v>13902</v>
      </c>
      <c r="S712" s="138">
        <v>47193</v>
      </c>
      <c r="T712" s="138">
        <v>16866</v>
      </c>
      <c r="U712" s="138">
        <v>4914</v>
      </c>
      <c r="V712" s="138">
        <v>26149</v>
      </c>
      <c r="W712" s="138">
        <v>35018</v>
      </c>
      <c r="X712" s="145">
        <v>21686</v>
      </c>
      <c r="Y712" s="146">
        <v>15335</v>
      </c>
      <c r="Z712" s="138">
        <v>13148</v>
      </c>
      <c r="AA712" s="138">
        <v>43554</v>
      </c>
      <c r="AB712" s="138">
        <v>1992</v>
      </c>
      <c r="AC712" s="138">
        <v>748</v>
      </c>
      <c r="AD712" s="138">
        <v>6012</v>
      </c>
      <c r="AE712" s="138">
        <v>27236</v>
      </c>
      <c r="AF712" s="138">
        <v>10831</v>
      </c>
      <c r="AG712" s="138">
        <v>0</v>
      </c>
      <c r="AH712" s="138">
        <v>39010</v>
      </c>
      <c r="AI712" s="138">
        <v>29410</v>
      </c>
      <c r="AJ712" s="138">
        <v>300600</v>
      </c>
      <c r="AK712" s="128">
        <f t="shared" si="461"/>
        <v>0.15243000000000001</v>
      </c>
      <c r="AL712" s="129">
        <f t="shared" si="462"/>
        <v>1.3629</v>
      </c>
      <c r="AM712" s="129">
        <f t="shared" si="463"/>
        <v>2.3567499999999999</v>
      </c>
      <c r="AN712" s="129">
        <f t="shared" si="463"/>
        <v>3.2312000000000003</v>
      </c>
      <c r="AO712" s="129">
        <f t="shared" si="464"/>
        <v>10.3283</v>
      </c>
      <c r="AP712" s="129">
        <f t="shared" si="465"/>
        <v>3.9078500000000003</v>
      </c>
      <c r="AQ712" s="129">
        <f t="shared" si="466"/>
        <v>0.39010000000000006</v>
      </c>
      <c r="AR712" s="129">
        <f t="shared" si="466"/>
        <v>0.29410000000000003</v>
      </c>
      <c r="AT712" s="131">
        <f t="shared" si="488"/>
        <v>43810</v>
      </c>
      <c r="AU712" s="132">
        <f t="shared" si="467"/>
        <v>0.27236000000000005</v>
      </c>
      <c r="AV712" s="132">
        <f t="shared" si="468"/>
        <v>0.43554000000000004</v>
      </c>
      <c r="AW712" s="132">
        <f t="shared" si="469"/>
        <v>0.47193000000000002</v>
      </c>
      <c r="AX712" s="132">
        <f t="shared" si="470"/>
        <v>7.4800000000000005E-3</v>
      </c>
      <c r="AY712" s="132">
        <f t="shared" si="471"/>
        <v>1.992E-2</v>
      </c>
      <c r="AZ712" s="132">
        <f t="shared" si="472"/>
        <v>0.26149</v>
      </c>
      <c r="BA712" s="132">
        <f t="shared" si="473"/>
        <v>0.15335000000000001</v>
      </c>
      <c r="BB712" s="132">
        <f t="shared" si="474"/>
        <v>0.70036000000000009</v>
      </c>
      <c r="BC712" s="132">
        <f t="shared" si="475"/>
        <v>0.13148000000000001</v>
      </c>
      <c r="BD712" s="132">
        <f t="shared" si="476"/>
        <v>0.21686000000000002</v>
      </c>
      <c r="BE712" s="132">
        <f t="shared" si="477"/>
        <v>0.10831</v>
      </c>
      <c r="BF712" s="132">
        <f t="shared" si="478"/>
        <v>6.0120000000000007E-2</v>
      </c>
      <c r="BG712" s="132">
        <f t="shared" si="489"/>
        <v>0</v>
      </c>
      <c r="BH712" s="132"/>
      <c r="BI712" s="132">
        <f t="shared" si="458"/>
        <v>1.3629</v>
      </c>
      <c r="BJ712" s="132">
        <f t="shared" si="458"/>
        <v>2.3567499999999999</v>
      </c>
      <c r="BK712" s="132">
        <f t="shared" si="458"/>
        <v>3.2312000000000003</v>
      </c>
      <c r="BL712" s="132">
        <f t="shared" si="479"/>
        <v>0.4914</v>
      </c>
      <c r="BM712" s="132">
        <f t="shared" si="490"/>
        <v>1.7356</v>
      </c>
      <c r="BN712" s="132">
        <f t="shared" si="480"/>
        <v>0.8049400000000001</v>
      </c>
      <c r="BO712" s="132"/>
      <c r="BP712" s="132">
        <f t="shared" si="491"/>
        <v>3.9078500000000003</v>
      </c>
      <c r="BQ712" s="132">
        <f t="shared" si="492"/>
        <v>10.3283</v>
      </c>
      <c r="BR712" s="132">
        <f t="shared" si="493"/>
        <v>0.30059999999999998</v>
      </c>
      <c r="BS712" s="132">
        <f t="shared" si="481"/>
        <v>0.16866</v>
      </c>
      <c r="BT712" s="132">
        <f t="shared" si="482"/>
        <v>1.3902000000000001</v>
      </c>
      <c r="BU712" s="132"/>
      <c r="BV712" s="132">
        <f t="shared" si="494"/>
        <v>0.17250000000000001</v>
      </c>
      <c r="BW712" s="133">
        <f t="shared" si="459"/>
        <v>1.867</v>
      </c>
      <c r="BX712" s="133">
        <f t="shared" si="459"/>
        <v>1.7792000000000001</v>
      </c>
      <c r="BY712" s="133">
        <f t="shared" si="483"/>
        <v>0.40840000000000004</v>
      </c>
      <c r="BZ712" s="133">
        <f t="shared" si="484"/>
        <v>0.47090000000000004</v>
      </c>
      <c r="CA712" s="133">
        <f t="shared" si="485"/>
        <v>1.6500000000000001E-2</v>
      </c>
      <c r="CB712" s="133">
        <f t="shared" si="486"/>
        <v>9.0090000000000003</v>
      </c>
      <c r="CC712" s="133"/>
      <c r="CD712" s="133">
        <f t="shared" si="487"/>
        <v>1.794</v>
      </c>
    </row>
    <row r="713" spans="1:82" ht="15.75" x14ac:dyDescent="0.25">
      <c r="A713" s="125">
        <v>43811</v>
      </c>
      <c r="B713" s="138">
        <v>13148</v>
      </c>
      <c r="C713" s="138">
        <v>45244</v>
      </c>
      <c r="D713" s="138">
        <v>62497</v>
      </c>
      <c r="E713" s="138">
        <v>16618</v>
      </c>
      <c r="F713" s="138">
        <v>41823</v>
      </c>
      <c r="G713" s="138">
        <v>1343</v>
      </c>
      <c r="H713" s="138">
        <v>15872</v>
      </c>
      <c r="I713" s="138">
        <v>15474</v>
      </c>
      <c r="J713" s="138">
        <v>98389</v>
      </c>
      <c r="K713" s="138">
        <v>76580</v>
      </c>
      <c r="L713" s="138">
        <v>4425</v>
      </c>
      <c r="M713" s="138">
        <v>15336</v>
      </c>
      <c r="N713" s="138">
        <v>195</v>
      </c>
      <c r="O713" s="138">
        <v>16910</v>
      </c>
      <c r="P713" s="138">
        <v>16242</v>
      </c>
      <c r="Q713" s="138">
        <v>3408</v>
      </c>
      <c r="R713" s="138">
        <v>13160</v>
      </c>
      <c r="S713" s="138">
        <v>44143</v>
      </c>
      <c r="T713" s="138">
        <v>13263</v>
      </c>
      <c r="U713" s="138">
        <v>4260</v>
      </c>
      <c r="V713" s="138">
        <v>25075</v>
      </c>
      <c r="W713" s="138">
        <v>30687</v>
      </c>
      <c r="X713" s="145">
        <v>19628</v>
      </c>
      <c r="Y713" s="146">
        <v>15335</v>
      </c>
      <c r="Z713" s="138">
        <v>13929</v>
      </c>
      <c r="AA713" s="138">
        <v>42493</v>
      </c>
      <c r="AB713" s="138">
        <v>1390</v>
      </c>
      <c r="AC713" s="138">
        <v>815</v>
      </c>
      <c r="AD713" s="138">
        <v>4126</v>
      </c>
      <c r="AE713" s="138">
        <v>36312</v>
      </c>
      <c r="AF713" s="138">
        <v>9037</v>
      </c>
      <c r="AG713" s="138">
        <v>0</v>
      </c>
      <c r="AH713" s="138">
        <v>27010</v>
      </c>
      <c r="AI713" s="138">
        <v>20670</v>
      </c>
      <c r="AJ713" s="138">
        <v>302420</v>
      </c>
      <c r="AK713" s="128">
        <f t="shared" si="461"/>
        <v>0.15336000000000002</v>
      </c>
      <c r="AL713" s="129">
        <f t="shared" si="462"/>
        <v>1.3148</v>
      </c>
      <c r="AM713" s="129">
        <f t="shared" si="463"/>
        <v>2.2622</v>
      </c>
      <c r="AN713" s="129">
        <f t="shared" si="463"/>
        <v>3.1248500000000003</v>
      </c>
      <c r="AO713" s="129">
        <f t="shared" si="464"/>
        <v>9.8389000000000006</v>
      </c>
      <c r="AP713" s="129">
        <f t="shared" si="465"/>
        <v>3.8290000000000002</v>
      </c>
      <c r="AQ713" s="129">
        <f t="shared" si="466"/>
        <v>0.27010000000000001</v>
      </c>
      <c r="AR713" s="129">
        <f t="shared" si="466"/>
        <v>0.20670000000000002</v>
      </c>
      <c r="AT713" s="131">
        <f t="shared" si="488"/>
        <v>43811</v>
      </c>
      <c r="AU713" s="132">
        <f t="shared" si="467"/>
        <v>0.36312000000000005</v>
      </c>
      <c r="AV713" s="132">
        <f t="shared" si="468"/>
        <v>0.42493000000000003</v>
      </c>
      <c r="AW713" s="132">
        <f t="shared" si="469"/>
        <v>0.44143000000000004</v>
      </c>
      <c r="AX713" s="132">
        <f t="shared" si="470"/>
        <v>8.150000000000001E-3</v>
      </c>
      <c r="AY713" s="132">
        <f t="shared" si="471"/>
        <v>1.3900000000000001E-2</v>
      </c>
      <c r="AZ713" s="132">
        <f t="shared" si="472"/>
        <v>0.25075000000000003</v>
      </c>
      <c r="BA713" s="132">
        <f t="shared" si="473"/>
        <v>0.15335000000000001</v>
      </c>
      <c r="BB713" s="132">
        <f t="shared" si="474"/>
        <v>0.61374000000000006</v>
      </c>
      <c r="BC713" s="132">
        <f t="shared" si="475"/>
        <v>0.13929000000000002</v>
      </c>
      <c r="BD713" s="132">
        <f t="shared" si="476"/>
        <v>0.19628000000000001</v>
      </c>
      <c r="BE713" s="132">
        <f t="shared" si="477"/>
        <v>9.0370000000000006E-2</v>
      </c>
      <c r="BF713" s="132">
        <f t="shared" si="478"/>
        <v>4.1260000000000005E-2</v>
      </c>
      <c r="BG713" s="132">
        <f t="shared" si="489"/>
        <v>0</v>
      </c>
      <c r="BH713" s="132"/>
      <c r="BI713" s="132">
        <f t="shared" si="458"/>
        <v>1.3148</v>
      </c>
      <c r="BJ713" s="132">
        <f t="shared" si="458"/>
        <v>2.2622</v>
      </c>
      <c r="BK713" s="132">
        <f t="shared" si="458"/>
        <v>3.1248500000000003</v>
      </c>
      <c r="BL713" s="132">
        <f t="shared" si="479"/>
        <v>0.42600000000000005</v>
      </c>
      <c r="BM713" s="132">
        <f t="shared" si="490"/>
        <v>1.6618000000000002</v>
      </c>
      <c r="BN713" s="132">
        <f t="shared" si="480"/>
        <v>0.83646000000000009</v>
      </c>
      <c r="BO713" s="132"/>
      <c r="BP713" s="132">
        <f t="shared" si="491"/>
        <v>3.8290000000000002</v>
      </c>
      <c r="BQ713" s="132">
        <f t="shared" si="492"/>
        <v>9.8389000000000006</v>
      </c>
      <c r="BR713" s="132">
        <f t="shared" si="493"/>
        <v>0.30241999999999997</v>
      </c>
      <c r="BS713" s="132">
        <f t="shared" si="481"/>
        <v>0.13263</v>
      </c>
      <c r="BT713" s="132">
        <f t="shared" si="482"/>
        <v>1.3160000000000001</v>
      </c>
      <c r="BU713" s="132"/>
      <c r="BV713" s="132">
        <f t="shared" si="494"/>
        <v>0.1343</v>
      </c>
      <c r="BW713" s="133">
        <f t="shared" si="459"/>
        <v>1.5872000000000002</v>
      </c>
      <c r="BX713" s="133">
        <f t="shared" si="459"/>
        <v>1.5474000000000001</v>
      </c>
      <c r="BY713" s="133">
        <f t="shared" si="483"/>
        <v>0.34079999999999999</v>
      </c>
      <c r="BZ713" s="133">
        <f t="shared" si="484"/>
        <v>0.4425</v>
      </c>
      <c r="CA713" s="133">
        <f t="shared" si="485"/>
        <v>1.95E-2</v>
      </c>
      <c r="CB713" s="133">
        <f t="shared" si="486"/>
        <v>8.4550000000000001</v>
      </c>
      <c r="CC713" s="133"/>
      <c r="CD713" s="133">
        <f t="shared" si="487"/>
        <v>1.6242000000000001</v>
      </c>
    </row>
    <row r="714" spans="1:82" ht="15.75" x14ac:dyDescent="0.25">
      <c r="A714" s="125">
        <v>43812</v>
      </c>
      <c r="B714" s="138">
        <v>13940</v>
      </c>
      <c r="C714" s="138">
        <v>47611</v>
      </c>
      <c r="D714" s="138">
        <v>64768</v>
      </c>
      <c r="E714" s="138">
        <v>16221</v>
      </c>
      <c r="F714" s="138">
        <v>42922</v>
      </c>
      <c r="G714" s="138">
        <v>1741</v>
      </c>
      <c r="H714" s="138">
        <v>17856</v>
      </c>
      <c r="I714" s="138">
        <v>17341</v>
      </c>
      <c r="J714" s="138">
        <v>102656</v>
      </c>
      <c r="K714" s="138">
        <v>77743</v>
      </c>
      <c r="L714" s="138">
        <v>4659</v>
      </c>
      <c r="M714" s="138">
        <v>17533</v>
      </c>
      <c r="N714" s="138">
        <v>253</v>
      </c>
      <c r="O714" s="138">
        <v>17960</v>
      </c>
      <c r="P714" s="138">
        <v>18261</v>
      </c>
      <c r="Q714" s="138">
        <v>4234</v>
      </c>
      <c r="R714" s="138">
        <v>13336</v>
      </c>
      <c r="S714" s="138">
        <v>45909</v>
      </c>
      <c r="T714" s="138">
        <v>13341</v>
      </c>
      <c r="U714" s="138">
        <v>4249</v>
      </c>
      <c r="V714" s="138">
        <v>25839</v>
      </c>
      <c r="W714" s="138">
        <v>33461</v>
      </c>
      <c r="X714" s="138">
        <v>23012</v>
      </c>
      <c r="Y714" s="146">
        <v>15335</v>
      </c>
      <c r="Z714" s="138">
        <v>13927</v>
      </c>
      <c r="AA714" s="138">
        <v>44918</v>
      </c>
      <c r="AB714" s="138">
        <v>3279</v>
      </c>
      <c r="AC714" s="138">
        <v>871</v>
      </c>
      <c r="AD714" s="138">
        <v>7158</v>
      </c>
      <c r="AE714" s="138">
        <v>59031</v>
      </c>
      <c r="AF714" s="138">
        <v>9549</v>
      </c>
      <c r="AG714" s="138">
        <v>11010</v>
      </c>
      <c r="AH714" s="146">
        <v>43060</v>
      </c>
      <c r="AI714" s="146">
        <v>34050</v>
      </c>
      <c r="AJ714" s="138">
        <v>319500</v>
      </c>
      <c r="AK714" s="128">
        <f t="shared" si="461"/>
        <v>0.17533000000000001</v>
      </c>
      <c r="AL714" s="129">
        <f t="shared" si="462"/>
        <v>1.3940000000000001</v>
      </c>
      <c r="AM714" s="129">
        <f t="shared" si="463"/>
        <v>2.3805499999999999</v>
      </c>
      <c r="AN714" s="129">
        <f t="shared" si="463"/>
        <v>3.2383999999999999</v>
      </c>
      <c r="AO714" s="129">
        <f t="shared" si="464"/>
        <v>10.265600000000001</v>
      </c>
      <c r="AP714" s="129">
        <f t="shared" si="465"/>
        <v>3.8871500000000001</v>
      </c>
      <c r="AQ714" s="129">
        <f t="shared" si="466"/>
        <v>0.43060000000000004</v>
      </c>
      <c r="AR714" s="129">
        <f t="shared" si="466"/>
        <v>0.34050000000000002</v>
      </c>
      <c r="AT714" s="131">
        <f t="shared" si="488"/>
        <v>43812</v>
      </c>
      <c r="AU714" s="132">
        <f t="shared" si="467"/>
        <v>0.59031</v>
      </c>
      <c r="AV714" s="132">
        <f t="shared" si="468"/>
        <v>0.44918000000000002</v>
      </c>
      <c r="AW714" s="132">
        <f t="shared" si="469"/>
        <v>0.45909000000000005</v>
      </c>
      <c r="AX714" s="132">
        <f t="shared" si="470"/>
        <v>8.7100000000000007E-3</v>
      </c>
      <c r="AY714" s="132">
        <f t="shared" si="471"/>
        <v>3.279E-2</v>
      </c>
      <c r="AZ714" s="132">
        <f t="shared" si="472"/>
        <v>0.25839000000000001</v>
      </c>
      <c r="BA714" s="132">
        <f t="shared" si="473"/>
        <v>0.15335000000000001</v>
      </c>
      <c r="BB714" s="132">
        <f t="shared" si="474"/>
        <v>0.66922000000000004</v>
      </c>
      <c r="BC714" s="132">
        <f t="shared" si="475"/>
        <v>0.13927</v>
      </c>
      <c r="BD714" s="132">
        <f t="shared" si="476"/>
        <v>0.23012000000000002</v>
      </c>
      <c r="BE714" s="132">
        <f t="shared" si="477"/>
        <v>9.5490000000000005E-2</v>
      </c>
      <c r="BF714" s="132">
        <f t="shared" si="478"/>
        <v>7.1580000000000005E-2</v>
      </c>
      <c r="BG714" s="132">
        <f t="shared" si="489"/>
        <v>1.1009999999999999E-2</v>
      </c>
      <c r="BH714" s="132"/>
      <c r="BI714" s="132">
        <f t="shared" si="458"/>
        <v>1.3940000000000001</v>
      </c>
      <c r="BJ714" s="132">
        <f t="shared" si="458"/>
        <v>2.3805499999999999</v>
      </c>
      <c r="BK714" s="132">
        <f t="shared" si="458"/>
        <v>3.2383999999999999</v>
      </c>
      <c r="BL714" s="132">
        <f t="shared" si="479"/>
        <v>0.4249</v>
      </c>
      <c r="BM714" s="132">
        <f t="shared" si="490"/>
        <v>1.6221000000000001</v>
      </c>
      <c r="BN714" s="132">
        <f t="shared" si="480"/>
        <v>0.85844000000000009</v>
      </c>
      <c r="BO714" s="132"/>
      <c r="BP714" s="132">
        <f t="shared" si="491"/>
        <v>3.8871500000000001</v>
      </c>
      <c r="BQ714" s="132">
        <f t="shared" si="492"/>
        <v>10.265600000000001</v>
      </c>
      <c r="BR714" s="132">
        <f t="shared" si="493"/>
        <v>0.31950000000000001</v>
      </c>
      <c r="BS714" s="132">
        <f t="shared" si="481"/>
        <v>0.13341</v>
      </c>
      <c r="BT714" s="132">
        <f t="shared" si="482"/>
        <v>1.3336000000000001</v>
      </c>
      <c r="BU714" s="132"/>
      <c r="BV714" s="132">
        <f t="shared" si="494"/>
        <v>0.1741</v>
      </c>
      <c r="BW714" s="133">
        <f t="shared" si="459"/>
        <v>1.7856000000000001</v>
      </c>
      <c r="BX714" s="133">
        <f t="shared" si="459"/>
        <v>1.7341</v>
      </c>
      <c r="BY714" s="133">
        <f t="shared" si="483"/>
        <v>0.4234</v>
      </c>
      <c r="BZ714" s="133">
        <f t="shared" si="484"/>
        <v>0.46590000000000004</v>
      </c>
      <c r="CA714" s="133">
        <f t="shared" si="485"/>
        <v>2.53E-2</v>
      </c>
      <c r="CB714" s="133">
        <f t="shared" si="486"/>
        <v>8.98</v>
      </c>
      <c r="CC714" s="133"/>
      <c r="CD714" s="133">
        <f t="shared" si="487"/>
        <v>1.8261000000000001</v>
      </c>
    </row>
    <row r="715" spans="1:82" ht="15.75" x14ac:dyDescent="0.25">
      <c r="A715" s="125">
        <v>43813</v>
      </c>
      <c r="B715" s="138">
        <v>17978</v>
      </c>
      <c r="C715" s="138">
        <v>59443</v>
      </c>
      <c r="D715" s="138">
        <v>78931</v>
      </c>
      <c r="E715" s="138">
        <v>22185</v>
      </c>
      <c r="F715" s="138">
        <v>49477</v>
      </c>
      <c r="G715" s="138">
        <v>3167</v>
      </c>
      <c r="H715" s="138">
        <v>31256</v>
      </c>
      <c r="I715" s="138">
        <v>27308</v>
      </c>
      <c r="J715" s="138">
        <v>132112</v>
      </c>
      <c r="K715" s="138">
        <v>98836</v>
      </c>
      <c r="L715" s="138">
        <v>7414</v>
      </c>
      <c r="M715" s="138">
        <v>22834</v>
      </c>
      <c r="N715" s="138">
        <v>145</v>
      </c>
      <c r="O715" s="138">
        <v>25905</v>
      </c>
      <c r="P715" s="138">
        <v>26483</v>
      </c>
      <c r="Q715" s="138">
        <v>6749</v>
      </c>
      <c r="R715" s="138">
        <v>16556</v>
      </c>
      <c r="S715" s="146">
        <v>48237</v>
      </c>
      <c r="T715" s="138">
        <v>15534</v>
      </c>
      <c r="U715" s="138">
        <v>8482</v>
      </c>
      <c r="V715" s="146">
        <v>33881</v>
      </c>
      <c r="W715" s="138">
        <v>41481</v>
      </c>
      <c r="X715" s="138">
        <v>39159</v>
      </c>
      <c r="Y715" s="146">
        <v>15335</v>
      </c>
      <c r="Z715" s="138">
        <v>17484</v>
      </c>
      <c r="AA715" s="138">
        <v>53139</v>
      </c>
      <c r="AB715" s="138">
        <v>5384</v>
      </c>
      <c r="AC715" s="138">
        <v>954</v>
      </c>
      <c r="AD715" s="146">
        <v>8693</v>
      </c>
      <c r="AE715" s="138">
        <v>80631</v>
      </c>
      <c r="AF715" s="138">
        <v>12457</v>
      </c>
      <c r="AG715" s="138">
        <v>7220</v>
      </c>
      <c r="AH715" s="146">
        <v>57680</v>
      </c>
      <c r="AI715" s="146">
        <v>53080</v>
      </c>
      <c r="AJ715" s="138">
        <v>374300</v>
      </c>
      <c r="AK715" s="128">
        <f t="shared" si="461"/>
        <v>0.22834000000000002</v>
      </c>
      <c r="AL715" s="129">
        <f t="shared" si="462"/>
        <v>1.7978000000000001</v>
      </c>
      <c r="AM715" s="129">
        <f t="shared" si="463"/>
        <v>2.9721500000000001</v>
      </c>
      <c r="AN715" s="129">
        <f t="shared" si="463"/>
        <v>3.9465500000000002</v>
      </c>
      <c r="AO715" s="129">
        <f t="shared" si="464"/>
        <v>13.2112</v>
      </c>
      <c r="AP715" s="129">
        <f t="shared" si="465"/>
        <v>4.9418000000000006</v>
      </c>
      <c r="AQ715" s="129">
        <f t="shared" si="466"/>
        <v>0.57680000000000009</v>
      </c>
      <c r="AR715" s="129">
        <f t="shared" si="466"/>
        <v>0.53080000000000005</v>
      </c>
      <c r="AT715" s="131">
        <f t="shared" si="488"/>
        <v>43813</v>
      </c>
      <c r="AU715" s="132">
        <f t="shared" si="467"/>
        <v>0.80631000000000008</v>
      </c>
      <c r="AV715" s="132">
        <f t="shared" si="468"/>
        <v>0.53139000000000003</v>
      </c>
      <c r="AW715" s="132">
        <f t="shared" si="469"/>
        <v>0.48237000000000002</v>
      </c>
      <c r="AX715" s="132">
        <f t="shared" si="470"/>
        <v>9.5400000000000016E-3</v>
      </c>
      <c r="AY715" s="132">
        <f t="shared" si="471"/>
        <v>5.3840000000000006E-2</v>
      </c>
      <c r="AZ715" s="132">
        <f t="shared" si="472"/>
        <v>0.33881</v>
      </c>
      <c r="BA715" s="132">
        <f t="shared" si="473"/>
        <v>0.15335000000000001</v>
      </c>
      <c r="BB715" s="132">
        <f t="shared" si="474"/>
        <v>0.82962000000000002</v>
      </c>
      <c r="BC715" s="132">
        <f t="shared" si="475"/>
        <v>0.17484000000000002</v>
      </c>
      <c r="BD715" s="132">
        <f t="shared" si="476"/>
        <v>0.39159000000000005</v>
      </c>
      <c r="BE715" s="132">
        <f t="shared" si="477"/>
        <v>0.12457000000000001</v>
      </c>
      <c r="BF715" s="132">
        <f t="shared" si="478"/>
        <v>8.6930000000000007E-2</v>
      </c>
      <c r="BG715" s="132">
        <f t="shared" si="489"/>
        <v>7.2199999999999999E-3</v>
      </c>
      <c r="BH715" s="132"/>
      <c r="BI715" s="132">
        <f t="shared" si="458"/>
        <v>1.7978000000000001</v>
      </c>
      <c r="BJ715" s="132">
        <f t="shared" si="458"/>
        <v>2.9721500000000001</v>
      </c>
      <c r="BK715" s="132">
        <f t="shared" si="458"/>
        <v>3.9465500000000002</v>
      </c>
      <c r="BL715" s="132">
        <f t="shared" si="479"/>
        <v>0.84820000000000007</v>
      </c>
      <c r="BM715" s="132">
        <f t="shared" si="490"/>
        <v>2.2185000000000001</v>
      </c>
      <c r="BN715" s="132">
        <f t="shared" si="480"/>
        <v>0.98954000000000009</v>
      </c>
      <c r="BO715" s="132"/>
      <c r="BP715" s="132">
        <f t="shared" si="491"/>
        <v>4.9418000000000006</v>
      </c>
      <c r="BQ715" s="132">
        <f t="shared" si="492"/>
        <v>13.2112</v>
      </c>
      <c r="BR715" s="132">
        <f t="shared" si="493"/>
        <v>0.37429999999999997</v>
      </c>
      <c r="BS715" s="132">
        <f t="shared" si="481"/>
        <v>0.15534000000000001</v>
      </c>
      <c r="BT715" s="132">
        <f t="shared" si="482"/>
        <v>1.6556000000000002</v>
      </c>
      <c r="BU715" s="132"/>
      <c r="BV715" s="132">
        <f t="shared" si="494"/>
        <v>0.31670000000000004</v>
      </c>
      <c r="BW715" s="133">
        <f t="shared" si="459"/>
        <v>3.1255999999999999</v>
      </c>
      <c r="BX715" s="133">
        <f t="shared" si="459"/>
        <v>2.7308000000000003</v>
      </c>
      <c r="BY715" s="133">
        <f t="shared" si="483"/>
        <v>0.67490000000000006</v>
      </c>
      <c r="BZ715" s="133">
        <f t="shared" si="484"/>
        <v>0.74140000000000006</v>
      </c>
      <c r="CA715" s="133">
        <f t="shared" si="485"/>
        <v>1.4500000000000001E-2</v>
      </c>
      <c r="CB715" s="133">
        <f t="shared" si="486"/>
        <v>12.952500000000001</v>
      </c>
      <c r="CC715" s="133"/>
      <c r="CD715" s="133">
        <f t="shared" si="487"/>
        <v>2.6483000000000003</v>
      </c>
    </row>
    <row r="716" spans="1:82" ht="15.75" x14ac:dyDescent="0.25">
      <c r="A716" s="125">
        <v>43814</v>
      </c>
      <c r="B716" s="138">
        <v>15256</v>
      </c>
      <c r="C716" s="138">
        <v>51767</v>
      </c>
      <c r="D716" s="138">
        <v>70049</v>
      </c>
      <c r="E716" s="138">
        <v>17796</v>
      </c>
      <c r="F716" s="138">
        <v>47453</v>
      </c>
      <c r="G716" s="138">
        <v>1760</v>
      </c>
      <c r="H716" s="138">
        <v>21801</v>
      </c>
      <c r="I716" s="138">
        <v>19690</v>
      </c>
      <c r="J716" s="138">
        <v>109721</v>
      </c>
      <c r="K716" s="138">
        <v>85953</v>
      </c>
      <c r="L716" s="138">
        <v>5774</v>
      </c>
      <c r="M716" s="138">
        <v>19163</v>
      </c>
      <c r="N716" s="138">
        <v>117</v>
      </c>
      <c r="O716" s="138">
        <v>21487</v>
      </c>
      <c r="P716" s="138">
        <v>20547</v>
      </c>
      <c r="Q716" s="138">
        <v>4660</v>
      </c>
      <c r="R716" s="138">
        <v>13872</v>
      </c>
      <c r="S716" s="138">
        <v>42740</v>
      </c>
      <c r="T716" s="138">
        <v>11321</v>
      </c>
      <c r="U716" s="138">
        <v>6063</v>
      </c>
      <c r="V716" s="138">
        <v>30293</v>
      </c>
      <c r="W716" s="138">
        <v>32504</v>
      </c>
      <c r="X716" s="138">
        <v>19978</v>
      </c>
      <c r="Y716" s="146">
        <v>15335</v>
      </c>
      <c r="Z716" s="138">
        <v>13568</v>
      </c>
      <c r="AA716" s="138">
        <v>49595</v>
      </c>
      <c r="AB716" s="138">
        <v>2467</v>
      </c>
      <c r="AC716" s="138">
        <v>777</v>
      </c>
      <c r="AD716" s="138">
        <v>4007</v>
      </c>
      <c r="AE716" s="138">
        <v>73319</v>
      </c>
      <c r="AF716" s="138">
        <v>7026</v>
      </c>
      <c r="AG716" s="138">
        <v>11010</v>
      </c>
      <c r="AH716" s="138">
        <v>25280</v>
      </c>
      <c r="AI716" s="138">
        <v>17150</v>
      </c>
      <c r="AJ716" s="138">
        <v>391880</v>
      </c>
      <c r="AK716" s="128">
        <f t="shared" si="461"/>
        <v>0.19163000000000002</v>
      </c>
      <c r="AL716" s="129">
        <f t="shared" si="462"/>
        <v>1.5256000000000001</v>
      </c>
      <c r="AM716" s="129">
        <f t="shared" si="463"/>
        <v>2.5883500000000002</v>
      </c>
      <c r="AN716" s="129">
        <f t="shared" si="463"/>
        <v>3.5024500000000001</v>
      </c>
      <c r="AO716" s="129">
        <f t="shared" si="464"/>
        <v>10.972100000000001</v>
      </c>
      <c r="AP716" s="129">
        <f t="shared" si="465"/>
        <v>4.29765</v>
      </c>
      <c r="AQ716" s="129">
        <f t="shared" si="466"/>
        <v>0.25280000000000002</v>
      </c>
      <c r="AR716" s="129">
        <f t="shared" si="466"/>
        <v>0.17150000000000001</v>
      </c>
      <c r="AT716" s="131">
        <f t="shared" si="488"/>
        <v>43814</v>
      </c>
      <c r="AU716" s="132">
        <f t="shared" si="467"/>
        <v>0.73319000000000001</v>
      </c>
      <c r="AV716" s="132">
        <f t="shared" si="468"/>
        <v>0.49595000000000006</v>
      </c>
      <c r="AW716" s="132">
        <f t="shared" si="469"/>
        <v>0.42740000000000006</v>
      </c>
      <c r="AX716" s="132">
        <f t="shared" si="470"/>
        <v>7.7700000000000009E-3</v>
      </c>
      <c r="AY716" s="132">
        <f t="shared" si="471"/>
        <v>2.4670000000000001E-2</v>
      </c>
      <c r="AZ716" s="132">
        <f t="shared" si="472"/>
        <v>0.30293000000000003</v>
      </c>
      <c r="BA716" s="132">
        <f t="shared" si="473"/>
        <v>0.15335000000000001</v>
      </c>
      <c r="BB716" s="132">
        <f t="shared" si="474"/>
        <v>0.6500800000000001</v>
      </c>
      <c r="BC716" s="132">
        <f t="shared" si="475"/>
        <v>0.13568000000000002</v>
      </c>
      <c r="BD716" s="132">
        <f t="shared" si="476"/>
        <v>0.19978000000000001</v>
      </c>
      <c r="BE716" s="132">
        <f t="shared" si="477"/>
        <v>7.0260000000000003E-2</v>
      </c>
      <c r="BF716" s="132">
        <f t="shared" si="478"/>
        <v>4.0070000000000001E-2</v>
      </c>
      <c r="BG716" s="132">
        <f t="shared" si="489"/>
        <v>1.1009999999999999E-2</v>
      </c>
      <c r="BH716" s="132"/>
      <c r="BI716" s="132">
        <f t="shared" si="458"/>
        <v>1.5256000000000001</v>
      </c>
      <c r="BJ716" s="132">
        <f t="shared" si="458"/>
        <v>2.5883500000000002</v>
      </c>
      <c r="BK716" s="132">
        <f t="shared" si="458"/>
        <v>3.5024500000000001</v>
      </c>
      <c r="BL716" s="132">
        <f t="shared" si="479"/>
        <v>0.60630000000000006</v>
      </c>
      <c r="BM716" s="132">
        <f t="shared" si="490"/>
        <v>1.7796000000000001</v>
      </c>
      <c r="BN716" s="132">
        <f t="shared" si="480"/>
        <v>0.94906000000000013</v>
      </c>
      <c r="BO716" s="132"/>
      <c r="BP716" s="132">
        <f t="shared" si="491"/>
        <v>4.29765</v>
      </c>
      <c r="BQ716" s="132">
        <f t="shared" si="492"/>
        <v>10.972100000000001</v>
      </c>
      <c r="BR716" s="132">
        <f t="shared" si="493"/>
        <v>0.39188000000000001</v>
      </c>
      <c r="BS716" s="132">
        <f t="shared" si="481"/>
        <v>0.11321000000000001</v>
      </c>
      <c r="BT716" s="132">
        <f t="shared" si="482"/>
        <v>1.3872</v>
      </c>
      <c r="BU716" s="132"/>
      <c r="BV716" s="132">
        <f t="shared" si="494"/>
        <v>0.17600000000000002</v>
      </c>
      <c r="BW716" s="133">
        <f t="shared" si="459"/>
        <v>2.1800999999999999</v>
      </c>
      <c r="BX716" s="133">
        <f t="shared" si="459"/>
        <v>1.9690000000000001</v>
      </c>
      <c r="BY716" s="133">
        <f t="shared" si="483"/>
        <v>0.46600000000000003</v>
      </c>
      <c r="BZ716" s="133">
        <f t="shared" si="484"/>
        <v>0.57740000000000002</v>
      </c>
      <c r="CA716" s="133">
        <f t="shared" si="485"/>
        <v>1.17E-2</v>
      </c>
      <c r="CB716" s="133">
        <f t="shared" si="486"/>
        <v>10.743500000000001</v>
      </c>
      <c r="CC716" s="133"/>
      <c r="CD716" s="133">
        <f t="shared" si="487"/>
        <v>2.0547</v>
      </c>
    </row>
    <row r="717" spans="1:82" ht="15.75" x14ac:dyDescent="0.25">
      <c r="A717" s="125">
        <v>43815</v>
      </c>
      <c r="B717" s="138">
        <v>14079</v>
      </c>
      <c r="C717" s="138">
        <v>48637</v>
      </c>
      <c r="D717" s="138">
        <v>67268</v>
      </c>
      <c r="E717" s="138">
        <v>16685</v>
      </c>
      <c r="F717" s="138">
        <v>41570</v>
      </c>
      <c r="G717" s="138">
        <v>1422</v>
      </c>
      <c r="H717" s="138">
        <v>18515</v>
      </c>
      <c r="I717" s="138">
        <v>17319</v>
      </c>
      <c r="J717" s="138">
        <v>103676</v>
      </c>
      <c r="K717" s="138">
        <v>80193</v>
      </c>
      <c r="L717" s="138">
        <v>5008</v>
      </c>
      <c r="M717" s="138">
        <v>15198</v>
      </c>
      <c r="N717" s="138">
        <v>212</v>
      </c>
      <c r="O717" s="138">
        <v>17922</v>
      </c>
      <c r="P717" s="138">
        <v>18795</v>
      </c>
      <c r="Q717" s="138">
        <v>4081</v>
      </c>
      <c r="R717" s="138">
        <v>13375</v>
      </c>
      <c r="S717" s="146">
        <v>46232</v>
      </c>
      <c r="T717" s="138">
        <v>13636</v>
      </c>
      <c r="U717" s="138">
        <v>5107</v>
      </c>
      <c r="V717" s="138">
        <v>26799</v>
      </c>
      <c r="W717" s="138">
        <v>33786</v>
      </c>
      <c r="X717" s="138">
        <v>17125</v>
      </c>
      <c r="Y717" s="146">
        <v>15335</v>
      </c>
      <c r="Z717" s="138">
        <v>12168</v>
      </c>
      <c r="AA717" s="138">
        <v>45462</v>
      </c>
      <c r="AB717" s="138">
        <v>1869</v>
      </c>
      <c r="AC717" s="138">
        <v>744</v>
      </c>
      <c r="AD717" s="138">
        <v>4648</v>
      </c>
      <c r="AE717" s="138">
        <v>42394</v>
      </c>
      <c r="AF717" s="138">
        <v>8989</v>
      </c>
      <c r="AG717" s="138">
        <v>7580</v>
      </c>
      <c r="AH717" s="138">
        <v>29400</v>
      </c>
      <c r="AI717" s="138">
        <v>25240</v>
      </c>
      <c r="AJ717" s="138">
        <v>368140</v>
      </c>
      <c r="AK717" s="128">
        <f t="shared" si="461"/>
        <v>0.15198</v>
      </c>
      <c r="AL717" s="129">
        <f t="shared" si="462"/>
        <v>1.4079000000000002</v>
      </c>
      <c r="AM717" s="129">
        <f t="shared" si="463"/>
        <v>2.4318500000000003</v>
      </c>
      <c r="AN717" s="129">
        <f t="shared" si="463"/>
        <v>3.3633999999999999</v>
      </c>
      <c r="AO717" s="129">
        <f t="shared" si="464"/>
        <v>10.367600000000001</v>
      </c>
      <c r="AP717" s="129">
        <f t="shared" si="465"/>
        <v>4.0096500000000006</v>
      </c>
      <c r="AQ717" s="129">
        <f t="shared" si="466"/>
        <v>0.29400000000000004</v>
      </c>
      <c r="AR717" s="129">
        <f t="shared" si="466"/>
        <v>0.25240000000000001</v>
      </c>
      <c r="AT717" s="131">
        <f t="shared" si="488"/>
        <v>43815</v>
      </c>
      <c r="AU717" s="132">
        <f t="shared" si="467"/>
        <v>0.42394000000000004</v>
      </c>
      <c r="AV717" s="132">
        <f t="shared" si="468"/>
        <v>0.45462000000000002</v>
      </c>
      <c r="AW717" s="132">
        <f t="shared" si="469"/>
        <v>0.46232000000000006</v>
      </c>
      <c r="AX717" s="132">
        <f t="shared" si="470"/>
        <v>7.4400000000000004E-3</v>
      </c>
      <c r="AY717" s="132">
        <f t="shared" si="471"/>
        <v>1.8690000000000002E-2</v>
      </c>
      <c r="AZ717" s="132">
        <f t="shared" si="472"/>
        <v>0.26799000000000001</v>
      </c>
      <c r="BA717" s="132">
        <f t="shared" si="473"/>
        <v>0.15335000000000001</v>
      </c>
      <c r="BB717" s="132">
        <f t="shared" si="474"/>
        <v>0.6757200000000001</v>
      </c>
      <c r="BC717" s="132">
        <f t="shared" si="475"/>
        <v>0.12168000000000001</v>
      </c>
      <c r="BD717" s="132">
        <f t="shared" si="476"/>
        <v>0.17125000000000001</v>
      </c>
      <c r="BE717" s="132">
        <f t="shared" si="477"/>
        <v>8.9890000000000012E-2</v>
      </c>
      <c r="BF717" s="132">
        <f t="shared" si="478"/>
        <v>4.648E-2</v>
      </c>
      <c r="BG717" s="132">
        <f t="shared" si="489"/>
        <v>7.5799999999999999E-3</v>
      </c>
      <c r="BH717" s="132"/>
      <c r="BI717" s="132">
        <f t="shared" si="458"/>
        <v>1.4079000000000002</v>
      </c>
      <c r="BJ717" s="132">
        <f t="shared" si="458"/>
        <v>2.4318500000000003</v>
      </c>
      <c r="BK717" s="132">
        <f t="shared" si="458"/>
        <v>3.3633999999999999</v>
      </c>
      <c r="BL717" s="132">
        <f t="shared" si="479"/>
        <v>0.51070000000000004</v>
      </c>
      <c r="BM717" s="132">
        <f t="shared" si="490"/>
        <v>1.6685000000000001</v>
      </c>
      <c r="BN717" s="132">
        <f t="shared" si="480"/>
        <v>0.83140000000000003</v>
      </c>
      <c r="BO717" s="132"/>
      <c r="BP717" s="132">
        <f t="shared" si="491"/>
        <v>4.0096500000000006</v>
      </c>
      <c r="BQ717" s="132">
        <f t="shared" si="492"/>
        <v>10.367600000000001</v>
      </c>
      <c r="BR717" s="132">
        <f t="shared" si="493"/>
        <v>0.36813999999999997</v>
      </c>
      <c r="BS717" s="132">
        <f t="shared" si="481"/>
        <v>0.13636000000000001</v>
      </c>
      <c r="BT717" s="132">
        <f t="shared" si="482"/>
        <v>1.3375000000000001</v>
      </c>
      <c r="BU717" s="132"/>
      <c r="BV717" s="132">
        <f t="shared" si="494"/>
        <v>0.14219999999999999</v>
      </c>
      <c r="BW717" s="133">
        <f t="shared" si="459"/>
        <v>1.8515000000000001</v>
      </c>
      <c r="BX717" s="133">
        <f t="shared" si="459"/>
        <v>1.7319</v>
      </c>
      <c r="BY717" s="133">
        <f t="shared" si="483"/>
        <v>0.40810000000000002</v>
      </c>
      <c r="BZ717" s="133">
        <f t="shared" si="484"/>
        <v>0.50080000000000002</v>
      </c>
      <c r="CA717" s="133">
        <f t="shared" si="485"/>
        <v>2.12E-2</v>
      </c>
      <c r="CB717" s="133">
        <f t="shared" si="486"/>
        <v>8.9610000000000003</v>
      </c>
      <c r="CC717" s="133"/>
      <c r="CD717" s="133">
        <f t="shared" si="487"/>
        <v>1.8795000000000002</v>
      </c>
    </row>
    <row r="718" spans="1:82" ht="15.75" x14ac:dyDescent="0.25">
      <c r="A718" s="125">
        <v>43816</v>
      </c>
      <c r="B718" s="138">
        <v>15047</v>
      </c>
      <c r="C718" s="138">
        <v>51263</v>
      </c>
      <c r="D718" s="138">
        <v>70723</v>
      </c>
      <c r="E718" s="138">
        <v>21409</v>
      </c>
      <c r="F718" s="138">
        <v>44608</v>
      </c>
      <c r="G718" s="138">
        <v>1639</v>
      </c>
      <c r="H718" s="138">
        <v>21115</v>
      </c>
      <c r="I718" s="138">
        <v>19759</v>
      </c>
      <c r="J718" s="138">
        <v>114744</v>
      </c>
      <c r="K718" s="138">
        <v>92097</v>
      </c>
      <c r="L718" s="138">
        <v>5718</v>
      </c>
      <c r="M718" s="138">
        <v>17441</v>
      </c>
      <c r="N718" s="138">
        <v>224</v>
      </c>
      <c r="O718" s="138">
        <v>18703</v>
      </c>
      <c r="P718" s="138">
        <v>22240</v>
      </c>
      <c r="Q718" s="138">
        <v>5258</v>
      </c>
      <c r="R718" s="138">
        <v>15595</v>
      </c>
      <c r="S718" s="138">
        <v>47708</v>
      </c>
      <c r="T718" s="138">
        <v>12028</v>
      </c>
      <c r="U718" s="138">
        <v>8525</v>
      </c>
      <c r="V718" s="138">
        <v>28079</v>
      </c>
      <c r="W718" s="138">
        <v>36021</v>
      </c>
      <c r="X718" s="138">
        <v>22743</v>
      </c>
      <c r="Y718" s="146">
        <v>15335</v>
      </c>
      <c r="Z718" s="138">
        <v>11759</v>
      </c>
      <c r="AA718" s="138">
        <v>47807</v>
      </c>
      <c r="AB718" s="138">
        <v>2828</v>
      </c>
      <c r="AC718" s="138">
        <v>688</v>
      </c>
      <c r="AD718" s="138">
        <v>9394</v>
      </c>
      <c r="AE718" s="138">
        <v>25670</v>
      </c>
      <c r="AF718" s="138">
        <v>12347</v>
      </c>
      <c r="AG718" s="138">
        <v>11010</v>
      </c>
      <c r="AH718" s="138">
        <v>42420</v>
      </c>
      <c r="AI718" s="138">
        <v>55500</v>
      </c>
      <c r="AJ718" s="138">
        <v>340520</v>
      </c>
      <c r="AK718" s="128">
        <f t="shared" si="461"/>
        <v>0.17441000000000001</v>
      </c>
      <c r="AL718" s="129">
        <f t="shared" si="462"/>
        <v>1.5047000000000001</v>
      </c>
      <c r="AM718" s="129">
        <f t="shared" ref="AM718:AN733" si="495">(C718)*0.00005</f>
        <v>2.5631500000000003</v>
      </c>
      <c r="AN718" s="129">
        <f t="shared" si="495"/>
        <v>3.5361500000000001</v>
      </c>
      <c r="AO718" s="129">
        <f t="shared" si="464"/>
        <v>11.474400000000001</v>
      </c>
      <c r="AP718" s="129">
        <f t="shared" si="465"/>
        <v>4.6048499999999999</v>
      </c>
      <c r="AQ718" s="129">
        <f t="shared" si="466"/>
        <v>0.42420000000000002</v>
      </c>
      <c r="AR718" s="129">
        <f t="shared" si="466"/>
        <v>0.55500000000000005</v>
      </c>
      <c r="AT718" s="131">
        <f t="shared" si="488"/>
        <v>43816</v>
      </c>
      <c r="AU718" s="132">
        <f t="shared" si="467"/>
        <v>0.25670000000000004</v>
      </c>
      <c r="AV718" s="132">
        <f t="shared" si="468"/>
        <v>0.47807000000000005</v>
      </c>
      <c r="AW718" s="132">
        <f t="shared" si="469"/>
        <v>0.47708000000000006</v>
      </c>
      <c r="AX718" s="132">
        <f t="shared" si="470"/>
        <v>6.8800000000000007E-3</v>
      </c>
      <c r="AY718" s="132">
        <f t="shared" si="471"/>
        <v>2.8280000000000003E-2</v>
      </c>
      <c r="AZ718" s="132">
        <f t="shared" si="472"/>
        <v>0.28079000000000004</v>
      </c>
      <c r="BA718" s="132">
        <f t="shared" si="473"/>
        <v>0.15335000000000001</v>
      </c>
      <c r="BB718" s="132">
        <f t="shared" si="474"/>
        <v>0.72042000000000006</v>
      </c>
      <c r="BC718" s="132">
        <f t="shared" si="475"/>
        <v>0.11759000000000001</v>
      </c>
      <c r="BD718" s="132">
        <f t="shared" si="476"/>
        <v>0.22743000000000002</v>
      </c>
      <c r="BE718" s="132">
        <f t="shared" si="477"/>
        <v>0.12347000000000001</v>
      </c>
      <c r="BF718" s="132">
        <f t="shared" si="478"/>
        <v>9.394000000000001E-2</v>
      </c>
      <c r="BG718" s="132">
        <f t="shared" si="489"/>
        <v>1.1009999999999999E-2</v>
      </c>
      <c r="BH718" s="132"/>
      <c r="BI718" s="132">
        <f t="shared" si="458"/>
        <v>1.5047000000000001</v>
      </c>
      <c r="BJ718" s="132">
        <f t="shared" si="458"/>
        <v>2.5631500000000003</v>
      </c>
      <c r="BK718" s="132">
        <f t="shared" si="458"/>
        <v>3.5361500000000001</v>
      </c>
      <c r="BL718" s="132">
        <f t="shared" si="479"/>
        <v>0.85250000000000004</v>
      </c>
      <c r="BM718" s="132">
        <f t="shared" si="490"/>
        <v>2.1409000000000002</v>
      </c>
      <c r="BN718" s="132">
        <f t="shared" si="480"/>
        <v>0.89216000000000006</v>
      </c>
      <c r="BO718" s="132"/>
      <c r="BP718" s="132">
        <f t="shared" si="491"/>
        <v>4.6048499999999999</v>
      </c>
      <c r="BQ718" s="132">
        <f t="shared" si="492"/>
        <v>11.474400000000001</v>
      </c>
      <c r="BR718" s="132">
        <f t="shared" si="493"/>
        <v>0.34051999999999999</v>
      </c>
      <c r="BS718" s="132">
        <f t="shared" si="481"/>
        <v>0.12028000000000001</v>
      </c>
      <c r="BT718" s="132">
        <f t="shared" si="482"/>
        <v>1.5595000000000001</v>
      </c>
      <c r="BU718" s="132"/>
      <c r="BV718" s="132">
        <f t="shared" si="494"/>
        <v>0.16390000000000002</v>
      </c>
      <c r="BW718" s="133">
        <f t="shared" si="459"/>
        <v>2.1114999999999999</v>
      </c>
      <c r="BX718" s="133">
        <f t="shared" si="459"/>
        <v>1.9759</v>
      </c>
      <c r="BY718" s="133">
        <f t="shared" si="483"/>
        <v>0.52580000000000005</v>
      </c>
      <c r="BZ718" s="133">
        <f t="shared" si="484"/>
        <v>0.57179999999999997</v>
      </c>
      <c r="CA718" s="133">
        <f t="shared" si="485"/>
        <v>2.24E-2</v>
      </c>
      <c r="CB718" s="133">
        <f t="shared" si="486"/>
        <v>9.3514999999999997</v>
      </c>
      <c r="CC718" s="133"/>
      <c r="CD718" s="133">
        <f t="shared" si="487"/>
        <v>2.2240000000000002</v>
      </c>
    </row>
    <row r="719" spans="1:82" ht="15.75" x14ac:dyDescent="0.25">
      <c r="A719" s="125">
        <v>43817</v>
      </c>
      <c r="B719" s="138">
        <v>14415</v>
      </c>
      <c r="C719" s="138">
        <v>50170</v>
      </c>
      <c r="D719" s="138">
        <v>69604</v>
      </c>
      <c r="E719" s="138">
        <v>19293</v>
      </c>
      <c r="F719" s="138">
        <v>43017</v>
      </c>
      <c r="G719" s="138">
        <v>1463</v>
      </c>
      <c r="H719" s="138">
        <v>19673</v>
      </c>
      <c r="I719" s="138">
        <v>18521</v>
      </c>
      <c r="J719" s="138">
        <v>109561</v>
      </c>
      <c r="K719" s="138">
        <v>86168</v>
      </c>
      <c r="L719" s="138">
        <v>5603</v>
      </c>
      <c r="M719" s="138">
        <v>15923</v>
      </c>
      <c r="N719" s="138">
        <v>192</v>
      </c>
      <c r="O719" s="138">
        <v>18169</v>
      </c>
      <c r="P719" s="138">
        <v>20691</v>
      </c>
      <c r="Q719" s="138">
        <v>4482</v>
      </c>
      <c r="R719" s="138">
        <v>13770</v>
      </c>
      <c r="S719" s="138">
        <v>46674</v>
      </c>
      <c r="T719" s="138">
        <v>12846</v>
      </c>
      <c r="U719" s="138">
        <v>7351</v>
      </c>
      <c r="V719" s="138">
        <v>26433</v>
      </c>
      <c r="W719" s="138">
        <v>32863</v>
      </c>
      <c r="X719" s="145">
        <v>18490</v>
      </c>
      <c r="Y719" s="146">
        <v>15335</v>
      </c>
      <c r="Z719" s="138">
        <v>13358</v>
      </c>
      <c r="AA719" s="138">
        <v>46775</v>
      </c>
      <c r="AB719" s="138">
        <v>2468</v>
      </c>
      <c r="AC719" s="138">
        <v>624</v>
      </c>
      <c r="AD719" s="138">
        <v>4823</v>
      </c>
      <c r="AE719" s="138">
        <v>23960</v>
      </c>
      <c r="AF719" s="138">
        <v>10090</v>
      </c>
      <c r="AG719" s="138">
        <v>5580</v>
      </c>
      <c r="AH719" s="138">
        <v>27500</v>
      </c>
      <c r="AI719" s="138">
        <v>24290</v>
      </c>
      <c r="AJ719" s="138">
        <v>361660</v>
      </c>
      <c r="AK719" s="128">
        <f t="shared" si="461"/>
        <v>0.15923000000000001</v>
      </c>
      <c r="AL719" s="129">
        <f t="shared" si="462"/>
        <v>1.4415</v>
      </c>
      <c r="AM719" s="129">
        <f t="shared" si="495"/>
        <v>2.5085000000000002</v>
      </c>
      <c r="AN719" s="129">
        <f t="shared" si="495"/>
        <v>3.4802</v>
      </c>
      <c r="AO719" s="129">
        <f t="shared" si="464"/>
        <v>10.956100000000001</v>
      </c>
      <c r="AP719" s="129">
        <f t="shared" si="465"/>
        <v>4.3083999999999998</v>
      </c>
      <c r="AQ719" s="129">
        <f t="shared" si="466"/>
        <v>0.27500000000000002</v>
      </c>
      <c r="AR719" s="129">
        <f t="shared" si="466"/>
        <v>0.24290000000000003</v>
      </c>
      <c r="AT719" s="131">
        <f t="shared" si="488"/>
        <v>43817</v>
      </c>
      <c r="AU719" s="132">
        <f t="shared" si="467"/>
        <v>0.23960000000000001</v>
      </c>
      <c r="AV719" s="132">
        <f t="shared" si="468"/>
        <v>0.46775000000000005</v>
      </c>
      <c r="AW719" s="132">
        <f t="shared" si="469"/>
        <v>0.46674000000000004</v>
      </c>
      <c r="AX719" s="132">
        <f t="shared" si="470"/>
        <v>6.2400000000000008E-3</v>
      </c>
      <c r="AY719" s="132">
        <f t="shared" si="471"/>
        <v>2.4680000000000001E-2</v>
      </c>
      <c r="AZ719" s="132">
        <f t="shared" si="472"/>
        <v>0.26433000000000001</v>
      </c>
      <c r="BA719" s="132">
        <f t="shared" si="473"/>
        <v>0.15335000000000001</v>
      </c>
      <c r="BB719" s="132">
        <f t="shared" si="474"/>
        <v>0.65726000000000007</v>
      </c>
      <c r="BC719" s="132">
        <f t="shared" si="475"/>
        <v>0.13358</v>
      </c>
      <c r="BD719" s="132">
        <f t="shared" si="476"/>
        <v>0.18490000000000001</v>
      </c>
      <c r="BE719" s="132">
        <f t="shared" si="477"/>
        <v>0.1009</v>
      </c>
      <c r="BF719" s="132">
        <f t="shared" si="478"/>
        <v>4.8230000000000002E-2</v>
      </c>
      <c r="BG719" s="132">
        <f t="shared" si="489"/>
        <v>5.5799999999999999E-3</v>
      </c>
      <c r="BH719" s="132"/>
      <c r="BI719" s="132">
        <f t="shared" si="458"/>
        <v>1.4415</v>
      </c>
      <c r="BJ719" s="132">
        <f t="shared" si="458"/>
        <v>2.5085000000000002</v>
      </c>
      <c r="BK719" s="132">
        <f t="shared" si="458"/>
        <v>3.4802</v>
      </c>
      <c r="BL719" s="132">
        <f t="shared" si="479"/>
        <v>0.73510000000000009</v>
      </c>
      <c r="BM719" s="132">
        <f t="shared" si="490"/>
        <v>1.9293</v>
      </c>
      <c r="BN719" s="132">
        <f t="shared" si="480"/>
        <v>0.8603400000000001</v>
      </c>
      <c r="BO719" s="132"/>
      <c r="BP719" s="132">
        <f t="shared" si="491"/>
        <v>4.3083999999999998</v>
      </c>
      <c r="BQ719" s="132">
        <f t="shared" si="492"/>
        <v>10.956100000000001</v>
      </c>
      <c r="BR719" s="132">
        <f t="shared" si="493"/>
        <v>0.36165999999999998</v>
      </c>
      <c r="BS719" s="132">
        <f t="shared" si="481"/>
        <v>0.12846000000000002</v>
      </c>
      <c r="BT719" s="132">
        <f t="shared" si="482"/>
        <v>1.377</v>
      </c>
      <c r="BU719" s="132"/>
      <c r="BV719" s="132">
        <f t="shared" si="494"/>
        <v>0.14630000000000001</v>
      </c>
      <c r="BW719" s="133">
        <f t="shared" si="459"/>
        <v>1.9673</v>
      </c>
      <c r="BX719" s="133">
        <f t="shared" si="459"/>
        <v>1.8521000000000001</v>
      </c>
      <c r="BY719" s="133">
        <f t="shared" si="483"/>
        <v>0.44820000000000004</v>
      </c>
      <c r="BZ719" s="133">
        <f t="shared" si="484"/>
        <v>0.56030000000000002</v>
      </c>
      <c r="CA719" s="133">
        <f t="shared" si="485"/>
        <v>1.9200000000000002E-2</v>
      </c>
      <c r="CB719" s="133">
        <f t="shared" si="486"/>
        <v>9.0845000000000002</v>
      </c>
      <c r="CC719" s="133"/>
      <c r="CD719" s="133">
        <f t="shared" si="487"/>
        <v>2.0691000000000002</v>
      </c>
    </row>
    <row r="720" spans="1:82" ht="15.75" x14ac:dyDescent="0.25">
      <c r="A720" s="125">
        <v>43818</v>
      </c>
      <c r="B720" s="138">
        <v>13901</v>
      </c>
      <c r="C720" s="138">
        <v>48474</v>
      </c>
      <c r="D720" s="138">
        <v>67542</v>
      </c>
      <c r="E720" s="138">
        <v>17256</v>
      </c>
      <c r="F720" s="138">
        <v>40839</v>
      </c>
      <c r="G720" s="138">
        <v>1283</v>
      </c>
      <c r="H720" s="138">
        <v>16241</v>
      </c>
      <c r="I720" s="138">
        <v>15365</v>
      </c>
      <c r="J720" s="138">
        <v>104616</v>
      </c>
      <c r="K720" s="138">
        <v>81178</v>
      </c>
      <c r="L720" s="138">
        <v>4781</v>
      </c>
      <c r="M720" s="138">
        <v>15486</v>
      </c>
      <c r="N720" s="138">
        <v>213</v>
      </c>
      <c r="O720" s="138">
        <v>16577</v>
      </c>
      <c r="P720" s="138">
        <v>18510</v>
      </c>
      <c r="Q720" s="138">
        <v>3758</v>
      </c>
      <c r="R720" s="138">
        <v>13658</v>
      </c>
      <c r="S720" s="138">
        <v>46151</v>
      </c>
      <c r="T720" s="138">
        <v>17869</v>
      </c>
      <c r="U720" s="138">
        <v>5740</v>
      </c>
      <c r="V720" s="138">
        <v>25797</v>
      </c>
      <c r="W720" s="138">
        <v>33791</v>
      </c>
      <c r="X720" s="145">
        <v>16708</v>
      </c>
      <c r="Y720" s="146">
        <v>15335</v>
      </c>
      <c r="Z720" s="138">
        <v>13691</v>
      </c>
      <c r="AA720" s="138">
        <v>43633</v>
      </c>
      <c r="AB720" s="138">
        <v>2073</v>
      </c>
      <c r="AC720" s="138">
        <v>753</v>
      </c>
      <c r="AD720" s="138">
        <v>5767</v>
      </c>
      <c r="AE720" s="138">
        <v>22504</v>
      </c>
      <c r="AF720" s="138">
        <v>9748</v>
      </c>
      <c r="AG720" s="138">
        <v>0</v>
      </c>
      <c r="AH720" s="138">
        <v>49040</v>
      </c>
      <c r="AI720" s="138">
        <v>32520</v>
      </c>
      <c r="AJ720" s="138">
        <v>379280</v>
      </c>
      <c r="AK720" s="128">
        <f t="shared" si="461"/>
        <v>0.15486000000000003</v>
      </c>
      <c r="AL720" s="129">
        <f t="shared" si="462"/>
        <v>1.3901000000000001</v>
      </c>
      <c r="AM720" s="129">
        <f t="shared" si="495"/>
        <v>2.4237000000000002</v>
      </c>
      <c r="AN720" s="129">
        <f t="shared" si="495"/>
        <v>3.3771</v>
      </c>
      <c r="AO720" s="129">
        <f t="shared" si="464"/>
        <v>10.461600000000001</v>
      </c>
      <c r="AP720" s="129">
        <f t="shared" si="465"/>
        <v>4.0589000000000004</v>
      </c>
      <c r="AQ720" s="129">
        <f t="shared" si="466"/>
        <v>0.49040000000000006</v>
      </c>
      <c r="AR720" s="129">
        <f t="shared" si="466"/>
        <v>0.32520000000000004</v>
      </c>
      <c r="AT720" s="131">
        <f t="shared" si="488"/>
        <v>43818</v>
      </c>
      <c r="AU720" s="132">
        <f t="shared" si="467"/>
        <v>0.22504000000000002</v>
      </c>
      <c r="AV720" s="132">
        <f t="shared" si="468"/>
        <v>0.43633000000000005</v>
      </c>
      <c r="AW720" s="132">
        <f t="shared" si="469"/>
        <v>0.46151000000000003</v>
      </c>
      <c r="AX720" s="132">
        <f t="shared" si="470"/>
        <v>7.5300000000000002E-3</v>
      </c>
      <c r="AY720" s="132">
        <f t="shared" si="471"/>
        <v>2.0730000000000002E-2</v>
      </c>
      <c r="AZ720" s="132">
        <f t="shared" si="472"/>
        <v>0.25797000000000003</v>
      </c>
      <c r="BA720" s="132">
        <f t="shared" si="473"/>
        <v>0.15335000000000001</v>
      </c>
      <c r="BB720" s="132">
        <f t="shared" si="474"/>
        <v>0.67582000000000009</v>
      </c>
      <c r="BC720" s="132">
        <f t="shared" si="475"/>
        <v>0.13691</v>
      </c>
      <c r="BD720" s="132">
        <f t="shared" si="476"/>
        <v>0.16708000000000001</v>
      </c>
      <c r="BE720" s="132">
        <f t="shared" si="477"/>
        <v>9.7480000000000011E-2</v>
      </c>
      <c r="BF720" s="132">
        <f t="shared" si="478"/>
        <v>5.7670000000000006E-2</v>
      </c>
      <c r="BG720" s="132">
        <f t="shared" si="489"/>
        <v>0</v>
      </c>
      <c r="BH720" s="132"/>
      <c r="BI720" s="132">
        <f t="shared" si="458"/>
        <v>1.3901000000000001</v>
      </c>
      <c r="BJ720" s="132">
        <f t="shared" si="458"/>
        <v>2.4237000000000002</v>
      </c>
      <c r="BK720" s="132">
        <f t="shared" si="458"/>
        <v>3.3771</v>
      </c>
      <c r="BL720" s="132">
        <f t="shared" si="479"/>
        <v>0.57400000000000007</v>
      </c>
      <c r="BM720" s="132">
        <f t="shared" si="490"/>
        <v>1.7256</v>
      </c>
      <c r="BN720" s="132">
        <f t="shared" si="480"/>
        <v>0.81678000000000006</v>
      </c>
      <c r="BO720" s="132"/>
      <c r="BP720" s="132">
        <f t="shared" si="491"/>
        <v>4.0589000000000004</v>
      </c>
      <c r="BQ720" s="132">
        <f t="shared" si="492"/>
        <v>10.461600000000001</v>
      </c>
      <c r="BR720" s="132">
        <f t="shared" si="493"/>
        <v>0.37928000000000001</v>
      </c>
      <c r="BS720" s="132">
        <f t="shared" si="481"/>
        <v>0.17869000000000002</v>
      </c>
      <c r="BT720" s="132">
        <f t="shared" si="482"/>
        <v>1.3658000000000001</v>
      </c>
      <c r="BU720" s="132"/>
      <c r="BV720" s="132">
        <f t="shared" si="494"/>
        <v>0.1283</v>
      </c>
      <c r="BW720" s="133">
        <f t="shared" si="459"/>
        <v>1.6241000000000001</v>
      </c>
      <c r="BX720" s="133">
        <f t="shared" si="459"/>
        <v>1.5365</v>
      </c>
      <c r="BY720" s="133">
        <f t="shared" si="483"/>
        <v>0.37580000000000002</v>
      </c>
      <c r="BZ720" s="133">
        <f t="shared" si="484"/>
        <v>0.47810000000000002</v>
      </c>
      <c r="CA720" s="133">
        <f t="shared" si="485"/>
        <v>2.1299999999999999E-2</v>
      </c>
      <c r="CB720" s="133">
        <f t="shared" si="486"/>
        <v>8.2885000000000009</v>
      </c>
      <c r="CC720" s="133"/>
      <c r="CD720" s="133">
        <f t="shared" si="487"/>
        <v>1.851</v>
      </c>
    </row>
    <row r="721" spans="1:82" ht="15.75" x14ac:dyDescent="0.25">
      <c r="A721" s="125">
        <v>43819</v>
      </c>
      <c r="B721" s="138">
        <v>13841</v>
      </c>
      <c r="C721" s="138">
        <v>48110</v>
      </c>
      <c r="D721" s="138">
        <v>67373</v>
      </c>
      <c r="E721" s="138">
        <v>16477</v>
      </c>
      <c r="F721" s="138">
        <v>43809</v>
      </c>
      <c r="G721" s="138">
        <v>1259</v>
      </c>
      <c r="H721" s="138">
        <v>14743</v>
      </c>
      <c r="I721" s="138">
        <v>14820</v>
      </c>
      <c r="J721" s="138">
        <v>103200</v>
      </c>
      <c r="K721" s="138">
        <v>78923</v>
      </c>
      <c r="L721" s="138">
        <v>4453</v>
      </c>
      <c r="M721" s="138">
        <v>16539</v>
      </c>
      <c r="N721" s="138">
        <v>178</v>
      </c>
      <c r="O721" s="138">
        <v>16344</v>
      </c>
      <c r="P721" s="138">
        <v>17355</v>
      </c>
      <c r="Q721" s="138">
        <v>3537</v>
      </c>
      <c r="R721" s="138">
        <v>14247</v>
      </c>
      <c r="S721" s="138">
        <v>44740</v>
      </c>
      <c r="T721" s="138">
        <v>28597</v>
      </c>
      <c r="U721" s="138">
        <v>4978</v>
      </c>
      <c r="V721" s="138">
        <v>25627</v>
      </c>
      <c r="W721" s="138">
        <v>33476</v>
      </c>
      <c r="X721" s="138">
        <v>16149</v>
      </c>
      <c r="Y721" s="146">
        <v>15335</v>
      </c>
      <c r="Z721" s="138">
        <v>13638</v>
      </c>
      <c r="AA721" s="138">
        <v>43510</v>
      </c>
      <c r="AB721" s="138">
        <v>1562</v>
      </c>
      <c r="AC721" s="138">
        <v>1041</v>
      </c>
      <c r="AD721" s="138">
        <v>4867</v>
      </c>
      <c r="AE721" s="138">
        <v>23287</v>
      </c>
      <c r="AF721" s="138">
        <v>9143</v>
      </c>
      <c r="AG721" s="138">
        <v>4710</v>
      </c>
      <c r="AH721" s="138">
        <v>33190</v>
      </c>
      <c r="AI721" s="138">
        <v>26290</v>
      </c>
      <c r="AJ721" s="138">
        <v>292780</v>
      </c>
      <c r="AK721" s="128">
        <f t="shared" si="461"/>
        <v>0.16539000000000001</v>
      </c>
      <c r="AL721" s="129">
        <f t="shared" si="462"/>
        <v>1.3841000000000001</v>
      </c>
      <c r="AM721" s="129">
        <f t="shared" si="495"/>
        <v>2.4055</v>
      </c>
      <c r="AN721" s="129">
        <f t="shared" si="495"/>
        <v>3.3686500000000001</v>
      </c>
      <c r="AO721" s="129">
        <f t="shared" si="464"/>
        <v>10.32</v>
      </c>
      <c r="AP721" s="137">
        <f t="shared" si="465"/>
        <v>3.9461500000000003</v>
      </c>
      <c r="AQ721" s="129">
        <f t="shared" si="466"/>
        <v>0.33190000000000003</v>
      </c>
      <c r="AR721" s="129">
        <f t="shared" si="466"/>
        <v>0.26290000000000002</v>
      </c>
      <c r="AT721" s="131">
        <f t="shared" si="488"/>
        <v>43819</v>
      </c>
      <c r="AU721" s="132">
        <f t="shared" si="467"/>
        <v>0.23287000000000002</v>
      </c>
      <c r="AV721" s="132">
        <f t="shared" si="468"/>
        <v>0.43510000000000004</v>
      </c>
      <c r="AW721" s="132">
        <f t="shared" si="469"/>
        <v>0.44740000000000002</v>
      </c>
      <c r="AX721" s="132">
        <f t="shared" si="470"/>
        <v>1.0410000000000001E-2</v>
      </c>
      <c r="AY721" s="132">
        <f t="shared" si="471"/>
        <v>1.5620000000000002E-2</v>
      </c>
      <c r="AZ721" s="132">
        <f t="shared" si="472"/>
        <v>0.25627</v>
      </c>
      <c r="BA721" s="132">
        <f t="shared" si="473"/>
        <v>0.15335000000000001</v>
      </c>
      <c r="BB721" s="132">
        <f t="shared" si="474"/>
        <v>0.66952</v>
      </c>
      <c r="BC721" s="132">
        <f t="shared" si="475"/>
        <v>0.13638</v>
      </c>
      <c r="BD721" s="132">
        <f t="shared" si="476"/>
        <v>0.16149000000000002</v>
      </c>
      <c r="BE721" s="132">
        <f t="shared" si="477"/>
        <v>9.1430000000000011E-2</v>
      </c>
      <c r="BF721" s="132">
        <f t="shared" si="478"/>
        <v>4.8670000000000005E-2</v>
      </c>
      <c r="BG721" s="132">
        <f t="shared" si="489"/>
        <v>4.7099999999999998E-3</v>
      </c>
      <c r="BH721" s="132"/>
      <c r="BI721" s="132">
        <f t="shared" si="458"/>
        <v>1.3841000000000001</v>
      </c>
      <c r="BJ721" s="132">
        <f t="shared" si="458"/>
        <v>2.4055</v>
      </c>
      <c r="BK721" s="132">
        <f t="shared" si="458"/>
        <v>3.3686500000000001</v>
      </c>
      <c r="BL721" s="132">
        <f t="shared" si="479"/>
        <v>0.49780000000000002</v>
      </c>
      <c r="BM721" s="132">
        <f t="shared" si="490"/>
        <v>1.6477000000000002</v>
      </c>
      <c r="BN721" s="132">
        <f t="shared" si="480"/>
        <v>0.87618000000000007</v>
      </c>
      <c r="BO721" s="132"/>
      <c r="BP721" s="132">
        <f t="shared" si="491"/>
        <v>3.9461500000000003</v>
      </c>
      <c r="BQ721" s="132">
        <f t="shared" si="492"/>
        <v>10.32</v>
      </c>
      <c r="BR721" s="132">
        <f t="shared" si="493"/>
        <v>0.29277999999999998</v>
      </c>
      <c r="BS721" s="132">
        <f t="shared" si="481"/>
        <v>0.28597</v>
      </c>
      <c r="BT721" s="132">
        <f t="shared" si="482"/>
        <v>1.4247000000000001</v>
      </c>
      <c r="BU721" s="132"/>
      <c r="BV721" s="132">
        <f t="shared" si="494"/>
        <v>0.12590000000000001</v>
      </c>
      <c r="BW721" s="133">
        <f t="shared" si="459"/>
        <v>1.4743000000000002</v>
      </c>
      <c r="BX721" s="133">
        <f t="shared" si="459"/>
        <v>1.482</v>
      </c>
      <c r="BY721" s="133">
        <f t="shared" si="483"/>
        <v>0.35370000000000001</v>
      </c>
      <c r="BZ721" s="133">
        <f t="shared" si="484"/>
        <v>0.44530000000000003</v>
      </c>
      <c r="CA721" s="133">
        <f t="shared" si="485"/>
        <v>1.78E-2</v>
      </c>
      <c r="CB721" s="133">
        <f t="shared" si="486"/>
        <v>8.1720000000000006</v>
      </c>
      <c r="CC721" s="133"/>
      <c r="CD721" s="133">
        <f t="shared" si="487"/>
        <v>1.7355</v>
      </c>
    </row>
    <row r="722" spans="1:82" ht="15.75" x14ac:dyDescent="0.25">
      <c r="A722" s="125">
        <v>43820</v>
      </c>
      <c r="B722" s="138">
        <v>14155</v>
      </c>
      <c r="C722" s="138">
        <v>49085</v>
      </c>
      <c r="D722" s="138">
        <v>68413</v>
      </c>
      <c r="E722" s="138">
        <v>15855</v>
      </c>
      <c r="F722" s="138">
        <v>45398</v>
      </c>
      <c r="G722" s="138">
        <v>1267</v>
      </c>
      <c r="H722" s="138">
        <v>14165</v>
      </c>
      <c r="I722" s="138">
        <v>14385</v>
      </c>
      <c r="J722" s="138">
        <v>104691</v>
      </c>
      <c r="K722" s="138">
        <v>80619</v>
      </c>
      <c r="L722" s="138">
        <v>4299</v>
      </c>
      <c r="M722" s="138">
        <v>18566</v>
      </c>
      <c r="N722" s="138">
        <v>103</v>
      </c>
      <c r="O722" s="138">
        <v>17605</v>
      </c>
      <c r="P722" s="138">
        <v>16961</v>
      </c>
      <c r="Q722" s="138">
        <v>3441</v>
      </c>
      <c r="R722" s="138">
        <v>13630</v>
      </c>
      <c r="S722" s="138">
        <v>43125</v>
      </c>
      <c r="T722" s="138">
        <v>16603</v>
      </c>
      <c r="U722" s="138">
        <v>4604</v>
      </c>
      <c r="V722" s="138">
        <v>27427</v>
      </c>
      <c r="W722" s="138">
        <v>33151</v>
      </c>
      <c r="X722" s="138">
        <v>15288</v>
      </c>
      <c r="Y722" s="146">
        <v>15335</v>
      </c>
      <c r="Z722" s="138">
        <v>13924</v>
      </c>
      <c r="AA722" s="138">
        <v>47717</v>
      </c>
      <c r="AB722" s="138">
        <v>1128</v>
      </c>
      <c r="AC722" s="138">
        <v>1123</v>
      </c>
      <c r="AD722" s="138">
        <v>3847</v>
      </c>
      <c r="AE722" s="138">
        <v>24704</v>
      </c>
      <c r="AF722" s="138">
        <v>7009</v>
      </c>
      <c r="AG722" s="138">
        <v>6240</v>
      </c>
      <c r="AH722" s="138">
        <v>28300</v>
      </c>
      <c r="AI722" s="138">
        <v>20310</v>
      </c>
      <c r="AJ722" s="138">
        <v>398200</v>
      </c>
      <c r="AK722" s="128">
        <f t="shared" si="461"/>
        <v>0.18566000000000002</v>
      </c>
      <c r="AL722" s="129">
        <f t="shared" si="462"/>
        <v>1.4155</v>
      </c>
      <c r="AM722" s="129">
        <f t="shared" si="495"/>
        <v>2.45425</v>
      </c>
      <c r="AN722" s="129">
        <f t="shared" si="495"/>
        <v>3.4206500000000002</v>
      </c>
      <c r="AO722" s="129">
        <f t="shared" si="464"/>
        <v>10.469100000000001</v>
      </c>
      <c r="AP722" s="129">
        <f t="shared" si="465"/>
        <v>4.0309499999999998</v>
      </c>
      <c r="AQ722" s="129">
        <f t="shared" si="466"/>
        <v>0.28300000000000003</v>
      </c>
      <c r="AR722" s="129">
        <f t="shared" si="466"/>
        <v>0.2031</v>
      </c>
      <c r="AT722" s="131">
        <f t="shared" si="488"/>
        <v>43820</v>
      </c>
      <c r="AU722" s="132">
        <f t="shared" si="467"/>
        <v>0.24704000000000001</v>
      </c>
      <c r="AV722" s="132">
        <f t="shared" si="468"/>
        <v>0.47717000000000004</v>
      </c>
      <c r="AW722" s="132">
        <f t="shared" si="469"/>
        <v>0.43125000000000002</v>
      </c>
      <c r="AX722" s="132">
        <f t="shared" si="470"/>
        <v>1.123E-2</v>
      </c>
      <c r="AY722" s="132">
        <f t="shared" si="471"/>
        <v>1.128E-2</v>
      </c>
      <c r="AZ722" s="132">
        <f t="shared" si="472"/>
        <v>0.27427000000000001</v>
      </c>
      <c r="BA722" s="132">
        <f t="shared" si="473"/>
        <v>0.15335000000000001</v>
      </c>
      <c r="BB722" s="132">
        <f t="shared" si="474"/>
        <v>0.66302000000000005</v>
      </c>
      <c r="BC722" s="132">
        <f t="shared" si="475"/>
        <v>0.13924</v>
      </c>
      <c r="BD722" s="132">
        <f t="shared" si="476"/>
        <v>0.15288000000000002</v>
      </c>
      <c r="BE722" s="132">
        <f t="shared" si="477"/>
        <v>7.009E-2</v>
      </c>
      <c r="BF722" s="132">
        <f t="shared" si="478"/>
        <v>3.8470000000000004E-2</v>
      </c>
      <c r="BG722" s="132">
        <f t="shared" si="489"/>
        <v>6.2399999999999999E-3</v>
      </c>
      <c r="BH722" s="132"/>
      <c r="BI722" s="132">
        <f t="shared" si="458"/>
        <v>1.4155</v>
      </c>
      <c r="BJ722" s="132">
        <f t="shared" si="458"/>
        <v>2.45425</v>
      </c>
      <c r="BK722" s="132">
        <f t="shared" si="458"/>
        <v>3.4206500000000002</v>
      </c>
      <c r="BL722" s="132">
        <f t="shared" si="479"/>
        <v>0.46040000000000003</v>
      </c>
      <c r="BM722" s="132">
        <f t="shared" si="490"/>
        <v>1.5855000000000001</v>
      </c>
      <c r="BN722" s="132">
        <f t="shared" si="480"/>
        <v>0.9079600000000001</v>
      </c>
      <c r="BO722" s="132"/>
      <c r="BP722" s="132">
        <f t="shared" si="491"/>
        <v>4.0309499999999998</v>
      </c>
      <c r="BQ722" s="132">
        <f t="shared" si="492"/>
        <v>10.469100000000001</v>
      </c>
      <c r="BR722" s="132">
        <f t="shared" si="493"/>
        <v>0.3982</v>
      </c>
      <c r="BS722" s="132">
        <f t="shared" si="481"/>
        <v>0.16603000000000001</v>
      </c>
      <c r="BT722" s="132">
        <f t="shared" si="482"/>
        <v>1.363</v>
      </c>
      <c r="BU722" s="132"/>
      <c r="BV722" s="132">
        <f t="shared" si="494"/>
        <v>0.12670000000000001</v>
      </c>
      <c r="BW722" s="133">
        <f t="shared" si="459"/>
        <v>1.4165000000000001</v>
      </c>
      <c r="BX722" s="133">
        <f t="shared" si="459"/>
        <v>1.4385000000000001</v>
      </c>
      <c r="BY722" s="133">
        <f t="shared" si="483"/>
        <v>0.34410000000000002</v>
      </c>
      <c r="BZ722" s="133">
        <f t="shared" si="484"/>
        <v>0.4299</v>
      </c>
      <c r="CA722" s="133">
        <f t="shared" si="485"/>
        <v>1.03E-2</v>
      </c>
      <c r="CB722" s="133">
        <f t="shared" si="486"/>
        <v>8.8025000000000002</v>
      </c>
      <c r="CC722" s="133"/>
      <c r="CD722" s="133">
        <f t="shared" si="487"/>
        <v>1.6961000000000002</v>
      </c>
    </row>
    <row r="723" spans="1:82" ht="15.75" x14ac:dyDescent="0.25">
      <c r="A723" s="125">
        <v>43821</v>
      </c>
      <c r="B723" s="138">
        <v>14294</v>
      </c>
      <c r="C723" s="138">
        <v>49335</v>
      </c>
      <c r="D723" s="138">
        <v>68326</v>
      </c>
      <c r="E723" s="138">
        <v>15628</v>
      </c>
      <c r="F723" s="138">
        <v>47539</v>
      </c>
      <c r="G723" s="138">
        <v>1252</v>
      </c>
      <c r="H723" s="138">
        <v>13564</v>
      </c>
      <c r="I723" s="138">
        <v>14084</v>
      </c>
      <c r="J723" s="138">
        <v>104021</v>
      </c>
      <c r="K723" s="138">
        <v>80769</v>
      </c>
      <c r="L723" s="138">
        <v>4214</v>
      </c>
      <c r="M723" s="138">
        <v>17704</v>
      </c>
      <c r="N723" s="138">
        <v>102</v>
      </c>
      <c r="O723" s="138">
        <v>17815</v>
      </c>
      <c r="P723" s="138">
        <v>16529</v>
      </c>
      <c r="Q723" s="138">
        <v>3423</v>
      </c>
      <c r="R723" s="138">
        <v>13925</v>
      </c>
      <c r="S723" s="138">
        <v>42554</v>
      </c>
      <c r="T723" s="138">
        <v>11388</v>
      </c>
      <c r="U723" s="138">
        <v>4375</v>
      </c>
      <c r="V723" s="138">
        <v>28178</v>
      </c>
      <c r="W723" s="138">
        <v>32675</v>
      </c>
      <c r="X723" s="138">
        <v>14826</v>
      </c>
      <c r="Y723" s="146">
        <v>15335</v>
      </c>
      <c r="Z723" s="138">
        <v>13962</v>
      </c>
      <c r="AA723" s="138">
        <v>47140</v>
      </c>
      <c r="AB723" s="138">
        <v>1418</v>
      </c>
      <c r="AC723" s="138">
        <v>590</v>
      </c>
      <c r="AD723" s="138">
        <v>3944</v>
      </c>
      <c r="AE723" s="138">
        <v>26360</v>
      </c>
      <c r="AF723" s="138">
        <v>6664</v>
      </c>
      <c r="AG723" s="138">
        <v>10620</v>
      </c>
      <c r="AH723" s="138">
        <v>25620</v>
      </c>
      <c r="AI723" s="138">
        <v>19840</v>
      </c>
      <c r="AJ723" s="138">
        <v>405180</v>
      </c>
      <c r="AK723" s="128">
        <f t="shared" si="461"/>
        <v>0.17704</v>
      </c>
      <c r="AL723" s="129">
        <f t="shared" si="462"/>
        <v>1.4294</v>
      </c>
      <c r="AM723" s="129">
        <f t="shared" si="495"/>
        <v>2.4667500000000002</v>
      </c>
      <c r="AN723" s="129">
        <f t="shared" si="495"/>
        <v>3.4163000000000001</v>
      </c>
      <c r="AO723" s="129">
        <f t="shared" si="464"/>
        <v>10.402100000000001</v>
      </c>
      <c r="AP723" s="129">
        <f t="shared" si="465"/>
        <v>4.0384500000000001</v>
      </c>
      <c r="AQ723" s="129">
        <f t="shared" si="466"/>
        <v>0.25620000000000004</v>
      </c>
      <c r="AR723" s="129">
        <f t="shared" si="466"/>
        <v>0.19840000000000002</v>
      </c>
      <c r="AT723" s="131">
        <f t="shared" si="488"/>
        <v>43821</v>
      </c>
      <c r="AU723" s="132">
        <f t="shared" si="467"/>
        <v>0.2636</v>
      </c>
      <c r="AV723" s="132">
        <f t="shared" si="468"/>
        <v>0.47140000000000004</v>
      </c>
      <c r="AW723" s="132">
        <f t="shared" si="469"/>
        <v>0.42554000000000003</v>
      </c>
      <c r="AX723" s="132">
        <f t="shared" si="470"/>
        <v>5.9000000000000007E-3</v>
      </c>
      <c r="AY723" s="132">
        <f t="shared" si="471"/>
        <v>1.4180000000000002E-2</v>
      </c>
      <c r="AZ723" s="132">
        <f t="shared" si="472"/>
        <v>0.28178000000000003</v>
      </c>
      <c r="BA723" s="132">
        <f t="shared" si="473"/>
        <v>0.15335000000000001</v>
      </c>
      <c r="BB723" s="132">
        <f t="shared" si="474"/>
        <v>0.65350000000000008</v>
      </c>
      <c r="BC723" s="132">
        <f t="shared" si="475"/>
        <v>0.13962000000000002</v>
      </c>
      <c r="BD723" s="132">
        <f t="shared" si="476"/>
        <v>0.14826</v>
      </c>
      <c r="BE723" s="132">
        <f t="shared" si="477"/>
        <v>6.6640000000000005E-2</v>
      </c>
      <c r="BF723" s="132">
        <f t="shared" si="478"/>
        <v>3.9440000000000003E-2</v>
      </c>
      <c r="BG723" s="132">
        <f t="shared" si="489"/>
        <v>1.0619999999999999E-2</v>
      </c>
      <c r="BH723" s="132"/>
      <c r="BI723" s="132">
        <f t="shared" si="458"/>
        <v>1.4294</v>
      </c>
      <c r="BJ723" s="132">
        <f t="shared" si="458"/>
        <v>2.4667500000000002</v>
      </c>
      <c r="BK723" s="132">
        <f t="shared" si="458"/>
        <v>3.4163000000000001</v>
      </c>
      <c r="BL723" s="132">
        <f t="shared" si="479"/>
        <v>0.4375</v>
      </c>
      <c r="BM723" s="132">
        <f t="shared" si="490"/>
        <v>1.5628</v>
      </c>
      <c r="BN723" s="132">
        <f t="shared" si="480"/>
        <v>0.95078000000000007</v>
      </c>
      <c r="BO723" s="132"/>
      <c r="BP723" s="132">
        <f t="shared" si="491"/>
        <v>4.0384500000000001</v>
      </c>
      <c r="BQ723" s="132">
        <f t="shared" si="492"/>
        <v>10.402100000000001</v>
      </c>
      <c r="BR723" s="132">
        <f t="shared" si="493"/>
        <v>0.40517999999999998</v>
      </c>
      <c r="BS723" s="132">
        <f t="shared" si="481"/>
        <v>0.11388000000000001</v>
      </c>
      <c r="BT723" s="132">
        <f t="shared" si="482"/>
        <v>1.3925000000000001</v>
      </c>
      <c r="BU723" s="132"/>
      <c r="BV723" s="132">
        <f t="shared" si="494"/>
        <v>0.12520000000000001</v>
      </c>
      <c r="BW723" s="133">
        <f t="shared" si="459"/>
        <v>1.3564000000000001</v>
      </c>
      <c r="BX723" s="133">
        <f t="shared" si="459"/>
        <v>1.4084000000000001</v>
      </c>
      <c r="BY723" s="133">
        <f t="shared" si="483"/>
        <v>0.34229999999999999</v>
      </c>
      <c r="BZ723" s="133">
        <f t="shared" si="484"/>
        <v>0.4214</v>
      </c>
      <c r="CA723" s="133">
        <f t="shared" si="485"/>
        <v>1.0200000000000001E-2</v>
      </c>
      <c r="CB723" s="133">
        <f t="shared" si="486"/>
        <v>8.9075000000000006</v>
      </c>
      <c r="CC723" s="133"/>
      <c r="CD723" s="133">
        <f t="shared" si="487"/>
        <v>1.6529</v>
      </c>
    </row>
    <row r="724" spans="1:82" ht="15.75" x14ac:dyDescent="0.25">
      <c r="A724" s="125">
        <v>43822</v>
      </c>
      <c r="B724" s="138">
        <v>14007</v>
      </c>
      <c r="C724" s="138">
        <v>48202</v>
      </c>
      <c r="D724" s="138">
        <v>67152</v>
      </c>
      <c r="E724" s="138">
        <v>15345</v>
      </c>
      <c r="F724" s="138">
        <v>44035</v>
      </c>
      <c r="G724" s="138">
        <v>1237</v>
      </c>
      <c r="H724" s="138">
        <v>12764</v>
      </c>
      <c r="I724" s="138">
        <v>13301</v>
      </c>
      <c r="J724" s="138">
        <v>102487</v>
      </c>
      <c r="K724" s="138">
        <v>78485</v>
      </c>
      <c r="L724" s="138">
        <v>3993</v>
      </c>
      <c r="M724" s="138">
        <v>16720</v>
      </c>
      <c r="N724" s="138">
        <v>133</v>
      </c>
      <c r="O724" s="138">
        <v>16069</v>
      </c>
      <c r="P724" s="138">
        <v>15815</v>
      </c>
      <c r="Q724" s="138">
        <v>3229</v>
      </c>
      <c r="R724" s="138">
        <v>13370</v>
      </c>
      <c r="S724" s="138">
        <v>45284</v>
      </c>
      <c r="T724" s="138">
        <v>14556</v>
      </c>
      <c r="U724" s="138">
        <v>4216</v>
      </c>
      <c r="V724" s="138">
        <v>26741</v>
      </c>
      <c r="W724" s="138">
        <v>33173</v>
      </c>
      <c r="X724" s="138">
        <v>14073</v>
      </c>
      <c r="Y724" s="146">
        <v>15335</v>
      </c>
      <c r="Z724" s="138">
        <v>13837</v>
      </c>
      <c r="AA724" s="138">
        <v>44902</v>
      </c>
      <c r="AB724" s="138">
        <v>1869</v>
      </c>
      <c r="AC724" s="138">
        <v>628</v>
      </c>
      <c r="AD724" s="146">
        <v>4582</v>
      </c>
      <c r="AE724" s="138">
        <v>26744</v>
      </c>
      <c r="AF724" s="138">
        <v>8138</v>
      </c>
      <c r="AG724" s="138">
        <v>0</v>
      </c>
      <c r="AH724" s="138">
        <v>28400</v>
      </c>
      <c r="AI724" s="138">
        <v>20980</v>
      </c>
      <c r="AJ724" s="138">
        <v>396580</v>
      </c>
      <c r="AK724" s="128">
        <f t="shared" si="461"/>
        <v>0.16720000000000002</v>
      </c>
      <c r="AL724" s="129">
        <f t="shared" si="462"/>
        <v>1.4007000000000001</v>
      </c>
      <c r="AM724" s="129">
        <f t="shared" si="495"/>
        <v>2.4100999999999999</v>
      </c>
      <c r="AN724" s="129">
        <f t="shared" si="495"/>
        <v>3.3576000000000001</v>
      </c>
      <c r="AO724" s="129">
        <f t="shared" si="464"/>
        <v>10.248700000000001</v>
      </c>
      <c r="AP724" s="129">
        <f t="shared" si="465"/>
        <v>3.9242500000000002</v>
      </c>
      <c r="AQ724" s="129">
        <f t="shared" si="466"/>
        <v>0.28400000000000003</v>
      </c>
      <c r="AR724" s="129">
        <f t="shared" si="466"/>
        <v>0.20980000000000001</v>
      </c>
      <c r="AT724" s="131">
        <f t="shared" si="488"/>
        <v>43822</v>
      </c>
      <c r="AU724" s="132">
        <f t="shared" si="467"/>
        <v>0.26744000000000001</v>
      </c>
      <c r="AV724" s="132">
        <f t="shared" si="468"/>
        <v>0.44902000000000003</v>
      </c>
      <c r="AW724" s="132">
        <f t="shared" si="469"/>
        <v>0.45284000000000002</v>
      </c>
      <c r="AX724" s="132">
        <f t="shared" si="470"/>
        <v>6.2800000000000009E-3</v>
      </c>
      <c r="AY724" s="132">
        <f t="shared" si="471"/>
        <v>1.8690000000000002E-2</v>
      </c>
      <c r="AZ724" s="132">
        <f t="shared" si="472"/>
        <v>0.26741000000000004</v>
      </c>
      <c r="BA724" s="132">
        <f t="shared" si="473"/>
        <v>0.15335000000000001</v>
      </c>
      <c r="BB724" s="132">
        <f t="shared" si="474"/>
        <v>0.66346000000000005</v>
      </c>
      <c r="BC724" s="132">
        <f t="shared" si="475"/>
        <v>0.13837000000000002</v>
      </c>
      <c r="BD724" s="132">
        <f t="shared" si="476"/>
        <v>0.14073000000000002</v>
      </c>
      <c r="BE724" s="132">
        <f t="shared" si="477"/>
        <v>8.1380000000000008E-2</v>
      </c>
      <c r="BF724" s="132">
        <f t="shared" si="478"/>
        <v>4.5820000000000007E-2</v>
      </c>
      <c r="BG724" s="132">
        <f t="shared" si="489"/>
        <v>0</v>
      </c>
      <c r="BH724" s="132"/>
      <c r="BI724" s="132">
        <f t="shared" si="458"/>
        <v>1.4007000000000001</v>
      </c>
      <c r="BJ724" s="132">
        <f t="shared" si="458"/>
        <v>2.4100999999999999</v>
      </c>
      <c r="BK724" s="132">
        <f t="shared" si="458"/>
        <v>3.3576000000000001</v>
      </c>
      <c r="BL724" s="132">
        <f t="shared" si="479"/>
        <v>0.42160000000000003</v>
      </c>
      <c r="BM724" s="132">
        <f t="shared" si="490"/>
        <v>1.5345</v>
      </c>
      <c r="BN724" s="132">
        <f t="shared" si="480"/>
        <v>0.88070000000000004</v>
      </c>
      <c r="BO724" s="132"/>
      <c r="BP724" s="132">
        <f t="shared" si="491"/>
        <v>3.9242500000000002</v>
      </c>
      <c r="BQ724" s="132">
        <f t="shared" si="492"/>
        <v>10.248700000000001</v>
      </c>
      <c r="BR724" s="132">
        <f t="shared" si="493"/>
        <v>0.39657999999999999</v>
      </c>
      <c r="BS724" s="132">
        <f t="shared" si="481"/>
        <v>0.14556000000000002</v>
      </c>
      <c r="BT724" s="132">
        <f t="shared" si="482"/>
        <v>1.337</v>
      </c>
      <c r="BU724" s="132"/>
      <c r="BV724" s="132">
        <f t="shared" si="494"/>
        <v>0.1237</v>
      </c>
      <c r="BW724" s="133">
        <f t="shared" si="459"/>
        <v>1.2764</v>
      </c>
      <c r="BX724" s="133">
        <f t="shared" si="459"/>
        <v>1.3301000000000001</v>
      </c>
      <c r="BY724" s="133">
        <f t="shared" si="483"/>
        <v>0.32290000000000002</v>
      </c>
      <c r="BZ724" s="133">
        <f t="shared" si="484"/>
        <v>0.39930000000000004</v>
      </c>
      <c r="CA724" s="133">
        <f t="shared" si="485"/>
        <v>1.3300000000000001E-2</v>
      </c>
      <c r="CB724" s="133">
        <f t="shared" si="486"/>
        <v>8.0344999999999995</v>
      </c>
      <c r="CC724" s="133"/>
      <c r="CD724" s="133">
        <f t="shared" si="487"/>
        <v>1.5815000000000001</v>
      </c>
    </row>
    <row r="725" spans="1:82" ht="15.75" x14ac:dyDescent="0.25">
      <c r="A725" s="125">
        <v>43823</v>
      </c>
      <c r="B725" s="138">
        <v>14317</v>
      </c>
      <c r="C725" s="138">
        <v>50884</v>
      </c>
      <c r="D725" s="138">
        <v>70231</v>
      </c>
      <c r="E725" s="138">
        <v>15499</v>
      </c>
      <c r="F725" s="138">
        <v>44198</v>
      </c>
      <c r="G725" s="138">
        <v>1176</v>
      </c>
      <c r="H725" s="138">
        <v>12520</v>
      </c>
      <c r="I725" s="138">
        <v>13246</v>
      </c>
      <c r="J725" s="138">
        <v>105579</v>
      </c>
      <c r="K725" s="138">
        <v>79459</v>
      </c>
      <c r="L725" s="138">
        <v>4016</v>
      </c>
      <c r="M725" s="138">
        <v>17457</v>
      </c>
      <c r="N725" s="138">
        <v>89</v>
      </c>
      <c r="O725" s="138">
        <v>16413</v>
      </c>
      <c r="P725" s="138">
        <v>15546</v>
      </c>
      <c r="Q725" s="138">
        <v>3216</v>
      </c>
      <c r="R725" s="138">
        <v>14651</v>
      </c>
      <c r="S725" s="138">
        <v>46667</v>
      </c>
      <c r="T725" s="138">
        <v>12345</v>
      </c>
      <c r="U725" s="138">
        <v>4023</v>
      </c>
      <c r="V725" s="138">
        <v>28520</v>
      </c>
      <c r="W725" s="138">
        <v>32544</v>
      </c>
      <c r="X725" s="138">
        <v>14344</v>
      </c>
      <c r="Y725" s="146">
        <v>15335</v>
      </c>
      <c r="Z725" s="138">
        <v>14470</v>
      </c>
      <c r="AA725" s="138">
        <v>50269</v>
      </c>
      <c r="AB725" s="138">
        <v>1753</v>
      </c>
      <c r="AC725" s="138">
        <v>613</v>
      </c>
      <c r="AD725" s="146">
        <v>5218</v>
      </c>
      <c r="AE725" s="138">
        <v>36288</v>
      </c>
      <c r="AF725" s="138">
        <v>6972</v>
      </c>
      <c r="AG725" s="138">
        <v>10730</v>
      </c>
      <c r="AH725" s="138">
        <v>39790</v>
      </c>
      <c r="AI725" s="138">
        <v>24940</v>
      </c>
      <c r="AJ725" s="138">
        <v>396500</v>
      </c>
      <c r="AK725" s="128">
        <f t="shared" si="461"/>
        <v>0.17457</v>
      </c>
      <c r="AL725" s="129">
        <f t="shared" si="462"/>
        <v>1.4317</v>
      </c>
      <c r="AM725" s="129">
        <f t="shared" si="495"/>
        <v>2.5442</v>
      </c>
      <c r="AN725" s="129">
        <f t="shared" si="495"/>
        <v>3.5115500000000002</v>
      </c>
      <c r="AO725" s="129">
        <f t="shared" si="464"/>
        <v>10.5579</v>
      </c>
      <c r="AP725" s="129">
        <f t="shared" si="465"/>
        <v>3.97295</v>
      </c>
      <c r="AQ725" s="129">
        <f t="shared" si="466"/>
        <v>0.39790000000000003</v>
      </c>
      <c r="AR725" s="129">
        <f t="shared" si="466"/>
        <v>0.24940000000000001</v>
      </c>
      <c r="AT725" s="131">
        <f t="shared" si="488"/>
        <v>43823</v>
      </c>
      <c r="AU725" s="132">
        <f t="shared" si="467"/>
        <v>0.36288000000000004</v>
      </c>
      <c r="AV725" s="132">
        <f t="shared" si="468"/>
        <v>0.50269000000000008</v>
      </c>
      <c r="AW725" s="132">
        <f t="shared" si="469"/>
        <v>0.46667000000000003</v>
      </c>
      <c r="AX725" s="132">
        <f t="shared" si="470"/>
        <v>6.1300000000000009E-3</v>
      </c>
      <c r="AY725" s="132">
        <f t="shared" si="471"/>
        <v>1.753E-2</v>
      </c>
      <c r="AZ725" s="132">
        <f t="shared" si="472"/>
        <v>0.28520000000000001</v>
      </c>
      <c r="BA725" s="132">
        <f t="shared" si="473"/>
        <v>0.15335000000000001</v>
      </c>
      <c r="BB725" s="132">
        <f t="shared" si="474"/>
        <v>0.65088000000000001</v>
      </c>
      <c r="BC725" s="132">
        <f t="shared" si="475"/>
        <v>0.14470000000000002</v>
      </c>
      <c r="BD725" s="132">
        <f t="shared" si="476"/>
        <v>0.14344000000000001</v>
      </c>
      <c r="BE725" s="132">
        <f t="shared" si="477"/>
        <v>6.9720000000000004E-2</v>
      </c>
      <c r="BF725" s="132">
        <f t="shared" si="478"/>
        <v>5.2180000000000004E-2</v>
      </c>
      <c r="BG725" s="132">
        <f t="shared" si="489"/>
        <v>1.073E-2</v>
      </c>
      <c r="BH725" s="132"/>
      <c r="BI725" s="132">
        <f t="shared" si="458"/>
        <v>1.4317</v>
      </c>
      <c r="BJ725" s="132">
        <f t="shared" si="458"/>
        <v>2.5442</v>
      </c>
      <c r="BK725" s="132">
        <f t="shared" si="458"/>
        <v>3.5115500000000002</v>
      </c>
      <c r="BL725" s="132">
        <f t="shared" si="479"/>
        <v>0.40230000000000005</v>
      </c>
      <c r="BM725" s="132">
        <f t="shared" si="490"/>
        <v>1.5499000000000001</v>
      </c>
      <c r="BN725" s="132">
        <f t="shared" si="480"/>
        <v>0.88396000000000008</v>
      </c>
      <c r="BO725" s="132"/>
      <c r="BP725" s="132">
        <f t="shared" si="491"/>
        <v>3.97295</v>
      </c>
      <c r="BQ725" s="132">
        <f t="shared" si="492"/>
        <v>10.5579</v>
      </c>
      <c r="BR725" s="132">
        <f t="shared" si="493"/>
        <v>0.39649999999999996</v>
      </c>
      <c r="BS725" s="132">
        <f t="shared" si="481"/>
        <v>0.12345</v>
      </c>
      <c r="BT725" s="132">
        <f t="shared" si="482"/>
        <v>1.4651000000000001</v>
      </c>
      <c r="BU725" s="132"/>
      <c r="BV725" s="132">
        <f t="shared" si="494"/>
        <v>0.11760000000000001</v>
      </c>
      <c r="BW725" s="133">
        <f t="shared" si="459"/>
        <v>1.252</v>
      </c>
      <c r="BX725" s="133">
        <f t="shared" si="459"/>
        <v>1.3246</v>
      </c>
      <c r="BY725" s="133">
        <f t="shared" si="483"/>
        <v>0.3216</v>
      </c>
      <c r="BZ725" s="133">
        <f t="shared" si="484"/>
        <v>0.40160000000000001</v>
      </c>
      <c r="CA725" s="133">
        <f t="shared" si="485"/>
        <v>8.8999999999999999E-3</v>
      </c>
      <c r="CB725" s="133">
        <f t="shared" si="486"/>
        <v>8.2065000000000001</v>
      </c>
      <c r="CC725" s="133"/>
      <c r="CD725" s="133">
        <f t="shared" si="487"/>
        <v>1.5546</v>
      </c>
    </row>
    <row r="726" spans="1:82" ht="15.75" x14ac:dyDescent="0.25">
      <c r="A726" s="125">
        <v>43824</v>
      </c>
      <c r="B726" s="138">
        <v>13207</v>
      </c>
      <c r="C726" s="138">
        <v>46942</v>
      </c>
      <c r="D726" s="138">
        <v>64904</v>
      </c>
      <c r="E726" s="138">
        <v>14095</v>
      </c>
      <c r="F726" s="138">
        <v>43980</v>
      </c>
      <c r="G726" s="138">
        <v>1157</v>
      </c>
      <c r="H726" s="138">
        <v>11829</v>
      </c>
      <c r="I726" s="138">
        <v>12694</v>
      </c>
      <c r="J726" s="138">
        <v>98627</v>
      </c>
      <c r="K726" s="138">
        <v>76113</v>
      </c>
      <c r="L726" s="138">
        <v>3875</v>
      </c>
      <c r="M726" s="138">
        <v>17567</v>
      </c>
      <c r="N726" s="138">
        <v>87</v>
      </c>
      <c r="O726" s="138">
        <v>16772</v>
      </c>
      <c r="P726" s="138">
        <v>14674</v>
      </c>
      <c r="Q726" s="138">
        <v>3185</v>
      </c>
      <c r="R726" s="138">
        <v>12781</v>
      </c>
      <c r="S726" s="138">
        <v>41127</v>
      </c>
      <c r="T726" s="138">
        <v>8572</v>
      </c>
      <c r="U726" s="138">
        <v>3748</v>
      </c>
      <c r="V726" s="138">
        <v>27858</v>
      </c>
      <c r="W726" s="138">
        <v>32133</v>
      </c>
      <c r="X726" s="145">
        <v>14932</v>
      </c>
      <c r="Y726" s="146">
        <v>15335</v>
      </c>
      <c r="Z726" s="138">
        <v>10792</v>
      </c>
      <c r="AA726" s="138">
        <v>46209</v>
      </c>
      <c r="AB726" s="138">
        <v>1271</v>
      </c>
      <c r="AC726" s="138">
        <v>610</v>
      </c>
      <c r="AD726" s="138">
        <v>5843</v>
      </c>
      <c r="AE726" s="138">
        <v>41693</v>
      </c>
      <c r="AF726" s="138">
        <v>8017</v>
      </c>
      <c r="AG726" s="138">
        <v>0</v>
      </c>
      <c r="AH726" s="138">
        <v>51730</v>
      </c>
      <c r="AI726" s="138">
        <v>39990</v>
      </c>
      <c r="AJ726" s="138">
        <v>400820</v>
      </c>
      <c r="AK726" s="128">
        <f t="shared" si="461"/>
        <v>0.17567000000000002</v>
      </c>
      <c r="AL726" s="129">
        <f t="shared" si="462"/>
        <v>1.3207</v>
      </c>
      <c r="AM726" s="129">
        <f t="shared" si="495"/>
        <v>2.3471000000000002</v>
      </c>
      <c r="AN726" s="129">
        <f t="shared" si="495"/>
        <v>3.2452000000000001</v>
      </c>
      <c r="AO726" s="129">
        <f t="shared" si="464"/>
        <v>9.8627000000000002</v>
      </c>
      <c r="AP726" s="129">
        <f t="shared" si="465"/>
        <v>3.80565</v>
      </c>
      <c r="AQ726" s="129">
        <f t="shared" si="466"/>
        <v>0.51730000000000009</v>
      </c>
      <c r="AR726" s="129">
        <f t="shared" si="466"/>
        <v>0.39990000000000003</v>
      </c>
      <c r="AT726" s="131">
        <f t="shared" si="488"/>
        <v>43824</v>
      </c>
      <c r="AU726" s="132">
        <f t="shared" si="467"/>
        <v>0.41693000000000002</v>
      </c>
      <c r="AV726" s="132">
        <f t="shared" si="468"/>
        <v>0.46209000000000006</v>
      </c>
      <c r="AW726" s="132">
        <f t="shared" si="469"/>
        <v>0.41127000000000002</v>
      </c>
      <c r="AX726" s="132">
        <f t="shared" si="470"/>
        <v>6.1000000000000004E-3</v>
      </c>
      <c r="AY726" s="132">
        <f t="shared" si="471"/>
        <v>1.2710000000000001E-2</v>
      </c>
      <c r="AZ726" s="132">
        <f t="shared" si="472"/>
        <v>0.27858000000000005</v>
      </c>
      <c r="BA726" s="132">
        <f t="shared" si="473"/>
        <v>0.15335000000000001</v>
      </c>
      <c r="BB726" s="132">
        <f t="shared" si="474"/>
        <v>0.64266000000000001</v>
      </c>
      <c r="BC726" s="132">
        <f t="shared" si="475"/>
        <v>0.10792</v>
      </c>
      <c r="BD726" s="132">
        <f t="shared" si="476"/>
        <v>0.14932000000000001</v>
      </c>
      <c r="BE726" s="132">
        <f t="shared" si="477"/>
        <v>8.0170000000000005E-2</v>
      </c>
      <c r="BF726" s="132">
        <f t="shared" si="478"/>
        <v>5.8430000000000003E-2</v>
      </c>
      <c r="BG726" s="132">
        <f t="shared" si="489"/>
        <v>0</v>
      </c>
      <c r="BH726" s="132"/>
      <c r="BI726" s="132">
        <f t="shared" si="458"/>
        <v>1.3207</v>
      </c>
      <c r="BJ726" s="132">
        <f t="shared" si="458"/>
        <v>2.3471000000000002</v>
      </c>
      <c r="BK726" s="132">
        <f t="shared" si="458"/>
        <v>3.2452000000000001</v>
      </c>
      <c r="BL726" s="132">
        <f t="shared" si="479"/>
        <v>0.37480000000000002</v>
      </c>
      <c r="BM726" s="132">
        <f t="shared" si="490"/>
        <v>1.4095</v>
      </c>
      <c r="BN726" s="132">
        <f t="shared" si="480"/>
        <v>0.87960000000000005</v>
      </c>
      <c r="BO726" s="132"/>
      <c r="BP726" s="132">
        <f t="shared" si="491"/>
        <v>3.80565</v>
      </c>
      <c r="BQ726" s="132">
        <f t="shared" si="492"/>
        <v>9.8627000000000002</v>
      </c>
      <c r="BR726" s="132">
        <f t="shared" si="493"/>
        <v>0.40081999999999995</v>
      </c>
      <c r="BS726" s="132">
        <f t="shared" si="481"/>
        <v>8.5720000000000005E-2</v>
      </c>
      <c r="BT726" s="132">
        <f t="shared" si="482"/>
        <v>1.2781</v>
      </c>
      <c r="BU726" s="132"/>
      <c r="BV726" s="132">
        <f t="shared" si="494"/>
        <v>0.11570000000000001</v>
      </c>
      <c r="BW726" s="133">
        <f t="shared" si="459"/>
        <v>1.1829000000000001</v>
      </c>
      <c r="BX726" s="133">
        <f t="shared" si="459"/>
        <v>1.2694000000000001</v>
      </c>
      <c r="BY726" s="133">
        <f t="shared" si="483"/>
        <v>0.31850000000000001</v>
      </c>
      <c r="BZ726" s="133">
        <f t="shared" si="484"/>
        <v>0.38750000000000001</v>
      </c>
      <c r="CA726" s="133">
        <f t="shared" si="485"/>
        <v>8.7000000000000011E-3</v>
      </c>
      <c r="CB726" s="133">
        <f t="shared" si="486"/>
        <v>8.386000000000001</v>
      </c>
      <c r="CC726" s="133"/>
      <c r="CD726" s="133">
        <f t="shared" si="487"/>
        <v>1.4674</v>
      </c>
    </row>
    <row r="727" spans="1:82" ht="15.75" x14ac:dyDescent="0.25">
      <c r="A727" s="125">
        <v>43825</v>
      </c>
      <c r="B727" s="138">
        <v>14008</v>
      </c>
      <c r="C727" s="138">
        <v>48637</v>
      </c>
      <c r="D727" s="138">
        <v>67083</v>
      </c>
      <c r="E727" s="138">
        <v>14441</v>
      </c>
      <c r="F727" s="138">
        <v>43579</v>
      </c>
      <c r="G727" s="138">
        <v>1198</v>
      </c>
      <c r="H727" s="138">
        <v>11793</v>
      </c>
      <c r="I727" s="138">
        <v>12526</v>
      </c>
      <c r="J727" s="138">
        <v>100602</v>
      </c>
      <c r="K727" s="138">
        <v>76297</v>
      </c>
      <c r="L727" s="138">
        <v>3798</v>
      </c>
      <c r="M727" s="138">
        <v>15075</v>
      </c>
      <c r="N727" s="138">
        <v>132</v>
      </c>
      <c r="O727" s="138">
        <v>16534</v>
      </c>
      <c r="P727" s="138">
        <v>14771</v>
      </c>
      <c r="Q727" s="138">
        <v>3088</v>
      </c>
      <c r="R727" s="138">
        <v>12786</v>
      </c>
      <c r="S727" s="138">
        <v>45110</v>
      </c>
      <c r="T727" s="138">
        <v>11440</v>
      </c>
      <c r="U727" s="138">
        <v>3665</v>
      </c>
      <c r="V727" s="138">
        <v>27467</v>
      </c>
      <c r="W727" s="138">
        <v>32509</v>
      </c>
      <c r="X727" s="145">
        <v>14248</v>
      </c>
      <c r="Y727" s="146">
        <v>15335</v>
      </c>
      <c r="Z727" s="138">
        <v>13585</v>
      </c>
      <c r="AA727" s="138">
        <v>46260</v>
      </c>
      <c r="AB727" s="138">
        <v>1058</v>
      </c>
      <c r="AC727" s="138">
        <v>662</v>
      </c>
      <c r="AD727" s="138">
        <v>4583</v>
      </c>
      <c r="AE727" s="138">
        <v>31642</v>
      </c>
      <c r="AF727" s="138">
        <v>10113</v>
      </c>
      <c r="AG727" s="138">
        <v>11010</v>
      </c>
      <c r="AH727" s="138">
        <v>25930</v>
      </c>
      <c r="AI727" s="138">
        <v>25690</v>
      </c>
      <c r="AJ727" s="138">
        <v>395840</v>
      </c>
      <c r="AK727" s="128">
        <f t="shared" si="461"/>
        <v>0.15075000000000002</v>
      </c>
      <c r="AL727" s="129">
        <f t="shared" si="462"/>
        <v>1.4008</v>
      </c>
      <c r="AM727" s="129">
        <f t="shared" si="495"/>
        <v>2.4318500000000003</v>
      </c>
      <c r="AN727" s="129">
        <f t="shared" si="495"/>
        <v>3.3541500000000002</v>
      </c>
      <c r="AO727" s="129">
        <f t="shared" si="464"/>
        <v>10.0602</v>
      </c>
      <c r="AP727" s="129">
        <f t="shared" si="465"/>
        <v>3.8148500000000003</v>
      </c>
      <c r="AQ727" s="129">
        <f t="shared" si="466"/>
        <v>0.25930000000000003</v>
      </c>
      <c r="AR727" s="129">
        <f t="shared" si="466"/>
        <v>0.25690000000000002</v>
      </c>
      <c r="AT727" s="131">
        <f t="shared" si="488"/>
        <v>43825</v>
      </c>
      <c r="AU727" s="132">
        <f t="shared" si="467"/>
        <v>0.31642000000000003</v>
      </c>
      <c r="AV727" s="132">
        <f t="shared" si="468"/>
        <v>0.46260000000000001</v>
      </c>
      <c r="AW727" s="132">
        <f t="shared" si="469"/>
        <v>0.45110000000000006</v>
      </c>
      <c r="AX727" s="132">
        <f t="shared" si="470"/>
        <v>6.6200000000000009E-3</v>
      </c>
      <c r="AY727" s="132">
        <f t="shared" si="471"/>
        <v>1.0580000000000001E-2</v>
      </c>
      <c r="AZ727" s="132">
        <f t="shared" si="472"/>
        <v>0.27467000000000003</v>
      </c>
      <c r="BA727" s="132">
        <f t="shared" si="473"/>
        <v>0.15335000000000001</v>
      </c>
      <c r="BB727" s="132">
        <f t="shared" si="474"/>
        <v>0.65018000000000009</v>
      </c>
      <c r="BC727" s="132">
        <f t="shared" si="475"/>
        <v>0.13585</v>
      </c>
      <c r="BD727" s="132">
        <f t="shared" si="476"/>
        <v>0.14248000000000002</v>
      </c>
      <c r="BE727" s="132">
        <f t="shared" si="477"/>
        <v>0.10113000000000001</v>
      </c>
      <c r="BF727" s="132">
        <f t="shared" si="478"/>
        <v>4.5830000000000003E-2</v>
      </c>
      <c r="BG727" s="132">
        <f t="shared" si="489"/>
        <v>1.1009999999999999E-2</v>
      </c>
      <c r="BH727" s="132"/>
      <c r="BI727" s="132">
        <f t="shared" si="458"/>
        <v>1.4008</v>
      </c>
      <c r="BJ727" s="132">
        <f t="shared" si="458"/>
        <v>2.4318500000000003</v>
      </c>
      <c r="BK727" s="132">
        <f t="shared" si="458"/>
        <v>3.3541500000000002</v>
      </c>
      <c r="BL727" s="132">
        <f t="shared" si="479"/>
        <v>0.36649999999999999</v>
      </c>
      <c r="BM727" s="132">
        <f t="shared" si="490"/>
        <v>1.4441000000000002</v>
      </c>
      <c r="BN727" s="132">
        <f t="shared" si="480"/>
        <v>0.87158000000000002</v>
      </c>
      <c r="BO727" s="132"/>
      <c r="BP727" s="132">
        <f t="shared" si="491"/>
        <v>3.8148500000000003</v>
      </c>
      <c r="BQ727" s="132">
        <f t="shared" si="492"/>
        <v>10.0602</v>
      </c>
      <c r="BR727" s="132">
        <f t="shared" si="493"/>
        <v>0.39583999999999997</v>
      </c>
      <c r="BS727" s="132">
        <f t="shared" si="481"/>
        <v>0.11440000000000002</v>
      </c>
      <c r="BT727" s="132">
        <f t="shared" si="482"/>
        <v>1.2786</v>
      </c>
      <c r="BU727" s="132"/>
      <c r="BV727" s="132">
        <f t="shared" si="494"/>
        <v>0.1198</v>
      </c>
      <c r="BW727" s="133">
        <f t="shared" si="459"/>
        <v>1.1793</v>
      </c>
      <c r="BX727" s="133">
        <f t="shared" si="459"/>
        <v>1.2526000000000002</v>
      </c>
      <c r="BY727" s="133">
        <f t="shared" si="483"/>
        <v>0.30880000000000002</v>
      </c>
      <c r="BZ727" s="133">
        <f t="shared" si="484"/>
        <v>0.37980000000000003</v>
      </c>
      <c r="CA727" s="133">
        <f t="shared" si="485"/>
        <v>1.32E-2</v>
      </c>
      <c r="CB727" s="133">
        <f t="shared" si="486"/>
        <v>8.2669999999999995</v>
      </c>
      <c r="CC727" s="133"/>
      <c r="CD727" s="133">
        <f t="shared" si="487"/>
        <v>1.4771000000000001</v>
      </c>
    </row>
    <row r="728" spans="1:82" ht="15.75" x14ac:dyDescent="0.25">
      <c r="A728" s="125">
        <v>43826</v>
      </c>
      <c r="B728" s="138">
        <v>14111</v>
      </c>
      <c r="C728" s="138">
        <v>48039</v>
      </c>
      <c r="D728" s="138">
        <v>66519</v>
      </c>
      <c r="E728" s="138">
        <v>14614</v>
      </c>
      <c r="F728" s="138">
        <v>44190</v>
      </c>
      <c r="G728" s="138">
        <v>1267</v>
      </c>
      <c r="H728" s="138">
        <v>11786</v>
      </c>
      <c r="I728" s="138">
        <v>12717</v>
      </c>
      <c r="J728" s="138">
        <v>101181</v>
      </c>
      <c r="K728" s="138">
        <v>77439</v>
      </c>
      <c r="L728" s="138">
        <v>3836</v>
      </c>
      <c r="M728" s="138">
        <v>6523</v>
      </c>
      <c r="N728" s="138">
        <v>133</v>
      </c>
      <c r="O728" s="138">
        <v>17367</v>
      </c>
      <c r="P728" s="138">
        <v>15429</v>
      </c>
      <c r="Q728" s="138">
        <v>3090</v>
      </c>
      <c r="R728" s="138">
        <v>13512</v>
      </c>
      <c r="S728" s="138">
        <v>44688</v>
      </c>
      <c r="T728" s="138">
        <v>14522</v>
      </c>
      <c r="U728" s="138">
        <v>3602</v>
      </c>
      <c r="V728" s="138">
        <v>26758</v>
      </c>
      <c r="W728" s="138">
        <v>31925</v>
      </c>
      <c r="X728" s="138">
        <v>14354</v>
      </c>
      <c r="Y728" s="146">
        <v>15335</v>
      </c>
      <c r="Z728" s="138">
        <v>14174</v>
      </c>
      <c r="AA728" s="138">
        <v>44173</v>
      </c>
      <c r="AB728" s="138">
        <v>1079</v>
      </c>
      <c r="AC728" s="138">
        <v>625</v>
      </c>
      <c r="AD728" s="146">
        <v>6126</v>
      </c>
      <c r="AE728" s="138">
        <v>24749</v>
      </c>
      <c r="AF728" s="138">
        <v>10128</v>
      </c>
      <c r="AG728" s="138">
        <v>2180</v>
      </c>
      <c r="AH728" s="138">
        <v>42290</v>
      </c>
      <c r="AI728" s="138">
        <v>35670</v>
      </c>
      <c r="AJ728" s="146">
        <v>397360</v>
      </c>
      <c r="AK728" s="128">
        <f t="shared" si="461"/>
        <v>6.523000000000001E-2</v>
      </c>
      <c r="AL728" s="129">
        <f t="shared" si="462"/>
        <v>1.4111</v>
      </c>
      <c r="AM728" s="129">
        <f t="shared" si="495"/>
        <v>2.4019500000000003</v>
      </c>
      <c r="AN728" s="129">
        <f t="shared" si="495"/>
        <v>3.3259500000000002</v>
      </c>
      <c r="AO728" s="129">
        <f t="shared" si="464"/>
        <v>10.1181</v>
      </c>
      <c r="AP728" s="129">
        <f t="shared" si="465"/>
        <v>3.87195</v>
      </c>
      <c r="AQ728" s="129">
        <f t="shared" si="466"/>
        <v>0.42290000000000005</v>
      </c>
      <c r="AR728" s="129">
        <f t="shared" si="466"/>
        <v>0.35670000000000002</v>
      </c>
      <c r="AT728" s="131">
        <f t="shared" si="488"/>
        <v>43826</v>
      </c>
      <c r="AU728" s="132">
        <f t="shared" si="467"/>
        <v>0.24749000000000002</v>
      </c>
      <c r="AV728" s="132">
        <f t="shared" si="468"/>
        <v>0.44173000000000001</v>
      </c>
      <c r="AW728" s="132">
        <f t="shared" si="469"/>
        <v>0.44688000000000005</v>
      </c>
      <c r="AX728" s="132">
        <f t="shared" si="470"/>
        <v>6.2500000000000003E-3</v>
      </c>
      <c r="AY728" s="132">
        <f t="shared" si="471"/>
        <v>1.0790000000000001E-2</v>
      </c>
      <c r="AZ728" s="132">
        <f t="shared" si="472"/>
        <v>0.26758000000000004</v>
      </c>
      <c r="BA728" s="132">
        <f t="shared" si="473"/>
        <v>0.15335000000000001</v>
      </c>
      <c r="BB728" s="132">
        <f t="shared" si="474"/>
        <v>0.63850000000000007</v>
      </c>
      <c r="BC728" s="132">
        <f t="shared" si="475"/>
        <v>0.14174</v>
      </c>
      <c r="BD728" s="132">
        <f t="shared" si="476"/>
        <v>0.14354</v>
      </c>
      <c r="BE728" s="132">
        <f t="shared" si="477"/>
        <v>0.10128000000000001</v>
      </c>
      <c r="BF728" s="132">
        <f t="shared" si="478"/>
        <v>6.1260000000000002E-2</v>
      </c>
      <c r="BG728" s="132">
        <f t="shared" si="489"/>
        <v>2.1800000000000001E-3</v>
      </c>
      <c r="BH728" s="132"/>
      <c r="BI728" s="132">
        <f t="shared" si="458"/>
        <v>1.4111</v>
      </c>
      <c r="BJ728" s="132">
        <f t="shared" si="458"/>
        <v>2.4019500000000003</v>
      </c>
      <c r="BK728" s="132">
        <f t="shared" si="458"/>
        <v>3.3259500000000002</v>
      </c>
      <c r="BL728" s="132">
        <f t="shared" si="479"/>
        <v>0.36020000000000002</v>
      </c>
      <c r="BM728" s="132">
        <f t="shared" si="490"/>
        <v>1.4614</v>
      </c>
      <c r="BN728" s="132">
        <f t="shared" si="480"/>
        <v>0.88380000000000003</v>
      </c>
      <c r="BO728" s="132"/>
      <c r="BP728" s="132">
        <f t="shared" si="491"/>
        <v>3.87195</v>
      </c>
      <c r="BQ728" s="132">
        <f t="shared" si="492"/>
        <v>10.1181</v>
      </c>
      <c r="BR728" s="132">
        <f t="shared" si="493"/>
        <v>0.39735999999999999</v>
      </c>
      <c r="BS728" s="132">
        <f t="shared" si="481"/>
        <v>0.14522000000000002</v>
      </c>
      <c r="BT728" s="132">
        <f t="shared" si="482"/>
        <v>1.3512</v>
      </c>
      <c r="BU728" s="132"/>
      <c r="BV728" s="132">
        <f t="shared" si="494"/>
        <v>0.12670000000000001</v>
      </c>
      <c r="BW728" s="133">
        <f t="shared" si="459"/>
        <v>1.1786000000000001</v>
      </c>
      <c r="BX728" s="133">
        <f t="shared" si="459"/>
        <v>1.2717000000000001</v>
      </c>
      <c r="BY728" s="133">
        <f t="shared" si="483"/>
        <v>0.309</v>
      </c>
      <c r="BZ728" s="133">
        <f t="shared" si="484"/>
        <v>0.3836</v>
      </c>
      <c r="CA728" s="133">
        <f t="shared" si="485"/>
        <v>1.3300000000000001E-2</v>
      </c>
      <c r="CB728" s="133">
        <f t="shared" si="486"/>
        <v>8.6835000000000004</v>
      </c>
      <c r="CC728" s="133"/>
      <c r="CD728" s="133">
        <f t="shared" si="487"/>
        <v>1.5429000000000002</v>
      </c>
    </row>
    <row r="729" spans="1:82" ht="15.75" x14ac:dyDescent="0.25">
      <c r="A729" s="125">
        <v>43827</v>
      </c>
      <c r="B729" s="138">
        <v>14219</v>
      </c>
      <c r="C729" s="138">
        <v>48685</v>
      </c>
      <c r="D729" s="138">
        <v>66778</v>
      </c>
      <c r="E729" s="138">
        <v>14585</v>
      </c>
      <c r="F729" s="138">
        <v>46377</v>
      </c>
      <c r="G729" s="138">
        <v>1341</v>
      </c>
      <c r="H729" s="138">
        <v>11557</v>
      </c>
      <c r="I729" s="138">
        <v>12609</v>
      </c>
      <c r="J729" s="138">
        <v>102180</v>
      </c>
      <c r="K729" s="138">
        <v>77948</v>
      </c>
      <c r="L729" s="138">
        <v>3603</v>
      </c>
      <c r="M729" s="138">
        <v>6423</v>
      </c>
      <c r="N729" s="138">
        <v>104</v>
      </c>
      <c r="O729" s="138">
        <v>17847</v>
      </c>
      <c r="P729" s="138">
        <v>15556</v>
      </c>
      <c r="Q729" s="138">
        <v>2987</v>
      </c>
      <c r="R729" s="138">
        <v>12880</v>
      </c>
      <c r="S729" s="138">
        <v>44825</v>
      </c>
      <c r="T729" s="138">
        <v>14302</v>
      </c>
      <c r="U729" s="138">
        <v>3585</v>
      </c>
      <c r="V729" s="138">
        <v>27166</v>
      </c>
      <c r="W729" s="138">
        <v>34201</v>
      </c>
      <c r="X729" s="138">
        <v>14993</v>
      </c>
      <c r="Y729" s="146">
        <v>15335</v>
      </c>
      <c r="Z729" s="138">
        <v>14004</v>
      </c>
      <c r="AA729" s="138">
        <v>45283</v>
      </c>
      <c r="AB729" s="138">
        <v>1030</v>
      </c>
      <c r="AC729" s="138">
        <v>658</v>
      </c>
      <c r="AD729" s="146">
        <v>3331</v>
      </c>
      <c r="AE729" s="138">
        <v>26848</v>
      </c>
      <c r="AF729" s="138">
        <v>8454</v>
      </c>
      <c r="AG729" s="138">
        <v>11010</v>
      </c>
      <c r="AH729" s="138">
        <v>25900</v>
      </c>
      <c r="AI729" s="138">
        <v>18410</v>
      </c>
      <c r="AJ729" s="138">
        <v>397380</v>
      </c>
      <c r="AK729" s="128">
        <f t="shared" si="461"/>
        <v>6.4230000000000009E-2</v>
      </c>
      <c r="AL729" s="129">
        <f t="shared" si="462"/>
        <v>1.4219000000000002</v>
      </c>
      <c r="AM729" s="129">
        <f t="shared" si="495"/>
        <v>2.43425</v>
      </c>
      <c r="AN729" s="129">
        <f t="shared" si="495"/>
        <v>3.3389000000000002</v>
      </c>
      <c r="AO729" s="129">
        <f t="shared" si="464"/>
        <v>10.218</v>
      </c>
      <c r="AP729" s="129">
        <f t="shared" si="465"/>
        <v>3.8974000000000002</v>
      </c>
      <c r="AQ729" s="129">
        <f t="shared" si="466"/>
        <v>0.25900000000000001</v>
      </c>
      <c r="AR729" s="129">
        <f t="shared" si="466"/>
        <v>0.18410000000000001</v>
      </c>
      <c r="AT729" s="131">
        <f t="shared" si="488"/>
        <v>43827</v>
      </c>
      <c r="AU729" s="132">
        <f t="shared" si="467"/>
        <v>0.26848</v>
      </c>
      <c r="AV729" s="132">
        <f t="shared" si="468"/>
        <v>0.45283000000000001</v>
      </c>
      <c r="AW729" s="132">
        <f t="shared" si="469"/>
        <v>0.44825000000000004</v>
      </c>
      <c r="AX729" s="132">
        <f t="shared" si="470"/>
        <v>6.5800000000000008E-3</v>
      </c>
      <c r="AY729" s="132">
        <f t="shared" si="471"/>
        <v>1.03E-2</v>
      </c>
      <c r="AZ729" s="132">
        <f t="shared" si="472"/>
        <v>0.27166000000000001</v>
      </c>
      <c r="BA729" s="132">
        <f t="shared" si="473"/>
        <v>0.15335000000000001</v>
      </c>
      <c r="BB729" s="132">
        <f t="shared" si="474"/>
        <v>0.68402000000000007</v>
      </c>
      <c r="BC729" s="132">
        <f t="shared" si="475"/>
        <v>0.14004</v>
      </c>
      <c r="BD729" s="132">
        <f t="shared" si="476"/>
        <v>0.14993000000000001</v>
      </c>
      <c r="BE729" s="132">
        <f t="shared" si="477"/>
        <v>8.4540000000000004E-2</v>
      </c>
      <c r="BF729" s="132">
        <f t="shared" si="478"/>
        <v>3.3309999999999999E-2</v>
      </c>
      <c r="BG729" s="132">
        <f t="shared" si="489"/>
        <v>1.1009999999999999E-2</v>
      </c>
      <c r="BH729" s="132"/>
      <c r="BI729" s="132">
        <f t="shared" si="458"/>
        <v>1.4219000000000002</v>
      </c>
      <c r="BJ729" s="132">
        <f t="shared" si="458"/>
        <v>2.43425</v>
      </c>
      <c r="BK729" s="132">
        <f t="shared" si="458"/>
        <v>3.3389000000000002</v>
      </c>
      <c r="BL729" s="132">
        <f t="shared" si="479"/>
        <v>0.35850000000000004</v>
      </c>
      <c r="BM729" s="132">
        <f t="shared" si="490"/>
        <v>1.4585000000000001</v>
      </c>
      <c r="BN729" s="132">
        <f t="shared" si="480"/>
        <v>0.92754000000000003</v>
      </c>
      <c r="BO729" s="132"/>
      <c r="BP729" s="132">
        <f t="shared" si="491"/>
        <v>3.8974000000000002</v>
      </c>
      <c r="BQ729" s="132">
        <f t="shared" si="492"/>
        <v>10.218</v>
      </c>
      <c r="BR729" s="132">
        <f t="shared" si="493"/>
        <v>0.39737999999999996</v>
      </c>
      <c r="BS729" s="132">
        <f t="shared" si="481"/>
        <v>0.14302000000000001</v>
      </c>
      <c r="BT729" s="132">
        <f t="shared" si="482"/>
        <v>1.288</v>
      </c>
      <c r="BU729" s="132"/>
      <c r="BV729" s="132">
        <f t="shared" si="494"/>
        <v>0.1341</v>
      </c>
      <c r="BW729" s="133">
        <f t="shared" si="459"/>
        <v>1.1556999999999999</v>
      </c>
      <c r="BX729" s="133">
        <f t="shared" si="459"/>
        <v>1.2609000000000001</v>
      </c>
      <c r="BY729" s="133">
        <f t="shared" si="483"/>
        <v>0.29870000000000002</v>
      </c>
      <c r="BZ729" s="133">
        <f t="shared" si="484"/>
        <v>0.36030000000000001</v>
      </c>
      <c r="CA729" s="133">
        <f t="shared" si="485"/>
        <v>1.0400000000000001E-2</v>
      </c>
      <c r="CB729" s="133">
        <f t="shared" si="486"/>
        <v>8.9235000000000007</v>
      </c>
      <c r="CC729" s="133"/>
      <c r="CD729" s="133">
        <f t="shared" si="487"/>
        <v>1.5556000000000001</v>
      </c>
    </row>
    <row r="730" spans="1:82" ht="15.75" x14ac:dyDescent="0.25">
      <c r="A730" s="125">
        <v>43828</v>
      </c>
      <c r="B730" s="138">
        <v>14107</v>
      </c>
      <c r="C730" s="138">
        <v>48122</v>
      </c>
      <c r="D730" s="138">
        <v>66192</v>
      </c>
      <c r="E730" s="138">
        <v>14657</v>
      </c>
      <c r="F730" s="138">
        <v>45391</v>
      </c>
      <c r="G730" s="138">
        <v>1426</v>
      </c>
      <c r="H730" s="138">
        <v>11679</v>
      </c>
      <c r="I730" s="138">
        <v>12784</v>
      </c>
      <c r="J730" s="138">
        <v>101204</v>
      </c>
      <c r="K730" s="138">
        <v>77857</v>
      </c>
      <c r="L730" s="138">
        <v>3517</v>
      </c>
      <c r="M730" s="138">
        <v>12652</v>
      </c>
      <c r="N730" s="138">
        <v>89</v>
      </c>
      <c r="O730" s="138">
        <v>17459</v>
      </c>
      <c r="P730" s="138">
        <v>15408</v>
      </c>
      <c r="Q730" s="138">
        <v>3054</v>
      </c>
      <c r="R730" s="138">
        <v>13263</v>
      </c>
      <c r="S730" s="138">
        <v>42461</v>
      </c>
      <c r="T730" s="138">
        <v>11777</v>
      </c>
      <c r="U730" s="138">
        <v>3520</v>
      </c>
      <c r="V730" s="138">
        <v>27639</v>
      </c>
      <c r="W730" s="138">
        <v>31054</v>
      </c>
      <c r="X730" s="138">
        <v>15609</v>
      </c>
      <c r="Y730" s="146">
        <v>15335</v>
      </c>
      <c r="Z730" s="138">
        <v>13402</v>
      </c>
      <c r="AA730" s="138">
        <v>45442</v>
      </c>
      <c r="AB730" s="138">
        <v>3221</v>
      </c>
      <c r="AC730" s="138">
        <v>789</v>
      </c>
      <c r="AD730" s="146">
        <v>3207</v>
      </c>
      <c r="AE730" s="138">
        <v>31174</v>
      </c>
      <c r="AF730" s="138">
        <v>8547</v>
      </c>
      <c r="AG730" s="138">
        <v>1610</v>
      </c>
      <c r="AH730" s="138">
        <v>26090</v>
      </c>
      <c r="AI730" s="138">
        <v>17900</v>
      </c>
      <c r="AJ730" s="138">
        <v>400940</v>
      </c>
      <c r="AK730" s="128">
        <f t="shared" si="461"/>
        <v>0.12652000000000002</v>
      </c>
      <c r="AL730" s="129">
        <f t="shared" si="462"/>
        <v>1.4107000000000001</v>
      </c>
      <c r="AM730" s="129">
        <f t="shared" si="495"/>
        <v>2.4060999999999999</v>
      </c>
      <c r="AN730" s="129">
        <f t="shared" si="495"/>
        <v>3.3096000000000001</v>
      </c>
      <c r="AO730" s="129">
        <f t="shared" si="464"/>
        <v>10.1204</v>
      </c>
      <c r="AP730" s="129">
        <f t="shared" si="465"/>
        <v>3.8928500000000001</v>
      </c>
      <c r="AQ730" s="129">
        <f t="shared" si="466"/>
        <v>0.26090000000000002</v>
      </c>
      <c r="AR730" s="129">
        <f t="shared" si="466"/>
        <v>0.17900000000000002</v>
      </c>
      <c r="AT730" s="131">
        <f t="shared" si="488"/>
        <v>43828</v>
      </c>
      <c r="AU730" s="132">
        <f t="shared" si="467"/>
        <v>0.31174000000000002</v>
      </c>
      <c r="AV730" s="132">
        <f t="shared" si="468"/>
        <v>0.45442000000000005</v>
      </c>
      <c r="AW730" s="132">
        <f t="shared" si="469"/>
        <v>0.42461000000000004</v>
      </c>
      <c r="AX730" s="132">
        <f t="shared" si="470"/>
        <v>7.8900000000000012E-3</v>
      </c>
      <c r="AY730" s="132">
        <f t="shared" si="471"/>
        <v>3.2210000000000003E-2</v>
      </c>
      <c r="AZ730" s="132">
        <f t="shared" si="472"/>
        <v>0.27639000000000002</v>
      </c>
      <c r="BA730" s="132">
        <f t="shared" si="473"/>
        <v>0.15335000000000001</v>
      </c>
      <c r="BB730" s="132">
        <f t="shared" si="474"/>
        <v>0.62108000000000008</v>
      </c>
      <c r="BC730" s="132">
        <f t="shared" si="475"/>
        <v>0.13402</v>
      </c>
      <c r="BD730" s="132">
        <f t="shared" si="476"/>
        <v>0.15609000000000001</v>
      </c>
      <c r="BE730" s="132">
        <f t="shared" si="477"/>
        <v>8.5470000000000004E-2</v>
      </c>
      <c r="BF730" s="132">
        <f t="shared" si="478"/>
        <v>3.2070000000000001E-2</v>
      </c>
      <c r="BG730" s="132">
        <f t="shared" si="489"/>
        <v>1.6099999999999999E-3</v>
      </c>
      <c r="BH730" s="132"/>
      <c r="BI730" s="132">
        <f t="shared" si="458"/>
        <v>1.4107000000000001</v>
      </c>
      <c r="BJ730" s="132">
        <f t="shared" si="458"/>
        <v>2.4060999999999999</v>
      </c>
      <c r="BK730" s="132">
        <f t="shared" si="458"/>
        <v>3.3096000000000001</v>
      </c>
      <c r="BL730" s="132">
        <f t="shared" si="479"/>
        <v>0.35200000000000004</v>
      </c>
      <c r="BM730" s="132">
        <f t="shared" si="490"/>
        <v>1.4657</v>
      </c>
      <c r="BN730" s="132">
        <f t="shared" si="480"/>
        <v>0.90782000000000007</v>
      </c>
      <c r="BO730" s="132"/>
      <c r="BP730" s="132">
        <f t="shared" si="491"/>
        <v>3.8928500000000001</v>
      </c>
      <c r="BQ730" s="132">
        <f t="shared" si="492"/>
        <v>10.1204</v>
      </c>
      <c r="BR730" s="132">
        <f t="shared" si="493"/>
        <v>0.40093999999999996</v>
      </c>
      <c r="BS730" s="132">
        <f t="shared" si="481"/>
        <v>0.11777000000000001</v>
      </c>
      <c r="BT730" s="132">
        <f t="shared" si="482"/>
        <v>1.3263</v>
      </c>
      <c r="BU730" s="132"/>
      <c r="BV730" s="132">
        <f t="shared" si="494"/>
        <v>0.1426</v>
      </c>
      <c r="BW730" s="133">
        <f t="shared" si="459"/>
        <v>1.1679000000000002</v>
      </c>
      <c r="BX730" s="133">
        <f t="shared" si="459"/>
        <v>1.2784</v>
      </c>
      <c r="BY730" s="133">
        <f t="shared" si="483"/>
        <v>0.3054</v>
      </c>
      <c r="BZ730" s="133">
        <f t="shared" si="484"/>
        <v>0.35170000000000001</v>
      </c>
      <c r="CA730" s="133">
        <f t="shared" si="485"/>
        <v>8.8999999999999999E-3</v>
      </c>
      <c r="CB730" s="133">
        <f t="shared" si="486"/>
        <v>8.7294999999999998</v>
      </c>
      <c r="CC730" s="133"/>
      <c r="CD730" s="133">
        <f t="shared" si="487"/>
        <v>1.5408000000000002</v>
      </c>
    </row>
    <row r="731" spans="1:82" ht="15.75" x14ac:dyDescent="0.25">
      <c r="A731" s="125">
        <v>43829</v>
      </c>
      <c r="B731" s="138">
        <v>14800</v>
      </c>
      <c r="C731" s="138">
        <v>50742</v>
      </c>
      <c r="D731" s="138">
        <v>69562</v>
      </c>
      <c r="E731" s="138">
        <v>15853</v>
      </c>
      <c r="F731" s="138">
        <v>43866</v>
      </c>
      <c r="G731" s="138">
        <v>1716</v>
      </c>
      <c r="H731" s="138">
        <v>14641</v>
      </c>
      <c r="I731" s="138">
        <v>16023</v>
      </c>
      <c r="J731" s="138">
        <v>107225</v>
      </c>
      <c r="K731" s="138">
        <v>80610</v>
      </c>
      <c r="L731" s="138">
        <v>4245</v>
      </c>
      <c r="M731" s="138">
        <v>13445</v>
      </c>
      <c r="N731" s="138">
        <v>104</v>
      </c>
      <c r="O731" s="138">
        <v>18549</v>
      </c>
      <c r="P731" s="138">
        <v>17444</v>
      </c>
      <c r="Q731" s="138">
        <v>4089</v>
      </c>
      <c r="R731" s="138">
        <v>13511</v>
      </c>
      <c r="S731" s="138">
        <v>45976</v>
      </c>
      <c r="T731" s="138">
        <v>15534</v>
      </c>
      <c r="U731" s="138">
        <v>4577</v>
      </c>
      <c r="V731" s="138">
        <v>28473</v>
      </c>
      <c r="W731" s="138">
        <v>33505</v>
      </c>
      <c r="X731" s="138">
        <v>19261</v>
      </c>
      <c r="Y731" s="146">
        <v>15335</v>
      </c>
      <c r="Z731" s="138">
        <v>12785</v>
      </c>
      <c r="AA731" s="138">
        <v>47889</v>
      </c>
      <c r="AB731" s="138">
        <v>3760</v>
      </c>
      <c r="AC731" s="138">
        <v>661</v>
      </c>
      <c r="AD731" s="138">
        <v>4926</v>
      </c>
      <c r="AE731" s="138">
        <v>41838</v>
      </c>
      <c r="AF731" s="138">
        <v>11228</v>
      </c>
      <c r="AG731" s="138">
        <v>11010</v>
      </c>
      <c r="AH731" s="138">
        <v>33230</v>
      </c>
      <c r="AI731" s="138">
        <v>28410</v>
      </c>
      <c r="AJ731" s="138">
        <v>398020</v>
      </c>
      <c r="AK731" s="128">
        <f>(M731)*0.00001</f>
        <v>0.13445000000000001</v>
      </c>
      <c r="AL731" s="129">
        <f>(B731)*0.0001</f>
        <v>1.48</v>
      </c>
      <c r="AM731" s="129">
        <f>(C731)*0.00005</f>
        <v>2.5371000000000001</v>
      </c>
      <c r="AN731" s="129">
        <f>(D731)*0.00005</f>
        <v>3.4781</v>
      </c>
      <c r="AO731" s="129">
        <f>(J731)*0.0001</f>
        <v>10.7225</v>
      </c>
      <c r="AP731" s="129">
        <f>(K731)*0.00005</f>
        <v>4.0305</v>
      </c>
      <c r="AQ731" s="129">
        <f>(AH731)*0.00001</f>
        <v>0.33230000000000004</v>
      </c>
      <c r="AR731" s="129">
        <f>(AI731)*0.00001</f>
        <v>0.28410000000000002</v>
      </c>
      <c r="AT731" s="131">
        <f t="shared" si="488"/>
        <v>43829</v>
      </c>
      <c r="AU731" s="132">
        <f t="shared" si="467"/>
        <v>0.41838000000000003</v>
      </c>
      <c r="AV731" s="132">
        <f t="shared" si="468"/>
        <v>0.47889000000000004</v>
      </c>
      <c r="AW731" s="132">
        <f t="shared" si="469"/>
        <v>0.45976000000000006</v>
      </c>
      <c r="AX731" s="132">
        <f t="shared" si="470"/>
        <v>6.6100000000000004E-3</v>
      </c>
      <c r="AY731" s="132">
        <f t="shared" si="471"/>
        <v>3.7600000000000001E-2</v>
      </c>
      <c r="AZ731" s="132">
        <f t="shared" si="472"/>
        <v>0.28473000000000004</v>
      </c>
      <c r="BA731" s="132">
        <f t="shared" si="473"/>
        <v>0.15335000000000001</v>
      </c>
      <c r="BB731" s="132">
        <f t="shared" si="474"/>
        <v>0.67010000000000003</v>
      </c>
      <c r="BC731" s="132">
        <f t="shared" si="475"/>
        <v>0.12785000000000002</v>
      </c>
      <c r="BD731" s="132">
        <f t="shared" si="476"/>
        <v>0.19261</v>
      </c>
      <c r="BE731" s="132">
        <f t="shared" si="477"/>
        <v>0.11228</v>
      </c>
      <c r="BF731" s="132">
        <f t="shared" si="478"/>
        <v>4.9260000000000005E-2</v>
      </c>
      <c r="BG731" s="132">
        <f t="shared" si="489"/>
        <v>1.1009999999999999E-2</v>
      </c>
      <c r="BH731" s="132"/>
      <c r="BI731" s="132">
        <f t="shared" si="458"/>
        <v>1.48</v>
      </c>
      <c r="BJ731" s="132">
        <f t="shared" si="458"/>
        <v>2.5371000000000001</v>
      </c>
      <c r="BK731" s="132">
        <f t="shared" si="458"/>
        <v>3.4781</v>
      </c>
      <c r="BL731" s="132">
        <f t="shared" si="479"/>
        <v>0.4577</v>
      </c>
      <c r="BM731" s="132">
        <f t="shared" si="490"/>
        <v>1.5853000000000002</v>
      </c>
      <c r="BN731" s="132">
        <f t="shared" si="480"/>
        <v>0.8773200000000001</v>
      </c>
      <c r="BO731" s="132"/>
      <c r="BP731" s="132">
        <f t="shared" si="491"/>
        <v>4.0305</v>
      </c>
      <c r="BQ731" s="132">
        <f t="shared" si="492"/>
        <v>10.7225</v>
      </c>
      <c r="BR731" s="132">
        <f t="shared" si="493"/>
        <v>0.39801999999999998</v>
      </c>
      <c r="BS731" s="132">
        <f t="shared" si="481"/>
        <v>0.15534000000000001</v>
      </c>
      <c r="BT731" s="132">
        <f t="shared" si="482"/>
        <v>1.3511</v>
      </c>
      <c r="BU731" s="132"/>
      <c r="BV731" s="132">
        <f t="shared" si="494"/>
        <v>0.1716</v>
      </c>
      <c r="BW731" s="133">
        <f t="shared" si="459"/>
        <v>1.4641000000000002</v>
      </c>
      <c r="BX731" s="133">
        <f t="shared" si="459"/>
        <v>1.6023000000000001</v>
      </c>
      <c r="BY731" s="133">
        <f t="shared" si="483"/>
        <v>0.40890000000000004</v>
      </c>
      <c r="BZ731" s="133">
        <f t="shared" si="484"/>
        <v>0.42450000000000004</v>
      </c>
      <c r="CA731" s="133">
        <f t="shared" si="485"/>
        <v>1.0400000000000001E-2</v>
      </c>
      <c r="CB731" s="133">
        <f t="shared" si="486"/>
        <v>9.2744999999999997</v>
      </c>
      <c r="CC731" s="133"/>
      <c r="CD731" s="133">
        <f t="shared" si="487"/>
        <v>1.7444000000000002</v>
      </c>
    </row>
    <row r="732" spans="1:82" ht="15.75" x14ac:dyDescent="0.25">
      <c r="A732" s="125">
        <v>43830</v>
      </c>
      <c r="B732" s="138">
        <v>14812</v>
      </c>
      <c r="C732" s="138">
        <v>50971</v>
      </c>
      <c r="D732" s="138">
        <v>69942</v>
      </c>
      <c r="E732" s="138">
        <v>15564</v>
      </c>
      <c r="F732" s="138">
        <v>44674</v>
      </c>
      <c r="G732" s="138">
        <v>1782</v>
      </c>
      <c r="H732" s="138">
        <v>14713</v>
      </c>
      <c r="I732" s="138">
        <v>15700</v>
      </c>
      <c r="J732" s="138">
        <v>107799</v>
      </c>
      <c r="K732" s="138">
        <v>80913</v>
      </c>
      <c r="L732" s="138">
        <v>4430</v>
      </c>
      <c r="M732" s="138">
        <v>11307</v>
      </c>
      <c r="N732" s="138">
        <v>75</v>
      </c>
      <c r="O732" s="138">
        <v>20129</v>
      </c>
      <c r="P732" s="138">
        <v>17723</v>
      </c>
      <c r="Q732" s="138">
        <v>3948</v>
      </c>
      <c r="R732" s="138">
        <v>14492</v>
      </c>
      <c r="S732" s="138">
        <v>46147</v>
      </c>
      <c r="T732" s="138">
        <v>13615</v>
      </c>
      <c r="U732" s="138">
        <v>4072</v>
      </c>
      <c r="V732" s="138">
        <v>27956</v>
      </c>
      <c r="W732" s="138">
        <v>34112</v>
      </c>
      <c r="X732" s="146">
        <v>18575</v>
      </c>
      <c r="Y732" s="146">
        <v>15335</v>
      </c>
      <c r="Z732" s="138">
        <v>14395</v>
      </c>
      <c r="AA732" s="138">
        <v>49114</v>
      </c>
      <c r="AB732" s="138">
        <v>2209</v>
      </c>
      <c r="AC732" s="138">
        <v>755</v>
      </c>
      <c r="AD732" s="138">
        <v>5307</v>
      </c>
      <c r="AE732" s="138">
        <v>33688</v>
      </c>
      <c r="AF732" s="138">
        <v>10319</v>
      </c>
      <c r="AG732" s="138">
        <v>11010</v>
      </c>
      <c r="AH732" s="138">
        <v>39130</v>
      </c>
      <c r="AI732" s="138">
        <v>27530</v>
      </c>
      <c r="AJ732" s="138">
        <v>401000</v>
      </c>
      <c r="AK732" s="128">
        <f t="shared" si="461"/>
        <v>0.11307</v>
      </c>
      <c r="AL732" s="129">
        <f t="shared" si="462"/>
        <v>1.4812000000000001</v>
      </c>
      <c r="AM732" s="129">
        <f t="shared" si="495"/>
        <v>2.5485500000000001</v>
      </c>
      <c r="AN732" s="129">
        <f t="shared" si="495"/>
        <v>3.4971000000000001</v>
      </c>
      <c r="AO732" s="129">
        <f t="shared" si="464"/>
        <v>10.779900000000001</v>
      </c>
      <c r="AP732" s="129">
        <f t="shared" si="465"/>
        <v>4.0456500000000002</v>
      </c>
      <c r="AQ732" s="129">
        <f t="shared" si="466"/>
        <v>0.39130000000000004</v>
      </c>
      <c r="AR732" s="129">
        <f t="shared" si="466"/>
        <v>0.27530000000000004</v>
      </c>
      <c r="AT732" s="131">
        <f t="shared" si="488"/>
        <v>43830</v>
      </c>
      <c r="AU732" s="132">
        <f t="shared" si="467"/>
        <v>0.33688000000000001</v>
      </c>
      <c r="AV732" s="132">
        <f t="shared" si="468"/>
        <v>0.49114000000000002</v>
      </c>
      <c r="AW732" s="132">
        <f t="shared" si="469"/>
        <v>0.46147000000000005</v>
      </c>
      <c r="AX732" s="132">
        <f t="shared" si="470"/>
        <v>7.5500000000000003E-3</v>
      </c>
      <c r="AY732" s="132">
        <f t="shared" si="471"/>
        <v>2.2090000000000002E-2</v>
      </c>
      <c r="AZ732" s="132">
        <f t="shared" si="472"/>
        <v>0.27956000000000003</v>
      </c>
      <c r="BA732" s="132">
        <f t="shared" si="473"/>
        <v>0.15335000000000001</v>
      </c>
      <c r="BB732" s="132">
        <f t="shared" si="474"/>
        <v>0.68224000000000007</v>
      </c>
      <c r="BC732" s="132">
        <f t="shared" si="475"/>
        <v>0.14395000000000002</v>
      </c>
      <c r="BD732" s="132">
        <f t="shared" si="476"/>
        <v>0.18575000000000003</v>
      </c>
      <c r="BE732" s="132">
        <f t="shared" si="477"/>
        <v>0.10319</v>
      </c>
      <c r="BF732" s="132">
        <f t="shared" si="478"/>
        <v>5.3070000000000006E-2</v>
      </c>
      <c r="BG732" s="132">
        <f t="shared" si="489"/>
        <v>1.1009999999999999E-2</v>
      </c>
      <c r="BH732" s="132"/>
      <c r="BI732" s="132">
        <f t="shared" si="458"/>
        <v>1.4812000000000001</v>
      </c>
      <c r="BJ732" s="132">
        <f t="shared" si="458"/>
        <v>2.5485500000000001</v>
      </c>
      <c r="BK732" s="132">
        <f t="shared" si="458"/>
        <v>3.4971000000000001</v>
      </c>
      <c r="BL732" s="132">
        <f t="shared" si="479"/>
        <v>0.40720000000000001</v>
      </c>
      <c r="BM732" s="132">
        <f t="shared" si="490"/>
        <v>1.5564</v>
      </c>
      <c r="BN732" s="132">
        <f t="shared" si="480"/>
        <v>0.89348000000000005</v>
      </c>
      <c r="BO732" s="132"/>
      <c r="BP732" s="132">
        <f t="shared" si="491"/>
        <v>4.0456500000000002</v>
      </c>
      <c r="BQ732" s="132">
        <f t="shared" si="492"/>
        <v>10.779900000000001</v>
      </c>
      <c r="BR732" s="132">
        <f t="shared" si="493"/>
        <v>0.40099999999999997</v>
      </c>
      <c r="BS732" s="132">
        <f t="shared" si="481"/>
        <v>0.13615000000000002</v>
      </c>
      <c r="BT732" s="132">
        <f t="shared" si="482"/>
        <v>1.4492</v>
      </c>
      <c r="BU732" s="132"/>
      <c r="BV732" s="132">
        <f t="shared" si="494"/>
        <v>0.1782</v>
      </c>
      <c r="BW732" s="133">
        <f t="shared" si="459"/>
        <v>1.4713000000000001</v>
      </c>
      <c r="BX732" s="133">
        <f t="shared" si="459"/>
        <v>1.57</v>
      </c>
      <c r="BY732" s="133">
        <f t="shared" si="483"/>
        <v>0.39480000000000004</v>
      </c>
      <c r="BZ732" s="133">
        <f t="shared" si="484"/>
        <v>0.443</v>
      </c>
      <c r="CA732" s="133">
        <f t="shared" si="485"/>
        <v>7.5000000000000006E-3</v>
      </c>
      <c r="CB732" s="133">
        <f t="shared" si="486"/>
        <v>10.064500000000001</v>
      </c>
      <c r="CC732" s="133"/>
      <c r="CD732" s="133">
        <f t="shared" si="487"/>
        <v>1.7723</v>
      </c>
    </row>
    <row r="733" spans="1:82" ht="15.75" x14ac:dyDescent="0.25">
      <c r="A733" s="125">
        <v>43831</v>
      </c>
      <c r="B733" s="138">
        <v>14293</v>
      </c>
      <c r="C733" s="138">
        <v>48867</v>
      </c>
      <c r="D733" s="138">
        <v>66991</v>
      </c>
      <c r="E733" s="138">
        <v>14787</v>
      </c>
      <c r="F733" s="138">
        <v>42552</v>
      </c>
      <c r="G733" s="138">
        <v>1602</v>
      </c>
      <c r="H733" s="138">
        <v>13073</v>
      </c>
      <c r="I733" s="138">
        <v>13397</v>
      </c>
      <c r="J733" s="138">
        <v>101010</v>
      </c>
      <c r="K733" s="138">
        <v>77177</v>
      </c>
      <c r="L733" s="138">
        <v>4009</v>
      </c>
      <c r="M733" s="138">
        <v>16443</v>
      </c>
      <c r="N733" s="138">
        <v>89</v>
      </c>
      <c r="O733" s="138">
        <v>18065</v>
      </c>
      <c r="P733" s="138">
        <v>16903</v>
      </c>
      <c r="Q733" s="138">
        <v>3589</v>
      </c>
      <c r="R733" s="138">
        <v>13112</v>
      </c>
      <c r="S733" s="138">
        <v>42585</v>
      </c>
      <c r="T733" s="138">
        <v>11066</v>
      </c>
      <c r="U733" s="138">
        <v>3673</v>
      </c>
      <c r="V733" s="138">
        <v>28034</v>
      </c>
      <c r="W733" s="138">
        <v>31498</v>
      </c>
      <c r="X733" s="146">
        <v>17728</v>
      </c>
      <c r="Y733" s="146">
        <v>17826</v>
      </c>
      <c r="Z733" s="138">
        <v>13445</v>
      </c>
      <c r="AA733" s="138">
        <v>47352</v>
      </c>
      <c r="AB733" s="138">
        <v>6324</v>
      </c>
      <c r="AC733" s="138">
        <v>805</v>
      </c>
      <c r="AD733" s="146">
        <v>5307</v>
      </c>
      <c r="AE733" s="138">
        <v>25951</v>
      </c>
      <c r="AF733" s="138">
        <v>8700</v>
      </c>
      <c r="AG733" s="138">
        <v>0</v>
      </c>
      <c r="AH733" s="138">
        <v>33790</v>
      </c>
      <c r="AI733" s="138">
        <v>25920</v>
      </c>
      <c r="AJ733" s="138">
        <v>395980</v>
      </c>
      <c r="AK733" s="128">
        <f t="shared" si="461"/>
        <v>0.16443000000000002</v>
      </c>
      <c r="AL733" s="129">
        <f t="shared" si="462"/>
        <v>1.4293</v>
      </c>
      <c r="AM733" s="129">
        <f t="shared" si="495"/>
        <v>2.4433500000000001</v>
      </c>
      <c r="AN733" s="129">
        <f t="shared" si="495"/>
        <v>3.3495500000000002</v>
      </c>
      <c r="AO733" s="129">
        <f t="shared" si="464"/>
        <v>10.101000000000001</v>
      </c>
      <c r="AP733" s="129">
        <f t="shared" si="465"/>
        <v>3.8588500000000003</v>
      </c>
      <c r="AQ733" s="129">
        <f>(AH733)*0.00001</f>
        <v>0.33790000000000003</v>
      </c>
      <c r="AR733" s="129">
        <f>(AI733)*0.00001</f>
        <v>0.25920000000000004</v>
      </c>
      <c r="AT733" s="131">
        <f t="shared" si="488"/>
        <v>43831</v>
      </c>
      <c r="AU733" s="132">
        <f t="shared" si="467"/>
        <v>0.25951000000000002</v>
      </c>
      <c r="AV733" s="132">
        <f t="shared" si="468"/>
        <v>0.47352000000000005</v>
      </c>
      <c r="AW733" s="132">
        <f t="shared" si="469"/>
        <v>0.42585000000000006</v>
      </c>
      <c r="AX733" s="132">
        <f t="shared" si="470"/>
        <v>8.0499999999999999E-3</v>
      </c>
      <c r="AY733" s="132">
        <f t="shared" si="471"/>
        <v>6.3240000000000005E-2</v>
      </c>
      <c r="AZ733" s="132">
        <f t="shared" si="472"/>
        <v>0.28034000000000003</v>
      </c>
      <c r="BA733" s="132">
        <f t="shared" si="473"/>
        <v>0.17826</v>
      </c>
      <c r="BB733" s="132">
        <f t="shared" si="474"/>
        <v>0.62996000000000008</v>
      </c>
      <c r="BC733" s="132">
        <f t="shared" si="475"/>
        <v>0.13445000000000001</v>
      </c>
      <c r="BD733" s="132">
        <f t="shared" si="476"/>
        <v>0.17728000000000002</v>
      </c>
      <c r="BE733" s="132">
        <f t="shared" si="477"/>
        <v>8.7000000000000008E-2</v>
      </c>
      <c r="BF733" s="132">
        <f t="shared" si="478"/>
        <v>5.3070000000000006E-2</v>
      </c>
      <c r="BG733" s="132">
        <f t="shared" si="489"/>
        <v>0</v>
      </c>
      <c r="BH733" s="132"/>
      <c r="BI733" s="132">
        <f t="shared" si="458"/>
        <v>1.4293</v>
      </c>
      <c r="BJ733" s="132">
        <f t="shared" si="458"/>
        <v>2.4433500000000001</v>
      </c>
      <c r="BK733" s="132">
        <f t="shared" si="458"/>
        <v>3.3495500000000002</v>
      </c>
      <c r="BL733" s="132">
        <f t="shared" si="479"/>
        <v>0.36730000000000002</v>
      </c>
      <c r="BM733" s="132">
        <f t="shared" si="490"/>
        <v>1.4787000000000001</v>
      </c>
      <c r="BN733" s="132">
        <f t="shared" si="480"/>
        <v>0.85104000000000002</v>
      </c>
      <c r="BO733" s="132"/>
      <c r="BP733" s="132">
        <f t="shared" si="491"/>
        <v>3.8588500000000003</v>
      </c>
      <c r="BQ733" s="132">
        <f t="shared" si="492"/>
        <v>10.101000000000001</v>
      </c>
      <c r="BR733" s="132">
        <f t="shared" si="493"/>
        <v>0.39598</v>
      </c>
      <c r="BS733" s="132">
        <f t="shared" si="481"/>
        <v>0.11066000000000001</v>
      </c>
      <c r="BT733" s="132">
        <f t="shared" si="482"/>
        <v>1.3112000000000001</v>
      </c>
      <c r="BU733" s="132"/>
      <c r="BV733" s="132">
        <f t="shared" si="494"/>
        <v>0.16020000000000001</v>
      </c>
      <c r="BW733" s="133">
        <f t="shared" si="459"/>
        <v>1.3073000000000001</v>
      </c>
      <c r="BX733" s="133">
        <f t="shared" si="459"/>
        <v>1.3397000000000001</v>
      </c>
      <c r="BY733" s="133">
        <f t="shared" si="483"/>
        <v>0.3589</v>
      </c>
      <c r="BZ733" s="133">
        <f t="shared" si="484"/>
        <v>0.40090000000000003</v>
      </c>
      <c r="CA733" s="133">
        <f t="shared" si="485"/>
        <v>8.8999999999999999E-3</v>
      </c>
      <c r="CB733" s="133">
        <f t="shared" si="486"/>
        <v>9.0325000000000006</v>
      </c>
      <c r="CC733" s="133"/>
      <c r="CD733" s="133">
        <f t="shared" si="487"/>
        <v>1.6903000000000001</v>
      </c>
    </row>
    <row r="734" spans="1:82" ht="15.75" x14ac:dyDescent="0.25">
      <c r="A734" s="125">
        <v>43832</v>
      </c>
      <c r="B734" s="138">
        <v>13825</v>
      </c>
      <c r="C734" s="138">
        <v>47997</v>
      </c>
      <c r="D734" s="138">
        <v>66442</v>
      </c>
      <c r="E734" s="138">
        <v>14843</v>
      </c>
      <c r="F734" s="138">
        <v>41634</v>
      </c>
      <c r="G734" s="138">
        <v>1250</v>
      </c>
      <c r="H734" s="138">
        <v>11672</v>
      </c>
      <c r="I734" s="138">
        <v>12199</v>
      </c>
      <c r="J734" s="138">
        <v>100557</v>
      </c>
      <c r="K734" s="138">
        <v>76228</v>
      </c>
      <c r="L734" s="138">
        <v>3869</v>
      </c>
      <c r="M734" s="138">
        <v>15847</v>
      </c>
      <c r="N734" s="138">
        <v>182</v>
      </c>
      <c r="O734" s="138">
        <v>15843</v>
      </c>
      <c r="P734" s="138">
        <v>15094</v>
      </c>
      <c r="Q734" s="138">
        <v>3374</v>
      </c>
      <c r="R734" s="138">
        <v>13207</v>
      </c>
      <c r="S734" s="138">
        <v>45747</v>
      </c>
      <c r="T734" s="138">
        <v>10906</v>
      </c>
      <c r="U734" s="138">
        <v>3570</v>
      </c>
      <c r="V734" s="138">
        <v>25392</v>
      </c>
      <c r="W734" s="138">
        <v>30749</v>
      </c>
      <c r="X734" s="146">
        <v>16423</v>
      </c>
      <c r="Y734" s="146">
        <v>17826</v>
      </c>
      <c r="Z734" s="138">
        <v>14390</v>
      </c>
      <c r="AA734" s="138">
        <v>45729</v>
      </c>
      <c r="AB734" s="138">
        <v>4742</v>
      </c>
      <c r="AC734" s="138">
        <v>788</v>
      </c>
      <c r="AD734" s="138">
        <v>4028</v>
      </c>
      <c r="AE734" s="138">
        <v>24085</v>
      </c>
      <c r="AF734" s="138">
        <v>10630</v>
      </c>
      <c r="AG734" s="138">
        <v>11010</v>
      </c>
      <c r="AH734" s="138">
        <v>40590</v>
      </c>
      <c r="AI734" s="138">
        <v>28870</v>
      </c>
      <c r="AJ734" s="138">
        <v>396040</v>
      </c>
      <c r="AK734" s="128">
        <f t="shared" si="461"/>
        <v>0.15847</v>
      </c>
      <c r="AL734" s="129">
        <f t="shared" si="462"/>
        <v>1.3825000000000001</v>
      </c>
      <c r="AM734" s="129">
        <f t="shared" ref="AM734:AN749" si="496">(C734)*0.00005</f>
        <v>2.3998500000000003</v>
      </c>
      <c r="AN734" s="129">
        <f t="shared" si="496"/>
        <v>3.3221000000000003</v>
      </c>
      <c r="AO734" s="129">
        <f t="shared" si="464"/>
        <v>10.0557</v>
      </c>
      <c r="AP734" s="129">
        <f t="shared" si="465"/>
        <v>3.8114000000000003</v>
      </c>
      <c r="AQ734" s="129">
        <f t="shared" ref="AQ734:AR763" si="497">(AH734)*0.00001</f>
        <v>0.40590000000000004</v>
      </c>
      <c r="AR734" s="129">
        <f t="shared" si="497"/>
        <v>0.28870000000000001</v>
      </c>
      <c r="AT734" s="131">
        <f t="shared" si="488"/>
        <v>43832</v>
      </c>
      <c r="AU734" s="132">
        <f t="shared" si="467"/>
        <v>0.24085000000000001</v>
      </c>
      <c r="AV734" s="132">
        <f t="shared" si="468"/>
        <v>0.45729000000000003</v>
      </c>
      <c r="AW734" s="132">
        <f t="shared" si="469"/>
        <v>0.45747000000000004</v>
      </c>
      <c r="AX734" s="132">
        <f t="shared" si="470"/>
        <v>7.8799999999999999E-3</v>
      </c>
      <c r="AY734" s="132">
        <f t="shared" si="471"/>
        <v>4.7420000000000004E-2</v>
      </c>
      <c r="AZ734" s="132">
        <f t="shared" si="472"/>
        <v>0.25392000000000003</v>
      </c>
      <c r="BA734" s="132">
        <f t="shared" si="473"/>
        <v>0.17826</v>
      </c>
      <c r="BB734" s="132">
        <f t="shared" si="474"/>
        <v>0.61498000000000008</v>
      </c>
      <c r="BC734" s="132">
        <f t="shared" si="475"/>
        <v>0.1439</v>
      </c>
      <c r="BD734" s="132">
        <f t="shared" si="476"/>
        <v>0.16423000000000001</v>
      </c>
      <c r="BE734" s="132">
        <f t="shared" si="477"/>
        <v>0.10630000000000001</v>
      </c>
      <c r="BF734" s="132">
        <f t="shared" si="478"/>
        <v>4.0280000000000003E-2</v>
      </c>
      <c r="BG734" s="132">
        <f t="shared" si="489"/>
        <v>1.1009999999999999E-2</v>
      </c>
      <c r="BH734" s="132"/>
      <c r="BI734" s="132">
        <f t="shared" si="458"/>
        <v>1.3825000000000001</v>
      </c>
      <c r="BJ734" s="132">
        <f t="shared" si="458"/>
        <v>2.3998500000000003</v>
      </c>
      <c r="BK734" s="132">
        <f t="shared" si="458"/>
        <v>3.3221000000000003</v>
      </c>
      <c r="BL734" s="132">
        <f t="shared" si="479"/>
        <v>0.35700000000000004</v>
      </c>
      <c r="BM734" s="132">
        <f t="shared" si="490"/>
        <v>1.4843000000000002</v>
      </c>
      <c r="BN734" s="132">
        <f t="shared" si="480"/>
        <v>0.83268000000000009</v>
      </c>
      <c r="BO734" s="132"/>
      <c r="BP734" s="132">
        <f t="shared" si="491"/>
        <v>3.8114000000000003</v>
      </c>
      <c r="BQ734" s="132">
        <f t="shared" si="492"/>
        <v>10.0557</v>
      </c>
      <c r="BR734" s="132">
        <f t="shared" si="493"/>
        <v>0.39604</v>
      </c>
      <c r="BS734" s="132">
        <f t="shared" si="481"/>
        <v>0.10906</v>
      </c>
      <c r="BT734" s="132">
        <f t="shared" si="482"/>
        <v>1.3207</v>
      </c>
      <c r="BU734" s="132"/>
      <c r="BV734" s="132">
        <f t="shared" si="494"/>
        <v>0.125</v>
      </c>
      <c r="BW734" s="133">
        <f t="shared" si="459"/>
        <v>1.1672</v>
      </c>
      <c r="BX734" s="133">
        <f t="shared" si="459"/>
        <v>1.2199</v>
      </c>
      <c r="BY734" s="133">
        <f t="shared" si="483"/>
        <v>0.33740000000000003</v>
      </c>
      <c r="BZ734" s="133">
        <f t="shared" si="484"/>
        <v>0.38690000000000002</v>
      </c>
      <c r="CA734" s="133">
        <f t="shared" si="485"/>
        <v>1.8200000000000001E-2</v>
      </c>
      <c r="CB734" s="133">
        <f t="shared" si="486"/>
        <v>7.9215</v>
      </c>
      <c r="CC734" s="133"/>
      <c r="CD734" s="133">
        <f t="shared" si="487"/>
        <v>1.5094000000000001</v>
      </c>
    </row>
    <row r="735" spans="1:82" ht="15.75" x14ac:dyDescent="0.25">
      <c r="A735" s="125">
        <v>43833</v>
      </c>
      <c r="B735" s="138">
        <v>13598</v>
      </c>
      <c r="C735" s="138">
        <v>46884</v>
      </c>
      <c r="D735" s="138">
        <v>64974</v>
      </c>
      <c r="E735" s="138">
        <v>14446</v>
      </c>
      <c r="F735" s="138">
        <v>42002</v>
      </c>
      <c r="G735" s="138">
        <v>1242</v>
      </c>
      <c r="H735" s="138">
        <v>12077</v>
      </c>
      <c r="I735" s="138">
        <v>12607</v>
      </c>
      <c r="J735" s="138">
        <v>99592</v>
      </c>
      <c r="K735" s="138">
        <v>75666</v>
      </c>
      <c r="L735" s="138">
        <v>3905</v>
      </c>
      <c r="M735" s="138">
        <v>14405</v>
      </c>
      <c r="N735" s="138">
        <v>179</v>
      </c>
      <c r="O735" s="146">
        <v>15537</v>
      </c>
      <c r="P735" s="146">
        <v>14916</v>
      </c>
      <c r="Q735" s="146">
        <v>3539</v>
      </c>
      <c r="R735" s="138">
        <v>13532</v>
      </c>
      <c r="S735" s="138">
        <v>45628</v>
      </c>
      <c r="T735" s="138">
        <v>13873</v>
      </c>
      <c r="U735" s="138">
        <v>3604</v>
      </c>
      <c r="V735" s="138">
        <v>25004</v>
      </c>
      <c r="W735" s="138">
        <v>33337</v>
      </c>
      <c r="X735" s="146">
        <v>14445</v>
      </c>
      <c r="Y735" s="146">
        <v>17826</v>
      </c>
      <c r="Z735" s="138">
        <v>12698</v>
      </c>
      <c r="AA735" s="138">
        <v>43977</v>
      </c>
      <c r="AB735" s="138">
        <v>1361</v>
      </c>
      <c r="AC735" s="138">
        <v>730</v>
      </c>
      <c r="AD735" s="138">
        <v>4635</v>
      </c>
      <c r="AE735" s="138">
        <v>23710</v>
      </c>
      <c r="AF735" s="138">
        <v>10748</v>
      </c>
      <c r="AG735" s="138">
        <v>4690</v>
      </c>
      <c r="AH735" s="138">
        <v>33060</v>
      </c>
      <c r="AI735" s="138">
        <v>26400</v>
      </c>
      <c r="AJ735" s="138">
        <v>396700</v>
      </c>
      <c r="AK735" s="128">
        <f t="shared" si="461"/>
        <v>0.14405000000000001</v>
      </c>
      <c r="AL735" s="129">
        <f t="shared" si="462"/>
        <v>1.3598000000000001</v>
      </c>
      <c r="AM735" s="129">
        <f t="shared" si="496"/>
        <v>2.3442000000000003</v>
      </c>
      <c r="AN735" s="129">
        <f t="shared" si="496"/>
        <v>3.2487000000000004</v>
      </c>
      <c r="AO735" s="129">
        <f t="shared" si="464"/>
        <v>9.9592000000000009</v>
      </c>
      <c r="AP735" s="129">
        <f t="shared" si="465"/>
        <v>3.7833000000000001</v>
      </c>
      <c r="AQ735" s="129">
        <f t="shared" si="497"/>
        <v>0.3306</v>
      </c>
      <c r="AR735" s="129">
        <f t="shared" si="497"/>
        <v>0.26400000000000001</v>
      </c>
      <c r="AT735" s="131">
        <f t="shared" si="488"/>
        <v>43833</v>
      </c>
      <c r="AU735" s="132">
        <f t="shared" si="467"/>
        <v>0.23710000000000003</v>
      </c>
      <c r="AV735" s="132">
        <f t="shared" si="468"/>
        <v>0.43977000000000005</v>
      </c>
      <c r="AW735" s="132">
        <f t="shared" si="469"/>
        <v>0.45628000000000002</v>
      </c>
      <c r="AX735" s="132">
        <f t="shared" si="470"/>
        <v>7.3000000000000009E-3</v>
      </c>
      <c r="AY735" s="132">
        <f t="shared" si="471"/>
        <v>1.3610000000000001E-2</v>
      </c>
      <c r="AZ735" s="132">
        <f t="shared" si="472"/>
        <v>0.25004000000000004</v>
      </c>
      <c r="BA735" s="132">
        <f t="shared" si="473"/>
        <v>0.17826</v>
      </c>
      <c r="BB735" s="132">
        <f t="shared" si="474"/>
        <v>0.66674</v>
      </c>
      <c r="BC735" s="132">
        <f t="shared" si="475"/>
        <v>0.12698000000000001</v>
      </c>
      <c r="BD735" s="132">
        <f t="shared" si="476"/>
        <v>0.14445000000000002</v>
      </c>
      <c r="BE735" s="132">
        <f t="shared" si="477"/>
        <v>0.10748000000000001</v>
      </c>
      <c r="BF735" s="132">
        <f t="shared" si="478"/>
        <v>4.6350000000000002E-2</v>
      </c>
      <c r="BG735" s="132">
        <f t="shared" si="489"/>
        <v>4.6899999999999997E-3</v>
      </c>
      <c r="BH735" s="132"/>
      <c r="BI735" s="132">
        <f t="shared" si="458"/>
        <v>1.3598000000000001</v>
      </c>
      <c r="BJ735" s="132">
        <f t="shared" si="458"/>
        <v>2.3442000000000003</v>
      </c>
      <c r="BK735" s="132">
        <f t="shared" si="458"/>
        <v>3.2487000000000004</v>
      </c>
      <c r="BL735" s="132">
        <f t="shared" si="479"/>
        <v>0.3604</v>
      </c>
      <c r="BM735" s="132">
        <f t="shared" si="490"/>
        <v>1.4446000000000001</v>
      </c>
      <c r="BN735" s="132">
        <f t="shared" si="480"/>
        <v>0.84004000000000012</v>
      </c>
      <c r="BO735" s="132"/>
      <c r="BP735" s="132">
        <f t="shared" si="491"/>
        <v>3.7833000000000001</v>
      </c>
      <c r="BQ735" s="132">
        <f t="shared" si="492"/>
        <v>9.9592000000000009</v>
      </c>
      <c r="BR735" s="132">
        <f t="shared" si="493"/>
        <v>0.3967</v>
      </c>
      <c r="BS735" s="132">
        <f t="shared" si="481"/>
        <v>0.13873000000000002</v>
      </c>
      <c r="BT735" s="132">
        <f t="shared" si="482"/>
        <v>1.3532</v>
      </c>
      <c r="BU735" s="132"/>
      <c r="BV735" s="132">
        <f t="shared" si="494"/>
        <v>0.1242</v>
      </c>
      <c r="BW735" s="133">
        <f t="shared" si="459"/>
        <v>1.2077</v>
      </c>
      <c r="BX735" s="133">
        <f t="shared" si="459"/>
        <v>1.2607000000000002</v>
      </c>
      <c r="BY735" s="133">
        <f t="shared" si="483"/>
        <v>0.35389999999999999</v>
      </c>
      <c r="BZ735" s="133">
        <f t="shared" si="484"/>
        <v>0.39050000000000001</v>
      </c>
      <c r="CA735" s="133">
        <f t="shared" si="485"/>
        <v>1.7899999999999999E-2</v>
      </c>
      <c r="CB735" s="133">
        <f t="shared" si="486"/>
        <v>7.7685000000000004</v>
      </c>
      <c r="CC735" s="133"/>
      <c r="CD735" s="133">
        <f t="shared" si="487"/>
        <v>1.4916</v>
      </c>
    </row>
    <row r="736" spans="1:82" ht="15.75" x14ac:dyDescent="0.25">
      <c r="A736" s="125">
        <v>43834</v>
      </c>
      <c r="B736" s="138">
        <v>14474</v>
      </c>
      <c r="C736" s="138">
        <v>48673</v>
      </c>
      <c r="D736" s="138">
        <v>66770</v>
      </c>
      <c r="E736" s="138">
        <v>14151</v>
      </c>
      <c r="F736" s="138">
        <v>43823</v>
      </c>
      <c r="G736" s="138">
        <v>1346</v>
      </c>
      <c r="H736" s="138">
        <v>12890</v>
      </c>
      <c r="I736" s="138">
        <v>13788</v>
      </c>
      <c r="J736" s="138">
        <v>101302</v>
      </c>
      <c r="K736" s="138">
        <v>76289</v>
      </c>
      <c r="L736" s="138">
        <v>4150</v>
      </c>
      <c r="M736" s="138">
        <v>16073</v>
      </c>
      <c r="N736" s="138">
        <v>104</v>
      </c>
      <c r="O736" s="138">
        <v>17303</v>
      </c>
      <c r="P736" s="138">
        <v>15526</v>
      </c>
      <c r="Q736" s="138">
        <v>3772</v>
      </c>
      <c r="R736" s="138">
        <v>13260</v>
      </c>
      <c r="S736" s="138">
        <v>43703</v>
      </c>
      <c r="T736" s="138">
        <v>14399</v>
      </c>
      <c r="U736" s="138">
        <v>3678</v>
      </c>
      <c r="V736" s="138">
        <v>27465</v>
      </c>
      <c r="W736" s="138">
        <v>33304</v>
      </c>
      <c r="X736" s="146">
        <v>15745</v>
      </c>
      <c r="Y736" s="146">
        <v>17826</v>
      </c>
      <c r="Z736" s="138">
        <v>13099</v>
      </c>
      <c r="AA736" s="138">
        <v>44694</v>
      </c>
      <c r="AB736" s="138">
        <v>2356</v>
      </c>
      <c r="AC736" s="138">
        <v>713</v>
      </c>
      <c r="AD736" s="138">
        <v>4124</v>
      </c>
      <c r="AE736" s="138">
        <v>25708</v>
      </c>
      <c r="AF736" s="138">
        <v>8907</v>
      </c>
      <c r="AG736" s="138">
        <v>0</v>
      </c>
      <c r="AH736" s="138">
        <v>29890</v>
      </c>
      <c r="AI736" s="138">
        <v>23350</v>
      </c>
      <c r="AJ736" s="138">
        <v>395640</v>
      </c>
      <c r="AK736" s="128">
        <f t="shared" si="461"/>
        <v>0.16073000000000001</v>
      </c>
      <c r="AL736" s="129">
        <f t="shared" si="462"/>
        <v>1.4474</v>
      </c>
      <c r="AM736" s="129">
        <f t="shared" si="496"/>
        <v>2.4336500000000001</v>
      </c>
      <c r="AN736" s="129">
        <f t="shared" si="496"/>
        <v>3.3385000000000002</v>
      </c>
      <c r="AO736" s="129">
        <f t="shared" si="464"/>
        <v>10.1302</v>
      </c>
      <c r="AP736" s="129">
        <f t="shared" si="465"/>
        <v>3.8144500000000003</v>
      </c>
      <c r="AQ736" s="129">
        <f t="shared" si="497"/>
        <v>0.2989</v>
      </c>
      <c r="AR736" s="129">
        <f t="shared" si="497"/>
        <v>0.23350000000000001</v>
      </c>
      <c r="AT736" s="131">
        <f t="shared" si="488"/>
        <v>43834</v>
      </c>
      <c r="AU736" s="132">
        <f t="shared" si="467"/>
        <v>0.25708000000000003</v>
      </c>
      <c r="AV736" s="132">
        <f t="shared" si="468"/>
        <v>0.44694000000000006</v>
      </c>
      <c r="AW736" s="132">
        <f t="shared" si="469"/>
        <v>0.43703000000000003</v>
      </c>
      <c r="AX736" s="132">
        <f t="shared" si="470"/>
        <v>7.1300000000000009E-3</v>
      </c>
      <c r="AY736" s="132">
        <f t="shared" si="471"/>
        <v>2.3560000000000001E-2</v>
      </c>
      <c r="AZ736" s="132">
        <f t="shared" si="472"/>
        <v>0.27465000000000001</v>
      </c>
      <c r="BA736" s="132">
        <f t="shared" si="473"/>
        <v>0.17826</v>
      </c>
      <c r="BB736" s="132">
        <f t="shared" si="474"/>
        <v>0.66608000000000001</v>
      </c>
      <c r="BC736" s="132">
        <f t="shared" si="475"/>
        <v>0.13099000000000002</v>
      </c>
      <c r="BD736" s="132">
        <f t="shared" si="476"/>
        <v>0.15745000000000001</v>
      </c>
      <c r="BE736" s="132">
        <f t="shared" si="477"/>
        <v>8.907000000000001E-2</v>
      </c>
      <c r="BF736" s="132">
        <f t="shared" si="478"/>
        <v>4.1240000000000006E-2</v>
      </c>
      <c r="BG736" s="132">
        <f t="shared" si="489"/>
        <v>0</v>
      </c>
      <c r="BH736" s="132"/>
      <c r="BI736" s="132">
        <f t="shared" si="458"/>
        <v>1.4474</v>
      </c>
      <c r="BJ736" s="132">
        <f t="shared" si="458"/>
        <v>2.4336500000000001</v>
      </c>
      <c r="BK736" s="132">
        <f t="shared" si="458"/>
        <v>3.3385000000000002</v>
      </c>
      <c r="BL736" s="132">
        <f t="shared" si="479"/>
        <v>0.36780000000000002</v>
      </c>
      <c r="BM736" s="132">
        <f t="shared" si="490"/>
        <v>1.4151</v>
      </c>
      <c r="BN736" s="132">
        <f t="shared" si="480"/>
        <v>0.87646000000000002</v>
      </c>
      <c r="BO736" s="132"/>
      <c r="BP736" s="132">
        <f t="shared" si="491"/>
        <v>3.8144500000000003</v>
      </c>
      <c r="BQ736" s="132">
        <f t="shared" si="492"/>
        <v>10.1302</v>
      </c>
      <c r="BR736" s="132">
        <f t="shared" si="493"/>
        <v>0.39563999999999999</v>
      </c>
      <c r="BS736" s="132">
        <f t="shared" si="481"/>
        <v>0.14399000000000001</v>
      </c>
      <c r="BT736" s="132">
        <f t="shared" si="482"/>
        <v>1.3260000000000001</v>
      </c>
      <c r="BU736" s="132"/>
      <c r="BV736" s="132">
        <f t="shared" si="494"/>
        <v>0.1346</v>
      </c>
      <c r="BW736" s="133">
        <f t="shared" si="459"/>
        <v>1.2890000000000001</v>
      </c>
      <c r="BX736" s="133">
        <f t="shared" si="459"/>
        <v>1.3788</v>
      </c>
      <c r="BY736" s="133">
        <f t="shared" si="483"/>
        <v>0.37720000000000004</v>
      </c>
      <c r="BZ736" s="133">
        <f t="shared" si="484"/>
        <v>0.41500000000000004</v>
      </c>
      <c r="CA736" s="133">
        <f t="shared" si="485"/>
        <v>1.0400000000000001E-2</v>
      </c>
      <c r="CB736" s="133">
        <f t="shared" si="486"/>
        <v>8.6515000000000004</v>
      </c>
      <c r="CC736" s="133"/>
      <c r="CD736" s="133">
        <f t="shared" si="487"/>
        <v>1.5526</v>
      </c>
    </row>
    <row r="737" spans="1:82" ht="15.75" x14ac:dyDescent="0.25">
      <c r="A737" s="125">
        <v>43835</v>
      </c>
      <c r="B737" s="138">
        <v>14636</v>
      </c>
      <c r="C737" s="138">
        <v>50159</v>
      </c>
      <c r="D737" s="138">
        <v>68712</v>
      </c>
      <c r="E737" s="138">
        <v>14599</v>
      </c>
      <c r="F737" s="138">
        <v>44193</v>
      </c>
      <c r="G737" s="138">
        <v>1394</v>
      </c>
      <c r="H737" s="138">
        <v>12810</v>
      </c>
      <c r="I737" s="138">
        <v>13769</v>
      </c>
      <c r="J737" s="138">
        <v>103046</v>
      </c>
      <c r="K737" s="138">
        <v>77581</v>
      </c>
      <c r="L737" s="138">
        <v>4168</v>
      </c>
      <c r="M737" s="138">
        <v>18151</v>
      </c>
      <c r="N737" s="138">
        <v>103</v>
      </c>
      <c r="O737" s="138">
        <v>16757</v>
      </c>
      <c r="P737" s="138">
        <v>15541</v>
      </c>
      <c r="Q737" s="138">
        <v>3755</v>
      </c>
      <c r="R737" s="138">
        <v>13484</v>
      </c>
      <c r="S737" s="138">
        <v>43239</v>
      </c>
      <c r="T737" s="138">
        <v>11729</v>
      </c>
      <c r="U737" s="138">
        <v>3687</v>
      </c>
      <c r="V737" s="138">
        <v>29023</v>
      </c>
      <c r="W737" s="138">
        <v>31561</v>
      </c>
      <c r="X737" s="146">
        <v>15853</v>
      </c>
      <c r="Y737" s="146">
        <v>17826</v>
      </c>
      <c r="Z737" s="138">
        <v>14094</v>
      </c>
      <c r="AA737" s="138">
        <v>48943</v>
      </c>
      <c r="AB737" s="138">
        <v>1360</v>
      </c>
      <c r="AC737" s="138">
        <v>715</v>
      </c>
      <c r="AD737" s="138">
        <v>2754</v>
      </c>
      <c r="AE737" s="138">
        <v>27567</v>
      </c>
      <c r="AF737" s="138">
        <v>8664</v>
      </c>
      <c r="AG737" s="138">
        <v>11010</v>
      </c>
      <c r="AH737" s="138">
        <v>27790</v>
      </c>
      <c r="AI737" s="138">
        <v>16160</v>
      </c>
      <c r="AJ737" s="138">
        <v>394360</v>
      </c>
      <c r="AK737" s="128">
        <f t="shared" si="461"/>
        <v>0.18151</v>
      </c>
      <c r="AL737" s="129">
        <f t="shared" si="462"/>
        <v>1.4636</v>
      </c>
      <c r="AM737" s="129">
        <f t="shared" si="496"/>
        <v>2.5079500000000001</v>
      </c>
      <c r="AN737" s="129">
        <f t="shared" si="496"/>
        <v>3.4356</v>
      </c>
      <c r="AO737" s="129">
        <f t="shared" si="464"/>
        <v>10.304600000000001</v>
      </c>
      <c r="AP737" s="129">
        <f t="shared" si="465"/>
        <v>3.8790500000000003</v>
      </c>
      <c r="AQ737" s="129">
        <f t="shared" si="497"/>
        <v>0.27790000000000004</v>
      </c>
      <c r="AR737" s="129">
        <f t="shared" si="497"/>
        <v>0.16160000000000002</v>
      </c>
      <c r="AT737" s="131">
        <f t="shared" si="488"/>
        <v>43835</v>
      </c>
      <c r="AU737" s="132">
        <f t="shared" si="467"/>
        <v>0.27567000000000003</v>
      </c>
      <c r="AV737" s="132">
        <f t="shared" si="468"/>
        <v>0.48943000000000003</v>
      </c>
      <c r="AW737" s="132">
        <f t="shared" si="469"/>
        <v>0.43239000000000005</v>
      </c>
      <c r="AX737" s="132">
        <f t="shared" si="470"/>
        <v>7.150000000000001E-3</v>
      </c>
      <c r="AY737" s="132">
        <f t="shared" si="471"/>
        <v>1.3600000000000001E-2</v>
      </c>
      <c r="AZ737" s="132">
        <f t="shared" si="472"/>
        <v>0.29023000000000004</v>
      </c>
      <c r="BA737" s="132">
        <f t="shared" si="473"/>
        <v>0.17826</v>
      </c>
      <c r="BB737" s="132">
        <f t="shared" si="474"/>
        <v>0.63122</v>
      </c>
      <c r="BC737" s="132">
        <f t="shared" si="475"/>
        <v>0.14094000000000001</v>
      </c>
      <c r="BD737" s="132">
        <f t="shared" si="476"/>
        <v>0.15853</v>
      </c>
      <c r="BE737" s="132">
        <f t="shared" si="477"/>
        <v>8.6640000000000009E-2</v>
      </c>
      <c r="BF737" s="132">
        <f t="shared" si="478"/>
        <v>2.7540000000000002E-2</v>
      </c>
      <c r="BG737" s="132">
        <f t="shared" si="489"/>
        <v>1.1009999999999999E-2</v>
      </c>
      <c r="BH737" s="132"/>
      <c r="BI737" s="132">
        <f t="shared" si="458"/>
        <v>1.4636</v>
      </c>
      <c r="BJ737" s="132">
        <f t="shared" si="458"/>
        <v>2.5079500000000001</v>
      </c>
      <c r="BK737" s="132">
        <f t="shared" si="458"/>
        <v>3.4356</v>
      </c>
      <c r="BL737" s="132">
        <f t="shared" si="479"/>
        <v>0.36870000000000003</v>
      </c>
      <c r="BM737" s="132">
        <f t="shared" si="490"/>
        <v>1.4599</v>
      </c>
      <c r="BN737" s="132">
        <f t="shared" si="480"/>
        <v>0.88386000000000009</v>
      </c>
      <c r="BO737" s="132"/>
      <c r="BP737" s="132">
        <f t="shared" si="491"/>
        <v>3.8790500000000003</v>
      </c>
      <c r="BQ737" s="132">
        <f t="shared" si="492"/>
        <v>10.304600000000001</v>
      </c>
      <c r="BR737" s="132">
        <f t="shared" si="493"/>
        <v>0.39435999999999999</v>
      </c>
      <c r="BS737" s="132">
        <f t="shared" si="481"/>
        <v>0.11729000000000001</v>
      </c>
      <c r="BT737" s="132">
        <f t="shared" si="482"/>
        <v>1.3484</v>
      </c>
      <c r="BU737" s="132"/>
      <c r="BV737" s="132">
        <f t="shared" si="494"/>
        <v>0.1394</v>
      </c>
      <c r="BW737" s="133">
        <f t="shared" si="459"/>
        <v>1.2810000000000001</v>
      </c>
      <c r="BX737" s="133">
        <f t="shared" si="459"/>
        <v>1.3769</v>
      </c>
      <c r="BY737" s="133">
        <f t="shared" si="483"/>
        <v>0.3755</v>
      </c>
      <c r="BZ737" s="133">
        <f t="shared" si="484"/>
        <v>0.4168</v>
      </c>
      <c r="CA737" s="133">
        <f t="shared" si="485"/>
        <v>1.03E-2</v>
      </c>
      <c r="CB737" s="133">
        <f t="shared" si="486"/>
        <v>8.3785000000000007</v>
      </c>
      <c r="CC737" s="133"/>
      <c r="CD737" s="133">
        <f t="shared" si="487"/>
        <v>1.5541</v>
      </c>
    </row>
    <row r="738" spans="1:82" ht="15.75" x14ac:dyDescent="0.25">
      <c r="A738" s="125">
        <v>43836</v>
      </c>
      <c r="B738" s="138">
        <v>13541</v>
      </c>
      <c r="C738" s="138">
        <v>47007</v>
      </c>
      <c r="D738" s="138">
        <v>65221</v>
      </c>
      <c r="E738" s="138">
        <v>14292</v>
      </c>
      <c r="F738" s="138">
        <v>42445</v>
      </c>
      <c r="G738" s="138">
        <v>1124</v>
      </c>
      <c r="H738" s="138">
        <v>11688</v>
      </c>
      <c r="I738" s="138">
        <v>12439</v>
      </c>
      <c r="J738" s="138">
        <v>99305</v>
      </c>
      <c r="K738" s="138">
        <v>75531</v>
      </c>
      <c r="L738" s="138">
        <v>3840</v>
      </c>
      <c r="M738" s="138">
        <v>13896</v>
      </c>
      <c r="N738" s="138">
        <v>181</v>
      </c>
      <c r="O738" s="138">
        <v>14523</v>
      </c>
      <c r="P738" s="138">
        <v>14111</v>
      </c>
      <c r="Q738" s="138">
        <v>3421</v>
      </c>
      <c r="R738" s="138">
        <v>12634</v>
      </c>
      <c r="S738" s="138">
        <v>45649</v>
      </c>
      <c r="T738" s="138">
        <v>13817</v>
      </c>
      <c r="U738" s="138">
        <v>3543</v>
      </c>
      <c r="V738" s="138">
        <v>25443</v>
      </c>
      <c r="W738" s="138">
        <v>33216</v>
      </c>
      <c r="X738" s="138">
        <v>14714</v>
      </c>
      <c r="Y738" s="146">
        <v>17826</v>
      </c>
      <c r="Z738" s="138">
        <v>13326</v>
      </c>
      <c r="AA738" s="138">
        <v>43185</v>
      </c>
      <c r="AB738" s="138">
        <v>974</v>
      </c>
      <c r="AC738" s="138">
        <v>624</v>
      </c>
      <c r="AD738" s="138">
        <v>4636</v>
      </c>
      <c r="AE738" s="138">
        <v>24726</v>
      </c>
      <c r="AF738" s="138">
        <v>10563</v>
      </c>
      <c r="AG738" s="138">
        <v>9980</v>
      </c>
      <c r="AH738" s="138">
        <v>30350</v>
      </c>
      <c r="AI738" s="138">
        <v>24800</v>
      </c>
      <c r="AJ738" s="138">
        <v>399780</v>
      </c>
      <c r="AK738" s="128">
        <f t="shared" si="461"/>
        <v>0.13896</v>
      </c>
      <c r="AL738" s="129">
        <f t="shared" si="462"/>
        <v>1.3541000000000001</v>
      </c>
      <c r="AM738" s="129">
        <f t="shared" si="496"/>
        <v>2.3503500000000002</v>
      </c>
      <c r="AN738" s="129">
        <f t="shared" si="496"/>
        <v>3.26105</v>
      </c>
      <c r="AO738" s="129">
        <f t="shared" si="464"/>
        <v>9.9305000000000003</v>
      </c>
      <c r="AP738" s="129">
        <f t="shared" si="465"/>
        <v>3.7765500000000003</v>
      </c>
      <c r="AQ738" s="129">
        <f t="shared" si="497"/>
        <v>0.30350000000000005</v>
      </c>
      <c r="AR738" s="129">
        <f t="shared" si="497"/>
        <v>0.24800000000000003</v>
      </c>
      <c r="AT738" s="131">
        <f t="shared" si="488"/>
        <v>43836</v>
      </c>
      <c r="AU738" s="132">
        <f t="shared" si="467"/>
        <v>0.24726000000000001</v>
      </c>
      <c r="AV738" s="132">
        <f t="shared" si="468"/>
        <v>0.43185000000000001</v>
      </c>
      <c r="AW738" s="132">
        <f t="shared" si="469"/>
        <v>0.45649000000000006</v>
      </c>
      <c r="AX738" s="132">
        <f t="shared" si="470"/>
        <v>6.2400000000000008E-3</v>
      </c>
      <c r="AY738" s="132">
        <f t="shared" si="471"/>
        <v>9.7400000000000004E-3</v>
      </c>
      <c r="AZ738" s="132">
        <f t="shared" si="472"/>
        <v>0.25443000000000005</v>
      </c>
      <c r="BA738" s="132">
        <f t="shared" si="473"/>
        <v>0.17826</v>
      </c>
      <c r="BB738" s="132">
        <f t="shared" si="474"/>
        <v>0.66432000000000002</v>
      </c>
      <c r="BC738" s="132">
        <f t="shared" si="475"/>
        <v>0.13326000000000002</v>
      </c>
      <c r="BD738" s="132">
        <f t="shared" si="476"/>
        <v>0.14714000000000002</v>
      </c>
      <c r="BE738" s="132">
        <f t="shared" si="477"/>
        <v>0.10563000000000002</v>
      </c>
      <c r="BF738" s="132">
        <f t="shared" si="478"/>
        <v>4.6360000000000005E-2</v>
      </c>
      <c r="BG738" s="132">
        <f t="shared" si="489"/>
        <v>9.9799999999999993E-3</v>
      </c>
      <c r="BH738" s="132"/>
      <c r="BI738" s="132">
        <f t="shared" ref="BI738:BK801" si="498">(AL738)</f>
        <v>1.3541000000000001</v>
      </c>
      <c r="BJ738" s="132">
        <f t="shared" si="498"/>
        <v>2.3503500000000002</v>
      </c>
      <c r="BK738" s="132">
        <f t="shared" si="498"/>
        <v>3.26105</v>
      </c>
      <c r="BL738" s="132">
        <f t="shared" si="479"/>
        <v>0.3543</v>
      </c>
      <c r="BM738" s="132">
        <f t="shared" si="490"/>
        <v>1.4292</v>
      </c>
      <c r="BN738" s="132">
        <f t="shared" si="480"/>
        <v>0.8489000000000001</v>
      </c>
      <c r="BO738" s="132"/>
      <c r="BP738" s="132">
        <f t="shared" si="491"/>
        <v>3.7765500000000003</v>
      </c>
      <c r="BQ738" s="132">
        <f t="shared" si="492"/>
        <v>9.9305000000000003</v>
      </c>
      <c r="BR738" s="132">
        <f t="shared" si="493"/>
        <v>0.39977999999999997</v>
      </c>
      <c r="BS738" s="132">
        <f t="shared" si="481"/>
        <v>0.13817000000000002</v>
      </c>
      <c r="BT738" s="132">
        <f t="shared" si="482"/>
        <v>1.2634000000000001</v>
      </c>
      <c r="BU738" s="132"/>
      <c r="BV738" s="132">
        <f t="shared" si="494"/>
        <v>0.1124</v>
      </c>
      <c r="BW738" s="133">
        <f t="shared" si="459"/>
        <v>1.1688000000000001</v>
      </c>
      <c r="BX738" s="133">
        <f t="shared" si="459"/>
        <v>1.2439</v>
      </c>
      <c r="BY738" s="133">
        <f t="shared" si="483"/>
        <v>0.34210000000000002</v>
      </c>
      <c r="BZ738" s="133">
        <f t="shared" si="484"/>
        <v>0.38400000000000001</v>
      </c>
      <c r="CA738" s="133">
        <f t="shared" si="485"/>
        <v>1.8100000000000002E-2</v>
      </c>
      <c r="CB738" s="133">
        <f t="shared" si="486"/>
        <v>7.2614999999999998</v>
      </c>
      <c r="CC738" s="133"/>
      <c r="CD738" s="133">
        <f t="shared" si="487"/>
        <v>1.4111</v>
      </c>
    </row>
    <row r="739" spans="1:82" ht="15.75" x14ac:dyDescent="0.25">
      <c r="A739" s="125">
        <v>43837</v>
      </c>
      <c r="B739" s="126">
        <v>13535</v>
      </c>
      <c r="C739" s="126">
        <v>46827</v>
      </c>
      <c r="D739" s="126">
        <v>65813</v>
      </c>
      <c r="E739" s="126">
        <v>14428</v>
      </c>
      <c r="F739" s="126">
        <v>40620</v>
      </c>
      <c r="G739" s="126">
        <v>1152</v>
      </c>
      <c r="H739" s="126">
        <v>11445</v>
      </c>
      <c r="I739" s="126">
        <v>12269</v>
      </c>
      <c r="J739" s="126">
        <v>99493</v>
      </c>
      <c r="K739" s="126">
        <v>74709</v>
      </c>
      <c r="L739" s="126">
        <v>3776</v>
      </c>
      <c r="M739" s="126">
        <v>14063</v>
      </c>
      <c r="N739" s="126">
        <v>195</v>
      </c>
      <c r="O739" s="126">
        <v>14008</v>
      </c>
      <c r="P739" s="126">
        <v>13990</v>
      </c>
      <c r="Q739" s="126">
        <v>3464</v>
      </c>
      <c r="R739" s="126">
        <v>13980</v>
      </c>
      <c r="S739" s="126">
        <v>45535</v>
      </c>
      <c r="T739" s="126">
        <v>11918</v>
      </c>
      <c r="U739" s="126">
        <v>3539</v>
      </c>
      <c r="V739" s="126">
        <v>25216</v>
      </c>
      <c r="W739" s="126">
        <v>33588</v>
      </c>
      <c r="X739" s="135">
        <v>14580</v>
      </c>
      <c r="Y739" s="146">
        <v>17826</v>
      </c>
      <c r="Z739" s="126">
        <v>13655</v>
      </c>
      <c r="AA739" s="126">
        <v>44595</v>
      </c>
      <c r="AB739" s="126">
        <v>1069</v>
      </c>
      <c r="AC739" s="135">
        <v>688</v>
      </c>
      <c r="AD739" s="126">
        <v>3762</v>
      </c>
      <c r="AE739" s="126">
        <v>25870</v>
      </c>
      <c r="AF739" s="126">
        <v>11413</v>
      </c>
      <c r="AG739" s="126">
        <v>11010</v>
      </c>
      <c r="AH739" s="126">
        <v>28450</v>
      </c>
      <c r="AI739" s="126">
        <v>20030</v>
      </c>
      <c r="AJ739" s="126">
        <v>394240</v>
      </c>
      <c r="AK739" s="128">
        <f t="shared" si="461"/>
        <v>0.14063000000000001</v>
      </c>
      <c r="AL739" s="129">
        <f t="shared" si="462"/>
        <v>1.3535000000000001</v>
      </c>
      <c r="AM739" s="129">
        <f t="shared" si="496"/>
        <v>2.3413500000000003</v>
      </c>
      <c r="AN739" s="129">
        <f t="shared" si="496"/>
        <v>3.2906500000000003</v>
      </c>
      <c r="AO739" s="129">
        <f t="shared" si="464"/>
        <v>9.9493000000000009</v>
      </c>
      <c r="AP739" s="129">
        <f t="shared" si="465"/>
        <v>3.7354500000000002</v>
      </c>
      <c r="AQ739" s="129">
        <f t="shared" si="497"/>
        <v>0.28450000000000003</v>
      </c>
      <c r="AR739" s="129">
        <f t="shared" si="497"/>
        <v>0.20030000000000001</v>
      </c>
      <c r="AT739" s="131">
        <f t="shared" si="488"/>
        <v>43837</v>
      </c>
      <c r="AU739" s="132">
        <f t="shared" si="467"/>
        <v>0.25870000000000004</v>
      </c>
      <c r="AV739" s="132">
        <f t="shared" si="468"/>
        <v>0.44595000000000001</v>
      </c>
      <c r="AW739" s="132">
        <f t="shared" si="469"/>
        <v>0.45535000000000003</v>
      </c>
      <c r="AX739" s="132">
        <f t="shared" si="470"/>
        <v>6.8800000000000007E-3</v>
      </c>
      <c r="AY739" s="132">
        <f t="shared" si="471"/>
        <v>1.0690000000000002E-2</v>
      </c>
      <c r="AZ739" s="132">
        <f t="shared" si="472"/>
        <v>0.25216</v>
      </c>
      <c r="BA739" s="132">
        <f t="shared" si="473"/>
        <v>0.17826</v>
      </c>
      <c r="BB739" s="132">
        <f t="shared" si="474"/>
        <v>0.67176000000000002</v>
      </c>
      <c r="BC739" s="132">
        <f t="shared" si="475"/>
        <v>0.13655</v>
      </c>
      <c r="BD739" s="132">
        <f t="shared" si="476"/>
        <v>0.14580000000000001</v>
      </c>
      <c r="BE739" s="132">
        <f t="shared" si="477"/>
        <v>0.11413000000000001</v>
      </c>
      <c r="BF739" s="132">
        <f t="shared" si="478"/>
        <v>3.7620000000000001E-2</v>
      </c>
      <c r="BG739" s="132">
        <f t="shared" si="489"/>
        <v>1.1009999999999999E-2</v>
      </c>
      <c r="BH739" s="132"/>
      <c r="BI739" s="132">
        <f t="shared" si="498"/>
        <v>1.3535000000000001</v>
      </c>
      <c r="BJ739" s="132">
        <f t="shared" si="498"/>
        <v>2.3413500000000003</v>
      </c>
      <c r="BK739" s="132">
        <f t="shared" si="498"/>
        <v>3.2906500000000003</v>
      </c>
      <c r="BL739" s="132">
        <f t="shared" si="479"/>
        <v>0.35389999999999999</v>
      </c>
      <c r="BM739" s="132">
        <f t="shared" si="490"/>
        <v>1.4428000000000001</v>
      </c>
      <c r="BN739" s="132">
        <f t="shared" si="480"/>
        <v>0.81240000000000001</v>
      </c>
      <c r="BO739" s="132"/>
      <c r="BP739" s="132">
        <f t="shared" si="491"/>
        <v>3.7354500000000002</v>
      </c>
      <c r="BQ739" s="132">
        <f t="shared" si="492"/>
        <v>9.9493000000000009</v>
      </c>
      <c r="BR739" s="132">
        <f t="shared" si="493"/>
        <v>0.39423999999999998</v>
      </c>
      <c r="BS739" s="132">
        <f t="shared" si="481"/>
        <v>0.11918000000000001</v>
      </c>
      <c r="BT739" s="132">
        <f t="shared" si="482"/>
        <v>1.3980000000000001</v>
      </c>
      <c r="BU739" s="132"/>
      <c r="BV739" s="132">
        <f t="shared" si="494"/>
        <v>0.11520000000000001</v>
      </c>
      <c r="BW739" s="133">
        <f t="shared" ref="BW739:BX802" si="499">(H739)*0.0001</f>
        <v>1.1445000000000001</v>
      </c>
      <c r="BX739" s="133">
        <f t="shared" si="499"/>
        <v>1.2269000000000001</v>
      </c>
      <c r="BY739" s="133">
        <f t="shared" si="483"/>
        <v>0.34640000000000004</v>
      </c>
      <c r="BZ739" s="133">
        <f t="shared" si="484"/>
        <v>0.37759999999999999</v>
      </c>
      <c r="CA739" s="133">
        <f t="shared" si="485"/>
        <v>1.95E-2</v>
      </c>
      <c r="CB739" s="133">
        <f t="shared" si="486"/>
        <v>7.0040000000000004</v>
      </c>
      <c r="CC739" s="133"/>
      <c r="CD739" s="133">
        <f t="shared" si="487"/>
        <v>1.399</v>
      </c>
    </row>
    <row r="740" spans="1:82" ht="15.75" x14ac:dyDescent="0.25">
      <c r="A740" s="125">
        <v>43838</v>
      </c>
      <c r="B740" s="138">
        <v>13454</v>
      </c>
      <c r="C740" s="138">
        <v>46824</v>
      </c>
      <c r="D740" s="138">
        <v>65888</v>
      </c>
      <c r="E740" s="138">
        <v>15132</v>
      </c>
      <c r="F740" s="138">
        <v>40111</v>
      </c>
      <c r="G740" s="138">
        <v>1207</v>
      </c>
      <c r="H740" s="138">
        <v>12513</v>
      </c>
      <c r="I740" s="138">
        <v>12633</v>
      </c>
      <c r="J740" s="138">
        <v>99620</v>
      </c>
      <c r="K740" s="138">
        <v>75158</v>
      </c>
      <c r="L740" s="138">
        <v>3898</v>
      </c>
      <c r="M740" s="138">
        <v>12144</v>
      </c>
      <c r="N740" s="138">
        <v>197</v>
      </c>
      <c r="O740" s="138">
        <v>14122</v>
      </c>
      <c r="P740" s="138">
        <v>14330</v>
      </c>
      <c r="Q740" s="138">
        <v>3555</v>
      </c>
      <c r="R740" s="138">
        <v>13194</v>
      </c>
      <c r="S740" s="138">
        <v>44931</v>
      </c>
      <c r="T740" s="138">
        <v>12277</v>
      </c>
      <c r="U740" s="138">
        <v>3710</v>
      </c>
      <c r="V740" s="138">
        <v>24625</v>
      </c>
      <c r="W740" s="138">
        <v>32289</v>
      </c>
      <c r="X740" s="138">
        <v>14852</v>
      </c>
      <c r="Y740" s="146">
        <v>17826</v>
      </c>
      <c r="Z740" s="138">
        <v>13528</v>
      </c>
      <c r="AA740" s="138">
        <v>43171</v>
      </c>
      <c r="AB740" s="138">
        <v>1085</v>
      </c>
      <c r="AC740" s="138">
        <v>651</v>
      </c>
      <c r="AD740" s="138">
        <v>3501</v>
      </c>
      <c r="AE740" s="138">
        <v>26370</v>
      </c>
      <c r="AF740" s="138">
        <v>11756</v>
      </c>
      <c r="AG740" s="138">
        <v>830</v>
      </c>
      <c r="AH740" s="138">
        <v>26690</v>
      </c>
      <c r="AI740" s="138">
        <v>20030</v>
      </c>
      <c r="AJ740" s="138">
        <v>398620</v>
      </c>
      <c r="AK740" s="128">
        <f t="shared" si="461"/>
        <v>0.12144000000000001</v>
      </c>
      <c r="AL740" s="129">
        <f t="shared" si="462"/>
        <v>1.3454000000000002</v>
      </c>
      <c r="AM740" s="129">
        <f t="shared" si="496"/>
        <v>2.3412000000000002</v>
      </c>
      <c r="AN740" s="129">
        <f t="shared" si="496"/>
        <v>3.2944</v>
      </c>
      <c r="AO740" s="129">
        <f t="shared" si="464"/>
        <v>9.9619999999999997</v>
      </c>
      <c r="AP740" s="129">
        <f t="shared" si="465"/>
        <v>3.7579000000000002</v>
      </c>
      <c r="AQ740" s="129">
        <f t="shared" si="497"/>
        <v>0.26690000000000003</v>
      </c>
      <c r="AR740" s="129">
        <f t="shared" si="497"/>
        <v>0.20030000000000001</v>
      </c>
      <c r="AT740" s="131">
        <f t="shared" si="488"/>
        <v>43838</v>
      </c>
      <c r="AU740" s="132">
        <f t="shared" si="467"/>
        <v>0.26370000000000005</v>
      </c>
      <c r="AV740" s="132">
        <f t="shared" si="468"/>
        <v>0.43171000000000004</v>
      </c>
      <c r="AW740" s="132">
        <f t="shared" si="469"/>
        <v>0.44931000000000004</v>
      </c>
      <c r="AX740" s="132">
        <f t="shared" si="470"/>
        <v>6.5100000000000002E-3</v>
      </c>
      <c r="AY740" s="132">
        <f t="shared" si="471"/>
        <v>1.085E-2</v>
      </c>
      <c r="AZ740" s="132">
        <f t="shared" si="472"/>
        <v>0.24625000000000002</v>
      </c>
      <c r="BA740" s="132">
        <f t="shared" si="473"/>
        <v>0.17826</v>
      </c>
      <c r="BB740" s="132">
        <f t="shared" si="474"/>
        <v>0.64578000000000002</v>
      </c>
      <c r="BC740" s="132">
        <f t="shared" si="475"/>
        <v>0.13528000000000001</v>
      </c>
      <c r="BD740" s="132">
        <f t="shared" si="476"/>
        <v>0.14852000000000001</v>
      </c>
      <c r="BE740" s="132">
        <f t="shared" si="477"/>
        <v>0.11756000000000001</v>
      </c>
      <c r="BF740" s="132">
        <f t="shared" si="478"/>
        <v>3.5009999999999999E-2</v>
      </c>
      <c r="BG740" s="132">
        <f t="shared" si="489"/>
        <v>8.3000000000000001E-4</v>
      </c>
      <c r="BH740" s="132"/>
      <c r="BI740" s="132">
        <f t="shared" si="498"/>
        <v>1.3454000000000002</v>
      </c>
      <c r="BJ740" s="132">
        <f t="shared" si="498"/>
        <v>2.3412000000000002</v>
      </c>
      <c r="BK740" s="132">
        <f t="shared" si="498"/>
        <v>3.2944</v>
      </c>
      <c r="BL740" s="132">
        <f t="shared" si="479"/>
        <v>0.371</v>
      </c>
      <c r="BM740" s="132">
        <f t="shared" si="490"/>
        <v>1.5132000000000001</v>
      </c>
      <c r="BN740" s="132">
        <f t="shared" si="480"/>
        <v>0.80222000000000004</v>
      </c>
      <c r="BO740" s="132"/>
      <c r="BP740" s="132">
        <f t="shared" si="491"/>
        <v>3.7579000000000002</v>
      </c>
      <c r="BQ740" s="132">
        <f t="shared" si="492"/>
        <v>9.9619999999999997</v>
      </c>
      <c r="BR740" s="132">
        <f t="shared" si="493"/>
        <v>0.39861999999999997</v>
      </c>
      <c r="BS740" s="132">
        <f t="shared" si="481"/>
        <v>0.12277</v>
      </c>
      <c r="BT740" s="132">
        <f t="shared" si="482"/>
        <v>1.3194000000000001</v>
      </c>
      <c r="BU740" s="132"/>
      <c r="BV740" s="132">
        <f t="shared" si="494"/>
        <v>0.1207</v>
      </c>
      <c r="BW740" s="133">
        <f t="shared" si="499"/>
        <v>1.2513000000000001</v>
      </c>
      <c r="BX740" s="133">
        <f t="shared" si="499"/>
        <v>1.2633000000000001</v>
      </c>
      <c r="BY740" s="133">
        <f t="shared" si="483"/>
        <v>0.35550000000000004</v>
      </c>
      <c r="BZ740" s="133">
        <f t="shared" si="484"/>
        <v>0.38980000000000004</v>
      </c>
      <c r="CA740" s="133">
        <f t="shared" si="485"/>
        <v>1.9700000000000002E-2</v>
      </c>
      <c r="CB740" s="133">
        <f t="shared" si="486"/>
        <v>7.0609999999999999</v>
      </c>
      <c r="CC740" s="133"/>
      <c r="CD740" s="133">
        <f t="shared" si="487"/>
        <v>1.4330000000000001</v>
      </c>
    </row>
    <row r="741" spans="1:82" ht="15.75" x14ac:dyDescent="0.25">
      <c r="A741" s="125">
        <v>43839</v>
      </c>
      <c r="B741" s="138">
        <v>13197</v>
      </c>
      <c r="C741" s="138">
        <v>46048</v>
      </c>
      <c r="D741" s="138">
        <v>64826</v>
      </c>
      <c r="E741" s="138">
        <v>14599</v>
      </c>
      <c r="F741" s="138">
        <v>40254</v>
      </c>
      <c r="G741" s="138">
        <v>1110</v>
      </c>
      <c r="H741" s="138">
        <v>11074</v>
      </c>
      <c r="I741" s="138">
        <v>11624</v>
      </c>
      <c r="J741" s="138">
        <v>98302</v>
      </c>
      <c r="K741" s="138">
        <v>73786</v>
      </c>
      <c r="L741" s="138">
        <v>3466</v>
      </c>
      <c r="M741" s="138">
        <v>14365</v>
      </c>
      <c r="N741" s="138">
        <v>224</v>
      </c>
      <c r="O741" s="138">
        <v>13593</v>
      </c>
      <c r="P741" s="138">
        <v>13368</v>
      </c>
      <c r="Q741" s="138">
        <v>3203</v>
      </c>
      <c r="R741" s="138">
        <v>12875</v>
      </c>
      <c r="S741" s="138">
        <v>44394</v>
      </c>
      <c r="T741" s="138">
        <v>12950</v>
      </c>
      <c r="U741" s="138">
        <v>3467</v>
      </c>
      <c r="V741" s="138">
        <v>24095</v>
      </c>
      <c r="W741" s="138">
        <v>33707</v>
      </c>
      <c r="X741" s="138">
        <v>13734</v>
      </c>
      <c r="Y741" s="146">
        <v>17826</v>
      </c>
      <c r="Z741" s="138">
        <v>14119</v>
      </c>
      <c r="AA741" s="138">
        <v>42698</v>
      </c>
      <c r="AB741" s="138">
        <v>1012</v>
      </c>
      <c r="AC741" s="138">
        <v>666</v>
      </c>
      <c r="AD741" s="138">
        <v>3385</v>
      </c>
      <c r="AE741" s="138">
        <v>22933</v>
      </c>
      <c r="AF741" s="138">
        <v>11735</v>
      </c>
      <c r="AG741" s="138">
        <v>0</v>
      </c>
      <c r="AH741" s="138">
        <v>26600</v>
      </c>
      <c r="AI741" s="138">
        <v>17750</v>
      </c>
      <c r="AJ741" s="138">
        <v>394380</v>
      </c>
      <c r="AK741" s="128">
        <f t="shared" si="461"/>
        <v>0.14365</v>
      </c>
      <c r="AL741" s="129">
        <f t="shared" si="462"/>
        <v>1.3197000000000001</v>
      </c>
      <c r="AM741" s="129">
        <f t="shared" si="496"/>
        <v>2.3024</v>
      </c>
      <c r="AN741" s="129">
        <f t="shared" si="496"/>
        <v>3.2413000000000003</v>
      </c>
      <c r="AO741" s="129">
        <f t="shared" si="464"/>
        <v>9.8301999999999996</v>
      </c>
      <c r="AP741" s="129">
        <f t="shared" si="465"/>
        <v>3.6893000000000002</v>
      </c>
      <c r="AQ741" s="129">
        <f t="shared" si="497"/>
        <v>0.26600000000000001</v>
      </c>
      <c r="AR741" s="129">
        <f t="shared" si="497"/>
        <v>0.17750000000000002</v>
      </c>
      <c r="AT741" s="131">
        <f t="shared" si="488"/>
        <v>43839</v>
      </c>
      <c r="AU741" s="132">
        <f t="shared" si="467"/>
        <v>0.22933000000000001</v>
      </c>
      <c r="AV741" s="132">
        <f t="shared" si="468"/>
        <v>0.42698000000000003</v>
      </c>
      <c r="AW741" s="132">
        <f t="shared" si="469"/>
        <v>0.44394000000000006</v>
      </c>
      <c r="AX741" s="132">
        <f t="shared" si="470"/>
        <v>6.6600000000000001E-3</v>
      </c>
      <c r="AY741" s="132">
        <f t="shared" si="471"/>
        <v>1.0120000000000001E-2</v>
      </c>
      <c r="AZ741" s="132">
        <f t="shared" si="472"/>
        <v>0.24095000000000003</v>
      </c>
      <c r="BA741" s="132">
        <f t="shared" si="473"/>
        <v>0.17826</v>
      </c>
      <c r="BB741" s="132">
        <f t="shared" si="474"/>
        <v>0.67414000000000007</v>
      </c>
      <c r="BC741" s="132">
        <f t="shared" si="475"/>
        <v>0.14119000000000001</v>
      </c>
      <c r="BD741" s="132">
        <f t="shared" si="476"/>
        <v>0.13734000000000002</v>
      </c>
      <c r="BE741" s="132">
        <f t="shared" si="477"/>
        <v>0.11735000000000001</v>
      </c>
      <c r="BF741" s="132">
        <f t="shared" si="478"/>
        <v>3.3850000000000005E-2</v>
      </c>
      <c r="BG741" s="132">
        <f t="shared" si="489"/>
        <v>0</v>
      </c>
      <c r="BH741" s="132"/>
      <c r="BI741" s="132">
        <f t="shared" si="498"/>
        <v>1.3197000000000001</v>
      </c>
      <c r="BJ741" s="132">
        <f t="shared" si="498"/>
        <v>2.3024</v>
      </c>
      <c r="BK741" s="132">
        <f t="shared" si="498"/>
        <v>3.2413000000000003</v>
      </c>
      <c r="BL741" s="132">
        <f t="shared" si="479"/>
        <v>0.34670000000000001</v>
      </c>
      <c r="BM741" s="132">
        <f t="shared" si="490"/>
        <v>1.4599</v>
      </c>
      <c r="BN741" s="132">
        <f t="shared" si="480"/>
        <v>0.80508000000000002</v>
      </c>
      <c r="BO741" s="132"/>
      <c r="BP741" s="132">
        <f t="shared" si="491"/>
        <v>3.6893000000000002</v>
      </c>
      <c r="BQ741" s="132">
        <f t="shared" si="492"/>
        <v>9.8301999999999996</v>
      </c>
      <c r="BR741" s="132">
        <f t="shared" si="493"/>
        <v>0.39438000000000001</v>
      </c>
      <c r="BS741" s="132">
        <f t="shared" si="481"/>
        <v>0.1295</v>
      </c>
      <c r="BT741" s="132">
        <f t="shared" si="482"/>
        <v>1.2875000000000001</v>
      </c>
      <c r="BU741" s="132"/>
      <c r="BV741" s="132">
        <f t="shared" si="494"/>
        <v>0.111</v>
      </c>
      <c r="BW741" s="133">
        <f t="shared" si="499"/>
        <v>1.1074000000000002</v>
      </c>
      <c r="BX741" s="133">
        <f t="shared" si="499"/>
        <v>1.1624000000000001</v>
      </c>
      <c r="BY741" s="133">
        <f t="shared" si="483"/>
        <v>0.32030000000000003</v>
      </c>
      <c r="BZ741" s="133">
        <f t="shared" si="484"/>
        <v>0.34660000000000002</v>
      </c>
      <c r="CA741" s="133">
        <f t="shared" si="485"/>
        <v>2.24E-2</v>
      </c>
      <c r="CB741" s="133">
        <f t="shared" si="486"/>
        <v>6.7965</v>
      </c>
      <c r="CC741" s="133"/>
      <c r="CD741" s="133">
        <f t="shared" si="487"/>
        <v>1.3368</v>
      </c>
    </row>
    <row r="742" spans="1:82" ht="15.75" x14ac:dyDescent="0.25">
      <c r="A742" s="125">
        <v>43840</v>
      </c>
      <c r="B742" s="138">
        <v>13032</v>
      </c>
      <c r="C742" s="138">
        <v>45484</v>
      </c>
      <c r="D742" s="138">
        <v>63964</v>
      </c>
      <c r="E742" s="138">
        <v>14239</v>
      </c>
      <c r="F742" s="138">
        <v>39618</v>
      </c>
      <c r="G742" s="138">
        <v>1111</v>
      </c>
      <c r="H742" s="138">
        <v>10880</v>
      </c>
      <c r="I742" s="138">
        <v>11456</v>
      </c>
      <c r="J742" s="138">
        <v>97106</v>
      </c>
      <c r="K742" s="138">
        <v>73324</v>
      </c>
      <c r="L742" s="138">
        <v>3346</v>
      </c>
      <c r="M742" s="138">
        <v>15499</v>
      </c>
      <c r="N742" s="138">
        <v>196</v>
      </c>
      <c r="O742" s="138">
        <v>14396</v>
      </c>
      <c r="P742" s="138">
        <v>13480</v>
      </c>
      <c r="Q742" s="138">
        <v>3144</v>
      </c>
      <c r="R742" s="138">
        <v>13489</v>
      </c>
      <c r="S742" s="138">
        <v>45302</v>
      </c>
      <c r="T742" s="138">
        <v>13247</v>
      </c>
      <c r="U742" s="138">
        <v>3374</v>
      </c>
      <c r="V742" s="138">
        <v>23722</v>
      </c>
      <c r="W742" s="138">
        <v>33230</v>
      </c>
      <c r="X742" s="138">
        <v>13867</v>
      </c>
      <c r="Y742" s="146">
        <v>17826</v>
      </c>
      <c r="Z742" s="138">
        <v>14338</v>
      </c>
      <c r="AA742" s="138">
        <v>43302</v>
      </c>
      <c r="AB742" s="138">
        <v>966</v>
      </c>
      <c r="AC742" s="138">
        <v>680</v>
      </c>
      <c r="AD742" s="138">
        <v>5316</v>
      </c>
      <c r="AE742" s="138">
        <v>22155</v>
      </c>
      <c r="AF742" s="138">
        <v>11206</v>
      </c>
      <c r="AG742" s="138">
        <v>11010</v>
      </c>
      <c r="AH742" s="138">
        <v>37620</v>
      </c>
      <c r="AI742" s="138">
        <v>29320</v>
      </c>
      <c r="AJ742" s="138">
        <v>395800</v>
      </c>
      <c r="AK742" s="128">
        <f t="shared" si="461"/>
        <v>0.15499000000000002</v>
      </c>
      <c r="AL742" s="129">
        <f t="shared" si="462"/>
        <v>1.3032000000000001</v>
      </c>
      <c r="AM742" s="129">
        <f t="shared" si="496"/>
        <v>2.2742</v>
      </c>
      <c r="AN742" s="129">
        <f t="shared" si="496"/>
        <v>3.1981999999999999</v>
      </c>
      <c r="AO742" s="129">
        <f t="shared" si="464"/>
        <v>9.7106000000000012</v>
      </c>
      <c r="AP742" s="129">
        <f t="shared" si="465"/>
        <v>3.6662000000000003</v>
      </c>
      <c r="AQ742" s="129">
        <f t="shared" si="497"/>
        <v>0.37620000000000003</v>
      </c>
      <c r="AR742" s="129">
        <f t="shared" si="497"/>
        <v>0.29320000000000002</v>
      </c>
      <c r="AT742" s="131">
        <f t="shared" si="488"/>
        <v>43840</v>
      </c>
      <c r="AU742" s="132">
        <f t="shared" si="467"/>
        <v>0.22155000000000002</v>
      </c>
      <c r="AV742" s="132">
        <f t="shared" si="468"/>
        <v>0.43302000000000002</v>
      </c>
      <c r="AW742" s="132">
        <f t="shared" si="469"/>
        <v>0.45302000000000003</v>
      </c>
      <c r="AX742" s="132">
        <f t="shared" si="470"/>
        <v>6.8000000000000005E-3</v>
      </c>
      <c r="AY742" s="132">
        <f t="shared" si="471"/>
        <v>9.6600000000000002E-3</v>
      </c>
      <c r="AZ742" s="132">
        <f t="shared" si="472"/>
        <v>0.23722000000000001</v>
      </c>
      <c r="BA742" s="132">
        <f t="shared" si="473"/>
        <v>0.17826</v>
      </c>
      <c r="BB742" s="132">
        <f t="shared" si="474"/>
        <v>0.66460000000000008</v>
      </c>
      <c r="BC742" s="132">
        <f t="shared" si="475"/>
        <v>0.14338000000000001</v>
      </c>
      <c r="BD742" s="132">
        <f t="shared" si="476"/>
        <v>0.13867000000000002</v>
      </c>
      <c r="BE742" s="132">
        <f t="shared" si="477"/>
        <v>0.11206000000000001</v>
      </c>
      <c r="BF742" s="132">
        <f t="shared" si="478"/>
        <v>5.3160000000000006E-2</v>
      </c>
      <c r="BG742" s="132">
        <f t="shared" si="489"/>
        <v>1.1009999999999999E-2</v>
      </c>
      <c r="BH742" s="132"/>
      <c r="BI742" s="132">
        <f t="shared" si="498"/>
        <v>1.3032000000000001</v>
      </c>
      <c r="BJ742" s="132">
        <f t="shared" si="498"/>
        <v>2.2742</v>
      </c>
      <c r="BK742" s="132">
        <f t="shared" si="498"/>
        <v>3.1981999999999999</v>
      </c>
      <c r="BL742" s="132">
        <f t="shared" si="479"/>
        <v>0.33740000000000003</v>
      </c>
      <c r="BM742" s="132">
        <f t="shared" si="490"/>
        <v>1.4239000000000002</v>
      </c>
      <c r="BN742" s="132">
        <f t="shared" si="480"/>
        <v>0.79236000000000006</v>
      </c>
      <c r="BO742" s="132"/>
      <c r="BP742" s="132">
        <f t="shared" si="491"/>
        <v>3.6662000000000003</v>
      </c>
      <c r="BQ742" s="132">
        <f t="shared" si="492"/>
        <v>9.7106000000000012</v>
      </c>
      <c r="BR742" s="132">
        <f t="shared" si="493"/>
        <v>0.39579999999999999</v>
      </c>
      <c r="BS742" s="132">
        <f t="shared" si="481"/>
        <v>0.13247</v>
      </c>
      <c r="BT742" s="132">
        <f t="shared" si="482"/>
        <v>1.3489</v>
      </c>
      <c r="BU742" s="132"/>
      <c r="BV742" s="132">
        <f t="shared" si="494"/>
        <v>0.1111</v>
      </c>
      <c r="BW742" s="133">
        <f t="shared" si="499"/>
        <v>1.0880000000000001</v>
      </c>
      <c r="BX742" s="133">
        <f t="shared" si="499"/>
        <v>1.1456</v>
      </c>
      <c r="BY742" s="133">
        <f t="shared" si="483"/>
        <v>0.31440000000000001</v>
      </c>
      <c r="BZ742" s="133">
        <f t="shared" si="484"/>
        <v>0.33460000000000001</v>
      </c>
      <c r="CA742" s="133">
        <f t="shared" si="485"/>
        <v>1.9599999999999999E-2</v>
      </c>
      <c r="CB742" s="133">
        <f t="shared" si="486"/>
        <v>7.1980000000000004</v>
      </c>
      <c r="CC742" s="133"/>
      <c r="CD742" s="133">
        <f t="shared" si="487"/>
        <v>1.3480000000000001</v>
      </c>
    </row>
    <row r="743" spans="1:82" ht="15.75" x14ac:dyDescent="0.25">
      <c r="A743" s="125">
        <v>43841</v>
      </c>
      <c r="B743" s="138">
        <v>13550</v>
      </c>
      <c r="C743" s="138">
        <v>46624</v>
      </c>
      <c r="D743" s="138">
        <v>64145</v>
      </c>
      <c r="E743" s="138">
        <v>14675</v>
      </c>
      <c r="F743" s="138">
        <v>43153</v>
      </c>
      <c r="G743" s="138">
        <v>1228</v>
      </c>
      <c r="H743" s="138">
        <v>10915</v>
      </c>
      <c r="I743" s="138">
        <v>11789</v>
      </c>
      <c r="J743" s="138">
        <v>99271</v>
      </c>
      <c r="K743" s="138">
        <v>76020</v>
      </c>
      <c r="L743" s="138">
        <v>3363</v>
      </c>
      <c r="M743" s="138">
        <v>8833</v>
      </c>
      <c r="N743" s="138">
        <v>118</v>
      </c>
      <c r="O743" s="138">
        <v>17091</v>
      </c>
      <c r="P743" s="138">
        <v>14115</v>
      </c>
      <c r="Q743" s="138">
        <v>3119</v>
      </c>
      <c r="R743" s="138">
        <v>12969</v>
      </c>
      <c r="S743" s="138">
        <v>42922</v>
      </c>
      <c r="T743" s="138">
        <v>13947</v>
      </c>
      <c r="U743" s="138">
        <v>3430</v>
      </c>
      <c r="V743" s="138">
        <v>25201</v>
      </c>
      <c r="W743" s="138">
        <v>31164</v>
      </c>
      <c r="X743" s="138">
        <v>15215</v>
      </c>
      <c r="Y743" s="146">
        <v>17826</v>
      </c>
      <c r="Z743" s="138">
        <v>16652</v>
      </c>
      <c r="AA743" s="138">
        <v>43658</v>
      </c>
      <c r="AB743" s="138">
        <v>999</v>
      </c>
      <c r="AC743" s="138">
        <v>717</v>
      </c>
      <c r="AD743" s="138">
        <v>4392</v>
      </c>
      <c r="AE743" s="138">
        <v>25139</v>
      </c>
      <c r="AF743" s="138">
        <v>8985</v>
      </c>
      <c r="AG743" s="138">
        <v>3230</v>
      </c>
      <c r="AH743" s="138">
        <v>32610</v>
      </c>
      <c r="AI743" s="138">
        <v>25680</v>
      </c>
      <c r="AJ743" s="138">
        <v>399340</v>
      </c>
      <c r="AK743" s="128">
        <f t="shared" si="461"/>
        <v>8.8330000000000006E-2</v>
      </c>
      <c r="AL743" s="129">
        <f t="shared" si="462"/>
        <v>1.355</v>
      </c>
      <c r="AM743" s="129">
        <f t="shared" si="496"/>
        <v>2.3311999999999999</v>
      </c>
      <c r="AN743" s="129">
        <f t="shared" si="496"/>
        <v>3.2072500000000002</v>
      </c>
      <c r="AO743" s="129">
        <f t="shared" si="464"/>
        <v>9.9271000000000011</v>
      </c>
      <c r="AP743" s="129">
        <f t="shared" si="465"/>
        <v>3.8010000000000002</v>
      </c>
      <c r="AQ743" s="129">
        <f t="shared" si="497"/>
        <v>0.3261</v>
      </c>
      <c r="AR743" s="129">
        <f t="shared" si="497"/>
        <v>0.25680000000000003</v>
      </c>
      <c r="AT743" s="131">
        <f t="shared" si="488"/>
        <v>43841</v>
      </c>
      <c r="AU743" s="132">
        <f t="shared" si="467"/>
        <v>0.25139</v>
      </c>
      <c r="AV743" s="132">
        <f t="shared" si="468"/>
        <v>0.43658000000000002</v>
      </c>
      <c r="AW743" s="132">
        <f t="shared" si="469"/>
        <v>0.42922000000000005</v>
      </c>
      <c r="AX743" s="132">
        <f t="shared" si="470"/>
        <v>7.1700000000000002E-3</v>
      </c>
      <c r="AY743" s="132">
        <f t="shared" si="471"/>
        <v>9.9900000000000006E-3</v>
      </c>
      <c r="AZ743" s="132">
        <f t="shared" si="472"/>
        <v>0.25201000000000001</v>
      </c>
      <c r="BA743" s="132">
        <f t="shared" si="473"/>
        <v>0.17826</v>
      </c>
      <c r="BB743" s="132">
        <f t="shared" si="474"/>
        <v>0.62328000000000006</v>
      </c>
      <c r="BC743" s="132">
        <f t="shared" si="475"/>
        <v>0.16652</v>
      </c>
      <c r="BD743" s="132">
        <f t="shared" si="476"/>
        <v>0.15215000000000001</v>
      </c>
      <c r="BE743" s="132">
        <f t="shared" si="477"/>
        <v>8.9850000000000013E-2</v>
      </c>
      <c r="BF743" s="132">
        <f t="shared" si="478"/>
        <v>4.3920000000000001E-2</v>
      </c>
      <c r="BG743" s="132">
        <f t="shared" si="489"/>
        <v>3.2299999999999998E-3</v>
      </c>
      <c r="BH743" s="132"/>
      <c r="BI743" s="132">
        <f t="shared" si="498"/>
        <v>1.355</v>
      </c>
      <c r="BJ743" s="132">
        <f t="shared" si="498"/>
        <v>2.3311999999999999</v>
      </c>
      <c r="BK743" s="132">
        <f t="shared" si="498"/>
        <v>3.2072500000000002</v>
      </c>
      <c r="BL743" s="132">
        <f t="shared" si="479"/>
        <v>0.34300000000000003</v>
      </c>
      <c r="BM743" s="132">
        <f t="shared" si="490"/>
        <v>1.4675</v>
      </c>
      <c r="BN743" s="132">
        <f t="shared" si="480"/>
        <v>0.86306000000000005</v>
      </c>
      <c r="BO743" s="132"/>
      <c r="BP743" s="132">
        <f t="shared" si="491"/>
        <v>3.8010000000000002</v>
      </c>
      <c r="BQ743" s="132">
        <f t="shared" si="492"/>
        <v>9.9271000000000011</v>
      </c>
      <c r="BR743" s="132">
        <f t="shared" si="493"/>
        <v>0.39933999999999997</v>
      </c>
      <c r="BS743" s="132">
        <f t="shared" si="481"/>
        <v>0.13947000000000001</v>
      </c>
      <c r="BT743" s="132">
        <f t="shared" si="482"/>
        <v>1.2969000000000002</v>
      </c>
      <c r="BU743" s="132"/>
      <c r="BV743" s="132">
        <f t="shared" si="494"/>
        <v>0.12280000000000001</v>
      </c>
      <c r="BW743" s="133">
        <f t="shared" si="499"/>
        <v>1.0915000000000001</v>
      </c>
      <c r="BX743" s="133">
        <f t="shared" si="499"/>
        <v>1.1789000000000001</v>
      </c>
      <c r="BY743" s="133">
        <f t="shared" si="483"/>
        <v>0.31190000000000001</v>
      </c>
      <c r="BZ743" s="133">
        <f t="shared" si="484"/>
        <v>0.33630000000000004</v>
      </c>
      <c r="CA743" s="133">
        <f t="shared" si="485"/>
        <v>1.18E-2</v>
      </c>
      <c r="CB743" s="133">
        <f t="shared" si="486"/>
        <v>8.5455000000000005</v>
      </c>
      <c r="CC743" s="133"/>
      <c r="CD743" s="133">
        <f t="shared" si="487"/>
        <v>1.4115</v>
      </c>
    </row>
    <row r="744" spans="1:82" ht="15.75" x14ac:dyDescent="0.25">
      <c r="A744" s="125">
        <v>43842</v>
      </c>
      <c r="B744" s="138">
        <v>14088</v>
      </c>
      <c r="C744" s="138">
        <v>47885</v>
      </c>
      <c r="D744" s="138">
        <v>66092</v>
      </c>
      <c r="E744" s="138">
        <v>14992</v>
      </c>
      <c r="F744" s="138">
        <v>44509</v>
      </c>
      <c r="G744" s="138">
        <v>1203</v>
      </c>
      <c r="H744" s="138">
        <v>10660</v>
      </c>
      <c r="I744" s="138">
        <v>11179</v>
      </c>
      <c r="J744" s="138">
        <v>101567</v>
      </c>
      <c r="K744" s="138">
        <v>77227</v>
      </c>
      <c r="L744" s="138">
        <v>3341</v>
      </c>
      <c r="M744" s="138">
        <v>2310</v>
      </c>
      <c r="N744" s="138">
        <v>103</v>
      </c>
      <c r="O744" s="138">
        <v>16369</v>
      </c>
      <c r="P744" s="138">
        <v>13766</v>
      </c>
      <c r="Q744" s="138">
        <v>3056</v>
      </c>
      <c r="R744" s="138">
        <v>13373</v>
      </c>
      <c r="S744" s="138">
        <v>44511</v>
      </c>
      <c r="T744" s="138">
        <v>11106</v>
      </c>
      <c r="U744" s="138">
        <v>3590</v>
      </c>
      <c r="V744" s="138">
        <v>27288</v>
      </c>
      <c r="W744" s="138">
        <v>33765</v>
      </c>
      <c r="X744" s="138">
        <v>15606</v>
      </c>
      <c r="Y744" s="146">
        <v>17826</v>
      </c>
      <c r="Z744" s="138">
        <v>15675</v>
      </c>
      <c r="AA744" s="138">
        <v>46538</v>
      </c>
      <c r="AB744" s="138">
        <v>1081</v>
      </c>
      <c r="AC744" s="138">
        <v>804</v>
      </c>
      <c r="AD744" s="138">
        <v>3389</v>
      </c>
      <c r="AE744" s="138">
        <v>26815</v>
      </c>
      <c r="AF744" s="138">
        <v>8642</v>
      </c>
      <c r="AG744" s="138">
        <v>10660</v>
      </c>
      <c r="AH744" s="138">
        <v>27360</v>
      </c>
      <c r="AI744" s="138">
        <v>19570</v>
      </c>
      <c r="AJ744" s="146">
        <v>394220</v>
      </c>
      <c r="AK744" s="128">
        <f t="shared" si="461"/>
        <v>2.3100000000000002E-2</v>
      </c>
      <c r="AL744" s="129">
        <f t="shared" si="462"/>
        <v>1.4088000000000001</v>
      </c>
      <c r="AM744" s="129">
        <f t="shared" si="496"/>
        <v>2.39425</v>
      </c>
      <c r="AN744" s="129">
        <f t="shared" si="496"/>
        <v>3.3046000000000002</v>
      </c>
      <c r="AO744" s="129">
        <f t="shared" si="464"/>
        <v>10.156700000000001</v>
      </c>
      <c r="AP744" s="129">
        <f t="shared" si="465"/>
        <v>3.8613500000000003</v>
      </c>
      <c r="AQ744" s="129">
        <f t="shared" si="497"/>
        <v>0.27360000000000001</v>
      </c>
      <c r="AR744" s="129">
        <f t="shared" si="497"/>
        <v>0.19570000000000001</v>
      </c>
      <c r="AT744" s="131">
        <f t="shared" si="488"/>
        <v>43842</v>
      </c>
      <c r="AU744" s="132">
        <f t="shared" si="467"/>
        <v>0.26815</v>
      </c>
      <c r="AV744" s="132">
        <f t="shared" si="468"/>
        <v>0.46538000000000002</v>
      </c>
      <c r="AW744" s="132">
        <f t="shared" si="469"/>
        <v>0.44511000000000006</v>
      </c>
      <c r="AX744" s="132">
        <f t="shared" si="470"/>
        <v>8.0400000000000003E-3</v>
      </c>
      <c r="AY744" s="132">
        <f t="shared" si="471"/>
        <v>1.081E-2</v>
      </c>
      <c r="AZ744" s="132">
        <f t="shared" si="472"/>
        <v>0.27288000000000001</v>
      </c>
      <c r="BA744" s="132">
        <f t="shared" si="473"/>
        <v>0.17826</v>
      </c>
      <c r="BB744" s="132">
        <f t="shared" si="474"/>
        <v>0.67530000000000001</v>
      </c>
      <c r="BC744" s="132">
        <f t="shared" si="475"/>
        <v>0.15675</v>
      </c>
      <c r="BD744" s="132">
        <f t="shared" si="476"/>
        <v>0.15606</v>
      </c>
      <c r="BE744" s="132">
        <f t="shared" si="477"/>
        <v>8.6420000000000011E-2</v>
      </c>
      <c r="BF744" s="132">
        <f t="shared" si="478"/>
        <v>3.3890000000000003E-2</v>
      </c>
      <c r="BG744" s="132">
        <f t="shared" si="489"/>
        <v>1.0659999999999999E-2</v>
      </c>
      <c r="BH744" s="132"/>
      <c r="BI744" s="132">
        <f t="shared" si="498"/>
        <v>1.4088000000000001</v>
      </c>
      <c r="BJ744" s="132">
        <f t="shared" si="498"/>
        <v>2.39425</v>
      </c>
      <c r="BK744" s="132">
        <f t="shared" si="498"/>
        <v>3.3046000000000002</v>
      </c>
      <c r="BL744" s="132">
        <f t="shared" si="479"/>
        <v>0.35900000000000004</v>
      </c>
      <c r="BM744" s="132">
        <f t="shared" si="490"/>
        <v>1.4992000000000001</v>
      </c>
      <c r="BN744" s="132">
        <f t="shared" si="480"/>
        <v>0.89018000000000008</v>
      </c>
      <c r="BO744" s="132"/>
      <c r="BP744" s="132">
        <f t="shared" si="491"/>
        <v>3.8613500000000003</v>
      </c>
      <c r="BQ744" s="132">
        <f t="shared" si="492"/>
        <v>10.156700000000001</v>
      </c>
      <c r="BR744" s="132">
        <f t="shared" si="493"/>
        <v>0.39421999999999996</v>
      </c>
      <c r="BS744" s="132">
        <f t="shared" si="481"/>
        <v>0.11106000000000001</v>
      </c>
      <c r="BT744" s="132">
        <f t="shared" si="482"/>
        <v>1.3373000000000002</v>
      </c>
      <c r="BU744" s="132"/>
      <c r="BV744" s="132">
        <f t="shared" si="494"/>
        <v>0.1203</v>
      </c>
      <c r="BW744" s="133">
        <f t="shared" si="499"/>
        <v>1.0660000000000001</v>
      </c>
      <c r="BX744" s="133">
        <f t="shared" si="499"/>
        <v>1.1179000000000001</v>
      </c>
      <c r="BY744" s="133">
        <f t="shared" si="483"/>
        <v>0.30560000000000004</v>
      </c>
      <c r="BZ744" s="133">
        <f t="shared" si="484"/>
        <v>0.33410000000000001</v>
      </c>
      <c r="CA744" s="133">
        <f t="shared" si="485"/>
        <v>1.03E-2</v>
      </c>
      <c r="CB744" s="133">
        <f t="shared" si="486"/>
        <v>8.1844999999999999</v>
      </c>
      <c r="CC744" s="133"/>
      <c r="CD744" s="133">
        <f t="shared" si="487"/>
        <v>1.3766</v>
      </c>
    </row>
    <row r="745" spans="1:82" ht="15.75" x14ac:dyDescent="0.25">
      <c r="A745" s="125">
        <v>43843</v>
      </c>
      <c r="B745" s="138">
        <v>13102</v>
      </c>
      <c r="C745" s="138">
        <v>45252</v>
      </c>
      <c r="D745" s="138">
        <v>63372</v>
      </c>
      <c r="E745" s="138">
        <v>14726</v>
      </c>
      <c r="F745" s="138">
        <v>40080</v>
      </c>
      <c r="G745" s="138">
        <v>1073</v>
      </c>
      <c r="H745" s="138">
        <v>10152</v>
      </c>
      <c r="I745" s="138">
        <v>10821</v>
      </c>
      <c r="J745" s="138">
        <v>96908</v>
      </c>
      <c r="K745" s="138">
        <v>73605</v>
      </c>
      <c r="L745" s="138">
        <v>3181</v>
      </c>
      <c r="M745" s="138">
        <v>9964</v>
      </c>
      <c r="N745" s="138">
        <v>196</v>
      </c>
      <c r="O745" s="146">
        <v>14180</v>
      </c>
      <c r="P745" s="146">
        <v>12907</v>
      </c>
      <c r="Q745" s="146">
        <v>3000</v>
      </c>
      <c r="R745" s="138">
        <v>12919</v>
      </c>
      <c r="S745" s="138">
        <v>44575</v>
      </c>
      <c r="T745" s="138">
        <v>12828</v>
      </c>
      <c r="U745" s="138">
        <v>3500</v>
      </c>
      <c r="V745" s="138">
        <v>24553</v>
      </c>
      <c r="W745" s="138">
        <v>31524</v>
      </c>
      <c r="X745" s="138">
        <v>13555</v>
      </c>
      <c r="Y745" s="146">
        <v>17826</v>
      </c>
      <c r="Z745" s="138">
        <v>13197</v>
      </c>
      <c r="AA745" s="138">
        <v>41782</v>
      </c>
      <c r="AB745" s="138">
        <v>950</v>
      </c>
      <c r="AC745" s="138">
        <v>642</v>
      </c>
      <c r="AD745" s="138">
        <v>3970</v>
      </c>
      <c r="AE745" s="138">
        <v>25265</v>
      </c>
      <c r="AF745" s="138">
        <v>11174</v>
      </c>
      <c r="AG745" s="138">
        <v>0</v>
      </c>
      <c r="AH745" s="138">
        <v>31610</v>
      </c>
      <c r="AI745" s="138">
        <v>21520</v>
      </c>
      <c r="AJ745" s="146">
        <v>400680</v>
      </c>
      <c r="AK745" s="128">
        <f t="shared" si="461"/>
        <v>9.9640000000000006E-2</v>
      </c>
      <c r="AL745" s="129">
        <f t="shared" si="462"/>
        <v>1.3102</v>
      </c>
      <c r="AM745" s="129">
        <f t="shared" si="496"/>
        <v>2.2625999999999999</v>
      </c>
      <c r="AN745" s="129">
        <f t="shared" si="496"/>
        <v>3.1686000000000001</v>
      </c>
      <c r="AO745" s="129">
        <f t="shared" si="464"/>
        <v>9.6908000000000012</v>
      </c>
      <c r="AP745" s="129">
        <f t="shared" si="465"/>
        <v>3.68025</v>
      </c>
      <c r="AQ745" s="129">
        <f t="shared" si="497"/>
        <v>0.31610000000000005</v>
      </c>
      <c r="AR745" s="129">
        <f t="shared" si="497"/>
        <v>0.21520000000000003</v>
      </c>
      <c r="AT745" s="131">
        <f t="shared" si="488"/>
        <v>43843</v>
      </c>
      <c r="AU745" s="132">
        <f t="shared" si="467"/>
        <v>0.25265000000000004</v>
      </c>
      <c r="AV745" s="132">
        <f t="shared" si="468"/>
        <v>0.41782000000000002</v>
      </c>
      <c r="AW745" s="132">
        <f t="shared" si="469"/>
        <v>0.44575000000000004</v>
      </c>
      <c r="AX745" s="132">
        <f t="shared" si="470"/>
        <v>6.4200000000000004E-3</v>
      </c>
      <c r="AY745" s="132">
        <f t="shared" si="471"/>
        <v>9.5000000000000015E-3</v>
      </c>
      <c r="AZ745" s="132">
        <f t="shared" si="472"/>
        <v>0.24553000000000003</v>
      </c>
      <c r="BA745" s="132">
        <f t="shared" si="473"/>
        <v>0.17826</v>
      </c>
      <c r="BB745" s="132">
        <f t="shared" si="474"/>
        <v>0.63048000000000004</v>
      </c>
      <c r="BC745" s="132">
        <f t="shared" si="475"/>
        <v>0.13197</v>
      </c>
      <c r="BD745" s="132">
        <f t="shared" si="476"/>
        <v>0.13555</v>
      </c>
      <c r="BE745" s="132">
        <f t="shared" si="477"/>
        <v>0.11174000000000001</v>
      </c>
      <c r="BF745" s="132">
        <f t="shared" si="478"/>
        <v>3.9700000000000006E-2</v>
      </c>
      <c r="BG745" s="132">
        <f t="shared" si="489"/>
        <v>0</v>
      </c>
      <c r="BH745" s="132"/>
      <c r="BI745" s="132">
        <f t="shared" si="498"/>
        <v>1.3102</v>
      </c>
      <c r="BJ745" s="132">
        <f t="shared" si="498"/>
        <v>2.2625999999999999</v>
      </c>
      <c r="BK745" s="132">
        <f t="shared" si="498"/>
        <v>3.1686000000000001</v>
      </c>
      <c r="BL745" s="132">
        <f t="shared" si="479"/>
        <v>0.35000000000000003</v>
      </c>
      <c r="BM745" s="132">
        <f t="shared" si="490"/>
        <v>1.4726000000000001</v>
      </c>
      <c r="BN745" s="132">
        <f t="shared" si="480"/>
        <v>0.80160000000000009</v>
      </c>
      <c r="BO745" s="132"/>
      <c r="BP745" s="132">
        <f t="shared" si="491"/>
        <v>3.68025</v>
      </c>
      <c r="BQ745" s="132">
        <f t="shared" si="492"/>
        <v>9.6908000000000012</v>
      </c>
      <c r="BR745" s="132">
        <f t="shared" si="493"/>
        <v>0.40067999999999998</v>
      </c>
      <c r="BS745" s="132">
        <f t="shared" si="481"/>
        <v>0.12828000000000001</v>
      </c>
      <c r="BT745" s="132">
        <f t="shared" si="482"/>
        <v>1.2919</v>
      </c>
      <c r="BU745" s="132"/>
      <c r="BV745" s="132">
        <f t="shared" si="494"/>
        <v>0.10730000000000001</v>
      </c>
      <c r="BW745" s="133">
        <f t="shared" si="499"/>
        <v>1.0152000000000001</v>
      </c>
      <c r="BX745" s="133">
        <f t="shared" si="499"/>
        <v>1.0821000000000001</v>
      </c>
      <c r="BY745" s="133">
        <f t="shared" si="483"/>
        <v>0.3</v>
      </c>
      <c r="BZ745" s="133">
        <f t="shared" si="484"/>
        <v>0.31809999999999999</v>
      </c>
      <c r="CA745" s="133">
        <f t="shared" si="485"/>
        <v>1.9599999999999999E-2</v>
      </c>
      <c r="CB745" s="133">
        <f t="shared" si="486"/>
        <v>7.09</v>
      </c>
      <c r="CC745" s="133"/>
      <c r="CD745" s="133">
        <f t="shared" si="487"/>
        <v>1.2907</v>
      </c>
    </row>
    <row r="746" spans="1:82" ht="15.75" x14ac:dyDescent="0.25">
      <c r="A746" s="125">
        <v>43844</v>
      </c>
      <c r="B746" s="138">
        <v>13146</v>
      </c>
      <c r="C746" s="138">
        <v>45527</v>
      </c>
      <c r="D746" s="138">
        <v>63890</v>
      </c>
      <c r="E746" s="138">
        <v>14269</v>
      </c>
      <c r="F746" s="138">
        <v>39743</v>
      </c>
      <c r="G746" s="138">
        <v>1115</v>
      </c>
      <c r="H746" s="138">
        <v>10212</v>
      </c>
      <c r="I746" s="138">
        <v>10590</v>
      </c>
      <c r="J746" s="138">
        <v>96186</v>
      </c>
      <c r="K746" s="138">
        <v>73544</v>
      </c>
      <c r="L746" s="138">
        <v>3153</v>
      </c>
      <c r="M746" s="138">
        <v>13842</v>
      </c>
      <c r="N746" s="138">
        <v>210</v>
      </c>
      <c r="O746" s="138">
        <v>13550</v>
      </c>
      <c r="P746" s="138">
        <v>12695</v>
      </c>
      <c r="Q746" s="138">
        <v>3053</v>
      </c>
      <c r="R746" s="138">
        <v>13373</v>
      </c>
      <c r="S746" s="138">
        <v>43999</v>
      </c>
      <c r="T746" s="138">
        <v>10552</v>
      </c>
      <c r="U746" s="138">
        <v>3368</v>
      </c>
      <c r="V746" s="138">
        <v>25336</v>
      </c>
      <c r="W746" s="138">
        <v>30367</v>
      </c>
      <c r="X746" s="138">
        <v>13835</v>
      </c>
      <c r="Y746" s="146">
        <v>17826</v>
      </c>
      <c r="Z746" s="138">
        <v>12755</v>
      </c>
      <c r="AA746" s="138">
        <v>43944</v>
      </c>
      <c r="AB746" s="138">
        <v>1029</v>
      </c>
      <c r="AC746" s="138">
        <v>802</v>
      </c>
      <c r="AD746" s="138">
        <v>7553</v>
      </c>
      <c r="AE746" s="138">
        <v>26937</v>
      </c>
      <c r="AF746" s="138">
        <v>11935</v>
      </c>
      <c r="AG746" s="138">
        <v>11010</v>
      </c>
      <c r="AH746" s="138">
        <v>58320</v>
      </c>
      <c r="AI746" s="138">
        <v>47290</v>
      </c>
      <c r="AJ746" s="138">
        <v>397740</v>
      </c>
      <c r="AK746" s="128">
        <f t="shared" si="461"/>
        <v>0.13842000000000002</v>
      </c>
      <c r="AL746" s="129">
        <f t="shared" si="462"/>
        <v>1.3146</v>
      </c>
      <c r="AM746" s="129">
        <f t="shared" si="496"/>
        <v>2.2763500000000003</v>
      </c>
      <c r="AN746" s="129">
        <f t="shared" si="496"/>
        <v>3.1945000000000001</v>
      </c>
      <c r="AO746" s="129">
        <f t="shared" si="464"/>
        <v>9.6186000000000007</v>
      </c>
      <c r="AP746" s="129">
        <f t="shared" si="465"/>
        <v>3.6772</v>
      </c>
      <c r="AQ746" s="129">
        <f t="shared" si="497"/>
        <v>0.58320000000000005</v>
      </c>
      <c r="AR746" s="129">
        <f t="shared" si="497"/>
        <v>0.47290000000000004</v>
      </c>
      <c r="AT746" s="131">
        <f t="shared" si="488"/>
        <v>43844</v>
      </c>
      <c r="AU746" s="132">
        <f t="shared" si="467"/>
        <v>0.26937</v>
      </c>
      <c r="AV746" s="132">
        <f t="shared" si="468"/>
        <v>0.43944000000000005</v>
      </c>
      <c r="AW746" s="132">
        <f t="shared" si="469"/>
        <v>0.43999000000000005</v>
      </c>
      <c r="AX746" s="132">
        <f t="shared" si="470"/>
        <v>8.0200000000000011E-3</v>
      </c>
      <c r="AY746" s="132">
        <f t="shared" si="471"/>
        <v>1.0290000000000001E-2</v>
      </c>
      <c r="AZ746" s="132">
        <f t="shared" si="472"/>
        <v>0.25336000000000003</v>
      </c>
      <c r="BA746" s="132">
        <f t="shared" si="473"/>
        <v>0.17826</v>
      </c>
      <c r="BB746" s="132">
        <f t="shared" si="474"/>
        <v>0.6073400000000001</v>
      </c>
      <c r="BC746" s="132">
        <f t="shared" si="475"/>
        <v>0.12755</v>
      </c>
      <c r="BD746" s="132">
        <f t="shared" si="476"/>
        <v>0.13835</v>
      </c>
      <c r="BE746" s="132">
        <f t="shared" si="477"/>
        <v>0.11935000000000001</v>
      </c>
      <c r="BF746" s="132">
        <f t="shared" si="478"/>
        <v>7.553E-2</v>
      </c>
      <c r="BG746" s="132">
        <f t="shared" si="489"/>
        <v>1.1009999999999999E-2</v>
      </c>
      <c r="BH746" s="132"/>
      <c r="BI746" s="132">
        <f t="shared" si="498"/>
        <v>1.3146</v>
      </c>
      <c r="BJ746" s="132">
        <f t="shared" si="498"/>
        <v>2.2763500000000003</v>
      </c>
      <c r="BK746" s="132">
        <f t="shared" si="498"/>
        <v>3.1945000000000001</v>
      </c>
      <c r="BL746" s="132">
        <f t="shared" si="479"/>
        <v>0.33680000000000004</v>
      </c>
      <c r="BM746" s="132">
        <f t="shared" si="490"/>
        <v>1.4269000000000001</v>
      </c>
      <c r="BN746" s="132">
        <f t="shared" si="480"/>
        <v>0.79486000000000001</v>
      </c>
      <c r="BO746" s="132"/>
      <c r="BP746" s="132">
        <f t="shared" si="491"/>
        <v>3.6772</v>
      </c>
      <c r="BQ746" s="132">
        <f t="shared" si="492"/>
        <v>9.6186000000000007</v>
      </c>
      <c r="BR746" s="132">
        <f t="shared" si="493"/>
        <v>0.39773999999999998</v>
      </c>
      <c r="BS746" s="132">
        <f t="shared" si="481"/>
        <v>0.10552</v>
      </c>
      <c r="BT746" s="132">
        <f t="shared" si="482"/>
        <v>1.3373000000000002</v>
      </c>
      <c r="BU746" s="132"/>
      <c r="BV746" s="132">
        <f t="shared" si="494"/>
        <v>0.1115</v>
      </c>
      <c r="BW746" s="133">
        <f t="shared" si="499"/>
        <v>1.0212000000000001</v>
      </c>
      <c r="BX746" s="133">
        <f t="shared" si="499"/>
        <v>1.0589999999999999</v>
      </c>
      <c r="BY746" s="133">
        <f t="shared" si="483"/>
        <v>0.30530000000000002</v>
      </c>
      <c r="BZ746" s="133">
        <f t="shared" si="484"/>
        <v>0.31530000000000002</v>
      </c>
      <c r="CA746" s="133">
        <f t="shared" si="485"/>
        <v>2.1000000000000001E-2</v>
      </c>
      <c r="CB746" s="133">
        <f t="shared" si="486"/>
        <v>6.7750000000000004</v>
      </c>
      <c r="CC746" s="133"/>
      <c r="CD746" s="133">
        <f t="shared" si="487"/>
        <v>1.2695000000000001</v>
      </c>
    </row>
    <row r="747" spans="1:82" ht="15.75" x14ac:dyDescent="0.25">
      <c r="A747" s="125">
        <v>43845</v>
      </c>
      <c r="B747" s="126">
        <v>13148</v>
      </c>
      <c r="C747" s="126">
        <v>45306</v>
      </c>
      <c r="D747" s="126">
        <v>63634</v>
      </c>
      <c r="E747" s="126">
        <v>14271</v>
      </c>
      <c r="F747" s="126">
        <v>39473</v>
      </c>
      <c r="G747" s="126">
        <v>1085</v>
      </c>
      <c r="H747" s="126">
        <v>10100</v>
      </c>
      <c r="I747" s="126">
        <v>10931</v>
      </c>
      <c r="J747" s="126">
        <v>97373</v>
      </c>
      <c r="K747" s="126">
        <v>74024</v>
      </c>
      <c r="L747" s="126">
        <v>3168</v>
      </c>
      <c r="M747" s="126">
        <v>13780</v>
      </c>
      <c r="N747" s="126">
        <v>209</v>
      </c>
      <c r="O747" s="126">
        <v>13427</v>
      </c>
      <c r="P747" s="126">
        <v>12713</v>
      </c>
      <c r="Q747" s="126">
        <v>2979</v>
      </c>
      <c r="R747" s="126">
        <v>12721</v>
      </c>
      <c r="S747" s="126">
        <v>44648</v>
      </c>
      <c r="T747" s="126">
        <v>12777</v>
      </c>
      <c r="U747" s="126">
        <v>3357</v>
      </c>
      <c r="V747" s="126">
        <v>24963</v>
      </c>
      <c r="W747" s="126">
        <v>32988</v>
      </c>
      <c r="X747" s="126">
        <v>13562</v>
      </c>
      <c r="Y747" s="146">
        <v>17826</v>
      </c>
      <c r="Z747" s="126">
        <v>13959</v>
      </c>
      <c r="AA747" s="126">
        <v>42308</v>
      </c>
      <c r="AB747" s="126">
        <v>888</v>
      </c>
      <c r="AC747" s="126">
        <v>818</v>
      </c>
      <c r="AD747" s="126">
        <v>10214</v>
      </c>
      <c r="AE747" s="126">
        <v>23574</v>
      </c>
      <c r="AF747" s="126">
        <v>12436</v>
      </c>
      <c r="AG747" s="126">
        <v>6780</v>
      </c>
      <c r="AH747" s="126">
        <v>82520</v>
      </c>
      <c r="AI747" s="126">
        <v>63890</v>
      </c>
      <c r="AJ747" s="126">
        <v>394020</v>
      </c>
      <c r="AK747" s="128">
        <f t="shared" si="461"/>
        <v>0.13780000000000001</v>
      </c>
      <c r="AL747" s="129">
        <f t="shared" si="462"/>
        <v>1.3148</v>
      </c>
      <c r="AM747" s="129">
        <f t="shared" si="496"/>
        <v>2.2653000000000003</v>
      </c>
      <c r="AN747" s="129">
        <f t="shared" si="496"/>
        <v>3.1817000000000002</v>
      </c>
      <c r="AO747" s="129">
        <f t="shared" si="464"/>
        <v>9.7373000000000012</v>
      </c>
      <c r="AP747" s="129">
        <f t="shared" si="465"/>
        <v>3.7012</v>
      </c>
      <c r="AQ747" s="129">
        <f t="shared" si="497"/>
        <v>0.82520000000000004</v>
      </c>
      <c r="AR747" s="129">
        <f t="shared" si="497"/>
        <v>0.63890000000000002</v>
      </c>
      <c r="AT747" s="131">
        <f t="shared" si="488"/>
        <v>43845</v>
      </c>
      <c r="AU747" s="132">
        <f t="shared" si="467"/>
        <v>0.23574000000000003</v>
      </c>
      <c r="AV747" s="132">
        <f t="shared" si="468"/>
        <v>0.42308000000000001</v>
      </c>
      <c r="AW747" s="132">
        <f t="shared" si="469"/>
        <v>0.44648000000000004</v>
      </c>
      <c r="AX747" s="132">
        <f t="shared" si="470"/>
        <v>8.1800000000000015E-3</v>
      </c>
      <c r="AY747" s="132">
        <f t="shared" si="471"/>
        <v>8.8800000000000007E-3</v>
      </c>
      <c r="AZ747" s="132">
        <f t="shared" si="472"/>
        <v>0.24963000000000002</v>
      </c>
      <c r="BA747" s="132">
        <f t="shared" si="473"/>
        <v>0.17826</v>
      </c>
      <c r="BB747" s="132">
        <f t="shared" si="474"/>
        <v>0.65976000000000001</v>
      </c>
      <c r="BC747" s="132">
        <f t="shared" si="475"/>
        <v>0.13959000000000002</v>
      </c>
      <c r="BD747" s="132">
        <f t="shared" si="476"/>
        <v>0.13562000000000002</v>
      </c>
      <c r="BE747" s="132">
        <f t="shared" si="477"/>
        <v>0.12436000000000001</v>
      </c>
      <c r="BF747" s="132">
        <f t="shared" si="478"/>
        <v>0.10214000000000001</v>
      </c>
      <c r="BG747" s="132">
        <f t="shared" si="489"/>
        <v>6.7799999999999996E-3</v>
      </c>
      <c r="BH747" s="132"/>
      <c r="BI747" s="132">
        <f t="shared" si="498"/>
        <v>1.3148</v>
      </c>
      <c r="BJ747" s="132">
        <f t="shared" si="498"/>
        <v>2.2653000000000003</v>
      </c>
      <c r="BK747" s="132">
        <f t="shared" si="498"/>
        <v>3.1817000000000002</v>
      </c>
      <c r="BL747" s="132">
        <f t="shared" si="479"/>
        <v>0.3357</v>
      </c>
      <c r="BM747" s="132">
        <f t="shared" si="490"/>
        <v>1.4271</v>
      </c>
      <c r="BN747" s="132">
        <f t="shared" si="480"/>
        <v>0.78946000000000005</v>
      </c>
      <c r="BO747" s="132"/>
      <c r="BP747" s="132">
        <f t="shared" si="491"/>
        <v>3.7012</v>
      </c>
      <c r="BQ747" s="132">
        <f t="shared" si="492"/>
        <v>9.7373000000000012</v>
      </c>
      <c r="BR747" s="132">
        <f t="shared" si="493"/>
        <v>0.39401999999999998</v>
      </c>
      <c r="BS747" s="132">
        <f t="shared" si="481"/>
        <v>0.12777000000000002</v>
      </c>
      <c r="BT747" s="132">
        <f t="shared" si="482"/>
        <v>1.2721</v>
      </c>
      <c r="BU747" s="132"/>
      <c r="BV747" s="132">
        <f t="shared" si="494"/>
        <v>0.1085</v>
      </c>
      <c r="BW747" s="133">
        <f t="shared" si="499"/>
        <v>1.01</v>
      </c>
      <c r="BX747" s="133">
        <f t="shared" si="499"/>
        <v>1.0931</v>
      </c>
      <c r="BY747" s="133">
        <f t="shared" si="483"/>
        <v>0.2979</v>
      </c>
      <c r="BZ747" s="133">
        <f t="shared" si="484"/>
        <v>0.31680000000000003</v>
      </c>
      <c r="CA747" s="133">
        <f t="shared" si="485"/>
        <v>2.0900000000000002E-2</v>
      </c>
      <c r="CB747" s="133">
        <f t="shared" si="486"/>
        <v>6.7134999999999998</v>
      </c>
      <c r="CC747" s="133"/>
      <c r="CD747" s="133">
        <f t="shared" si="487"/>
        <v>1.2713000000000001</v>
      </c>
    </row>
    <row r="748" spans="1:82" ht="15.75" x14ac:dyDescent="0.25">
      <c r="A748" s="125">
        <v>43846</v>
      </c>
      <c r="B748" s="138">
        <v>12984</v>
      </c>
      <c r="C748" s="138">
        <v>44752</v>
      </c>
      <c r="D748" s="138">
        <v>62705</v>
      </c>
      <c r="E748" s="138">
        <v>14211</v>
      </c>
      <c r="F748" s="138">
        <v>40031</v>
      </c>
      <c r="G748" s="138">
        <v>1142</v>
      </c>
      <c r="H748" s="138">
        <v>10008</v>
      </c>
      <c r="I748" s="138">
        <v>10565</v>
      </c>
      <c r="J748" s="138">
        <v>96257</v>
      </c>
      <c r="K748" s="138">
        <v>73505</v>
      </c>
      <c r="L748" s="138">
        <v>3075</v>
      </c>
      <c r="M748" s="138">
        <v>14387</v>
      </c>
      <c r="N748" s="138">
        <v>221</v>
      </c>
      <c r="O748" s="138">
        <v>13686</v>
      </c>
      <c r="P748" s="138">
        <v>12462</v>
      </c>
      <c r="Q748" s="138">
        <v>2911</v>
      </c>
      <c r="R748" s="138">
        <v>12645</v>
      </c>
      <c r="S748" s="138">
        <v>45298</v>
      </c>
      <c r="T748" s="138">
        <v>11245</v>
      </c>
      <c r="U748" s="138">
        <v>3354</v>
      </c>
      <c r="V748" s="138">
        <v>23826</v>
      </c>
      <c r="W748" s="138">
        <v>32375</v>
      </c>
      <c r="X748" s="138">
        <v>13412</v>
      </c>
      <c r="Y748" s="146">
        <v>17826</v>
      </c>
      <c r="Z748" s="138">
        <v>13590</v>
      </c>
      <c r="AA748" s="138">
        <v>42126</v>
      </c>
      <c r="AB748" s="138">
        <v>927</v>
      </c>
      <c r="AC748" s="138">
        <v>632</v>
      </c>
      <c r="AD748" s="138">
        <v>6175</v>
      </c>
      <c r="AE748" s="138">
        <v>23787</v>
      </c>
      <c r="AF748" s="138">
        <v>12368</v>
      </c>
      <c r="AG748" s="138">
        <v>0</v>
      </c>
      <c r="AH748" s="138">
        <v>54350</v>
      </c>
      <c r="AI748" s="138">
        <v>37240</v>
      </c>
      <c r="AJ748" s="138">
        <v>390240</v>
      </c>
      <c r="AK748" s="128">
        <f t="shared" si="461"/>
        <v>0.14387</v>
      </c>
      <c r="AL748" s="129">
        <f t="shared" si="462"/>
        <v>1.2984</v>
      </c>
      <c r="AM748" s="129">
        <f t="shared" si="496"/>
        <v>2.2376</v>
      </c>
      <c r="AN748" s="129">
        <f t="shared" si="496"/>
        <v>3.1352500000000001</v>
      </c>
      <c r="AO748" s="129">
        <f t="shared" si="464"/>
        <v>9.6257000000000001</v>
      </c>
      <c r="AP748" s="129">
        <f t="shared" si="465"/>
        <v>3.6752500000000001</v>
      </c>
      <c r="AQ748" s="129">
        <f t="shared" si="497"/>
        <v>0.54350000000000009</v>
      </c>
      <c r="AR748" s="129">
        <f t="shared" si="497"/>
        <v>0.37240000000000001</v>
      </c>
      <c r="AT748" s="131">
        <f t="shared" si="488"/>
        <v>43846</v>
      </c>
      <c r="AU748" s="132">
        <f t="shared" si="467"/>
        <v>0.23787000000000003</v>
      </c>
      <c r="AV748" s="132">
        <f t="shared" si="468"/>
        <v>0.42126000000000002</v>
      </c>
      <c r="AW748" s="132">
        <f t="shared" si="469"/>
        <v>0.45298000000000005</v>
      </c>
      <c r="AX748" s="132">
        <f t="shared" si="470"/>
        <v>6.3200000000000001E-3</v>
      </c>
      <c r="AY748" s="132">
        <f t="shared" si="471"/>
        <v>9.2700000000000005E-3</v>
      </c>
      <c r="AZ748" s="132">
        <f t="shared" si="472"/>
        <v>0.23826000000000003</v>
      </c>
      <c r="BA748" s="132">
        <f t="shared" si="473"/>
        <v>0.17826</v>
      </c>
      <c r="BB748" s="132">
        <f t="shared" si="474"/>
        <v>0.64750000000000008</v>
      </c>
      <c r="BC748" s="132">
        <f t="shared" si="475"/>
        <v>0.13590000000000002</v>
      </c>
      <c r="BD748" s="132">
        <f t="shared" si="476"/>
        <v>0.13412000000000002</v>
      </c>
      <c r="BE748" s="132">
        <f t="shared" si="477"/>
        <v>0.12368000000000001</v>
      </c>
      <c r="BF748" s="132">
        <f t="shared" si="478"/>
        <v>6.1750000000000006E-2</v>
      </c>
      <c r="BG748" s="132">
        <f t="shared" si="489"/>
        <v>0</v>
      </c>
      <c r="BH748" s="132"/>
      <c r="BI748" s="132">
        <f t="shared" si="498"/>
        <v>1.2984</v>
      </c>
      <c r="BJ748" s="132">
        <f t="shared" si="498"/>
        <v>2.2376</v>
      </c>
      <c r="BK748" s="132">
        <f t="shared" si="498"/>
        <v>3.1352500000000001</v>
      </c>
      <c r="BL748" s="132">
        <f t="shared" si="479"/>
        <v>0.33540000000000003</v>
      </c>
      <c r="BM748" s="132">
        <f t="shared" si="490"/>
        <v>1.4211</v>
      </c>
      <c r="BN748" s="132">
        <f t="shared" si="480"/>
        <v>0.80062000000000011</v>
      </c>
      <c r="BO748" s="132"/>
      <c r="BP748" s="132">
        <f t="shared" si="491"/>
        <v>3.6752500000000001</v>
      </c>
      <c r="BQ748" s="132">
        <f t="shared" si="492"/>
        <v>9.6257000000000001</v>
      </c>
      <c r="BR748" s="132">
        <f t="shared" si="493"/>
        <v>0.39023999999999998</v>
      </c>
      <c r="BS748" s="132">
        <f t="shared" si="481"/>
        <v>0.11245000000000001</v>
      </c>
      <c r="BT748" s="132">
        <f t="shared" si="482"/>
        <v>1.2645</v>
      </c>
      <c r="BU748" s="132"/>
      <c r="BV748" s="132">
        <f t="shared" si="494"/>
        <v>0.11420000000000001</v>
      </c>
      <c r="BW748" s="133">
        <f t="shared" si="499"/>
        <v>1.0008000000000001</v>
      </c>
      <c r="BX748" s="133">
        <f t="shared" si="499"/>
        <v>1.0565</v>
      </c>
      <c r="BY748" s="133">
        <f t="shared" si="483"/>
        <v>0.29110000000000003</v>
      </c>
      <c r="BZ748" s="133">
        <f t="shared" si="484"/>
        <v>0.3075</v>
      </c>
      <c r="CA748" s="133">
        <f t="shared" si="485"/>
        <v>2.2100000000000002E-2</v>
      </c>
      <c r="CB748" s="133">
        <f t="shared" si="486"/>
        <v>6.843</v>
      </c>
      <c r="CC748" s="133"/>
      <c r="CD748" s="133">
        <f t="shared" si="487"/>
        <v>1.2462</v>
      </c>
    </row>
    <row r="749" spans="1:82" ht="15.75" x14ac:dyDescent="0.25">
      <c r="A749" s="125">
        <v>43847</v>
      </c>
      <c r="B749" s="138">
        <v>12693</v>
      </c>
      <c r="C749" s="138">
        <v>44633</v>
      </c>
      <c r="D749" s="138">
        <v>62889</v>
      </c>
      <c r="E749" s="138">
        <v>14055</v>
      </c>
      <c r="F749" s="138">
        <v>38903</v>
      </c>
      <c r="G749" s="138">
        <v>1108</v>
      </c>
      <c r="H749" s="138">
        <v>9708</v>
      </c>
      <c r="I749" s="138">
        <v>10016</v>
      </c>
      <c r="J749" s="138">
        <v>95358</v>
      </c>
      <c r="K749" s="138">
        <v>72109</v>
      </c>
      <c r="L749" s="138">
        <v>2938</v>
      </c>
      <c r="M749" s="138">
        <v>13727</v>
      </c>
      <c r="N749" s="138">
        <v>194</v>
      </c>
      <c r="O749" s="138">
        <v>13883</v>
      </c>
      <c r="P749" s="138">
        <v>12353</v>
      </c>
      <c r="Q749" s="138">
        <v>2717</v>
      </c>
      <c r="R749" s="138">
        <v>13273</v>
      </c>
      <c r="S749" s="138">
        <v>41832</v>
      </c>
      <c r="T749" s="138">
        <v>13307</v>
      </c>
      <c r="U749" s="138">
        <v>3216</v>
      </c>
      <c r="V749" s="138">
        <v>23834</v>
      </c>
      <c r="W749" s="138">
        <v>30687</v>
      </c>
      <c r="X749" s="138">
        <v>12273</v>
      </c>
      <c r="Y749" s="146">
        <v>17826</v>
      </c>
      <c r="Z749" s="138">
        <v>13395</v>
      </c>
      <c r="AA749" s="138">
        <v>42797</v>
      </c>
      <c r="AB749" s="138">
        <v>843</v>
      </c>
      <c r="AC749" s="138">
        <v>471</v>
      </c>
      <c r="AD749" s="138">
        <v>4738</v>
      </c>
      <c r="AE749" s="138">
        <v>21902</v>
      </c>
      <c r="AF749" s="138">
        <v>11233</v>
      </c>
      <c r="AG749" s="146">
        <v>11010</v>
      </c>
      <c r="AH749" s="138">
        <v>39210</v>
      </c>
      <c r="AI749" s="138">
        <v>28570</v>
      </c>
      <c r="AJ749" s="138">
        <v>395740</v>
      </c>
      <c r="AK749" s="128">
        <f t="shared" si="461"/>
        <v>0.13727</v>
      </c>
      <c r="AL749" s="129">
        <f t="shared" si="462"/>
        <v>1.2693000000000001</v>
      </c>
      <c r="AM749" s="129">
        <f t="shared" si="496"/>
        <v>2.2316500000000001</v>
      </c>
      <c r="AN749" s="129">
        <f t="shared" si="496"/>
        <v>3.14445</v>
      </c>
      <c r="AO749" s="129">
        <f t="shared" si="464"/>
        <v>9.5358000000000001</v>
      </c>
      <c r="AP749" s="129">
        <f t="shared" si="465"/>
        <v>3.6054500000000003</v>
      </c>
      <c r="AQ749" s="129">
        <f t="shared" si="497"/>
        <v>0.39210000000000006</v>
      </c>
      <c r="AR749" s="129">
        <f t="shared" si="497"/>
        <v>0.28570000000000001</v>
      </c>
      <c r="AT749" s="131">
        <f t="shared" si="488"/>
        <v>43847</v>
      </c>
      <c r="AU749" s="132">
        <f t="shared" si="467"/>
        <v>0.21902000000000002</v>
      </c>
      <c r="AV749" s="132">
        <f t="shared" si="468"/>
        <v>0.42797000000000002</v>
      </c>
      <c r="AW749" s="132">
        <f t="shared" si="469"/>
        <v>0.41832000000000003</v>
      </c>
      <c r="AX749" s="132">
        <f t="shared" si="470"/>
        <v>4.7100000000000006E-3</v>
      </c>
      <c r="AY749" s="132">
        <f t="shared" si="471"/>
        <v>8.43E-3</v>
      </c>
      <c r="AZ749" s="132">
        <f t="shared" si="472"/>
        <v>0.23834000000000002</v>
      </c>
      <c r="BA749" s="132">
        <f t="shared" si="473"/>
        <v>0.17826</v>
      </c>
      <c r="BB749" s="132">
        <f t="shared" si="474"/>
        <v>0.61374000000000006</v>
      </c>
      <c r="BC749" s="132">
        <f t="shared" si="475"/>
        <v>0.13395000000000001</v>
      </c>
      <c r="BD749" s="132">
        <f t="shared" si="476"/>
        <v>0.12273000000000001</v>
      </c>
      <c r="BE749" s="132">
        <f t="shared" si="477"/>
        <v>0.11233000000000001</v>
      </c>
      <c r="BF749" s="132">
        <f t="shared" si="478"/>
        <v>4.7380000000000005E-2</v>
      </c>
      <c r="BG749" s="132">
        <f t="shared" si="489"/>
        <v>1.1009999999999999E-2</v>
      </c>
      <c r="BH749" s="132"/>
      <c r="BI749" s="132">
        <f t="shared" si="498"/>
        <v>1.2693000000000001</v>
      </c>
      <c r="BJ749" s="132">
        <f t="shared" si="498"/>
        <v>2.2316500000000001</v>
      </c>
      <c r="BK749" s="132">
        <f t="shared" si="498"/>
        <v>3.14445</v>
      </c>
      <c r="BL749" s="132">
        <f t="shared" si="479"/>
        <v>0.3216</v>
      </c>
      <c r="BM749" s="132">
        <f t="shared" si="490"/>
        <v>1.4055</v>
      </c>
      <c r="BN749" s="132">
        <f t="shared" si="480"/>
        <v>0.77806000000000008</v>
      </c>
      <c r="BO749" s="132"/>
      <c r="BP749" s="132">
        <f t="shared" si="491"/>
        <v>3.6054500000000003</v>
      </c>
      <c r="BQ749" s="132">
        <f t="shared" si="492"/>
        <v>9.5358000000000001</v>
      </c>
      <c r="BR749" s="132">
        <f t="shared" si="493"/>
        <v>0.39573999999999998</v>
      </c>
      <c r="BS749" s="132">
        <f t="shared" si="481"/>
        <v>0.13307000000000002</v>
      </c>
      <c r="BT749" s="132">
        <f t="shared" si="482"/>
        <v>1.3273000000000001</v>
      </c>
      <c r="BU749" s="132"/>
      <c r="BV749" s="132">
        <f t="shared" si="494"/>
        <v>0.11080000000000001</v>
      </c>
      <c r="BW749" s="133">
        <f t="shared" si="499"/>
        <v>0.9708</v>
      </c>
      <c r="BX749" s="133">
        <f t="shared" si="499"/>
        <v>1.0016</v>
      </c>
      <c r="BY749" s="133">
        <f t="shared" si="483"/>
        <v>0.2717</v>
      </c>
      <c r="BZ749" s="133">
        <f t="shared" si="484"/>
        <v>0.29380000000000001</v>
      </c>
      <c r="CA749" s="133">
        <f t="shared" si="485"/>
        <v>1.9400000000000001E-2</v>
      </c>
      <c r="CB749" s="133">
        <f t="shared" si="486"/>
        <v>6.9415000000000004</v>
      </c>
      <c r="CC749" s="133"/>
      <c r="CD749" s="133">
        <f t="shared" si="487"/>
        <v>1.2353000000000001</v>
      </c>
    </row>
    <row r="750" spans="1:82" ht="15.75" x14ac:dyDescent="0.25">
      <c r="A750" s="125">
        <v>43848</v>
      </c>
      <c r="B750" s="138">
        <v>13505</v>
      </c>
      <c r="C750" s="138">
        <v>46466</v>
      </c>
      <c r="D750" s="138">
        <v>65052</v>
      </c>
      <c r="E750" s="138">
        <v>14364</v>
      </c>
      <c r="F750" s="138">
        <v>43626</v>
      </c>
      <c r="G750" s="138">
        <v>1411</v>
      </c>
      <c r="H750" s="138">
        <v>10795</v>
      </c>
      <c r="I750" s="138">
        <v>11011</v>
      </c>
      <c r="J750" s="138">
        <v>99280</v>
      </c>
      <c r="K750" s="138">
        <v>75348</v>
      </c>
      <c r="L750" s="138">
        <v>3207</v>
      </c>
      <c r="M750" s="138">
        <v>16903</v>
      </c>
      <c r="N750" s="138">
        <v>117</v>
      </c>
      <c r="O750" s="138">
        <v>16744</v>
      </c>
      <c r="P750" s="138">
        <v>13717</v>
      </c>
      <c r="Q750" s="138">
        <v>3004</v>
      </c>
      <c r="R750" s="138">
        <v>12673</v>
      </c>
      <c r="S750" s="138">
        <v>42168</v>
      </c>
      <c r="T750" s="138">
        <v>13205</v>
      </c>
      <c r="U750" s="138">
        <v>3329</v>
      </c>
      <c r="V750" s="138">
        <v>26592</v>
      </c>
      <c r="W750" s="138">
        <v>32253</v>
      </c>
      <c r="X750" s="138">
        <v>14316</v>
      </c>
      <c r="Y750" s="146">
        <v>17826</v>
      </c>
      <c r="Z750" s="138">
        <v>13600</v>
      </c>
      <c r="AA750" s="138">
        <v>45107</v>
      </c>
      <c r="AB750" s="138">
        <v>1093</v>
      </c>
      <c r="AC750" s="138">
        <v>473</v>
      </c>
      <c r="AD750" s="138">
        <v>4933</v>
      </c>
      <c r="AE750" s="138">
        <v>24958</v>
      </c>
      <c r="AF750" s="138">
        <v>9684</v>
      </c>
      <c r="AG750" s="146">
        <v>2440</v>
      </c>
      <c r="AH750" s="138">
        <v>41510</v>
      </c>
      <c r="AI750" s="138">
        <v>33940</v>
      </c>
      <c r="AJ750" s="138">
        <v>397580</v>
      </c>
      <c r="AK750" s="128">
        <f t="shared" si="461"/>
        <v>0.16903000000000001</v>
      </c>
      <c r="AL750" s="129">
        <f t="shared" si="462"/>
        <v>1.3505</v>
      </c>
      <c r="AM750" s="129">
        <f t="shared" ref="AM750:AN765" si="500">(C750)*0.00005</f>
        <v>2.3233000000000001</v>
      </c>
      <c r="AN750" s="129">
        <f t="shared" si="500"/>
        <v>3.2526000000000002</v>
      </c>
      <c r="AO750" s="129">
        <f t="shared" si="464"/>
        <v>9.9280000000000008</v>
      </c>
      <c r="AP750" s="129">
        <f t="shared" si="465"/>
        <v>3.7674000000000003</v>
      </c>
      <c r="AQ750" s="129">
        <f t="shared" si="497"/>
        <v>0.41510000000000002</v>
      </c>
      <c r="AR750" s="129">
        <f t="shared" si="497"/>
        <v>0.33940000000000003</v>
      </c>
      <c r="AT750" s="131">
        <f t="shared" si="488"/>
        <v>43848</v>
      </c>
      <c r="AU750" s="132">
        <f t="shared" si="467"/>
        <v>0.24958000000000002</v>
      </c>
      <c r="AV750" s="132">
        <f t="shared" si="468"/>
        <v>0.45107000000000003</v>
      </c>
      <c r="AW750" s="132">
        <f t="shared" si="469"/>
        <v>0.42168000000000005</v>
      </c>
      <c r="AX750" s="132">
        <f t="shared" si="470"/>
        <v>4.7300000000000007E-3</v>
      </c>
      <c r="AY750" s="132">
        <f t="shared" si="471"/>
        <v>1.093E-2</v>
      </c>
      <c r="AZ750" s="132">
        <f t="shared" si="472"/>
        <v>0.26592000000000005</v>
      </c>
      <c r="BA750" s="132">
        <f t="shared" si="473"/>
        <v>0.17826</v>
      </c>
      <c r="BB750" s="132">
        <f t="shared" si="474"/>
        <v>0.64506000000000008</v>
      </c>
      <c r="BC750" s="132">
        <f t="shared" si="475"/>
        <v>0.13600000000000001</v>
      </c>
      <c r="BD750" s="132">
        <f t="shared" si="476"/>
        <v>0.14316000000000001</v>
      </c>
      <c r="BE750" s="132">
        <f t="shared" si="477"/>
        <v>9.6840000000000009E-2</v>
      </c>
      <c r="BF750" s="132">
        <f t="shared" si="478"/>
        <v>4.9330000000000006E-2</v>
      </c>
      <c r="BG750" s="132">
        <f t="shared" si="489"/>
        <v>2.4399999999999999E-3</v>
      </c>
      <c r="BH750" s="132"/>
      <c r="BI750" s="132">
        <f t="shared" si="498"/>
        <v>1.3505</v>
      </c>
      <c r="BJ750" s="132">
        <f t="shared" si="498"/>
        <v>2.3233000000000001</v>
      </c>
      <c r="BK750" s="132">
        <f t="shared" si="498"/>
        <v>3.2526000000000002</v>
      </c>
      <c r="BL750" s="132">
        <f t="shared" si="479"/>
        <v>0.33290000000000003</v>
      </c>
      <c r="BM750" s="132">
        <f t="shared" si="490"/>
        <v>1.4364000000000001</v>
      </c>
      <c r="BN750" s="132">
        <f t="shared" si="480"/>
        <v>0.87252000000000007</v>
      </c>
      <c r="BO750" s="132"/>
      <c r="BP750" s="132">
        <f t="shared" si="491"/>
        <v>3.7674000000000003</v>
      </c>
      <c r="BQ750" s="132">
        <f t="shared" si="492"/>
        <v>9.9280000000000008</v>
      </c>
      <c r="BR750" s="132">
        <f t="shared" si="493"/>
        <v>0.39757999999999999</v>
      </c>
      <c r="BS750" s="132">
        <f t="shared" si="481"/>
        <v>0.13205</v>
      </c>
      <c r="BT750" s="132">
        <f t="shared" si="482"/>
        <v>1.2673000000000001</v>
      </c>
      <c r="BU750" s="132"/>
      <c r="BV750" s="132">
        <f t="shared" si="494"/>
        <v>0.1411</v>
      </c>
      <c r="BW750" s="133">
        <f t="shared" si="499"/>
        <v>1.0795000000000001</v>
      </c>
      <c r="BX750" s="133">
        <f t="shared" si="499"/>
        <v>1.1011</v>
      </c>
      <c r="BY750" s="133">
        <f t="shared" si="483"/>
        <v>0.3004</v>
      </c>
      <c r="BZ750" s="133">
        <f t="shared" si="484"/>
        <v>0.32070000000000004</v>
      </c>
      <c r="CA750" s="133">
        <f t="shared" si="485"/>
        <v>1.17E-2</v>
      </c>
      <c r="CB750" s="133">
        <f t="shared" si="486"/>
        <v>8.3719999999999999</v>
      </c>
      <c r="CC750" s="133"/>
      <c r="CD750" s="133">
        <f t="shared" si="487"/>
        <v>1.3717000000000001</v>
      </c>
    </row>
    <row r="751" spans="1:82" ht="15.75" x14ac:dyDescent="0.25">
      <c r="A751" s="125">
        <v>43849</v>
      </c>
      <c r="B751" s="138">
        <v>13839</v>
      </c>
      <c r="C751" s="138">
        <v>47168</v>
      </c>
      <c r="D751" s="138">
        <v>65298</v>
      </c>
      <c r="E751" s="138">
        <v>14964</v>
      </c>
      <c r="F751" s="138">
        <v>43629</v>
      </c>
      <c r="G751" s="138">
        <v>1363</v>
      </c>
      <c r="H751" s="138">
        <v>11873</v>
      </c>
      <c r="I751" s="138">
        <v>12174</v>
      </c>
      <c r="J751" s="138">
        <v>100628</v>
      </c>
      <c r="K751" s="138">
        <v>76652</v>
      </c>
      <c r="L751" s="138">
        <v>3369</v>
      </c>
      <c r="M751" s="138">
        <v>17854</v>
      </c>
      <c r="N751" s="138">
        <v>102</v>
      </c>
      <c r="O751" s="138">
        <v>16951</v>
      </c>
      <c r="P751" s="138">
        <v>14407</v>
      </c>
      <c r="Q751" s="138">
        <v>3195</v>
      </c>
      <c r="R751" s="138">
        <v>12939</v>
      </c>
      <c r="S751" s="138">
        <v>41979</v>
      </c>
      <c r="T751" s="138">
        <v>11566</v>
      </c>
      <c r="U751" s="138">
        <v>3488</v>
      </c>
      <c r="V751" s="138">
        <v>27293</v>
      </c>
      <c r="W751" s="138">
        <v>31306</v>
      </c>
      <c r="X751" s="138">
        <v>16455</v>
      </c>
      <c r="Y751" s="146">
        <v>17826</v>
      </c>
      <c r="Z751" s="138">
        <v>14500</v>
      </c>
      <c r="AA751" s="138">
        <v>45758</v>
      </c>
      <c r="AB751" s="138">
        <v>1004</v>
      </c>
      <c r="AC751" s="138">
        <v>454</v>
      </c>
      <c r="AD751" s="138">
        <v>4232</v>
      </c>
      <c r="AE751" s="138">
        <v>28040</v>
      </c>
      <c r="AF751" s="138">
        <v>9340</v>
      </c>
      <c r="AG751" s="146">
        <v>11010</v>
      </c>
      <c r="AH751" s="138">
        <v>37170</v>
      </c>
      <c r="AI751" s="138">
        <v>27530</v>
      </c>
      <c r="AJ751" s="138">
        <v>390580</v>
      </c>
      <c r="AK751" s="128">
        <f t="shared" si="461"/>
        <v>0.17854</v>
      </c>
      <c r="AL751" s="129">
        <f t="shared" si="462"/>
        <v>1.3839000000000001</v>
      </c>
      <c r="AM751" s="129">
        <f t="shared" si="500"/>
        <v>2.3584000000000001</v>
      </c>
      <c r="AN751" s="129">
        <f t="shared" si="500"/>
        <v>3.2649000000000004</v>
      </c>
      <c r="AO751" s="129">
        <f t="shared" si="464"/>
        <v>10.062800000000001</v>
      </c>
      <c r="AP751" s="129">
        <f t="shared" si="465"/>
        <v>3.8326000000000002</v>
      </c>
      <c r="AQ751" s="129">
        <f t="shared" si="497"/>
        <v>0.37170000000000003</v>
      </c>
      <c r="AR751" s="129">
        <f t="shared" si="497"/>
        <v>0.27530000000000004</v>
      </c>
      <c r="AT751" s="131">
        <f t="shared" si="488"/>
        <v>43849</v>
      </c>
      <c r="AU751" s="132">
        <f t="shared" si="467"/>
        <v>0.28040000000000004</v>
      </c>
      <c r="AV751" s="132">
        <f t="shared" si="468"/>
        <v>0.45758000000000004</v>
      </c>
      <c r="AW751" s="132">
        <f t="shared" si="469"/>
        <v>0.41979000000000005</v>
      </c>
      <c r="AX751" s="132">
        <f t="shared" si="470"/>
        <v>4.5400000000000006E-3</v>
      </c>
      <c r="AY751" s="132">
        <f t="shared" si="471"/>
        <v>1.004E-2</v>
      </c>
      <c r="AZ751" s="132">
        <f t="shared" si="472"/>
        <v>0.27293000000000001</v>
      </c>
      <c r="BA751" s="132">
        <f t="shared" si="473"/>
        <v>0.17826</v>
      </c>
      <c r="BB751" s="132">
        <f t="shared" si="474"/>
        <v>0.62612000000000001</v>
      </c>
      <c r="BC751" s="132">
        <f t="shared" si="475"/>
        <v>0.14500000000000002</v>
      </c>
      <c r="BD751" s="132">
        <f t="shared" si="476"/>
        <v>0.16455</v>
      </c>
      <c r="BE751" s="132">
        <f t="shared" si="477"/>
        <v>9.3400000000000011E-2</v>
      </c>
      <c r="BF751" s="132">
        <f t="shared" si="478"/>
        <v>4.2320000000000003E-2</v>
      </c>
      <c r="BG751" s="132">
        <f t="shared" si="489"/>
        <v>1.1009999999999999E-2</v>
      </c>
      <c r="BH751" s="132"/>
      <c r="BI751" s="132">
        <f t="shared" si="498"/>
        <v>1.3839000000000001</v>
      </c>
      <c r="BJ751" s="132">
        <f t="shared" si="498"/>
        <v>2.3584000000000001</v>
      </c>
      <c r="BK751" s="132">
        <f t="shared" si="498"/>
        <v>3.2649000000000004</v>
      </c>
      <c r="BL751" s="132">
        <f t="shared" si="479"/>
        <v>0.3488</v>
      </c>
      <c r="BM751" s="132">
        <f t="shared" si="490"/>
        <v>1.4964000000000002</v>
      </c>
      <c r="BN751" s="132">
        <f t="shared" si="480"/>
        <v>0.87258000000000002</v>
      </c>
      <c r="BO751" s="132"/>
      <c r="BP751" s="132">
        <f t="shared" si="491"/>
        <v>3.8326000000000002</v>
      </c>
      <c r="BQ751" s="132">
        <f t="shared" si="492"/>
        <v>10.062800000000001</v>
      </c>
      <c r="BR751" s="132">
        <f t="shared" si="493"/>
        <v>0.39057999999999998</v>
      </c>
      <c r="BS751" s="132">
        <f t="shared" si="481"/>
        <v>0.11566000000000001</v>
      </c>
      <c r="BT751" s="132">
        <f t="shared" si="482"/>
        <v>1.2939000000000001</v>
      </c>
      <c r="BU751" s="132"/>
      <c r="BV751" s="132">
        <f t="shared" si="494"/>
        <v>0.1363</v>
      </c>
      <c r="BW751" s="133">
        <f t="shared" si="499"/>
        <v>1.1873</v>
      </c>
      <c r="BX751" s="133">
        <f t="shared" si="499"/>
        <v>1.2174</v>
      </c>
      <c r="BY751" s="133">
        <f t="shared" si="483"/>
        <v>0.31950000000000001</v>
      </c>
      <c r="BZ751" s="133">
        <f t="shared" si="484"/>
        <v>0.33690000000000003</v>
      </c>
      <c r="CA751" s="133">
        <f t="shared" si="485"/>
        <v>1.0200000000000001E-2</v>
      </c>
      <c r="CB751" s="133">
        <f t="shared" si="486"/>
        <v>8.4755000000000003</v>
      </c>
      <c r="CC751" s="133"/>
      <c r="CD751" s="133">
        <f t="shared" si="487"/>
        <v>1.4407000000000001</v>
      </c>
    </row>
    <row r="752" spans="1:82" ht="15.75" x14ac:dyDescent="0.25">
      <c r="A752" s="125">
        <v>43850</v>
      </c>
      <c r="B752" s="138">
        <v>13632</v>
      </c>
      <c r="C752" s="138">
        <v>46587</v>
      </c>
      <c r="D752" s="138">
        <v>65540</v>
      </c>
      <c r="E752" s="138">
        <v>15564</v>
      </c>
      <c r="F752" s="138">
        <v>43796</v>
      </c>
      <c r="G752" s="138">
        <v>1266</v>
      </c>
      <c r="H752" s="138">
        <v>10826</v>
      </c>
      <c r="I752" s="138">
        <v>11090</v>
      </c>
      <c r="J752" s="138">
        <v>100935</v>
      </c>
      <c r="K752" s="138">
        <v>77373</v>
      </c>
      <c r="L752" s="138">
        <v>3230</v>
      </c>
      <c r="M752" s="138">
        <v>17007</v>
      </c>
      <c r="N752" s="138">
        <v>116</v>
      </c>
      <c r="O752" s="138">
        <v>15802</v>
      </c>
      <c r="P752" s="138">
        <v>13417</v>
      </c>
      <c r="Q752" s="138">
        <v>3002</v>
      </c>
      <c r="R752" s="138">
        <v>13012</v>
      </c>
      <c r="S752" s="138">
        <v>44713</v>
      </c>
      <c r="T752" s="138">
        <v>14018</v>
      </c>
      <c r="U752" s="138">
        <v>3303</v>
      </c>
      <c r="V752" s="138">
        <v>26971</v>
      </c>
      <c r="W752" s="138">
        <v>31666</v>
      </c>
      <c r="X752" s="138">
        <v>14202</v>
      </c>
      <c r="Y752" s="146">
        <v>17826</v>
      </c>
      <c r="Z752" s="138">
        <v>15281</v>
      </c>
      <c r="AA752" s="138">
        <v>44775</v>
      </c>
      <c r="AB752" s="138">
        <v>878</v>
      </c>
      <c r="AC752" s="138">
        <v>455</v>
      </c>
      <c r="AD752" s="146">
        <v>4368</v>
      </c>
      <c r="AE752" s="138">
        <v>31027</v>
      </c>
      <c r="AF752" s="138">
        <v>8977</v>
      </c>
      <c r="AG752" s="146">
        <v>6710</v>
      </c>
      <c r="AH752" s="138">
        <v>37430</v>
      </c>
      <c r="AI752" s="138">
        <v>27320</v>
      </c>
      <c r="AJ752" s="138">
        <v>391700</v>
      </c>
      <c r="AK752" s="128">
        <f t="shared" si="461"/>
        <v>0.17007000000000003</v>
      </c>
      <c r="AL752" s="129">
        <f t="shared" si="462"/>
        <v>1.3632</v>
      </c>
      <c r="AM752" s="129">
        <f t="shared" si="500"/>
        <v>2.3293500000000003</v>
      </c>
      <c r="AN752" s="129">
        <f t="shared" si="500"/>
        <v>3.2770000000000001</v>
      </c>
      <c r="AO752" s="129">
        <f t="shared" si="464"/>
        <v>10.093500000000001</v>
      </c>
      <c r="AP752" s="137">
        <f t="shared" si="465"/>
        <v>3.8686500000000001</v>
      </c>
      <c r="AQ752" s="129">
        <f t="shared" si="497"/>
        <v>0.37430000000000002</v>
      </c>
      <c r="AR752" s="129">
        <f t="shared" si="497"/>
        <v>0.2732</v>
      </c>
      <c r="AT752" s="131">
        <f t="shared" si="488"/>
        <v>43850</v>
      </c>
      <c r="AU752" s="132">
        <f t="shared" si="467"/>
        <v>0.31027000000000005</v>
      </c>
      <c r="AV752" s="132">
        <f t="shared" si="468"/>
        <v>0.44775000000000004</v>
      </c>
      <c r="AW752" s="132">
        <f t="shared" si="469"/>
        <v>0.44713000000000003</v>
      </c>
      <c r="AX752" s="132">
        <f t="shared" si="470"/>
        <v>4.5500000000000002E-3</v>
      </c>
      <c r="AY752" s="132">
        <f t="shared" si="471"/>
        <v>8.7800000000000013E-3</v>
      </c>
      <c r="AZ752" s="132">
        <f t="shared" si="472"/>
        <v>0.26971000000000001</v>
      </c>
      <c r="BA752" s="132">
        <f t="shared" si="473"/>
        <v>0.17826</v>
      </c>
      <c r="BB752" s="132">
        <f t="shared" si="474"/>
        <v>0.63332000000000011</v>
      </c>
      <c r="BC752" s="132">
        <f t="shared" si="475"/>
        <v>0.15281</v>
      </c>
      <c r="BD752" s="132">
        <f t="shared" si="476"/>
        <v>0.14202000000000001</v>
      </c>
      <c r="BE752" s="132">
        <f t="shared" si="477"/>
        <v>8.9770000000000003E-2</v>
      </c>
      <c r="BF752" s="132">
        <f t="shared" si="478"/>
        <v>4.3680000000000004E-2</v>
      </c>
      <c r="BG752" s="132">
        <f t="shared" si="489"/>
        <v>6.7099999999999998E-3</v>
      </c>
      <c r="BH752" s="132"/>
      <c r="BI752" s="132">
        <f t="shared" si="498"/>
        <v>1.3632</v>
      </c>
      <c r="BJ752" s="132">
        <f t="shared" si="498"/>
        <v>2.3293500000000003</v>
      </c>
      <c r="BK752" s="132">
        <f t="shared" si="498"/>
        <v>3.2770000000000001</v>
      </c>
      <c r="BL752" s="132">
        <f t="shared" si="479"/>
        <v>0.33030000000000004</v>
      </c>
      <c r="BM752" s="132">
        <f t="shared" si="490"/>
        <v>1.5564</v>
      </c>
      <c r="BN752" s="132">
        <f t="shared" si="480"/>
        <v>0.87592000000000003</v>
      </c>
      <c r="BO752" s="132"/>
      <c r="BP752" s="132">
        <f t="shared" si="491"/>
        <v>3.8686500000000001</v>
      </c>
      <c r="BQ752" s="132">
        <f t="shared" si="492"/>
        <v>10.093500000000001</v>
      </c>
      <c r="BR752" s="132">
        <f t="shared" si="493"/>
        <v>0.39169999999999999</v>
      </c>
      <c r="BS752" s="132">
        <f t="shared" si="481"/>
        <v>0.14018</v>
      </c>
      <c r="BT752" s="132">
        <f t="shared" si="482"/>
        <v>1.3012000000000001</v>
      </c>
      <c r="BU752" s="132"/>
      <c r="BV752" s="132">
        <f t="shared" si="494"/>
        <v>0.12660000000000002</v>
      </c>
      <c r="BW752" s="133">
        <f t="shared" si="499"/>
        <v>1.0826</v>
      </c>
      <c r="BX752" s="133">
        <f t="shared" si="499"/>
        <v>1.109</v>
      </c>
      <c r="BY752" s="133">
        <f t="shared" si="483"/>
        <v>0.30020000000000002</v>
      </c>
      <c r="BZ752" s="133">
        <f t="shared" si="484"/>
        <v>0.32300000000000001</v>
      </c>
      <c r="CA752" s="133">
        <f t="shared" si="485"/>
        <v>1.1600000000000001E-2</v>
      </c>
      <c r="CB752" s="133">
        <f t="shared" si="486"/>
        <v>7.9009999999999998</v>
      </c>
      <c r="CC752" s="133"/>
      <c r="CD752" s="133">
        <f t="shared" si="487"/>
        <v>1.3417000000000001</v>
      </c>
    </row>
    <row r="753" spans="1:82" ht="15.75" x14ac:dyDescent="0.25">
      <c r="A753" s="125">
        <v>43851</v>
      </c>
      <c r="B753" s="138">
        <v>12930</v>
      </c>
      <c r="C753" s="138">
        <v>44638</v>
      </c>
      <c r="D753" s="138">
        <v>63292</v>
      </c>
      <c r="E753" s="138">
        <v>15737</v>
      </c>
      <c r="F753" s="138">
        <v>39315</v>
      </c>
      <c r="G753" s="138">
        <v>1175</v>
      </c>
      <c r="H753" s="138">
        <v>10243</v>
      </c>
      <c r="I753" s="138">
        <v>11244</v>
      </c>
      <c r="J753" s="138">
        <v>97665</v>
      </c>
      <c r="K753" s="138">
        <v>74731</v>
      </c>
      <c r="L753" s="138">
        <v>3174</v>
      </c>
      <c r="M753" s="138">
        <v>15025</v>
      </c>
      <c r="N753" s="138">
        <v>181</v>
      </c>
      <c r="O753" s="138">
        <v>14026</v>
      </c>
      <c r="P753" s="138">
        <v>12582</v>
      </c>
      <c r="Q753" s="138">
        <v>2999</v>
      </c>
      <c r="R753" s="138">
        <v>13497</v>
      </c>
      <c r="S753" s="138">
        <v>45782</v>
      </c>
      <c r="T753" s="138">
        <v>11173</v>
      </c>
      <c r="U753" s="138">
        <v>3226</v>
      </c>
      <c r="V753" s="138">
        <v>24004</v>
      </c>
      <c r="W753" s="138">
        <v>32329</v>
      </c>
      <c r="X753" s="138">
        <v>13051</v>
      </c>
      <c r="Y753" s="146">
        <v>17826</v>
      </c>
      <c r="Z753" s="138">
        <v>13856</v>
      </c>
      <c r="AA753" s="138">
        <v>42433</v>
      </c>
      <c r="AB753" s="138">
        <v>885</v>
      </c>
      <c r="AC753" s="138">
        <v>401</v>
      </c>
      <c r="AD753" s="146">
        <v>4610</v>
      </c>
      <c r="AE753" s="138">
        <v>34392</v>
      </c>
      <c r="AF753" s="138">
        <v>11529</v>
      </c>
      <c r="AG753" s="145">
        <v>0</v>
      </c>
      <c r="AH753" s="138">
        <v>36300</v>
      </c>
      <c r="AI753" s="138">
        <v>27980</v>
      </c>
      <c r="AJ753" s="146">
        <v>394160</v>
      </c>
      <c r="AK753" s="128">
        <f t="shared" si="461"/>
        <v>0.15025000000000002</v>
      </c>
      <c r="AL753" s="129">
        <f t="shared" si="462"/>
        <v>1.2930000000000001</v>
      </c>
      <c r="AM753" s="129">
        <f t="shared" si="500"/>
        <v>2.2319</v>
      </c>
      <c r="AN753" s="129">
        <f t="shared" si="500"/>
        <v>3.1646000000000001</v>
      </c>
      <c r="AO753" s="129">
        <f t="shared" si="464"/>
        <v>9.7665000000000006</v>
      </c>
      <c r="AP753" s="129">
        <f t="shared" si="465"/>
        <v>3.7365500000000003</v>
      </c>
      <c r="AQ753" s="129">
        <f t="shared" si="497"/>
        <v>0.36300000000000004</v>
      </c>
      <c r="AR753" s="129">
        <f t="shared" si="497"/>
        <v>0.27980000000000005</v>
      </c>
      <c r="AT753" s="131">
        <f t="shared" si="488"/>
        <v>43851</v>
      </c>
      <c r="AU753" s="132">
        <f t="shared" si="467"/>
        <v>0.34392</v>
      </c>
      <c r="AV753" s="132">
        <f t="shared" si="468"/>
        <v>0.42433000000000004</v>
      </c>
      <c r="AW753" s="132">
        <f t="shared" si="469"/>
        <v>0.45782000000000006</v>
      </c>
      <c r="AX753" s="132">
        <f t="shared" si="470"/>
        <v>4.0100000000000005E-3</v>
      </c>
      <c r="AY753" s="132">
        <f t="shared" si="471"/>
        <v>8.8500000000000002E-3</v>
      </c>
      <c r="AZ753" s="132">
        <f t="shared" si="472"/>
        <v>0.24004000000000003</v>
      </c>
      <c r="BA753" s="132">
        <f t="shared" si="473"/>
        <v>0.17826</v>
      </c>
      <c r="BB753" s="132">
        <f t="shared" si="474"/>
        <v>0.64658000000000004</v>
      </c>
      <c r="BC753" s="132">
        <f t="shared" si="475"/>
        <v>0.13856000000000002</v>
      </c>
      <c r="BD753" s="132">
        <f t="shared" si="476"/>
        <v>0.13051000000000001</v>
      </c>
      <c r="BE753" s="132">
        <f t="shared" si="477"/>
        <v>0.11529</v>
      </c>
      <c r="BF753" s="132">
        <f t="shared" si="478"/>
        <v>4.6100000000000002E-2</v>
      </c>
      <c r="BG753" s="132">
        <f t="shared" si="489"/>
        <v>0</v>
      </c>
      <c r="BH753" s="132"/>
      <c r="BI753" s="132">
        <f t="shared" si="498"/>
        <v>1.2930000000000001</v>
      </c>
      <c r="BJ753" s="132">
        <f t="shared" si="498"/>
        <v>2.2319</v>
      </c>
      <c r="BK753" s="132">
        <f t="shared" si="498"/>
        <v>3.1646000000000001</v>
      </c>
      <c r="BL753" s="132">
        <f t="shared" si="479"/>
        <v>0.3226</v>
      </c>
      <c r="BM753" s="132">
        <f t="shared" si="490"/>
        <v>1.5737000000000001</v>
      </c>
      <c r="BN753" s="132">
        <f t="shared" si="480"/>
        <v>0.78630000000000011</v>
      </c>
      <c r="BO753" s="132"/>
      <c r="BP753" s="132">
        <f t="shared" si="491"/>
        <v>3.7365500000000003</v>
      </c>
      <c r="BQ753" s="132">
        <f t="shared" si="492"/>
        <v>9.7665000000000006</v>
      </c>
      <c r="BR753" s="132">
        <f t="shared" si="493"/>
        <v>0.39415999999999995</v>
      </c>
      <c r="BS753" s="132">
        <f t="shared" si="481"/>
        <v>0.11173000000000001</v>
      </c>
      <c r="BT753" s="132">
        <f t="shared" si="482"/>
        <v>1.3497000000000001</v>
      </c>
      <c r="BU753" s="132"/>
      <c r="BV753" s="132">
        <f t="shared" si="494"/>
        <v>0.11750000000000001</v>
      </c>
      <c r="BW753" s="133">
        <f t="shared" si="499"/>
        <v>1.0243</v>
      </c>
      <c r="BX753" s="133">
        <f t="shared" si="499"/>
        <v>1.1244000000000001</v>
      </c>
      <c r="BY753" s="133">
        <f t="shared" si="483"/>
        <v>0.2999</v>
      </c>
      <c r="BZ753" s="133">
        <f t="shared" si="484"/>
        <v>0.31740000000000002</v>
      </c>
      <c r="CA753" s="133">
        <f t="shared" si="485"/>
        <v>1.8100000000000002E-2</v>
      </c>
      <c r="CB753" s="133">
        <f t="shared" si="486"/>
        <v>7.0129999999999999</v>
      </c>
      <c r="CC753" s="133"/>
      <c r="CD753" s="133">
        <f t="shared" si="487"/>
        <v>1.2582</v>
      </c>
    </row>
    <row r="754" spans="1:82" ht="15.75" x14ac:dyDescent="0.25">
      <c r="A754" s="125">
        <v>43852</v>
      </c>
      <c r="B754" s="138">
        <v>12884</v>
      </c>
      <c r="C754" s="138">
        <v>44507</v>
      </c>
      <c r="D754" s="138">
        <v>62920</v>
      </c>
      <c r="E754" s="138">
        <v>15800</v>
      </c>
      <c r="F754" s="138">
        <v>41725</v>
      </c>
      <c r="G754" s="138">
        <v>1109</v>
      </c>
      <c r="H754" s="138">
        <v>9981</v>
      </c>
      <c r="I754" s="138">
        <v>10589</v>
      </c>
      <c r="J754" s="138">
        <v>96993</v>
      </c>
      <c r="K754" s="138">
        <v>73982</v>
      </c>
      <c r="L754" s="138">
        <v>3079</v>
      </c>
      <c r="M754" s="138">
        <v>15384</v>
      </c>
      <c r="N754" s="138">
        <v>195</v>
      </c>
      <c r="O754" s="146">
        <v>13600</v>
      </c>
      <c r="P754" s="146">
        <v>12335</v>
      </c>
      <c r="Q754" s="146">
        <v>2897</v>
      </c>
      <c r="R754" s="138">
        <v>12499</v>
      </c>
      <c r="S754" s="138">
        <v>46116</v>
      </c>
      <c r="T754" s="138">
        <v>12451</v>
      </c>
      <c r="U754" s="138">
        <v>3207</v>
      </c>
      <c r="V754" s="138">
        <v>23565</v>
      </c>
      <c r="W754" s="138">
        <v>33397</v>
      </c>
      <c r="X754" s="138">
        <v>12814</v>
      </c>
      <c r="Y754" s="146">
        <v>17826</v>
      </c>
      <c r="Z754" s="138">
        <v>14331</v>
      </c>
      <c r="AA754" s="138">
        <v>43084</v>
      </c>
      <c r="AB754" s="138">
        <v>974</v>
      </c>
      <c r="AC754" s="138">
        <v>405</v>
      </c>
      <c r="AD754" s="138">
        <v>3486</v>
      </c>
      <c r="AE754" s="138">
        <v>29826</v>
      </c>
      <c r="AF754" s="138">
        <v>11907</v>
      </c>
      <c r="AG754" s="138">
        <v>10960</v>
      </c>
      <c r="AH754" s="138">
        <v>22510</v>
      </c>
      <c r="AI754" s="138">
        <v>21560</v>
      </c>
      <c r="AJ754" s="138">
        <v>292820</v>
      </c>
      <c r="AK754" s="128">
        <f t="shared" si="461"/>
        <v>0.15384</v>
      </c>
      <c r="AL754" s="129">
        <f t="shared" si="462"/>
        <v>1.2884</v>
      </c>
      <c r="AM754" s="129">
        <f t="shared" si="500"/>
        <v>2.2253500000000002</v>
      </c>
      <c r="AN754" s="129">
        <f t="shared" si="500"/>
        <v>3.1460000000000004</v>
      </c>
      <c r="AO754" s="129">
        <f t="shared" si="464"/>
        <v>9.6993000000000009</v>
      </c>
      <c r="AP754" s="129">
        <f t="shared" si="465"/>
        <v>3.6991000000000001</v>
      </c>
      <c r="AQ754" s="129">
        <f t="shared" si="497"/>
        <v>0.22510000000000002</v>
      </c>
      <c r="AR754" s="129">
        <f t="shared" si="497"/>
        <v>0.21560000000000001</v>
      </c>
      <c r="AT754" s="131">
        <f t="shared" si="488"/>
        <v>43852</v>
      </c>
      <c r="AU754" s="132">
        <f t="shared" si="467"/>
        <v>0.29826000000000003</v>
      </c>
      <c r="AV754" s="132">
        <f t="shared" si="468"/>
        <v>0.43084000000000006</v>
      </c>
      <c r="AW754" s="132">
        <f t="shared" si="469"/>
        <v>0.46116000000000001</v>
      </c>
      <c r="AX754" s="132">
        <f t="shared" si="470"/>
        <v>4.0500000000000006E-3</v>
      </c>
      <c r="AY754" s="132">
        <f t="shared" si="471"/>
        <v>9.7400000000000004E-3</v>
      </c>
      <c r="AZ754" s="132">
        <f t="shared" si="472"/>
        <v>0.23565000000000003</v>
      </c>
      <c r="BA754" s="132">
        <f t="shared" si="473"/>
        <v>0.17826</v>
      </c>
      <c r="BB754" s="132">
        <f t="shared" si="474"/>
        <v>0.66794000000000009</v>
      </c>
      <c r="BC754" s="132">
        <f t="shared" si="475"/>
        <v>0.14331000000000002</v>
      </c>
      <c r="BD754" s="132">
        <f t="shared" si="476"/>
        <v>0.12814</v>
      </c>
      <c r="BE754" s="132">
        <f t="shared" si="477"/>
        <v>0.11907000000000001</v>
      </c>
      <c r="BF754" s="132">
        <f t="shared" si="478"/>
        <v>3.4860000000000002E-2</v>
      </c>
      <c r="BG754" s="132">
        <f t="shared" si="489"/>
        <v>1.0959999999999999E-2</v>
      </c>
      <c r="BH754" s="132"/>
      <c r="BI754" s="132">
        <f t="shared" si="498"/>
        <v>1.2884</v>
      </c>
      <c r="BJ754" s="132">
        <f t="shared" si="498"/>
        <v>2.2253500000000002</v>
      </c>
      <c r="BK754" s="132">
        <f t="shared" si="498"/>
        <v>3.1460000000000004</v>
      </c>
      <c r="BL754" s="132">
        <f t="shared" si="479"/>
        <v>0.32070000000000004</v>
      </c>
      <c r="BM754" s="132">
        <f t="shared" si="490"/>
        <v>1.58</v>
      </c>
      <c r="BN754" s="132">
        <f t="shared" si="480"/>
        <v>0.83450000000000002</v>
      </c>
      <c r="BO754" s="132"/>
      <c r="BP754" s="132">
        <f t="shared" si="491"/>
        <v>3.6991000000000001</v>
      </c>
      <c r="BQ754" s="132">
        <f t="shared" si="492"/>
        <v>9.6993000000000009</v>
      </c>
      <c r="BR754" s="132">
        <f t="shared" si="493"/>
        <v>0.29281999999999997</v>
      </c>
      <c r="BS754" s="132">
        <f t="shared" si="481"/>
        <v>0.12451000000000001</v>
      </c>
      <c r="BT754" s="132">
        <f t="shared" si="482"/>
        <v>1.2499</v>
      </c>
      <c r="BU754" s="132"/>
      <c r="BV754" s="132">
        <f t="shared" si="494"/>
        <v>0.1109</v>
      </c>
      <c r="BW754" s="133">
        <f t="shared" si="499"/>
        <v>0.9981000000000001</v>
      </c>
      <c r="BX754" s="133">
        <f t="shared" si="499"/>
        <v>1.0589</v>
      </c>
      <c r="BY754" s="133">
        <f t="shared" si="483"/>
        <v>0.28970000000000001</v>
      </c>
      <c r="BZ754" s="133">
        <f t="shared" si="484"/>
        <v>0.30790000000000001</v>
      </c>
      <c r="CA754" s="133">
        <f t="shared" si="485"/>
        <v>1.95E-2</v>
      </c>
      <c r="CB754" s="133">
        <f t="shared" si="486"/>
        <v>6.8</v>
      </c>
      <c r="CC754" s="133"/>
      <c r="CD754" s="133">
        <f t="shared" si="487"/>
        <v>1.2335</v>
      </c>
    </row>
    <row r="755" spans="1:82" ht="15.75" x14ac:dyDescent="0.25">
      <c r="A755" s="125">
        <v>43853</v>
      </c>
      <c r="B755" s="138">
        <v>12732</v>
      </c>
      <c r="C755" s="138">
        <v>43812</v>
      </c>
      <c r="D755" s="138">
        <v>62072</v>
      </c>
      <c r="E755" s="138">
        <v>15464</v>
      </c>
      <c r="F755" s="138">
        <v>38920</v>
      </c>
      <c r="G755" s="138">
        <v>1088</v>
      </c>
      <c r="H755" s="138">
        <v>9773</v>
      </c>
      <c r="I755" s="138">
        <v>10629</v>
      </c>
      <c r="J755" s="138">
        <v>96686</v>
      </c>
      <c r="K755" s="138">
        <v>74603</v>
      </c>
      <c r="L755" s="138">
        <v>3058</v>
      </c>
      <c r="M755" s="138">
        <v>14728</v>
      </c>
      <c r="N755" s="138">
        <v>210</v>
      </c>
      <c r="O755" s="146">
        <v>13635</v>
      </c>
      <c r="P755" s="146">
        <v>12244</v>
      </c>
      <c r="Q755" s="146">
        <v>2737</v>
      </c>
      <c r="R755" s="138">
        <v>12679</v>
      </c>
      <c r="S755" s="138">
        <v>44441</v>
      </c>
      <c r="T755" s="138">
        <v>11897</v>
      </c>
      <c r="U755" s="138">
        <v>3168</v>
      </c>
      <c r="V755" s="138">
        <v>23415</v>
      </c>
      <c r="W755" s="138">
        <v>31302</v>
      </c>
      <c r="X755" s="138">
        <v>12914</v>
      </c>
      <c r="Y755" s="146">
        <v>17826</v>
      </c>
      <c r="Z755" s="138">
        <v>13727</v>
      </c>
      <c r="AA755" s="138">
        <v>42379</v>
      </c>
      <c r="AB755" s="138">
        <v>1037</v>
      </c>
      <c r="AC755" s="138">
        <v>349</v>
      </c>
      <c r="AD755" s="138">
        <v>3968</v>
      </c>
      <c r="AE755" s="138">
        <v>22840</v>
      </c>
      <c r="AF755" s="138">
        <v>12160</v>
      </c>
      <c r="AG755" s="138">
        <v>0</v>
      </c>
      <c r="AH755" s="138">
        <v>34540</v>
      </c>
      <c r="AI755" s="138">
        <v>22860</v>
      </c>
      <c r="AJ755" s="138">
        <v>398600</v>
      </c>
      <c r="AK755" s="128">
        <f t="shared" si="461"/>
        <v>0.14728000000000002</v>
      </c>
      <c r="AL755" s="129">
        <f t="shared" si="462"/>
        <v>1.2732000000000001</v>
      </c>
      <c r="AM755" s="129">
        <f t="shared" si="500"/>
        <v>2.1906000000000003</v>
      </c>
      <c r="AN755" s="129">
        <f t="shared" si="500"/>
        <v>3.1036000000000001</v>
      </c>
      <c r="AO755" s="129">
        <f t="shared" si="464"/>
        <v>9.6685999999999996</v>
      </c>
      <c r="AP755" s="129">
        <f t="shared" si="465"/>
        <v>3.7301500000000001</v>
      </c>
      <c r="AQ755" s="129">
        <f t="shared" si="497"/>
        <v>0.34540000000000004</v>
      </c>
      <c r="AR755" s="129">
        <f t="shared" si="497"/>
        <v>0.22860000000000003</v>
      </c>
      <c r="AT755" s="131">
        <f t="shared" si="488"/>
        <v>43853</v>
      </c>
      <c r="AU755" s="132">
        <f t="shared" si="467"/>
        <v>0.22840000000000002</v>
      </c>
      <c r="AV755" s="132">
        <f t="shared" si="468"/>
        <v>0.42379000000000006</v>
      </c>
      <c r="AW755" s="132">
        <f t="shared" si="469"/>
        <v>0.44441000000000003</v>
      </c>
      <c r="AX755" s="132">
        <f t="shared" si="470"/>
        <v>3.4900000000000005E-3</v>
      </c>
      <c r="AY755" s="132">
        <f t="shared" si="471"/>
        <v>1.0370000000000001E-2</v>
      </c>
      <c r="AZ755" s="132">
        <f t="shared" si="472"/>
        <v>0.23415000000000002</v>
      </c>
      <c r="BA755" s="132">
        <f t="shared" si="473"/>
        <v>0.17826</v>
      </c>
      <c r="BB755" s="132">
        <f t="shared" si="474"/>
        <v>0.62604000000000004</v>
      </c>
      <c r="BC755" s="132">
        <f t="shared" si="475"/>
        <v>0.13727</v>
      </c>
      <c r="BD755" s="132">
        <f t="shared" si="476"/>
        <v>0.12914</v>
      </c>
      <c r="BE755" s="132">
        <f t="shared" si="477"/>
        <v>0.12160000000000001</v>
      </c>
      <c r="BF755" s="132">
        <f t="shared" si="478"/>
        <v>3.968E-2</v>
      </c>
      <c r="BG755" s="132">
        <f t="shared" si="489"/>
        <v>0</v>
      </c>
      <c r="BH755" s="132"/>
      <c r="BI755" s="132">
        <f t="shared" si="498"/>
        <v>1.2732000000000001</v>
      </c>
      <c r="BJ755" s="132">
        <f t="shared" si="498"/>
        <v>2.1906000000000003</v>
      </c>
      <c r="BK755" s="132">
        <f t="shared" si="498"/>
        <v>3.1036000000000001</v>
      </c>
      <c r="BL755" s="132">
        <f t="shared" si="479"/>
        <v>0.31680000000000003</v>
      </c>
      <c r="BM755" s="132">
        <f t="shared" si="490"/>
        <v>1.5464</v>
      </c>
      <c r="BN755" s="132">
        <f t="shared" si="480"/>
        <v>0.77840000000000009</v>
      </c>
      <c r="BO755" s="132"/>
      <c r="BP755" s="132">
        <f t="shared" si="491"/>
        <v>3.7301500000000001</v>
      </c>
      <c r="BQ755" s="132">
        <f t="shared" si="492"/>
        <v>9.6685999999999996</v>
      </c>
      <c r="BR755" s="132">
        <f t="shared" si="493"/>
        <v>0.39859999999999995</v>
      </c>
      <c r="BS755" s="132">
        <f t="shared" si="481"/>
        <v>0.11897000000000001</v>
      </c>
      <c r="BT755" s="132">
        <f t="shared" si="482"/>
        <v>1.2679</v>
      </c>
      <c r="BU755" s="132"/>
      <c r="BV755" s="132">
        <f t="shared" si="494"/>
        <v>0.10880000000000001</v>
      </c>
      <c r="BW755" s="133">
        <f t="shared" si="499"/>
        <v>0.97730000000000006</v>
      </c>
      <c r="BX755" s="133">
        <f t="shared" si="499"/>
        <v>1.0629</v>
      </c>
      <c r="BY755" s="133">
        <f t="shared" si="483"/>
        <v>0.2737</v>
      </c>
      <c r="BZ755" s="133">
        <f t="shared" si="484"/>
        <v>0.30580000000000002</v>
      </c>
      <c r="CA755" s="133">
        <f t="shared" si="485"/>
        <v>2.1000000000000001E-2</v>
      </c>
      <c r="CB755" s="133">
        <f t="shared" si="486"/>
        <v>6.8174999999999999</v>
      </c>
      <c r="CC755" s="133"/>
      <c r="CD755" s="133">
        <f t="shared" si="487"/>
        <v>1.2244000000000002</v>
      </c>
    </row>
    <row r="756" spans="1:82" ht="15.75" x14ac:dyDescent="0.25">
      <c r="A756" s="125">
        <v>43854</v>
      </c>
      <c r="B756" s="138">
        <v>12634</v>
      </c>
      <c r="C756" s="138">
        <v>43936</v>
      </c>
      <c r="D756" s="138">
        <v>61788</v>
      </c>
      <c r="E756" s="138">
        <v>15130</v>
      </c>
      <c r="F756" s="138">
        <v>39838</v>
      </c>
      <c r="G756" s="138">
        <v>1099</v>
      </c>
      <c r="H756" s="138">
        <v>9764</v>
      </c>
      <c r="I756" s="138">
        <v>10548</v>
      </c>
      <c r="J756" s="138">
        <v>96478</v>
      </c>
      <c r="K756" s="138">
        <v>74270</v>
      </c>
      <c r="L756" s="138">
        <v>3004</v>
      </c>
      <c r="M756" s="138">
        <v>15030</v>
      </c>
      <c r="N756" s="138">
        <v>224</v>
      </c>
      <c r="O756" s="146">
        <v>14353</v>
      </c>
      <c r="P756" s="146">
        <v>12467</v>
      </c>
      <c r="Q756" s="146">
        <v>2736</v>
      </c>
      <c r="R756" s="138">
        <v>13497</v>
      </c>
      <c r="S756" s="138">
        <v>44477</v>
      </c>
      <c r="T756" s="138">
        <v>13077</v>
      </c>
      <c r="U756" s="138">
        <v>3096</v>
      </c>
      <c r="V756" s="138">
        <v>22693</v>
      </c>
      <c r="W756" s="138">
        <v>32728</v>
      </c>
      <c r="X756" s="138">
        <v>12797</v>
      </c>
      <c r="Y756" s="146">
        <v>17826</v>
      </c>
      <c r="Z756" s="138">
        <v>14004</v>
      </c>
      <c r="AA756" s="138">
        <v>43209</v>
      </c>
      <c r="AB756" s="138">
        <v>993</v>
      </c>
      <c r="AC756" s="138">
        <v>382</v>
      </c>
      <c r="AD756" s="138">
        <v>4314</v>
      </c>
      <c r="AE756" s="138">
        <v>22919</v>
      </c>
      <c r="AF756" s="138">
        <v>11269</v>
      </c>
      <c r="AG756" s="138">
        <v>10900</v>
      </c>
      <c r="AH756" s="138">
        <v>29920</v>
      </c>
      <c r="AI756" s="138">
        <v>25870</v>
      </c>
      <c r="AJ756" s="138">
        <v>389380</v>
      </c>
      <c r="AK756" s="128">
        <f t="shared" si="461"/>
        <v>0.15030000000000002</v>
      </c>
      <c r="AL756" s="129">
        <f t="shared" si="462"/>
        <v>1.2634000000000001</v>
      </c>
      <c r="AM756" s="129">
        <f t="shared" si="500"/>
        <v>2.1968000000000001</v>
      </c>
      <c r="AN756" s="129">
        <f t="shared" si="500"/>
        <v>3.0894000000000004</v>
      </c>
      <c r="AO756" s="129">
        <f t="shared" si="464"/>
        <v>9.6478000000000002</v>
      </c>
      <c r="AP756" s="129">
        <f t="shared" si="465"/>
        <v>3.7135000000000002</v>
      </c>
      <c r="AQ756" s="129">
        <f t="shared" si="497"/>
        <v>0.29920000000000002</v>
      </c>
      <c r="AR756" s="129">
        <f t="shared" si="497"/>
        <v>0.25870000000000004</v>
      </c>
      <c r="AT756" s="131">
        <f t="shared" si="488"/>
        <v>43854</v>
      </c>
      <c r="AU756" s="132">
        <f t="shared" si="467"/>
        <v>0.22919000000000003</v>
      </c>
      <c r="AV756" s="132">
        <f t="shared" si="468"/>
        <v>0.43209000000000003</v>
      </c>
      <c r="AW756" s="132">
        <f t="shared" si="469"/>
        <v>0.44477000000000005</v>
      </c>
      <c r="AX756" s="132">
        <f t="shared" si="470"/>
        <v>3.8200000000000005E-3</v>
      </c>
      <c r="AY756" s="132">
        <f t="shared" si="471"/>
        <v>9.9300000000000013E-3</v>
      </c>
      <c r="AZ756" s="132">
        <f t="shared" si="472"/>
        <v>0.22693000000000002</v>
      </c>
      <c r="BA756" s="132">
        <f t="shared" si="473"/>
        <v>0.17826</v>
      </c>
      <c r="BB756" s="132">
        <f t="shared" si="474"/>
        <v>0.65456000000000003</v>
      </c>
      <c r="BC756" s="132">
        <f t="shared" si="475"/>
        <v>0.14004</v>
      </c>
      <c r="BD756" s="132">
        <f t="shared" si="476"/>
        <v>0.12797</v>
      </c>
      <c r="BE756" s="132">
        <f t="shared" si="477"/>
        <v>0.11269000000000001</v>
      </c>
      <c r="BF756" s="132">
        <f t="shared" si="478"/>
        <v>4.3140000000000005E-2</v>
      </c>
      <c r="BG756" s="132">
        <f t="shared" si="489"/>
        <v>1.09E-2</v>
      </c>
      <c r="BH756" s="132"/>
      <c r="BI756" s="132">
        <f t="shared" si="498"/>
        <v>1.2634000000000001</v>
      </c>
      <c r="BJ756" s="132">
        <f t="shared" si="498"/>
        <v>2.1968000000000001</v>
      </c>
      <c r="BK756" s="132">
        <f t="shared" si="498"/>
        <v>3.0894000000000004</v>
      </c>
      <c r="BL756" s="132">
        <f t="shared" si="479"/>
        <v>0.30960000000000004</v>
      </c>
      <c r="BM756" s="132">
        <f t="shared" si="490"/>
        <v>1.5130000000000001</v>
      </c>
      <c r="BN756" s="132">
        <f t="shared" si="480"/>
        <v>0.79676000000000002</v>
      </c>
      <c r="BO756" s="132"/>
      <c r="BP756" s="132">
        <f t="shared" si="491"/>
        <v>3.7135000000000002</v>
      </c>
      <c r="BQ756" s="132">
        <f t="shared" si="492"/>
        <v>9.6478000000000002</v>
      </c>
      <c r="BR756" s="132">
        <f t="shared" si="493"/>
        <v>0.38938</v>
      </c>
      <c r="BS756" s="132">
        <f t="shared" si="481"/>
        <v>0.13077</v>
      </c>
      <c r="BT756" s="132">
        <f t="shared" si="482"/>
        <v>1.3497000000000001</v>
      </c>
      <c r="BU756" s="132"/>
      <c r="BV756" s="132">
        <f t="shared" si="494"/>
        <v>0.10990000000000001</v>
      </c>
      <c r="BW756" s="133">
        <f t="shared" si="499"/>
        <v>0.97640000000000005</v>
      </c>
      <c r="BX756" s="133">
        <f t="shared" si="499"/>
        <v>1.0548</v>
      </c>
      <c r="BY756" s="133">
        <f t="shared" si="483"/>
        <v>0.27360000000000001</v>
      </c>
      <c r="BZ756" s="133">
        <f t="shared" si="484"/>
        <v>0.3004</v>
      </c>
      <c r="CA756" s="133">
        <f t="shared" si="485"/>
        <v>2.24E-2</v>
      </c>
      <c r="CB756" s="133">
        <f t="shared" si="486"/>
        <v>7.1764999999999999</v>
      </c>
      <c r="CC756" s="133"/>
      <c r="CD756" s="133">
        <f t="shared" si="487"/>
        <v>1.2467000000000001</v>
      </c>
    </row>
    <row r="757" spans="1:82" ht="15.75" x14ac:dyDescent="0.25">
      <c r="A757" s="125">
        <v>43855</v>
      </c>
      <c r="B757" s="138">
        <v>13818</v>
      </c>
      <c r="C757" s="138">
        <v>47222</v>
      </c>
      <c r="D757" s="138">
        <v>65625</v>
      </c>
      <c r="E757" s="138">
        <v>16976</v>
      </c>
      <c r="F757" s="138">
        <v>44415</v>
      </c>
      <c r="G757" s="138">
        <v>1605</v>
      </c>
      <c r="H757" s="138">
        <v>12266</v>
      </c>
      <c r="I757" s="138">
        <v>13320</v>
      </c>
      <c r="J757" s="138">
        <v>104704</v>
      </c>
      <c r="K757" s="138">
        <v>82297</v>
      </c>
      <c r="L757" s="138">
        <v>3433</v>
      </c>
      <c r="M757" s="138">
        <v>18464</v>
      </c>
      <c r="N757" s="138">
        <v>103</v>
      </c>
      <c r="O757" s="146">
        <v>17517</v>
      </c>
      <c r="P757" s="146">
        <v>14744</v>
      </c>
      <c r="Q757" s="146">
        <v>3412</v>
      </c>
      <c r="R757" s="138">
        <v>14292</v>
      </c>
      <c r="S757" s="138">
        <v>45597</v>
      </c>
      <c r="T757" s="138">
        <v>14153</v>
      </c>
      <c r="U757" s="138">
        <v>4876</v>
      </c>
      <c r="V757" s="138">
        <v>25751</v>
      </c>
      <c r="W757" s="138">
        <v>32914</v>
      </c>
      <c r="X757" s="138">
        <v>19072</v>
      </c>
      <c r="Y757" s="146">
        <v>17826</v>
      </c>
      <c r="Z757" s="138">
        <v>15077</v>
      </c>
      <c r="AA757" s="138">
        <v>47093</v>
      </c>
      <c r="AB757" s="138">
        <v>1298</v>
      </c>
      <c r="AC757" s="138">
        <v>544</v>
      </c>
      <c r="AD757" s="146">
        <v>5199</v>
      </c>
      <c r="AE757" s="138">
        <v>26010</v>
      </c>
      <c r="AF757" s="138">
        <v>11243</v>
      </c>
      <c r="AG757" s="138">
        <v>11010</v>
      </c>
      <c r="AH757" s="138">
        <v>38990</v>
      </c>
      <c r="AI757" s="138">
        <v>32090</v>
      </c>
      <c r="AJ757" s="146">
        <v>395780</v>
      </c>
      <c r="AK757" s="128">
        <f t="shared" si="461"/>
        <v>0.18464000000000003</v>
      </c>
      <c r="AL757" s="129">
        <f t="shared" si="462"/>
        <v>1.3818000000000001</v>
      </c>
      <c r="AM757" s="129">
        <f t="shared" si="500"/>
        <v>2.3611</v>
      </c>
      <c r="AN757" s="129">
        <f t="shared" si="500"/>
        <v>3.28125</v>
      </c>
      <c r="AO757" s="129">
        <f t="shared" si="464"/>
        <v>10.4704</v>
      </c>
      <c r="AP757" s="129">
        <f t="shared" si="465"/>
        <v>4.1148500000000006</v>
      </c>
      <c r="AQ757" s="129">
        <f t="shared" si="497"/>
        <v>0.38990000000000002</v>
      </c>
      <c r="AR757" s="129">
        <f t="shared" si="497"/>
        <v>0.32090000000000002</v>
      </c>
      <c r="AT757" s="131">
        <f t="shared" si="488"/>
        <v>43855</v>
      </c>
      <c r="AU757" s="132">
        <f t="shared" si="467"/>
        <v>0.2601</v>
      </c>
      <c r="AV757" s="132">
        <f t="shared" si="468"/>
        <v>0.47093000000000002</v>
      </c>
      <c r="AW757" s="132">
        <f t="shared" si="469"/>
        <v>0.45597000000000004</v>
      </c>
      <c r="AX757" s="132">
        <f t="shared" si="470"/>
        <v>5.4400000000000004E-3</v>
      </c>
      <c r="AY757" s="132">
        <f t="shared" si="471"/>
        <v>1.298E-2</v>
      </c>
      <c r="AZ757" s="132">
        <f t="shared" si="472"/>
        <v>0.25751000000000002</v>
      </c>
      <c r="BA757" s="132">
        <f t="shared" si="473"/>
        <v>0.17826</v>
      </c>
      <c r="BB757" s="132">
        <f t="shared" si="474"/>
        <v>0.65828000000000009</v>
      </c>
      <c r="BC757" s="132">
        <f t="shared" si="475"/>
        <v>0.15077000000000002</v>
      </c>
      <c r="BD757" s="132">
        <f t="shared" si="476"/>
        <v>0.19072000000000003</v>
      </c>
      <c r="BE757" s="132">
        <f t="shared" si="477"/>
        <v>0.11243000000000002</v>
      </c>
      <c r="BF757" s="132">
        <f t="shared" si="478"/>
        <v>5.1990000000000001E-2</v>
      </c>
      <c r="BG757" s="132">
        <f t="shared" si="489"/>
        <v>1.1009999999999999E-2</v>
      </c>
      <c r="BH757" s="132"/>
      <c r="BI757" s="132">
        <f t="shared" si="498"/>
        <v>1.3818000000000001</v>
      </c>
      <c r="BJ757" s="132">
        <f t="shared" si="498"/>
        <v>2.3611</v>
      </c>
      <c r="BK757" s="132">
        <f t="shared" si="498"/>
        <v>3.28125</v>
      </c>
      <c r="BL757" s="132">
        <f t="shared" si="479"/>
        <v>0.48760000000000003</v>
      </c>
      <c r="BM757" s="132">
        <f t="shared" si="490"/>
        <v>1.6976</v>
      </c>
      <c r="BN757" s="132">
        <f t="shared" si="480"/>
        <v>0.88830000000000009</v>
      </c>
      <c r="BO757" s="132"/>
      <c r="BP757" s="132">
        <f t="shared" si="491"/>
        <v>4.1148500000000006</v>
      </c>
      <c r="BQ757" s="132">
        <f t="shared" si="492"/>
        <v>10.4704</v>
      </c>
      <c r="BR757" s="132">
        <f t="shared" si="493"/>
        <v>0.39577999999999997</v>
      </c>
      <c r="BS757" s="132">
        <f t="shared" si="481"/>
        <v>0.14153000000000002</v>
      </c>
      <c r="BT757" s="132">
        <f t="shared" si="482"/>
        <v>1.4292</v>
      </c>
      <c r="BU757" s="132"/>
      <c r="BV757" s="132">
        <f t="shared" si="494"/>
        <v>0.1605</v>
      </c>
      <c r="BW757" s="133">
        <f t="shared" si="499"/>
        <v>1.2266000000000001</v>
      </c>
      <c r="BX757" s="133">
        <f t="shared" si="499"/>
        <v>1.3320000000000001</v>
      </c>
      <c r="BY757" s="133">
        <f t="shared" si="483"/>
        <v>0.3412</v>
      </c>
      <c r="BZ757" s="133">
        <f t="shared" si="484"/>
        <v>0.34329999999999999</v>
      </c>
      <c r="CA757" s="133">
        <f t="shared" si="485"/>
        <v>1.03E-2</v>
      </c>
      <c r="CB757" s="133">
        <f t="shared" si="486"/>
        <v>8.7584999999999997</v>
      </c>
      <c r="CC757" s="133"/>
      <c r="CD757" s="133">
        <f t="shared" si="487"/>
        <v>1.4744000000000002</v>
      </c>
    </row>
    <row r="758" spans="1:82" ht="15.75" x14ac:dyDescent="0.25">
      <c r="A758" s="125">
        <v>43856</v>
      </c>
      <c r="B758" s="138">
        <v>14081</v>
      </c>
      <c r="C758" s="138">
        <v>47302</v>
      </c>
      <c r="D758" s="138">
        <v>65574</v>
      </c>
      <c r="E758" s="138">
        <v>17262</v>
      </c>
      <c r="F758" s="138">
        <v>44992</v>
      </c>
      <c r="G758" s="138">
        <v>1378</v>
      </c>
      <c r="H758" s="138">
        <v>12152</v>
      </c>
      <c r="I758" s="138">
        <v>12804</v>
      </c>
      <c r="J758" s="138">
        <v>104601</v>
      </c>
      <c r="K758" s="138">
        <v>82942</v>
      </c>
      <c r="L758" s="138">
        <v>3480</v>
      </c>
      <c r="M758" s="138">
        <v>18637</v>
      </c>
      <c r="N758" s="145">
        <v>103</v>
      </c>
      <c r="O758" s="146">
        <v>16934</v>
      </c>
      <c r="P758" s="146">
        <v>14723</v>
      </c>
      <c r="Q758" s="146">
        <v>3393</v>
      </c>
      <c r="R758" s="138">
        <v>13788</v>
      </c>
      <c r="S758" s="138">
        <v>43312</v>
      </c>
      <c r="T758" s="138">
        <v>11310</v>
      </c>
      <c r="U758" s="138">
        <v>4847</v>
      </c>
      <c r="V758" s="138">
        <v>27187</v>
      </c>
      <c r="W758" s="138">
        <v>33805</v>
      </c>
      <c r="X758" s="138">
        <v>17509</v>
      </c>
      <c r="Y758" s="146">
        <v>17826</v>
      </c>
      <c r="Z758" s="138">
        <v>15323</v>
      </c>
      <c r="AA758" s="138">
        <v>46591</v>
      </c>
      <c r="AB758" s="138">
        <v>1077</v>
      </c>
      <c r="AC758" s="138">
        <v>526</v>
      </c>
      <c r="AD758" s="146">
        <v>4082</v>
      </c>
      <c r="AE758" s="138">
        <v>25990</v>
      </c>
      <c r="AF758" s="138">
        <v>9296</v>
      </c>
      <c r="AG758" s="138">
        <v>7630</v>
      </c>
      <c r="AH758" s="138">
        <v>32870</v>
      </c>
      <c r="AI758" s="138">
        <v>26030</v>
      </c>
      <c r="AJ758" s="138">
        <v>387600</v>
      </c>
      <c r="AK758" s="128">
        <f t="shared" si="461"/>
        <v>0.18637000000000001</v>
      </c>
      <c r="AL758" s="129">
        <f t="shared" si="462"/>
        <v>1.4081000000000001</v>
      </c>
      <c r="AM758" s="129">
        <f t="shared" si="500"/>
        <v>2.3651</v>
      </c>
      <c r="AN758" s="129">
        <f t="shared" si="500"/>
        <v>3.2787000000000002</v>
      </c>
      <c r="AO758" s="129">
        <f t="shared" si="464"/>
        <v>10.460100000000001</v>
      </c>
      <c r="AP758" s="129">
        <f t="shared" si="465"/>
        <v>4.1471</v>
      </c>
      <c r="AQ758" s="129">
        <f t="shared" si="497"/>
        <v>0.32870000000000005</v>
      </c>
      <c r="AR758" s="129">
        <f t="shared" si="497"/>
        <v>0.26030000000000003</v>
      </c>
      <c r="AT758" s="131">
        <f t="shared" si="488"/>
        <v>43856</v>
      </c>
      <c r="AU758" s="132">
        <f t="shared" si="467"/>
        <v>0.25990000000000002</v>
      </c>
      <c r="AV758" s="132">
        <f t="shared" si="468"/>
        <v>0.46591000000000005</v>
      </c>
      <c r="AW758" s="132">
        <f t="shared" si="469"/>
        <v>0.43312000000000006</v>
      </c>
      <c r="AX758" s="132">
        <f t="shared" si="470"/>
        <v>5.2600000000000008E-3</v>
      </c>
      <c r="AY758" s="132">
        <f t="shared" si="471"/>
        <v>1.077E-2</v>
      </c>
      <c r="AZ758" s="132">
        <f t="shared" si="472"/>
        <v>0.27187</v>
      </c>
      <c r="BA758" s="132">
        <f t="shared" si="473"/>
        <v>0.17826</v>
      </c>
      <c r="BB758" s="132">
        <f t="shared" si="474"/>
        <v>0.67610000000000003</v>
      </c>
      <c r="BC758" s="132">
        <f t="shared" si="475"/>
        <v>0.15323000000000001</v>
      </c>
      <c r="BD758" s="132">
        <f t="shared" si="476"/>
        <v>0.17509000000000002</v>
      </c>
      <c r="BE758" s="132">
        <f t="shared" si="477"/>
        <v>9.2960000000000001E-2</v>
      </c>
      <c r="BF758" s="132">
        <f t="shared" si="478"/>
        <v>4.0820000000000002E-2</v>
      </c>
      <c r="BG758" s="132">
        <f t="shared" si="489"/>
        <v>7.6299999999999996E-3</v>
      </c>
      <c r="BH758" s="132"/>
      <c r="BI758" s="132">
        <f t="shared" si="498"/>
        <v>1.4081000000000001</v>
      </c>
      <c r="BJ758" s="132">
        <f t="shared" si="498"/>
        <v>2.3651</v>
      </c>
      <c r="BK758" s="132">
        <f t="shared" si="498"/>
        <v>3.2787000000000002</v>
      </c>
      <c r="BL758" s="132">
        <f t="shared" si="479"/>
        <v>0.48470000000000002</v>
      </c>
      <c r="BM758" s="132">
        <f t="shared" si="490"/>
        <v>1.7262000000000002</v>
      </c>
      <c r="BN758" s="132">
        <f t="shared" si="480"/>
        <v>0.89984000000000008</v>
      </c>
      <c r="BO758" s="132"/>
      <c r="BP758" s="132">
        <f t="shared" si="491"/>
        <v>4.1471</v>
      </c>
      <c r="BQ758" s="132">
        <f t="shared" si="492"/>
        <v>10.460100000000001</v>
      </c>
      <c r="BR758" s="132">
        <f t="shared" si="493"/>
        <v>0.3876</v>
      </c>
      <c r="BS758" s="132">
        <f t="shared" si="481"/>
        <v>0.11310000000000001</v>
      </c>
      <c r="BT758" s="132">
        <f t="shared" si="482"/>
        <v>1.3788</v>
      </c>
      <c r="BU758" s="132"/>
      <c r="BV758" s="132">
        <f t="shared" si="494"/>
        <v>0.13780000000000001</v>
      </c>
      <c r="BW758" s="133">
        <f t="shared" si="499"/>
        <v>1.2152000000000001</v>
      </c>
      <c r="BX758" s="133">
        <f t="shared" si="499"/>
        <v>1.2804</v>
      </c>
      <c r="BY758" s="133">
        <f t="shared" si="483"/>
        <v>0.33929999999999999</v>
      </c>
      <c r="BZ758" s="133">
        <f t="shared" si="484"/>
        <v>0.34800000000000003</v>
      </c>
      <c r="CA758" s="133">
        <f t="shared" si="485"/>
        <v>1.03E-2</v>
      </c>
      <c r="CB758" s="133">
        <f t="shared" si="486"/>
        <v>8.4670000000000005</v>
      </c>
      <c r="CC758" s="133"/>
      <c r="CD758" s="133">
        <f t="shared" si="487"/>
        <v>1.4723000000000002</v>
      </c>
    </row>
    <row r="759" spans="1:82" ht="15.75" x14ac:dyDescent="0.25">
      <c r="A759" s="125">
        <v>43857</v>
      </c>
      <c r="B759" s="138">
        <v>12953</v>
      </c>
      <c r="C759" s="138">
        <v>44301</v>
      </c>
      <c r="D759" s="138">
        <v>63540</v>
      </c>
      <c r="E759" s="138">
        <v>16556</v>
      </c>
      <c r="F759" s="138">
        <v>39327</v>
      </c>
      <c r="G759" s="138">
        <v>1205</v>
      </c>
      <c r="H759" s="138">
        <v>11134</v>
      </c>
      <c r="I759" s="138">
        <v>11788</v>
      </c>
      <c r="J759" s="138">
        <v>99218</v>
      </c>
      <c r="K759" s="138">
        <v>78036</v>
      </c>
      <c r="L759" s="138">
        <v>3298</v>
      </c>
      <c r="M759" s="138">
        <v>14440</v>
      </c>
      <c r="N759" s="138">
        <v>197</v>
      </c>
      <c r="O759" s="138">
        <v>14478</v>
      </c>
      <c r="P759" s="138">
        <v>13452</v>
      </c>
      <c r="Q759" s="138">
        <v>3092</v>
      </c>
      <c r="R759" s="138">
        <v>13136</v>
      </c>
      <c r="S759" s="138">
        <v>44181</v>
      </c>
      <c r="T759" s="138">
        <v>11716</v>
      </c>
      <c r="U759" s="138">
        <v>4379</v>
      </c>
      <c r="V759" s="138">
        <v>23701</v>
      </c>
      <c r="W759" s="138">
        <v>30588</v>
      </c>
      <c r="X759" s="146">
        <v>14274</v>
      </c>
      <c r="Y759" s="146">
        <v>17826</v>
      </c>
      <c r="Z759" s="138">
        <v>13380</v>
      </c>
      <c r="AA759" s="138">
        <v>44147</v>
      </c>
      <c r="AB759" s="138">
        <v>908</v>
      </c>
      <c r="AC759" s="138">
        <v>448</v>
      </c>
      <c r="AD759" s="138">
        <v>4200</v>
      </c>
      <c r="AE759" s="138">
        <v>23768</v>
      </c>
      <c r="AF759" s="138">
        <v>11941</v>
      </c>
      <c r="AG759" s="138">
        <v>10770</v>
      </c>
      <c r="AH759" s="138">
        <v>33040</v>
      </c>
      <c r="AI759" s="138">
        <v>23190</v>
      </c>
      <c r="AJ759" s="138">
        <v>393000</v>
      </c>
      <c r="AK759" s="128">
        <f t="shared" si="461"/>
        <v>0.1444</v>
      </c>
      <c r="AL759" s="129">
        <f t="shared" si="462"/>
        <v>1.2953000000000001</v>
      </c>
      <c r="AM759" s="129">
        <f t="shared" si="500"/>
        <v>2.2150500000000002</v>
      </c>
      <c r="AN759" s="129">
        <f t="shared" si="500"/>
        <v>3.177</v>
      </c>
      <c r="AO759" s="129">
        <f t="shared" si="464"/>
        <v>9.9218000000000011</v>
      </c>
      <c r="AP759" s="129">
        <f t="shared" si="465"/>
        <v>3.9018000000000002</v>
      </c>
      <c r="AQ759" s="129">
        <f t="shared" si="497"/>
        <v>0.33040000000000003</v>
      </c>
      <c r="AR759" s="129">
        <f t="shared" si="497"/>
        <v>0.23190000000000002</v>
      </c>
      <c r="AT759" s="131">
        <f t="shared" si="488"/>
        <v>43857</v>
      </c>
      <c r="AU759" s="132">
        <f t="shared" si="467"/>
        <v>0.23768000000000003</v>
      </c>
      <c r="AV759" s="132">
        <f t="shared" si="468"/>
        <v>0.44147000000000003</v>
      </c>
      <c r="AW759" s="132">
        <f t="shared" si="469"/>
        <v>0.44181000000000004</v>
      </c>
      <c r="AX759" s="132">
        <f t="shared" si="470"/>
        <v>4.4800000000000005E-3</v>
      </c>
      <c r="AY759" s="132">
        <f t="shared" si="471"/>
        <v>9.0800000000000013E-3</v>
      </c>
      <c r="AZ759" s="132">
        <f t="shared" si="472"/>
        <v>0.23701000000000003</v>
      </c>
      <c r="BA759" s="132">
        <f t="shared" si="473"/>
        <v>0.17826</v>
      </c>
      <c r="BB759" s="132">
        <f t="shared" si="474"/>
        <v>0.61176000000000008</v>
      </c>
      <c r="BC759" s="132">
        <f t="shared" si="475"/>
        <v>0.1338</v>
      </c>
      <c r="BD759" s="132">
        <f t="shared" si="476"/>
        <v>0.14274000000000001</v>
      </c>
      <c r="BE759" s="132">
        <f t="shared" si="477"/>
        <v>0.11941000000000002</v>
      </c>
      <c r="BF759" s="132">
        <f t="shared" si="478"/>
        <v>4.2000000000000003E-2</v>
      </c>
      <c r="BG759" s="132">
        <f t="shared" si="489"/>
        <v>1.077E-2</v>
      </c>
      <c r="BH759" s="132"/>
      <c r="BI759" s="132">
        <f t="shared" si="498"/>
        <v>1.2953000000000001</v>
      </c>
      <c r="BJ759" s="132">
        <f t="shared" si="498"/>
        <v>2.2150500000000002</v>
      </c>
      <c r="BK759" s="132">
        <f t="shared" si="498"/>
        <v>3.177</v>
      </c>
      <c r="BL759" s="132">
        <f t="shared" si="479"/>
        <v>0.43790000000000001</v>
      </c>
      <c r="BM759" s="132">
        <f t="shared" si="490"/>
        <v>1.6556000000000002</v>
      </c>
      <c r="BN759" s="132">
        <f t="shared" si="480"/>
        <v>0.78654000000000002</v>
      </c>
      <c r="BO759" s="132"/>
      <c r="BP759" s="132">
        <f t="shared" si="491"/>
        <v>3.9018000000000002</v>
      </c>
      <c r="BQ759" s="132">
        <f t="shared" si="492"/>
        <v>9.9218000000000011</v>
      </c>
      <c r="BR759" s="132">
        <f t="shared" si="493"/>
        <v>0.39299999999999996</v>
      </c>
      <c r="BS759" s="132">
        <f t="shared" si="481"/>
        <v>0.11716000000000001</v>
      </c>
      <c r="BT759" s="132">
        <f t="shared" si="482"/>
        <v>1.3136000000000001</v>
      </c>
      <c r="BU759" s="132"/>
      <c r="BV759" s="132">
        <f t="shared" si="494"/>
        <v>0.12050000000000001</v>
      </c>
      <c r="BW759" s="133">
        <f t="shared" si="499"/>
        <v>1.1133999999999999</v>
      </c>
      <c r="BX759" s="133">
        <f t="shared" si="499"/>
        <v>1.1788000000000001</v>
      </c>
      <c r="BY759" s="133">
        <f t="shared" si="483"/>
        <v>0.30920000000000003</v>
      </c>
      <c r="BZ759" s="133">
        <f t="shared" si="484"/>
        <v>0.32980000000000004</v>
      </c>
      <c r="CA759" s="133">
        <f t="shared" si="485"/>
        <v>1.9700000000000002E-2</v>
      </c>
      <c r="CB759" s="133">
        <f t="shared" si="486"/>
        <v>7.2389999999999999</v>
      </c>
      <c r="CC759" s="133"/>
      <c r="CD759" s="133">
        <f t="shared" si="487"/>
        <v>1.3452000000000002</v>
      </c>
    </row>
    <row r="760" spans="1:82" ht="15.75" x14ac:dyDescent="0.25">
      <c r="A760" s="125">
        <v>43858</v>
      </c>
      <c r="B760" s="138">
        <v>12894</v>
      </c>
      <c r="C760" s="138">
        <v>44328</v>
      </c>
      <c r="D760" s="138">
        <v>62562</v>
      </c>
      <c r="E760" s="138">
        <v>16555</v>
      </c>
      <c r="F760" s="138">
        <v>38661</v>
      </c>
      <c r="G760" s="138">
        <v>1163</v>
      </c>
      <c r="H760" s="138">
        <v>10562</v>
      </c>
      <c r="I760" s="138">
        <v>11051</v>
      </c>
      <c r="J760" s="138">
        <v>97645</v>
      </c>
      <c r="K760" s="138">
        <v>77495</v>
      </c>
      <c r="L760" s="138">
        <v>3181</v>
      </c>
      <c r="M760" s="138">
        <v>12939</v>
      </c>
      <c r="N760" s="138">
        <v>180</v>
      </c>
      <c r="O760" s="138">
        <v>14182</v>
      </c>
      <c r="P760" s="138">
        <v>12816</v>
      </c>
      <c r="Q760" s="138">
        <v>2939</v>
      </c>
      <c r="R760" s="138">
        <v>13894</v>
      </c>
      <c r="S760" s="138">
        <v>43607</v>
      </c>
      <c r="T760" s="138">
        <v>11959</v>
      </c>
      <c r="U760" s="138">
        <v>3937</v>
      </c>
      <c r="V760" s="138">
        <v>23866</v>
      </c>
      <c r="W760" s="138">
        <v>29892</v>
      </c>
      <c r="X760" s="138">
        <v>13616</v>
      </c>
      <c r="Y760" s="146">
        <v>17826</v>
      </c>
      <c r="Z760" s="138">
        <v>13588</v>
      </c>
      <c r="AA760" s="138">
        <v>42008</v>
      </c>
      <c r="AB760" s="138">
        <v>881</v>
      </c>
      <c r="AC760" s="138">
        <v>369</v>
      </c>
      <c r="AD760" s="138">
        <v>5962</v>
      </c>
      <c r="AE760" s="138">
        <v>25990</v>
      </c>
      <c r="AF760" s="138">
        <v>12356</v>
      </c>
      <c r="AG760" s="138">
        <v>0</v>
      </c>
      <c r="AH760" s="138">
        <v>44820</v>
      </c>
      <c r="AI760" s="138">
        <v>36520</v>
      </c>
      <c r="AJ760" s="138">
        <v>388220</v>
      </c>
      <c r="AK760" s="128">
        <f t="shared" si="461"/>
        <v>0.12939000000000001</v>
      </c>
      <c r="AL760" s="129">
        <f t="shared" si="462"/>
        <v>1.2894000000000001</v>
      </c>
      <c r="AM760" s="129">
        <f t="shared" si="500"/>
        <v>2.2164000000000001</v>
      </c>
      <c r="AN760" s="129">
        <f t="shared" si="500"/>
        <v>3.1281000000000003</v>
      </c>
      <c r="AO760" s="129">
        <f t="shared" si="464"/>
        <v>9.7645</v>
      </c>
      <c r="AP760" s="129">
        <f t="shared" si="465"/>
        <v>3.8747500000000001</v>
      </c>
      <c r="AQ760" s="129">
        <f t="shared" si="497"/>
        <v>0.44820000000000004</v>
      </c>
      <c r="AR760" s="129">
        <f t="shared" si="497"/>
        <v>0.36520000000000002</v>
      </c>
      <c r="AT760" s="131">
        <f t="shared" si="488"/>
        <v>43858</v>
      </c>
      <c r="AU760" s="132">
        <f t="shared" si="467"/>
        <v>0.25990000000000002</v>
      </c>
      <c r="AV760" s="132">
        <f t="shared" si="468"/>
        <v>0.42008000000000001</v>
      </c>
      <c r="AW760" s="132">
        <f t="shared" si="469"/>
        <v>0.43607000000000001</v>
      </c>
      <c r="AX760" s="132">
        <f t="shared" si="470"/>
        <v>3.6900000000000001E-3</v>
      </c>
      <c r="AY760" s="132">
        <f t="shared" si="471"/>
        <v>8.8100000000000001E-3</v>
      </c>
      <c r="AZ760" s="132">
        <f t="shared" si="472"/>
        <v>0.23866000000000001</v>
      </c>
      <c r="BA760" s="132">
        <f t="shared" si="473"/>
        <v>0.17826</v>
      </c>
      <c r="BB760" s="132">
        <f t="shared" si="474"/>
        <v>0.59784000000000004</v>
      </c>
      <c r="BC760" s="132">
        <f t="shared" si="475"/>
        <v>0.13588</v>
      </c>
      <c r="BD760" s="132">
        <f t="shared" si="476"/>
        <v>0.13616</v>
      </c>
      <c r="BE760" s="132">
        <f t="shared" si="477"/>
        <v>0.12356000000000002</v>
      </c>
      <c r="BF760" s="132">
        <f t="shared" si="478"/>
        <v>5.9620000000000006E-2</v>
      </c>
      <c r="BG760" s="132">
        <f t="shared" si="489"/>
        <v>0</v>
      </c>
      <c r="BH760" s="132"/>
      <c r="BI760" s="132">
        <f t="shared" si="498"/>
        <v>1.2894000000000001</v>
      </c>
      <c r="BJ760" s="132">
        <f t="shared" si="498"/>
        <v>2.2164000000000001</v>
      </c>
      <c r="BK760" s="132">
        <f t="shared" si="498"/>
        <v>3.1281000000000003</v>
      </c>
      <c r="BL760" s="132">
        <f t="shared" si="479"/>
        <v>0.39369999999999999</v>
      </c>
      <c r="BM760" s="132">
        <f t="shared" si="490"/>
        <v>1.6555</v>
      </c>
      <c r="BN760" s="132">
        <f t="shared" si="480"/>
        <v>0.77322000000000002</v>
      </c>
      <c r="BO760" s="132"/>
      <c r="BP760" s="132">
        <f t="shared" si="491"/>
        <v>3.8747500000000001</v>
      </c>
      <c r="BQ760" s="132">
        <f t="shared" si="492"/>
        <v>9.7645</v>
      </c>
      <c r="BR760" s="132">
        <f t="shared" si="493"/>
        <v>0.38822000000000001</v>
      </c>
      <c r="BS760" s="132">
        <f t="shared" si="481"/>
        <v>0.11959000000000002</v>
      </c>
      <c r="BT760" s="132">
        <f t="shared" si="482"/>
        <v>1.3894</v>
      </c>
      <c r="BU760" s="132"/>
      <c r="BV760" s="132">
        <f t="shared" si="494"/>
        <v>0.1163</v>
      </c>
      <c r="BW760" s="133">
        <f t="shared" si="499"/>
        <v>1.0562</v>
      </c>
      <c r="BX760" s="133">
        <f t="shared" si="499"/>
        <v>1.1051</v>
      </c>
      <c r="BY760" s="133">
        <f t="shared" si="483"/>
        <v>0.29389999999999999</v>
      </c>
      <c r="BZ760" s="133">
        <f t="shared" si="484"/>
        <v>0.31809999999999999</v>
      </c>
      <c r="CA760" s="133">
        <f t="shared" si="485"/>
        <v>1.8000000000000002E-2</v>
      </c>
      <c r="CB760" s="133">
        <f t="shared" si="486"/>
        <v>7.0910000000000002</v>
      </c>
      <c r="CC760" s="133"/>
      <c r="CD760" s="133">
        <f t="shared" si="487"/>
        <v>1.2816000000000001</v>
      </c>
    </row>
    <row r="761" spans="1:82" ht="15.75" x14ac:dyDescent="0.25">
      <c r="A761" s="125">
        <v>43859</v>
      </c>
      <c r="B761" s="138">
        <v>12685</v>
      </c>
      <c r="C761" s="138">
        <v>44318</v>
      </c>
      <c r="D761" s="138">
        <v>62763</v>
      </c>
      <c r="E761" s="138">
        <v>16383</v>
      </c>
      <c r="F761" s="138">
        <v>38614</v>
      </c>
      <c r="G761" s="138">
        <v>1164</v>
      </c>
      <c r="H761" s="138">
        <v>10340</v>
      </c>
      <c r="I761" s="138">
        <v>10747</v>
      </c>
      <c r="J761" s="138">
        <v>95258</v>
      </c>
      <c r="K761" s="138">
        <v>72043</v>
      </c>
      <c r="L761" s="138">
        <v>3147</v>
      </c>
      <c r="M761" s="138">
        <v>13373</v>
      </c>
      <c r="N761" s="138">
        <v>192</v>
      </c>
      <c r="O761" s="138">
        <v>14130</v>
      </c>
      <c r="P761" s="138">
        <v>12707</v>
      </c>
      <c r="Q761" s="138">
        <v>2916</v>
      </c>
      <c r="R761" s="138">
        <v>13001</v>
      </c>
      <c r="S761" s="138">
        <v>45312</v>
      </c>
      <c r="T761" s="138">
        <v>10220</v>
      </c>
      <c r="U761" s="138">
        <v>4003</v>
      </c>
      <c r="V761" s="138">
        <v>23309</v>
      </c>
      <c r="W761" s="138">
        <v>32287</v>
      </c>
      <c r="X761" s="138">
        <v>13118</v>
      </c>
      <c r="Y761" s="146">
        <v>17826</v>
      </c>
      <c r="Z761" s="138">
        <v>13749</v>
      </c>
      <c r="AA761" s="138">
        <v>43443</v>
      </c>
      <c r="AB761" s="138">
        <v>864</v>
      </c>
      <c r="AC761" s="138">
        <v>400</v>
      </c>
      <c r="AD761" s="146">
        <v>3849</v>
      </c>
      <c r="AE761" s="138">
        <v>25049</v>
      </c>
      <c r="AF761" s="138">
        <v>13952</v>
      </c>
      <c r="AG761" s="138">
        <v>10910</v>
      </c>
      <c r="AH761" s="138">
        <v>32880</v>
      </c>
      <c r="AI761" s="138">
        <v>21300</v>
      </c>
      <c r="AJ761" s="146">
        <v>136320</v>
      </c>
      <c r="AK761" s="128">
        <f t="shared" si="461"/>
        <v>0.13373000000000002</v>
      </c>
      <c r="AL761" s="129">
        <f t="shared" si="462"/>
        <v>1.2685</v>
      </c>
      <c r="AM761" s="129">
        <f t="shared" si="500"/>
        <v>2.2159</v>
      </c>
      <c r="AN761" s="129">
        <f t="shared" si="500"/>
        <v>3.13815</v>
      </c>
      <c r="AO761" s="129">
        <f t="shared" si="464"/>
        <v>9.5258000000000003</v>
      </c>
      <c r="AP761" s="129">
        <f t="shared" si="465"/>
        <v>3.60215</v>
      </c>
      <c r="AQ761" s="129">
        <f t="shared" si="497"/>
        <v>0.32880000000000004</v>
      </c>
      <c r="AR761" s="129">
        <f t="shared" si="497"/>
        <v>0.21300000000000002</v>
      </c>
      <c r="AT761" s="131">
        <f t="shared" si="488"/>
        <v>43859</v>
      </c>
      <c r="AU761" s="132">
        <f t="shared" si="467"/>
        <v>0.25049000000000005</v>
      </c>
      <c r="AV761" s="132">
        <f t="shared" si="468"/>
        <v>0.43443000000000004</v>
      </c>
      <c r="AW761" s="132">
        <f t="shared" si="469"/>
        <v>0.45312000000000002</v>
      </c>
      <c r="AX761" s="132">
        <f t="shared" si="470"/>
        <v>4.0000000000000001E-3</v>
      </c>
      <c r="AY761" s="132">
        <f t="shared" si="471"/>
        <v>8.6400000000000001E-3</v>
      </c>
      <c r="AZ761" s="132">
        <f t="shared" si="472"/>
        <v>0.23309000000000002</v>
      </c>
      <c r="BA761" s="132">
        <f t="shared" si="473"/>
        <v>0.17826</v>
      </c>
      <c r="BB761" s="132">
        <f t="shared" si="474"/>
        <v>0.64574000000000009</v>
      </c>
      <c r="BC761" s="132">
        <f t="shared" si="475"/>
        <v>0.13749</v>
      </c>
      <c r="BD761" s="132">
        <f t="shared" si="476"/>
        <v>0.13118000000000002</v>
      </c>
      <c r="BE761" s="132">
        <f t="shared" si="477"/>
        <v>0.13952000000000001</v>
      </c>
      <c r="BF761" s="132">
        <f t="shared" si="478"/>
        <v>3.8490000000000003E-2</v>
      </c>
      <c r="BG761" s="132">
        <f t="shared" si="489"/>
        <v>1.091E-2</v>
      </c>
      <c r="BH761" s="132"/>
      <c r="BI761" s="132">
        <f t="shared" si="498"/>
        <v>1.2685</v>
      </c>
      <c r="BJ761" s="132">
        <f t="shared" si="498"/>
        <v>2.2159</v>
      </c>
      <c r="BK761" s="132">
        <f t="shared" si="498"/>
        <v>3.13815</v>
      </c>
      <c r="BL761" s="132">
        <f t="shared" si="479"/>
        <v>0.40030000000000004</v>
      </c>
      <c r="BM761" s="132">
        <f t="shared" si="490"/>
        <v>1.6383000000000001</v>
      </c>
      <c r="BN761" s="132">
        <f t="shared" si="480"/>
        <v>0.77228000000000008</v>
      </c>
      <c r="BO761" s="132"/>
      <c r="BP761" s="132">
        <f t="shared" si="491"/>
        <v>3.60215</v>
      </c>
      <c r="BQ761" s="132">
        <f t="shared" si="492"/>
        <v>9.5258000000000003</v>
      </c>
      <c r="BR761" s="132">
        <f t="shared" si="493"/>
        <v>0.13632</v>
      </c>
      <c r="BS761" s="132">
        <f t="shared" si="481"/>
        <v>0.10220000000000001</v>
      </c>
      <c r="BT761" s="132">
        <f t="shared" si="482"/>
        <v>1.3001</v>
      </c>
      <c r="BU761" s="132"/>
      <c r="BV761" s="132">
        <f t="shared" si="494"/>
        <v>0.1164</v>
      </c>
      <c r="BW761" s="133">
        <f t="shared" si="499"/>
        <v>1.034</v>
      </c>
      <c r="BX761" s="133">
        <f t="shared" si="499"/>
        <v>1.0747</v>
      </c>
      <c r="BY761" s="133">
        <f t="shared" si="483"/>
        <v>0.29160000000000003</v>
      </c>
      <c r="BZ761" s="133">
        <f t="shared" si="484"/>
        <v>0.31470000000000004</v>
      </c>
      <c r="CA761" s="133">
        <f t="shared" si="485"/>
        <v>1.9200000000000002E-2</v>
      </c>
      <c r="CB761" s="133">
        <f t="shared" si="486"/>
        <v>7.0650000000000004</v>
      </c>
      <c r="CC761" s="133"/>
      <c r="CD761" s="133">
        <f t="shared" si="487"/>
        <v>1.2707000000000002</v>
      </c>
    </row>
    <row r="762" spans="1:82" ht="15.75" x14ac:dyDescent="0.25">
      <c r="A762" s="125">
        <v>43860</v>
      </c>
      <c r="B762" s="138">
        <v>12826</v>
      </c>
      <c r="C762" s="138">
        <v>44189</v>
      </c>
      <c r="D762" s="138">
        <v>62018</v>
      </c>
      <c r="E762" s="138">
        <v>16475</v>
      </c>
      <c r="F762" s="138">
        <v>39444</v>
      </c>
      <c r="G762" s="138">
        <v>1172</v>
      </c>
      <c r="H762" s="138">
        <v>10103</v>
      </c>
      <c r="I762" s="138">
        <v>10627</v>
      </c>
      <c r="J762" s="138">
        <v>94546</v>
      </c>
      <c r="K762" s="138">
        <v>71812</v>
      </c>
      <c r="L762" s="138">
        <v>3201</v>
      </c>
      <c r="M762" s="138">
        <v>13106</v>
      </c>
      <c r="N762" s="138">
        <v>211</v>
      </c>
      <c r="O762" s="138">
        <v>13798</v>
      </c>
      <c r="P762" s="138">
        <v>12577</v>
      </c>
      <c r="Q762" s="138">
        <v>2835</v>
      </c>
      <c r="R762" s="138">
        <v>13000</v>
      </c>
      <c r="S762" s="138">
        <v>44055</v>
      </c>
      <c r="T762" s="138">
        <v>13940</v>
      </c>
      <c r="U762" s="138">
        <v>3814</v>
      </c>
      <c r="V762" s="138">
        <v>23464</v>
      </c>
      <c r="W762" s="138">
        <v>32327</v>
      </c>
      <c r="X762" s="138">
        <v>11978</v>
      </c>
      <c r="Y762" s="146">
        <v>17826</v>
      </c>
      <c r="Z762" s="138">
        <v>13955</v>
      </c>
      <c r="AA762" s="138">
        <v>42981</v>
      </c>
      <c r="AB762" s="138">
        <v>801</v>
      </c>
      <c r="AC762" s="138">
        <v>506</v>
      </c>
      <c r="AD762" s="146">
        <v>2610</v>
      </c>
      <c r="AE762" s="138">
        <v>25492</v>
      </c>
      <c r="AF762" s="138">
        <v>14672</v>
      </c>
      <c r="AG762" s="138">
        <v>0</v>
      </c>
      <c r="AH762" s="138">
        <v>21450</v>
      </c>
      <c r="AI762" s="138">
        <v>14710</v>
      </c>
      <c r="AJ762" s="138">
        <v>159600</v>
      </c>
      <c r="AK762" s="128">
        <f>(M762)*0.00001</f>
        <v>0.13106000000000001</v>
      </c>
      <c r="AL762" s="129">
        <f>(B762)*0.0001</f>
        <v>1.2826</v>
      </c>
      <c r="AM762" s="129">
        <f>(C762)*0.00005</f>
        <v>2.2094499999999999</v>
      </c>
      <c r="AN762" s="129">
        <f>(D762)*0.00005</f>
        <v>3.1009000000000002</v>
      </c>
      <c r="AO762" s="129">
        <f>(J762)*0.0001</f>
        <v>9.454600000000001</v>
      </c>
      <c r="AP762" s="129">
        <f>(K762)*0.00005</f>
        <v>3.5906000000000002</v>
      </c>
      <c r="AQ762" s="129">
        <f>(AH762)*0.00001</f>
        <v>0.21450000000000002</v>
      </c>
      <c r="AR762" s="129">
        <f>(AI762)*0.00001</f>
        <v>0.14710000000000001</v>
      </c>
      <c r="AT762" s="131">
        <f t="shared" si="488"/>
        <v>43860</v>
      </c>
      <c r="AU762" s="132">
        <f t="shared" si="467"/>
        <v>0.25492000000000004</v>
      </c>
      <c r="AV762" s="132">
        <f t="shared" si="468"/>
        <v>0.42981000000000003</v>
      </c>
      <c r="AW762" s="132">
        <f t="shared" si="469"/>
        <v>0.44055000000000005</v>
      </c>
      <c r="AX762" s="132">
        <f t="shared" si="470"/>
        <v>5.0600000000000003E-3</v>
      </c>
      <c r="AY762" s="132">
        <f t="shared" si="471"/>
        <v>8.0100000000000015E-3</v>
      </c>
      <c r="AZ762" s="132">
        <f t="shared" si="472"/>
        <v>0.23464000000000002</v>
      </c>
      <c r="BA762" s="132">
        <f t="shared" si="473"/>
        <v>0.17826</v>
      </c>
      <c r="BB762" s="132">
        <f t="shared" si="474"/>
        <v>0.64654</v>
      </c>
      <c r="BC762" s="132">
        <f t="shared" si="475"/>
        <v>0.13955000000000001</v>
      </c>
      <c r="BD762" s="132">
        <f t="shared" si="476"/>
        <v>0.11978000000000001</v>
      </c>
      <c r="BE762" s="132">
        <f t="shared" si="477"/>
        <v>0.14672000000000002</v>
      </c>
      <c r="BF762" s="132">
        <f t="shared" si="478"/>
        <v>2.6100000000000002E-2</v>
      </c>
      <c r="BG762" s="132">
        <f t="shared" si="489"/>
        <v>0</v>
      </c>
      <c r="BH762" s="132"/>
      <c r="BI762" s="132">
        <f t="shared" si="498"/>
        <v>1.2826</v>
      </c>
      <c r="BJ762" s="132">
        <f t="shared" si="498"/>
        <v>2.2094499999999999</v>
      </c>
      <c r="BK762" s="132">
        <f t="shared" si="498"/>
        <v>3.1009000000000002</v>
      </c>
      <c r="BL762" s="132">
        <f t="shared" si="479"/>
        <v>0.38140000000000002</v>
      </c>
      <c r="BM762" s="132">
        <f t="shared" si="490"/>
        <v>1.6475000000000002</v>
      </c>
      <c r="BN762" s="132">
        <f t="shared" si="480"/>
        <v>0.78888000000000003</v>
      </c>
      <c r="BO762" s="132"/>
      <c r="BP762" s="132">
        <f t="shared" si="491"/>
        <v>3.5906000000000002</v>
      </c>
      <c r="BQ762" s="132">
        <f t="shared" si="492"/>
        <v>9.454600000000001</v>
      </c>
      <c r="BR762" s="132">
        <f t="shared" si="493"/>
        <v>0.15959999999999999</v>
      </c>
      <c r="BS762" s="132">
        <f t="shared" si="481"/>
        <v>0.13940000000000002</v>
      </c>
      <c r="BT762" s="132">
        <f t="shared" si="482"/>
        <v>1.3</v>
      </c>
      <c r="BU762" s="132"/>
      <c r="BV762" s="132">
        <f t="shared" si="494"/>
        <v>0.11720000000000001</v>
      </c>
      <c r="BW762" s="133">
        <f t="shared" si="499"/>
        <v>1.0103</v>
      </c>
      <c r="BX762" s="133">
        <f t="shared" si="499"/>
        <v>1.0627</v>
      </c>
      <c r="BY762" s="133">
        <f t="shared" si="483"/>
        <v>0.28350000000000003</v>
      </c>
      <c r="BZ762" s="133">
        <f t="shared" si="484"/>
        <v>0.3201</v>
      </c>
      <c r="CA762" s="133">
        <f t="shared" si="485"/>
        <v>2.1100000000000001E-2</v>
      </c>
      <c r="CB762" s="133">
        <f t="shared" si="486"/>
        <v>6.899</v>
      </c>
      <c r="CC762" s="133"/>
      <c r="CD762" s="133">
        <f t="shared" si="487"/>
        <v>1.2577</v>
      </c>
    </row>
    <row r="763" spans="1:82" ht="15.75" x14ac:dyDescent="0.25">
      <c r="A763" s="125">
        <v>43861</v>
      </c>
      <c r="B763" s="138">
        <v>12634</v>
      </c>
      <c r="C763" s="138">
        <v>45183</v>
      </c>
      <c r="D763" s="138">
        <v>63477</v>
      </c>
      <c r="E763" s="138">
        <v>15887</v>
      </c>
      <c r="F763" s="138">
        <v>39043</v>
      </c>
      <c r="G763" s="146">
        <v>1140</v>
      </c>
      <c r="H763" s="138">
        <v>10004</v>
      </c>
      <c r="I763" s="138">
        <v>10615</v>
      </c>
      <c r="J763" s="138">
        <v>97010</v>
      </c>
      <c r="K763" s="138">
        <v>75562</v>
      </c>
      <c r="L763" s="138">
        <v>2995</v>
      </c>
      <c r="M763" s="138">
        <v>14102</v>
      </c>
      <c r="N763" s="138">
        <v>226</v>
      </c>
      <c r="O763" s="138">
        <v>14125</v>
      </c>
      <c r="P763" s="138">
        <v>12416</v>
      </c>
      <c r="Q763" s="138">
        <v>2753</v>
      </c>
      <c r="R763" s="138">
        <v>13606</v>
      </c>
      <c r="S763" s="138">
        <v>43337</v>
      </c>
      <c r="T763" s="138">
        <v>11084</v>
      </c>
      <c r="U763" s="146">
        <v>3323</v>
      </c>
      <c r="V763" s="138">
        <v>22280</v>
      </c>
      <c r="W763" s="138">
        <v>30142</v>
      </c>
      <c r="X763" s="138">
        <v>12453</v>
      </c>
      <c r="Y763" s="146">
        <v>17826</v>
      </c>
      <c r="Z763" s="138">
        <v>13139</v>
      </c>
      <c r="AA763" s="138">
        <v>42663</v>
      </c>
      <c r="AB763" s="138">
        <v>833</v>
      </c>
      <c r="AC763" s="138">
        <v>437</v>
      </c>
      <c r="AD763" s="138">
        <v>2701</v>
      </c>
      <c r="AE763" s="138">
        <v>21826</v>
      </c>
      <c r="AF763" s="138">
        <v>10904</v>
      </c>
      <c r="AG763" s="138">
        <v>11010</v>
      </c>
      <c r="AH763" s="138">
        <v>25150</v>
      </c>
      <c r="AI763" s="138">
        <v>10050</v>
      </c>
      <c r="AJ763" s="138">
        <v>398940</v>
      </c>
      <c r="AK763" s="128">
        <f t="shared" si="461"/>
        <v>0.14102000000000001</v>
      </c>
      <c r="AL763" s="129">
        <f t="shared" si="462"/>
        <v>1.2634000000000001</v>
      </c>
      <c r="AM763" s="129">
        <f t="shared" si="500"/>
        <v>2.25915</v>
      </c>
      <c r="AN763" s="129">
        <f t="shared" si="500"/>
        <v>3.1738500000000003</v>
      </c>
      <c r="AO763" s="129">
        <f t="shared" si="464"/>
        <v>9.7010000000000005</v>
      </c>
      <c r="AP763" s="129">
        <f t="shared" si="465"/>
        <v>3.7781000000000002</v>
      </c>
      <c r="AQ763" s="129">
        <f t="shared" si="497"/>
        <v>0.2515</v>
      </c>
      <c r="AR763" s="129">
        <f t="shared" si="497"/>
        <v>0.10050000000000001</v>
      </c>
      <c r="AT763" s="131">
        <f t="shared" si="488"/>
        <v>43861</v>
      </c>
      <c r="AU763" s="132">
        <f t="shared" si="467"/>
        <v>0.21826000000000001</v>
      </c>
      <c r="AV763" s="132">
        <f t="shared" si="468"/>
        <v>0.42663000000000001</v>
      </c>
      <c r="AW763" s="132">
        <f t="shared" si="469"/>
        <v>0.43337000000000003</v>
      </c>
      <c r="AX763" s="132">
        <f t="shared" si="470"/>
        <v>4.3700000000000006E-3</v>
      </c>
      <c r="AY763" s="132">
        <f t="shared" si="471"/>
        <v>8.3300000000000006E-3</v>
      </c>
      <c r="AZ763" s="132">
        <f t="shared" si="472"/>
        <v>0.22280000000000003</v>
      </c>
      <c r="BA763" s="132">
        <f t="shared" si="473"/>
        <v>0.17826</v>
      </c>
      <c r="BB763" s="132">
        <f t="shared" si="474"/>
        <v>0.60284000000000004</v>
      </c>
      <c r="BC763" s="132">
        <f t="shared" si="475"/>
        <v>0.13139000000000001</v>
      </c>
      <c r="BD763" s="132">
        <f t="shared" si="476"/>
        <v>0.12453000000000002</v>
      </c>
      <c r="BE763" s="132">
        <f t="shared" si="477"/>
        <v>0.10904000000000001</v>
      </c>
      <c r="BF763" s="132">
        <f t="shared" si="478"/>
        <v>2.7010000000000003E-2</v>
      </c>
      <c r="BG763" s="132">
        <f t="shared" si="489"/>
        <v>1.1009999999999999E-2</v>
      </c>
      <c r="BH763" s="132"/>
      <c r="BI763" s="132">
        <f t="shared" si="498"/>
        <v>1.2634000000000001</v>
      </c>
      <c r="BJ763" s="132">
        <f t="shared" si="498"/>
        <v>2.25915</v>
      </c>
      <c r="BK763" s="132">
        <f t="shared" si="498"/>
        <v>3.1738500000000003</v>
      </c>
      <c r="BL763" s="132">
        <f t="shared" si="479"/>
        <v>0.33230000000000004</v>
      </c>
      <c r="BM763" s="132">
        <f t="shared" si="490"/>
        <v>1.5887</v>
      </c>
      <c r="BN763" s="132">
        <f t="shared" si="480"/>
        <v>0.78086000000000011</v>
      </c>
      <c r="BO763" s="132"/>
      <c r="BP763" s="132">
        <f t="shared" si="491"/>
        <v>3.7781000000000002</v>
      </c>
      <c r="BQ763" s="132">
        <f t="shared" si="492"/>
        <v>9.7010000000000005</v>
      </c>
      <c r="BR763" s="132">
        <f t="shared" si="493"/>
        <v>0.39893999999999996</v>
      </c>
      <c r="BS763" s="132">
        <f t="shared" si="481"/>
        <v>0.11084000000000001</v>
      </c>
      <c r="BT763" s="132">
        <f t="shared" si="482"/>
        <v>1.3606</v>
      </c>
      <c r="BU763" s="132"/>
      <c r="BV763" s="132">
        <f t="shared" si="494"/>
        <v>0.114</v>
      </c>
      <c r="BW763" s="133">
        <f t="shared" si="499"/>
        <v>1.0004</v>
      </c>
      <c r="BX763" s="133">
        <f t="shared" si="499"/>
        <v>1.0615000000000001</v>
      </c>
      <c r="BY763" s="133">
        <f t="shared" si="483"/>
        <v>0.27529999999999999</v>
      </c>
      <c r="BZ763" s="133">
        <f t="shared" si="484"/>
        <v>0.29949999999999999</v>
      </c>
      <c r="CA763" s="133">
        <f t="shared" si="485"/>
        <v>2.2600000000000002E-2</v>
      </c>
      <c r="CB763" s="133">
        <f t="shared" si="486"/>
        <v>7.0625</v>
      </c>
      <c r="CC763" s="133"/>
      <c r="CD763" s="133">
        <f t="shared" si="487"/>
        <v>1.2416</v>
      </c>
    </row>
    <row r="764" spans="1:82" ht="15.75" x14ac:dyDescent="0.25">
      <c r="A764" s="125">
        <v>43862</v>
      </c>
      <c r="B764" s="138">
        <v>13224</v>
      </c>
      <c r="C764" s="138">
        <v>45213</v>
      </c>
      <c r="D764" s="138">
        <v>63909</v>
      </c>
      <c r="E764" s="138">
        <v>15255</v>
      </c>
      <c r="F764" s="138">
        <v>41416</v>
      </c>
      <c r="G764" s="146">
        <v>1398</v>
      </c>
      <c r="H764" s="138">
        <v>10141</v>
      </c>
      <c r="I764" s="138">
        <v>11285</v>
      </c>
      <c r="J764" s="138">
        <v>98188</v>
      </c>
      <c r="K764" s="138">
        <v>76110</v>
      </c>
      <c r="L764" s="138">
        <v>3084</v>
      </c>
      <c r="M764" s="138">
        <v>15434</v>
      </c>
      <c r="N764" s="138">
        <v>164</v>
      </c>
      <c r="O764" s="138">
        <v>16006</v>
      </c>
      <c r="P764" s="138">
        <v>13104</v>
      </c>
      <c r="Q764" s="138">
        <v>2889</v>
      </c>
      <c r="R764" s="138">
        <v>12909</v>
      </c>
      <c r="S764" s="138">
        <v>42075</v>
      </c>
      <c r="T764" s="138">
        <v>12953</v>
      </c>
      <c r="U764" s="146">
        <v>3828</v>
      </c>
      <c r="V764" s="138">
        <v>24981</v>
      </c>
      <c r="W764" s="138">
        <v>30911</v>
      </c>
      <c r="X764" s="138">
        <v>13688</v>
      </c>
      <c r="Y764" s="146">
        <v>17826</v>
      </c>
      <c r="Z764" s="138">
        <v>13640</v>
      </c>
      <c r="AA764" s="138">
        <v>44278</v>
      </c>
      <c r="AB764" s="138">
        <v>921</v>
      </c>
      <c r="AC764" s="138">
        <v>453</v>
      </c>
      <c r="AD764" s="138">
        <v>4629</v>
      </c>
      <c r="AE764" s="138">
        <v>24974</v>
      </c>
      <c r="AF764" s="138">
        <v>8911</v>
      </c>
      <c r="AG764" s="138">
        <v>2330</v>
      </c>
      <c r="AH764" s="138">
        <v>29060</v>
      </c>
      <c r="AI764" s="138">
        <v>30180</v>
      </c>
      <c r="AJ764" s="138">
        <v>389800</v>
      </c>
      <c r="AK764" s="128">
        <f t="shared" si="461"/>
        <v>0.15434</v>
      </c>
      <c r="AL764" s="129">
        <f t="shared" si="462"/>
        <v>1.3224</v>
      </c>
      <c r="AM764" s="129">
        <f t="shared" si="500"/>
        <v>2.26065</v>
      </c>
      <c r="AN764" s="129">
        <f t="shared" si="500"/>
        <v>3.1954500000000001</v>
      </c>
      <c r="AO764" s="129">
        <f t="shared" si="464"/>
        <v>9.8188000000000013</v>
      </c>
      <c r="AP764" s="129">
        <f t="shared" si="465"/>
        <v>3.8055000000000003</v>
      </c>
      <c r="AQ764" s="129">
        <f>(AH764)*0.00001</f>
        <v>0.29060000000000002</v>
      </c>
      <c r="AR764" s="129">
        <f>(AI764)*0.000001</f>
        <v>3.0179999999999998E-2</v>
      </c>
      <c r="AT764" s="131">
        <f t="shared" si="488"/>
        <v>43862</v>
      </c>
      <c r="AU764" s="132">
        <f t="shared" si="467"/>
        <v>0.24974000000000002</v>
      </c>
      <c r="AV764" s="132">
        <f t="shared" si="468"/>
        <v>0.44278000000000006</v>
      </c>
      <c r="AW764" s="132">
        <f t="shared" si="469"/>
        <v>0.42075000000000001</v>
      </c>
      <c r="AX764" s="132">
        <f t="shared" si="470"/>
        <v>4.5300000000000002E-3</v>
      </c>
      <c r="AY764" s="132">
        <f t="shared" si="471"/>
        <v>9.2100000000000012E-3</v>
      </c>
      <c r="AZ764" s="132">
        <f t="shared" si="472"/>
        <v>0.24981000000000003</v>
      </c>
      <c r="BA764" s="132">
        <f t="shared" si="473"/>
        <v>0.17826</v>
      </c>
      <c r="BB764" s="132">
        <f t="shared" si="474"/>
        <v>0.6182200000000001</v>
      </c>
      <c r="BC764" s="132">
        <f t="shared" si="475"/>
        <v>0.13640000000000002</v>
      </c>
      <c r="BD764" s="132">
        <f t="shared" si="476"/>
        <v>0.13688</v>
      </c>
      <c r="BE764" s="132">
        <f t="shared" si="477"/>
        <v>8.9110000000000009E-2</v>
      </c>
      <c r="BF764" s="132">
        <f t="shared" si="478"/>
        <v>4.6290000000000005E-2</v>
      </c>
      <c r="BG764" s="132">
        <f t="shared" si="489"/>
        <v>2.33E-3</v>
      </c>
      <c r="BH764" s="132"/>
      <c r="BI764" s="132">
        <f t="shared" si="498"/>
        <v>1.3224</v>
      </c>
      <c r="BJ764" s="132">
        <f t="shared" si="498"/>
        <v>2.26065</v>
      </c>
      <c r="BK764" s="132">
        <f t="shared" si="498"/>
        <v>3.1954500000000001</v>
      </c>
      <c r="BL764" s="132">
        <f t="shared" si="479"/>
        <v>0.38280000000000003</v>
      </c>
      <c r="BM764" s="132">
        <f t="shared" si="490"/>
        <v>1.5255000000000001</v>
      </c>
      <c r="BN764" s="132">
        <f t="shared" si="480"/>
        <v>0.82832000000000006</v>
      </c>
      <c r="BO764" s="132"/>
      <c r="BP764" s="132">
        <f t="shared" si="491"/>
        <v>3.8055000000000003</v>
      </c>
      <c r="BQ764" s="132">
        <f t="shared" si="492"/>
        <v>9.8188000000000013</v>
      </c>
      <c r="BR764" s="132">
        <f t="shared" si="493"/>
        <v>0.38979999999999998</v>
      </c>
      <c r="BS764" s="132">
        <f t="shared" si="481"/>
        <v>0.12953000000000001</v>
      </c>
      <c r="BT764" s="132">
        <f t="shared" si="482"/>
        <v>1.2909000000000002</v>
      </c>
      <c r="BU764" s="132"/>
      <c r="BV764" s="132">
        <f t="shared" si="494"/>
        <v>0.13980000000000001</v>
      </c>
      <c r="BW764" s="133">
        <f t="shared" si="499"/>
        <v>1.0141</v>
      </c>
      <c r="BX764" s="133">
        <f t="shared" si="499"/>
        <v>1.1285000000000001</v>
      </c>
      <c r="BY764" s="133">
        <f t="shared" si="483"/>
        <v>0.28889999999999999</v>
      </c>
      <c r="BZ764" s="133">
        <f t="shared" si="484"/>
        <v>0.30840000000000001</v>
      </c>
      <c r="CA764" s="133">
        <f t="shared" si="485"/>
        <v>1.6400000000000001E-2</v>
      </c>
      <c r="CB764" s="133">
        <f t="shared" si="486"/>
        <v>8.0030000000000001</v>
      </c>
      <c r="CC764" s="133"/>
      <c r="CD764" s="133">
        <f t="shared" si="487"/>
        <v>1.3104</v>
      </c>
    </row>
    <row r="765" spans="1:82" ht="15.75" x14ac:dyDescent="0.25">
      <c r="A765" s="125">
        <v>43863</v>
      </c>
      <c r="B765" s="138">
        <v>13754</v>
      </c>
      <c r="C765" s="138">
        <v>47512</v>
      </c>
      <c r="D765" s="138">
        <v>66135</v>
      </c>
      <c r="E765" s="138">
        <v>15833</v>
      </c>
      <c r="F765" s="138">
        <v>43883</v>
      </c>
      <c r="G765" s="138">
        <v>1237</v>
      </c>
      <c r="H765" s="138">
        <v>11393</v>
      </c>
      <c r="I765" s="138">
        <v>11902</v>
      </c>
      <c r="J765" s="138">
        <v>101670</v>
      </c>
      <c r="K765" s="138">
        <v>78448</v>
      </c>
      <c r="L765" s="138">
        <v>3246</v>
      </c>
      <c r="M765" s="138">
        <v>17232</v>
      </c>
      <c r="N765" s="138">
        <v>120</v>
      </c>
      <c r="O765" s="138">
        <v>16280</v>
      </c>
      <c r="P765" s="138">
        <v>13511</v>
      </c>
      <c r="Q765" s="138">
        <v>3043</v>
      </c>
      <c r="R765" s="138">
        <v>13580</v>
      </c>
      <c r="S765" s="138">
        <v>42501</v>
      </c>
      <c r="T765" s="138">
        <v>12194</v>
      </c>
      <c r="U765" s="146">
        <v>3903</v>
      </c>
      <c r="V765" s="138">
        <v>27026</v>
      </c>
      <c r="W765" s="138">
        <v>32062</v>
      </c>
      <c r="X765" s="138">
        <v>15139</v>
      </c>
      <c r="Y765" s="146">
        <v>17826</v>
      </c>
      <c r="Z765" s="138">
        <v>13700</v>
      </c>
      <c r="AA765" s="138">
        <v>47896</v>
      </c>
      <c r="AB765" s="138">
        <v>1045</v>
      </c>
      <c r="AC765" s="138">
        <v>503</v>
      </c>
      <c r="AD765" s="138">
        <v>3820</v>
      </c>
      <c r="AE765" s="138">
        <v>28753</v>
      </c>
      <c r="AF765" s="138">
        <v>8826</v>
      </c>
      <c r="AG765" s="138">
        <v>11010</v>
      </c>
      <c r="AH765" s="138">
        <v>30510</v>
      </c>
      <c r="AI765" s="138">
        <v>24940</v>
      </c>
      <c r="AJ765" s="138">
        <v>395380</v>
      </c>
      <c r="AK765" s="128">
        <f t="shared" si="461"/>
        <v>0.17232</v>
      </c>
      <c r="AL765" s="129">
        <f t="shared" si="462"/>
        <v>1.3754</v>
      </c>
      <c r="AM765" s="129">
        <f t="shared" si="500"/>
        <v>2.3755999999999999</v>
      </c>
      <c r="AN765" s="129">
        <f t="shared" si="500"/>
        <v>3.3067500000000001</v>
      </c>
      <c r="AO765" s="129">
        <f t="shared" si="464"/>
        <v>10.167</v>
      </c>
      <c r="AP765" s="129">
        <f t="shared" si="465"/>
        <v>3.9224000000000001</v>
      </c>
      <c r="AQ765" s="129">
        <f t="shared" ref="AQ765:AQ792" si="501">(AH765)*0.00001</f>
        <v>0.30510000000000004</v>
      </c>
      <c r="AR765" s="129">
        <f t="shared" ref="AR765:AR792" si="502">(AI765)*0.000001</f>
        <v>2.494E-2</v>
      </c>
      <c r="AT765" s="131">
        <f t="shared" si="488"/>
        <v>43863</v>
      </c>
      <c r="AU765" s="132">
        <f t="shared" si="467"/>
        <v>0.28753000000000001</v>
      </c>
      <c r="AV765" s="132">
        <f t="shared" si="468"/>
        <v>0.47896000000000005</v>
      </c>
      <c r="AW765" s="132">
        <f t="shared" si="469"/>
        <v>0.42501000000000005</v>
      </c>
      <c r="AX765" s="132">
        <f t="shared" si="470"/>
        <v>5.0300000000000006E-3</v>
      </c>
      <c r="AY765" s="132">
        <f t="shared" si="471"/>
        <v>1.0450000000000001E-2</v>
      </c>
      <c r="AZ765" s="132">
        <f t="shared" si="472"/>
        <v>0.27026</v>
      </c>
      <c r="BA765" s="132">
        <f t="shared" si="473"/>
        <v>0.17826</v>
      </c>
      <c r="BB765" s="132">
        <f t="shared" si="474"/>
        <v>0.64124000000000003</v>
      </c>
      <c r="BC765" s="132">
        <f t="shared" si="475"/>
        <v>0.13700000000000001</v>
      </c>
      <c r="BD765" s="132">
        <f t="shared" si="476"/>
        <v>0.15139000000000002</v>
      </c>
      <c r="BE765" s="132">
        <f t="shared" si="477"/>
        <v>8.8260000000000005E-2</v>
      </c>
      <c r="BF765" s="132">
        <f t="shared" si="478"/>
        <v>3.8200000000000005E-2</v>
      </c>
      <c r="BG765" s="132">
        <f t="shared" si="489"/>
        <v>1.1009999999999999E-2</v>
      </c>
      <c r="BH765" s="132"/>
      <c r="BI765" s="132">
        <f t="shared" si="498"/>
        <v>1.3754</v>
      </c>
      <c r="BJ765" s="132">
        <f t="shared" si="498"/>
        <v>2.3755999999999999</v>
      </c>
      <c r="BK765" s="132">
        <f t="shared" si="498"/>
        <v>3.3067500000000001</v>
      </c>
      <c r="BL765" s="132">
        <f t="shared" si="479"/>
        <v>0.39030000000000004</v>
      </c>
      <c r="BM765" s="132">
        <f t="shared" si="490"/>
        <v>1.5833000000000002</v>
      </c>
      <c r="BN765" s="132">
        <f t="shared" si="480"/>
        <v>0.87766000000000011</v>
      </c>
      <c r="BO765" s="132"/>
      <c r="BP765" s="132">
        <f t="shared" si="491"/>
        <v>3.9224000000000001</v>
      </c>
      <c r="BQ765" s="132">
        <f t="shared" si="492"/>
        <v>10.167</v>
      </c>
      <c r="BR765" s="132">
        <f t="shared" si="493"/>
        <v>0.39538000000000001</v>
      </c>
      <c r="BS765" s="132">
        <f t="shared" si="481"/>
        <v>0.12194000000000001</v>
      </c>
      <c r="BT765" s="132">
        <f t="shared" si="482"/>
        <v>1.3580000000000001</v>
      </c>
      <c r="BU765" s="132"/>
      <c r="BV765" s="132">
        <f t="shared" si="494"/>
        <v>0.1237</v>
      </c>
      <c r="BW765" s="133">
        <f t="shared" si="499"/>
        <v>1.1393</v>
      </c>
      <c r="BX765" s="133">
        <f t="shared" si="499"/>
        <v>1.1902000000000001</v>
      </c>
      <c r="BY765" s="133">
        <f t="shared" si="483"/>
        <v>0.30430000000000001</v>
      </c>
      <c r="BZ765" s="133">
        <f t="shared" si="484"/>
        <v>0.3246</v>
      </c>
      <c r="CA765" s="133">
        <f t="shared" si="485"/>
        <v>1.2E-2</v>
      </c>
      <c r="CB765" s="133">
        <f t="shared" si="486"/>
        <v>8.14</v>
      </c>
      <c r="CC765" s="133"/>
      <c r="CD765" s="133">
        <f t="shared" si="487"/>
        <v>1.3511</v>
      </c>
    </row>
    <row r="766" spans="1:82" ht="15.75" x14ac:dyDescent="0.25">
      <c r="A766" s="125">
        <v>43864</v>
      </c>
      <c r="B766" s="138">
        <v>12994</v>
      </c>
      <c r="C766" s="138">
        <v>45124</v>
      </c>
      <c r="D766" s="138">
        <v>63241</v>
      </c>
      <c r="E766" s="138">
        <v>15847</v>
      </c>
      <c r="F766" s="138">
        <v>39141</v>
      </c>
      <c r="G766" s="138">
        <v>1099</v>
      </c>
      <c r="H766" s="138">
        <v>10066</v>
      </c>
      <c r="I766" s="138">
        <v>10729</v>
      </c>
      <c r="J766" s="138">
        <v>97026</v>
      </c>
      <c r="K766" s="138">
        <v>75271</v>
      </c>
      <c r="L766" s="138">
        <v>3043</v>
      </c>
      <c r="M766" s="138">
        <v>12646</v>
      </c>
      <c r="N766" s="138">
        <v>192</v>
      </c>
      <c r="O766" s="138">
        <v>14280</v>
      </c>
      <c r="P766" s="138">
        <v>12364</v>
      </c>
      <c r="Q766" s="138">
        <v>2805</v>
      </c>
      <c r="R766" s="138">
        <v>12894</v>
      </c>
      <c r="S766" s="138">
        <v>45259</v>
      </c>
      <c r="T766" s="138">
        <v>9664</v>
      </c>
      <c r="U766" s="146">
        <v>3681</v>
      </c>
      <c r="V766" s="138">
        <v>24806</v>
      </c>
      <c r="W766" s="138">
        <v>30904</v>
      </c>
      <c r="X766" s="138">
        <v>13746</v>
      </c>
      <c r="Y766" s="146">
        <v>17826</v>
      </c>
      <c r="Z766" s="138">
        <v>13984</v>
      </c>
      <c r="AA766" s="138">
        <v>43796</v>
      </c>
      <c r="AB766" s="138">
        <v>846</v>
      </c>
      <c r="AC766" s="138">
        <v>535</v>
      </c>
      <c r="AD766" s="138">
        <v>3425</v>
      </c>
      <c r="AE766" s="138">
        <v>30031</v>
      </c>
      <c r="AF766" s="138">
        <v>11025</v>
      </c>
      <c r="AG766" s="138">
        <v>8390</v>
      </c>
      <c r="AH766" s="138">
        <v>25620</v>
      </c>
      <c r="AI766" s="138">
        <v>19370</v>
      </c>
      <c r="AJ766" s="138">
        <v>393520</v>
      </c>
      <c r="AK766" s="128">
        <f t="shared" ref="AK766:AK829" si="503">(M766)*0.00001</f>
        <v>0.12646000000000002</v>
      </c>
      <c r="AL766" s="129">
        <f t="shared" ref="AL766:AL829" si="504">(B766)*0.0001</f>
        <v>1.2994000000000001</v>
      </c>
      <c r="AM766" s="129">
        <f t="shared" ref="AM766:AN781" si="505">(C766)*0.00005</f>
        <v>2.2562000000000002</v>
      </c>
      <c r="AN766" s="129">
        <f t="shared" si="505"/>
        <v>3.1620500000000002</v>
      </c>
      <c r="AO766" s="129">
        <f t="shared" ref="AO766:AO829" si="506">(J766)*0.0001</f>
        <v>9.7026000000000003</v>
      </c>
      <c r="AP766" s="129">
        <f t="shared" ref="AP766:AP829" si="507">(K766)*0.00005</f>
        <v>3.7635500000000004</v>
      </c>
      <c r="AQ766" s="129">
        <f t="shared" si="501"/>
        <v>0.25620000000000004</v>
      </c>
      <c r="AR766" s="129">
        <f t="shared" si="502"/>
        <v>1.9369999999999998E-2</v>
      </c>
      <c r="AT766" s="131">
        <f t="shared" si="488"/>
        <v>43864</v>
      </c>
      <c r="AU766" s="132">
        <f t="shared" si="467"/>
        <v>0.30031000000000002</v>
      </c>
      <c r="AV766" s="132">
        <f t="shared" si="468"/>
        <v>0.43796000000000002</v>
      </c>
      <c r="AW766" s="132">
        <f t="shared" si="469"/>
        <v>0.45259000000000005</v>
      </c>
      <c r="AX766" s="132">
        <f t="shared" si="470"/>
        <v>5.3500000000000006E-3</v>
      </c>
      <c r="AY766" s="132">
        <f t="shared" si="471"/>
        <v>8.4600000000000005E-3</v>
      </c>
      <c r="AZ766" s="132">
        <f t="shared" si="472"/>
        <v>0.24806000000000003</v>
      </c>
      <c r="BA766" s="132">
        <f t="shared" si="473"/>
        <v>0.17826</v>
      </c>
      <c r="BB766" s="132">
        <f t="shared" si="474"/>
        <v>0.61808000000000007</v>
      </c>
      <c r="BC766" s="132">
        <f t="shared" si="475"/>
        <v>0.13984000000000002</v>
      </c>
      <c r="BD766" s="132">
        <f t="shared" si="476"/>
        <v>0.13746</v>
      </c>
      <c r="BE766" s="132">
        <f t="shared" si="477"/>
        <v>0.11025000000000001</v>
      </c>
      <c r="BF766" s="132">
        <f t="shared" si="478"/>
        <v>3.4250000000000003E-2</v>
      </c>
      <c r="BG766" s="132">
        <f t="shared" si="489"/>
        <v>8.3899999999999999E-3</v>
      </c>
      <c r="BH766" s="132"/>
      <c r="BI766" s="132">
        <f t="shared" si="498"/>
        <v>1.2994000000000001</v>
      </c>
      <c r="BJ766" s="132">
        <f t="shared" si="498"/>
        <v>2.2562000000000002</v>
      </c>
      <c r="BK766" s="132">
        <f t="shared" si="498"/>
        <v>3.1620500000000002</v>
      </c>
      <c r="BL766" s="132">
        <f t="shared" si="479"/>
        <v>0.36810000000000004</v>
      </c>
      <c r="BM766" s="132">
        <f t="shared" si="490"/>
        <v>1.5847</v>
      </c>
      <c r="BN766" s="132">
        <f t="shared" si="480"/>
        <v>0.78282000000000007</v>
      </c>
      <c r="BO766" s="132"/>
      <c r="BP766" s="132">
        <f t="shared" si="491"/>
        <v>3.7635500000000004</v>
      </c>
      <c r="BQ766" s="132">
        <f t="shared" si="492"/>
        <v>9.7026000000000003</v>
      </c>
      <c r="BR766" s="132">
        <f t="shared" si="493"/>
        <v>0.39351999999999998</v>
      </c>
      <c r="BS766" s="132">
        <f t="shared" si="481"/>
        <v>9.6640000000000004E-2</v>
      </c>
      <c r="BT766" s="132">
        <f t="shared" si="482"/>
        <v>1.2894000000000001</v>
      </c>
      <c r="BU766" s="132"/>
      <c r="BV766" s="132">
        <f t="shared" si="494"/>
        <v>0.10990000000000001</v>
      </c>
      <c r="BW766" s="133">
        <f t="shared" si="499"/>
        <v>1.0065999999999999</v>
      </c>
      <c r="BX766" s="133">
        <f t="shared" si="499"/>
        <v>1.0729</v>
      </c>
      <c r="BY766" s="133">
        <f t="shared" si="483"/>
        <v>0.28050000000000003</v>
      </c>
      <c r="BZ766" s="133">
        <f t="shared" si="484"/>
        <v>0.30430000000000001</v>
      </c>
      <c r="CA766" s="133">
        <f t="shared" si="485"/>
        <v>1.9200000000000002E-2</v>
      </c>
      <c r="CB766" s="133">
        <f t="shared" si="486"/>
        <v>7.1400000000000006</v>
      </c>
      <c r="CC766" s="133"/>
      <c r="CD766" s="133">
        <f t="shared" si="487"/>
        <v>1.2364000000000002</v>
      </c>
    </row>
    <row r="767" spans="1:82" ht="15.75" x14ac:dyDescent="0.25">
      <c r="A767" s="125">
        <v>43865</v>
      </c>
      <c r="B767" s="126">
        <v>12789</v>
      </c>
      <c r="C767" s="126">
        <v>44067</v>
      </c>
      <c r="D767" s="126">
        <v>61739</v>
      </c>
      <c r="E767" s="126">
        <v>15843</v>
      </c>
      <c r="F767" s="126">
        <v>38165</v>
      </c>
      <c r="G767" s="126">
        <v>1030</v>
      </c>
      <c r="H767" s="126">
        <v>9730</v>
      </c>
      <c r="I767" s="126">
        <v>10557</v>
      </c>
      <c r="J767" s="126">
        <v>96288</v>
      </c>
      <c r="K767" s="126">
        <v>75557</v>
      </c>
      <c r="L767" s="126">
        <v>3020</v>
      </c>
      <c r="M767" s="126">
        <v>12739</v>
      </c>
      <c r="N767" s="126">
        <v>214</v>
      </c>
      <c r="O767" s="126">
        <v>13407</v>
      </c>
      <c r="P767" s="126">
        <v>12003</v>
      </c>
      <c r="Q767" s="126">
        <v>2759</v>
      </c>
      <c r="R767" s="126">
        <v>13440</v>
      </c>
      <c r="S767" s="126">
        <v>44857</v>
      </c>
      <c r="T767" s="126">
        <v>10620</v>
      </c>
      <c r="U767" s="126">
        <v>3586</v>
      </c>
      <c r="V767" s="126">
        <v>23789</v>
      </c>
      <c r="W767" s="126">
        <v>32072</v>
      </c>
      <c r="X767" s="126">
        <v>13848</v>
      </c>
      <c r="Y767" s="146">
        <v>17826</v>
      </c>
      <c r="Z767" s="126">
        <v>12748</v>
      </c>
      <c r="AA767" s="126">
        <v>42072</v>
      </c>
      <c r="AB767" s="126">
        <v>827</v>
      </c>
      <c r="AC767" s="126">
        <v>492</v>
      </c>
      <c r="AD767" s="126">
        <v>8316</v>
      </c>
      <c r="AE767" s="126">
        <v>35603</v>
      </c>
      <c r="AF767" s="126">
        <v>11284</v>
      </c>
      <c r="AG767" s="126">
        <v>1180</v>
      </c>
      <c r="AH767" s="126">
        <v>65950</v>
      </c>
      <c r="AI767" s="126">
        <v>49470</v>
      </c>
      <c r="AJ767" s="126">
        <v>395360</v>
      </c>
      <c r="AK767" s="128">
        <f t="shared" si="503"/>
        <v>0.12739</v>
      </c>
      <c r="AL767" s="129">
        <f t="shared" si="504"/>
        <v>1.2789000000000001</v>
      </c>
      <c r="AM767" s="129">
        <f t="shared" si="505"/>
        <v>2.2033499999999999</v>
      </c>
      <c r="AN767" s="129">
        <f t="shared" si="505"/>
        <v>3.0869500000000003</v>
      </c>
      <c r="AO767" s="129">
        <f t="shared" si="506"/>
        <v>9.6288</v>
      </c>
      <c r="AP767" s="129">
        <f t="shared" si="507"/>
        <v>3.7778500000000004</v>
      </c>
      <c r="AQ767" s="129">
        <f t="shared" si="501"/>
        <v>0.65950000000000009</v>
      </c>
      <c r="AR767" s="129">
        <f t="shared" si="502"/>
        <v>4.947E-2</v>
      </c>
      <c r="AT767" s="131">
        <f t="shared" si="488"/>
        <v>43865</v>
      </c>
      <c r="AU767" s="132">
        <f t="shared" si="467"/>
        <v>0.35603000000000001</v>
      </c>
      <c r="AV767" s="132">
        <f t="shared" si="468"/>
        <v>0.42072000000000004</v>
      </c>
      <c r="AW767" s="132">
        <f t="shared" si="469"/>
        <v>0.44857000000000002</v>
      </c>
      <c r="AX767" s="132">
        <f t="shared" si="470"/>
        <v>4.9200000000000008E-3</v>
      </c>
      <c r="AY767" s="132">
        <f t="shared" si="471"/>
        <v>8.2700000000000013E-3</v>
      </c>
      <c r="AZ767" s="132">
        <f t="shared" si="472"/>
        <v>0.23789000000000002</v>
      </c>
      <c r="BA767" s="132">
        <f t="shared" si="473"/>
        <v>0.17826</v>
      </c>
      <c r="BB767" s="132">
        <f t="shared" si="474"/>
        <v>0.64144000000000001</v>
      </c>
      <c r="BC767" s="132">
        <f t="shared" si="475"/>
        <v>0.12748000000000001</v>
      </c>
      <c r="BD767" s="132">
        <f t="shared" si="476"/>
        <v>0.13848000000000002</v>
      </c>
      <c r="BE767" s="132">
        <f t="shared" si="477"/>
        <v>0.11284000000000001</v>
      </c>
      <c r="BF767" s="132">
        <f t="shared" si="478"/>
        <v>8.3160000000000012E-2</v>
      </c>
      <c r="BG767" s="132">
        <f t="shared" si="489"/>
        <v>1.1799999999999998E-3</v>
      </c>
      <c r="BH767" s="132"/>
      <c r="BI767" s="132">
        <f t="shared" si="498"/>
        <v>1.2789000000000001</v>
      </c>
      <c r="BJ767" s="132">
        <f t="shared" si="498"/>
        <v>2.2033499999999999</v>
      </c>
      <c r="BK767" s="132">
        <f t="shared" si="498"/>
        <v>3.0869500000000003</v>
      </c>
      <c r="BL767" s="132">
        <f t="shared" si="479"/>
        <v>0.35860000000000003</v>
      </c>
      <c r="BM767" s="132">
        <f t="shared" si="490"/>
        <v>1.5843</v>
      </c>
      <c r="BN767" s="132">
        <f t="shared" si="480"/>
        <v>0.76330000000000009</v>
      </c>
      <c r="BO767" s="132"/>
      <c r="BP767" s="132">
        <f t="shared" si="491"/>
        <v>3.7778500000000004</v>
      </c>
      <c r="BQ767" s="132">
        <f t="shared" si="492"/>
        <v>9.6288</v>
      </c>
      <c r="BR767" s="132">
        <f t="shared" si="493"/>
        <v>0.39535999999999999</v>
      </c>
      <c r="BS767" s="132">
        <f t="shared" si="481"/>
        <v>0.1062</v>
      </c>
      <c r="BT767" s="132">
        <f t="shared" si="482"/>
        <v>1.3440000000000001</v>
      </c>
      <c r="BU767" s="132"/>
      <c r="BV767" s="132">
        <f t="shared" si="494"/>
        <v>0.10300000000000001</v>
      </c>
      <c r="BW767" s="133">
        <f t="shared" si="499"/>
        <v>0.97300000000000009</v>
      </c>
      <c r="BX767" s="133">
        <f t="shared" si="499"/>
        <v>1.0557000000000001</v>
      </c>
      <c r="BY767" s="133">
        <f t="shared" si="483"/>
        <v>0.27590000000000003</v>
      </c>
      <c r="BZ767" s="133">
        <f t="shared" si="484"/>
        <v>0.30199999999999999</v>
      </c>
      <c r="CA767" s="133">
        <f t="shared" si="485"/>
        <v>2.1400000000000002E-2</v>
      </c>
      <c r="CB767" s="133">
        <f t="shared" si="486"/>
        <v>6.7035</v>
      </c>
      <c r="CC767" s="133"/>
      <c r="CD767" s="133">
        <f t="shared" si="487"/>
        <v>1.2003000000000001</v>
      </c>
    </row>
    <row r="768" spans="1:82" ht="15.75" x14ac:dyDescent="0.25">
      <c r="A768" s="125">
        <v>43866</v>
      </c>
      <c r="B768" s="126">
        <v>12667</v>
      </c>
      <c r="C768" s="126">
        <v>44283</v>
      </c>
      <c r="D768" s="126">
        <v>62169</v>
      </c>
      <c r="E768" s="126">
        <v>15727</v>
      </c>
      <c r="F768" s="126">
        <v>38780</v>
      </c>
      <c r="G768" s="126">
        <v>1042</v>
      </c>
      <c r="H768" s="126">
        <v>9618</v>
      </c>
      <c r="I768" s="126">
        <v>10346</v>
      </c>
      <c r="J768" s="126">
        <v>96861</v>
      </c>
      <c r="K768" s="126">
        <v>75875</v>
      </c>
      <c r="L768" s="126">
        <v>2947</v>
      </c>
      <c r="M768" s="126">
        <v>13368</v>
      </c>
      <c r="N768" s="126">
        <v>193</v>
      </c>
      <c r="O768" s="126">
        <v>13453</v>
      </c>
      <c r="P768" s="126">
        <v>11938</v>
      </c>
      <c r="Q768" s="126">
        <v>2812</v>
      </c>
      <c r="R768" s="126">
        <v>12775</v>
      </c>
      <c r="S768" s="126">
        <v>44419</v>
      </c>
      <c r="T768" s="126">
        <v>13006</v>
      </c>
      <c r="U768" s="126">
        <v>3384</v>
      </c>
      <c r="V768" s="126">
        <v>23639</v>
      </c>
      <c r="W768" s="126">
        <v>31722</v>
      </c>
      <c r="X768" s="126">
        <v>13764</v>
      </c>
      <c r="Y768" s="146">
        <v>17826</v>
      </c>
      <c r="Z768" s="126">
        <v>12448</v>
      </c>
      <c r="AA768" s="126">
        <v>42655</v>
      </c>
      <c r="AB768" s="126">
        <v>870</v>
      </c>
      <c r="AC768" s="126">
        <v>431</v>
      </c>
      <c r="AD768" s="126">
        <v>8393</v>
      </c>
      <c r="AE768" s="126">
        <v>28488</v>
      </c>
      <c r="AF768" s="126">
        <v>11634</v>
      </c>
      <c r="AG768" s="126">
        <v>10580</v>
      </c>
      <c r="AH768" s="126">
        <v>65360</v>
      </c>
      <c r="AI768" s="126">
        <v>54040</v>
      </c>
      <c r="AJ768" s="126">
        <v>389880</v>
      </c>
      <c r="AK768" s="128">
        <f t="shared" si="503"/>
        <v>0.13368000000000002</v>
      </c>
      <c r="AL768" s="129">
        <f t="shared" si="504"/>
        <v>1.2667000000000002</v>
      </c>
      <c r="AM768" s="129">
        <f t="shared" si="505"/>
        <v>2.2141500000000001</v>
      </c>
      <c r="AN768" s="129">
        <f t="shared" si="505"/>
        <v>3.1084499999999999</v>
      </c>
      <c r="AO768" s="129">
        <f t="shared" si="506"/>
        <v>9.6860999999999997</v>
      </c>
      <c r="AP768" s="129">
        <f t="shared" si="507"/>
        <v>3.7937500000000002</v>
      </c>
      <c r="AQ768" s="129">
        <f t="shared" si="501"/>
        <v>0.65360000000000007</v>
      </c>
      <c r="AR768" s="129">
        <f t="shared" si="502"/>
        <v>5.4039999999999998E-2</v>
      </c>
      <c r="AT768" s="131">
        <f t="shared" si="488"/>
        <v>43866</v>
      </c>
      <c r="AU768" s="132">
        <f t="shared" si="467"/>
        <v>0.28488000000000002</v>
      </c>
      <c r="AV768" s="132">
        <f t="shared" si="468"/>
        <v>0.42655000000000004</v>
      </c>
      <c r="AW768" s="132">
        <f t="shared" si="469"/>
        <v>0.44419000000000003</v>
      </c>
      <c r="AX768" s="132">
        <f t="shared" si="470"/>
        <v>4.3100000000000005E-3</v>
      </c>
      <c r="AY768" s="132">
        <f t="shared" si="471"/>
        <v>8.7000000000000011E-3</v>
      </c>
      <c r="AZ768" s="132">
        <f t="shared" si="472"/>
        <v>0.23639000000000002</v>
      </c>
      <c r="BA768" s="132">
        <f t="shared" si="473"/>
        <v>0.17826</v>
      </c>
      <c r="BB768" s="132">
        <f t="shared" si="474"/>
        <v>0.63444</v>
      </c>
      <c r="BC768" s="132">
        <f t="shared" si="475"/>
        <v>0.12448000000000001</v>
      </c>
      <c r="BD768" s="132">
        <f t="shared" si="476"/>
        <v>0.13764000000000001</v>
      </c>
      <c r="BE768" s="132">
        <f t="shared" si="477"/>
        <v>0.11634000000000001</v>
      </c>
      <c r="BF768" s="132">
        <f t="shared" si="478"/>
        <v>8.3930000000000005E-2</v>
      </c>
      <c r="BG768" s="132">
        <f t="shared" si="489"/>
        <v>1.0579999999999999E-2</v>
      </c>
      <c r="BH768" s="132"/>
      <c r="BI768" s="132">
        <f t="shared" si="498"/>
        <v>1.2667000000000002</v>
      </c>
      <c r="BJ768" s="132">
        <f t="shared" si="498"/>
        <v>2.2141500000000001</v>
      </c>
      <c r="BK768" s="132">
        <f t="shared" si="498"/>
        <v>3.1084499999999999</v>
      </c>
      <c r="BL768" s="132">
        <f t="shared" si="479"/>
        <v>0.33840000000000003</v>
      </c>
      <c r="BM768" s="132">
        <f t="shared" si="490"/>
        <v>1.5727</v>
      </c>
      <c r="BN768" s="132">
        <f t="shared" si="480"/>
        <v>0.77560000000000007</v>
      </c>
      <c r="BO768" s="132"/>
      <c r="BP768" s="132">
        <f t="shared" si="491"/>
        <v>3.7937500000000002</v>
      </c>
      <c r="BQ768" s="132">
        <f t="shared" si="492"/>
        <v>9.6860999999999997</v>
      </c>
      <c r="BR768" s="132">
        <f t="shared" si="493"/>
        <v>0.38988</v>
      </c>
      <c r="BS768" s="132">
        <f t="shared" si="481"/>
        <v>0.13006000000000001</v>
      </c>
      <c r="BT768" s="132">
        <f t="shared" si="482"/>
        <v>1.2775000000000001</v>
      </c>
      <c r="BU768" s="132"/>
      <c r="BV768" s="132">
        <f t="shared" si="494"/>
        <v>0.1042</v>
      </c>
      <c r="BW768" s="133">
        <f t="shared" si="499"/>
        <v>0.9618000000000001</v>
      </c>
      <c r="BX768" s="133">
        <f t="shared" si="499"/>
        <v>1.0346</v>
      </c>
      <c r="BY768" s="133">
        <f t="shared" si="483"/>
        <v>0.28120000000000001</v>
      </c>
      <c r="BZ768" s="133">
        <f t="shared" si="484"/>
        <v>0.29470000000000002</v>
      </c>
      <c r="CA768" s="133">
        <f t="shared" si="485"/>
        <v>1.9300000000000001E-2</v>
      </c>
      <c r="CB768" s="133">
        <f t="shared" si="486"/>
        <v>6.7264999999999997</v>
      </c>
      <c r="CC768" s="133"/>
      <c r="CD768" s="133">
        <f t="shared" si="487"/>
        <v>1.1938</v>
      </c>
    </row>
    <row r="769" spans="1:82" ht="15.75" x14ac:dyDescent="0.25">
      <c r="A769" s="125">
        <v>43867</v>
      </c>
      <c r="B769" s="138">
        <v>13787</v>
      </c>
      <c r="C769" s="138">
        <v>47017</v>
      </c>
      <c r="D769" s="138">
        <v>65574</v>
      </c>
      <c r="E769" s="138">
        <v>17552</v>
      </c>
      <c r="F769" s="138">
        <v>40698</v>
      </c>
      <c r="G769" s="138">
        <v>1383</v>
      </c>
      <c r="H769" s="138">
        <v>12164</v>
      </c>
      <c r="I769" s="138">
        <v>12996</v>
      </c>
      <c r="J769" s="138">
        <v>103086</v>
      </c>
      <c r="K769" s="138">
        <v>81052</v>
      </c>
      <c r="L769" s="138">
        <v>3629</v>
      </c>
      <c r="M769" s="138">
        <v>15150</v>
      </c>
      <c r="N769" s="138">
        <v>238</v>
      </c>
      <c r="O769" s="138">
        <v>14846</v>
      </c>
      <c r="P769" s="138">
        <v>13793</v>
      </c>
      <c r="Q769" s="138">
        <v>3640</v>
      </c>
      <c r="R769" s="138">
        <v>13328</v>
      </c>
      <c r="S769" s="138">
        <v>47785</v>
      </c>
      <c r="T769" s="138">
        <v>12834</v>
      </c>
      <c r="U769" s="138">
        <v>4480</v>
      </c>
      <c r="V769" s="138">
        <v>25091</v>
      </c>
      <c r="W769" s="138">
        <v>32885</v>
      </c>
      <c r="X769" s="138">
        <v>17521</v>
      </c>
      <c r="Y769" s="146">
        <v>17826</v>
      </c>
      <c r="Z769" s="138">
        <v>13306</v>
      </c>
      <c r="AA769" s="138">
        <v>45402</v>
      </c>
      <c r="AB769" s="138">
        <v>1589</v>
      </c>
      <c r="AC769" s="138">
        <v>717</v>
      </c>
      <c r="AD769" s="138">
        <v>5179</v>
      </c>
      <c r="AE769" s="138">
        <v>24876</v>
      </c>
      <c r="AF769" s="138">
        <v>13354</v>
      </c>
      <c r="AG769" s="146">
        <v>11010</v>
      </c>
      <c r="AH769" s="138">
        <v>42270</v>
      </c>
      <c r="AI769" s="138">
        <v>34790</v>
      </c>
      <c r="AJ769" s="138">
        <v>391520</v>
      </c>
      <c r="AK769" s="128">
        <f t="shared" si="503"/>
        <v>0.15150000000000002</v>
      </c>
      <c r="AL769" s="129">
        <f t="shared" si="504"/>
        <v>1.3787</v>
      </c>
      <c r="AM769" s="129">
        <f t="shared" si="505"/>
        <v>2.3508500000000003</v>
      </c>
      <c r="AN769" s="129">
        <f t="shared" si="505"/>
        <v>3.2787000000000002</v>
      </c>
      <c r="AO769" s="129">
        <f t="shared" si="506"/>
        <v>10.3086</v>
      </c>
      <c r="AP769" s="129">
        <f t="shared" si="507"/>
        <v>4.0526</v>
      </c>
      <c r="AQ769" s="129">
        <f t="shared" si="501"/>
        <v>0.42270000000000002</v>
      </c>
      <c r="AR769" s="129">
        <f t="shared" si="502"/>
        <v>3.4790000000000001E-2</v>
      </c>
      <c r="AT769" s="131">
        <f t="shared" si="488"/>
        <v>43867</v>
      </c>
      <c r="AU769" s="132">
        <f t="shared" si="467"/>
        <v>0.24876000000000001</v>
      </c>
      <c r="AV769" s="132">
        <f t="shared" si="468"/>
        <v>0.45402000000000003</v>
      </c>
      <c r="AW769" s="132">
        <f t="shared" si="469"/>
        <v>0.47785000000000005</v>
      </c>
      <c r="AX769" s="132">
        <f t="shared" si="470"/>
        <v>7.1700000000000002E-3</v>
      </c>
      <c r="AY769" s="132">
        <f t="shared" si="471"/>
        <v>1.5890000000000001E-2</v>
      </c>
      <c r="AZ769" s="132">
        <f t="shared" si="472"/>
        <v>0.25091000000000002</v>
      </c>
      <c r="BA769" s="132">
        <f t="shared" si="473"/>
        <v>0.17826</v>
      </c>
      <c r="BB769" s="132">
        <f t="shared" si="474"/>
        <v>0.65770000000000006</v>
      </c>
      <c r="BC769" s="132">
        <f t="shared" si="475"/>
        <v>0.13306000000000001</v>
      </c>
      <c r="BD769" s="132">
        <f t="shared" si="476"/>
        <v>0.17521</v>
      </c>
      <c r="BE769" s="132">
        <f t="shared" si="477"/>
        <v>0.13354000000000002</v>
      </c>
      <c r="BF769" s="132">
        <f t="shared" si="478"/>
        <v>5.1790000000000003E-2</v>
      </c>
      <c r="BG769" s="132">
        <f t="shared" si="489"/>
        <v>1.1009999999999999E-2</v>
      </c>
      <c r="BH769" s="132"/>
      <c r="BI769" s="132">
        <f t="shared" si="498"/>
        <v>1.3787</v>
      </c>
      <c r="BJ769" s="132">
        <f t="shared" si="498"/>
        <v>2.3508500000000003</v>
      </c>
      <c r="BK769" s="132">
        <f t="shared" si="498"/>
        <v>3.2787000000000002</v>
      </c>
      <c r="BL769" s="132">
        <f t="shared" si="479"/>
        <v>0.44800000000000001</v>
      </c>
      <c r="BM769" s="132">
        <f t="shared" si="490"/>
        <v>1.7552000000000001</v>
      </c>
      <c r="BN769" s="132">
        <f t="shared" si="480"/>
        <v>0.81396000000000002</v>
      </c>
      <c r="BO769" s="132"/>
      <c r="BP769" s="132">
        <f t="shared" si="491"/>
        <v>4.0526</v>
      </c>
      <c r="BQ769" s="132">
        <f t="shared" si="492"/>
        <v>10.3086</v>
      </c>
      <c r="BR769" s="132">
        <f t="shared" si="493"/>
        <v>0.39151999999999998</v>
      </c>
      <c r="BS769" s="132">
        <f t="shared" si="481"/>
        <v>0.12834000000000001</v>
      </c>
      <c r="BT769" s="132">
        <f t="shared" si="482"/>
        <v>1.3328</v>
      </c>
      <c r="BU769" s="132"/>
      <c r="BV769" s="132">
        <f t="shared" si="494"/>
        <v>0.13830000000000001</v>
      </c>
      <c r="BW769" s="133">
        <f t="shared" si="499"/>
        <v>1.2164000000000001</v>
      </c>
      <c r="BX769" s="133">
        <f t="shared" si="499"/>
        <v>1.2996000000000001</v>
      </c>
      <c r="BY769" s="133">
        <f t="shared" si="483"/>
        <v>0.36399999999999999</v>
      </c>
      <c r="BZ769" s="133">
        <f t="shared" si="484"/>
        <v>0.3629</v>
      </c>
      <c r="CA769" s="133">
        <f t="shared" si="485"/>
        <v>2.3800000000000002E-2</v>
      </c>
      <c r="CB769" s="133">
        <f t="shared" si="486"/>
        <v>7.423</v>
      </c>
      <c r="CC769" s="133"/>
      <c r="CD769" s="133">
        <f t="shared" si="487"/>
        <v>1.3793</v>
      </c>
    </row>
    <row r="770" spans="1:82" ht="15.75" x14ac:dyDescent="0.25">
      <c r="A770" s="125">
        <v>43868</v>
      </c>
      <c r="B770" s="138">
        <v>14697</v>
      </c>
      <c r="C770" s="138">
        <v>50635</v>
      </c>
      <c r="D770" s="138">
        <v>69854</v>
      </c>
      <c r="E770" s="138">
        <v>18659</v>
      </c>
      <c r="F770" s="138">
        <v>42091</v>
      </c>
      <c r="G770" s="138">
        <v>1780</v>
      </c>
      <c r="H770" s="138">
        <v>16955</v>
      </c>
      <c r="I770" s="138">
        <v>17239</v>
      </c>
      <c r="J770" s="138">
        <v>111367</v>
      </c>
      <c r="K770" s="138">
        <v>85770</v>
      </c>
      <c r="L770" s="138">
        <v>4567</v>
      </c>
      <c r="M770" s="138">
        <v>16566</v>
      </c>
      <c r="N770" s="138">
        <v>224</v>
      </c>
      <c r="O770" s="138">
        <v>17786</v>
      </c>
      <c r="P770" s="138">
        <v>16490</v>
      </c>
      <c r="Q770" s="138">
        <v>4672</v>
      </c>
      <c r="R770" s="138">
        <v>15171</v>
      </c>
      <c r="S770" s="138">
        <v>47009</v>
      </c>
      <c r="T770" s="138">
        <v>11219</v>
      </c>
      <c r="U770" s="138">
        <v>5512</v>
      </c>
      <c r="V770" s="138">
        <v>27211</v>
      </c>
      <c r="W770" s="138">
        <v>35963</v>
      </c>
      <c r="X770" s="138">
        <v>26825</v>
      </c>
      <c r="Y770" s="146">
        <v>17826</v>
      </c>
      <c r="Z770" s="138">
        <v>14738</v>
      </c>
      <c r="AA770" s="138">
        <v>46569</v>
      </c>
      <c r="AB770" s="138">
        <v>2438</v>
      </c>
      <c r="AC770" s="138">
        <v>571</v>
      </c>
      <c r="AD770" s="138">
        <v>7189</v>
      </c>
      <c r="AE770" s="138">
        <v>25191</v>
      </c>
      <c r="AF770" s="138">
        <v>14244</v>
      </c>
      <c r="AG770" s="138">
        <v>6880</v>
      </c>
      <c r="AH770" s="138">
        <v>52090</v>
      </c>
      <c r="AI770" s="138">
        <v>44910</v>
      </c>
      <c r="AJ770" s="138">
        <v>389120</v>
      </c>
      <c r="AK770" s="128">
        <f t="shared" si="503"/>
        <v>0.16566</v>
      </c>
      <c r="AL770" s="129">
        <f t="shared" si="504"/>
        <v>1.4697</v>
      </c>
      <c r="AM770" s="129">
        <f t="shared" si="505"/>
        <v>2.5317500000000002</v>
      </c>
      <c r="AN770" s="129">
        <f t="shared" si="505"/>
        <v>3.4927000000000001</v>
      </c>
      <c r="AO770" s="129">
        <f t="shared" si="506"/>
        <v>11.136700000000001</v>
      </c>
      <c r="AP770" s="129">
        <f t="shared" si="507"/>
        <v>4.2885</v>
      </c>
      <c r="AQ770" s="129">
        <f t="shared" si="501"/>
        <v>0.52090000000000003</v>
      </c>
      <c r="AR770" s="129">
        <f t="shared" si="502"/>
        <v>4.4909999999999999E-2</v>
      </c>
      <c r="AT770" s="131">
        <f t="shared" si="488"/>
        <v>43868</v>
      </c>
      <c r="AU770" s="132">
        <f t="shared" si="467"/>
        <v>0.25191000000000002</v>
      </c>
      <c r="AV770" s="132">
        <f t="shared" si="468"/>
        <v>0.46569000000000005</v>
      </c>
      <c r="AW770" s="132">
        <f t="shared" si="469"/>
        <v>0.47009000000000006</v>
      </c>
      <c r="AX770" s="132">
        <f t="shared" si="470"/>
        <v>5.7100000000000007E-3</v>
      </c>
      <c r="AY770" s="132">
        <f t="shared" si="471"/>
        <v>2.4380000000000002E-2</v>
      </c>
      <c r="AZ770" s="132">
        <f t="shared" si="472"/>
        <v>0.27211000000000002</v>
      </c>
      <c r="BA770" s="132">
        <f t="shared" si="473"/>
        <v>0.17826</v>
      </c>
      <c r="BB770" s="132">
        <f t="shared" si="474"/>
        <v>0.71926000000000001</v>
      </c>
      <c r="BC770" s="132">
        <f t="shared" si="475"/>
        <v>0.14738000000000001</v>
      </c>
      <c r="BD770" s="132">
        <f t="shared" si="476"/>
        <v>0.26825000000000004</v>
      </c>
      <c r="BE770" s="132">
        <f t="shared" si="477"/>
        <v>0.14244000000000001</v>
      </c>
      <c r="BF770" s="132">
        <f t="shared" si="478"/>
        <v>7.1890000000000009E-2</v>
      </c>
      <c r="BG770" s="132">
        <f t="shared" si="489"/>
        <v>6.8799999999999998E-3</v>
      </c>
      <c r="BH770" s="132"/>
      <c r="BI770" s="132">
        <f t="shared" si="498"/>
        <v>1.4697</v>
      </c>
      <c r="BJ770" s="132">
        <f t="shared" si="498"/>
        <v>2.5317500000000002</v>
      </c>
      <c r="BK770" s="132">
        <f t="shared" si="498"/>
        <v>3.4927000000000001</v>
      </c>
      <c r="BL770" s="132">
        <f t="shared" si="479"/>
        <v>0.55120000000000002</v>
      </c>
      <c r="BM770" s="132">
        <f t="shared" si="490"/>
        <v>1.8659000000000001</v>
      </c>
      <c r="BN770" s="132">
        <f t="shared" si="480"/>
        <v>0.84182000000000012</v>
      </c>
      <c r="BO770" s="132"/>
      <c r="BP770" s="132">
        <f t="shared" si="491"/>
        <v>4.2885</v>
      </c>
      <c r="BQ770" s="132">
        <f t="shared" si="492"/>
        <v>11.136700000000001</v>
      </c>
      <c r="BR770" s="132">
        <f t="shared" si="493"/>
        <v>0.38911999999999997</v>
      </c>
      <c r="BS770" s="132">
        <f t="shared" si="481"/>
        <v>0.11219000000000001</v>
      </c>
      <c r="BT770" s="132">
        <f t="shared" si="482"/>
        <v>1.5171000000000001</v>
      </c>
      <c r="BU770" s="132"/>
      <c r="BV770" s="132">
        <f t="shared" si="494"/>
        <v>0.17800000000000002</v>
      </c>
      <c r="BW770" s="133">
        <f t="shared" si="499"/>
        <v>1.6955</v>
      </c>
      <c r="BX770" s="133">
        <f t="shared" si="499"/>
        <v>1.7239</v>
      </c>
      <c r="BY770" s="133">
        <f t="shared" si="483"/>
        <v>0.4672</v>
      </c>
      <c r="BZ770" s="133">
        <f t="shared" si="484"/>
        <v>0.45669999999999999</v>
      </c>
      <c r="CA770" s="133">
        <f t="shared" si="485"/>
        <v>2.24E-2</v>
      </c>
      <c r="CB770" s="133">
        <f t="shared" si="486"/>
        <v>8.8930000000000007</v>
      </c>
      <c r="CC770" s="133"/>
      <c r="CD770" s="133">
        <f t="shared" si="487"/>
        <v>1.649</v>
      </c>
    </row>
    <row r="771" spans="1:82" ht="15.75" x14ac:dyDescent="0.25">
      <c r="A771" s="125">
        <v>43869</v>
      </c>
      <c r="B771" s="138">
        <v>14002</v>
      </c>
      <c r="C771" s="138">
        <v>48177</v>
      </c>
      <c r="D771" s="138">
        <v>67065</v>
      </c>
      <c r="E771" s="138">
        <v>16882</v>
      </c>
      <c r="F771" s="138">
        <v>43293</v>
      </c>
      <c r="G771" s="138">
        <v>1242</v>
      </c>
      <c r="H771" s="138">
        <v>13602</v>
      </c>
      <c r="I771" s="138">
        <v>14134</v>
      </c>
      <c r="J771" s="138">
        <v>103789</v>
      </c>
      <c r="K771" s="138">
        <v>80822</v>
      </c>
      <c r="L771" s="138">
        <v>3924</v>
      </c>
      <c r="M771" s="138">
        <v>18521</v>
      </c>
      <c r="N771" s="138">
        <v>74</v>
      </c>
      <c r="O771" s="138">
        <v>17872</v>
      </c>
      <c r="P771" s="138">
        <v>15228</v>
      </c>
      <c r="Q771" s="138">
        <v>3628</v>
      </c>
      <c r="R771" s="138">
        <v>13248</v>
      </c>
      <c r="S771" s="138">
        <v>41632</v>
      </c>
      <c r="T771" s="138">
        <v>13140</v>
      </c>
      <c r="U771" s="138">
        <v>4529</v>
      </c>
      <c r="V771" s="138">
        <v>26080</v>
      </c>
      <c r="W771" s="138">
        <v>31892</v>
      </c>
      <c r="X771" s="138">
        <v>18647</v>
      </c>
      <c r="Y771" s="146">
        <v>17826</v>
      </c>
      <c r="Z771" s="138">
        <v>15978</v>
      </c>
      <c r="AA771" s="138">
        <v>46594</v>
      </c>
      <c r="AB771" s="138">
        <v>1381</v>
      </c>
      <c r="AC771" s="138">
        <v>593</v>
      </c>
      <c r="AD771" s="138">
        <v>3308</v>
      </c>
      <c r="AE771" s="138">
        <v>27162</v>
      </c>
      <c r="AF771" s="138">
        <v>10111</v>
      </c>
      <c r="AG771" s="138">
        <v>10590</v>
      </c>
      <c r="AH771" s="138">
        <v>26850</v>
      </c>
      <c r="AI771" s="138">
        <v>19560</v>
      </c>
      <c r="AJ771" s="138">
        <v>396260</v>
      </c>
      <c r="AK771" s="128">
        <f t="shared" si="503"/>
        <v>0.18521000000000001</v>
      </c>
      <c r="AL771" s="129">
        <f t="shared" si="504"/>
        <v>1.4002000000000001</v>
      </c>
      <c r="AM771" s="129">
        <f t="shared" si="505"/>
        <v>2.4088500000000002</v>
      </c>
      <c r="AN771" s="129">
        <f t="shared" si="505"/>
        <v>3.3532500000000001</v>
      </c>
      <c r="AO771" s="129">
        <f t="shared" si="506"/>
        <v>10.3789</v>
      </c>
      <c r="AP771" s="129">
        <f t="shared" si="507"/>
        <v>4.0411000000000001</v>
      </c>
      <c r="AQ771" s="129">
        <f t="shared" si="501"/>
        <v>0.26850000000000002</v>
      </c>
      <c r="AR771" s="129">
        <f t="shared" si="502"/>
        <v>1.9559999999999998E-2</v>
      </c>
      <c r="AT771" s="131">
        <f t="shared" si="488"/>
        <v>43869</v>
      </c>
      <c r="AU771" s="132">
        <f t="shared" ref="AU771:AU834" si="508">(AE771)*0.00001</f>
        <v>0.27162000000000003</v>
      </c>
      <c r="AV771" s="132">
        <f t="shared" ref="AV771:AV834" si="509">(AA771)*0.00001</f>
        <v>0.46594000000000002</v>
      </c>
      <c r="AW771" s="132">
        <f t="shared" ref="AW771:AW834" si="510">(S771)*0.00001</f>
        <v>0.41632000000000002</v>
      </c>
      <c r="AX771" s="132">
        <f t="shared" ref="AX771:AX834" si="511">(AC771)*0.00001</f>
        <v>5.9300000000000004E-3</v>
      </c>
      <c r="AY771" s="132">
        <f t="shared" ref="AY771:AY834" si="512">(AB771)*0.00001</f>
        <v>1.3810000000000001E-2</v>
      </c>
      <c r="AZ771" s="132">
        <f t="shared" ref="AZ771:AZ834" si="513">(V771)*0.00001</f>
        <v>0.26080000000000003</v>
      </c>
      <c r="BA771" s="132">
        <f t="shared" ref="BA771:BA834" si="514">(Y771)*0.00001</f>
        <v>0.17826</v>
      </c>
      <c r="BB771" s="132">
        <f t="shared" ref="BB771:BB834" si="515">(W771)*0.00002</f>
        <v>0.63784000000000007</v>
      </c>
      <c r="BC771" s="132">
        <f t="shared" ref="BC771:BC834" si="516">(Z771)*0.00001</f>
        <v>0.15978000000000001</v>
      </c>
      <c r="BD771" s="132">
        <f t="shared" ref="BD771:BD834" si="517">(X771)*0.00001</f>
        <v>0.18647000000000002</v>
      </c>
      <c r="BE771" s="132">
        <f t="shared" ref="BE771:BE834" si="518">(AF771)*0.00001</f>
        <v>0.10111000000000001</v>
      </c>
      <c r="BF771" s="132">
        <f t="shared" ref="BF771:BF834" si="519">(AD771)*0.00001</f>
        <v>3.3080000000000005E-2</v>
      </c>
      <c r="BG771" s="132">
        <f t="shared" si="489"/>
        <v>1.0589999999999999E-2</v>
      </c>
      <c r="BH771" s="132"/>
      <c r="BI771" s="132">
        <f t="shared" si="498"/>
        <v>1.4002000000000001</v>
      </c>
      <c r="BJ771" s="132">
        <f t="shared" si="498"/>
        <v>2.4088500000000002</v>
      </c>
      <c r="BK771" s="132">
        <f t="shared" si="498"/>
        <v>3.3532500000000001</v>
      </c>
      <c r="BL771" s="132">
        <f t="shared" ref="BL771:BL834" si="520">(U771)*0.0001</f>
        <v>0.45290000000000002</v>
      </c>
      <c r="BM771" s="132">
        <f t="shared" si="490"/>
        <v>1.6882000000000001</v>
      </c>
      <c r="BN771" s="132">
        <f t="shared" ref="BN771:BN834" si="521">(F771)*0.00002</f>
        <v>0.86586000000000007</v>
      </c>
      <c r="BO771" s="132"/>
      <c r="BP771" s="132">
        <f t="shared" si="491"/>
        <v>4.0411000000000001</v>
      </c>
      <c r="BQ771" s="132">
        <f t="shared" si="492"/>
        <v>10.3789</v>
      </c>
      <c r="BR771" s="132">
        <f t="shared" si="493"/>
        <v>0.39626</v>
      </c>
      <c r="BS771" s="132">
        <f t="shared" ref="BS771:BS834" si="522">(T771)*0.00001</f>
        <v>0.13140000000000002</v>
      </c>
      <c r="BT771" s="132">
        <f t="shared" ref="BT771:BT834" si="523">(R771)*0.0001</f>
        <v>1.3248</v>
      </c>
      <c r="BU771" s="132"/>
      <c r="BV771" s="132">
        <f t="shared" si="494"/>
        <v>0.1242</v>
      </c>
      <c r="BW771" s="133">
        <f t="shared" si="499"/>
        <v>1.3602000000000001</v>
      </c>
      <c r="BX771" s="133">
        <f t="shared" si="499"/>
        <v>1.4134</v>
      </c>
      <c r="BY771" s="133">
        <f t="shared" ref="BY771:BY834" si="524">(Q771)*0.0001</f>
        <v>0.36280000000000001</v>
      </c>
      <c r="BZ771" s="133">
        <f t="shared" ref="BZ771:BZ834" si="525">(L771)*0.0001</f>
        <v>0.39240000000000003</v>
      </c>
      <c r="CA771" s="133">
        <f t="shared" ref="CA771:CA834" si="526">(N771)*0.0001</f>
        <v>7.4000000000000003E-3</v>
      </c>
      <c r="CB771" s="133">
        <f t="shared" ref="CB771:CB834" si="527">(O771)*0.0005</f>
        <v>8.9359999999999999</v>
      </c>
      <c r="CC771" s="133"/>
      <c r="CD771" s="133">
        <f t="shared" ref="CD771:CD834" si="528">(P771)*0.0001</f>
        <v>1.5228000000000002</v>
      </c>
    </row>
    <row r="772" spans="1:82" ht="15.75" x14ac:dyDescent="0.25">
      <c r="A772" s="125">
        <v>43870</v>
      </c>
      <c r="B772" s="138">
        <v>14102</v>
      </c>
      <c r="C772" s="138">
        <v>48409</v>
      </c>
      <c r="D772" s="138">
        <v>67138</v>
      </c>
      <c r="E772" s="138">
        <v>16871</v>
      </c>
      <c r="F772" s="138">
        <v>45161</v>
      </c>
      <c r="G772" s="138">
        <v>1210</v>
      </c>
      <c r="H772" s="138">
        <v>12882</v>
      </c>
      <c r="I772" s="138">
        <v>13246</v>
      </c>
      <c r="J772" s="138">
        <v>103275</v>
      </c>
      <c r="K772" s="138">
        <v>81195</v>
      </c>
      <c r="L772" s="138">
        <v>3826</v>
      </c>
      <c r="M772" s="138">
        <v>18549</v>
      </c>
      <c r="N772" s="138">
        <v>104</v>
      </c>
      <c r="O772" s="138">
        <v>17195</v>
      </c>
      <c r="P772" s="138">
        <v>14827</v>
      </c>
      <c r="Q772" s="138">
        <v>3514</v>
      </c>
      <c r="R772" s="138">
        <v>13700</v>
      </c>
      <c r="S772" s="138">
        <v>42315</v>
      </c>
      <c r="T772" s="138">
        <v>12314</v>
      </c>
      <c r="U772" s="138">
        <v>4308</v>
      </c>
      <c r="V772" s="138">
        <v>27635</v>
      </c>
      <c r="W772" s="138">
        <v>29557</v>
      </c>
      <c r="X772" s="138">
        <v>16425</v>
      </c>
      <c r="Y772" s="146">
        <v>17826</v>
      </c>
      <c r="Z772" s="138">
        <v>14494</v>
      </c>
      <c r="AA772" s="138">
        <v>46842</v>
      </c>
      <c r="AB772" s="138">
        <v>1082</v>
      </c>
      <c r="AC772" s="138">
        <v>717</v>
      </c>
      <c r="AD772" s="138">
        <v>3656</v>
      </c>
      <c r="AE772" s="138">
        <v>32669</v>
      </c>
      <c r="AF772" s="138">
        <v>9950</v>
      </c>
      <c r="AG772" s="138">
        <v>0</v>
      </c>
      <c r="AH772" s="138">
        <v>30980</v>
      </c>
      <c r="AI772" s="138">
        <v>20190</v>
      </c>
      <c r="AJ772" s="138">
        <v>389040</v>
      </c>
      <c r="AK772" s="128">
        <f t="shared" si="503"/>
        <v>0.18549000000000002</v>
      </c>
      <c r="AL772" s="129">
        <f t="shared" si="504"/>
        <v>1.4102000000000001</v>
      </c>
      <c r="AM772" s="129">
        <f t="shared" si="505"/>
        <v>2.4204500000000002</v>
      </c>
      <c r="AN772" s="129">
        <f t="shared" si="505"/>
        <v>3.3569</v>
      </c>
      <c r="AO772" s="129">
        <f t="shared" si="506"/>
        <v>10.327500000000001</v>
      </c>
      <c r="AP772" s="129">
        <f t="shared" si="507"/>
        <v>4.0597500000000002</v>
      </c>
      <c r="AQ772" s="129">
        <f t="shared" si="501"/>
        <v>0.30980000000000002</v>
      </c>
      <c r="AR772" s="129">
        <f t="shared" si="502"/>
        <v>2.019E-2</v>
      </c>
      <c r="AT772" s="131">
        <f t="shared" ref="AT772:AT835" si="529">A772</f>
        <v>43870</v>
      </c>
      <c r="AU772" s="132">
        <f t="shared" si="508"/>
        <v>0.32669000000000004</v>
      </c>
      <c r="AV772" s="132">
        <f t="shared" si="509"/>
        <v>0.46842000000000006</v>
      </c>
      <c r="AW772" s="132">
        <f t="shared" si="510"/>
        <v>0.42315000000000003</v>
      </c>
      <c r="AX772" s="132">
        <f t="shared" si="511"/>
        <v>7.1700000000000002E-3</v>
      </c>
      <c r="AY772" s="132">
        <f t="shared" si="512"/>
        <v>1.0820000000000001E-2</v>
      </c>
      <c r="AZ772" s="132">
        <f t="shared" si="513"/>
        <v>0.27635000000000004</v>
      </c>
      <c r="BA772" s="132">
        <f t="shared" si="514"/>
        <v>0.17826</v>
      </c>
      <c r="BB772" s="132">
        <f t="shared" si="515"/>
        <v>0.59114</v>
      </c>
      <c r="BC772" s="132">
        <f t="shared" si="516"/>
        <v>0.14494000000000001</v>
      </c>
      <c r="BD772" s="132">
        <f t="shared" si="517"/>
        <v>0.16425000000000001</v>
      </c>
      <c r="BE772" s="132">
        <f t="shared" si="518"/>
        <v>9.9500000000000005E-2</v>
      </c>
      <c r="BF772" s="132">
        <f t="shared" si="519"/>
        <v>3.6560000000000002E-2</v>
      </c>
      <c r="BG772" s="132">
        <f t="shared" ref="BG772:BG835" si="530">(AG772)*0.000001</f>
        <v>0</v>
      </c>
      <c r="BH772" s="132"/>
      <c r="BI772" s="132">
        <f t="shared" si="498"/>
        <v>1.4102000000000001</v>
      </c>
      <c r="BJ772" s="132">
        <f t="shared" si="498"/>
        <v>2.4204500000000002</v>
      </c>
      <c r="BK772" s="132">
        <f t="shared" si="498"/>
        <v>3.3569</v>
      </c>
      <c r="BL772" s="132">
        <f t="shared" si="520"/>
        <v>0.43080000000000002</v>
      </c>
      <c r="BM772" s="132">
        <f t="shared" ref="BM772:BM835" si="531">((E772)*0.0001)</f>
        <v>1.6871</v>
      </c>
      <c r="BN772" s="132">
        <f t="shared" si="521"/>
        <v>0.90322000000000002</v>
      </c>
      <c r="BO772" s="132"/>
      <c r="BP772" s="132">
        <f t="shared" ref="BP772:BP835" si="532">(AP772)</f>
        <v>4.0597500000000002</v>
      </c>
      <c r="BQ772" s="132">
        <f t="shared" ref="BQ772:BQ835" si="533">(AO772)</f>
        <v>10.327500000000001</v>
      </c>
      <c r="BR772" s="132">
        <f t="shared" ref="BR772:BR835" si="534">(AJ772)*0.000001</f>
        <v>0.38904</v>
      </c>
      <c r="BS772" s="132">
        <f t="shared" si="522"/>
        <v>0.12314000000000001</v>
      </c>
      <c r="BT772" s="132">
        <f t="shared" si="523"/>
        <v>1.37</v>
      </c>
      <c r="BU772" s="132"/>
      <c r="BV772" s="132">
        <f t="shared" ref="BV772:BV835" si="535">((G772)*0.0001)</f>
        <v>0.12100000000000001</v>
      </c>
      <c r="BW772" s="133">
        <f t="shared" si="499"/>
        <v>1.2882</v>
      </c>
      <c r="BX772" s="133">
        <f t="shared" si="499"/>
        <v>1.3246</v>
      </c>
      <c r="BY772" s="133">
        <f t="shared" si="524"/>
        <v>0.35139999999999999</v>
      </c>
      <c r="BZ772" s="133">
        <f t="shared" si="525"/>
        <v>0.3826</v>
      </c>
      <c r="CA772" s="133">
        <f t="shared" si="526"/>
        <v>1.0400000000000001E-2</v>
      </c>
      <c r="CB772" s="133">
        <f t="shared" si="527"/>
        <v>8.5975000000000001</v>
      </c>
      <c r="CC772" s="133"/>
      <c r="CD772" s="133">
        <f t="shared" si="528"/>
        <v>1.4827000000000001</v>
      </c>
    </row>
    <row r="773" spans="1:82" ht="15.75" x14ac:dyDescent="0.25">
      <c r="A773" s="125">
        <v>43871</v>
      </c>
      <c r="B773" s="126">
        <v>13426</v>
      </c>
      <c r="C773" s="126">
        <v>46595</v>
      </c>
      <c r="D773" s="126">
        <v>65246</v>
      </c>
      <c r="E773" s="126">
        <v>16645</v>
      </c>
      <c r="F773" s="126">
        <v>40086</v>
      </c>
      <c r="G773" s="126">
        <v>1097</v>
      </c>
      <c r="H773" s="126">
        <v>12120</v>
      </c>
      <c r="I773" s="126">
        <v>12668</v>
      </c>
      <c r="J773" s="135">
        <v>100546</v>
      </c>
      <c r="K773" s="126">
        <v>79049</v>
      </c>
      <c r="L773" s="126">
        <v>3673</v>
      </c>
      <c r="M773" s="126">
        <v>15267</v>
      </c>
      <c r="N773" s="126">
        <v>210</v>
      </c>
      <c r="O773" s="126">
        <v>14785</v>
      </c>
      <c r="P773" s="126">
        <v>13894</v>
      </c>
      <c r="Q773" s="126">
        <v>3499</v>
      </c>
      <c r="R773" s="126">
        <v>13170</v>
      </c>
      <c r="S773" s="126">
        <v>44485</v>
      </c>
      <c r="T773" s="126">
        <v>9443</v>
      </c>
      <c r="U773" s="126">
        <v>4220</v>
      </c>
      <c r="V773" s="126">
        <v>24374</v>
      </c>
      <c r="W773" s="126">
        <v>32251</v>
      </c>
      <c r="X773" s="126">
        <v>14722</v>
      </c>
      <c r="Y773" s="146">
        <v>17826</v>
      </c>
      <c r="Z773" s="126">
        <v>12140</v>
      </c>
      <c r="AA773" s="126">
        <v>44351</v>
      </c>
      <c r="AB773" s="126">
        <v>1022</v>
      </c>
      <c r="AC773" s="126">
        <v>804</v>
      </c>
      <c r="AD773" s="126">
        <v>6507</v>
      </c>
      <c r="AE773" s="126">
        <v>35890</v>
      </c>
      <c r="AF773" s="126">
        <v>11520</v>
      </c>
      <c r="AG773" s="126">
        <v>10540</v>
      </c>
      <c r="AH773" s="126">
        <v>49950</v>
      </c>
      <c r="AI773" s="126">
        <v>41390</v>
      </c>
      <c r="AJ773" s="126">
        <v>397000</v>
      </c>
      <c r="AK773" s="128">
        <f t="shared" si="503"/>
        <v>0.15267</v>
      </c>
      <c r="AL773" s="129">
        <f t="shared" si="504"/>
        <v>1.3426</v>
      </c>
      <c r="AM773" s="129">
        <f t="shared" si="505"/>
        <v>2.3297500000000002</v>
      </c>
      <c r="AN773" s="129">
        <f t="shared" si="505"/>
        <v>3.2623000000000002</v>
      </c>
      <c r="AO773" s="129">
        <f t="shared" si="506"/>
        <v>10.054600000000001</v>
      </c>
      <c r="AP773" s="129">
        <f t="shared" si="507"/>
        <v>3.9524500000000002</v>
      </c>
      <c r="AQ773" s="129">
        <f t="shared" si="501"/>
        <v>0.49950000000000006</v>
      </c>
      <c r="AR773" s="129">
        <f t="shared" si="502"/>
        <v>4.1389999999999996E-2</v>
      </c>
      <c r="AT773" s="131">
        <f t="shared" si="529"/>
        <v>43871</v>
      </c>
      <c r="AU773" s="132">
        <f t="shared" si="508"/>
        <v>0.35890000000000005</v>
      </c>
      <c r="AV773" s="132">
        <f t="shared" si="509"/>
        <v>0.44351000000000002</v>
      </c>
      <c r="AW773" s="132">
        <f t="shared" si="510"/>
        <v>0.44485000000000002</v>
      </c>
      <c r="AX773" s="132">
        <f t="shared" si="511"/>
        <v>8.0400000000000003E-3</v>
      </c>
      <c r="AY773" s="132">
        <f t="shared" si="512"/>
        <v>1.0220000000000002E-2</v>
      </c>
      <c r="AZ773" s="132">
        <f t="shared" si="513"/>
        <v>0.24374000000000001</v>
      </c>
      <c r="BA773" s="132">
        <f t="shared" si="514"/>
        <v>0.17826</v>
      </c>
      <c r="BB773" s="132">
        <f t="shared" si="515"/>
        <v>0.64502000000000004</v>
      </c>
      <c r="BC773" s="132">
        <f t="shared" si="516"/>
        <v>0.12140000000000001</v>
      </c>
      <c r="BD773" s="132">
        <f t="shared" si="517"/>
        <v>0.14722000000000002</v>
      </c>
      <c r="BE773" s="132">
        <f t="shared" si="518"/>
        <v>0.11520000000000001</v>
      </c>
      <c r="BF773" s="132">
        <f t="shared" si="519"/>
        <v>6.5070000000000003E-2</v>
      </c>
      <c r="BG773" s="132">
        <f t="shared" si="530"/>
        <v>1.0539999999999999E-2</v>
      </c>
      <c r="BH773" s="132"/>
      <c r="BI773" s="132">
        <f t="shared" si="498"/>
        <v>1.3426</v>
      </c>
      <c r="BJ773" s="132">
        <f t="shared" si="498"/>
        <v>2.3297500000000002</v>
      </c>
      <c r="BK773" s="132">
        <f t="shared" si="498"/>
        <v>3.2623000000000002</v>
      </c>
      <c r="BL773" s="132">
        <f t="shared" si="520"/>
        <v>0.42200000000000004</v>
      </c>
      <c r="BM773" s="132">
        <f t="shared" si="531"/>
        <v>1.6645000000000001</v>
      </c>
      <c r="BN773" s="132">
        <f t="shared" si="521"/>
        <v>0.8017200000000001</v>
      </c>
      <c r="BO773" s="132"/>
      <c r="BP773" s="132">
        <f t="shared" si="532"/>
        <v>3.9524500000000002</v>
      </c>
      <c r="BQ773" s="132">
        <f t="shared" si="533"/>
        <v>10.054600000000001</v>
      </c>
      <c r="BR773" s="132">
        <f t="shared" si="534"/>
        <v>0.39699999999999996</v>
      </c>
      <c r="BS773" s="132">
        <f t="shared" si="522"/>
        <v>9.4430000000000014E-2</v>
      </c>
      <c r="BT773" s="132">
        <f t="shared" si="523"/>
        <v>1.3170000000000002</v>
      </c>
      <c r="BU773" s="132"/>
      <c r="BV773" s="132">
        <f t="shared" si="535"/>
        <v>0.10970000000000001</v>
      </c>
      <c r="BW773" s="133">
        <f t="shared" si="499"/>
        <v>1.212</v>
      </c>
      <c r="BX773" s="133">
        <f t="shared" si="499"/>
        <v>1.2668000000000001</v>
      </c>
      <c r="BY773" s="133">
        <f t="shared" si="524"/>
        <v>0.34990000000000004</v>
      </c>
      <c r="BZ773" s="133">
        <f t="shared" si="525"/>
        <v>0.36730000000000002</v>
      </c>
      <c r="CA773" s="133">
        <f t="shared" si="526"/>
        <v>2.1000000000000001E-2</v>
      </c>
      <c r="CB773" s="133">
        <f t="shared" si="527"/>
        <v>7.3925000000000001</v>
      </c>
      <c r="CC773" s="133"/>
      <c r="CD773" s="133">
        <f t="shared" si="528"/>
        <v>1.3894</v>
      </c>
    </row>
    <row r="774" spans="1:82" ht="15.75" x14ac:dyDescent="0.25">
      <c r="A774" s="125">
        <v>43872</v>
      </c>
      <c r="B774" s="138">
        <v>14759</v>
      </c>
      <c r="C774" s="138">
        <v>50206</v>
      </c>
      <c r="D774" s="138">
        <v>69693</v>
      </c>
      <c r="E774" s="138">
        <v>19612</v>
      </c>
      <c r="F774" s="138">
        <v>42177</v>
      </c>
      <c r="G774" s="138">
        <v>1479</v>
      </c>
      <c r="H774" s="138">
        <v>16193</v>
      </c>
      <c r="I774" s="138">
        <v>16792</v>
      </c>
      <c r="J774" s="138">
        <v>110734</v>
      </c>
      <c r="K774" s="138">
        <v>86390</v>
      </c>
      <c r="L774" s="138">
        <v>4384</v>
      </c>
      <c r="M774" s="138">
        <v>16350</v>
      </c>
      <c r="N774" s="138">
        <v>219</v>
      </c>
      <c r="O774" s="138">
        <v>15809</v>
      </c>
      <c r="P774" s="138">
        <v>16328</v>
      </c>
      <c r="Q774" s="138">
        <v>4407</v>
      </c>
      <c r="R774" s="138">
        <v>15595</v>
      </c>
      <c r="S774" s="138">
        <v>49285</v>
      </c>
      <c r="T774" s="138">
        <v>13422</v>
      </c>
      <c r="U774" s="138">
        <v>6002</v>
      </c>
      <c r="V774" s="138">
        <v>26959</v>
      </c>
      <c r="W774" s="138">
        <v>36006</v>
      </c>
      <c r="X774" s="138">
        <v>21364</v>
      </c>
      <c r="Y774" s="146">
        <v>17826</v>
      </c>
      <c r="Z774" s="138">
        <v>13570</v>
      </c>
      <c r="AA774" s="138">
        <v>47398</v>
      </c>
      <c r="AB774" s="138">
        <v>2159</v>
      </c>
      <c r="AC774" s="138">
        <v>874</v>
      </c>
      <c r="AD774" s="138">
        <v>5887</v>
      </c>
      <c r="AE774" s="138">
        <v>45195</v>
      </c>
      <c r="AF774" s="138">
        <v>15090</v>
      </c>
      <c r="AG774" s="138">
        <v>0</v>
      </c>
      <c r="AH774" s="138">
        <v>35910</v>
      </c>
      <c r="AI774" s="138">
        <v>31960</v>
      </c>
      <c r="AJ774" s="138">
        <v>389540</v>
      </c>
      <c r="AK774" s="128">
        <f t="shared" si="503"/>
        <v>0.16350000000000001</v>
      </c>
      <c r="AL774" s="129">
        <f t="shared" si="504"/>
        <v>1.4759</v>
      </c>
      <c r="AM774" s="129">
        <f t="shared" si="505"/>
        <v>2.5103</v>
      </c>
      <c r="AN774" s="129">
        <f t="shared" si="505"/>
        <v>3.4846500000000002</v>
      </c>
      <c r="AO774" s="129">
        <f t="shared" si="506"/>
        <v>11.073400000000001</v>
      </c>
      <c r="AP774" s="129">
        <f t="shared" si="507"/>
        <v>4.3195000000000006</v>
      </c>
      <c r="AQ774" s="129">
        <f t="shared" si="501"/>
        <v>0.35910000000000003</v>
      </c>
      <c r="AR774" s="129">
        <f t="shared" si="502"/>
        <v>3.1959999999999995E-2</v>
      </c>
      <c r="AT774" s="131">
        <f t="shared" si="529"/>
        <v>43872</v>
      </c>
      <c r="AU774" s="132">
        <f t="shared" si="508"/>
        <v>0.45195000000000002</v>
      </c>
      <c r="AV774" s="132">
        <f t="shared" si="509"/>
        <v>0.47398000000000001</v>
      </c>
      <c r="AW774" s="132">
        <f t="shared" si="510"/>
        <v>0.49285000000000007</v>
      </c>
      <c r="AX774" s="132">
        <f t="shared" si="511"/>
        <v>8.7400000000000012E-3</v>
      </c>
      <c r="AY774" s="132">
        <f t="shared" si="512"/>
        <v>2.1590000000000002E-2</v>
      </c>
      <c r="AZ774" s="132">
        <f t="shared" si="513"/>
        <v>0.26959</v>
      </c>
      <c r="BA774" s="132">
        <f t="shared" si="514"/>
        <v>0.17826</v>
      </c>
      <c r="BB774" s="132">
        <f t="shared" si="515"/>
        <v>0.72012000000000009</v>
      </c>
      <c r="BC774" s="132">
        <f t="shared" si="516"/>
        <v>0.13570000000000002</v>
      </c>
      <c r="BD774" s="132">
        <f t="shared" si="517"/>
        <v>0.21364000000000002</v>
      </c>
      <c r="BE774" s="132">
        <f t="shared" si="518"/>
        <v>0.15090000000000001</v>
      </c>
      <c r="BF774" s="132">
        <f t="shared" si="519"/>
        <v>5.8870000000000006E-2</v>
      </c>
      <c r="BG774" s="132">
        <f t="shared" si="530"/>
        <v>0</v>
      </c>
      <c r="BH774" s="132"/>
      <c r="BI774" s="132">
        <f t="shared" si="498"/>
        <v>1.4759</v>
      </c>
      <c r="BJ774" s="132">
        <f t="shared" si="498"/>
        <v>2.5103</v>
      </c>
      <c r="BK774" s="132">
        <f t="shared" si="498"/>
        <v>3.4846500000000002</v>
      </c>
      <c r="BL774" s="132">
        <f t="shared" si="520"/>
        <v>0.60020000000000007</v>
      </c>
      <c r="BM774" s="132">
        <f t="shared" si="531"/>
        <v>1.9612000000000001</v>
      </c>
      <c r="BN774" s="132">
        <f t="shared" si="521"/>
        <v>0.84354000000000007</v>
      </c>
      <c r="BO774" s="132"/>
      <c r="BP774" s="132">
        <f t="shared" si="532"/>
        <v>4.3195000000000006</v>
      </c>
      <c r="BQ774" s="132">
        <f t="shared" si="533"/>
        <v>11.073400000000001</v>
      </c>
      <c r="BR774" s="132">
        <f t="shared" si="534"/>
        <v>0.38954</v>
      </c>
      <c r="BS774" s="132">
        <f t="shared" si="522"/>
        <v>0.13422000000000001</v>
      </c>
      <c r="BT774" s="132">
        <f t="shared" si="523"/>
        <v>1.5595000000000001</v>
      </c>
      <c r="BU774" s="132"/>
      <c r="BV774" s="132">
        <f t="shared" si="535"/>
        <v>0.1479</v>
      </c>
      <c r="BW774" s="133">
        <f t="shared" si="499"/>
        <v>1.6193000000000002</v>
      </c>
      <c r="BX774" s="133">
        <f t="shared" si="499"/>
        <v>1.6792</v>
      </c>
      <c r="BY774" s="133">
        <f t="shared" si="524"/>
        <v>0.44070000000000004</v>
      </c>
      <c r="BZ774" s="133">
        <f t="shared" si="525"/>
        <v>0.43840000000000001</v>
      </c>
      <c r="CA774" s="133">
        <f t="shared" si="526"/>
        <v>2.1899999999999999E-2</v>
      </c>
      <c r="CB774" s="133">
        <f t="shared" si="527"/>
        <v>7.9045000000000005</v>
      </c>
      <c r="CC774" s="133"/>
      <c r="CD774" s="133">
        <f t="shared" si="528"/>
        <v>1.6328</v>
      </c>
    </row>
    <row r="775" spans="1:82" ht="15.75" x14ac:dyDescent="0.25">
      <c r="A775" s="125">
        <v>43873</v>
      </c>
      <c r="B775" s="138">
        <v>13928</v>
      </c>
      <c r="C775" s="138">
        <v>48211</v>
      </c>
      <c r="D775" s="138">
        <v>67450</v>
      </c>
      <c r="E775" s="138">
        <v>17990</v>
      </c>
      <c r="F775" s="138">
        <v>40164</v>
      </c>
      <c r="G775" s="138">
        <v>1262</v>
      </c>
      <c r="H775" s="138">
        <v>14474</v>
      </c>
      <c r="I775" s="138">
        <v>14984</v>
      </c>
      <c r="J775" s="138">
        <v>104209</v>
      </c>
      <c r="K775" s="138">
        <v>82093</v>
      </c>
      <c r="L775" s="138">
        <v>4278</v>
      </c>
      <c r="M775" s="138">
        <v>15414</v>
      </c>
      <c r="N775" s="138">
        <v>208</v>
      </c>
      <c r="O775" s="138">
        <v>15342</v>
      </c>
      <c r="P775" s="138">
        <v>15817</v>
      </c>
      <c r="Q775" s="138">
        <v>3941</v>
      </c>
      <c r="R775" s="138">
        <v>13745</v>
      </c>
      <c r="S775" s="138">
        <v>45732</v>
      </c>
      <c r="T775" s="138">
        <v>9429</v>
      </c>
      <c r="U775" s="138">
        <v>5483</v>
      </c>
      <c r="V775" s="138">
        <v>25256</v>
      </c>
      <c r="W775" s="138">
        <v>31132</v>
      </c>
      <c r="X775" s="138">
        <v>16853</v>
      </c>
      <c r="Y775" s="146">
        <v>17826</v>
      </c>
      <c r="Z775" s="138">
        <v>13121</v>
      </c>
      <c r="AA775" s="138">
        <v>45117</v>
      </c>
      <c r="AB775" s="138">
        <v>1325</v>
      </c>
      <c r="AC775" s="138">
        <v>815</v>
      </c>
      <c r="AD775" s="138">
        <v>3638</v>
      </c>
      <c r="AE775" s="138">
        <v>44848</v>
      </c>
      <c r="AF775" s="138">
        <v>12781</v>
      </c>
      <c r="AG775" s="138">
        <v>11010</v>
      </c>
      <c r="AH775" s="138">
        <v>26170</v>
      </c>
      <c r="AI775" s="138">
        <v>18860</v>
      </c>
      <c r="AJ775" s="138">
        <v>390140</v>
      </c>
      <c r="AK775" s="128">
        <f t="shared" si="503"/>
        <v>0.15414</v>
      </c>
      <c r="AL775" s="129">
        <f t="shared" si="504"/>
        <v>1.3928</v>
      </c>
      <c r="AM775" s="129">
        <f t="shared" si="505"/>
        <v>2.4105500000000002</v>
      </c>
      <c r="AN775" s="129">
        <f t="shared" si="505"/>
        <v>3.3725000000000001</v>
      </c>
      <c r="AO775" s="129">
        <f t="shared" si="506"/>
        <v>10.420900000000001</v>
      </c>
      <c r="AP775" s="129">
        <f t="shared" si="507"/>
        <v>4.1046500000000004</v>
      </c>
      <c r="AQ775" s="129">
        <f t="shared" si="501"/>
        <v>0.26170000000000004</v>
      </c>
      <c r="AR775" s="129">
        <f t="shared" si="502"/>
        <v>1.8859999999999998E-2</v>
      </c>
      <c r="AT775" s="131">
        <f t="shared" si="529"/>
        <v>43873</v>
      </c>
      <c r="AU775" s="132">
        <f t="shared" si="508"/>
        <v>0.44848000000000005</v>
      </c>
      <c r="AV775" s="132">
        <f t="shared" si="509"/>
        <v>0.45117000000000002</v>
      </c>
      <c r="AW775" s="132">
        <f t="shared" si="510"/>
        <v>0.45732000000000006</v>
      </c>
      <c r="AX775" s="132">
        <f t="shared" si="511"/>
        <v>8.150000000000001E-3</v>
      </c>
      <c r="AY775" s="132">
        <f t="shared" si="512"/>
        <v>1.3250000000000001E-2</v>
      </c>
      <c r="AZ775" s="132">
        <f t="shared" si="513"/>
        <v>0.25256000000000001</v>
      </c>
      <c r="BA775" s="132">
        <f t="shared" si="514"/>
        <v>0.17826</v>
      </c>
      <c r="BB775" s="132">
        <f t="shared" si="515"/>
        <v>0.62264000000000008</v>
      </c>
      <c r="BC775" s="132">
        <f t="shared" si="516"/>
        <v>0.13121000000000002</v>
      </c>
      <c r="BD775" s="132">
        <f t="shared" si="517"/>
        <v>0.16853000000000001</v>
      </c>
      <c r="BE775" s="132">
        <f t="shared" si="518"/>
        <v>0.12781000000000001</v>
      </c>
      <c r="BF775" s="132">
        <f t="shared" si="519"/>
        <v>3.6380000000000003E-2</v>
      </c>
      <c r="BG775" s="132">
        <f t="shared" si="530"/>
        <v>1.1009999999999999E-2</v>
      </c>
      <c r="BH775" s="132"/>
      <c r="BI775" s="132">
        <f t="shared" si="498"/>
        <v>1.3928</v>
      </c>
      <c r="BJ775" s="132">
        <f t="shared" si="498"/>
        <v>2.4105500000000002</v>
      </c>
      <c r="BK775" s="132">
        <f t="shared" si="498"/>
        <v>3.3725000000000001</v>
      </c>
      <c r="BL775" s="132">
        <f t="shared" si="520"/>
        <v>0.54830000000000001</v>
      </c>
      <c r="BM775" s="132">
        <f t="shared" si="531"/>
        <v>1.7990000000000002</v>
      </c>
      <c r="BN775" s="132">
        <f t="shared" si="521"/>
        <v>0.80328000000000011</v>
      </c>
      <c r="BO775" s="132"/>
      <c r="BP775" s="132">
        <f t="shared" si="532"/>
        <v>4.1046500000000004</v>
      </c>
      <c r="BQ775" s="132">
        <f t="shared" si="533"/>
        <v>10.420900000000001</v>
      </c>
      <c r="BR775" s="132">
        <f t="shared" si="534"/>
        <v>0.39013999999999999</v>
      </c>
      <c r="BS775" s="132">
        <f t="shared" si="522"/>
        <v>9.4290000000000013E-2</v>
      </c>
      <c r="BT775" s="132">
        <f t="shared" si="523"/>
        <v>1.3745000000000001</v>
      </c>
      <c r="BU775" s="132"/>
      <c r="BV775" s="132">
        <f t="shared" si="535"/>
        <v>0.12620000000000001</v>
      </c>
      <c r="BW775" s="133">
        <f t="shared" si="499"/>
        <v>1.4474</v>
      </c>
      <c r="BX775" s="133">
        <f t="shared" si="499"/>
        <v>1.4984000000000002</v>
      </c>
      <c r="BY775" s="133">
        <f t="shared" si="524"/>
        <v>0.39410000000000001</v>
      </c>
      <c r="BZ775" s="133">
        <f t="shared" si="525"/>
        <v>0.42780000000000001</v>
      </c>
      <c r="CA775" s="133">
        <f t="shared" si="526"/>
        <v>2.0800000000000003E-2</v>
      </c>
      <c r="CB775" s="133">
        <f t="shared" si="527"/>
        <v>7.6710000000000003</v>
      </c>
      <c r="CC775" s="133"/>
      <c r="CD775" s="133">
        <f t="shared" si="528"/>
        <v>1.5817000000000001</v>
      </c>
    </row>
    <row r="776" spans="1:82" ht="15.75" x14ac:dyDescent="0.25">
      <c r="A776" s="125">
        <v>43874</v>
      </c>
      <c r="B776" s="138">
        <v>14517</v>
      </c>
      <c r="C776" s="138">
        <v>49104</v>
      </c>
      <c r="D776" s="138">
        <v>68458</v>
      </c>
      <c r="E776" s="138">
        <v>18014</v>
      </c>
      <c r="F776" s="138">
        <v>40854</v>
      </c>
      <c r="G776" s="138">
        <v>1290</v>
      </c>
      <c r="H776" s="138">
        <v>15629</v>
      </c>
      <c r="I776" s="138">
        <v>16117</v>
      </c>
      <c r="J776" s="138">
        <v>105428</v>
      </c>
      <c r="K776" s="138">
        <v>83041</v>
      </c>
      <c r="L776" s="138">
        <v>4496</v>
      </c>
      <c r="M776" s="138">
        <v>15252</v>
      </c>
      <c r="N776" s="138">
        <v>331</v>
      </c>
      <c r="O776" s="138">
        <v>16100</v>
      </c>
      <c r="P776" s="138">
        <v>16285</v>
      </c>
      <c r="Q776" s="138">
        <v>4089</v>
      </c>
      <c r="R776" s="138">
        <v>13585</v>
      </c>
      <c r="S776" s="138">
        <v>45755</v>
      </c>
      <c r="T776" s="138">
        <v>12795</v>
      </c>
      <c r="U776" s="138">
        <v>5532</v>
      </c>
      <c r="V776" s="138">
        <v>25883</v>
      </c>
      <c r="W776" s="138">
        <v>33021</v>
      </c>
      <c r="X776" s="138">
        <v>18098</v>
      </c>
      <c r="Y776" s="146">
        <v>17826</v>
      </c>
      <c r="Z776" s="138">
        <v>12505</v>
      </c>
      <c r="AA776" s="138">
        <v>45416</v>
      </c>
      <c r="AB776" s="138">
        <v>1748</v>
      </c>
      <c r="AC776" s="145">
        <v>815</v>
      </c>
      <c r="AD776" s="138">
        <v>4125</v>
      </c>
      <c r="AE776" s="138">
        <v>31736</v>
      </c>
      <c r="AF776" s="138">
        <v>13034</v>
      </c>
      <c r="AG776" s="138">
        <v>5580</v>
      </c>
      <c r="AH776" s="138">
        <v>28850</v>
      </c>
      <c r="AI776" s="138">
        <v>20940</v>
      </c>
      <c r="AJ776" s="138">
        <v>399020</v>
      </c>
      <c r="AK776" s="128">
        <f t="shared" si="503"/>
        <v>0.15252000000000002</v>
      </c>
      <c r="AL776" s="129">
        <f t="shared" si="504"/>
        <v>1.4517</v>
      </c>
      <c r="AM776" s="129">
        <f t="shared" si="505"/>
        <v>2.4552</v>
      </c>
      <c r="AN776" s="129">
        <f t="shared" si="505"/>
        <v>3.4229000000000003</v>
      </c>
      <c r="AO776" s="129">
        <f t="shared" si="506"/>
        <v>10.5428</v>
      </c>
      <c r="AP776" s="129">
        <f t="shared" si="507"/>
        <v>4.15205</v>
      </c>
      <c r="AQ776" s="129">
        <f t="shared" si="501"/>
        <v>0.28850000000000003</v>
      </c>
      <c r="AR776" s="129">
        <f t="shared" si="502"/>
        <v>2.094E-2</v>
      </c>
      <c r="AT776" s="131">
        <f t="shared" si="529"/>
        <v>43874</v>
      </c>
      <c r="AU776" s="132">
        <f t="shared" si="508"/>
        <v>0.31736000000000003</v>
      </c>
      <c r="AV776" s="132">
        <f t="shared" si="509"/>
        <v>0.45416000000000006</v>
      </c>
      <c r="AW776" s="132">
        <f t="shared" si="510"/>
        <v>0.45755000000000001</v>
      </c>
      <c r="AX776" s="132">
        <f t="shared" si="511"/>
        <v>8.150000000000001E-3</v>
      </c>
      <c r="AY776" s="132">
        <f t="shared" si="512"/>
        <v>1.7480000000000002E-2</v>
      </c>
      <c r="AZ776" s="132">
        <f t="shared" si="513"/>
        <v>0.25883</v>
      </c>
      <c r="BA776" s="132">
        <f t="shared" si="514"/>
        <v>0.17826</v>
      </c>
      <c r="BB776" s="132">
        <f t="shared" si="515"/>
        <v>0.66042000000000001</v>
      </c>
      <c r="BC776" s="132">
        <f t="shared" si="516"/>
        <v>0.12505000000000002</v>
      </c>
      <c r="BD776" s="132">
        <f t="shared" si="517"/>
        <v>0.18098</v>
      </c>
      <c r="BE776" s="132">
        <f t="shared" si="518"/>
        <v>0.13034000000000001</v>
      </c>
      <c r="BF776" s="132">
        <f t="shared" si="519"/>
        <v>4.1250000000000002E-2</v>
      </c>
      <c r="BG776" s="132">
        <f t="shared" si="530"/>
        <v>5.5799999999999999E-3</v>
      </c>
      <c r="BH776" s="132"/>
      <c r="BI776" s="132">
        <f t="shared" si="498"/>
        <v>1.4517</v>
      </c>
      <c r="BJ776" s="132">
        <f t="shared" si="498"/>
        <v>2.4552</v>
      </c>
      <c r="BK776" s="132">
        <f t="shared" si="498"/>
        <v>3.4229000000000003</v>
      </c>
      <c r="BL776" s="132">
        <f t="shared" si="520"/>
        <v>0.55320000000000003</v>
      </c>
      <c r="BM776" s="132">
        <f t="shared" si="531"/>
        <v>1.8014000000000001</v>
      </c>
      <c r="BN776" s="132">
        <f t="shared" si="521"/>
        <v>0.81708000000000003</v>
      </c>
      <c r="BO776" s="132"/>
      <c r="BP776" s="132">
        <f t="shared" si="532"/>
        <v>4.15205</v>
      </c>
      <c r="BQ776" s="132">
        <f t="shared" si="533"/>
        <v>10.5428</v>
      </c>
      <c r="BR776" s="132">
        <f t="shared" si="534"/>
        <v>0.39901999999999999</v>
      </c>
      <c r="BS776" s="132">
        <f t="shared" si="522"/>
        <v>0.12795000000000001</v>
      </c>
      <c r="BT776" s="132">
        <f t="shared" si="523"/>
        <v>1.3585</v>
      </c>
      <c r="BU776" s="132"/>
      <c r="BV776" s="132">
        <f t="shared" si="535"/>
        <v>0.129</v>
      </c>
      <c r="BW776" s="133">
        <f t="shared" si="499"/>
        <v>1.5629000000000002</v>
      </c>
      <c r="BX776" s="133">
        <f t="shared" si="499"/>
        <v>1.6117000000000001</v>
      </c>
      <c r="BY776" s="133">
        <f t="shared" si="524"/>
        <v>0.40890000000000004</v>
      </c>
      <c r="BZ776" s="133">
        <f t="shared" si="525"/>
        <v>0.4496</v>
      </c>
      <c r="CA776" s="133">
        <f t="shared" si="526"/>
        <v>3.3100000000000004E-2</v>
      </c>
      <c r="CB776" s="133">
        <f t="shared" si="527"/>
        <v>8.0500000000000007</v>
      </c>
      <c r="CC776" s="133"/>
      <c r="CD776" s="133">
        <f t="shared" si="528"/>
        <v>1.6285000000000001</v>
      </c>
    </row>
    <row r="777" spans="1:82" ht="15.75" x14ac:dyDescent="0.25">
      <c r="A777" s="125">
        <v>43875</v>
      </c>
      <c r="B777" s="138">
        <v>14266</v>
      </c>
      <c r="C777" s="138">
        <v>48775</v>
      </c>
      <c r="D777" s="138">
        <v>68254</v>
      </c>
      <c r="E777" s="138">
        <v>17599</v>
      </c>
      <c r="F777" s="138">
        <v>41117</v>
      </c>
      <c r="G777" s="138">
        <v>1184</v>
      </c>
      <c r="H777" s="138">
        <v>14261</v>
      </c>
      <c r="I777" s="138">
        <v>14644</v>
      </c>
      <c r="J777" s="138">
        <v>104278</v>
      </c>
      <c r="K777" s="138">
        <v>81573</v>
      </c>
      <c r="L777" s="138">
        <v>4182</v>
      </c>
      <c r="M777" s="138">
        <v>16186</v>
      </c>
      <c r="N777" s="138">
        <v>222</v>
      </c>
      <c r="O777" s="138">
        <v>16524</v>
      </c>
      <c r="P777" s="138">
        <v>15948</v>
      </c>
      <c r="Q777" s="138">
        <v>3621</v>
      </c>
      <c r="R777" s="138">
        <v>14177</v>
      </c>
      <c r="S777" s="138">
        <v>44613</v>
      </c>
      <c r="T777" s="138">
        <v>10205</v>
      </c>
      <c r="U777" s="138">
        <v>5218</v>
      </c>
      <c r="V777" s="138">
        <v>24465</v>
      </c>
      <c r="W777" s="138">
        <v>32619</v>
      </c>
      <c r="X777" s="138">
        <v>16379</v>
      </c>
      <c r="Y777" s="146">
        <v>13689</v>
      </c>
      <c r="Z777" s="138">
        <v>13999</v>
      </c>
      <c r="AA777" s="138">
        <v>45474</v>
      </c>
      <c r="AB777" s="138">
        <v>1224</v>
      </c>
      <c r="AC777" s="138">
        <v>846</v>
      </c>
      <c r="AD777" s="138">
        <v>3851</v>
      </c>
      <c r="AE777" s="138">
        <v>22215</v>
      </c>
      <c r="AF777" s="138">
        <v>11176</v>
      </c>
      <c r="AG777" s="138">
        <v>11010</v>
      </c>
      <c r="AH777" s="138">
        <v>25010</v>
      </c>
      <c r="AI777" s="138">
        <v>20920</v>
      </c>
      <c r="AJ777" s="138">
        <v>390860</v>
      </c>
      <c r="AK777" s="128">
        <f t="shared" si="503"/>
        <v>0.16186</v>
      </c>
      <c r="AL777" s="129">
        <f t="shared" si="504"/>
        <v>1.4266000000000001</v>
      </c>
      <c r="AM777" s="129">
        <f t="shared" si="505"/>
        <v>2.4387500000000002</v>
      </c>
      <c r="AN777" s="129">
        <f t="shared" si="505"/>
        <v>3.4127000000000001</v>
      </c>
      <c r="AO777" s="129">
        <f t="shared" si="506"/>
        <v>10.427800000000001</v>
      </c>
      <c r="AP777" s="129">
        <f t="shared" si="507"/>
        <v>4.0786500000000006</v>
      </c>
      <c r="AQ777" s="129">
        <f t="shared" si="501"/>
        <v>0.25010000000000004</v>
      </c>
      <c r="AR777" s="129">
        <f t="shared" si="502"/>
        <v>2.0919999999999998E-2</v>
      </c>
      <c r="AT777" s="131">
        <f t="shared" si="529"/>
        <v>43875</v>
      </c>
      <c r="AU777" s="132">
        <f t="shared" si="508"/>
        <v>0.22215000000000001</v>
      </c>
      <c r="AV777" s="132">
        <f t="shared" si="509"/>
        <v>0.45474000000000003</v>
      </c>
      <c r="AW777" s="132">
        <f t="shared" si="510"/>
        <v>0.44613000000000003</v>
      </c>
      <c r="AX777" s="132">
        <f t="shared" si="511"/>
        <v>8.4600000000000005E-3</v>
      </c>
      <c r="AY777" s="132">
        <f t="shared" si="512"/>
        <v>1.2240000000000001E-2</v>
      </c>
      <c r="AZ777" s="132">
        <f t="shared" si="513"/>
        <v>0.24465000000000001</v>
      </c>
      <c r="BA777" s="132">
        <f t="shared" si="514"/>
        <v>0.13689000000000001</v>
      </c>
      <c r="BB777" s="132">
        <f t="shared" si="515"/>
        <v>0.65238000000000007</v>
      </c>
      <c r="BC777" s="132">
        <f t="shared" si="516"/>
        <v>0.13999</v>
      </c>
      <c r="BD777" s="132">
        <f t="shared" si="517"/>
        <v>0.16379000000000002</v>
      </c>
      <c r="BE777" s="132">
        <f t="shared" si="518"/>
        <v>0.11176000000000001</v>
      </c>
      <c r="BF777" s="132">
        <f t="shared" si="519"/>
        <v>3.8510000000000003E-2</v>
      </c>
      <c r="BG777" s="132">
        <f t="shared" si="530"/>
        <v>1.1009999999999999E-2</v>
      </c>
      <c r="BH777" s="132"/>
      <c r="BI777" s="132">
        <f t="shared" si="498"/>
        <v>1.4266000000000001</v>
      </c>
      <c r="BJ777" s="132">
        <f t="shared" si="498"/>
        <v>2.4387500000000002</v>
      </c>
      <c r="BK777" s="132">
        <f t="shared" si="498"/>
        <v>3.4127000000000001</v>
      </c>
      <c r="BL777" s="132">
        <f t="shared" si="520"/>
        <v>0.52180000000000004</v>
      </c>
      <c r="BM777" s="132">
        <f t="shared" si="531"/>
        <v>1.7599</v>
      </c>
      <c r="BN777" s="132">
        <f t="shared" si="521"/>
        <v>0.82234000000000007</v>
      </c>
      <c r="BO777" s="132"/>
      <c r="BP777" s="132">
        <f t="shared" si="532"/>
        <v>4.0786500000000006</v>
      </c>
      <c r="BQ777" s="132">
        <f t="shared" si="533"/>
        <v>10.427800000000001</v>
      </c>
      <c r="BR777" s="132">
        <f t="shared" si="534"/>
        <v>0.39085999999999999</v>
      </c>
      <c r="BS777" s="132">
        <f t="shared" si="522"/>
        <v>0.10205</v>
      </c>
      <c r="BT777" s="132">
        <f t="shared" si="523"/>
        <v>1.4177</v>
      </c>
      <c r="BU777" s="132"/>
      <c r="BV777" s="132">
        <f t="shared" si="535"/>
        <v>0.11840000000000001</v>
      </c>
      <c r="BW777" s="133">
        <f t="shared" si="499"/>
        <v>1.4261000000000001</v>
      </c>
      <c r="BX777" s="133">
        <f t="shared" si="499"/>
        <v>1.4644000000000001</v>
      </c>
      <c r="BY777" s="133">
        <f t="shared" si="524"/>
        <v>0.36210000000000003</v>
      </c>
      <c r="BZ777" s="133">
        <f t="shared" si="525"/>
        <v>0.41820000000000002</v>
      </c>
      <c r="CA777" s="133">
        <f t="shared" si="526"/>
        <v>2.2200000000000001E-2</v>
      </c>
      <c r="CB777" s="133">
        <f t="shared" si="527"/>
        <v>8.2620000000000005</v>
      </c>
      <c r="CC777" s="133"/>
      <c r="CD777" s="133">
        <f t="shared" si="528"/>
        <v>1.5948</v>
      </c>
    </row>
    <row r="778" spans="1:82" ht="15.75" x14ac:dyDescent="0.25">
      <c r="A778" s="125">
        <v>43876</v>
      </c>
      <c r="B778" s="138">
        <v>14374</v>
      </c>
      <c r="C778" s="138">
        <v>48931</v>
      </c>
      <c r="D778" s="138">
        <v>68377</v>
      </c>
      <c r="E778" s="138">
        <v>17276</v>
      </c>
      <c r="F778" s="138">
        <v>43554</v>
      </c>
      <c r="G778" s="138">
        <v>1224</v>
      </c>
      <c r="H778" s="138">
        <v>13642</v>
      </c>
      <c r="I778" s="138">
        <v>13946</v>
      </c>
      <c r="J778" s="138">
        <v>104634</v>
      </c>
      <c r="K778" s="138">
        <v>82442</v>
      </c>
      <c r="L778" s="138">
        <v>3966</v>
      </c>
      <c r="M778" s="138">
        <v>15046</v>
      </c>
      <c r="N778" s="138">
        <v>176</v>
      </c>
      <c r="O778" s="138">
        <v>18401</v>
      </c>
      <c r="P778" s="138">
        <v>16304</v>
      </c>
      <c r="Q778" s="138">
        <v>3356</v>
      </c>
      <c r="R778" s="138">
        <v>13220</v>
      </c>
      <c r="S778" s="138">
        <v>41848</v>
      </c>
      <c r="T778" s="138">
        <v>14263</v>
      </c>
      <c r="U778" s="138">
        <v>4743</v>
      </c>
      <c r="V778" s="138">
        <v>26257</v>
      </c>
      <c r="W778" s="138">
        <v>31017</v>
      </c>
      <c r="X778" s="138">
        <v>17079</v>
      </c>
      <c r="Y778" s="138">
        <v>13451</v>
      </c>
      <c r="Z778" s="138">
        <v>16759</v>
      </c>
      <c r="AA778" s="138">
        <v>45967</v>
      </c>
      <c r="AB778" s="138">
        <v>1180</v>
      </c>
      <c r="AC778" s="138">
        <v>579</v>
      </c>
      <c r="AD778" s="138">
        <v>3375</v>
      </c>
      <c r="AE778" s="138">
        <v>25247</v>
      </c>
      <c r="AF778" s="138">
        <v>9124</v>
      </c>
      <c r="AG778" s="138">
        <v>3700</v>
      </c>
      <c r="AH778" s="138">
        <v>26070</v>
      </c>
      <c r="AI778" s="138">
        <v>19080</v>
      </c>
      <c r="AJ778" s="138">
        <v>395760</v>
      </c>
      <c r="AK778" s="128">
        <f t="shared" si="503"/>
        <v>0.15046000000000001</v>
      </c>
      <c r="AL778" s="129">
        <f t="shared" si="504"/>
        <v>1.4374</v>
      </c>
      <c r="AM778" s="129">
        <f t="shared" si="505"/>
        <v>2.4465500000000002</v>
      </c>
      <c r="AN778" s="129">
        <f t="shared" si="505"/>
        <v>3.4188499999999999</v>
      </c>
      <c r="AO778" s="129">
        <f t="shared" si="506"/>
        <v>10.4634</v>
      </c>
      <c r="AP778" s="129">
        <f t="shared" si="507"/>
        <v>4.1221000000000005</v>
      </c>
      <c r="AQ778" s="129">
        <f t="shared" si="501"/>
        <v>0.26070000000000004</v>
      </c>
      <c r="AR778" s="129">
        <f t="shared" si="502"/>
        <v>1.908E-2</v>
      </c>
      <c r="AT778" s="131">
        <f t="shared" si="529"/>
        <v>43876</v>
      </c>
      <c r="AU778" s="132">
        <f t="shared" si="508"/>
        <v>0.25247000000000003</v>
      </c>
      <c r="AV778" s="132">
        <f t="shared" si="509"/>
        <v>0.45967000000000002</v>
      </c>
      <c r="AW778" s="132">
        <f t="shared" si="510"/>
        <v>0.41848000000000002</v>
      </c>
      <c r="AX778" s="132">
        <f t="shared" si="511"/>
        <v>5.7900000000000009E-3</v>
      </c>
      <c r="AY778" s="132">
        <f t="shared" si="512"/>
        <v>1.1800000000000001E-2</v>
      </c>
      <c r="AZ778" s="132">
        <f t="shared" si="513"/>
        <v>0.26257000000000003</v>
      </c>
      <c r="BA778" s="132">
        <f t="shared" si="514"/>
        <v>0.13451000000000002</v>
      </c>
      <c r="BB778" s="132">
        <f t="shared" si="515"/>
        <v>0.62034</v>
      </c>
      <c r="BC778" s="132">
        <f t="shared" si="516"/>
        <v>0.16759000000000002</v>
      </c>
      <c r="BD778" s="132">
        <f t="shared" si="517"/>
        <v>0.17079000000000003</v>
      </c>
      <c r="BE778" s="132">
        <f t="shared" si="518"/>
        <v>9.1240000000000002E-2</v>
      </c>
      <c r="BF778" s="132">
        <f t="shared" si="519"/>
        <v>3.3750000000000002E-2</v>
      </c>
      <c r="BG778" s="132">
        <f t="shared" si="530"/>
        <v>3.6999999999999997E-3</v>
      </c>
      <c r="BH778" s="132"/>
      <c r="BI778" s="132">
        <f t="shared" si="498"/>
        <v>1.4374</v>
      </c>
      <c r="BJ778" s="132">
        <f t="shared" si="498"/>
        <v>2.4465500000000002</v>
      </c>
      <c r="BK778" s="132">
        <f t="shared" si="498"/>
        <v>3.4188499999999999</v>
      </c>
      <c r="BL778" s="132">
        <f t="shared" si="520"/>
        <v>0.4743</v>
      </c>
      <c r="BM778" s="132">
        <f t="shared" si="531"/>
        <v>1.7276</v>
      </c>
      <c r="BN778" s="132">
        <f t="shared" si="521"/>
        <v>0.87108000000000008</v>
      </c>
      <c r="BO778" s="132"/>
      <c r="BP778" s="132">
        <f t="shared" si="532"/>
        <v>4.1221000000000005</v>
      </c>
      <c r="BQ778" s="132">
        <f t="shared" si="533"/>
        <v>10.4634</v>
      </c>
      <c r="BR778" s="132">
        <f t="shared" si="534"/>
        <v>0.39576</v>
      </c>
      <c r="BS778" s="132">
        <f t="shared" si="522"/>
        <v>0.14263000000000001</v>
      </c>
      <c r="BT778" s="132">
        <f t="shared" si="523"/>
        <v>1.3220000000000001</v>
      </c>
      <c r="BU778" s="132"/>
      <c r="BV778" s="132">
        <f t="shared" si="535"/>
        <v>0.12240000000000001</v>
      </c>
      <c r="BW778" s="133">
        <f t="shared" si="499"/>
        <v>1.3642000000000001</v>
      </c>
      <c r="BX778" s="133">
        <f t="shared" si="499"/>
        <v>1.3946000000000001</v>
      </c>
      <c r="BY778" s="133">
        <f t="shared" si="524"/>
        <v>0.33560000000000001</v>
      </c>
      <c r="BZ778" s="133">
        <f t="shared" si="525"/>
        <v>0.39660000000000001</v>
      </c>
      <c r="CA778" s="133">
        <f t="shared" si="526"/>
        <v>1.7600000000000001E-2</v>
      </c>
      <c r="CB778" s="133">
        <f t="shared" si="527"/>
        <v>9.2004999999999999</v>
      </c>
      <c r="CC778" s="133"/>
      <c r="CD778" s="133">
        <f t="shared" si="528"/>
        <v>1.6304000000000001</v>
      </c>
    </row>
    <row r="779" spans="1:82" ht="15.75" x14ac:dyDescent="0.25">
      <c r="A779" s="125">
        <v>43877</v>
      </c>
      <c r="B779" s="138">
        <v>14265</v>
      </c>
      <c r="C779" s="138">
        <v>48662</v>
      </c>
      <c r="D779" s="138">
        <v>67919</v>
      </c>
      <c r="E779" s="138">
        <v>16983</v>
      </c>
      <c r="F779" s="138">
        <v>45120</v>
      </c>
      <c r="G779" s="138">
        <v>1239</v>
      </c>
      <c r="H779" s="138">
        <v>12911</v>
      </c>
      <c r="I779" s="138">
        <v>13715</v>
      </c>
      <c r="J779" s="138">
        <v>104612</v>
      </c>
      <c r="K779" s="138">
        <v>82559</v>
      </c>
      <c r="L779" s="138">
        <v>3803</v>
      </c>
      <c r="M779" s="138">
        <v>19725</v>
      </c>
      <c r="N779" s="145">
        <v>176</v>
      </c>
      <c r="O779" s="138">
        <v>18074</v>
      </c>
      <c r="P779" s="138">
        <v>15829</v>
      </c>
      <c r="Q779" s="138">
        <v>3271</v>
      </c>
      <c r="R779" s="138">
        <v>13474</v>
      </c>
      <c r="S779" s="138">
        <v>41816</v>
      </c>
      <c r="T779" s="138">
        <v>11012</v>
      </c>
      <c r="U779" s="138">
        <v>4608</v>
      </c>
      <c r="V779" s="138">
        <v>25108</v>
      </c>
      <c r="W779" s="138">
        <v>31500</v>
      </c>
      <c r="X779" s="138">
        <v>17041</v>
      </c>
      <c r="Y779" s="138">
        <v>13265</v>
      </c>
      <c r="Z779" s="138">
        <v>16817</v>
      </c>
      <c r="AA779" s="138">
        <v>47351</v>
      </c>
      <c r="AB779" s="138">
        <v>1168</v>
      </c>
      <c r="AC779" s="138">
        <v>522</v>
      </c>
      <c r="AD779" s="138">
        <v>3245</v>
      </c>
      <c r="AE779" s="138">
        <v>29433</v>
      </c>
      <c r="AF779" s="138">
        <v>9095</v>
      </c>
      <c r="AG779" s="138">
        <v>11010</v>
      </c>
      <c r="AH779" s="138">
        <v>25830</v>
      </c>
      <c r="AI779" s="138">
        <v>18920</v>
      </c>
      <c r="AJ779" s="138">
        <v>395180</v>
      </c>
      <c r="AK779" s="128">
        <f t="shared" si="503"/>
        <v>0.19725000000000001</v>
      </c>
      <c r="AL779" s="129">
        <f t="shared" si="504"/>
        <v>1.4265000000000001</v>
      </c>
      <c r="AM779" s="129">
        <f t="shared" si="505"/>
        <v>2.4331</v>
      </c>
      <c r="AN779" s="129">
        <f t="shared" si="505"/>
        <v>3.39595</v>
      </c>
      <c r="AO779" s="129">
        <f t="shared" si="506"/>
        <v>10.4612</v>
      </c>
      <c r="AP779" s="129">
        <f t="shared" si="507"/>
        <v>4.1279500000000002</v>
      </c>
      <c r="AQ779" s="129">
        <f t="shared" si="501"/>
        <v>0.25830000000000003</v>
      </c>
      <c r="AR779" s="129">
        <f t="shared" si="502"/>
        <v>1.8919999999999999E-2</v>
      </c>
      <c r="AT779" s="131">
        <f t="shared" si="529"/>
        <v>43877</v>
      </c>
      <c r="AU779" s="132">
        <f t="shared" si="508"/>
        <v>0.29433000000000004</v>
      </c>
      <c r="AV779" s="132">
        <f t="shared" si="509"/>
        <v>0.47351000000000004</v>
      </c>
      <c r="AW779" s="132">
        <f t="shared" si="510"/>
        <v>0.41816000000000003</v>
      </c>
      <c r="AX779" s="132">
        <f t="shared" si="511"/>
        <v>5.2200000000000007E-3</v>
      </c>
      <c r="AY779" s="132">
        <f t="shared" si="512"/>
        <v>1.1680000000000001E-2</v>
      </c>
      <c r="AZ779" s="132">
        <f t="shared" si="513"/>
        <v>0.25108000000000003</v>
      </c>
      <c r="BA779" s="132">
        <f t="shared" si="514"/>
        <v>0.13265000000000002</v>
      </c>
      <c r="BB779" s="132">
        <f t="shared" si="515"/>
        <v>0.63</v>
      </c>
      <c r="BC779" s="132">
        <f t="shared" si="516"/>
        <v>0.16817000000000001</v>
      </c>
      <c r="BD779" s="132">
        <f t="shared" si="517"/>
        <v>0.17041000000000001</v>
      </c>
      <c r="BE779" s="132">
        <f t="shared" si="518"/>
        <v>9.0950000000000003E-2</v>
      </c>
      <c r="BF779" s="132">
        <f t="shared" si="519"/>
        <v>3.245E-2</v>
      </c>
      <c r="BG779" s="132">
        <f t="shared" si="530"/>
        <v>1.1009999999999999E-2</v>
      </c>
      <c r="BH779" s="132"/>
      <c r="BI779" s="132">
        <f t="shared" si="498"/>
        <v>1.4265000000000001</v>
      </c>
      <c r="BJ779" s="132">
        <f t="shared" si="498"/>
        <v>2.4331</v>
      </c>
      <c r="BK779" s="132">
        <f t="shared" si="498"/>
        <v>3.39595</v>
      </c>
      <c r="BL779" s="132">
        <f t="shared" si="520"/>
        <v>0.46080000000000004</v>
      </c>
      <c r="BM779" s="132">
        <f t="shared" si="531"/>
        <v>1.6983000000000001</v>
      </c>
      <c r="BN779" s="132">
        <f t="shared" si="521"/>
        <v>0.90240000000000009</v>
      </c>
      <c r="BO779" s="132"/>
      <c r="BP779" s="132">
        <f t="shared" si="532"/>
        <v>4.1279500000000002</v>
      </c>
      <c r="BQ779" s="132">
        <f t="shared" si="533"/>
        <v>10.4612</v>
      </c>
      <c r="BR779" s="132">
        <f t="shared" si="534"/>
        <v>0.39517999999999998</v>
      </c>
      <c r="BS779" s="132">
        <f t="shared" si="522"/>
        <v>0.11012000000000001</v>
      </c>
      <c r="BT779" s="132">
        <f t="shared" si="523"/>
        <v>1.3474000000000002</v>
      </c>
      <c r="BU779" s="132"/>
      <c r="BV779" s="132">
        <f t="shared" si="535"/>
        <v>0.12390000000000001</v>
      </c>
      <c r="BW779" s="133">
        <f t="shared" si="499"/>
        <v>1.2911000000000001</v>
      </c>
      <c r="BX779" s="133">
        <f t="shared" si="499"/>
        <v>1.3715000000000002</v>
      </c>
      <c r="BY779" s="133">
        <f t="shared" si="524"/>
        <v>0.3271</v>
      </c>
      <c r="BZ779" s="133">
        <f t="shared" si="525"/>
        <v>0.38030000000000003</v>
      </c>
      <c r="CA779" s="133">
        <f t="shared" si="526"/>
        <v>1.7600000000000001E-2</v>
      </c>
      <c r="CB779" s="133">
        <f t="shared" si="527"/>
        <v>9.0370000000000008</v>
      </c>
      <c r="CC779" s="133"/>
      <c r="CD779" s="133">
        <f t="shared" si="528"/>
        <v>1.5829</v>
      </c>
    </row>
    <row r="780" spans="1:82" ht="15.75" x14ac:dyDescent="0.25">
      <c r="A780" s="125">
        <v>43878</v>
      </c>
      <c r="B780" s="138">
        <v>14362</v>
      </c>
      <c r="C780" s="138">
        <v>48673</v>
      </c>
      <c r="D780" s="138">
        <v>68072</v>
      </c>
      <c r="E780" s="138">
        <v>17217</v>
      </c>
      <c r="F780" s="138">
        <v>44418</v>
      </c>
      <c r="G780" s="138">
        <v>1124</v>
      </c>
      <c r="H780" s="138">
        <v>11752</v>
      </c>
      <c r="I780" s="138">
        <v>12641</v>
      </c>
      <c r="J780" s="138">
        <v>104661</v>
      </c>
      <c r="K780" s="138">
        <v>82466</v>
      </c>
      <c r="L780" s="138">
        <v>3672</v>
      </c>
      <c r="M780" s="138">
        <v>18846</v>
      </c>
      <c r="N780" s="138">
        <v>181</v>
      </c>
      <c r="O780" s="138">
        <v>16698</v>
      </c>
      <c r="P780" s="138">
        <v>14667</v>
      </c>
      <c r="Q780" s="138">
        <v>3162</v>
      </c>
      <c r="R780" s="138">
        <v>13612</v>
      </c>
      <c r="S780" s="138">
        <v>45155</v>
      </c>
      <c r="T780" s="138">
        <v>13854</v>
      </c>
      <c r="U780" s="138">
        <v>4367</v>
      </c>
      <c r="V780" s="138">
        <v>26686</v>
      </c>
      <c r="W780" s="138">
        <v>32945</v>
      </c>
      <c r="X780" s="138">
        <v>15332</v>
      </c>
      <c r="Y780" s="138">
        <v>13767</v>
      </c>
      <c r="Z780" s="138">
        <v>15927</v>
      </c>
      <c r="AA780" s="138">
        <v>45855</v>
      </c>
      <c r="AB780" s="138">
        <v>1169</v>
      </c>
      <c r="AC780" s="138">
        <v>488</v>
      </c>
      <c r="AD780" s="146">
        <v>3816</v>
      </c>
      <c r="AE780" s="138">
        <v>34462</v>
      </c>
      <c r="AF780" s="138">
        <v>8903</v>
      </c>
      <c r="AG780" s="138">
        <v>1160</v>
      </c>
      <c r="AH780" s="138">
        <v>25770</v>
      </c>
      <c r="AI780" s="138">
        <v>21140</v>
      </c>
      <c r="AJ780" s="138">
        <v>387880</v>
      </c>
      <c r="AK780" s="128">
        <f t="shared" si="503"/>
        <v>0.18846000000000002</v>
      </c>
      <c r="AL780" s="129">
        <f t="shared" si="504"/>
        <v>1.4362000000000001</v>
      </c>
      <c r="AM780" s="129">
        <f t="shared" si="505"/>
        <v>2.4336500000000001</v>
      </c>
      <c r="AN780" s="129">
        <f t="shared" si="505"/>
        <v>3.4036</v>
      </c>
      <c r="AO780" s="129">
        <f t="shared" si="506"/>
        <v>10.466100000000001</v>
      </c>
      <c r="AP780" s="129">
        <f t="shared" si="507"/>
        <v>4.1233000000000004</v>
      </c>
      <c r="AQ780" s="129">
        <f t="shared" si="501"/>
        <v>0.25770000000000004</v>
      </c>
      <c r="AR780" s="129">
        <f t="shared" si="502"/>
        <v>2.1139999999999999E-2</v>
      </c>
      <c r="AT780" s="131">
        <f t="shared" si="529"/>
        <v>43878</v>
      </c>
      <c r="AU780" s="132">
        <f t="shared" si="508"/>
        <v>0.34462000000000004</v>
      </c>
      <c r="AV780" s="132">
        <f t="shared" si="509"/>
        <v>0.45855000000000001</v>
      </c>
      <c r="AW780" s="132">
        <f t="shared" si="510"/>
        <v>0.45155000000000006</v>
      </c>
      <c r="AX780" s="132">
        <f t="shared" si="511"/>
        <v>4.8800000000000007E-3</v>
      </c>
      <c r="AY780" s="132">
        <f t="shared" si="512"/>
        <v>1.1690000000000001E-2</v>
      </c>
      <c r="AZ780" s="132">
        <f t="shared" si="513"/>
        <v>0.26686000000000004</v>
      </c>
      <c r="BA780" s="132">
        <f t="shared" si="514"/>
        <v>0.13767000000000001</v>
      </c>
      <c r="BB780" s="132">
        <f t="shared" si="515"/>
        <v>0.65890000000000004</v>
      </c>
      <c r="BC780" s="132">
        <f t="shared" si="516"/>
        <v>0.15927000000000002</v>
      </c>
      <c r="BD780" s="132">
        <f t="shared" si="517"/>
        <v>0.15332000000000001</v>
      </c>
      <c r="BE780" s="132">
        <f t="shared" si="518"/>
        <v>8.9030000000000012E-2</v>
      </c>
      <c r="BF780" s="132">
        <f t="shared" si="519"/>
        <v>3.8160000000000006E-2</v>
      </c>
      <c r="BG780" s="132">
        <f t="shared" si="530"/>
        <v>1.16E-3</v>
      </c>
      <c r="BH780" s="132"/>
      <c r="BI780" s="132">
        <f t="shared" si="498"/>
        <v>1.4362000000000001</v>
      </c>
      <c r="BJ780" s="132">
        <f t="shared" si="498"/>
        <v>2.4336500000000001</v>
      </c>
      <c r="BK780" s="132">
        <f t="shared" si="498"/>
        <v>3.4036</v>
      </c>
      <c r="BL780" s="132">
        <f t="shared" si="520"/>
        <v>0.43670000000000003</v>
      </c>
      <c r="BM780" s="132">
        <f t="shared" si="531"/>
        <v>1.7217</v>
      </c>
      <c r="BN780" s="132">
        <f t="shared" si="521"/>
        <v>0.88836000000000004</v>
      </c>
      <c r="BO780" s="132"/>
      <c r="BP780" s="132">
        <f t="shared" si="532"/>
        <v>4.1233000000000004</v>
      </c>
      <c r="BQ780" s="132">
        <f t="shared" si="533"/>
        <v>10.466100000000001</v>
      </c>
      <c r="BR780" s="132">
        <f t="shared" si="534"/>
        <v>0.38788</v>
      </c>
      <c r="BS780" s="132">
        <f t="shared" si="522"/>
        <v>0.13854000000000002</v>
      </c>
      <c r="BT780" s="132">
        <f t="shared" si="523"/>
        <v>1.3612</v>
      </c>
      <c r="BU780" s="132"/>
      <c r="BV780" s="132">
        <f t="shared" si="535"/>
        <v>0.1124</v>
      </c>
      <c r="BW780" s="133">
        <f t="shared" si="499"/>
        <v>1.1752</v>
      </c>
      <c r="BX780" s="133">
        <f t="shared" si="499"/>
        <v>1.2641</v>
      </c>
      <c r="BY780" s="133">
        <f t="shared" si="524"/>
        <v>0.31620000000000004</v>
      </c>
      <c r="BZ780" s="133">
        <f t="shared" si="525"/>
        <v>0.36720000000000003</v>
      </c>
      <c r="CA780" s="133">
        <f t="shared" si="526"/>
        <v>1.8100000000000002E-2</v>
      </c>
      <c r="CB780" s="133">
        <f t="shared" si="527"/>
        <v>8.3490000000000002</v>
      </c>
      <c r="CC780" s="133"/>
      <c r="CD780" s="133">
        <f t="shared" si="528"/>
        <v>1.4667000000000001</v>
      </c>
    </row>
    <row r="781" spans="1:82" ht="15.75" x14ac:dyDescent="0.25">
      <c r="A781" s="125">
        <v>43879</v>
      </c>
      <c r="B781" s="138">
        <v>13909</v>
      </c>
      <c r="C781" s="138">
        <v>47329</v>
      </c>
      <c r="D781" s="138">
        <v>66629</v>
      </c>
      <c r="E781" s="138">
        <v>16442</v>
      </c>
      <c r="F781" s="138">
        <v>40809</v>
      </c>
      <c r="G781" s="138">
        <v>1023</v>
      </c>
      <c r="H781" s="138">
        <v>11174</v>
      </c>
      <c r="I781" s="138">
        <v>12029</v>
      </c>
      <c r="J781" s="138">
        <v>100573</v>
      </c>
      <c r="K781" s="138">
        <v>78421</v>
      </c>
      <c r="L781" s="138">
        <v>3660</v>
      </c>
      <c r="M781" s="138">
        <v>16103</v>
      </c>
      <c r="N781" s="138">
        <v>267</v>
      </c>
      <c r="O781" s="138">
        <v>15685</v>
      </c>
      <c r="P781" s="138">
        <v>13760</v>
      </c>
      <c r="Q781" s="138">
        <v>3144</v>
      </c>
      <c r="R781" s="138">
        <v>14174</v>
      </c>
      <c r="S781" s="138">
        <v>45042</v>
      </c>
      <c r="T781" s="138">
        <v>9470</v>
      </c>
      <c r="U781" s="138">
        <v>4190</v>
      </c>
      <c r="V781" s="138">
        <v>24212</v>
      </c>
      <c r="W781" s="138">
        <v>30550</v>
      </c>
      <c r="X781" s="138">
        <v>13813</v>
      </c>
      <c r="Y781" s="138">
        <v>13028</v>
      </c>
      <c r="Z781" s="138">
        <v>13332</v>
      </c>
      <c r="AA781" s="138">
        <v>44797</v>
      </c>
      <c r="AB781" s="138">
        <v>1042</v>
      </c>
      <c r="AC781" s="138">
        <v>400</v>
      </c>
      <c r="AD781" s="138">
        <v>3952</v>
      </c>
      <c r="AE781" s="138">
        <v>39980</v>
      </c>
      <c r="AF781" s="138">
        <v>11295</v>
      </c>
      <c r="AG781" s="138">
        <v>11010</v>
      </c>
      <c r="AH781" s="138">
        <v>29760</v>
      </c>
      <c r="AI781" s="138">
        <v>20770</v>
      </c>
      <c r="AJ781" s="138">
        <v>389420</v>
      </c>
      <c r="AK781" s="128">
        <f t="shared" si="503"/>
        <v>0.16103000000000001</v>
      </c>
      <c r="AL781" s="129">
        <f t="shared" si="504"/>
        <v>1.3909</v>
      </c>
      <c r="AM781" s="129">
        <f t="shared" si="505"/>
        <v>2.3664499999999999</v>
      </c>
      <c r="AN781" s="129">
        <f t="shared" si="505"/>
        <v>3.3314500000000002</v>
      </c>
      <c r="AO781" s="129">
        <f t="shared" si="506"/>
        <v>10.0573</v>
      </c>
      <c r="AP781" s="129">
        <f t="shared" si="507"/>
        <v>3.9210500000000001</v>
      </c>
      <c r="AQ781" s="129">
        <f t="shared" si="501"/>
        <v>0.29760000000000003</v>
      </c>
      <c r="AR781" s="129">
        <f t="shared" si="502"/>
        <v>2.077E-2</v>
      </c>
      <c r="AT781" s="131">
        <f t="shared" si="529"/>
        <v>43879</v>
      </c>
      <c r="AU781" s="132">
        <f t="shared" si="508"/>
        <v>0.39980000000000004</v>
      </c>
      <c r="AV781" s="132">
        <f t="shared" si="509"/>
        <v>0.44797000000000003</v>
      </c>
      <c r="AW781" s="132">
        <f t="shared" si="510"/>
        <v>0.45042000000000004</v>
      </c>
      <c r="AX781" s="132">
        <f t="shared" si="511"/>
        <v>4.0000000000000001E-3</v>
      </c>
      <c r="AY781" s="132">
        <f t="shared" si="512"/>
        <v>1.042E-2</v>
      </c>
      <c r="AZ781" s="132">
        <f t="shared" si="513"/>
        <v>0.24212000000000003</v>
      </c>
      <c r="BA781" s="132">
        <f t="shared" si="514"/>
        <v>0.13028000000000001</v>
      </c>
      <c r="BB781" s="132">
        <f t="shared" si="515"/>
        <v>0.6110000000000001</v>
      </c>
      <c r="BC781" s="132">
        <f t="shared" si="516"/>
        <v>0.13332000000000002</v>
      </c>
      <c r="BD781" s="132">
        <f t="shared" si="517"/>
        <v>0.13813</v>
      </c>
      <c r="BE781" s="132">
        <f t="shared" si="518"/>
        <v>0.11295000000000001</v>
      </c>
      <c r="BF781" s="132">
        <f t="shared" si="519"/>
        <v>3.9520000000000007E-2</v>
      </c>
      <c r="BG781" s="132">
        <f t="shared" si="530"/>
        <v>1.1009999999999999E-2</v>
      </c>
      <c r="BH781" s="132"/>
      <c r="BI781" s="132">
        <f t="shared" si="498"/>
        <v>1.3909</v>
      </c>
      <c r="BJ781" s="132">
        <f t="shared" si="498"/>
        <v>2.3664499999999999</v>
      </c>
      <c r="BK781" s="132">
        <f t="shared" si="498"/>
        <v>3.3314500000000002</v>
      </c>
      <c r="BL781" s="132">
        <f t="shared" si="520"/>
        <v>0.41900000000000004</v>
      </c>
      <c r="BM781" s="132">
        <f t="shared" si="531"/>
        <v>1.6442000000000001</v>
      </c>
      <c r="BN781" s="132">
        <f t="shared" si="521"/>
        <v>0.81618000000000002</v>
      </c>
      <c r="BO781" s="132"/>
      <c r="BP781" s="132">
        <f t="shared" si="532"/>
        <v>3.9210500000000001</v>
      </c>
      <c r="BQ781" s="132">
        <f t="shared" si="533"/>
        <v>10.0573</v>
      </c>
      <c r="BR781" s="132">
        <f t="shared" si="534"/>
        <v>0.38941999999999999</v>
      </c>
      <c r="BS781" s="132">
        <f t="shared" si="522"/>
        <v>9.4700000000000006E-2</v>
      </c>
      <c r="BT781" s="132">
        <f t="shared" si="523"/>
        <v>1.4174</v>
      </c>
      <c r="BU781" s="132"/>
      <c r="BV781" s="132">
        <f t="shared" si="535"/>
        <v>0.1023</v>
      </c>
      <c r="BW781" s="133">
        <f t="shared" si="499"/>
        <v>1.1173999999999999</v>
      </c>
      <c r="BX781" s="133">
        <f t="shared" si="499"/>
        <v>1.2029000000000001</v>
      </c>
      <c r="BY781" s="133">
        <f t="shared" si="524"/>
        <v>0.31440000000000001</v>
      </c>
      <c r="BZ781" s="133">
        <f t="shared" si="525"/>
        <v>0.36599999999999999</v>
      </c>
      <c r="CA781" s="133">
        <f t="shared" si="526"/>
        <v>2.6700000000000002E-2</v>
      </c>
      <c r="CB781" s="133">
        <f t="shared" si="527"/>
        <v>7.8425000000000002</v>
      </c>
      <c r="CC781" s="133"/>
      <c r="CD781" s="133">
        <f t="shared" si="528"/>
        <v>1.3760000000000001</v>
      </c>
    </row>
    <row r="782" spans="1:82" ht="15.75" x14ac:dyDescent="0.25">
      <c r="A782" s="125">
        <v>43880</v>
      </c>
      <c r="B782" s="138">
        <v>13541</v>
      </c>
      <c r="C782" s="138">
        <v>46898</v>
      </c>
      <c r="D782" s="138">
        <v>66203</v>
      </c>
      <c r="E782" s="138">
        <v>16290</v>
      </c>
      <c r="F782" s="138">
        <v>37896</v>
      </c>
      <c r="G782" s="138">
        <v>1042</v>
      </c>
      <c r="H782" s="138">
        <v>11293</v>
      </c>
      <c r="I782" s="138">
        <v>11652</v>
      </c>
      <c r="J782" s="138">
        <v>99084</v>
      </c>
      <c r="K782" s="138">
        <v>75952</v>
      </c>
      <c r="L782" s="138">
        <v>3521</v>
      </c>
      <c r="M782" s="138">
        <v>15492</v>
      </c>
      <c r="N782" s="145">
        <v>267</v>
      </c>
      <c r="O782" s="138">
        <v>15338</v>
      </c>
      <c r="P782" s="138">
        <v>13559</v>
      </c>
      <c r="Q782" s="138">
        <v>3082</v>
      </c>
      <c r="R782" s="138">
        <v>13122</v>
      </c>
      <c r="S782" s="138">
        <v>46184</v>
      </c>
      <c r="T782" s="138">
        <v>11624</v>
      </c>
      <c r="U782" s="138">
        <v>4029</v>
      </c>
      <c r="V782" s="138">
        <v>23510</v>
      </c>
      <c r="W782" s="138">
        <v>32322</v>
      </c>
      <c r="X782" s="138">
        <v>13522</v>
      </c>
      <c r="Y782" s="138">
        <v>12781</v>
      </c>
      <c r="Z782" s="138">
        <v>13398</v>
      </c>
      <c r="AA782" s="138">
        <v>43367</v>
      </c>
      <c r="AB782" s="138">
        <v>1032</v>
      </c>
      <c r="AC782" s="138">
        <v>330</v>
      </c>
      <c r="AD782" s="138">
        <v>3807</v>
      </c>
      <c r="AE782" s="138">
        <v>50413</v>
      </c>
      <c r="AF782" s="138">
        <v>12414</v>
      </c>
      <c r="AG782" s="138">
        <v>2490</v>
      </c>
      <c r="AH782" s="138">
        <v>25250</v>
      </c>
      <c r="AI782" s="138">
        <v>19810</v>
      </c>
      <c r="AJ782" s="138">
        <v>352880</v>
      </c>
      <c r="AK782" s="128">
        <f t="shared" si="503"/>
        <v>0.15492</v>
      </c>
      <c r="AL782" s="129">
        <f t="shared" si="504"/>
        <v>1.3541000000000001</v>
      </c>
      <c r="AM782" s="129">
        <f t="shared" ref="AM782:AN797" si="536">(C782)*0.00005</f>
        <v>2.3449</v>
      </c>
      <c r="AN782" s="129">
        <f t="shared" si="536"/>
        <v>3.3101500000000001</v>
      </c>
      <c r="AO782" s="129">
        <f t="shared" si="506"/>
        <v>9.9084000000000003</v>
      </c>
      <c r="AP782" s="129">
        <f t="shared" si="507"/>
        <v>3.7976000000000001</v>
      </c>
      <c r="AQ782" s="129">
        <f t="shared" si="501"/>
        <v>0.2525</v>
      </c>
      <c r="AR782" s="129">
        <f t="shared" si="502"/>
        <v>1.9809999999999998E-2</v>
      </c>
      <c r="AT782" s="131">
        <f t="shared" si="529"/>
        <v>43880</v>
      </c>
      <c r="AU782" s="132">
        <f t="shared" si="508"/>
        <v>0.50413000000000008</v>
      </c>
      <c r="AV782" s="132">
        <f t="shared" si="509"/>
        <v>0.43367000000000006</v>
      </c>
      <c r="AW782" s="132">
        <f t="shared" si="510"/>
        <v>0.46184000000000003</v>
      </c>
      <c r="AX782" s="132">
        <f t="shared" si="511"/>
        <v>3.3000000000000004E-3</v>
      </c>
      <c r="AY782" s="132">
        <f t="shared" si="512"/>
        <v>1.0320000000000001E-2</v>
      </c>
      <c r="AZ782" s="132">
        <f t="shared" si="513"/>
        <v>0.23510000000000003</v>
      </c>
      <c r="BA782" s="132">
        <f t="shared" si="514"/>
        <v>0.12781000000000001</v>
      </c>
      <c r="BB782" s="132">
        <f t="shared" si="515"/>
        <v>0.64644000000000001</v>
      </c>
      <c r="BC782" s="132">
        <f t="shared" si="516"/>
        <v>0.13398000000000002</v>
      </c>
      <c r="BD782" s="132">
        <f t="shared" si="517"/>
        <v>0.13522000000000001</v>
      </c>
      <c r="BE782" s="132">
        <f t="shared" si="518"/>
        <v>0.12414000000000001</v>
      </c>
      <c r="BF782" s="132">
        <f t="shared" si="519"/>
        <v>3.807E-2</v>
      </c>
      <c r="BG782" s="132">
        <f t="shared" si="530"/>
        <v>2.49E-3</v>
      </c>
      <c r="BH782" s="132"/>
      <c r="BI782" s="132">
        <f t="shared" si="498"/>
        <v>1.3541000000000001</v>
      </c>
      <c r="BJ782" s="132">
        <f t="shared" si="498"/>
        <v>2.3449</v>
      </c>
      <c r="BK782" s="132">
        <f t="shared" si="498"/>
        <v>3.3101500000000001</v>
      </c>
      <c r="BL782" s="132">
        <f t="shared" si="520"/>
        <v>0.40290000000000004</v>
      </c>
      <c r="BM782" s="132">
        <f t="shared" si="531"/>
        <v>1.629</v>
      </c>
      <c r="BN782" s="132">
        <f t="shared" si="521"/>
        <v>0.75792000000000004</v>
      </c>
      <c r="BO782" s="132"/>
      <c r="BP782" s="132">
        <f t="shared" si="532"/>
        <v>3.7976000000000001</v>
      </c>
      <c r="BQ782" s="132">
        <f t="shared" si="533"/>
        <v>9.9084000000000003</v>
      </c>
      <c r="BR782" s="132">
        <f t="shared" si="534"/>
        <v>0.35287999999999997</v>
      </c>
      <c r="BS782" s="132">
        <f t="shared" si="522"/>
        <v>0.11624000000000001</v>
      </c>
      <c r="BT782" s="132">
        <f t="shared" si="523"/>
        <v>1.3122</v>
      </c>
      <c r="BU782" s="132"/>
      <c r="BV782" s="132">
        <f t="shared" si="535"/>
        <v>0.1042</v>
      </c>
      <c r="BW782" s="133">
        <f t="shared" si="499"/>
        <v>1.1293</v>
      </c>
      <c r="BX782" s="133">
        <f t="shared" si="499"/>
        <v>1.1652</v>
      </c>
      <c r="BY782" s="133">
        <f t="shared" si="524"/>
        <v>0.30820000000000003</v>
      </c>
      <c r="BZ782" s="133">
        <f t="shared" si="525"/>
        <v>0.35210000000000002</v>
      </c>
      <c r="CA782" s="133">
        <f t="shared" si="526"/>
        <v>2.6700000000000002E-2</v>
      </c>
      <c r="CB782" s="133">
        <f t="shared" si="527"/>
        <v>7.6690000000000005</v>
      </c>
      <c r="CC782" s="133"/>
      <c r="CD782" s="133">
        <f t="shared" si="528"/>
        <v>1.3559000000000001</v>
      </c>
    </row>
    <row r="783" spans="1:82" ht="15.75" x14ac:dyDescent="0.25">
      <c r="A783" s="125">
        <v>43881</v>
      </c>
      <c r="B783" s="126">
        <v>13388</v>
      </c>
      <c r="C783" s="126">
        <v>46022</v>
      </c>
      <c r="D783" s="126">
        <v>65535</v>
      </c>
      <c r="E783" s="126">
        <v>16323</v>
      </c>
      <c r="F783" s="126">
        <v>42955</v>
      </c>
      <c r="G783" s="126">
        <v>918</v>
      </c>
      <c r="H783" s="126">
        <v>10843</v>
      </c>
      <c r="I783" s="126">
        <v>11265</v>
      </c>
      <c r="J783" s="126">
        <v>99985</v>
      </c>
      <c r="K783" s="126">
        <v>78953</v>
      </c>
      <c r="L783" s="126">
        <v>3339</v>
      </c>
      <c r="M783" s="126">
        <v>14837</v>
      </c>
      <c r="N783" s="126">
        <v>211</v>
      </c>
      <c r="O783" s="126">
        <v>14644</v>
      </c>
      <c r="P783" s="126">
        <v>13113</v>
      </c>
      <c r="Q783" s="126">
        <v>2898</v>
      </c>
      <c r="R783" s="126">
        <v>12829</v>
      </c>
      <c r="S783" s="126">
        <v>44803</v>
      </c>
      <c r="T783" s="126">
        <v>9715</v>
      </c>
      <c r="U783" s="126">
        <v>3932</v>
      </c>
      <c r="V783" s="126">
        <v>24186</v>
      </c>
      <c r="W783" s="126">
        <v>31960</v>
      </c>
      <c r="X783" s="126">
        <v>12019</v>
      </c>
      <c r="Y783" s="126">
        <v>13112</v>
      </c>
      <c r="Z783" s="126">
        <v>13538</v>
      </c>
      <c r="AA783" s="126">
        <v>43850</v>
      </c>
      <c r="AB783" s="126">
        <v>1084</v>
      </c>
      <c r="AC783" s="126">
        <v>316</v>
      </c>
      <c r="AD783" s="126">
        <v>4529</v>
      </c>
      <c r="AE783" s="126">
        <v>33105</v>
      </c>
      <c r="AF783" s="126">
        <v>12910</v>
      </c>
      <c r="AG783" s="126">
        <v>10950</v>
      </c>
      <c r="AH783" s="126">
        <v>32610</v>
      </c>
      <c r="AI783" s="126">
        <v>25600</v>
      </c>
      <c r="AJ783" s="126">
        <v>384960</v>
      </c>
      <c r="AK783" s="128">
        <f t="shared" si="503"/>
        <v>0.14837</v>
      </c>
      <c r="AL783" s="129">
        <f t="shared" si="504"/>
        <v>1.3388</v>
      </c>
      <c r="AM783" s="129">
        <f t="shared" si="536"/>
        <v>2.3010999999999999</v>
      </c>
      <c r="AN783" s="129">
        <f t="shared" si="536"/>
        <v>3.2767500000000003</v>
      </c>
      <c r="AO783" s="129">
        <f t="shared" si="506"/>
        <v>9.9984999999999999</v>
      </c>
      <c r="AP783" s="137">
        <f t="shared" si="507"/>
        <v>3.9476500000000003</v>
      </c>
      <c r="AQ783" s="129">
        <f t="shared" si="501"/>
        <v>0.3261</v>
      </c>
      <c r="AR783" s="129">
        <f t="shared" si="502"/>
        <v>2.5599999999999998E-2</v>
      </c>
      <c r="AT783" s="131">
        <f t="shared" si="529"/>
        <v>43881</v>
      </c>
      <c r="AU783" s="132">
        <f t="shared" si="508"/>
        <v>0.33105000000000001</v>
      </c>
      <c r="AV783" s="132">
        <f t="shared" si="509"/>
        <v>0.43850000000000006</v>
      </c>
      <c r="AW783" s="132">
        <f t="shared" si="510"/>
        <v>0.44803000000000004</v>
      </c>
      <c r="AX783" s="132">
        <f t="shared" si="511"/>
        <v>3.16E-3</v>
      </c>
      <c r="AY783" s="132">
        <f t="shared" si="512"/>
        <v>1.0840000000000001E-2</v>
      </c>
      <c r="AZ783" s="132">
        <f t="shared" si="513"/>
        <v>0.24186000000000002</v>
      </c>
      <c r="BA783" s="132">
        <f t="shared" si="514"/>
        <v>0.13112000000000001</v>
      </c>
      <c r="BB783" s="132">
        <f t="shared" si="515"/>
        <v>0.6392000000000001</v>
      </c>
      <c r="BC783" s="132">
        <f t="shared" si="516"/>
        <v>0.13538</v>
      </c>
      <c r="BD783" s="132">
        <f t="shared" si="517"/>
        <v>0.12019000000000001</v>
      </c>
      <c r="BE783" s="132">
        <f t="shared" si="518"/>
        <v>0.12910000000000002</v>
      </c>
      <c r="BF783" s="132">
        <f t="shared" si="519"/>
        <v>4.5290000000000004E-2</v>
      </c>
      <c r="BG783" s="132">
        <f t="shared" si="530"/>
        <v>1.095E-2</v>
      </c>
      <c r="BH783" s="132"/>
      <c r="BI783" s="132">
        <f t="shared" si="498"/>
        <v>1.3388</v>
      </c>
      <c r="BJ783" s="132">
        <f t="shared" si="498"/>
        <v>2.3010999999999999</v>
      </c>
      <c r="BK783" s="132">
        <f t="shared" si="498"/>
        <v>3.2767500000000003</v>
      </c>
      <c r="BL783" s="132">
        <f t="shared" si="520"/>
        <v>0.39319999999999999</v>
      </c>
      <c r="BM783" s="132">
        <f t="shared" si="531"/>
        <v>1.6323000000000001</v>
      </c>
      <c r="BN783" s="132">
        <f t="shared" si="521"/>
        <v>0.85910000000000009</v>
      </c>
      <c r="BO783" s="132"/>
      <c r="BP783" s="132">
        <f t="shared" si="532"/>
        <v>3.9476500000000003</v>
      </c>
      <c r="BQ783" s="132">
        <f t="shared" si="533"/>
        <v>9.9984999999999999</v>
      </c>
      <c r="BR783" s="132">
        <f t="shared" si="534"/>
        <v>0.38495999999999997</v>
      </c>
      <c r="BS783" s="132">
        <f t="shared" si="522"/>
        <v>9.7150000000000014E-2</v>
      </c>
      <c r="BT783" s="132">
        <f t="shared" si="523"/>
        <v>1.2829000000000002</v>
      </c>
      <c r="BU783" s="132"/>
      <c r="BV783" s="132">
        <f t="shared" si="535"/>
        <v>9.1800000000000007E-2</v>
      </c>
      <c r="BW783" s="133">
        <f t="shared" si="499"/>
        <v>1.0843</v>
      </c>
      <c r="BX783" s="133">
        <f t="shared" si="499"/>
        <v>1.1265000000000001</v>
      </c>
      <c r="BY783" s="133">
        <f t="shared" si="524"/>
        <v>0.2898</v>
      </c>
      <c r="BZ783" s="133">
        <f t="shared" si="525"/>
        <v>0.33390000000000003</v>
      </c>
      <c r="CA783" s="133">
        <f t="shared" si="526"/>
        <v>2.1100000000000001E-2</v>
      </c>
      <c r="CB783" s="133">
        <f t="shared" si="527"/>
        <v>7.3220000000000001</v>
      </c>
      <c r="CC783" s="133"/>
      <c r="CD783" s="133">
        <f t="shared" si="528"/>
        <v>1.3113000000000001</v>
      </c>
    </row>
    <row r="784" spans="1:82" ht="15.75" x14ac:dyDescent="0.25">
      <c r="A784" s="125">
        <v>43882</v>
      </c>
      <c r="B784" s="138">
        <v>13432</v>
      </c>
      <c r="C784" s="138">
        <v>46137</v>
      </c>
      <c r="D784" s="138">
        <v>65666</v>
      </c>
      <c r="E784" s="138">
        <v>16596</v>
      </c>
      <c r="F784" s="138">
        <v>39302</v>
      </c>
      <c r="G784" s="138">
        <v>1083</v>
      </c>
      <c r="H784" s="138">
        <v>10540</v>
      </c>
      <c r="I784" s="138">
        <v>11132</v>
      </c>
      <c r="J784" s="138">
        <v>99130</v>
      </c>
      <c r="K784" s="138">
        <v>77357</v>
      </c>
      <c r="L784" s="138">
        <v>3334</v>
      </c>
      <c r="M784" s="138">
        <v>15463</v>
      </c>
      <c r="N784" s="138">
        <v>182</v>
      </c>
      <c r="O784" s="138">
        <v>15561</v>
      </c>
      <c r="P784" s="138">
        <v>13199</v>
      </c>
      <c r="Q784" s="138">
        <v>2873</v>
      </c>
      <c r="R784" s="138">
        <v>13331</v>
      </c>
      <c r="S784" s="138">
        <v>42899</v>
      </c>
      <c r="T784" s="138">
        <v>12708</v>
      </c>
      <c r="U784" s="138">
        <v>3767</v>
      </c>
      <c r="V784" s="138">
        <v>23952</v>
      </c>
      <c r="W784" s="138">
        <v>30880</v>
      </c>
      <c r="X784" s="138">
        <v>11231</v>
      </c>
      <c r="Y784" s="138">
        <v>12459</v>
      </c>
      <c r="Z784" s="138">
        <v>14378</v>
      </c>
      <c r="AA784" s="138">
        <v>42379</v>
      </c>
      <c r="AB784" s="138">
        <v>1155</v>
      </c>
      <c r="AC784" s="138">
        <v>625</v>
      </c>
      <c r="AD784" s="138">
        <v>2394</v>
      </c>
      <c r="AE784" s="138">
        <v>21492</v>
      </c>
      <c r="AF784" s="138">
        <v>13330</v>
      </c>
      <c r="AG784" s="145">
        <v>0</v>
      </c>
      <c r="AH784" s="138">
        <v>14640</v>
      </c>
      <c r="AI784" s="138">
        <v>9590</v>
      </c>
      <c r="AJ784" s="146">
        <v>398500</v>
      </c>
      <c r="AK784" s="128">
        <f t="shared" si="503"/>
        <v>0.15463000000000002</v>
      </c>
      <c r="AL784" s="129">
        <f t="shared" si="504"/>
        <v>1.3432000000000002</v>
      </c>
      <c r="AM784" s="129">
        <f t="shared" si="536"/>
        <v>2.3068500000000003</v>
      </c>
      <c r="AN784" s="129">
        <f t="shared" si="536"/>
        <v>3.2833000000000001</v>
      </c>
      <c r="AO784" s="129">
        <f t="shared" si="506"/>
        <v>9.9130000000000003</v>
      </c>
      <c r="AP784" s="129">
        <f t="shared" si="507"/>
        <v>3.8678500000000002</v>
      </c>
      <c r="AQ784" s="129">
        <f t="shared" si="501"/>
        <v>0.1464</v>
      </c>
      <c r="AR784" s="129">
        <f t="shared" si="502"/>
        <v>9.5899999999999996E-3</v>
      </c>
      <c r="AT784" s="131">
        <f t="shared" si="529"/>
        <v>43882</v>
      </c>
      <c r="AU784" s="132">
        <f t="shared" si="508"/>
        <v>0.21492000000000003</v>
      </c>
      <c r="AV784" s="132">
        <f t="shared" si="509"/>
        <v>0.42379000000000006</v>
      </c>
      <c r="AW784" s="132">
        <f t="shared" si="510"/>
        <v>0.42899000000000004</v>
      </c>
      <c r="AX784" s="132">
        <f t="shared" si="511"/>
        <v>6.2500000000000003E-3</v>
      </c>
      <c r="AY784" s="132">
        <f t="shared" si="512"/>
        <v>1.1550000000000001E-2</v>
      </c>
      <c r="AZ784" s="132">
        <f t="shared" si="513"/>
        <v>0.23952000000000001</v>
      </c>
      <c r="BA784" s="132">
        <f t="shared" si="514"/>
        <v>0.12459000000000001</v>
      </c>
      <c r="BB784" s="132">
        <f t="shared" si="515"/>
        <v>0.61760000000000004</v>
      </c>
      <c r="BC784" s="132">
        <f t="shared" si="516"/>
        <v>0.14378000000000002</v>
      </c>
      <c r="BD784" s="132">
        <f t="shared" si="517"/>
        <v>0.11231000000000001</v>
      </c>
      <c r="BE784" s="132">
        <f t="shared" si="518"/>
        <v>0.1333</v>
      </c>
      <c r="BF784" s="132">
        <f t="shared" si="519"/>
        <v>2.3940000000000003E-2</v>
      </c>
      <c r="BG784" s="132">
        <f t="shared" si="530"/>
        <v>0</v>
      </c>
      <c r="BH784" s="132"/>
      <c r="BI784" s="132">
        <f t="shared" si="498"/>
        <v>1.3432000000000002</v>
      </c>
      <c r="BJ784" s="132">
        <f t="shared" si="498"/>
        <v>2.3068500000000003</v>
      </c>
      <c r="BK784" s="132">
        <f t="shared" si="498"/>
        <v>3.2833000000000001</v>
      </c>
      <c r="BL784" s="132">
        <f t="shared" si="520"/>
        <v>0.37670000000000003</v>
      </c>
      <c r="BM784" s="132">
        <f t="shared" si="531"/>
        <v>1.6596000000000002</v>
      </c>
      <c r="BN784" s="132">
        <f t="shared" si="521"/>
        <v>0.78604000000000007</v>
      </c>
      <c r="BO784" s="132"/>
      <c r="BP784" s="132">
        <f t="shared" si="532"/>
        <v>3.8678500000000002</v>
      </c>
      <c r="BQ784" s="132">
        <f t="shared" si="533"/>
        <v>9.9130000000000003</v>
      </c>
      <c r="BR784" s="132">
        <f t="shared" si="534"/>
        <v>0.39849999999999997</v>
      </c>
      <c r="BS784" s="132">
        <f t="shared" si="522"/>
        <v>0.12708</v>
      </c>
      <c r="BT784" s="132">
        <f t="shared" si="523"/>
        <v>1.3331000000000002</v>
      </c>
      <c r="BU784" s="132"/>
      <c r="BV784" s="132">
        <f t="shared" si="535"/>
        <v>0.10830000000000001</v>
      </c>
      <c r="BW784" s="133">
        <f t="shared" si="499"/>
        <v>1.054</v>
      </c>
      <c r="BX784" s="133">
        <f t="shared" si="499"/>
        <v>1.1132</v>
      </c>
      <c r="BY784" s="133">
        <f t="shared" si="524"/>
        <v>0.2873</v>
      </c>
      <c r="BZ784" s="133">
        <f t="shared" si="525"/>
        <v>0.33340000000000003</v>
      </c>
      <c r="CA784" s="133">
        <f t="shared" si="526"/>
        <v>1.8200000000000001E-2</v>
      </c>
      <c r="CB784" s="133">
        <f t="shared" si="527"/>
        <v>7.7805</v>
      </c>
      <c r="CC784" s="133"/>
      <c r="CD784" s="133">
        <f t="shared" si="528"/>
        <v>1.3199000000000001</v>
      </c>
    </row>
    <row r="785" spans="1:82" ht="15.75" x14ac:dyDescent="0.25">
      <c r="A785" s="125">
        <v>43883</v>
      </c>
      <c r="B785" s="138">
        <v>13928</v>
      </c>
      <c r="C785" s="138">
        <v>47327</v>
      </c>
      <c r="D785" s="138">
        <v>67021</v>
      </c>
      <c r="E785" s="138">
        <v>15656</v>
      </c>
      <c r="F785" s="138">
        <v>46414</v>
      </c>
      <c r="G785" s="138">
        <v>1187</v>
      </c>
      <c r="H785" s="138">
        <v>10813</v>
      </c>
      <c r="I785" s="138">
        <v>11520</v>
      </c>
      <c r="J785" s="138">
        <v>100900</v>
      </c>
      <c r="K785" s="138">
        <v>78365</v>
      </c>
      <c r="L785" s="138">
        <v>3396</v>
      </c>
      <c r="M785" s="138">
        <v>17018</v>
      </c>
      <c r="N785" s="138">
        <v>89</v>
      </c>
      <c r="O785" s="138">
        <v>16514</v>
      </c>
      <c r="P785" s="138">
        <v>13714</v>
      </c>
      <c r="Q785" s="138">
        <v>2895</v>
      </c>
      <c r="R785" s="138">
        <v>13323</v>
      </c>
      <c r="S785" s="138">
        <v>42261</v>
      </c>
      <c r="T785" s="138">
        <v>10598</v>
      </c>
      <c r="U785" s="138">
        <v>3729</v>
      </c>
      <c r="V785" s="138">
        <v>25183</v>
      </c>
      <c r="W785" s="138">
        <v>31758</v>
      </c>
      <c r="X785" s="138">
        <v>11673</v>
      </c>
      <c r="Y785" s="138">
        <v>12443</v>
      </c>
      <c r="Z785" s="138">
        <v>15956</v>
      </c>
      <c r="AA785" s="138">
        <v>45364</v>
      </c>
      <c r="AB785" s="138">
        <v>1126</v>
      </c>
      <c r="AC785" s="138">
        <v>563</v>
      </c>
      <c r="AD785" s="146">
        <v>1904</v>
      </c>
      <c r="AE785" s="138">
        <v>23592</v>
      </c>
      <c r="AF785" s="138">
        <v>9851</v>
      </c>
      <c r="AG785" s="138">
        <v>10730</v>
      </c>
      <c r="AH785" s="138">
        <v>14080</v>
      </c>
      <c r="AI785" s="138">
        <v>7880</v>
      </c>
      <c r="AJ785" s="138">
        <v>393280</v>
      </c>
      <c r="AK785" s="128">
        <f t="shared" si="503"/>
        <v>0.17018000000000003</v>
      </c>
      <c r="AL785" s="129">
        <f t="shared" si="504"/>
        <v>1.3928</v>
      </c>
      <c r="AM785" s="129">
        <f t="shared" si="536"/>
        <v>2.3663500000000002</v>
      </c>
      <c r="AN785" s="129">
        <f t="shared" si="536"/>
        <v>3.3510500000000003</v>
      </c>
      <c r="AO785" s="129">
        <f t="shared" si="506"/>
        <v>10.09</v>
      </c>
      <c r="AP785" s="129">
        <f t="shared" si="507"/>
        <v>3.91825</v>
      </c>
      <c r="AQ785" s="129">
        <f t="shared" si="501"/>
        <v>0.14080000000000001</v>
      </c>
      <c r="AR785" s="129">
        <f t="shared" si="502"/>
        <v>7.8799999999999999E-3</v>
      </c>
      <c r="AT785" s="131">
        <f t="shared" si="529"/>
        <v>43883</v>
      </c>
      <c r="AU785" s="132">
        <f t="shared" si="508"/>
        <v>0.23592000000000002</v>
      </c>
      <c r="AV785" s="132">
        <f t="shared" si="509"/>
        <v>0.45364000000000004</v>
      </c>
      <c r="AW785" s="132">
        <f t="shared" si="510"/>
        <v>0.42261000000000004</v>
      </c>
      <c r="AX785" s="132">
        <f t="shared" si="511"/>
        <v>5.6300000000000005E-3</v>
      </c>
      <c r="AY785" s="132">
        <f t="shared" si="512"/>
        <v>1.1260000000000001E-2</v>
      </c>
      <c r="AZ785" s="132">
        <f t="shared" si="513"/>
        <v>0.25183</v>
      </c>
      <c r="BA785" s="132">
        <f t="shared" si="514"/>
        <v>0.12443000000000001</v>
      </c>
      <c r="BB785" s="132">
        <f t="shared" si="515"/>
        <v>0.63516000000000006</v>
      </c>
      <c r="BC785" s="132">
        <f t="shared" si="516"/>
        <v>0.15956000000000001</v>
      </c>
      <c r="BD785" s="132">
        <f t="shared" si="517"/>
        <v>0.11673000000000001</v>
      </c>
      <c r="BE785" s="132">
        <f t="shared" si="518"/>
        <v>9.8510000000000014E-2</v>
      </c>
      <c r="BF785" s="132">
        <f t="shared" si="519"/>
        <v>1.9040000000000001E-2</v>
      </c>
      <c r="BG785" s="132">
        <f t="shared" si="530"/>
        <v>1.073E-2</v>
      </c>
      <c r="BH785" s="132"/>
      <c r="BI785" s="132">
        <f t="shared" si="498"/>
        <v>1.3928</v>
      </c>
      <c r="BJ785" s="132">
        <f t="shared" si="498"/>
        <v>2.3663500000000002</v>
      </c>
      <c r="BK785" s="132">
        <f t="shared" si="498"/>
        <v>3.3510500000000003</v>
      </c>
      <c r="BL785" s="132">
        <f t="shared" si="520"/>
        <v>0.37290000000000001</v>
      </c>
      <c r="BM785" s="132">
        <f t="shared" si="531"/>
        <v>1.5656000000000001</v>
      </c>
      <c r="BN785" s="132">
        <f t="shared" si="521"/>
        <v>0.92828000000000011</v>
      </c>
      <c r="BO785" s="132"/>
      <c r="BP785" s="132">
        <f t="shared" si="532"/>
        <v>3.91825</v>
      </c>
      <c r="BQ785" s="132">
        <f t="shared" si="533"/>
        <v>10.09</v>
      </c>
      <c r="BR785" s="132">
        <f t="shared" si="534"/>
        <v>0.39327999999999996</v>
      </c>
      <c r="BS785" s="132">
        <f t="shared" si="522"/>
        <v>0.10598</v>
      </c>
      <c r="BT785" s="132">
        <f t="shared" si="523"/>
        <v>1.3323</v>
      </c>
      <c r="BU785" s="132"/>
      <c r="BV785" s="132">
        <f t="shared" si="535"/>
        <v>0.1187</v>
      </c>
      <c r="BW785" s="133">
        <f t="shared" si="499"/>
        <v>1.0813000000000001</v>
      </c>
      <c r="BX785" s="133">
        <f t="shared" si="499"/>
        <v>1.1520000000000001</v>
      </c>
      <c r="BY785" s="133">
        <f t="shared" si="524"/>
        <v>0.28950000000000004</v>
      </c>
      <c r="BZ785" s="133">
        <f t="shared" si="525"/>
        <v>0.33960000000000001</v>
      </c>
      <c r="CA785" s="133">
        <f t="shared" si="526"/>
        <v>8.8999999999999999E-3</v>
      </c>
      <c r="CB785" s="133">
        <f t="shared" si="527"/>
        <v>8.2569999999999997</v>
      </c>
      <c r="CC785" s="133"/>
      <c r="CD785" s="133">
        <f t="shared" si="528"/>
        <v>1.3714000000000002</v>
      </c>
    </row>
    <row r="786" spans="1:82" ht="15.75" x14ac:dyDescent="0.25">
      <c r="A786" s="125">
        <v>43884</v>
      </c>
      <c r="B786" s="138">
        <v>14013</v>
      </c>
      <c r="C786" s="138">
        <v>47307</v>
      </c>
      <c r="D786" s="138">
        <v>66511</v>
      </c>
      <c r="E786" s="138">
        <v>15909</v>
      </c>
      <c r="F786" s="138">
        <v>45746</v>
      </c>
      <c r="G786" s="138">
        <v>1126</v>
      </c>
      <c r="H786" s="138">
        <v>10483</v>
      </c>
      <c r="I786" s="138">
        <v>11053</v>
      </c>
      <c r="J786" s="138">
        <v>101884</v>
      </c>
      <c r="K786" s="138">
        <v>79457</v>
      </c>
      <c r="L786" s="138">
        <v>3208</v>
      </c>
      <c r="M786" s="138">
        <v>16925</v>
      </c>
      <c r="N786" s="138">
        <v>104</v>
      </c>
      <c r="O786" s="138">
        <v>15801</v>
      </c>
      <c r="P786" s="138">
        <v>13615</v>
      </c>
      <c r="Q786" s="138">
        <v>2883</v>
      </c>
      <c r="R786" s="138">
        <v>13551</v>
      </c>
      <c r="S786" s="138">
        <v>42124</v>
      </c>
      <c r="T786" s="138">
        <v>12792</v>
      </c>
      <c r="U786" s="138">
        <v>3801</v>
      </c>
      <c r="V786" s="138">
        <v>26377</v>
      </c>
      <c r="W786" s="138">
        <v>31128</v>
      </c>
      <c r="X786" s="138">
        <v>12743</v>
      </c>
      <c r="Y786" s="138">
        <v>13606</v>
      </c>
      <c r="Z786" s="138">
        <v>15767</v>
      </c>
      <c r="AA786" s="138">
        <v>46074</v>
      </c>
      <c r="AB786" s="138">
        <v>1009</v>
      </c>
      <c r="AC786" s="138">
        <v>423</v>
      </c>
      <c r="AD786" s="146">
        <v>2260</v>
      </c>
      <c r="AE786" s="138">
        <v>25784</v>
      </c>
      <c r="AF786" s="138">
        <v>9611</v>
      </c>
      <c r="AG786" s="138">
        <v>0</v>
      </c>
      <c r="AH786" s="138">
        <v>15040</v>
      </c>
      <c r="AI786" s="138">
        <v>10110</v>
      </c>
      <c r="AJ786" s="138">
        <v>384680</v>
      </c>
      <c r="AK786" s="128">
        <f t="shared" si="503"/>
        <v>0.16925000000000001</v>
      </c>
      <c r="AL786" s="129">
        <f t="shared" si="504"/>
        <v>1.4013</v>
      </c>
      <c r="AM786" s="129">
        <f t="shared" si="536"/>
        <v>2.3653500000000003</v>
      </c>
      <c r="AN786" s="129">
        <f t="shared" si="536"/>
        <v>3.3255500000000002</v>
      </c>
      <c r="AO786" s="129">
        <f t="shared" si="506"/>
        <v>10.1884</v>
      </c>
      <c r="AP786" s="129">
        <f t="shared" si="507"/>
        <v>3.9728500000000002</v>
      </c>
      <c r="AQ786" s="129">
        <f t="shared" si="501"/>
        <v>0.15040000000000001</v>
      </c>
      <c r="AR786" s="129">
        <f t="shared" si="502"/>
        <v>1.0109999999999999E-2</v>
      </c>
      <c r="AT786" s="131">
        <f t="shared" si="529"/>
        <v>43884</v>
      </c>
      <c r="AU786" s="132">
        <f t="shared" si="508"/>
        <v>0.25784000000000001</v>
      </c>
      <c r="AV786" s="132">
        <f t="shared" si="509"/>
        <v>0.46074000000000004</v>
      </c>
      <c r="AW786" s="132">
        <f t="shared" si="510"/>
        <v>0.42124000000000006</v>
      </c>
      <c r="AX786" s="132">
        <f t="shared" si="511"/>
        <v>4.2300000000000003E-3</v>
      </c>
      <c r="AY786" s="132">
        <f t="shared" si="512"/>
        <v>1.009E-2</v>
      </c>
      <c r="AZ786" s="132">
        <f t="shared" si="513"/>
        <v>0.26377</v>
      </c>
      <c r="BA786" s="132">
        <f t="shared" si="514"/>
        <v>0.13606000000000001</v>
      </c>
      <c r="BB786" s="132">
        <f t="shared" si="515"/>
        <v>0.62256</v>
      </c>
      <c r="BC786" s="132">
        <f t="shared" si="516"/>
        <v>0.15767</v>
      </c>
      <c r="BD786" s="132">
        <f t="shared" si="517"/>
        <v>0.12743000000000002</v>
      </c>
      <c r="BE786" s="132">
        <f t="shared" si="518"/>
        <v>9.6110000000000001E-2</v>
      </c>
      <c r="BF786" s="132">
        <f t="shared" si="519"/>
        <v>2.2600000000000002E-2</v>
      </c>
      <c r="BG786" s="132">
        <f t="shared" si="530"/>
        <v>0</v>
      </c>
      <c r="BH786" s="132"/>
      <c r="BI786" s="132">
        <f t="shared" si="498"/>
        <v>1.4013</v>
      </c>
      <c r="BJ786" s="132">
        <f t="shared" si="498"/>
        <v>2.3653500000000003</v>
      </c>
      <c r="BK786" s="132">
        <f t="shared" si="498"/>
        <v>3.3255500000000002</v>
      </c>
      <c r="BL786" s="132">
        <f t="shared" si="520"/>
        <v>0.38009999999999999</v>
      </c>
      <c r="BM786" s="132">
        <f t="shared" si="531"/>
        <v>1.5909</v>
      </c>
      <c r="BN786" s="132">
        <f t="shared" si="521"/>
        <v>0.91492000000000007</v>
      </c>
      <c r="BO786" s="132"/>
      <c r="BP786" s="132">
        <f t="shared" si="532"/>
        <v>3.9728500000000002</v>
      </c>
      <c r="BQ786" s="132">
        <f t="shared" si="533"/>
        <v>10.1884</v>
      </c>
      <c r="BR786" s="132">
        <f t="shared" si="534"/>
        <v>0.38467999999999997</v>
      </c>
      <c r="BS786" s="132">
        <f t="shared" si="522"/>
        <v>0.12792000000000001</v>
      </c>
      <c r="BT786" s="132">
        <f t="shared" si="523"/>
        <v>1.3551</v>
      </c>
      <c r="BU786" s="132"/>
      <c r="BV786" s="132">
        <f t="shared" si="535"/>
        <v>0.11260000000000001</v>
      </c>
      <c r="BW786" s="133">
        <f t="shared" si="499"/>
        <v>1.0483</v>
      </c>
      <c r="BX786" s="133">
        <f t="shared" si="499"/>
        <v>1.1052999999999999</v>
      </c>
      <c r="BY786" s="133">
        <f t="shared" si="524"/>
        <v>0.2883</v>
      </c>
      <c r="BZ786" s="133">
        <f t="shared" si="525"/>
        <v>0.32080000000000003</v>
      </c>
      <c r="CA786" s="133">
        <f t="shared" si="526"/>
        <v>1.0400000000000001E-2</v>
      </c>
      <c r="CB786" s="133">
        <f t="shared" si="527"/>
        <v>7.9005000000000001</v>
      </c>
      <c r="CC786" s="133"/>
      <c r="CD786" s="133">
        <f t="shared" si="528"/>
        <v>1.3615000000000002</v>
      </c>
    </row>
    <row r="787" spans="1:82" ht="15.75" x14ac:dyDescent="0.25">
      <c r="A787" s="125">
        <v>43885</v>
      </c>
      <c r="B787" s="138">
        <v>13187</v>
      </c>
      <c r="C787" s="138">
        <v>45807</v>
      </c>
      <c r="D787" s="138">
        <v>65052</v>
      </c>
      <c r="E787" s="138">
        <v>15805</v>
      </c>
      <c r="F787" s="138">
        <v>42091</v>
      </c>
      <c r="G787" s="138">
        <v>1012</v>
      </c>
      <c r="H787" s="138">
        <v>9686</v>
      </c>
      <c r="I787" s="138">
        <v>10581</v>
      </c>
      <c r="J787" s="138">
        <v>98030</v>
      </c>
      <c r="K787" s="138">
        <v>75737</v>
      </c>
      <c r="L787" s="138">
        <v>3123</v>
      </c>
      <c r="M787" s="138">
        <v>13451</v>
      </c>
      <c r="N787" s="138">
        <v>225</v>
      </c>
      <c r="O787" s="138">
        <v>14092</v>
      </c>
      <c r="P787" s="138">
        <v>12548</v>
      </c>
      <c r="Q787" s="138">
        <v>2855</v>
      </c>
      <c r="R787" s="138">
        <v>12961</v>
      </c>
      <c r="S787" s="138">
        <v>44840</v>
      </c>
      <c r="T787" s="138">
        <v>9164</v>
      </c>
      <c r="U787" s="138">
        <v>3660</v>
      </c>
      <c r="V787" s="138">
        <v>23973</v>
      </c>
      <c r="W787" s="138">
        <v>30593</v>
      </c>
      <c r="X787" s="138">
        <v>10711</v>
      </c>
      <c r="Y787" s="138">
        <v>12288</v>
      </c>
      <c r="Z787" s="138">
        <v>14089</v>
      </c>
      <c r="AA787" s="138">
        <v>44509</v>
      </c>
      <c r="AB787" s="138">
        <v>927</v>
      </c>
      <c r="AC787" s="138">
        <v>386</v>
      </c>
      <c r="AD787" s="138">
        <v>3143</v>
      </c>
      <c r="AE787" s="138">
        <v>23729</v>
      </c>
      <c r="AF787" s="138">
        <v>12401</v>
      </c>
      <c r="AG787" s="138">
        <v>11010</v>
      </c>
      <c r="AH787" s="138">
        <v>18690</v>
      </c>
      <c r="AI787" s="138">
        <v>15080</v>
      </c>
      <c r="AJ787" s="138">
        <v>395460</v>
      </c>
      <c r="AK787" s="128">
        <f t="shared" si="503"/>
        <v>0.13451000000000002</v>
      </c>
      <c r="AL787" s="129">
        <f t="shared" si="504"/>
        <v>1.3187</v>
      </c>
      <c r="AM787" s="129">
        <f t="shared" si="536"/>
        <v>2.2903500000000001</v>
      </c>
      <c r="AN787" s="129">
        <f t="shared" si="536"/>
        <v>3.2526000000000002</v>
      </c>
      <c r="AO787" s="129">
        <f t="shared" si="506"/>
        <v>9.8030000000000008</v>
      </c>
      <c r="AP787" s="129">
        <f t="shared" si="507"/>
        <v>3.7868500000000003</v>
      </c>
      <c r="AQ787" s="129">
        <f t="shared" si="501"/>
        <v>0.18690000000000001</v>
      </c>
      <c r="AR787" s="129">
        <f t="shared" si="502"/>
        <v>1.508E-2</v>
      </c>
      <c r="AT787" s="131">
        <f t="shared" si="529"/>
        <v>43885</v>
      </c>
      <c r="AU787" s="132">
        <f t="shared" si="508"/>
        <v>0.23729000000000003</v>
      </c>
      <c r="AV787" s="132">
        <f t="shared" si="509"/>
        <v>0.44509000000000004</v>
      </c>
      <c r="AW787" s="132">
        <f t="shared" si="510"/>
        <v>0.44840000000000002</v>
      </c>
      <c r="AX787" s="132">
        <f t="shared" si="511"/>
        <v>3.8600000000000001E-3</v>
      </c>
      <c r="AY787" s="132">
        <f t="shared" si="512"/>
        <v>9.2700000000000005E-3</v>
      </c>
      <c r="AZ787" s="132">
        <f t="shared" si="513"/>
        <v>0.23973000000000003</v>
      </c>
      <c r="BA787" s="132">
        <f t="shared" si="514"/>
        <v>0.12288000000000002</v>
      </c>
      <c r="BB787" s="132">
        <f t="shared" si="515"/>
        <v>0.61186000000000007</v>
      </c>
      <c r="BC787" s="132">
        <f t="shared" si="516"/>
        <v>0.14089000000000002</v>
      </c>
      <c r="BD787" s="132">
        <f t="shared" si="517"/>
        <v>0.10711000000000001</v>
      </c>
      <c r="BE787" s="132">
        <f t="shared" si="518"/>
        <v>0.12401000000000001</v>
      </c>
      <c r="BF787" s="132">
        <f t="shared" si="519"/>
        <v>3.143E-2</v>
      </c>
      <c r="BG787" s="132">
        <f t="shared" si="530"/>
        <v>1.1009999999999999E-2</v>
      </c>
      <c r="BH787" s="132"/>
      <c r="BI787" s="132">
        <f t="shared" si="498"/>
        <v>1.3187</v>
      </c>
      <c r="BJ787" s="132">
        <f t="shared" si="498"/>
        <v>2.2903500000000001</v>
      </c>
      <c r="BK787" s="132">
        <f t="shared" si="498"/>
        <v>3.2526000000000002</v>
      </c>
      <c r="BL787" s="132">
        <f t="shared" si="520"/>
        <v>0.36599999999999999</v>
      </c>
      <c r="BM787" s="132">
        <f t="shared" si="531"/>
        <v>1.5805</v>
      </c>
      <c r="BN787" s="132">
        <f t="shared" si="521"/>
        <v>0.84182000000000012</v>
      </c>
      <c r="BO787" s="132"/>
      <c r="BP787" s="132">
        <f t="shared" si="532"/>
        <v>3.7868500000000003</v>
      </c>
      <c r="BQ787" s="132">
        <f t="shared" si="533"/>
        <v>9.8030000000000008</v>
      </c>
      <c r="BR787" s="132">
        <f t="shared" si="534"/>
        <v>0.39545999999999998</v>
      </c>
      <c r="BS787" s="132">
        <f t="shared" si="522"/>
        <v>9.1640000000000013E-2</v>
      </c>
      <c r="BT787" s="132">
        <f t="shared" si="523"/>
        <v>1.2961</v>
      </c>
      <c r="BU787" s="132"/>
      <c r="BV787" s="132">
        <f t="shared" si="535"/>
        <v>0.1012</v>
      </c>
      <c r="BW787" s="133">
        <f t="shared" si="499"/>
        <v>0.96860000000000002</v>
      </c>
      <c r="BX787" s="133">
        <f t="shared" si="499"/>
        <v>1.0581</v>
      </c>
      <c r="BY787" s="133">
        <f t="shared" si="524"/>
        <v>0.28550000000000003</v>
      </c>
      <c r="BZ787" s="133">
        <f t="shared" si="525"/>
        <v>0.31230000000000002</v>
      </c>
      <c r="CA787" s="133">
        <f t="shared" si="526"/>
        <v>2.2500000000000003E-2</v>
      </c>
      <c r="CB787" s="133">
        <f t="shared" si="527"/>
        <v>7.0460000000000003</v>
      </c>
      <c r="CC787" s="133"/>
      <c r="CD787" s="133">
        <f t="shared" si="528"/>
        <v>1.2548000000000001</v>
      </c>
    </row>
    <row r="788" spans="1:82" ht="15.75" x14ac:dyDescent="0.25">
      <c r="A788" s="125">
        <v>43886</v>
      </c>
      <c r="B788" s="138">
        <v>13205</v>
      </c>
      <c r="C788" s="138">
        <v>45974</v>
      </c>
      <c r="D788" s="138">
        <v>65230</v>
      </c>
      <c r="E788" s="138">
        <v>15944</v>
      </c>
      <c r="F788" s="146">
        <v>40384</v>
      </c>
      <c r="G788" s="138">
        <v>1006</v>
      </c>
      <c r="H788" s="138">
        <v>10015</v>
      </c>
      <c r="I788" s="138">
        <v>10946</v>
      </c>
      <c r="J788" s="138">
        <v>98775</v>
      </c>
      <c r="K788" s="138">
        <v>76910</v>
      </c>
      <c r="L788" s="138">
        <v>3212</v>
      </c>
      <c r="M788" s="138">
        <v>13751</v>
      </c>
      <c r="N788" s="138">
        <v>212</v>
      </c>
      <c r="O788" s="138">
        <v>13632</v>
      </c>
      <c r="P788" s="138">
        <v>12526</v>
      </c>
      <c r="Q788" s="138">
        <v>2965</v>
      </c>
      <c r="R788" s="138">
        <v>13864</v>
      </c>
      <c r="S788" s="138">
        <v>44514</v>
      </c>
      <c r="T788" s="138">
        <v>12114</v>
      </c>
      <c r="U788" s="138">
        <v>3645</v>
      </c>
      <c r="V788" s="138">
        <v>23888</v>
      </c>
      <c r="W788" s="138">
        <v>32104</v>
      </c>
      <c r="X788" s="138">
        <v>10760</v>
      </c>
      <c r="Y788" s="138">
        <v>13289</v>
      </c>
      <c r="Z788" s="138">
        <v>13759</v>
      </c>
      <c r="AA788" s="138">
        <v>44327</v>
      </c>
      <c r="AB788" s="138">
        <v>1001</v>
      </c>
      <c r="AC788" s="138">
        <v>400</v>
      </c>
      <c r="AD788" s="138">
        <v>2691</v>
      </c>
      <c r="AE788" s="138">
        <v>29646</v>
      </c>
      <c r="AF788" s="138">
        <v>12956</v>
      </c>
      <c r="AG788" s="138">
        <v>5470</v>
      </c>
      <c r="AH788" s="138">
        <v>17960</v>
      </c>
      <c r="AI788" s="138">
        <v>11260</v>
      </c>
      <c r="AJ788" s="138">
        <v>386760</v>
      </c>
      <c r="AK788" s="128">
        <f t="shared" si="503"/>
        <v>0.13751000000000002</v>
      </c>
      <c r="AL788" s="129">
        <f t="shared" si="504"/>
        <v>1.3205</v>
      </c>
      <c r="AM788" s="129">
        <f t="shared" si="536"/>
        <v>2.2987000000000002</v>
      </c>
      <c r="AN788" s="129">
        <f t="shared" si="536"/>
        <v>3.2615000000000003</v>
      </c>
      <c r="AO788" s="129">
        <f t="shared" si="506"/>
        <v>9.8775000000000013</v>
      </c>
      <c r="AP788" s="129">
        <f t="shared" si="507"/>
        <v>3.8455000000000004</v>
      </c>
      <c r="AQ788" s="129">
        <f t="shared" si="501"/>
        <v>0.17960000000000001</v>
      </c>
      <c r="AR788" s="129">
        <f t="shared" si="502"/>
        <v>1.1259999999999999E-2</v>
      </c>
      <c r="AT788" s="131">
        <f t="shared" si="529"/>
        <v>43886</v>
      </c>
      <c r="AU788" s="132">
        <f t="shared" si="508"/>
        <v>0.29646</v>
      </c>
      <c r="AV788" s="132">
        <f t="shared" si="509"/>
        <v>0.44327000000000005</v>
      </c>
      <c r="AW788" s="132">
        <f t="shared" si="510"/>
        <v>0.44514000000000004</v>
      </c>
      <c r="AX788" s="132">
        <f t="shared" si="511"/>
        <v>4.0000000000000001E-3</v>
      </c>
      <c r="AY788" s="132">
        <f t="shared" si="512"/>
        <v>1.0010000000000002E-2</v>
      </c>
      <c r="AZ788" s="132">
        <f t="shared" si="513"/>
        <v>0.23888000000000001</v>
      </c>
      <c r="BA788" s="132">
        <f t="shared" si="514"/>
        <v>0.13289000000000001</v>
      </c>
      <c r="BB788" s="132">
        <f t="shared" si="515"/>
        <v>0.6420800000000001</v>
      </c>
      <c r="BC788" s="132">
        <f t="shared" si="516"/>
        <v>0.13759000000000002</v>
      </c>
      <c r="BD788" s="132">
        <f t="shared" si="517"/>
        <v>0.10760000000000002</v>
      </c>
      <c r="BE788" s="132">
        <f t="shared" si="518"/>
        <v>0.12956000000000001</v>
      </c>
      <c r="BF788" s="132">
        <f t="shared" si="519"/>
        <v>2.6910000000000003E-2</v>
      </c>
      <c r="BG788" s="132">
        <f t="shared" si="530"/>
        <v>5.47E-3</v>
      </c>
      <c r="BH788" s="132"/>
      <c r="BI788" s="132">
        <f t="shared" si="498"/>
        <v>1.3205</v>
      </c>
      <c r="BJ788" s="132">
        <f t="shared" si="498"/>
        <v>2.2987000000000002</v>
      </c>
      <c r="BK788" s="132">
        <f t="shared" si="498"/>
        <v>3.2615000000000003</v>
      </c>
      <c r="BL788" s="132">
        <f t="shared" si="520"/>
        <v>0.36449999999999999</v>
      </c>
      <c r="BM788" s="132">
        <f t="shared" si="531"/>
        <v>1.5944</v>
      </c>
      <c r="BN788" s="132">
        <f t="shared" si="521"/>
        <v>0.80768000000000006</v>
      </c>
      <c r="BO788" s="132"/>
      <c r="BP788" s="132">
        <f t="shared" si="532"/>
        <v>3.8455000000000004</v>
      </c>
      <c r="BQ788" s="132">
        <f t="shared" si="533"/>
        <v>9.8775000000000013</v>
      </c>
      <c r="BR788" s="132">
        <f t="shared" si="534"/>
        <v>0.38675999999999999</v>
      </c>
      <c r="BS788" s="132">
        <f t="shared" si="522"/>
        <v>0.12114000000000001</v>
      </c>
      <c r="BT788" s="132">
        <f t="shared" si="523"/>
        <v>1.3864000000000001</v>
      </c>
      <c r="BU788" s="132"/>
      <c r="BV788" s="132">
        <f t="shared" si="535"/>
        <v>0.10060000000000001</v>
      </c>
      <c r="BW788" s="133">
        <f t="shared" si="499"/>
        <v>1.0015000000000001</v>
      </c>
      <c r="BX788" s="133">
        <f t="shared" si="499"/>
        <v>1.0946</v>
      </c>
      <c r="BY788" s="133">
        <f t="shared" si="524"/>
        <v>0.29650000000000004</v>
      </c>
      <c r="BZ788" s="133">
        <f t="shared" si="525"/>
        <v>0.32120000000000004</v>
      </c>
      <c r="CA788" s="133">
        <f t="shared" si="526"/>
        <v>2.12E-2</v>
      </c>
      <c r="CB788" s="133">
        <f t="shared" si="527"/>
        <v>6.8159999999999998</v>
      </c>
      <c r="CC788" s="133"/>
      <c r="CD788" s="133">
        <f t="shared" si="528"/>
        <v>1.2526000000000002</v>
      </c>
    </row>
    <row r="789" spans="1:82" ht="15.75" x14ac:dyDescent="0.25">
      <c r="A789" s="125">
        <v>43887</v>
      </c>
      <c r="B789" s="138">
        <v>13095</v>
      </c>
      <c r="C789" s="138">
        <v>46039</v>
      </c>
      <c r="D789" s="138">
        <v>65404</v>
      </c>
      <c r="E789" s="138">
        <v>15962</v>
      </c>
      <c r="F789" s="138">
        <v>40938</v>
      </c>
      <c r="G789" s="138">
        <v>981</v>
      </c>
      <c r="H789" s="138">
        <v>10303</v>
      </c>
      <c r="I789" s="138">
        <v>11199</v>
      </c>
      <c r="J789" s="138">
        <v>99027</v>
      </c>
      <c r="K789" s="138">
        <v>76986</v>
      </c>
      <c r="L789" s="138">
        <v>3200</v>
      </c>
      <c r="M789" s="138">
        <v>12725</v>
      </c>
      <c r="N789" s="138">
        <v>227</v>
      </c>
      <c r="O789" s="138">
        <v>13449</v>
      </c>
      <c r="P789" s="138">
        <v>12785</v>
      </c>
      <c r="Q789" s="138">
        <v>2991</v>
      </c>
      <c r="R789" s="138">
        <v>13094</v>
      </c>
      <c r="S789" s="138">
        <v>45214</v>
      </c>
      <c r="T789" s="138">
        <v>9282</v>
      </c>
      <c r="U789" s="138">
        <v>3597</v>
      </c>
      <c r="V789" s="138">
        <v>23706</v>
      </c>
      <c r="W789" s="138">
        <v>31966</v>
      </c>
      <c r="X789" s="138">
        <v>11841</v>
      </c>
      <c r="Y789" s="138">
        <v>12238</v>
      </c>
      <c r="Z789" s="138">
        <v>13213</v>
      </c>
      <c r="AA789" s="138">
        <v>44055</v>
      </c>
      <c r="AB789" s="138">
        <v>967</v>
      </c>
      <c r="AC789" s="138">
        <v>484</v>
      </c>
      <c r="AD789" s="146">
        <v>3347</v>
      </c>
      <c r="AE789" s="138">
        <v>26192</v>
      </c>
      <c r="AF789" s="138">
        <v>12943</v>
      </c>
      <c r="AG789" s="138">
        <v>11010</v>
      </c>
      <c r="AH789" s="138">
        <v>17430</v>
      </c>
      <c r="AI789" s="138">
        <v>14840</v>
      </c>
      <c r="AJ789" s="138">
        <v>389580</v>
      </c>
      <c r="AK789" s="128">
        <f t="shared" si="503"/>
        <v>0.12725</v>
      </c>
      <c r="AL789" s="129">
        <f t="shared" si="504"/>
        <v>1.3095000000000001</v>
      </c>
      <c r="AM789" s="129">
        <f t="shared" si="536"/>
        <v>2.3019500000000002</v>
      </c>
      <c r="AN789" s="129">
        <f t="shared" si="536"/>
        <v>3.2702</v>
      </c>
      <c r="AO789" s="129">
        <f t="shared" si="506"/>
        <v>9.9027000000000012</v>
      </c>
      <c r="AP789" s="129">
        <f t="shared" si="507"/>
        <v>3.8493000000000004</v>
      </c>
      <c r="AQ789" s="129">
        <f t="shared" si="501"/>
        <v>0.17430000000000001</v>
      </c>
      <c r="AR789" s="129">
        <f t="shared" si="502"/>
        <v>1.4839999999999999E-2</v>
      </c>
      <c r="AT789" s="131">
        <f t="shared" si="529"/>
        <v>43887</v>
      </c>
      <c r="AU789" s="132">
        <f t="shared" si="508"/>
        <v>0.26192000000000004</v>
      </c>
      <c r="AV789" s="132">
        <f t="shared" si="509"/>
        <v>0.44055000000000005</v>
      </c>
      <c r="AW789" s="132">
        <f t="shared" si="510"/>
        <v>0.45214000000000004</v>
      </c>
      <c r="AX789" s="132">
        <f t="shared" si="511"/>
        <v>4.8400000000000006E-3</v>
      </c>
      <c r="AY789" s="132">
        <f t="shared" si="512"/>
        <v>9.6700000000000015E-3</v>
      </c>
      <c r="AZ789" s="132">
        <f t="shared" si="513"/>
        <v>0.23706000000000002</v>
      </c>
      <c r="BA789" s="132">
        <f t="shared" si="514"/>
        <v>0.12238000000000002</v>
      </c>
      <c r="BB789" s="132">
        <f t="shared" si="515"/>
        <v>0.63932</v>
      </c>
      <c r="BC789" s="132">
        <f t="shared" si="516"/>
        <v>0.13213</v>
      </c>
      <c r="BD789" s="132">
        <f t="shared" si="517"/>
        <v>0.11841000000000002</v>
      </c>
      <c r="BE789" s="132">
        <f t="shared" si="518"/>
        <v>0.12943000000000002</v>
      </c>
      <c r="BF789" s="132">
        <f t="shared" si="519"/>
        <v>3.347E-2</v>
      </c>
      <c r="BG789" s="132">
        <f t="shared" si="530"/>
        <v>1.1009999999999999E-2</v>
      </c>
      <c r="BH789" s="132"/>
      <c r="BI789" s="132">
        <f t="shared" si="498"/>
        <v>1.3095000000000001</v>
      </c>
      <c r="BJ789" s="132">
        <f t="shared" si="498"/>
        <v>2.3019500000000002</v>
      </c>
      <c r="BK789" s="132">
        <f t="shared" si="498"/>
        <v>3.2702</v>
      </c>
      <c r="BL789" s="132">
        <f t="shared" si="520"/>
        <v>0.35970000000000002</v>
      </c>
      <c r="BM789" s="132">
        <f t="shared" si="531"/>
        <v>1.5962000000000001</v>
      </c>
      <c r="BN789" s="132">
        <f t="shared" si="521"/>
        <v>0.81876000000000004</v>
      </c>
      <c r="BO789" s="132"/>
      <c r="BP789" s="132">
        <f t="shared" si="532"/>
        <v>3.8493000000000004</v>
      </c>
      <c r="BQ789" s="132">
        <f t="shared" si="533"/>
        <v>9.9027000000000012</v>
      </c>
      <c r="BR789" s="132">
        <f t="shared" si="534"/>
        <v>0.38957999999999998</v>
      </c>
      <c r="BS789" s="132">
        <f t="shared" si="522"/>
        <v>9.2820000000000014E-2</v>
      </c>
      <c r="BT789" s="132">
        <f t="shared" si="523"/>
        <v>1.3094000000000001</v>
      </c>
      <c r="BU789" s="132"/>
      <c r="BV789" s="132">
        <f t="shared" si="535"/>
        <v>9.8100000000000007E-2</v>
      </c>
      <c r="BW789" s="133">
        <f t="shared" si="499"/>
        <v>1.0303</v>
      </c>
      <c r="BX789" s="133">
        <f t="shared" si="499"/>
        <v>1.1199000000000001</v>
      </c>
      <c r="BY789" s="133">
        <f t="shared" si="524"/>
        <v>0.29910000000000003</v>
      </c>
      <c r="BZ789" s="133">
        <f t="shared" si="525"/>
        <v>0.32</v>
      </c>
      <c r="CA789" s="133">
        <f t="shared" si="526"/>
        <v>2.2700000000000001E-2</v>
      </c>
      <c r="CB789" s="133">
        <f t="shared" si="527"/>
        <v>6.7244999999999999</v>
      </c>
      <c r="CC789" s="133"/>
      <c r="CD789" s="133">
        <f t="shared" si="528"/>
        <v>1.2785</v>
      </c>
    </row>
    <row r="790" spans="1:82" ht="15.75" x14ac:dyDescent="0.25">
      <c r="A790" s="125">
        <v>43888</v>
      </c>
      <c r="B790" s="138">
        <v>13970</v>
      </c>
      <c r="C790" s="138">
        <v>48262</v>
      </c>
      <c r="D790" s="138">
        <v>68148</v>
      </c>
      <c r="E790" s="138">
        <v>17415</v>
      </c>
      <c r="F790" s="138">
        <v>43504</v>
      </c>
      <c r="G790" s="138">
        <v>1648</v>
      </c>
      <c r="H790" s="138">
        <v>13436</v>
      </c>
      <c r="I790" s="138">
        <v>14260</v>
      </c>
      <c r="J790" s="138">
        <v>106164</v>
      </c>
      <c r="K790" s="138">
        <v>81961</v>
      </c>
      <c r="L790" s="138">
        <v>3716</v>
      </c>
      <c r="M790" s="138">
        <v>14568</v>
      </c>
      <c r="N790" s="138">
        <v>243</v>
      </c>
      <c r="O790" s="138">
        <v>15106</v>
      </c>
      <c r="P790" s="138">
        <v>16483</v>
      </c>
      <c r="Q790" s="138">
        <v>3619</v>
      </c>
      <c r="R790" s="138">
        <v>13493</v>
      </c>
      <c r="S790" s="138">
        <v>46406</v>
      </c>
      <c r="T790" s="138">
        <v>13335</v>
      </c>
      <c r="U790" s="138">
        <v>4202</v>
      </c>
      <c r="V790" s="138">
        <v>25466</v>
      </c>
      <c r="W790" s="138">
        <v>32422</v>
      </c>
      <c r="X790" s="138">
        <v>16802</v>
      </c>
      <c r="Y790" s="138">
        <v>13732</v>
      </c>
      <c r="Z790" s="138">
        <v>14455</v>
      </c>
      <c r="AA790" s="138">
        <v>46103</v>
      </c>
      <c r="AB790" s="138">
        <v>1622</v>
      </c>
      <c r="AC790" s="138">
        <v>440</v>
      </c>
      <c r="AD790" s="146">
        <v>5147</v>
      </c>
      <c r="AE790" s="138">
        <v>23639</v>
      </c>
      <c r="AF790" s="138">
        <v>14453</v>
      </c>
      <c r="AG790" s="138">
        <v>9360</v>
      </c>
      <c r="AH790" s="138">
        <v>34450</v>
      </c>
      <c r="AI790" s="138">
        <v>28680</v>
      </c>
      <c r="AJ790" s="138">
        <v>360580</v>
      </c>
      <c r="AK790" s="128">
        <f t="shared" si="503"/>
        <v>0.14568</v>
      </c>
      <c r="AL790" s="129">
        <f t="shared" si="504"/>
        <v>1.397</v>
      </c>
      <c r="AM790" s="129">
        <f t="shared" si="536"/>
        <v>2.4131</v>
      </c>
      <c r="AN790" s="129">
        <f t="shared" si="536"/>
        <v>3.4074</v>
      </c>
      <c r="AO790" s="129">
        <f t="shared" si="506"/>
        <v>10.616400000000001</v>
      </c>
      <c r="AP790" s="129">
        <f t="shared" si="507"/>
        <v>4.0980500000000006</v>
      </c>
      <c r="AQ790" s="129">
        <f t="shared" si="501"/>
        <v>0.34450000000000003</v>
      </c>
      <c r="AR790" s="129">
        <f t="shared" si="502"/>
        <v>2.8679999999999997E-2</v>
      </c>
      <c r="AT790" s="131">
        <f t="shared" si="529"/>
        <v>43888</v>
      </c>
      <c r="AU790" s="132">
        <f t="shared" si="508"/>
        <v>0.23639000000000002</v>
      </c>
      <c r="AV790" s="132">
        <f t="shared" si="509"/>
        <v>0.46103000000000005</v>
      </c>
      <c r="AW790" s="132">
        <f t="shared" si="510"/>
        <v>0.46406000000000003</v>
      </c>
      <c r="AX790" s="132">
        <f t="shared" si="511"/>
        <v>4.4000000000000003E-3</v>
      </c>
      <c r="AY790" s="132">
        <f t="shared" si="512"/>
        <v>1.6220000000000002E-2</v>
      </c>
      <c r="AZ790" s="132">
        <f t="shared" si="513"/>
        <v>0.25466</v>
      </c>
      <c r="BA790" s="132">
        <f t="shared" si="514"/>
        <v>0.13732</v>
      </c>
      <c r="BB790" s="132">
        <f t="shared" si="515"/>
        <v>0.64844000000000002</v>
      </c>
      <c r="BC790" s="132">
        <f t="shared" si="516"/>
        <v>0.14455000000000001</v>
      </c>
      <c r="BD790" s="132">
        <f t="shared" si="517"/>
        <v>0.16802</v>
      </c>
      <c r="BE790" s="132">
        <f t="shared" si="518"/>
        <v>0.14453000000000002</v>
      </c>
      <c r="BF790" s="132">
        <f t="shared" si="519"/>
        <v>5.1470000000000002E-2</v>
      </c>
      <c r="BG790" s="132">
        <f t="shared" si="530"/>
        <v>9.3600000000000003E-3</v>
      </c>
      <c r="BH790" s="132"/>
      <c r="BI790" s="132">
        <f t="shared" si="498"/>
        <v>1.397</v>
      </c>
      <c r="BJ790" s="132">
        <f t="shared" si="498"/>
        <v>2.4131</v>
      </c>
      <c r="BK790" s="132">
        <f t="shared" si="498"/>
        <v>3.4074</v>
      </c>
      <c r="BL790" s="132">
        <f t="shared" si="520"/>
        <v>0.42020000000000002</v>
      </c>
      <c r="BM790" s="132">
        <f t="shared" si="531"/>
        <v>1.7415</v>
      </c>
      <c r="BN790" s="132">
        <f t="shared" si="521"/>
        <v>0.87008000000000008</v>
      </c>
      <c r="BO790" s="132"/>
      <c r="BP790" s="132">
        <f t="shared" si="532"/>
        <v>4.0980500000000006</v>
      </c>
      <c r="BQ790" s="132">
        <f t="shared" si="533"/>
        <v>10.616400000000001</v>
      </c>
      <c r="BR790" s="132">
        <f t="shared" si="534"/>
        <v>0.36057999999999996</v>
      </c>
      <c r="BS790" s="132">
        <f t="shared" si="522"/>
        <v>0.13335000000000002</v>
      </c>
      <c r="BT790" s="132">
        <f t="shared" si="523"/>
        <v>1.3493000000000002</v>
      </c>
      <c r="BU790" s="132"/>
      <c r="BV790" s="132">
        <f t="shared" si="535"/>
        <v>0.1648</v>
      </c>
      <c r="BW790" s="133">
        <f t="shared" si="499"/>
        <v>1.3436000000000001</v>
      </c>
      <c r="BX790" s="133">
        <f t="shared" si="499"/>
        <v>1.4260000000000002</v>
      </c>
      <c r="BY790" s="133">
        <f t="shared" si="524"/>
        <v>0.3619</v>
      </c>
      <c r="BZ790" s="133">
        <f t="shared" si="525"/>
        <v>0.37160000000000004</v>
      </c>
      <c r="CA790" s="133">
        <f t="shared" si="526"/>
        <v>2.4300000000000002E-2</v>
      </c>
      <c r="CB790" s="133">
        <f t="shared" si="527"/>
        <v>7.5529999999999999</v>
      </c>
      <c r="CC790" s="133"/>
      <c r="CD790" s="133">
        <f t="shared" si="528"/>
        <v>1.6483000000000001</v>
      </c>
    </row>
    <row r="791" spans="1:82" ht="15.75" x14ac:dyDescent="0.25">
      <c r="A791" s="125">
        <v>43889</v>
      </c>
      <c r="B791" s="138">
        <v>13119</v>
      </c>
      <c r="C791" s="138">
        <v>46150</v>
      </c>
      <c r="D791" s="138">
        <v>65690</v>
      </c>
      <c r="E791" s="138">
        <v>16106</v>
      </c>
      <c r="F791" s="146">
        <v>41067</v>
      </c>
      <c r="G791" s="138">
        <v>1101</v>
      </c>
      <c r="H791" s="138">
        <v>11462</v>
      </c>
      <c r="I791" s="138">
        <v>12097</v>
      </c>
      <c r="J791" s="138">
        <v>101127</v>
      </c>
      <c r="K791" s="138">
        <v>78593</v>
      </c>
      <c r="L791" s="138">
        <v>3380</v>
      </c>
      <c r="M791" s="138">
        <v>14738</v>
      </c>
      <c r="N791" s="138">
        <v>213</v>
      </c>
      <c r="O791" s="138">
        <v>15031</v>
      </c>
      <c r="P791" s="138">
        <v>14347</v>
      </c>
      <c r="Q791" s="138">
        <v>3133</v>
      </c>
      <c r="R791" s="138">
        <v>13777</v>
      </c>
      <c r="S791" s="138">
        <v>44279</v>
      </c>
      <c r="T791" s="138">
        <v>10331</v>
      </c>
      <c r="U791" s="138">
        <v>3689</v>
      </c>
      <c r="V791" s="138">
        <v>23624</v>
      </c>
      <c r="W791" s="138">
        <v>31561</v>
      </c>
      <c r="X791" s="138">
        <v>13526</v>
      </c>
      <c r="Y791" s="138">
        <v>12639</v>
      </c>
      <c r="Z791" s="138">
        <v>14422</v>
      </c>
      <c r="AA791" s="138">
        <v>44554</v>
      </c>
      <c r="AB791" s="138">
        <v>1083</v>
      </c>
      <c r="AC791" s="138">
        <v>369</v>
      </c>
      <c r="AD791" s="138">
        <v>5552</v>
      </c>
      <c r="AE791" s="138">
        <v>22100</v>
      </c>
      <c r="AF791" s="138">
        <v>12598</v>
      </c>
      <c r="AG791" s="138">
        <v>10540</v>
      </c>
      <c r="AH791" s="138">
        <v>41000</v>
      </c>
      <c r="AI791" s="138">
        <v>26610</v>
      </c>
      <c r="AJ791" s="138">
        <v>396740</v>
      </c>
      <c r="AK791" s="128">
        <f t="shared" si="503"/>
        <v>0.14738000000000001</v>
      </c>
      <c r="AL791" s="129">
        <f t="shared" si="504"/>
        <v>1.3119000000000001</v>
      </c>
      <c r="AM791" s="129">
        <f t="shared" si="536"/>
        <v>2.3075000000000001</v>
      </c>
      <c r="AN791" s="129">
        <f t="shared" si="536"/>
        <v>3.2845</v>
      </c>
      <c r="AO791" s="129">
        <f t="shared" si="506"/>
        <v>10.1127</v>
      </c>
      <c r="AP791" s="129">
        <f t="shared" si="507"/>
        <v>3.9296500000000001</v>
      </c>
      <c r="AQ791" s="129">
        <f t="shared" si="501"/>
        <v>0.41000000000000003</v>
      </c>
      <c r="AR791" s="129">
        <f t="shared" si="502"/>
        <v>2.6609999999999998E-2</v>
      </c>
      <c r="AT791" s="131">
        <f t="shared" si="529"/>
        <v>43889</v>
      </c>
      <c r="AU791" s="132">
        <f t="shared" si="508"/>
        <v>0.22100000000000003</v>
      </c>
      <c r="AV791" s="132">
        <f t="shared" si="509"/>
        <v>0.44554000000000005</v>
      </c>
      <c r="AW791" s="132">
        <f t="shared" si="510"/>
        <v>0.44279000000000002</v>
      </c>
      <c r="AX791" s="132">
        <f t="shared" si="511"/>
        <v>3.6900000000000001E-3</v>
      </c>
      <c r="AY791" s="132">
        <f t="shared" si="512"/>
        <v>1.0830000000000001E-2</v>
      </c>
      <c r="AZ791" s="132">
        <f t="shared" si="513"/>
        <v>0.23624000000000001</v>
      </c>
      <c r="BA791" s="132">
        <f t="shared" si="514"/>
        <v>0.12639</v>
      </c>
      <c r="BB791" s="132">
        <f t="shared" si="515"/>
        <v>0.63122</v>
      </c>
      <c r="BC791" s="132">
        <f t="shared" si="516"/>
        <v>0.14422000000000001</v>
      </c>
      <c r="BD791" s="132">
        <f t="shared" si="517"/>
        <v>0.13526000000000002</v>
      </c>
      <c r="BE791" s="132">
        <f t="shared" si="518"/>
        <v>0.12598000000000001</v>
      </c>
      <c r="BF791" s="132">
        <f t="shared" si="519"/>
        <v>5.5520000000000007E-2</v>
      </c>
      <c r="BG791" s="132">
        <f t="shared" si="530"/>
        <v>1.0539999999999999E-2</v>
      </c>
      <c r="BH791" s="132"/>
      <c r="BI791" s="132">
        <f t="shared" si="498"/>
        <v>1.3119000000000001</v>
      </c>
      <c r="BJ791" s="132">
        <f t="shared" si="498"/>
        <v>2.3075000000000001</v>
      </c>
      <c r="BK791" s="132">
        <f t="shared" si="498"/>
        <v>3.2845</v>
      </c>
      <c r="BL791" s="132">
        <f t="shared" si="520"/>
        <v>0.36890000000000001</v>
      </c>
      <c r="BM791" s="132">
        <f t="shared" si="531"/>
        <v>1.6106</v>
      </c>
      <c r="BN791" s="132">
        <f t="shared" si="521"/>
        <v>0.82134000000000007</v>
      </c>
      <c r="BO791" s="132"/>
      <c r="BP791" s="132">
        <f t="shared" si="532"/>
        <v>3.9296500000000001</v>
      </c>
      <c r="BQ791" s="132">
        <f t="shared" si="533"/>
        <v>10.1127</v>
      </c>
      <c r="BR791" s="132">
        <f t="shared" si="534"/>
        <v>0.39673999999999998</v>
      </c>
      <c r="BS791" s="132">
        <f t="shared" si="522"/>
        <v>0.10331000000000001</v>
      </c>
      <c r="BT791" s="132">
        <f t="shared" si="523"/>
        <v>1.3777000000000001</v>
      </c>
      <c r="BU791" s="132"/>
      <c r="BV791" s="132">
        <f t="shared" si="535"/>
        <v>0.1101</v>
      </c>
      <c r="BW791" s="133">
        <f t="shared" si="499"/>
        <v>1.1462000000000001</v>
      </c>
      <c r="BX791" s="133">
        <f t="shared" si="499"/>
        <v>1.2097</v>
      </c>
      <c r="BY791" s="133">
        <f t="shared" si="524"/>
        <v>0.31330000000000002</v>
      </c>
      <c r="BZ791" s="133">
        <f t="shared" si="525"/>
        <v>0.33800000000000002</v>
      </c>
      <c r="CA791" s="133">
        <f t="shared" si="526"/>
        <v>2.1299999999999999E-2</v>
      </c>
      <c r="CB791" s="133">
        <f t="shared" si="527"/>
        <v>7.5155000000000003</v>
      </c>
      <c r="CC791" s="133"/>
      <c r="CD791" s="133">
        <f t="shared" si="528"/>
        <v>1.4347000000000001</v>
      </c>
    </row>
    <row r="792" spans="1:82" ht="15.75" x14ac:dyDescent="0.25">
      <c r="A792" s="125">
        <v>43890</v>
      </c>
      <c r="B792" s="138">
        <v>13728</v>
      </c>
      <c r="C792" s="138">
        <v>46848</v>
      </c>
      <c r="D792" s="138">
        <v>66708</v>
      </c>
      <c r="E792" s="138">
        <v>15908</v>
      </c>
      <c r="F792" s="146">
        <v>44645</v>
      </c>
      <c r="G792" s="138">
        <v>1160</v>
      </c>
      <c r="H792" s="138">
        <v>11330</v>
      </c>
      <c r="I792" s="138">
        <v>11889</v>
      </c>
      <c r="J792" s="138">
        <v>102282</v>
      </c>
      <c r="K792" s="138">
        <v>79611</v>
      </c>
      <c r="L792" s="138">
        <v>3298</v>
      </c>
      <c r="M792" s="138">
        <v>17606</v>
      </c>
      <c r="N792" s="138">
        <v>103</v>
      </c>
      <c r="O792" s="138">
        <v>16672</v>
      </c>
      <c r="P792" s="138">
        <v>14865</v>
      </c>
      <c r="Q792" s="138">
        <v>3034</v>
      </c>
      <c r="R792" s="138">
        <v>13141</v>
      </c>
      <c r="S792" s="138">
        <v>42986</v>
      </c>
      <c r="T792" s="138">
        <v>14799</v>
      </c>
      <c r="U792" s="138">
        <v>3615</v>
      </c>
      <c r="V792" s="138">
        <v>25872</v>
      </c>
      <c r="W792" s="138">
        <v>31533</v>
      </c>
      <c r="X792" s="138">
        <v>13846</v>
      </c>
      <c r="Y792" s="138">
        <v>12811</v>
      </c>
      <c r="Z792" s="138">
        <v>16019</v>
      </c>
      <c r="AA792" s="138">
        <v>45436</v>
      </c>
      <c r="AB792" s="138">
        <v>1041</v>
      </c>
      <c r="AC792" s="138">
        <v>444</v>
      </c>
      <c r="AD792" s="138">
        <v>5923</v>
      </c>
      <c r="AE792" s="138">
        <v>24068</v>
      </c>
      <c r="AF792" s="138">
        <v>10584</v>
      </c>
      <c r="AG792" s="145">
        <v>0</v>
      </c>
      <c r="AH792" s="138">
        <v>40190</v>
      </c>
      <c r="AI792" s="138">
        <v>34680</v>
      </c>
      <c r="AJ792" s="146">
        <v>388140</v>
      </c>
      <c r="AK792" s="128">
        <f t="shared" si="503"/>
        <v>0.17606000000000002</v>
      </c>
      <c r="AL792" s="129">
        <f t="shared" si="504"/>
        <v>1.3728</v>
      </c>
      <c r="AM792" s="129">
        <f t="shared" si="536"/>
        <v>2.3424</v>
      </c>
      <c r="AN792" s="129">
        <f t="shared" si="536"/>
        <v>3.3354000000000004</v>
      </c>
      <c r="AO792" s="129">
        <f t="shared" si="506"/>
        <v>10.228200000000001</v>
      </c>
      <c r="AP792" s="129">
        <f t="shared" si="507"/>
        <v>3.98055</v>
      </c>
      <c r="AQ792" s="129">
        <f t="shared" si="501"/>
        <v>0.40190000000000003</v>
      </c>
      <c r="AR792" s="129">
        <f t="shared" si="502"/>
        <v>3.4679999999999996E-2</v>
      </c>
      <c r="AT792" s="131">
        <f t="shared" si="529"/>
        <v>43890</v>
      </c>
      <c r="AU792" s="132">
        <f t="shared" si="508"/>
        <v>0.24068000000000003</v>
      </c>
      <c r="AV792" s="132">
        <f t="shared" si="509"/>
        <v>0.45436000000000004</v>
      </c>
      <c r="AW792" s="132">
        <f t="shared" si="510"/>
        <v>0.42986000000000002</v>
      </c>
      <c r="AX792" s="132">
        <f t="shared" si="511"/>
        <v>4.4400000000000004E-3</v>
      </c>
      <c r="AY792" s="132">
        <f t="shared" si="512"/>
        <v>1.0410000000000001E-2</v>
      </c>
      <c r="AZ792" s="132">
        <f t="shared" si="513"/>
        <v>0.25872000000000001</v>
      </c>
      <c r="BA792" s="132">
        <f t="shared" si="514"/>
        <v>0.12811</v>
      </c>
      <c r="BB792" s="132">
        <f t="shared" si="515"/>
        <v>0.63066</v>
      </c>
      <c r="BC792" s="132">
        <f t="shared" si="516"/>
        <v>0.16019000000000003</v>
      </c>
      <c r="BD792" s="132">
        <f t="shared" si="517"/>
        <v>0.13846</v>
      </c>
      <c r="BE792" s="132">
        <f t="shared" si="518"/>
        <v>0.10584</v>
      </c>
      <c r="BF792" s="132">
        <f t="shared" si="519"/>
        <v>5.9230000000000005E-2</v>
      </c>
      <c r="BG792" s="132">
        <f t="shared" si="530"/>
        <v>0</v>
      </c>
      <c r="BH792" s="132"/>
      <c r="BI792" s="132">
        <f t="shared" si="498"/>
        <v>1.3728</v>
      </c>
      <c r="BJ792" s="132">
        <f t="shared" si="498"/>
        <v>2.3424</v>
      </c>
      <c r="BK792" s="132">
        <f t="shared" si="498"/>
        <v>3.3354000000000004</v>
      </c>
      <c r="BL792" s="132">
        <f t="shared" si="520"/>
        <v>0.36150000000000004</v>
      </c>
      <c r="BM792" s="132">
        <f t="shared" si="531"/>
        <v>1.5908</v>
      </c>
      <c r="BN792" s="132">
        <f t="shared" si="521"/>
        <v>0.89290000000000003</v>
      </c>
      <c r="BO792" s="132"/>
      <c r="BP792" s="132">
        <f t="shared" si="532"/>
        <v>3.98055</v>
      </c>
      <c r="BQ792" s="132">
        <f t="shared" si="533"/>
        <v>10.228200000000001</v>
      </c>
      <c r="BR792" s="132">
        <f t="shared" si="534"/>
        <v>0.38813999999999999</v>
      </c>
      <c r="BS792" s="132">
        <f t="shared" si="522"/>
        <v>0.14799000000000001</v>
      </c>
      <c r="BT792" s="132">
        <f t="shared" si="523"/>
        <v>1.3141</v>
      </c>
      <c r="BU792" s="132"/>
      <c r="BV792" s="132">
        <f t="shared" si="535"/>
        <v>0.11600000000000001</v>
      </c>
      <c r="BW792" s="133">
        <f t="shared" si="499"/>
        <v>1.133</v>
      </c>
      <c r="BX792" s="133">
        <f t="shared" si="499"/>
        <v>1.1889000000000001</v>
      </c>
      <c r="BY792" s="133">
        <f t="shared" si="524"/>
        <v>0.3034</v>
      </c>
      <c r="BZ792" s="133">
        <f t="shared" si="525"/>
        <v>0.32980000000000004</v>
      </c>
      <c r="CA792" s="133">
        <f t="shared" si="526"/>
        <v>1.03E-2</v>
      </c>
      <c r="CB792" s="133">
        <f t="shared" si="527"/>
        <v>8.3360000000000003</v>
      </c>
      <c r="CC792" s="133"/>
      <c r="CD792" s="133">
        <f t="shared" si="528"/>
        <v>1.4865000000000002</v>
      </c>
    </row>
    <row r="793" spans="1:82" ht="15.75" x14ac:dyDescent="0.25">
      <c r="A793" s="125">
        <v>43891</v>
      </c>
      <c r="B793" s="138">
        <v>13901</v>
      </c>
      <c r="C793" s="138">
        <v>47587</v>
      </c>
      <c r="D793" s="138">
        <v>66926</v>
      </c>
      <c r="E793" s="138">
        <v>15882</v>
      </c>
      <c r="F793" s="146">
        <v>45961</v>
      </c>
      <c r="G793" s="138">
        <v>1108</v>
      </c>
      <c r="H793" s="138">
        <v>10697</v>
      </c>
      <c r="I793" s="138">
        <v>11685</v>
      </c>
      <c r="J793" s="138">
        <v>102574</v>
      </c>
      <c r="K793" s="138">
        <v>79962</v>
      </c>
      <c r="L793" s="138">
        <v>3251</v>
      </c>
      <c r="M793" s="138">
        <v>17905</v>
      </c>
      <c r="N793" s="138">
        <v>90</v>
      </c>
      <c r="O793" s="138">
        <v>15822</v>
      </c>
      <c r="P793" s="138">
        <v>14460</v>
      </c>
      <c r="Q793" s="138">
        <v>2925</v>
      </c>
      <c r="R793" s="138">
        <v>13428</v>
      </c>
      <c r="S793" s="138">
        <v>42983</v>
      </c>
      <c r="T793" s="138">
        <v>11162</v>
      </c>
      <c r="U793" s="138">
        <v>3556</v>
      </c>
      <c r="V793" s="138">
        <v>27501</v>
      </c>
      <c r="W793" s="138">
        <v>30160</v>
      </c>
      <c r="X793" s="138">
        <v>14331</v>
      </c>
      <c r="Y793" s="138">
        <v>13081</v>
      </c>
      <c r="Z793" s="146">
        <v>15907</v>
      </c>
      <c r="AA793" s="138">
        <v>47601</v>
      </c>
      <c r="AB793" s="138">
        <v>1055</v>
      </c>
      <c r="AC793" s="138">
        <v>479</v>
      </c>
      <c r="AD793" s="138">
        <v>2346</v>
      </c>
      <c r="AE793" s="138">
        <v>25945</v>
      </c>
      <c r="AF793" s="138">
        <v>10291</v>
      </c>
      <c r="AG793" s="138">
        <v>0</v>
      </c>
      <c r="AH793" s="138">
        <v>14400</v>
      </c>
      <c r="AI793" s="138">
        <v>9290</v>
      </c>
      <c r="AJ793" s="138">
        <v>387800</v>
      </c>
      <c r="AK793" s="128">
        <f t="shared" si="503"/>
        <v>0.17905000000000001</v>
      </c>
      <c r="AL793" s="129">
        <f t="shared" si="504"/>
        <v>1.3901000000000001</v>
      </c>
      <c r="AM793" s="129">
        <f t="shared" si="536"/>
        <v>2.3793500000000001</v>
      </c>
      <c r="AN793" s="129">
        <f t="shared" si="536"/>
        <v>3.3463000000000003</v>
      </c>
      <c r="AO793" s="129">
        <f t="shared" si="506"/>
        <v>10.257400000000001</v>
      </c>
      <c r="AP793" s="129">
        <f t="shared" si="507"/>
        <v>3.9981</v>
      </c>
      <c r="AQ793" s="129">
        <f>(AH793)*0.00001</f>
        <v>0.14400000000000002</v>
      </c>
      <c r="AR793" s="129">
        <f>(AI793)*0.00001</f>
        <v>9.290000000000001E-2</v>
      </c>
      <c r="AT793" s="131">
        <f t="shared" si="529"/>
        <v>43891</v>
      </c>
      <c r="AU793" s="132">
        <f t="shared" si="508"/>
        <v>0.25945000000000001</v>
      </c>
      <c r="AV793" s="132">
        <f t="shared" si="509"/>
        <v>0.47601000000000004</v>
      </c>
      <c r="AW793" s="132">
        <f t="shared" si="510"/>
        <v>0.42983000000000005</v>
      </c>
      <c r="AX793" s="132">
        <f t="shared" si="511"/>
        <v>4.79E-3</v>
      </c>
      <c r="AY793" s="132">
        <f t="shared" si="512"/>
        <v>1.055E-2</v>
      </c>
      <c r="AZ793" s="132">
        <f t="shared" si="513"/>
        <v>0.27501000000000003</v>
      </c>
      <c r="BA793" s="132">
        <f t="shared" si="514"/>
        <v>0.13081000000000001</v>
      </c>
      <c r="BB793" s="132">
        <f t="shared" si="515"/>
        <v>0.60320000000000007</v>
      </c>
      <c r="BC793" s="132">
        <f t="shared" si="516"/>
        <v>0.15907000000000002</v>
      </c>
      <c r="BD793" s="132">
        <f t="shared" si="517"/>
        <v>0.14331000000000002</v>
      </c>
      <c r="BE793" s="132">
        <f t="shared" si="518"/>
        <v>0.10291000000000002</v>
      </c>
      <c r="BF793" s="132">
        <f t="shared" si="519"/>
        <v>2.3460000000000002E-2</v>
      </c>
      <c r="BG793" s="132">
        <f t="shared" si="530"/>
        <v>0</v>
      </c>
      <c r="BH793" s="132"/>
      <c r="BI793" s="132">
        <f t="shared" si="498"/>
        <v>1.3901000000000001</v>
      </c>
      <c r="BJ793" s="132">
        <f t="shared" si="498"/>
        <v>2.3793500000000001</v>
      </c>
      <c r="BK793" s="132">
        <f t="shared" si="498"/>
        <v>3.3463000000000003</v>
      </c>
      <c r="BL793" s="132">
        <f t="shared" si="520"/>
        <v>0.35560000000000003</v>
      </c>
      <c r="BM793" s="132">
        <f t="shared" si="531"/>
        <v>1.5882000000000001</v>
      </c>
      <c r="BN793" s="132">
        <f t="shared" si="521"/>
        <v>0.91922000000000004</v>
      </c>
      <c r="BO793" s="132"/>
      <c r="BP793" s="132">
        <f t="shared" si="532"/>
        <v>3.9981</v>
      </c>
      <c r="BQ793" s="132">
        <f t="shared" si="533"/>
        <v>10.257400000000001</v>
      </c>
      <c r="BR793" s="132">
        <f t="shared" si="534"/>
        <v>0.38779999999999998</v>
      </c>
      <c r="BS793" s="132">
        <f t="shared" si="522"/>
        <v>0.11162000000000001</v>
      </c>
      <c r="BT793" s="132">
        <f t="shared" si="523"/>
        <v>1.3428</v>
      </c>
      <c r="BU793" s="132"/>
      <c r="BV793" s="132">
        <f t="shared" si="535"/>
        <v>0.11080000000000001</v>
      </c>
      <c r="BW793" s="133">
        <f t="shared" si="499"/>
        <v>1.0697000000000001</v>
      </c>
      <c r="BX793" s="133">
        <f t="shared" si="499"/>
        <v>1.1685000000000001</v>
      </c>
      <c r="BY793" s="133">
        <f t="shared" si="524"/>
        <v>0.29250000000000004</v>
      </c>
      <c r="BZ793" s="133">
        <f t="shared" si="525"/>
        <v>0.3251</v>
      </c>
      <c r="CA793" s="133">
        <f t="shared" si="526"/>
        <v>9.0000000000000011E-3</v>
      </c>
      <c r="CB793" s="133">
        <f t="shared" si="527"/>
        <v>7.9110000000000005</v>
      </c>
      <c r="CC793" s="133"/>
      <c r="CD793" s="133">
        <f t="shared" si="528"/>
        <v>1.4460000000000002</v>
      </c>
    </row>
    <row r="794" spans="1:82" ht="15.75" x14ac:dyDescent="0.25">
      <c r="A794" s="125">
        <v>43892</v>
      </c>
      <c r="B794" s="138">
        <v>13133</v>
      </c>
      <c r="C794" s="138">
        <v>46129</v>
      </c>
      <c r="D794" s="138">
        <v>65227</v>
      </c>
      <c r="E794" s="138">
        <v>15681</v>
      </c>
      <c r="F794" s="138">
        <v>40676</v>
      </c>
      <c r="G794" s="138">
        <v>1043</v>
      </c>
      <c r="H794" s="138">
        <v>10166</v>
      </c>
      <c r="I794" s="138">
        <v>10622</v>
      </c>
      <c r="J794" s="138">
        <v>99671</v>
      </c>
      <c r="K794" s="138">
        <v>77569</v>
      </c>
      <c r="L794" s="138">
        <v>3184</v>
      </c>
      <c r="M794" s="138">
        <v>13309</v>
      </c>
      <c r="N794" s="138">
        <v>214</v>
      </c>
      <c r="O794" s="138">
        <v>13785</v>
      </c>
      <c r="P794" s="138">
        <v>13360</v>
      </c>
      <c r="Q794" s="138">
        <v>2915</v>
      </c>
      <c r="R794" s="138">
        <v>13123</v>
      </c>
      <c r="S794" s="138">
        <v>44896</v>
      </c>
      <c r="T794" s="138">
        <v>13676</v>
      </c>
      <c r="U794" s="138">
        <v>3479</v>
      </c>
      <c r="V794" s="138">
        <v>24423</v>
      </c>
      <c r="W794" s="138">
        <v>32003</v>
      </c>
      <c r="X794" s="138">
        <v>11709</v>
      </c>
      <c r="Y794" s="138">
        <v>12898</v>
      </c>
      <c r="Z794" s="138">
        <v>13510</v>
      </c>
      <c r="AA794" s="138">
        <v>45540</v>
      </c>
      <c r="AB794" s="138">
        <v>1010</v>
      </c>
      <c r="AC794" s="138">
        <v>460</v>
      </c>
      <c r="AD794" s="138">
        <v>8442</v>
      </c>
      <c r="AE794" s="138">
        <v>23937</v>
      </c>
      <c r="AF794" s="138">
        <v>12422</v>
      </c>
      <c r="AG794" s="138">
        <v>10610</v>
      </c>
      <c r="AH794" s="138">
        <v>59920</v>
      </c>
      <c r="AI794" s="138">
        <v>50080</v>
      </c>
      <c r="AJ794" s="138">
        <v>392860</v>
      </c>
      <c r="AK794" s="128">
        <f t="shared" si="503"/>
        <v>0.13309000000000001</v>
      </c>
      <c r="AL794" s="129">
        <f t="shared" si="504"/>
        <v>1.3133000000000001</v>
      </c>
      <c r="AM794" s="129">
        <f t="shared" si="536"/>
        <v>2.3064499999999999</v>
      </c>
      <c r="AN794" s="129">
        <f t="shared" si="536"/>
        <v>3.2613500000000002</v>
      </c>
      <c r="AO794" s="129">
        <f t="shared" si="506"/>
        <v>9.9671000000000003</v>
      </c>
      <c r="AP794" s="129">
        <f t="shared" si="507"/>
        <v>3.8784500000000004</v>
      </c>
      <c r="AQ794" s="129">
        <f t="shared" ref="AQ794:AR823" si="537">(AH794)*0.00001</f>
        <v>0.59920000000000007</v>
      </c>
      <c r="AR794" s="129">
        <f t="shared" si="537"/>
        <v>0.50080000000000002</v>
      </c>
      <c r="AT794" s="131">
        <f t="shared" si="529"/>
        <v>43892</v>
      </c>
      <c r="AU794" s="132">
        <f t="shared" si="508"/>
        <v>0.23937000000000003</v>
      </c>
      <c r="AV794" s="132">
        <f t="shared" si="509"/>
        <v>0.45540000000000003</v>
      </c>
      <c r="AW794" s="132">
        <f t="shared" si="510"/>
        <v>0.44896000000000003</v>
      </c>
      <c r="AX794" s="132">
        <f t="shared" si="511"/>
        <v>4.6000000000000008E-3</v>
      </c>
      <c r="AY794" s="132">
        <f t="shared" si="512"/>
        <v>1.0100000000000001E-2</v>
      </c>
      <c r="AZ794" s="132">
        <f t="shared" si="513"/>
        <v>0.24423000000000003</v>
      </c>
      <c r="BA794" s="132">
        <f t="shared" si="514"/>
        <v>0.12898000000000001</v>
      </c>
      <c r="BB794" s="132">
        <f t="shared" si="515"/>
        <v>0.64006000000000007</v>
      </c>
      <c r="BC794" s="132">
        <f t="shared" si="516"/>
        <v>0.1351</v>
      </c>
      <c r="BD794" s="132">
        <f t="shared" si="517"/>
        <v>0.11709000000000001</v>
      </c>
      <c r="BE794" s="132">
        <f t="shared" si="518"/>
        <v>0.12422000000000001</v>
      </c>
      <c r="BF794" s="132">
        <f t="shared" si="519"/>
        <v>8.4420000000000009E-2</v>
      </c>
      <c r="BG794" s="132">
        <f t="shared" si="530"/>
        <v>1.061E-2</v>
      </c>
      <c r="BH794" s="132"/>
      <c r="BI794" s="132">
        <f t="shared" si="498"/>
        <v>1.3133000000000001</v>
      </c>
      <c r="BJ794" s="132">
        <f t="shared" si="498"/>
        <v>2.3064499999999999</v>
      </c>
      <c r="BK794" s="132">
        <f t="shared" si="498"/>
        <v>3.2613500000000002</v>
      </c>
      <c r="BL794" s="132">
        <f t="shared" si="520"/>
        <v>0.34790000000000004</v>
      </c>
      <c r="BM794" s="132">
        <f t="shared" si="531"/>
        <v>1.5681</v>
      </c>
      <c r="BN794" s="132">
        <f t="shared" si="521"/>
        <v>0.81352000000000002</v>
      </c>
      <c r="BO794" s="132"/>
      <c r="BP794" s="132">
        <f t="shared" si="532"/>
        <v>3.8784500000000004</v>
      </c>
      <c r="BQ794" s="132">
        <f t="shared" si="533"/>
        <v>9.9671000000000003</v>
      </c>
      <c r="BR794" s="132">
        <f t="shared" si="534"/>
        <v>0.39285999999999999</v>
      </c>
      <c r="BS794" s="132">
        <f t="shared" si="522"/>
        <v>0.13676000000000002</v>
      </c>
      <c r="BT794" s="132">
        <f t="shared" si="523"/>
        <v>1.3123</v>
      </c>
      <c r="BU794" s="132"/>
      <c r="BV794" s="132">
        <f t="shared" si="535"/>
        <v>0.1043</v>
      </c>
      <c r="BW794" s="133">
        <f t="shared" si="499"/>
        <v>1.0165999999999999</v>
      </c>
      <c r="BX794" s="133">
        <f t="shared" si="499"/>
        <v>1.0622</v>
      </c>
      <c r="BY794" s="133">
        <f t="shared" si="524"/>
        <v>0.29150000000000004</v>
      </c>
      <c r="BZ794" s="133">
        <f t="shared" si="525"/>
        <v>0.31840000000000002</v>
      </c>
      <c r="CA794" s="133">
        <f t="shared" si="526"/>
        <v>2.1400000000000002E-2</v>
      </c>
      <c r="CB794" s="133">
        <f t="shared" si="527"/>
        <v>6.8925000000000001</v>
      </c>
      <c r="CC794" s="133"/>
      <c r="CD794" s="133">
        <f t="shared" si="528"/>
        <v>1.3360000000000001</v>
      </c>
    </row>
    <row r="795" spans="1:82" ht="15.75" x14ac:dyDescent="0.25">
      <c r="A795" s="125">
        <v>43893</v>
      </c>
      <c r="B795" s="138">
        <v>13202</v>
      </c>
      <c r="C795" s="138">
        <v>45613</v>
      </c>
      <c r="D795" s="138">
        <v>65019</v>
      </c>
      <c r="E795" s="138">
        <v>15730</v>
      </c>
      <c r="F795" s="138">
        <v>41769</v>
      </c>
      <c r="G795" s="138">
        <v>1015</v>
      </c>
      <c r="H795" s="138">
        <v>9849</v>
      </c>
      <c r="I795" s="138">
        <v>10776</v>
      </c>
      <c r="J795" s="138">
        <v>99656</v>
      </c>
      <c r="K795" s="138">
        <v>78112</v>
      </c>
      <c r="L795" s="138">
        <v>3128</v>
      </c>
      <c r="M795" s="138">
        <v>13814</v>
      </c>
      <c r="N795" s="138">
        <v>227</v>
      </c>
      <c r="O795" s="138">
        <v>13647</v>
      </c>
      <c r="P795" s="138">
        <v>13197</v>
      </c>
      <c r="Q795" s="138">
        <v>2956</v>
      </c>
      <c r="R795" s="138">
        <v>13850</v>
      </c>
      <c r="S795" s="138">
        <v>45755</v>
      </c>
      <c r="T795" s="138">
        <v>9204</v>
      </c>
      <c r="U795" s="138">
        <v>3471</v>
      </c>
      <c r="V795" s="138">
        <v>23948</v>
      </c>
      <c r="W795" s="138">
        <v>32066</v>
      </c>
      <c r="X795" s="138">
        <v>12015</v>
      </c>
      <c r="Y795" s="138">
        <v>12798</v>
      </c>
      <c r="Z795" s="138">
        <v>13389</v>
      </c>
      <c r="AA795" s="138">
        <v>44977</v>
      </c>
      <c r="AB795" s="138">
        <v>999</v>
      </c>
      <c r="AC795" s="138">
        <v>493</v>
      </c>
      <c r="AD795" s="138">
        <v>10238</v>
      </c>
      <c r="AE795" s="138">
        <v>24046</v>
      </c>
      <c r="AF795" s="138">
        <v>12611</v>
      </c>
      <c r="AG795" s="138">
        <v>11010</v>
      </c>
      <c r="AH795" s="138">
        <v>79610</v>
      </c>
      <c r="AI795" s="138">
        <v>60190</v>
      </c>
      <c r="AJ795" s="138">
        <v>395280</v>
      </c>
      <c r="AK795" s="128">
        <f t="shared" si="503"/>
        <v>0.13814000000000001</v>
      </c>
      <c r="AL795" s="129">
        <f t="shared" si="504"/>
        <v>1.3202</v>
      </c>
      <c r="AM795" s="129">
        <f t="shared" si="536"/>
        <v>2.2806500000000001</v>
      </c>
      <c r="AN795" s="129">
        <f t="shared" si="536"/>
        <v>3.25095</v>
      </c>
      <c r="AO795" s="129">
        <f t="shared" si="506"/>
        <v>9.9656000000000002</v>
      </c>
      <c r="AP795" s="129">
        <f t="shared" si="507"/>
        <v>3.9056000000000002</v>
      </c>
      <c r="AQ795" s="129">
        <f t="shared" si="537"/>
        <v>0.79610000000000003</v>
      </c>
      <c r="AR795" s="129">
        <f t="shared" si="537"/>
        <v>0.6019000000000001</v>
      </c>
      <c r="AT795" s="131">
        <f t="shared" si="529"/>
        <v>43893</v>
      </c>
      <c r="AU795" s="132">
        <f t="shared" si="508"/>
        <v>0.24046000000000001</v>
      </c>
      <c r="AV795" s="132">
        <f t="shared" si="509"/>
        <v>0.44977000000000006</v>
      </c>
      <c r="AW795" s="132">
        <f t="shared" si="510"/>
        <v>0.45755000000000001</v>
      </c>
      <c r="AX795" s="132">
        <f t="shared" si="511"/>
        <v>4.9300000000000004E-3</v>
      </c>
      <c r="AY795" s="132">
        <f t="shared" si="512"/>
        <v>9.9900000000000006E-3</v>
      </c>
      <c r="AZ795" s="132">
        <f t="shared" si="513"/>
        <v>0.23948000000000003</v>
      </c>
      <c r="BA795" s="132">
        <f t="shared" si="514"/>
        <v>0.12798000000000001</v>
      </c>
      <c r="BB795" s="132">
        <f t="shared" si="515"/>
        <v>0.64132</v>
      </c>
      <c r="BC795" s="132">
        <f t="shared" si="516"/>
        <v>0.13389000000000001</v>
      </c>
      <c r="BD795" s="132">
        <f t="shared" si="517"/>
        <v>0.12015000000000001</v>
      </c>
      <c r="BE795" s="132">
        <f t="shared" si="518"/>
        <v>0.12611</v>
      </c>
      <c r="BF795" s="132">
        <f t="shared" si="519"/>
        <v>0.10238000000000001</v>
      </c>
      <c r="BG795" s="132">
        <f t="shared" si="530"/>
        <v>1.1009999999999999E-2</v>
      </c>
      <c r="BH795" s="132"/>
      <c r="BI795" s="132">
        <f t="shared" si="498"/>
        <v>1.3202</v>
      </c>
      <c r="BJ795" s="132">
        <f t="shared" si="498"/>
        <v>2.2806500000000001</v>
      </c>
      <c r="BK795" s="132">
        <f t="shared" si="498"/>
        <v>3.25095</v>
      </c>
      <c r="BL795" s="132">
        <f t="shared" si="520"/>
        <v>0.34710000000000002</v>
      </c>
      <c r="BM795" s="132">
        <f t="shared" si="531"/>
        <v>1.5730000000000002</v>
      </c>
      <c r="BN795" s="132">
        <f t="shared" si="521"/>
        <v>0.83538000000000012</v>
      </c>
      <c r="BO795" s="132"/>
      <c r="BP795" s="132">
        <f t="shared" si="532"/>
        <v>3.9056000000000002</v>
      </c>
      <c r="BQ795" s="132">
        <f t="shared" si="533"/>
        <v>9.9656000000000002</v>
      </c>
      <c r="BR795" s="132">
        <f t="shared" si="534"/>
        <v>0.39527999999999996</v>
      </c>
      <c r="BS795" s="132">
        <f t="shared" si="522"/>
        <v>9.2040000000000011E-2</v>
      </c>
      <c r="BT795" s="132">
        <f t="shared" si="523"/>
        <v>1.385</v>
      </c>
      <c r="BU795" s="132"/>
      <c r="BV795" s="132">
        <f t="shared" si="535"/>
        <v>0.10150000000000001</v>
      </c>
      <c r="BW795" s="133">
        <f t="shared" si="499"/>
        <v>0.9849</v>
      </c>
      <c r="BX795" s="133">
        <f t="shared" si="499"/>
        <v>1.0776000000000001</v>
      </c>
      <c r="BY795" s="133">
        <f t="shared" si="524"/>
        <v>0.29560000000000003</v>
      </c>
      <c r="BZ795" s="133">
        <f t="shared" si="525"/>
        <v>0.31280000000000002</v>
      </c>
      <c r="CA795" s="133">
        <f t="shared" si="526"/>
        <v>2.2700000000000001E-2</v>
      </c>
      <c r="CB795" s="133">
        <f t="shared" si="527"/>
        <v>6.8235000000000001</v>
      </c>
      <c r="CC795" s="133"/>
      <c r="CD795" s="133">
        <f t="shared" si="528"/>
        <v>1.3197000000000001</v>
      </c>
    </row>
    <row r="796" spans="1:82" ht="15.75" x14ac:dyDescent="0.25">
      <c r="A796" s="125">
        <v>43894</v>
      </c>
      <c r="B796" s="126">
        <v>13191</v>
      </c>
      <c r="C796" s="126">
        <v>45479</v>
      </c>
      <c r="D796" s="126">
        <v>64882</v>
      </c>
      <c r="E796" s="126">
        <v>15748</v>
      </c>
      <c r="F796" s="126">
        <v>38995</v>
      </c>
      <c r="G796" s="126">
        <v>948</v>
      </c>
      <c r="H796" s="126">
        <v>9418</v>
      </c>
      <c r="I796" s="126">
        <v>10184</v>
      </c>
      <c r="J796" s="126">
        <v>98489</v>
      </c>
      <c r="K796" s="126">
        <v>77393</v>
      </c>
      <c r="L796" s="126">
        <v>3078</v>
      </c>
      <c r="M796" s="126">
        <v>13951</v>
      </c>
      <c r="N796" s="126">
        <v>211</v>
      </c>
      <c r="O796" s="126">
        <v>13161</v>
      </c>
      <c r="P796" s="126">
        <v>12703</v>
      </c>
      <c r="Q796" s="126">
        <v>2783</v>
      </c>
      <c r="R796" s="126">
        <v>12748</v>
      </c>
      <c r="S796" s="126">
        <v>45951</v>
      </c>
      <c r="T796" s="126">
        <v>13006</v>
      </c>
      <c r="U796" s="126">
        <v>3275</v>
      </c>
      <c r="V796" s="126">
        <v>24322</v>
      </c>
      <c r="W796" s="126">
        <v>30472</v>
      </c>
      <c r="X796" s="126">
        <v>11372</v>
      </c>
      <c r="Y796" s="126">
        <v>11778</v>
      </c>
      <c r="Z796" s="126">
        <v>13992</v>
      </c>
      <c r="AA796" s="126">
        <v>43527</v>
      </c>
      <c r="AB796" s="126">
        <v>890</v>
      </c>
      <c r="AC796" s="126">
        <v>337</v>
      </c>
      <c r="AD796" s="126">
        <v>12001</v>
      </c>
      <c r="AE796" s="126">
        <v>24097</v>
      </c>
      <c r="AF796" s="126">
        <v>12502</v>
      </c>
      <c r="AG796" s="126">
        <v>5800</v>
      </c>
      <c r="AH796" s="126">
        <v>122520</v>
      </c>
      <c r="AI796" s="126">
        <v>77820</v>
      </c>
      <c r="AJ796" s="126">
        <v>384580</v>
      </c>
      <c r="AK796" s="128">
        <f t="shared" si="503"/>
        <v>0.13951000000000002</v>
      </c>
      <c r="AL796" s="129">
        <f t="shared" si="504"/>
        <v>1.3191000000000002</v>
      </c>
      <c r="AM796" s="129">
        <f t="shared" si="536"/>
        <v>2.2739500000000001</v>
      </c>
      <c r="AN796" s="129">
        <f t="shared" si="536"/>
        <v>3.2441</v>
      </c>
      <c r="AO796" s="129">
        <f t="shared" si="506"/>
        <v>9.8489000000000004</v>
      </c>
      <c r="AP796" s="129">
        <f t="shared" si="507"/>
        <v>3.86965</v>
      </c>
      <c r="AQ796" s="129">
        <f t="shared" si="537"/>
        <v>1.2252000000000001</v>
      </c>
      <c r="AR796" s="129">
        <f t="shared" si="537"/>
        <v>0.77820000000000011</v>
      </c>
      <c r="AT796" s="131">
        <f t="shared" si="529"/>
        <v>43894</v>
      </c>
      <c r="AU796" s="132">
        <f t="shared" si="508"/>
        <v>0.24097000000000002</v>
      </c>
      <c r="AV796" s="132">
        <f t="shared" si="509"/>
        <v>0.43527000000000005</v>
      </c>
      <c r="AW796" s="132">
        <f t="shared" si="510"/>
        <v>0.45951000000000003</v>
      </c>
      <c r="AX796" s="132">
        <f t="shared" si="511"/>
        <v>3.3700000000000002E-3</v>
      </c>
      <c r="AY796" s="132">
        <f t="shared" si="512"/>
        <v>8.8999999999999999E-3</v>
      </c>
      <c r="AZ796" s="132">
        <f t="shared" si="513"/>
        <v>0.24322000000000002</v>
      </c>
      <c r="BA796" s="132">
        <f t="shared" si="514"/>
        <v>0.11778000000000001</v>
      </c>
      <c r="BB796" s="132">
        <f t="shared" si="515"/>
        <v>0.60944000000000009</v>
      </c>
      <c r="BC796" s="132">
        <f t="shared" si="516"/>
        <v>0.13992000000000002</v>
      </c>
      <c r="BD796" s="132">
        <f t="shared" si="517"/>
        <v>0.11372000000000002</v>
      </c>
      <c r="BE796" s="132">
        <f t="shared" si="518"/>
        <v>0.12502000000000002</v>
      </c>
      <c r="BF796" s="132">
        <f t="shared" si="519"/>
        <v>0.12001000000000001</v>
      </c>
      <c r="BG796" s="132">
        <f t="shared" si="530"/>
        <v>5.7999999999999996E-3</v>
      </c>
      <c r="BH796" s="132"/>
      <c r="BI796" s="132">
        <f t="shared" si="498"/>
        <v>1.3191000000000002</v>
      </c>
      <c r="BJ796" s="132">
        <f t="shared" si="498"/>
        <v>2.2739500000000001</v>
      </c>
      <c r="BK796" s="132">
        <f t="shared" si="498"/>
        <v>3.2441</v>
      </c>
      <c r="BL796" s="132">
        <f t="shared" si="520"/>
        <v>0.32750000000000001</v>
      </c>
      <c r="BM796" s="132">
        <f t="shared" si="531"/>
        <v>1.5748</v>
      </c>
      <c r="BN796" s="132">
        <f t="shared" si="521"/>
        <v>0.77990000000000004</v>
      </c>
      <c r="BO796" s="132"/>
      <c r="BP796" s="132">
        <f t="shared" si="532"/>
        <v>3.86965</v>
      </c>
      <c r="BQ796" s="132">
        <f t="shared" si="533"/>
        <v>9.8489000000000004</v>
      </c>
      <c r="BR796" s="132">
        <f t="shared" si="534"/>
        <v>0.38457999999999998</v>
      </c>
      <c r="BS796" s="132">
        <f t="shared" si="522"/>
        <v>0.13006000000000001</v>
      </c>
      <c r="BT796" s="132">
        <f t="shared" si="523"/>
        <v>1.2748000000000002</v>
      </c>
      <c r="BU796" s="132"/>
      <c r="BV796" s="132">
        <f t="shared" si="535"/>
        <v>9.4800000000000009E-2</v>
      </c>
      <c r="BW796" s="133">
        <f t="shared" si="499"/>
        <v>0.94180000000000008</v>
      </c>
      <c r="BX796" s="133">
        <f t="shared" si="499"/>
        <v>1.0184</v>
      </c>
      <c r="BY796" s="133">
        <f t="shared" si="524"/>
        <v>0.27829999999999999</v>
      </c>
      <c r="BZ796" s="133">
        <f t="shared" si="525"/>
        <v>0.30780000000000002</v>
      </c>
      <c r="CA796" s="133">
        <f t="shared" si="526"/>
        <v>2.1100000000000001E-2</v>
      </c>
      <c r="CB796" s="133">
        <f t="shared" si="527"/>
        <v>6.5804999999999998</v>
      </c>
      <c r="CC796" s="133"/>
      <c r="CD796" s="133">
        <f t="shared" si="528"/>
        <v>1.2703</v>
      </c>
    </row>
    <row r="797" spans="1:82" ht="15.75" x14ac:dyDescent="0.25">
      <c r="A797" s="125">
        <v>43895</v>
      </c>
      <c r="B797" s="138">
        <v>13345</v>
      </c>
      <c r="C797" s="138">
        <v>45691</v>
      </c>
      <c r="D797" s="138">
        <v>64650</v>
      </c>
      <c r="E797" s="138">
        <v>15836</v>
      </c>
      <c r="F797" s="138">
        <v>42071</v>
      </c>
      <c r="G797" s="138">
        <v>940</v>
      </c>
      <c r="H797" s="138">
        <v>9272</v>
      </c>
      <c r="I797" s="138">
        <v>10097</v>
      </c>
      <c r="J797" s="138">
        <v>99395</v>
      </c>
      <c r="K797" s="138">
        <v>79141</v>
      </c>
      <c r="L797" s="138">
        <v>2977</v>
      </c>
      <c r="M797" s="138">
        <v>14157</v>
      </c>
      <c r="N797" s="138">
        <v>230</v>
      </c>
      <c r="O797" s="138">
        <v>13449</v>
      </c>
      <c r="P797" s="138">
        <v>12336</v>
      </c>
      <c r="Q797" s="138">
        <v>2751</v>
      </c>
      <c r="R797" s="138">
        <v>12678</v>
      </c>
      <c r="S797" s="138">
        <v>45572</v>
      </c>
      <c r="T797" s="138">
        <v>9833</v>
      </c>
      <c r="U797" s="138">
        <v>3375</v>
      </c>
      <c r="V797" s="138">
        <v>24334</v>
      </c>
      <c r="W797" s="138">
        <v>31797</v>
      </c>
      <c r="X797" s="138">
        <v>10971</v>
      </c>
      <c r="Y797" s="138">
        <v>12291</v>
      </c>
      <c r="Z797" s="138">
        <v>13825</v>
      </c>
      <c r="AA797" s="138">
        <v>42997</v>
      </c>
      <c r="AB797" s="138">
        <v>1052</v>
      </c>
      <c r="AC797" s="138">
        <v>316</v>
      </c>
      <c r="AD797" s="138">
        <v>12041</v>
      </c>
      <c r="AE797" s="138">
        <v>24531</v>
      </c>
      <c r="AF797" s="138">
        <v>12223</v>
      </c>
      <c r="AG797" s="138">
        <v>0</v>
      </c>
      <c r="AH797" s="138">
        <v>86360</v>
      </c>
      <c r="AI797" s="138">
        <v>84020</v>
      </c>
      <c r="AJ797" s="138">
        <v>393840</v>
      </c>
      <c r="AK797" s="128">
        <f t="shared" si="503"/>
        <v>0.14157</v>
      </c>
      <c r="AL797" s="129">
        <f t="shared" si="504"/>
        <v>1.3345</v>
      </c>
      <c r="AM797" s="129">
        <f t="shared" si="536"/>
        <v>2.2845500000000003</v>
      </c>
      <c r="AN797" s="129">
        <f t="shared" si="536"/>
        <v>3.2325000000000004</v>
      </c>
      <c r="AO797" s="129">
        <f t="shared" si="506"/>
        <v>9.9395000000000007</v>
      </c>
      <c r="AP797" s="129">
        <f t="shared" si="507"/>
        <v>3.9570500000000002</v>
      </c>
      <c r="AQ797" s="129">
        <f t="shared" si="537"/>
        <v>0.86360000000000003</v>
      </c>
      <c r="AR797" s="129">
        <f t="shared" si="537"/>
        <v>0.84020000000000006</v>
      </c>
      <c r="AT797" s="131">
        <f t="shared" si="529"/>
        <v>43895</v>
      </c>
      <c r="AU797" s="132">
        <f t="shared" si="508"/>
        <v>0.24531000000000003</v>
      </c>
      <c r="AV797" s="132">
        <f t="shared" si="509"/>
        <v>0.42997000000000002</v>
      </c>
      <c r="AW797" s="132">
        <f t="shared" si="510"/>
        <v>0.45572000000000001</v>
      </c>
      <c r="AX797" s="132">
        <f t="shared" si="511"/>
        <v>3.16E-3</v>
      </c>
      <c r="AY797" s="132">
        <f t="shared" si="512"/>
        <v>1.0520000000000002E-2</v>
      </c>
      <c r="AZ797" s="132">
        <f t="shared" si="513"/>
        <v>0.24334000000000003</v>
      </c>
      <c r="BA797" s="132">
        <f t="shared" si="514"/>
        <v>0.12291000000000001</v>
      </c>
      <c r="BB797" s="132">
        <f t="shared" si="515"/>
        <v>0.63594000000000006</v>
      </c>
      <c r="BC797" s="132">
        <f t="shared" si="516"/>
        <v>0.13825000000000001</v>
      </c>
      <c r="BD797" s="132">
        <f t="shared" si="517"/>
        <v>0.10971000000000002</v>
      </c>
      <c r="BE797" s="132">
        <f t="shared" si="518"/>
        <v>0.12223000000000001</v>
      </c>
      <c r="BF797" s="132">
        <f t="shared" si="519"/>
        <v>0.12041</v>
      </c>
      <c r="BG797" s="132">
        <f t="shared" si="530"/>
        <v>0</v>
      </c>
      <c r="BH797" s="132"/>
      <c r="BI797" s="132">
        <f t="shared" si="498"/>
        <v>1.3345</v>
      </c>
      <c r="BJ797" s="132">
        <f t="shared" si="498"/>
        <v>2.2845500000000003</v>
      </c>
      <c r="BK797" s="132">
        <f t="shared" si="498"/>
        <v>3.2325000000000004</v>
      </c>
      <c r="BL797" s="132">
        <f t="shared" si="520"/>
        <v>0.33750000000000002</v>
      </c>
      <c r="BM797" s="132">
        <f t="shared" si="531"/>
        <v>1.5836000000000001</v>
      </c>
      <c r="BN797" s="132">
        <f t="shared" si="521"/>
        <v>0.84142000000000006</v>
      </c>
      <c r="BO797" s="132"/>
      <c r="BP797" s="132">
        <f t="shared" si="532"/>
        <v>3.9570500000000002</v>
      </c>
      <c r="BQ797" s="132">
        <f t="shared" si="533"/>
        <v>9.9395000000000007</v>
      </c>
      <c r="BR797" s="132">
        <f t="shared" si="534"/>
        <v>0.39383999999999997</v>
      </c>
      <c r="BS797" s="132">
        <f t="shared" si="522"/>
        <v>9.8330000000000015E-2</v>
      </c>
      <c r="BT797" s="132">
        <f t="shared" si="523"/>
        <v>1.2678</v>
      </c>
      <c r="BU797" s="132"/>
      <c r="BV797" s="132">
        <f t="shared" si="535"/>
        <v>9.4E-2</v>
      </c>
      <c r="BW797" s="133">
        <f t="shared" si="499"/>
        <v>0.92720000000000002</v>
      </c>
      <c r="BX797" s="133">
        <f t="shared" si="499"/>
        <v>1.0097</v>
      </c>
      <c r="BY797" s="133">
        <f t="shared" si="524"/>
        <v>0.27510000000000001</v>
      </c>
      <c r="BZ797" s="133">
        <f t="shared" si="525"/>
        <v>0.29770000000000002</v>
      </c>
      <c r="CA797" s="133">
        <f t="shared" si="526"/>
        <v>2.3E-2</v>
      </c>
      <c r="CB797" s="133">
        <f t="shared" si="527"/>
        <v>6.7244999999999999</v>
      </c>
      <c r="CC797" s="133"/>
      <c r="CD797" s="133">
        <f t="shared" si="528"/>
        <v>1.2336</v>
      </c>
    </row>
    <row r="798" spans="1:82" ht="15.75" x14ac:dyDescent="0.25">
      <c r="A798" s="125">
        <v>43896</v>
      </c>
      <c r="B798" s="138">
        <v>13473</v>
      </c>
      <c r="C798" s="138">
        <v>47108</v>
      </c>
      <c r="D798" s="138">
        <v>66701</v>
      </c>
      <c r="E798" s="138">
        <v>16079</v>
      </c>
      <c r="F798" s="138">
        <v>39507</v>
      </c>
      <c r="G798" s="138">
        <v>1145</v>
      </c>
      <c r="H798" s="138">
        <v>10651</v>
      </c>
      <c r="I798" s="138">
        <v>11484</v>
      </c>
      <c r="J798" s="138">
        <v>100973</v>
      </c>
      <c r="K798" s="138">
        <v>77878</v>
      </c>
      <c r="L798" s="138">
        <v>3247</v>
      </c>
      <c r="M798" s="138">
        <v>16056</v>
      </c>
      <c r="N798" s="138">
        <v>239</v>
      </c>
      <c r="O798" s="138">
        <v>15274</v>
      </c>
      <c r="P798" s="138">
        <v>13315</v>
      </c>
      <c r="Q798" s="138">
        <v>3014</v>
      </c>
      <c r="R798" s="138">
        <v>13802</v>
      </c>
      <c r="S798" s="138">
        <v>45817</v>
      </c>
      <c r="T798" s="138">
        <v>13547</v>
      </c>
      <c r="U798" s="138">
        <v>3556</v>
      </c>
      <c r="V798" s="138">
        <v>24114</v>
      </c>
      <c r="W798" s="138">
        <v>32682</v>
      </c>
      <c r="X798" s="138">
        <v>12225</v>
      </c>
      <c r="Y798" s="138">
        <v>12855</v>
      </c>
      <c r="Z798" s="138">
        <v>13735</v>
      </c>
      <c r="AA798" s="138">
        <v>46645</v>
      </c>
      <c r="AB798" s="138">
        <v>1328</v>
      </c>
      <c r="AC798" s="138">
        <v>479</v>
      </c>
      <c r="AD798" s="138">
        <v>9584</v>
      </c>
      <c r="AE798" s="138">
        <v>24251</v>
      </c>
      <c r="AF798" s="138">
        <v>12538</v>
      </c>
      <c r="AG798" s="138">
        <v>11010</v>
      </c>
      <c r="AH798" s="138">
        <v>71430</v>
      </c>
      <c r="AI798" s="138">
        <v>55010</v>
      </c>
      <c r="AJ798" s="138">
        <v>384880</v>
      </c>
      <c r="AK798" s="128">
        <f t="shared" si="503"/>
        <v>0.16056000000000001</v>
      </c>
      <c r="AL798" s="129">
        <f t="shared" si="504"/>
        <v>1.3473000000000002</v>
      </c>
      <c r="AM798" s="129">
        <f t="shared" ref="AM798:AN813" si="538">(C798)*0.00005</f>
        <v>2.3553999999999999</v>
      </c>
      <c r="AN798" s="129">
        <f t="shared" si="538"/>
        <v>3.3350500000000003</v>
      </c>
      <c r="AO798" s="129">
        <f t="shared" si="506"/>
        <v>10.097300000000001</v>
      </c>
      <c r="AP798" s="129">
        <f t="shared" si="507"/>
        <v>3.8939000000000004</v>
      </c>
      <c r="AQ798" s="129">
        <f t="shared" si="537"/>
        <v>0.71430000000000005</v>
      </c>
      <c r="AR798" s="129">
        <f t="shared" si="537"/>
        <v>0.55010000000000003</v>
      </c>
      <c r="AT798" s="131">
        <f t="shared" si="529"/>
        <v>43896</v>
      </c>
      <c r="AU798" s="132">
        <f t="shared" si="508"/>
        <v>0.24251000000000003</v>
      </c>
      <c r="AV798" s="132">
        <f t="shared" si="509"/>
        <v>0.46645000000000003</v>
      </c>
      <c r="AW798" s="132">
        <f t="shared" si="510"/>
        <v>0.45817000000000002</v>
      </c>
      <c r="AX798" s="132">
        <f t="shared" si="511"/>
        <v>4.79E-3</v>
      </c>
      <c r="AY798" s="132">
        <f t="shared" si="512"/>
        <v>1.3280000000000002E-2</v>
      </c>
      <c r="AZ798" s="132">
        <f t="shared" si="513"/>
        <v>0.24114000000000002</v>
      </c>
      <c r="BA798" s="132">
        <f t="shared" si="514"/>
        <v>0.12855</v>
      </c>
      <c r="BB798" s="132">
        <f t="shared" si="515"/>
        <v>0.65364</v>
      </c>
      <c r="BC798" s="132">
        <f t="shared" si="516"/>
        <v>0.13735</v>
      </c>
      <c r="BD798" s="132">
        <f t="shared" si="517"/>
        <v>0.12225000000000001</v>
      </c>
      <c r="BE798" s="132">
        <f t="shared" si="518"/>
        <v>0.12538000000000002</v>
      </c>
      <c r="BF798" s="132">
        <f t="shared" si="519"/>
        <v>9.5840000000000009E-2</v>
      </c>
      <c r="BG798" s="132">
        <f t="shared" si="530"/>
        <v>1.1009999999999999E-2</v>
      </c>
      <c r="BH798" s="132"/>
      <c r="BI798" s="132">
        <f t="shared" si="498"/>
        <v>1.3473000000000002</v>
      </c>
      <c r="BJ798" s="132">
        <f t="shared" si="498"/>
        <v>2.3553999999999999</v>
      </c>
      <c r="BK798" s="132">
        <f t="shared" si="498"/>
        <v>3.3350500000000003</v>
      </c>
      <c r="BL798" s="132">
        <f t="shared" si="520"/>
        <v>0.35560000000000003</v>
      </c>
      <c r="BM798" s="132">
        <f t="shared" si="531"/>
        <v>1.6079000000000001</v>
      </c>
      <c r="BN798" s="132">
        <f t="shared" si="521"/>
        <v>0.79014000000000006</v>
      </c>
      <c r="BO798" s="132"/>
      <c r="BP798" s="132">
        <f t="shared" si="532"/>
        <v>3.8939000000000004</v>
      </c>
      <c r="BQ798" s="132">
        <f t="shared" si="533"/>
        <v>10.097300000000001</v>
      </c>
      <c r="BR798" s="132">
        <f t="shared" si="534"/>
        <v>0.38488</v>
      </c>
      <c r="BS798" s="132">
        <f t="shared" si="522"/>
        <v>0.13547000000000001</v>
      </c>
      <c r="BT798" s="132">
        <f t="shared" si="523"/>
        <v>1.3802000000000001</v>
      </c>
      <c r="BU798" s="132"/>
      <c r="BV798" s="132">
        <f t="shared" si="535"/>
        <v>0.1145</v>
      </c>
      <c r="BW798" s="133">
        <f t="shared" si="499"/>
        <v>1.0651000000000002</v>
      </c>
      <c r="BX798" s="133">
        <f t="shared" si="499"/>
        <v>1.1484000000000001</v>
      </c>
      <c r="BY798" s="133">
        <f t="shared" si="524"/>
        <v>0.3014</v>
      </c>
      <c r="BZ798" s="133">
        <f t="shared" si="525"/>
        <v>0.32469999999999999</v>
      </c>
      <c r="CA798" s="133">
        <f t="shared" si="526"/>
        <v>2.3900000000000001E-2</v>
      </c>
      <c r="CB798" s="133">
        <f t="shared" si="527"/>
        <v>7.6370000000000005</v>
      </c>
      <c r="CC798" s="133"/>
      <c r="CD798" s="133">
        <f t="shared" si="528"/>
        <v>1.3315000000000001</v>
      </c>
    </row>
    <row r="799" spans="1:82" ht="15.75" x14ac:dyDescent="0.25">
      <c r="A799" s="125">
        <v>43897</v>
      </c>
      <c r="B799" s="138">
        <v>14374</v>
      </c>
      <c r="C799" s="138">
        <v>48793</v>
      </c>
      <c r="D799" s="138">
        <v>68702</v>
      </c>
      <c r="E799" s="138">
        <v>16230</v>
      </c>
      <c r="F799" s="138">
        <v>46693</v>
      </c>
      <c r="G799" s="138">
        <v>1369</v>
      </c>
      <c r="H799" s="138">
        <v>12163</v>
      </c>
      <c r="I799" s="138">
        <v>13912</v>
      </c>
      <c r="J799" s="138">
        <v>105620</v>
      </c>
      <c r="K799" s="138">
        <v>82175</v>
      </c>
      <c r="L799" s="138">
        <v>3771</v>
      </c>
      <c r="M799" s="138">
        <v>18657</v>
      </c>
      <c r="N799" s="138">
        <v>104</v>
      </c>
      <c r="O799" s="138">
        <v>18636</v>
      </c>
      <c r="P799" s="138">
        <v>15007</v>
      </c>
      <c r="Q799" s="138">
        <v>3696</v>
      </c>
      <c r="R799" s="138">
        <v>13441</v>
      </c>
      <c r="S799" s="138">
        <v>44455</v>
      </c>
      <c r="T799" s="138">
        <v>11683</v>
      </c>
      <c r="U799" s="138">
        <v>3842</v>
      </c>
      <c r="V799" s="138">
        <v>27126</v>
      </c>
      <c r="W799" s="138">
        <v>30593</v>
      </c>
      <c r="X799" s="138">
        <v>21111</v>
      </c>
      <c r="Y799" s="138">
        <v>12993</v>
      </c>
      <c r="Z799" s="138">
        <v>16119</v>
      </c>
      <c r="AA799" s="138">
        <v>47302</v>
      </c>
      <c r="AB799" s="138">
        <v>1259</v>
      </c>
      <c r="AC799" s="138">
        <v>553</v>
      </c>
      <c r="AD799" s="138">
        <v>8384</v>
      </c>
      <c r="AE799" s="138">
        <v>25882</v>
      </c>
      <c r="AF799" s="138">
        <v>9032</v>
      </c>
      <c r="AG799" s="138">
        <v>6640</v>
      </c>
      <c r="AH799" s="138">
        <v>65730</v>
      </c>
      <c r="AI799" s="138">
        <v>51960</v>
      </c>
      <c r="AJ799" s="138">
        <v>391080</v>
      </c>
      <c r="AK799" s="128">
        <f t="shared" si="503"/>
        <v>0.18657000000000001</v>
      </c>
      <c r="AL799" s="129">
        <f t="shared" si="504"/>
        <v>1.4374</v>
      </c>
      <c r="AM799" s="129">
        <f t="shared" si="538"/>
        <v>2.4396500000000003</v>
      </c>
      <c r="AN799" s="129">
        <f t="shared" si="538"/>
        <v>3.4351000000000003</v>
      </c>
      <c r="AO799" s="129">
        <f t="shared" si="506"/>
        <v>10.562000000000001</v>
      </c>
      <c r="AP799" s="129">
        <f t="shared" si="507"/>
        <v>4.1087500000000006</v>
      </c>
      <c r="AQ799" s="129">
        <f t="shared" si="537"/>
        <v>0.65730000000000011</v>
      </c>
      <c r="AR799" s="129">
        <f t="shared" si="537"/>
        <v>0.51960000000000006</v>
      </c>
      <c r="AT799" s="131">
        <f t="shared" si="529"/>
        <v>43897</v>
      </c>
      <c r="AU799" s="132">
        <f t="shared" si="508"/>
        <v>0.25881999999999999</v>
      </c>
      <c r="AV799" s="132">
        <f t="shared" si="509"/>
        <v>0.47302000000000005</v>
      </c>
      <c r="AW799" s="132">
        <f t="shared" si="510"/>
        <v>0.44455000000000006</v>
      </c>
      <c r="AX799" s="132">
        <f t="shared" si="511"/>
        <v>5.5300000000000002E-3</v>
      </c>
      <c r="AY799" s="132">
        <f t="shared" si="512"/>
        <v>1.259E-2</v>
      </c>
      <c r="AZ799" s="132">
        <f t="shared" si="513"/>
        <v>0.27126</v>
      </c>
      <c r="BA799" s="132">
        <f t="shared" si="514"/>
        <v>0.12993000000000002</v>
      </c>
      <c r="BB799" s="132">
        <f t="shared" si="515"/>
        <v>0.61186000000000007</v>
      </c>
      <c r="BC799" s="132">
        <f t="shared" si="516"/>
        <v>0.16119</v>
      </c>
      <c r="BD799" s="132">
        <f t="shared" si="517"/>
        <v>0.21111000000000002</v>
      </c>
      <c r="BE799" s="132">
        <f t="shared" si="518"/>
        <v>9.0320000000000011E-2</v>
      </c>
      <c r="BF799" s="132">
        <f t="shared" si="519"/>
        <v>8.3840000000000012E-2</v>
      </c>
      <c r="BG799" s="132">
        <f t="shared" si="530"/>
        <v>6.6400000000000001E-3</v>
      </c>
      <c r="BH799" s="132"/>
      <c r="BI799" s="132">
        <f t="shared" si="498"/>
        <v>1.4374</v>
      </c>
      <c r="BJ799" s="132">
        <f t="shared" si="498"/>
        <v>2.4396500000000003</v>
      </c>
      <c r="BK799" s="132">
        <f t="shared" si="498"/>
        <v>3.4351000000000003</v>
      </c>
      <c r="BL799" s="132">
        <f t="shared" si="520"/>
        <v>0.38420000000000004</v>
      </c>
      <c r="BM799" s="132">
        <f t="shared" si="531"/>
        <v>1.623</v>
      </c>
      <c r="BN799" s="132">
        <f t="shared" si="521"/>
        <v>0.93386000000000002</v>
      </c>
      <c r="BO799" s="132"/>
      <c r="BP799" s="132">
        <f t="shared" si="532"/>
        <v>4.1087500000000006</v>
      </c>
      <c r="BQ799" s="132">
        <f t="shared" si="533"/>
        <v>10.562000000000001</v>
      </c>
      <c r="BR799" s="132">
        <f t="shared" si="534"/>
        <v>0.39107999999999998</v>
      </c>
      <c r="BS799" s="132">
        <f t="shared" si="522"/>
        <v>0.11683</v>
      </c>
      <c r="BT799" s="132">
        <f t="shared" si="523"/>
        <v>1.3441000000000001</v>
      </c>
      <c r="BU799" s="132"/>
      <c r="BV799" s="132">
        <f t="shared" si="535"/>
        <v>0.13689999999999999</v>
      </c>
      <c r="BW799" s="133">
        <f t="shared" si="499"/>
        <v>1.2163000000000002</v>
      </c>
      <c r="BX799" s="133">
        <f t="shared" si="499"/>
        <v>1.3912</v>
      </c>
      <c r="BY799" s="133">
        <f t="shared" si="524"/>
        <v>0.36960000000000004</v>
      </c>
      <c r="BZ799" s="133">
        <f t="shared" si="525"/>
        <v>0.37709999999999999</v>
      </c>
      <c r="CA799" s="133">
        <f t="shared" si="526"/>
        <v>1.0400000000000001E-2</v>
      </c>
      <c r="CB799" s="133">
        <f t="shared" si="527"/>
        <v>9.3179999999999996</v>
      </c>
      <c r="CC799" s="133"/>
      <c r="CD799" s="133">
        <f t="shared" si="528"/>
        <v>1.5007000000000001</v>
      </c>
    </row>
    <row r="800" spans="1:82" ht="15.75" x14ac:dyDescent="0.25">
      <c r="A800" s="125">
        <v>43898</v>
      </c>
      <c r="B800" s="154">
        <v>14374</v>
      </c>
      <c r="C800" s="138">
        <v>49123</v>
      </c>
      <c r="D800" s="138">
        <v>68775</v>
      </c>
      <c r="E800" s="138">
        <v>16143</v>
      </c>
      <c r="F800" s="138">
        <v>45684</v>
      </c>
      <c r="G800" s="138">
        <v>1318</v>
      </c>
      <c r="H800" s="138">
        <v>11448</v>
      </c>
      <c r="I800" s="138">
        <v>12508</v>
      </c>
      <c r="J800" s="138">
        <v>105821</v>
      </c>
      <c r="K800" s="138">
        <v>81556</v>
      </c>
      <c r="L800" s="138">
        <v>3614</v>
      </c>
      <c r="M800" s="138">
        <v>18302</v>
      </c>
      <c r="N800" s="154">
        <v>104</v>
      </c>
      <c r="O800" s="138">
        <v>17221</v>
      </c>
      <c r="P800" s="138">
        <v>14753</v>
      </c>
      <c r="Q800" s="138">
        <v>3460</v>
      </c>
      <c r="R800" s="138">
        <v>13710</v>
      </c>
      <c r="S800" s="138">
        <v>45488</v>
      </c>
      <c r="T800" s="138">
        <v>14119</v>
      </c>
      <c r="U800" s="138">
        <v>3698</v>
      </c>
      <c r="V800" s="138">
        <v>28250</v>
      </c>
      <c r="W800" s="138">
        <v>33090</v>
      </c>
      <c r="X800" s="138">
        <v>18003</v>
      </c>
      <c r="Y800" s="138">
        <v>12660</v>
      </c>
      <c r="Z800" s="138">
        <v>15548</v>
      </c>
      <c r="AA800" s="138">
        <v>48483</v>
      </c>
      <c r="AB800" s="138">
        <v>1058</v>
      </c>
      <c r="AC800" s="138">
        <v>426</v>
      </c>
      <c r="AD800" s="138">
        <v>7496</v>
      </c>
      <c r="AE800" s="138">
        <v>30779</v>
      </c>
      <c r="AF800" s="138">
        <v>7418</v>
      </c>
      <c r="AG800" s="138">
        <v>0</v>
      </c>
      <c r="AH800" s="138">
        <v>60060</v>
      </c>
      <c r="AI800" s="138">
        <v>49400</v>
      </c>
      <c r="AJ800" s="146">
        <v>390620</v>
      </c>
      <c r="AK800" s="128">
        <f t="shared" si="503"/>
        <v>0.18302000000000002</v>
      </c>
      <c r="AL800" s="129">
        <f t="shared" si="504"/>
        <v>1.4374</v>
      </c>
      <c r="AM800" s="129">
        <f t="shared" si="538"/>
        <v>2.4561500000000001</v>
      </c>
      <c r="AN800" s="129">
        <f t="shared" si="538"/>
        <v>3.4387500000000002</v>
      </c>
      <c r="AO800" s="129">
        <f t="shared" si="506"/>
        <v>10.582100000000001</v>
      </c>
      <c r="AP800" s="129">
        <f t="shared" si="507"/>
        <v>4.0777999999999999</v>
      </c>
      <c r="AQ800" s="129">
        <f t="shared" si="537"/>
        <v>0.60060000000000002</v>
      </c>
      <c r="AR800" s="129">
        <f t="shared" si="537"/>
        <v>0.49400000000000005</v>
      </c>
      <c r="AT800" s="131">
        <f t="shared" si="529"/>
        <v>43898</v>
      </c>
      <c r="AU800" s="132">
        <f t="shared" si="508"/>
        <v>0.30779000000000001</v>
      </c>
      <c r="AV800" s="132">
        <f t="shared" si="509"/>
        <v>0.48483000000000004</v>
      </c>
      <c r="AW800" s="132">
        <f t="shared" si="510"/>
        <v>0.45488000000000006</v>
      </c>
      <c r="AX800" s="132">
        <f t="shared" si="511"/>
        <v>4.2600000000000008E-3</v>
      </c>
      <c r="AY800" s="132">
        <f t="shared" si="512"/>
        <v>1.0580000000000001E-2</v>
      </c>
      <c r="AZ800" s="132">
        <f t="shared" si="513"/>
        <v>0.28250000000000003</v>
      </c>
      <c r="BA800" s="132">
        <f t="shared" si="514"/>
        <v>0.12660000000000002</v>
      </c>
      <c r="BB800" s="132">
        <f t="shared" si="515"/>
        <v>0.66180000000000005</v>
      </c>
      <c r="BC800" s="132">
        <f t="shared" si="516"/>
        <v>0.15548000000000001</v>
      </c>
      <c r="BD800" s="132">
        <f t="shared" si="517"/>
        <v>0.18003000000000002</v>
      </c>
      <c r="BE800" s="132">
        <f t="shared" si="518"/>
        <v>7.418000000000001E-2</v>
      </c>
      <c r="BF800" s="132">
        <f t="shared" si="519"/>
        <v>7.4960000000000013E-2</v>
      </c>
      <c r="BG800" s="132">
        <f t="shared" si="530"/>
        <v>0</v>
      </c>
      <c r="BH800" s="132"/>
      <c r="BI800" s="132">
        <f t="shared" si="498"/>
        <v>1.4374</v>
      </c>
      <c r="BJ800" s="132">
        <f t="shared" si="498"/>
        <v>2.4561500000000001</v>
      </c>
      <c r="BK800" s="132">
        <f t="shared" si="498"/>
        <v>3.4387500000000002</v>
      </c>
      <c r="BL800" s="132">
        <f t="shared" si="520"/>
        <v>0.36980000000000002</v>
      </c>
      <c r="BM800" s="132">
        <f t="shared" si="531"/>
        <v>1.6143000000000001</v>
      </c>
      <c r="BN800" s="132">
        <f t="shared" si="521"/>
        <v>0.91368000000000005</v>
      </c>
      <c r="BO800" s="132"/>
      <c r="BP800" s="132">
        <f t="shared" si="532"/>
        <v>4.0777999999999999</v>
      </c>
      <c r="BQ800" s="132">
        <f t="shared" si="533"/>
        <v>10.582100000000001</v>
      </c>
      <c r="BR800" s="132">
        <f t="shared" si="534"/>
        <v>0.39061999999999997</v>
      </c>
      <c r="BS800" s="132">
        <f t="shared" si="522"/>
        <v>0.14119000000000001</v>
      </c>
      <c r="BT800" s="132">
        <f t="shared" si="523"/>
        <v>1.371</v>
      </c>
      <c r="BU800" s="132"/>
      <c r="BV800" s="132">
        <f t="shared" si="535"/>
        <v>0.1318</v>
      </c>
      <c r="BW800" s="133">
        <f t="shared" si="499"/>
        <v>1.1448</v>
      </c>
      <c r="BX800" s="133">
        <f t="shared" si="499"/>
        <v>1.2508000000000001</v>
      </c>
      <c r="BY800" s="133">
        <f t="shared" si="524"/>
        <v>0.34600000000000003</v>
      </c>
      <c r="BZ800" s="133">
        <f t="shared" si="525"/>
        <v>0.3614</v>
      </c>
      <c r="CA800" s="133">
        <f t="shared" si="526"/>
        <v>1.0400000000000001E-2</v>
      </c>
      <c r="CB800" s="133">
        <f t="shared" si="527"/>
        <v>8.6105</v>
      </c>
      <c r="CC800" s="133"/>
      <c r="CD800" s="133">
        <f t="shared" si="528"/>
        <v>1.4753000000000001</v>
      </c>
    </row>
    <row r="801" spans="1:82" ht="15.75" x14ac:dyDescent="0.25">
      <c r="A801" s="125">
        <v>43899</v>
      </c>
      <c r="B801" s="138">
        <v>13490</v>
      </c>
      <c r="C801" s="138">
        <v>46797</v>
      </c>
      <c r="D801" s="138">
        <v>66228</v>
      </c>
      <c r="E801" s="138">
        <v>15904</v>
      </c>
      <c r="F801" s="138">
        <v>41991</v>
      </c>
      <c r="G801" s="138">
        <v>1115</v>
      </c>
      <c r="H801" s="138">
        <v>10345</v>
      </c>
      <c r="I801" s="138">
        <v>10719</v>
      </c>
      <c r="J801" s="138">
        <v>101360</v>
      </c>
      <c r="K801" s="138">
        <v>78644</v>
      </c>
      <c r="L801" s="138">
        <v>3295</v>
      </c>
      <c r="M801" s="138">
        <v>14880</v>
      </c>
      <c r="N801" s="138">
        <v>209</v>
      </c>
      <c r="O801" s="138">
        <v>14650</v>
      </c>
      <c r="P801" s="138">
        <v>13288</v>
      </c>
      <c r="Q801" s="138">
        <v>3004</v>
      </c>
      <c r="R801" s="138">
        <v>13046</v>
      </c>
      <c r="S801" s="138">
        <v>46449</v>
      </c>
      <c r="T801" s="138">
        <v>9819</v>
      </c>
      <c r="U801" s="138">
        <v>3576</v>
      </c>
      <c r="V801" s="138">
        <v>25120</v>
      </c>
      <c r="W801" s="138">
        <v>31776</v>
      </c>
      <c r="X801" s="138">
        <v>14172</v>
      </c>
      <c r="Y801" s="138">
        <v>12096</v>
      </c>
      <c r="Z801" s="138">
        <v>14822</v>
      </c>
      <c r="AA801" s="138">
        <v>45757</v>
      </c>
      <c r="AB801" s="138">
        <v>922</v>
      </c>
      <c r="AC801" s="138">
        <v>334</v>
      </c>
      <c r="AD801" s="138">
        <v>10070</v>
      </c>
      <c r="AE801" s="138">
        <v>35587</v>
      </c>
      <c r="AF801" s="138">
        <v>8713</v>
      </c>
      <c r="AG801" s="138">
        <v>10820</v>
      </c>
      <c r="AH801" s="138">
        <v>84550</v>
      </c>
      <c r="AI801" s="138">
        <v>64400</v>
      </c>
      <c r="AJ801" s="138">
        <v>364720</v>
      </c>
      <c r="AK801" s="128">
        <f t="shared" si="503"/>
        <v>0.14880000000000002</v>
      </c>
      <c r="AL801" s="129">
        <f t="shared" si="504"/>
        <v>1.349</v>
      </c>
      <c r="AM801" s="129">
        <f t="shared" si="538"/>
        <v>2.3398500000000002</v>
      </c>
      <c r="AN801" s="129">
        <f t="shared" si="538"/>
        <v>3.3114000000000003</v>
      </c>
      <c r="AO801" s="129">
        <f t="shared" si="506"/>
        <v>10.136000000000001</v>
      </c>
      <c r="AP801" s="129">
        <f t="shared" si="507"/>
        <v>3.9322000000000004</v>
      </c>
      <c r="AQ801" s="129">
        <f t="shared" si="537"/>
        <v>0.84550000000000003</v>
      </c>
      <c r="AR801" s="129">
        <f t="shared" si="537"/>
        <v>0.64400000000000002</v>
      </c>
      <c r="AT801" s="131">
        <f t="shared" si="529"/>
        <v>43899</v>
      </c>
      <c r="AU801" s="132">
        <f t="shared" si="508"/>
        <v>0.35587000000000002</v>
      </c>
      <c r="AV801" s="132">
        <f t="shared" si="509"/>
        <v>0.45757000000000003</v>
      </c>
      <c r="AW801" s="132">
        <f t="shared" si="510"/>
        <v>0.46449000000000001</v>
      </c>
      <c r="AX801" s="132">
        <f t="shared" si="511"/>
        <v>3.3400000000000001E-3</v>
      </c>
      <c r="AY801" s="132">
        <f t="shared" si="512"/>
        <v>9.2200000000000008E-3</v>
      </c>
      <c r="AZ801" s="132">
        <f t="shared" si="513"/>
        <v>0.25120000000000003</v>
      </c>
      <c r="BA801" s="132">
        <f t="shared" si="514"/>
        <v>0.12096000000000001</v>
      </c>
      <c r="BB801" s="132">
        <f t="shared" si="515"/>
        <v>0.63552000000000008</v>
      </c>
      <c r="BC801" s="132">
        <f t="shared" si="516"/>
        <v>0.14822000000000002</v>
      </c>
      <c r="BD801" s="132">
        <f t="shared" si="517"/>
        <v>0.14172000000000001</v>
      </c>
      <c r="BE801" s="132">
        <f t="shared" si="518"/>
        <v>8.7130000000000013E-2</v>
      </c>
      <c r="BF801" s="132">
        <f t="shared" si="519"/>
        <v>0.10070000000000001</v>
      </c>
      <c r="BG801" s="132">
        <f t="shared" si="530"/>
        <v>1.082E-2</v>
      </c>
      <c r="BH801" s="132"/>
      <c r="BI801" s="132">
        <f t="shared" si="498"/>
        <v>1.349</v>
      </c>
      <c r="BJ801" s="132">
        <f t="shared" si="498"/>
        <v>2.3398500000000002</v>
      </c>
      <c r="BK801" s="132">
        <f t="shared" si="498"/>
        <v>3.3114000000000003</v>
      </c>
      <c r="BL801" s="132">
        <f t="shared" si="520"/>
        <v>0.35760000000000003</v>
      </c>
      <c r="BM801" s="132">
        <f t="shared" si="531"/>
        <v>1.5904</v>
      </c>
      <c r="BN801" s="132">
        <f t="shared" si="521"/>
        <v>0.83982000000000012</v>
      </c>
      <c r="BO801" s="132"/>
      <c r="BP801" s="132">
        <f t="shared" si="532"/>
        <v>3.9322000000000004</v>
      </c>
      <c r="BQ801" s="132">
        <f t="shared" si="533"/>
        <v>10.136000000000001</v>
      </c>
      <c r="BR801" s="132">
        <f t="shared" si="534"/>
        <v>0.36471999999999999</v>
      </c>
      <c r="BS801" s="132">
        <f t="shared" si="522"/>
        <v>9.8190000000000013E-2</v>
      </c>
      <c r="BT801" s="132">
        <f t="shared" si="523"/>
        <v>1.3046</v>
      </c>
      <c r="BU801" s="132"/>
      <c r="BV801" s="132">
        <f t="shared" si="535"/>
        <v>0.1115</v>
      </c>
      <c r="BW801" s="133">
        <f t="shared" si="499"/>
        <v>1.0345</v>
      </c>
      <c r="BX801" s="133">
        <f t="shared" si="499"/>
        <v>1.0719000000000001</v>
      </c>
      <c r="BY801" s="133">
        <f t="shared" si="524"/>
        <v>0.3004</v>
      </c>
      <c r="BZ801" s="133">
        <f t="shared" si="525"/>
        <v>0.32950000000000002</v>
      </c>
      <c r="CA801" s="133">
        <f t="shared" si="526"/>
        <v>2.0900000000000002E-2</v>
      </c>
      <c r="CB801" s="133">
        <f t="shared" si="527"/>
        <v>7.3250000000000002</v>
      </c>
      <c r="CC801" s="133"/>
      <c r="CD801" s="133">
        <f t="shared" si="528"/>
        <v>1.3288</v>
      </c>
    </row>
    <row r="802" spans="1:82" ht="15.75" x14ac:dyDescent="0.25">
      <c r="A802" s="125">
        <v>43900</v>
      </c>
      <c r="B802" s="138">
        <v>13301</v>
      </c>
      <c r="C802" s="138">
        <v>45811</v>
      </c>
      <c r="D802" s="138">
        <v>65390</v>
      </c>
      <c r="E802" s="138">
        <v>15746</v>
      </c>
      <c r="F802" s="138">
        <v>41080</v>
      </c>
      <c r="G802" s="138">
        <v>1025</v>
      </c>
      <c r="H802" s="138">
        <v>10110</v>
      </c>
      <c r="I802" s="138">
        <v>10705</v>
      </c>
      <c r="J802" s="138">
        <v>99259</v>
      </c>
      <c r="K802" s="138">
        <v>77576</v>
      </c>
      <c r="L802" s="138">
        <v>3282</v>
      </c>
      <c r="M802" s="138">
        <v>14217</v>
      </c>
      <c r="N802" s="138">
        <v>211</v>
      </c>
      <c r="O802" s="138">
        <v>14149</v>
      </c>
      <c r="P802" s="138">
        <v>12797</v>
      </c>
      <c r="Q802" s="138">
        <v>2951</v>
      </c>
      <c r="R802" s="138">
        <v>14148</v>
      </c>
      <c r="S802" s="138">
        <v>45991</v>
      </c>
      <c r="T802" s="138">
        <v>12130</v>
      </c>
      <c r="U802" s="138">
        <v>3457</v>
      </c>
      <c r="V802" s="138">
        <v>24397</v>
      </c>
      <c r="W802" s="138">
        <v>30617</v>
      </c>
      <c r="X802" s="138">
        <v>13381</v>
      </c>
      <c r="Y802" s="138">
        <v>12414</v>
      </c>
      <c r="Z802" s="138">
        <v>13831</v>
      </c>
      <c r="AA802" s="138">
        <v>43408</v>
      </c>
      <c r="AB802" s="138">
        <v>801</v>
      </c>
      <c r="AC802" s="154">
        <v>334</v>
      </c>
      <c r="AD802" s="146">
        <v>8272</v>
      </c>
      <c r="AE802" s="138">
        <v>47500</v>
      </c>
      <c r="AF802" s="138">
        <v>9157</v>
      </c>
      <c r="AG802" s="138">
        <v>0</v>
      </c>
      <c r="AH802" s="138">
        <v>59590</v>
      </c>
      <c r="AI802" s="138">
        <v>48420</v>
      </c>
      <c r="AJ802" s="138">
        <v>380660</v>
      </c>
      <c r="AK802" s="128">
        <f t="shared" si="503"/>
        <v>0.14217000000000002</v>
      </c>
      <c r="AL802" s="129">
        <f t="shared" si="504"/>
        <v>1.3301000000000001</v>
      </c>
      <c r="AM802" s="129">
        <f t="shared" si="538"/>
        <v>2.2905500000000001</v>
      </c>
      <c r="AN802" s="129">
        <f t="shared" si="538"/>
        <v>3.2695000000000003</v>
      </c>
      <c r="AO802" s="129">
        <f t="shared" si="506"/>
        <v>9.9259000000000004</v>
      </c>
      <c r="AP802" s="129">
        <f t="shared" si="507"/>
        <v>3.8788</v>
      </c>
      <c r="AQ802" s="129">
        <f t="shared" si="537"/>
        <v>0.5959000000000001</v>
      </c>
      <c r="AR802" s="129">
        <f t="shared" si="537"/>
        <v>0.48420000000000002</v>
      </c>
      <c r="AT802" s="131">
        <f t="shared" si="529"/>
        <v>43900</v>
      </c>
      <c r="AU802" s="132">
        <f t="shared" si="508"/>
        <v>0.47500000000000003</v>
      </c>
      <c r="AV802" s="132">
        <f t="shared" si="509"/>
        <v>0.43408000000000002</v>
      </c>
      <c r="AW802" s="132">
        <f t="shared" si="510"/>
        <v>0.45991000000000004</v>
      </c>
      <c r="AX802" s="132">
        <f t="shared" si="511"/>
        <v>3.3400000000000001E-3</v>
      </c>
      <c r="AY802" s="132">
        <f t="shared" si="512"/>
        <v>8.0100000000000015E-3</v>
      </c>
      <c r="AZ802" s="132">
        <f t="shared" si="513"/>
        <v>0.24397000000000002</v>
      </c>
      <c r="BA802" s="132">
        <f t="shared" si="514"/>
        <v>0.12414000000000001</v>
      </c>
      <c r="BB802" s="132">
        <f t="shared" si="515"/>
        <v>0.61234</v>
      </c>
      <c r="BC802" s="132">
        <f t="shared" si="516"/>
        <v>0.13831000000000002</v>
      </c>
      <c r="BD802" s="132">
        <f t="shared" si="517"/>
        <v>0.13381000000000001</v>
      </c>
      <c r="BE802" s="132">
        <f t="shared" si="518"/>
        <v>9.1570000000000012E-2</v>
      </c>
      <c r="BF802" s="132">
        <f t="shared" si="519"/>
        <v>8.2720000000000002E-2</v>
      </c>
      <c r="BG802" s="132">
        <f t="shared" si="530"/>
        <v>0</v>
      </c>
      <c r="BH802" s="132"/>
      <c r="BI802" s="132">
        <f t="shared" ref="BI802:BK865" si="539">(AL802)</f>
        <v>1.3301000000000001</v>
      </c>
      <c r="BJ802" s="132">
        <f t="shared" si="539"/>
        <v>2.2905500000000001</v>
      </c>
      <c r="BK802" s="132">
        <f t="shared" si="539"/>
        <v>3.2695000000000003</v>
      </c>
      <c r="BL802" s="132">
        <f t="shared" si="520"/>
        <v>0.34570000000000001</v>
      </c>
      <c r="BM802" s="132">
        <f t="shared" si="531"/>
        <v>1.5746</v>
      </c>
      <c r="BN802" s="132">
        <f t="shared" si="521"/>
        <v>0.82160000000000011</v>
      </c>
      <c r="BO802" s="132"/>
      <c r="BP802" s="132">
        <f t="shared" si="532"/>
        <v>3.8788</v>
      </c>
      <c r="BQ802" s="132">
        <f t="shared" si="533"/>
        <v>9.9259000000000004</v>
      </c>
      <c r="BR802" s="132">
        <f t="shared" si="534"/>
        <v>0.38066</v>
      </c>
      <c r="BS802" s="132">
        <f t="shared" si="522"/>
        <v>0.12130000000000001</v>
      </c>
      <c r="BT802" s="132">
        <f t="shared" si="523"/>
        <v>1.4148000000000001</v>
      </c>
      <c r="BU802" s="132"/>
      <c r="BV802" s="132">
        <f t="shared" si="535"/>
        <v>0.10250000000000001</v>
      </c>
      <c r="BW802" s="133">
        <f t="shared" si="499"/>
        <v>1.0110000000000001</v>
      </c>
      <c r="BX802" s="133">
        <f t="shared" si="499"/>
        <v>1.0705</v>
      </c>
      <c r="BY802" s="133">
        <f t="shared" si="524"/>
        <v>0.29510000000000003</v>
      </c>
      <c r="BZ802" s="133">
        <f t="shared" si="525"/>
        <v>0.32819999999999999</v>
      </c>
      <c r="CA802" s="133">
        <f t="shared" si="526"/>
        <v>2.1100000000000001E-2</v>
      </c>
      <c r="CB802" s="133">
        <f t="shared" si="527"/>
        <v>7.0745000000000005</v>
      </c>
      <c r="CC802" s="133"/>
      <c r="CD802" s="133">
        <f t="shared" si="528"/>
        <v>1.2797000000000001</v>
      </c>
    </row>
    <row r="803" spans="1:82" ht="15.75" x14ac:dyDescent="0.25">
      <c r="A803" s="125">
        <v>43901</v>
      </c>
      <c r="B803" s="138">
        <v>13285</v>
      </c>
      <c r="C803" s="138">
        <v>46223</v>
      </c>
      <c r="D803" s="138">
        <v>65741</v>
      </c>
      <c r="E803" s="138">
        <v>15598</v>
      </c>
      <c r="F803" s="138">
        <v>41467</v>
      </c>
      <c r="G803" s="138">
        <v>1038</v>
      </c>
      <c r="H803" s="138">
        <v>9964</v>
      </c>
      <c r="I803" s="138">
        <v>10215</v>
      </c>
      <c r="J803" s="138">
        <v>99456</v>
      </c>
      <c r="K803" s="138">
        <v>77345</v>
      </c>
      <c r="L803" s="138">
        <v>3245</v>
      </c>
      <c r="M803" s="138">
        <v>14633</v>
      </c>
      <c r="N803" s="138">
        <v>215</v>
      </c>
      <c r="O803" s="138">
        <v>14075</v>
      </c>
      <c r="P803" s="138">
        <v>12674</v>
      </c>
      <c r="Q803" s="138">
        <v>2931</v>
      </c>
      <c r="R803" s="138">
        <v>17540</v>
      </c>
      <c r="S803" s="138">
        <v>46557</v>
      </c>
      <c r="T803" s="138">
        <v>9318</v>
      </c>
      <c r="U803" s="138">
        <v>3432</v>
      </c>
      <c r="V803" s="138">
        <v>24241</v>
      </c>
      <c r="W803" s="138">
        <v>31971</v>
      </c>
      <c r="X803" s="138">
        <v>13132</v>
      </c>
      <c r="Y803" s="138">
        <v>12324</v>
      </c>
      <c r="Z803" s="138">
        <v>14960</v>
      </c>
      <c r="AA803" s="138">
        <v>44999</v>
      </c>
      <c r="AB803" s="138">
        <v>763</v>
      </c>
      <c r="AC803" s="138">
        <v>381</v>
      </c>
      <c r="AD803" s="138">
        <v>7378</v>
      </c>
      <c r="AE803" s="138">
        <v>32112</v>
      </c>
      <c r="AF803" s="138">
        <v>9169</v>
      </c>
      <c r="AG803" s="138">
        <v>10870</v>
      </c>
      <c r="AH803" s="138">
        <v>56720</v>
      </c>
      <c r="AI803" s="138">
        <v>43930</v>
      </c>
      <c r="AJ803" s="138">
        <v>380300</v>
      </c>
      <c r="AK803" s="128">
        <f t="shared" si="503"/>
        <v>0.14633000000000002</v>
      </c>
      <c r="AL803" s="129">
        <f t="shared" si="504"/>
        <v>1.3285</v>
      </c>
      <c r="AM803" s="129">
        <f t="shared" si="538"/>
        <v>2.31115</v>
      </c>
      <c r="AN803" s="129">
        <f t="shared" si="538"/>
        <v>3.2870500000000002</v>
      </c>
      <c r="AO803" s="129">
        <f t="shared" si="506"/>
        <v>9.9456000000000007</v>
      </c>
      <c r="AP803" s="129">
        <f t="shared" si="507"/>
        <v>3.8672500000000003</v>
      </c>
      <c r="AQ803" s="129">
        <f t="shared" si="537"/>
        <v>0.56720000000000004</v>
      </c>
      <c r="AR803" s="129">
        <f t="shared" si="537"/>
        <v>0.43930000000000002</v>
      </c>
      <c r="AT803" s="131">
        <f t="shared" si="529"/>
        <v>43901</v>
      </c>
      <c r="AU803" s="132">
        <f t="shared" si="508"/>
        <v>0.32112000000000002</v>
      </c>
      <c r="AV803" s="132">
        <f t="shared" si="509"/>
        <v>0.44999000000000006</v>
      </c>
      <c r="AW803" s="132">
        <f t="shared" si="510"/>
        <v>0.46557000000000004</v>
      </c>
      <c r="AX803" s="132">
        <f t="shared" si="511"/>
        <v>3.8100000000000005E-3</v>
      </c>
      <c r="AY803" s="132">
        <f t="shared" si="512"/>
        <v>7.6300000000000005E-3</v>
      </c>
      <c r="AZ803" s="132">
        <f t="shared" si="513"/>
        <v>0.24241000000000001</v>
      </c>
      <c r="BA803" s="132">
        <f t="shared" si="514"/>
        <v>0.12324000000000002</v>
      </c>
      <c r="BB803" s="132">
        <f t="shared" si="515"/>
        <v>0.6394200000000001</v>
      </c>
      <c r="BC803" s="132">
        <f t="shared" si="516"/>
        <v>0.14960000000000001</v>
      </c>
      <c r="BD803" s="132">
        <f t="shared" si="517"/>
        <v>0.13132000000000002</v>
      </c>
      <c r="BE803" s="132">
        <f t="shared" si="518"/>
        <v>9.1690000000000008E-2</v>
      </c>
      <c r="BF803" s="132">
        <f t="shared" si="519"/>
        <v>7.3780000000000012E-2</v>
      </c>
      <c r="BG803" s="132">
        <f t="shared" si="530"/>
        <v>1.0869999999999999E-2</v>
      </c>
      <c r="BH803" s="132"/>
      <c r="BI803" s="132">
        <f t="shared" si="539"/>
        <v>1.3285</v>
      </c>
      <c r="BJ803" s="132">
        <f t="shared" si="539"/>
        <v>2.31115</v>
      </c>
      <c r="BK803" s="132">
        <f t="shared" si="539"/>
        <v>3.2870500000000002</v>
      </c>
      <c r="BL803" s="132">
        <f t="shared" si="520"/>
        <v>0.34320000000000001</v>
      </c>
      <c r="BM803" s="132">
        <f t="shared" si="531"/>
        <v>1.5598000000000001</v>
      </c>
      <c r="BN803" s="132">
        <f t="shared" si="521"/>
        <v>0.82934000000000008</v>
      </c>
      <c r="BO803" s="132"/>
      <c r="BP803" s="132">
        <f t="shared" si="532"/>
        <v>3.8672500000000003</v>
      </c>
      <c r="BQ803" s="132">
        <f t="shared" si="533"/>
        <v>9.9456000000000007</v>
      </c>
      <c r="BR803" s="132">
        <f t="shared" si="534"/>
        <v>0.38029999999999997</v>
      </c>
      <c r="BS803" s="132">
        <f t="shared" si="522"/>
        <v>9.3180000000000013E-2</v>
      </c>
      <c r="BT803" s="132">
        <f t="shared" si="523"/>
        <v>1.754</v>
      </c>
      <c r="BU803" s="132"/>
      <c r="BV803" s="132">
        <f t="shared" si="535"/>
        <v>0.1038</v>
      </c>
      <c r="BW803" s="133">
        <f t="shared" ref="BW803:BX866" si="540">(H803)*0.0001</f>
        <v>0.99640000000000006</v>
      </c>
      <c r="BX803" s="133">
        <f t="shared" si="540"/>
        <v>1.0215000000000001</v>
      </c>
      <c r="BY803" s="133">
        <f t="shared" si="524"/>
        <v>0.29310000000000003</v>
      </c>
      <c r="BZ803" s="133">
        <f t="shared" si="525"/>
        <v>0.32450000000000001</v>
      </c>
      <c r="CA803" s="133">
        <f t="shared" si="526"/>
        <v>2.1500000000000002E-2</v>
      </c>
      <c r="CB803" s="133">
        <f t="shared" si="527"/>
        <v>7.0375000000000005</v>
      </c>
      <c r="CC803" s="133"/>
      <c r="CD803" s="133">
        <f t="shared" si="528"/>
        <v>1.2674000000000001</v>
      </c>
    </row>
    <row r="804" spans="1:82" ht="15.75" x14ac:dyDescent="0.25">
      <c r="A804" s="125">
        <v>43902</v>
      </c>
      <c r="B804" s="138">
        <v>13152</v>
      </c>
      <c r="C804" s="138">
        <v>45679</v>
      </c>
      <c r="D804" s="138">
        <v>65274</v>
      </c>
      <c r="E804" s="138">
        <v>15481</v>
      </c>
      <c r="F804" s="138">
        <v>41398</v>
      </c>
      <c r="G804" s="138">
        <v>1033</v>
      </c>
      <c r="H804" s="138">
        <v>9976</v>
      </c>
      <c r="I804" s="138">
        <v>10774</v>
      </c>
      <c r="J804" s="138">
        <v>98275</v>
      </c>
      <c r="K804" s="138">
        <v>76811</v>
      </c>
      <c r="L804" s="138">
        <v>3188</v>
      </c>
      <c r="M804" s="138">
        <v>14715</v>
      </c>
      <c r="N804" s="138">
        <v>225</v>
      </c>
      <c r="O804" s="138">
        <v>14085</v>
      </c>
      <c r="P804" s="138">
        <v>12735</v>
      </c>
      <c r="Q804" s="138">
        <v>2982</v>
      </c>
      <c r="R804" s="138">
        <v>13077</v>
      </c>
      <c r="S804" s="138">
        <v>44787</v>
      </c>
      <c r="T804" s="138">
        <v>12216</v>
      </c>
      <c r="U804" s="138">
        <v>3287</v>
      </c>
      <c r="V804" s="138">
        <v>24363</v>
      </c>
      <c r="W804" s="138">
        <v>31688</v>
      </c>
      <c r="X804" s="146">
        <v>13665</v>
      </c>
      <c r="Y804" s="138">
        <v>12067</v>
      </c>
      <c r="Z804" s="138">
        <v>13987</v>
      </c>
      <c r="AA804" s="138">
        <v>42969</v>
      </c>
      <c r="AB804" s="138">
        <v>841</v>
      </c>
      <c r="AC804" s="138">
        <v>353</v>
      </c>
      <c r="AD804" s="138">
        <v>7608</v>
      </c>
      <c r="AE804" s="138">
        <v>26916</v>
      </c>
      <c r="AF804" s="138">
        <v>9382</v>
      </c>
      <c r="AG804" s="138">
        <v>0</v>
      </c>
      <c r="AH804" s="138">
        <v>55800</v>
      </c>
      <c r="AI804" s="138">
        <v>43090</v>
      </c>
      <c r="AJ804" s="146">
        <v>389160</v>
      </c>
      <c r="AK804" s="128">
        <f t="shared" si="503"/>
        <v>0.14715</v>
      </c>
      <c r="AL804" s="129">
        <f t="shared" si="504"/>
        <v>1.3152000000000001</v>
      </c>
      <c r="AM804" s="129">
        <f t="shared" si="538"/>
        <v>2.2839499999999999</v>
      </c>
      <c r="AN804" s="129">
        <f t="shared" si="538"/>
        <v>3.2637</v>
      </c>
      <c r="AO804" s="129">
        <f t="shared" si="506"/>
        <v>9.8275000000000006</v>
      </c>
      <c r="AP804" s="129">
        <f t="shared" si="507"/>
        <v>3.8405500000000004</v>
      </c>
      <c r="AQ804" s="129">
        <f t="shared" si="537"/>
        <v>0.55800000000000005</v>
      </c>
      <c r="AR804" s="129">
        <f t="shared" si="537"/>
        <v>0.43090000000000006</v>
      </c>
      <c r="AT804" s="131">
        <f t="shared" si="529"/>
        <v>43902</v>
      </c>
      <c r="AU804" s="132">
        <f t="shared" si="508"/>
        <v>0.26916000000000001</v>
      </c>
      <c r="AV804" s="132">
        <f t="shared" si="509"/>
        <v>0.42969000000000002</v>
      </c>
      <c r="AW804" s="132">
        <f t="shared" si="510"/>
        <v>0.44787000000000005</v>
      </c>
      <c r="AX804" s="132">
        <f t="shared" si="511"/>
        <v>3.5300000000000002E-3</v>
      </c>
      <c r="AY804" s="132">
        <f t="shared" si="512"/>
        <v>8.4100000000000008E-3</v>
      </c>
      <c r="AZ804" s="132">
        <f t="shared" si="513"/>
        <v>0.24363000000000001</v>
      </c>
      <c r="BA804" s="132">
        <f t="shared" si="514"/>
        <v>0.12067000000000001</v>
      </c>
      <c r="BB804" s="132">
        <f t="shared" si="515"/>
        <v>0.6337600000000001</v>
      </c>
      <c r="BC804" s="132">
        <f t="shared" si="516"/>
        <v>0.13987000000000002</v>
      </c>
      <c r="BD804" s="132">
        <f t="shared" si="517"/>
        <v>0.13665000000000002</v>
      </c>
      <c r="BE804" s="132">
        <f t="shared" si="518"/>
        <v>9.3820000000000014E-2</v>
      </c>
      <c r="BF804" s="132">
        <f t="shared" si="519"/>
        <v>7.6080000000000009E-2</v>
      </c>
      <c r="BG804" s="132">
        <f t="shared" si="530"/>
        <v>0</v>
      </c>
      <c r="BH804" s="132"/>
      <c r="BI804" s="132">
        <f t="shared" si="539"/>
        <v>1.3152000000000001</v>
      </c>
      <c r="BJ804" s="132">
        <f t="shared" si="539"/>
        <v>2.2839499999999999</v>
      </c>
      <c r="BK804" s="132">
        <f t="shared" si="539"/>
        <v>3.2637</v>
      </c>
      <c r="BL804" s="132">
        <f t="shared" si="520"/>
        <v>0.32869999999999999</v>
      </c>
      <c r="BM804" s="132">
        <f t="shared" si="531"/>
        <v>1.5481</v>
      </c>
      <c r="BN804" s="132">
        <f t="shared" si="521"/>
        <v>0.82796000000000003</v>
      </c>
      <c r="BO804" s="132"/>
      <c r="BP804" s="132">
        <f t="shared" si="532"/>
        <v>3.8405500000000004</v>
      </c>
      <c r="BQ804" s="132">
        <f t="shared" si="533"/>
        <v>9.8275000000000006</v>
      </c>
      <c r="BR804" s="132">
        <f t="shared" si="534"/>
        <v>0.38916000000000001</v>
      </c>
      <c r="BS804" s="132">
        <f t="shared" si="522"/>
        <v>0.12216</v>
      </c>
      <c r="BT804" s="132">
        <f t="shared" si="523"/>
        <v>1.3077000000000001</v>
      </c>
      <c r="BU804" s="132"/>
      <c r="BV804" s="132">
        <f t="shared" si="535"/>
        <v>0.1033</v>
      </c>
      <c r="BW804" s="133">
        <f t="shared" si="540"/>
        <v>0.99760000000000004</v>
      </c>
      <c r="BX804" s="133">
        <f t="shared" si="540"/>
        <v>1.0774000000000001</v>
      </c>
      <c r="BY804" s="133">
        <f t="shared" si="524"/>
        <v>0.29820000000000002</v>
      </c>
      <c r="BZ804" s="133">
        <f t="shared" si="525"/>
        <v>0.31880000000000003</v>
      </c>
      <c r="CA804" s="133">
        <f t="shared" si="526"/>
        <v>2.2500000000000003E-2</v>
      </c>
      <c r="CB804" s="133">
        <f t="shared" si="527"/>
        <v>7.0425000000000004</v>
      </c>
      <c r="CC804" s="133"/>
      <c r="CD804" s="133">
        <f t="shared" si="528"/>
        <v>1.2735000000000001</v>
      </c>
    </row>
    <row r="805" spans="1:82" ht="15.75" x14ac:dyDescent="0.25">
      <c r="A805" s="125">
        <v>43903</v>
      </c>
      <c r="B805" s="138">
        <v>13770</v>
      </c>
      <c r="C805" s="138">
        <v>47519</v>
      </c>
      <c r="D805" s="138">
        <v>67068</v>
      </c>
      <c r="E805" s="138">
        <v>15443</v>
      </c>
      <c r="F805" s="138">
        <v>41896</v>
      </c>
      <c r="G805" s="138">
        <v>1258</v>
      </c>
      <c r="H805" s="138">
        <v>11173</v>
      </c>
      <c r="I805" s="138">
        <v>12133</v>
      </c>
      <c r="J805" s="138">
        <v>101683</v>
      </c>
      <c r="K805" s="138">
        <v>77391</v>
      </c>
      <c r="L805" s="138">
        <v>3579</v>
      </c>
      <c r="M805" s="138">
        <v>14774</v>
      </c>
      <c r="N805" s="138">
        <v>178</v>
      </c>
      <c r="O805" s="138">
        <v>15032</v>
      </c>
      <c r="P805" s="138">
        <v>13801</v>
      </c>
      <c r="Q805" s="138">
        <v>3339</v>
      </c>
      <c r="R805" s="146">
        <v>12052</v>
      </c>
      <c r="S805" s="138">
        <v>45365</v>
      </c>
      <c r="T805" s="138">
        <v>10637</v>
      </c>
      <c r="U805" s="138">
        <v>3552</v>
      </c>
      <c r="V805" s="138">
        <v>25221</v>
      </c>
      <c r="W805" s="138">
        <v>31793</v>
      </c>
      <c r="X805" s="138">
        <v>17102</v>
      </c>
      <c r="Y805" s="138">
        <v>12939</v>
      </c>
      <c r="Z805" s="138">
        <v>14478</v>
      </c>
      <c r="AA805" s="138">
        <v>45405</v>
      </c>
      <c r="AB805" s="138">
        <v>1231</v>
      </c>
      <c r="AC805" s="138">
        <v>387</v>
      </c>
      <c r="AD805" s="138">
        <v>5908</v>
      </c>
      <c r="AE805" s="138">
        <v>30088</v>
      </c>
      <c r="AF805" s="138">
        <v>8728</v>
      </c>
      <c r="AG805" s="138">
        <v>11010</v>
      </c>
      <c r="AH805" s="138">
        <v>40590</v>
      </c>
      <c r="AI805" s="138">
        <v>33880</v>
      </c>
      <c r="AJ805" s="146">
        <v>377780</v>
      </c>
      <c r="AK805" s="128">
        <f t="shared" si="503"/>
        <v>0.14774000000000001</v>
      </c>
      <c r="AL805" s="129">
        <f t="shared" si="504"/>
        <v>1.377</v>
      </c>
      <c r="AM805" s="129">
        <f t="shared" si="538"/>
        <v>2.37595</v>
      </c>
      <c r="AN805" s="129">
        <f t="shared" si="538"/>
        <v>3.3534000000000002</v>
      </c>
      <c r="AO805" s="129">
        <f t="shared" si="506"/>
        <v>10.1683</v>
      </c>
      <c r="AP805" s="129">
        <f t="shared" si="507"/>
        <v>3.8695500000000003</v>
      </c>
      <c r="AQ805" s="129">
        <f t="shared" si="537"/>
        <v>0.40590000000000004</v>
      </c>
      <c r="AR805" s="129">
        <f t="shared" si="537"/>
        <v>0.33880000000000005</v>
      </c>
      <c r="AT805" s="131">
        <f t="shared" si="529"/>
        <v>43903</v>
      </c>
      <c r="AU805" s="132">
        <f t="shared" si="508"/>
        <v>0.30088000000000004</v>
      </c>
      <c r="AV805" s="132">
        <f t="shared" si="509"/>
        <v>0.45405000000000006</v>
      </c>
      <c r="AW805" s="132">
        <f t="shared" si="510"/>
        <v>0.45365000000000005</v>
      </c>
      <c r="AX805" s="132">
        <f t="shared" si="511"/>
        <v>3.8700000000000002E-3</v>
      </c>
      <c r="AY805" s="132">
        <f t="shared" si="512"/>
        <v>1.2310000000000001E-2</v>
      </c>
      <c r="AZ805" s="132">
        <f t="shared" si="513"/>
        <v>0.25221000000000005</v>
      </c>
      <c r="BA805" s="132">
        <f t="shared" si="514"/>
        <v>0.12939000000000001</v>
      </c>
      <c r="BB805" s="132">
        <f t="shared" si="515"/>
        <v>0.63586000000000009</v>
      </c>
      <c r="BC805" s="132">
        <f t="shared" si="516"/>
        <v>0.14478000000000002</v>
      </c>
      <c r="BD805" s="132">
        <f t="shared" si="517"/>
        <v>0.17102000000000001</v>
      </c>
      <c r="BE805" s="132">
        <f t="shared" si="518"/>
        <v>8.728000000000001E-2</v>
      </c>
      <c r="BF805" s="132">
        <f t="shared" si="519"/>
        <v>5.9080000000000008E-2</v>
      </c>
      <c r="BG805" s="132">
        <f t="shared" si="530"/>
        <v>1.1009999999999999E-2</v>
      </c>
      <c r="BH805" s="132"/>
      <c r="BI805" s="132">
        <f t="shared" si="539"/>
        <v>1.377</v>
      </c>
      <c r="BJ805" s="132">
        <f t="shared" si="539"/>
        <v>2.37595</v>
      </c>
      <c r="BK805" s="132">
        <f t="shared" si="539"/>
        <v>3.3534000000000002</v>
      </c>
      <c r="BL805" s="132">
        <f t="shared" si="520"/>
        <v>0.35520000000000002</v>
      </c>
      <c r="BM805" s="132">
        <f t="shared" si="531"/>
        <v>1.5443</v>
      </c>
      <c r="BN805" s="132">
        <f t="shared" si="521"/>
        <v>0.83792000000000011</v>
      </c>
      <c r="BO805" s="132"/>
      <c r="BP805" s="132">
        <f t="shared" si="532"/>
        <v>3.8695500000000003</v>
      </c>
      <c r="BQ805" s="132">
        <f t="shared" si="533"/>
        <v>10.1683</v>
      </c>
      <c r="BR805" s="132">
        <f t="shared" si="534"/>
        <v>0.37778</v>
      </c>
      <c r="BS805" s="132">
        <f t="shared" si="522"/>
        <v>0.10637000000000001</v>
      </c>
      <c r="BT805" s="132">
        <f t="shared" si="523"/>
        <v>1.2052</v>
      </c>
      <c r="BU805" s="132"/>
      <c r="BV805" s="132">
        <f t="shared" si="535"/>
        <v>0.1258</v>
      </c>
      <c r="BW805" s="133">
        <f t="shared" si="540"/>
        <v>1.1173</v>
      </c>
      <c r="BX805" s="133">
        <f t="shared" si="540"/>
        <v>1.2133</v>
      </c>
      <c r="BY805" s="133">
        <f t="shared" si="524"/>
        <v>0.33390000000000003</v>
      </c>
      <c r="BZ805" s="133">
        <f t="shared" si="525"/>
        <v>0.3579</v>
      </c>
      <c r="CA805" s="133">
        <f t="shared" si="526"/>
        <v>1.78E-2</v>
      </c>
      <c r="CB805" s="133">
        <f t="shared" si="527"/>
        <v>7.516</v>
      </c>
      <c r="CC805" s="133"/>
      <c r="CD805" s="133">
        <f t="shared" si="528"/>
        <v>1.3801000000000001</v>
      </c>
    </row>
    <row r="806" spans="1:82" ht="15.75" x14ac:dyDescent="0.25">
      <c r="A806" s="125">
        <v>43904</v>
      </c>
      <c r="B806" s="138">
        <v>14418</v>
      </c>
      <c r="C806" s="138">
        <v>49209</v>
      </c>
      <c r="D806" s="138">
        <v>68629</v>
      </c>
      <c r="E806" s="138">
        <v>14753</v>
      </c>
      <c r="F806" s="138">
        <v>44140</v>
      </c>
      <c r="G806" s="138">
        <v>1305</v>
      </c>
      <c r="H806" s="138">
        <v>10935</v>
      </c>
      <c r="I806" s="138">
        <v>10594</v>
      </c>
      <c r="J806" s="138">
        <v>101333</v>
      </c>
      <c r="K806" s="138">
        <v>76775</v>
      </c>
      <c r="L806" s="138">
        <v>3366</v>
      </c>
      <c r="M806" s="138">
        <v>15948</v>
      </c>
      <c r="N806" s="138">
        <v>88</v>
      </c>
      <c r="O806" s="138">
        <v>14953</v>
      </c>
      <c r="P806" s="138">
        <v>14342</v>
      </c>
      <c r="Q806" s="138">
        <v>3014</v>
      </c>
      <c r="R806" s="138">
        <v>13558</v>
      </c>
      <c r="S806" s="138">
        <v>43681</v>
      </c>
      <c r="T806" s="138">
        <v>14120</v>
      </c>
      <c r="U806" s="138">
        <v>3399</v>
      </c>
      <c r="V806" s="138">
        <v>27829</v>
      </c>
      <c r="W806" s="138">
        <v>32616</v>
      </c>
      <c r="X806" s="138">
        <v>15009</v>
      </c>
      <c r="Y806" s="138">
        <v>12458</v>
      </c>
      <c r="Z806" s="138">
        <v>14514</v>
      </c>
      <c r="AA806" s="138">
        <v>48614</v>
      </c>
      <c r="AB806" s="138">
        <v>1046</v>
      </c>
      <c r="AC806" s="138">
        <v>369</v>
      </c>
      <c r="AD806" s="138">
        <v>3717</v>
      </c>
      <c r="AE806" s="138">
        <v>34705</v>
      </c>
      <c r="AF806" s="138">
        <v>5539</v>
      </c>
      <c r="AG806" s="138">
        <v>7560</v>
      </c>
      <c r="AH806" s="138">
        <v>23400</v>
      </c>
      <c r="AI806" s="138">
        <v>18630</v>
      </c>
      <c r="AJ806" s="138">
        <v>380100</v>
      </c>
      <c r="AK806" s="128">
        <f t="shared" si="503"/>
        <v>0.15948000000000001</v>
      </c>
      <c r="AL806" s="129">
        <f t="shared" si="504"/>
        <v>1.4418</v>
      </c>
      <c r="AM806" s="129">
        <f t="shared" si="538"/>
        <v>2.4604500000000002</v>
      </c>
      <c r="AN806" s="129">
        <f t="shared" si="538"/>
        <v>3.4314500000000003</v>
      </c>
      <c r="AO806" s="129">
        <f t="shared" si="506"/>
        <v>10.1333</v>
      </c>
      <c r="AP806" s="129">
        <f t="shared" si="507"/>
        <v>3.8387500000000001</v>
      </c>
      <c r="AQ806" s="129">
        <f t="shared" si="537"/>
        <v>0.23400000000000001</v>
      </c>
      <c r="AR806" s="129">
        <f t="shared" si="537"/>
        <v>0.18630000000000002</v>
      </c>
      <c r="AT806" s="131">
        <f t="shared" si="529"/>
        <v>43904</v>
      </c>
      <c r="AU806" s="132">
        <f t="shared" si="508"/>
        <v>0.34705000000000003</v>
      </c>
      <c r="AV806" s="132">
        <f t="shared" si="509"/>
        <v>0.48614000000000002</v>
      </c>
      <c r="AW806" s="132">
        <f t="shared" si="510"/>
        <v>0.43681000000000003</v>
      </c>
      <c r="AX806" s="132">
        <f t="shared" si="511"/>
        <v>3.6900000000000001E-3</v>
      </c>
      <c r="AY806" s="132">
        <f t="shared" si="512"/>
        <v>1.0460000000000001E-2</v>
      </c>
      <c r="AZ806" s="132">
        <f t="shared" si="513"/>
        <v>0.27829000000000004</v>
      </c>
      <c r="BA806" s="132">
        <f t="shared" si="514"/>
        <v>0.12458000000000001</v>
      </c>
      <c r="BB806" s="132">
        <f t="shared" si="515"/>
        <v>0.65232000000000001</v>
      </c>
      <c r="BC806" s="132">
        <f t="shared" si="516"/>
        <v>0.14514000000000002</v>
      </c>
      <c r="BD806" s="132">
        <f t="shared" si="517"/>
        <v>0.15009</v>
      </c>
      <c r="BE806" s="132">
        <f t="shared" si="518"/>
        <v>5.5390000000000002E-2</v>
      </c>
      <c r="BF806" s="132">
        <f t="shared" si="519"/>
        <v>3.7170000000000002E-2</v>
      </c>
      <c r="BG806" s="132">
        <f t="shared" si="530"/>
        <v>7.5599999999999999E-3</v>
      </c>
      <c r="BH806" s="132"/>
      <c r="BI806" s="132">
        <f t="shared" si="539"/>
        <v>1.4418</v>
      </c>
      <c r="BJ806" s="132">
        <f t="shared" si="539"/>
        <v>2.4604500000000002</v>
      </c>
      <c r="BK806" s="132">
        <f t="shared" si="539"/>
        <v>3.4314500000000003</v>
      </c>
      <c r="BL806" s="132">
        <f t="shared" si="520"/>
        <v>0.33990000000000004</v>
      </c>
      <c r="BM806" s="132">
        <f t="shared" si="531"/>
        <v>1.4753000000000001</v>
      </c>
      <c r="BN806" s="132">
        <f t="shared" si="521"/>
        <v>0.88280000000000003</v>
      </c>
      <c r="BO806" s="132"/>
      <c r="BP806" s="132">
        <f t="shared" si="532"/>
        <v>3.8387500000000001</v>
      </c>
      <c r="BQ806" s="132">
        <f t="shared" si="533"/>
        <v>10.1333</v>
      </c>
      <c r="BR806" s="132">
        <f t="shared" si="534"/>
        <v>0.38009999999999999</v>
      </c>
      <c r="BS806" s="132">
        <f t="shared" si="522"/>
        <v>0.14120000000000002</v>
      </c>
      <c r="BT806" s="132">
        <f t="shared" si="523"/>
        <v>1.3558000000000001</v>
      </c>
      <c r="BU806" s="132"/>
      <c r="BV806" s="132">
        <f t="shared" si="535"/>
        <v>0.1305</v>
      </c>
      <c r="BW806" s="133">
        <f t="shared" si="540"/>
        <v>1.0935000000000001</v>
      </c>
      <c r="BX806" s="133">
        <f t="shared" si="540"/>
        <v>1.0594000000000001</v>
      </c>
      <c r="BY806" s="133">
        <f t="shared" si="524"/>
        <v>0.3014</v>
      </c>
      <c r="BZ806" s="133">
        <f t="shared" si="525"/>
        <v>0.33660000000000001</v>
      </c>
      <c r="CA806" s="133">
        <f t="shared" si="526"/>
        <v>8.8000000000000005E-3</v>
      </c>
      <c r="CB806" s="133">
        <f t="shared" si="527"/>
        <v>7.4765000000000006</v>
      </c>
      <c r="CC806" s="133"/>
      <c r="CD806" s="133">
        <f t="shared" si="528"/>
        <v>1.4342000000000001</v>
      </c>
    </row>
    <row r="807" spans="1:82" ht="15.75" x14ac:dyDescent="0.25">
      <c r="A807" s="125">
        <v>43905</v>
      </c>
      <c r="B807" s="138">
        <v>14394</v>
      </c>
      <c r="C807" s="138">
        <v>48923</v>
      </c>
      <c r="D807" s="138">
        <v>68232</v>
      </c>
      <c r="E807" s="138">
        <v>14668</v>
      </c>
      <c r="F807" s="138">
        <v>44613</v>
      </c>
      <c r="G807" s="138">
        <v>1364</v>
      </c>
      <c r="H807" s="138">
        <v>11056</v>
      </c>
      <c r="I807" s="138">
        <v>11475</v>
      </c>
      <c r="J807" s="138">
        <v>101098</v>
      </c>
      <c r="K807" s="138">
        <v>76797</v>
      </c>
      <c r="L807" s="138">
        <v>3290</v>
      </c>
      <c r="M807" s="138">
        <v>15744</v>
      </c>
      <c r="N807" s="138">
        <v>103</v>
      </c>
      <c r="O807" s="138">
        <v>14093</v>
      </c>
      <c r="P807" s="138">
        <v>14180</v>
      </c>
      <c r="Q807" s="138">
        <v>2943</v>
      </c>
      <c r="R807" s="138">
        <v>13506</v>
      </c>
      <c r="S807" s="138">
        <v>45339</v>
      </c>
      <c r="T807" s="138">
        <v>11003</v>
      </c>
      <c r="U807" s="138">
        <v>3357</v>
      </c>
      <c r="V807" s="138">
        <v>28805</v>
      </c>
      <c r="W807" s="138">
        <v>31665</v>
      </c>
      <c r="X807" s="138">
        <v>14556</v>
      </c>
      <c r="Y807" s="138">
        <v>12233</v>
      </c>
      <c r="Z807" s="138">
        <v>14885</v>
      </c>
      <c r="AA807" s="138">
        <v>47900</v>
      </c>
      <c r="AB807" s="138">
        <v>1005</v>
      </c>
      <c r="AC807" s="138">
        <v>563</v>
      </c>
      <c r="AD807" s="138">
        <v>3468</v>
      </c>
      <c r="AE807" s="138">
        <v>44345</v>
      </c>
      <c r="AF807" s="138">
        <v>5594</v>
      </c>
      <c r="AG807" s="138">
        <v>0</v>
      </c>
      <c r="AH807" s="138">
        <v>25330</v>
      </c>
      <c r="AI807" s="138">
        <v>17960</v>
      </c>
      <c r="AJ807" s="138">
        <v>382800</v>
      </c>
      <c r="AK807" s="128">
        <f t="shared" si="503"/>
        <v>0.15744000000000002</v>
      </c>
      <c r="AL807" s="129">
        <f t="shared" si="504"/>
        <v>1.4394</v>
      </c>
      <c r="AM807" s="129">
        <f t="shared" si="538"/>
        <v>2.4461500000000003</v>
      </c>
      <c r="AN807" s="129">
        <f t="shared" si="538"/>
        <v>3.4116</v>
      </c>
      <c r="AO807" s="129">
        <f t="shared" si="506"/>
        <v>10.1098</v>
      </c>
      <c r="AP807" s="129">
        <f t="shared" si="507"/>
        <v>3.8398500000000002</v>
      </c>
      <c r="AQ807" s="129">
        <f t="shared" si="537"/>
        <v>0.25330000000000003</v>
      </c>
      <c r="AR807" s="129">
        <f t="shared" si="537"/>
        <v>0.17960000000000001</v>
      </c>
      <c r="AT807" s="131">
        <f t="shared" si="529"/>
        <v>43905</v>
      </c>
      <c r="AU807" s="132">
        <f t="shared" si="508"/>
        <v>0.44345000000000001</v>
      </c>
      <c r="AV807" s="132">
        <f t="shared" si="509"/>
        <v>0.47900000000000004</v>
      </c>
      <c r="AW807" s="132">
        <f t="shared" si="510"/>
        <v>0.45339000000000002</v>
      </c>
      <c r="AX807" s="132">
        <f t="shared" si="511"/>
        <v>5.6300000000000005E-3</v>
      </c>
      <c r="AY807" s="132">
        <f t="shared" si="512"/>
        <v>1.0050000000000002E-2</v>
      </c>
      <c r="AZ807" s="132">
        <f t="shared" si="513"/>
        <v>0.28805000000000003</v>
      </c>
      <c r="BA807" s="132">
        <f t="shared" si="514"/>
        <v>0.12233000000000001</v>
      </c>
      <c r="BB807" s="132">
        <f t="shared" si="515"/>
        <v>0.63330000000000009</v>
      </c>
      <c r="BC807" s="132">
        <f t="shared" si="516"/>
        <v>0.14885000000000001</v>
      </c>
      <c r="BD807" s="132">
        <f t="shared" si="517"/>
        <v>0.14556000000000002</v>
      </c>
      <c r="BE807" s="132">
        <f t="shared" si="518"/>
        <v>5.5940000000000004E-2</v>
      </c>
      <c r="BF807" s="132">
        <f t="shared" si="519"/>
        <v>3.4680000000000002E-2</v>
      </c>
      <c r="BG807" s="132">
        <f t="shared" si="530"/>
        <v>0</v>
      </c>
      <c r="BH807" s="132"/>
      <c r="BI807" s="132">
        <f t="shared" si="539"/>
        <v>1.4394</v>
      </c>
      <c r="BJ807" s="132">
        <f t="shared" si="539"/>
        <v>2.4461500000000003</v>
      </c>
      <c r="BK807" s="132">
        <f t="shared" si="539"/>
        <v>3.4116</v>
      </c>
      <c r="BL807" s="132">
        <f t="shared" si="520"/>
        <v>0.3357</v>
      </c>
      <c r="BM807" s="132">
        <f t="shared" si="531"/>
        <v>1.4668000000000001</v>
      </c>
      <c r="BN807" s="132">
        <f t="shared" si="521"/>
        <v>0.89226000000000005</v>
      </c>
      <c r="BO807" s="132"/>
      <c r="BP807" s="132">
        <f t="shared" si="532"/>
        <v>3.8398500000000002</v>
      </c>
      <c r="BQ807" s="132">
        <f t="shared" si="533"/>
        <v>10.1098</v>
      </c>
      <c r="BR807" s="132">
        <f t="shared" si="534"/>
        <v>0.38279999999999997</v>
      </c>
      <c r="BS807" s="132">
        <f t="shared" si="522"/>
        <v>0.11003</v>
      </c>
      <c r="BT807" s="132">
        <f t="shared" si="523"/>
        <v>1.3506</v>
      </c>
      <c r="BU807" s="132"/>
      <c r="BV807" s="132">
        <f t="shared" si="535"/>
        <v>0.13639999999999999</v>
      </c>
      <c r="BW807" s="133">
        <f t="shared" si="540"/>
        <v>1.1056000000000001</v>
      </c>
      <c r="BX807" s="133">
        <f t="shared" si="540"/>
        <v>1.1475</v>
      </c>
      <c r="BY807" s="133">
        <f t="shared" si="524"/>
        <v>0.29430000000000001</v>
      </c>
      <c r="BZ807" s="133">
        <f t="shared" si="525"/>
        <v>0.32900000000000001</v>
      </c>
      <c r="CA807" s="133">
        <f t="shared" si="526"/>
        <v>1.03E-2</v>
      </c>
      <c r="CB807" s="133">
        <f t="shared" si="527"/>
        <v>7.0465</v>
      </c>
      <c r="CC807" s="133"/>
      <c r="CD807" s="133">
        <f t="shared" si="528"/>
        <v>1.4180000000000001</v>
      </c>
    </row>
    <row r="808" spans="1:82" ht="15.75" x14ac:dyDescent="0.25">
      <c r="A808" s="125">
        <v>43906</v>
      </c>
      <c r="B808" s="138">
        <v>13366</v>
      </c>
      <c r="C808" s="146">
        <v>46633</v>
      </c>
      <c r="D808" s="146">
        <v>66148</v>
      </c>
      <c r="E808" s="146">
        <v>13994</v>
      </c>
      <c r="F808" s="146">
        <v>40383</v>
      </c>
      <c r="G808" s="138">
        <v>1212</v>
      </c>
      <c r="H808" s="138">
        <v>10266</v>
      </c>
      <c r="I808" s="138">
        <v>10175</v>
      </c>
      <c r="J808" s="146">
        <v>97331</v>
      </c>
      <c r="K808" s="146">
        <v>73444</v>
      </c>
      <c r="L808" s="138">
        <v>3222</v>
      </c>
      <c r="M808" s="146">
        <v>13542</v>
      </c>
      <c r="N808" s="138">
        <v>166</v>
      </c>
      <c r="O808" s="146">
        <v>12481</v>
      </c>
      <c r="P808" s="146">
        <v>13310</v>
      </c>
      <c r="Q808" s="146">
        <v>2824</v>
      </c>
      <c r="R808" s="138">
        <v>12982</v>
      </c>
      <c r="S808" s="146">
        <v>45713</v>
      </c>
      <c r="T808" s="146">
        <v>12143</v>
      </c>
      <c r="U808" s="138">
        <v>3178</v>
      </c>
      <c r="V808" s="138">
        <v>26341</v>
      </c>
      <c r="W808" s="138">
        <v>30740</v>
      </c>
      <c r="X808" s="146">
        <v>13405</v>
      </c>
      <c r="Y808" s="146">
        <v>11391</v>
      </c>
      <c r="Z808" s="146">
        <v>13629</v>
      </c>
      <c r="AA808" s="146">
        <v>45522</v>
      </c>
      <c r="AB808" s="138">
        <v>879</v>
      </c>
      <c r="AC808" s="138">
        <v>386</v>
      </c>
      <c r="AD808" s="146">
        <v>5915</v>
      </c>
      <c r="AE808" s="146">
        <v>50072</v>
      </c>
      <c r="AF808" s="146">
        <v>8099</v>
      </c>
      <c r="AG808" s="138">
        <v>10610</v>
      </c>
      <c r="AH808" s="146">
        <v>44390</v>
      </c>
      <c r="AI808" s="146">
        <v>33810</v>
      </c>
      <c r="AJ808" s="146">
        <v>388460</v>
      </c>
      <c r="AK808" s="128">
        <f t="shared" si="503"/>
        <v>0.13542000000000001</v>
      </c>
      <c r="AL808" s="129">
        <f t="shared" si="504"/>
        <v>1.3366</v>
      </c>
      <c r="AM808" s="129">
        <f t="shared" si="538"/>
        <v>2.3316500000000002</v>
      </c>
      <c r="AN808" s="129">
        <f t="shared" si="538"/>
        <v>3.3074000000000003</v>
      </c>
      <c r="AO808" s="129">
        <f t="shared" si="506"/>
        <v>9.7331000000000003</v>
      </c>
      <c r="AP808" s="129">
        <f t="shared" si="507"/>
        <v>3.6722000000000001</v>
      </c>
      <c r="AQ808" s="129">
        <f t="shared" si="537"/>
        <v>0.44390000000000002</v>
      </c>
      <c r="AR808" s="129">
        <f t="shared" si="537"/>
        <v>0.33810000000000001</v>
      </c>
      <c r="AT808" s="131">
        <f t="shared" si="529"/>
        <v>43906</v>
      </c>
      <c r="AU808" s="132">
        <f t="shared" si="508"/>
        <v>0.50072000000000005</v>
      </c>
      <c r="AV808" s="132">
        <f t="shared" si="509"/>
        <v>0.45522000000000001</v>
      </c>
      <c r="AW808" s="132">
        <f t="shared" si="510"/>
        <v>0.45713000000000004</v>
      </c>
      <c r="AX808" s="132">
        <f t="shared" si="511"/>
        <v>3.8600000000000001E-3</v>
      </c>
      <c r="AY808" s="132">
        <f t="shared" si="512"/>
        <v>8.7900000000000009E-3</v>
      </c>
      <c r="AZ808" s="132">
        <f t="shared" si="513"/>
        <v>0.26341000000000003</v>
      </c>
      <c r="BA808" s="132">
        <f t="shared" si="514"/>
        <v>0.11391000000000001</v>
      </c>
      <c r="BB808" s="132">
        <f t="shared" si="515"/>
        <v>0.61480000000000001</v>
      </c>
      <c r="BC808" s="132">
        <f t="shared" si="516"/>
        <v>0.13629000000000002</v>
      </c>
      <c r="BD808" s="132">
        <f t="shared" si="517"/>
        <v>0.13405</v>
      </c>
      <c r="BE808" s="132">
        <f t="shared" si="518"/>
        <v>8.0990000000000006E-2</v>
      </c>
      <c r="BF808" s="132">
        <f t="shared" si="519"/>
        <v>5.9150000000000008E-2</v>
      </c>
      <c r="BG808" s="132">
        <f t="shared" si="530"/>
        <v>1.061E-2</v>
      </c>
      <c r="BH808" s="132"/>
      <c r="BI808" s="132">
        <f t="shared" si="539"/>
        <v>1.3366</v>
      </c>
      <c r="BJ808" s="132">
        <f t="shared" si="539"/>
        <v>2.3316500000000002</v>
      </c>
      <c r="BK808" s="132">
        <f t="shared" si="539"/>
        <v>3.3074000000000003</v>
      </c>
      <c r="BL808" s="132">
        <f t="shared" si="520"/>
        <v>0.31780000000000003</v>
      </c>
      <c r="BM808" s="132">
        <f t="shared" si="531"/>
        <v>1.3994</v>
      </c>
      <c r="BN808" s="132">
        <f t="shared" si="521"/>
        <v>0.80766000000000004</v>
      </c>
      <c r="BO808" s="132"/>
      <c r="BP808" s="132">
        <f t="shared" si="532"/>
        <v>3.6722000000000001</v>
      </c>
      <c r="BQ808" s="132">
        <f t="shared" si="533"/>
        <v>9.7331000000000003</v>
      </c>
      <c r="BR808" s="132">
        <f t="shared" si="534"/>
        <v>0.38845999999999997</v>
      </c>
      <c r="BS808" s="132">
        <f t="shared" si="522"/>
        <v>0.12143000000000001</v>
      </c>
      <c r="BT808" s="132">
        <f t="shared" si="523"/>
        <v>1.2982</v>
      </c>
      <c r="BU808" s="132"/>
      <c r="BV808" s="132">
        <f t="shared" si="535"/>
        <v>0.1212</v>
      </c>
      <c r="BW808" s="133">
        <f t="shared" si="540"/>
        <v>1.0266</v>
      </c>
      <c r="BX808" s="133">
        <f t="shared" si="540"/>
        <v>1.0175000000000001</v>
      </c>
      <c r="BY808" s="133">
        <f t="shared" si="524"/>
        <v>0.28240000000000004</v>
      </c>
      <c r="BZ808" s="133">
        <f t="shared" si="525"/>
        <v>0.32220000000000004</v>
      </c>
      <c r="CA808" s="133">
        <f t="shared" si="526"/>
        <v>1.66E-2</v>
      </c>
      <c r="CB808" s="133">
        <f t="shared" si="527"/>
        <v>6.2404999999999999</v>
      </c>
      <c r="CC808" s="133"/>
      <c r="CD808" s="133">
        <f t="shared" si="528"/>
        <v>1.331</v>
      </c>
    </row>
    <row r="809" spans="1:82" ht="15.75" x14ac:dyDescent="0.25">
      <c r="A809" s="125">
        <v>43907</v>
      </c>
      <c r="B809" s="138">
        <v>13482</v>
      </c>
      <c r="C809" s="146">
        <v>46881</v>
      </c>
      <c r="D809" s="138">
        <v>66219</v>
      </c>
      <c r="E809" s="146">
        <v>14204</v>
      </c>
      <c r="F809" s="146">
        <v>39651</v>
      </c>
      <c r="G809" s="138">
        <v>1231</v>
      </c>
      <c r="H809" s="138">
        <v>10175</v>
      </c>
      <c r="I809" s="138">
        <v>11659</v>
      </c>
      <c r="J809" s="146">
        <v>97099</v>
      </c>
      <c r="K809" s="146">
        <v>73263</v>
      </c>
      <c r="L809" s="138">
        <v>3333</v>
      </c>
      <c r="M809" s="146">
        <v>13413</v>
      </c>
      <c r="N809" s="138">
        <v>104</v>
      </c>
      <c r="O809" s="146">
        <v>11642</v>
      </c>
      <c r="P809" s="146">
        <v>13443</v>
      </c>
      <c r="Q809" s="146">
        <v>2913</v>
      </c>
      <c r="R809" s="138">
        <v>13458</v>
      </c>
      <c r="S809" s="146">
        <v>45052</v>
      </c>
      <c r="T809" s="146">
        <v>8346</v>
      </c>
      <c r="U809" s="138">
        <v>3260</v>
      </c>
      <c r="V809" s="138">
        <v>27123</v>
      </c>
      <c r="W809" s="138">
        <v>31436</v>
      </c>
      <c r="X809" s="146">
        <v>13584</v>
      </c>
      <c r="Y809" s="146">
        <v>11968</v>
      </c>
      <c r="Z809" s="146">
        <v>13136</v>
      </c>
      <c r="AA809" s="146">
        <v>46270</v>
      </c>
      <c r="AB809" s="138">
        <v>874</v>
      </c>
      <c r="AC809" s="138">
        <v>367</v>
      </c>
      <c r="AD809" s="146">
        <v>4038</v>
      </c>
      <c r="AE809" s="146">
        <v>37901</v>
      </c>
      <c r="AF809" s="146">
        <v>7727</v>
      </c>
      <c r="AG809" s="138">
        <v>10680</v>
      </c>
      <c r="AH809" s="146">
        <v>25720</v>
      </c>
      <c r="AI809" s="146">
        <v>20400</v>
      </c>
      <c r="AJ809" s="138">
        <v>386460</v>
      </c>
      <c r="AK809" s="128">
        <f t="shared" si="503"/>
        <v>0.13413</v>
      </c>
      <c r="AL809" s="129">
        <f t="shared" si="504"/>
        <v>1.3482000000000001</v>
      </c>
      <c r="AM809" s="129">
        <f t="shared" si="538"/>
        <v>2.3440500000000002</v>
      </c>
      <c r="AN809" s="129">
        <f t="shared" si="538"/>
        <v>3.3109500000000001</v>
      </c>
      <c r="AO809" s="129">
        <f t="shared" si="506"/>
        <v>9.7099000000000011</v>
      </c>
      <c r="AP809" s="129">
        <f t="shared" si="507"/>
        <v>3.6631500000000004</v>
      </c>
      <c r="AQ809" s="129">
        <f t="shared" si="537"/>
        <v>0.25720000000000004</v>
      </c>
      <c r="AR809" s="129">
        <f t="shared" si="537"/>
        <v>0.20400000000000001</v>
      </c>
      <c r="AT809" s="131">
        <f t="shared" si="529"/>
        <v>43907</v>
      </c>
      <c r="AU809" s="132">
        <f t="shared" si="508"/>
        <v>0.37901000000000001</v>
      </c>
      <c r="AV809" s="132">
        <f t="shared" si="509"/>
        <v>0.46270000000000006</v>
      </c>
      <c r="AW809" s="132">
        <f t="shared" si="510"/>
        <v>0.45052000000000003</v>
      </c>
      <c r="AX809" s="132">
        <f t="shared" si="511"/>
        <v>3.6700000000000001E-3</v>
      </c>
      <c r="AY809" s="132">
        <f t="shared" si="512"/>
        <v>8.7400000000000012E-3</v>
      </c>
      <c r="AZ809" s="132">
        <f t="shared" si="513"/>
        <v>0.27123000000000003</v>
      </c>
      <c r="BA809" s="132">
        <f t="shared" si="514"/>
        <v>0.11968000000000001</v>
      </c>
      <c r="BB809" s="132">
        <f t="shared" si="515"/>
        <v>0.62872000000000006</v>
      </c>
      <c r="BC809" s="132">
        <f t="shared" si="516"/>
        <v>0.13136</v>
      </c>
      <c r="BD809" s="132">
        <f t="shared" si="517"/>
        <v>0.13584000000000002</v>
      </c>
      <c r="BE809" s="132">
        <f t="shared" si="518"/>
        <v>7.7270000000000005E-2</v>
      </c>
      <c r="BF809" s="132">
        <f t="shared" si="519"/>
        <v>4.0380000000000006E-2</v>
      </c>
      <c r="BG809" s="132">
        <f t="shared" si="530"/>
        <v>1.068E-2</v>
      </c>
      <c r="BH809" s="132"/>
      <c r="BI809" s="132">
        <f t="shared" si="539"/>
        <v>1.3482000000000001</v>
      </c>
      <c r="BJ809" s="132">
        <f t="shared" si="539"/>
        <v>2.3440500000000002</v>
      </c>
      <c r="BK809" s="132">
        <f t="shared" si="539"/>
        <v>3.3109500000000001</v>
      </c>
      <c r="BL809" s="132">
        <f t="shared" si="520"/>
        <v>0.32600000000000001</v>
      </c>
      <c r="BM809" s="132">
        <f t="shared" si="531"/>
        <v>1.4204000000000001</v>
      </c>
      <c r="BN809" s="132">
        <f t="shared" si="521"/>
        <v>0.79302000000000006</v>
      </c>
      <c r="BO809" s="132"/>
      <c r="BP809" s="132">
        <f t="shared" si="532"/>
        <v>3.6631500000000004</v>
      </c>
      <c r="BQ809" s="132">
        <f t="shared" si="533"/>
        <v>9.7099000000000011</v>
      </c>
      <c r="BR809" s="132">
        <f t="shared" si="534"/>
        <v>0.38645999999999997</v>
      </c>
      <c r="BS809" s="132">
        <f t="shared" si="522"/>
        <v>8.3460000000000006E-2</v>
      </c>
      <c r="BT809" s="132">
        <f t="shared" si="523"/>
        <v>1.3458000000000001</v>
      </c>
      <c r="BU809" s="132"/>
      <c r="BV809" s="132">
        <f t="shared" si="535"/>
        <v>0.1231</v>
      </c>
      <c r="BW809" s="133">
        <f t="shared" si="540"/>
        <v>1.0175000000000001</v>
      </c>
      <c r="BX809" s="133">
        <f t="shared" si="540"/>
        <v>1.1659000000000002</v>
      </c>
      <c r="BY809" s="133">
        <f t="shared" si="524"/>
        <v>0.2913</v>
      </c>
      <c r="BZ809" s="133">
        <f t="shared" si="525"/>
        <v>0.33330000000000004</v>
      </c>
      <c r="CA809" s="133">
        <f t="shared" si="526"/>
        <v>1.0400000000000001E-2</v>
      </c>
      <c r="CB809" s="133">
        <f t="shared" si="527"/>
        <v>5.8209999999999997</v>
      </c>
      <c r="CC809" s="133"/>
      <c r="CD809" s="133">
        <f t="shared" si="528"/>
        <v>1.3443000000000001</v>
      </c>
    </row>
    <row r="810" spans="1:82" ht="15.75" x14ac:dyDescent="0.25">
      <c r="A810" s="125">
        <v>43908</v>
      </c>
      <c r="B810" s="138">
        <v>13527</v>
      </c>
      <c r="C810" s="138">
        <v>47112</v>
      </c>
      <c r="D810" s="138">
        <v>67106</v>
      </c>
      <c r="E810" s="138">
        <v>14108</v>
      </c>
      <c r="F810" s="138">
        <v>40445</v>
      </c>
      <c r="G810" s="138">
        <v>1194</v>
      </c>
      <c r="H810" s="138">
        <v>9948</v>
      </c>
      <c r="I810" s="138">
        <v>10721</v>
      </c>
      <c r="J810" s="138">
        <v>96535</v>
      </c>
      <c r="K810" s="138">
        <v>71978</v>
      </c>
      <c r="L810" s="138">
        <v>3250</v>
      </c>
      <c r="M810" s="138">
        <v>13152</v>
      </c>
      <c r="N810" s="138">
        <v>119</v>
      </c>
      <c r="O810" s="146">
        <v>10671</v>
      </c>
      <c r="P810" s="146">
        <v>13141</v>
      </c>
      <c r="Q810" s="146">
        <v>2614</v>
      </c>
      <c r="R810" s="138">
        <v>13275</v>
      </c>
      <c r="S810" s="138">
        <v>43331</v>
      </c>
      <c r="T810" s="138">
        <v>11503</v>
      </c>
      <c r="U810" s="138">
        <v>3150</v>
      </c>
      <c r="V810" s="138">
        <v>27092</v>
      </c>
      <c r="W810" s="138">
        <v>32410</v>
      </c>
      <c r="X810" s="138">
        <v>12603</v>
      </c>
      <c r="Y810" s="138">
        <v>11893</v>
      </c>
      <c r="Z810" s="138">
        <v>13034</v>
      </c>
      <c r="AA810" s="138">
        <v>45363</v>
      </c>
      <c r="AB810" s="138">
        <v>848</v>
      </c>
      <c r="AC810" s="138">
        <v>412</v>
      </c>
      <c r="AD810" s="146">
        <v>3636</v>
      </c>
      <c r="AE810" s="138">
        <v>27058</v>
      </c>
      <c r="AF810" s="138">
        <v>7182</v>
      </c>
      <c r="AG810" s="138">
        <v>0</v>
      </c>
      <c r="AH810" s="138">
        <v>24140</v>
      </c>
      <c r="AI810" s="138">
        <v>17380</v>
      </c>
      <c r="AJ810" s="146">
        <v>381040</v>
      </c>
      <c r="AK810" s="128">
        <f t="shared" si="503"/>
        <v>0.13152</v>
      </c>
      <c r="AL810" s="129">
        <f t="shared" si="504"/>
        <v>1.3527</v>
      </c>
      <c r="AM810" s="129">
        <f t="shared" si="538"/>
        <v>2.3555999999999999</v>
      </c>
      <c r="AN810" s="129">
        <f t="shared" si="538"/>
        <v>3.3553000000000002</v>
      </c>
      <c r="AO810" s="129">
        <f t="shared" si="506"/>
        <v>9.6535000000000011</v>
      </c>
      <c r="AP810" s="129">
        <f t="shared" si="507"/>
        <v>3.5989</v>
      </c>
      <c r="AQ810" s="129">
        <f t="shared" si="537"/>
        <v>0.24140000000000003</v>
      </c>
      <c r="AR810" s="129">
        <f t="shared" si="537"/>
        <v>0.17380000000000001</v>
      </c>
      <c r="AT810" s="131">
        <f t="shared" si="529"/>
        <v>43908</v>
      </c>
      <c r="AU810" s="132">
        <f t="shared" si="508"/>
        <v>0.27058000000000004</v>
      </c>
      <c r="AV810" s="132">
        <f t="shared" si="509"/>
        <v>0.45363000000000003</v>
      </c>
      <c r="AW810" s="132">
        <f t="shared" si="510"/>
        <v>0.43331000000000003</v>
      </c>
      <c r="AX810" s="132">
        <f t="shared" si="511"/>
        <v>4.1200000000000004E-3</v>
      </c>
      <c r="AY810" s="132">
        <f t="shared" si="512"/>
        <v>8.4800000000000014E-3</v>
      </c>
      <c r="AZ810" s="132">
        <f t="shared" si="513"/>
        <v>0.27092000000000005</v>
      </c>
      <c r="BA810" s="132">
        <f t="shared" si="514"/>
        <v>0.11893000000000001</v>
      </c>
      <c r="BB810" s="132">
        <f t="shared" si="515"/>
        <v>0.6482</v>
      </c>
      <c r="BC810" s="132">
        <f t="shared" si="516"/>
        <v>0.13034000000000001</v>
      </c>
      <c r="BD810" s="132">
        <f t="shared" si="517"/>
        <v>0.12603</v>
      </c>
      <c r="BE810" s="132">
        <f t="shared" si="518"/>
        <v>7.1820000000000009E-2</v>
      </c>
      <c r="BF810" s="132">
        <f t="shared" si="519"/>
        <v>3.6360000000000003E-2</v>
      </c>
      <c r="BG810" s="132">
        <f t="shared" si="530"/>
        <v>0</v>
      </c>
      <c r="BH810" s="132"/>
      <c r="BI810" s="132">
        <f t="shared" si="539"/>
        <v>1.3527</v>
      </c>
      <c r="BJ810" s="132">
        <f t="shared" si="539"/>
        <v>2.3555999999999999</v>
      </c>
      <c r="BK810" s="132">
        <f t="shared" si="539"/>
        <v>3.3553000000000002</v>
      </c>
      <c r="BL810" s="132">
        <f t="shared" si="520"/>
        <v>0.315</v>
      </c>
      <c r="BM810" s="132">
        <f t="shared" si="531"/>
        <v>1.4108000000000001</v>
      </c>
      <c r="BN810" s="132">
        <f t="shared" si="521"/>
        <v>0.80890000000000006</v>
      </c>
      <c r="BO810" s="132"/>
      <c r="BP810" s="132">
        <f t="shared" si="532"/>
        <v>3.5989</v>
      </c>
      <c r="BQ810" s="132">
        <f t="shared" si="533"/>
        <v>9.6535000000000011</v>
      </c>
      <c r="BR810" s="132">
        <f t="shared" si="534"/>
        <v>0.38103999999999999</v>
      </c>
      <c r="BS810" s="132">
        <f t="shared" si="522"/>
        <v>0.11503000000000001</v>
      </c>
      <c r="BT810" s="132">
        <f t="shared" si="523"/>
        <v>1.3275000000000001</v>
      </c>
      <c r="BU810" s="132"/>
      <c r="BV810" s="132">
        <f t="shared" si="535"/>
        <v>0.11940000000000001</v>
      </c>
      <c r="BW810" s="133">
        <f t="shared" si="540"/>
        <v>0.99480000000000002</v>
      </c>
      <c r="BX810" s="133">
        <f t="shared" si="540"/>
        <v>1.0721000000000001</v>
      </c>
      <c r="BY810" s="133">
        <f t="shared" si="524"/>
        <v>0.26140000000000002</v>
      </c>
      <c r="BZ810" s="133">
        <f t="shared" si="525"/>
        <v>0.32500000000000001</v>
      </c>
      <c r="CA810" s="133">
        <f t="shared" si="526"/>
        <v>1.1900000000000001E-2</v>
      </c>
      <c r="CB810" s="133">
        <f t="shared" si="527"/>
        <v>5.3354999999999997</v>
      </c>
      <c r="CC810" s="133"/>
      <c r="CD810" s="133">
        <f t="shared" si="528"/>
        <v>1.3141</v>
      </c>
    </row>
    <row r="811" spans="1:82" ht="15.75" x14ac:dyDescent="0.25">
      <c r="A811" s="125">
        <v>43909</v>
      </c>
      <c r="B811" s="126">
        <v>13997</v>
      </c>
      <c r="C811" s="126">
        <v>48458</v>
      </c>
      <c r="D811" s="126">
        <v>68654</v>
      </c>
      <c r="E811" s="126">
        <v>15608</v>
      </c>
      <c r="F811" s="126">
        <v>43771</v>
      </c>
      <c r="G811" s="126">
        <v>1460</v>
      </c>
      <c r="H811" s="126">
        <v>11528</v>
      </c>
      <c r="I811" s="126">
        <v>12175</v>
      </c>
      <c r="J811" s="126">
        <v>103054</v>
      </c>
      <c r="K811" s="126">
        <v>78377</v>
      </c>
      <c r="L811" s="126">
        <v>3338</v>
      </c>
      <c r="M811" s="126">
        <v>14846</v>
      </c>
      <c r="N811" s="126">
        <v>132</v>
      </c>
      <c r="O811" s="126">
        <v>11224</v>
      </c>
      <c r="P811" s="126">
        <v>14109</v>
      </c>
      <c r="Q811" s="126">
        <v>3190</v>
      </c>
      <c r="R811" s="126">
        <v>13611</v>
      </c>
      <c r="S811" s="126">
        <v>46154</v>
      </c>
      <c r="T811" s="126">
        <v>9484</v>
      </c>
      <c r="U811" s="126">
        <v>3990</v>
      </c>
      <c r="V811" s="126">
        <v>27552</v>
      </c>
      <c r="W811" s="126">
        <v>32967</v>
      </c>
      <c r="X811" s="126">
        <v>15673</v>
      </c>
      <c r="Y811" s="126">
        <v>12823</v>
      </c>
      <c r="Z811" s="126">
        <v>13259</v>
      </c>
      <c r="AA811" s="126">
        <v>47712</v>
      </c>
      <c r="AB811" s="126">
        <v>1154</v>
      </c>
      <c r="AC811" s="126">
        <v>770</v>
      </c>
      <c r="AD811" s="126">
        <v>4478</v>
      </c>
      <c r="AE811" s="126">
        <v>28560</v>
      </c>
      <c r="AF811" s="126">
        <v>8812</v>
      </c>
      <c r="AG811" s="126">
        <v>10650</v>
      </c>
      <c r="AH811" s="126">
        <v>27620</v>
      </c>
      <c r="AI811" s="126">
        <v>22080</v>
      </c>
      <c r="AJ811" s="135">
        <v>388060</v>
      </c>
      <c r="AK811" s="128">
        <f t="shared" si="503"/>
        <v>0.14846000000000001</v>
      </c>
      <c r="AL811" s="129">
        <f t="shared" si="504"/>
        <v>1.3997000000000002</v>
      </c>
      <c r="AM811" s="129">
        <f t="shared" si="538"/>
        <v>2.4229000000000003</v>
      </c>
      <c r="AN811" s="129">
        <f t="shared" si="538"/>
        <v>3.4327000000000001</v>
      </c>
      <c r="AO811" s="129">
        <f t="shared" si="506"/>
        <v>10.305400000000001</v>
      </c>
      <c r="AP811" s="129">
        <f t="shared" si="507"/>
        <v>3.9188500000000004</v>
      </c>
      <c r="AQ811" s="129">
        <f t="shared" si="537"/>
        <v>0.2762</v>
      </c>
      <c r="AR811" s="129">
        <f t="shared" si="537"/>
        <v>0.22080000000000002</v>
      </c>
      <c r="AT811" s="131">
        <f t="shared" si="529"/>
        <v>43909</v>
      </c>
      <c r="AU811" s="132">
        <f t="shared" si="508"/>
        <v>0.28560000000000002</v>
      </c>
      <c r="AV811" s="132">
        <f t="shared" si="509"/>
        <v>0.47712000000000004</v>
      </c>
      <c r="AW811" s="132">
        <f t="shared" si="510"/>
        <v>0.46154000000000006</v>
      </c>
      <c r="AX811" s="132">
        <f t="shared" si="511"/>
        <v>7.7000000000000002E-3</v>
      </c>
      <c r="AY811" s="132">
        <f t="shared" si="512"/>
        <v>1.1540000000000002E-2</v>
      </c>
      <c r="AZ811" s="132">
        <f t="shared" si="513"/>
        <v>0.27552000000000004</v>
      </c>
      <c r="BA811" s="132">
        <f t="shared" si="514"/>
        <v>0.12823000000000001</v>
      </c>
      <c r="BB811" s="132">
        <f t="shared" si="515"/>
        <v>0.65934000000000004</v>
      </c>
      <c r="BC811" s="132">
        <f t="shared" si="516"/>
        <v>0.13259000000000001</v>
      </c>
      <c r="BD811" s="132">
        <f t="shared" si="517"/>
        <v>0.15673000000000001</v>
      </c>
      <c r="BE811" s="132">
        <f t="shared" si="518"/>
        <v>8.8120000000000004E-2</v>
      </c>
      <c r="BF811" s="132">
        <f t="shared" si="519"/>
        <v>4.478E-2</v>
      </c>
      <c r="BG811" s="132">
        <f t="shared" si="530"/>
        <v>1.065E-2</v>
      </c>
      <c r="BH811" s="132"/>
      <c r="BI811" s="132">
        <f t="shared" si="539"/>
        <v>1.3997000000000002</v>
      </c>
      <c r="BJ811" s="132">
        <f t="shared" si="539"/>
        <v>2.4229000000000003</v>
      </c>
      <c r="BK811" s="132">
        <f t="shared" si="539"/>
        <v>3.4327000000000001</v>
      </c>
      <c r="BL811" s="132">
        <f t="shared" si="520"/>
        <v>0.39900000000000002</v>
      </c>
      <c r="BM811" s="132">
        <f t="shared" si="531"/>
        <v>1.5608</v>
      </c>
      <c r="BN811" s="132">
        <f t="shared" si="521"/>
        <v>0.87542000000000009</v>
      </c>
      <c r="BO811" s="132"/>
      <c r="BP811" s="132">
        <f t="shared" si="532"/>
        <v>3.9188500000000004</v>
      </c>
      <c r="BQ811" s="132">
        <f t="shared" si="533"/>
        <v>10.305400000000001</v>
      </c>
      <c r="BR811" s="132">
        <f t="shared" si="534"/>
        <v>0.38805999999999996</v>
      </c>
      <c r="BS811" s="132">
        <f t="shared" si="522"/>
        <v>9.4840000000000008E-2</v>
      </c>
      <c r="BT811" s="132">
        <f t="shared" si="523"/>
        <v>1.3611</v>
      </c>
      <c r="BU811" s="132"/>
      <c r="BV811" s="132">
        <f t="shared" si="535"/>
        <v>0.14600000000000002</v>
      </c>
      <c r="BW811" s="133">
        <f t="shared" si="540"/>
        <v>1.1528</v>
      </c>
      <c r="BX811" s="133">
        <f t="shared" si="540"/>
        <v>1.2175</v>
      </c>
      <c r="BY811" s="133">
        <f t="shared" si="524"/>
        <v>0.31900000000000001</v>
      </c>
      <c r="BZ811" s="133">
        <f t="shared" si="525"/>
        <v>0.33380000000000004</v>
      </c>
      <c r="CA811" s="133">
        <f t="shared" si="526"/>
        <v>1.32E-2</v>
      </c>
      <c r="CB811" s="133">
        <f t="shared" si="527"/>
        <v>5.6120000000000001</v>
      </c>
      <c r="CC811" s="133"/>
      <c r="CD811" s="133">
        <f t="shared" si="528"/>
        <v>1.4109</v>
      </c>
    </row>
    <row r="812" spans="1:82" ht="15.75" x14ac:dyDescent="0.25">
      <c r="A812" s="125">
        <v>43910</v>
      </c>
      <c r="B812" s="138">
        <v>13953</v>
      </c>
      <c r="C812" s="138">
        <v>48099</v>
      </c>
      <c r="D812" s="138">
        <v>67653</v>
      </c>
      <c r="E812" s="138">
        <v>14793</v>
      </c>
      <c r="F812" s="138">
        <v>42026</v>
      </c>
      <c r="G812" s="138">
        <v>1455</v>
      </c>
      <c r="H812" s="138">
        <v>11064</v>
      </c>
      <c r="I812" s="138">
        <v>11915</v>
      </c>
      <c r="J812" s="138">
        <v>100057</v>
      </c>
      <c r="K812" s="138">
        <v>75622</v>
      </c>
      <c r="L812" s="138">
        <v>3266</v>
      </c>
      <c r="M812" s="138">
        <v>14734</v>
      </c>
      <c r="N812" s="138">
        <v>105</v>
      </c>
      <c r="O812" s="138">
        <v>11113</v>
      </c>
      <c r="P812" s="138">
        <v>14303</v>
      </c>
      <c r="Q812" s="138">
        <v>3018</v>
      </c>
      <c r="R812" s="138">
        <v>13709</v>
      </c>
      <c r="S812" s="138">
        <v>45342</v>
      </c>
      <c r="T812" s="138">
        <v>12290</v>
      </c>
      <c r="U812" s="138">
        <v>3635</v>
      </c>
      <c r="V812" s="138">
        <v>26712</v>
      </c>
      <c r="W812" s="138">
        <v>31803</v>
      </c>
      <c r="X812" s="138">
        <v>14560</v>
      </c>
      <c r="Y812" s="138">
        <v>11671</v>
      </c>
      <c r="Z812" s="138">
        <v>12868</v>
      </c>
      <c r="AA812" s="138">
        <v>46461</v>
      </c>
      <c r="AB812" s="138">
        <v>987</v>
      </c>
      <c r="AC812" s="138">
        <v>780</v>
      </c>
      <c r="AD812" s="138">
        <v>3643</v>
      </c>
      <c r="AE812" s="138">
        <v>27118</v>
      </c>
      <c r="AF812" s="138">
        <v>6342</v>
      </c>
      <c r="AG812" s="138">
        <v>11010</v>
      </c>
      <c r="AH812" s="138">
        <v>14380</v>
      </c>
      <c r="AI812" s="138">
        <v>16620</v>
      </c>
      <c r="AJ812" s="138">
        <v>380320</v>
      </c>
      <c r="AK812" s="128">
        <f t="shared" si="503"/>
        <v>0.14734</v>
      </c>
      <c r="AL812" s="129">
        <f t="shared" si="504"/>
        <v>1.3953</v>
      </c>
      <c r="AM812" s="129">
        <f t="shared" si="538"/>
        <v>2.4049499999999999</v>
      </c>
      <c r="AN812" s="129">
        <f t="shared" si="538"/>
        <v>3.3826500000000004</v>
      </c>
      <c r="AO812" s="129">
        <f t="shared" si="506"/>
        <v>10.005700000000001</v>
      </c>
      <c r="AP812" s="137">
        <f t="shared" si="507"/>
        <v>3.7811000000000003</v>
      </c>
      <c r="AQ812" s="129">
        <f t="shared" si="537"/>
        <v>0.14380000000000001</v>
      </c>
      <c r="AR812" s="129">
        <f t="shared" si="537"/>
        <v>0.16620000000000001</v>
      </c>
      <c r="AT812" s="131">
        <f t="shared" si="529"/>
        <v>43910</v>
      </c>
      <c r="AU812" s="132">
        <f t="shared" si="508"/>
        <v>0.27118000000000003</v>
      </c>
      <c r="AV812" s="132">
        <f t="shared" si="509"/>
        <v>0.46461000000000002</v>
      </c>
      <c r="AW812" s="132">
        <f t="shared" si="510"/>
        <v>0.45342000000000005</v>
      </c>
      <c r="AX812" s="132">
        <f t="shared" si="511"/>
        <v>7.8000000000000005E-3</v>
      </c>
      <c r="AY812" s="132">
        <f t="shared" si="512"/>
        <v>9.8700000000000003E-3</v>
      </c>
      <c r="AZ812" s="132">
        <f t="shared" si="513"/>
        <v>0.26712000000000002</v>
      </c>
      <c r="BA812" s="132">
        <f t="shared" si="514"/>
        <v>0.11671000000000001</v>
      </c>
      <c r="BB812" s="132">
        <f t="shared" si="515"/>
        <v>0.63606000000000007</v>
      </c>
      <c r="BC812" s="132">
        <f t="shared" si="516"/>
        <v>0.12868000000000002</v>
      </c>
      <c r="BD812" s="132">
        <f t="shared" si="517"/>
        <v>0.14560000000000001</v>
      </c>
      <c r="BE812" s="132">
        <f t="shared" si="518"/>
        <v>6.3420000000000004E-2</v>
      </c>
      <c r="BF812" s="132">
        <f t="shared" si="519"/>
        <v>3.6430000000000004E-2</v>
      </c>
      <c r="BG812" s="132">
        <f t="shared" si="530"/>
        <v>1.1009999999999999E-2</v>
      </c>
      <c r="BH812" s="132"/>
      <c r="BI812" s="132">
        <f t="shared" si="539"/>
        <v>1.3953</v>
      </c>
      <c r="BJ812" s="132">
        <f t="shared" si="539"/>
        <v>2.4049499999999999</v>
      </c>
      <c r="BK812" s="132">
        <f t="shared" si="539"/>
        <v>3.3826500000000004</v>
      </c>
      <c r="BL812" s="132">
        <f t="shared" si="520"/>
        <v>0.36349999999999999</v>
      </c>
      <c r="BM812" s="132">
        <f t="shared" si="531"/>
        <v>1.4793000000000001</v>
      </c>
      <c r="BN812" s="132">
        <f t="shared" si="521"/>
        <v>0.84052000000000004</v>
      </c>
      <c r="BO812" s="132"/>
      <c r="BP812" s="132">
        <f t="shared" si="532"/>
        <v>3.7811000000000003</v>
      </c>
      <c r="BQ812" s="132">
        <f t="shared" si="533"/>
        <v>10.005700000000001</v>
      </c>
      <c r="BR812" s="132">
        <f t="shared" si="534"/>
        <v>0.38031999999999999</v>
      </c>
      <c r="BS812" s="132">
        <f t="shared" si="522"/>
        <v>0.12290000000000001</v>
      </c>
      <c r="BT812" s="132">
        <f t="shared" si="523"/>
        <v>1.3709</v>
      </c>
      <c r="BU812" s="132"/>
      <c r="BV812" s="132">
        <f t="shared" si="535"/>
        <v>0.14550000000000002</v>
      </c>
      <c r="BW812" s="133">
        <f t="shared" si="540"/>
        <v>1.1064000000000001</v>
      </c>
      <c r="BX812" s="133">
        <f t="shared" si="540"/>
        <v>1.1915</v>
      </c>
      <c r="BY812" s="133">
        <f t="shared" si="524"/>
        <v>0.30180000000000001</v>
      </c>
      <c r="BZ812" s="133">
        <f t="shared" si="525"/>
        <v>0.3266</v>
      </c>
      <c r="CA812" s="133">
        <f t="shared" si="526"/>
        <v>1.0500000000000001E-2</v>
      </c>
      <c r="CB812" s="133">
        <f t="shared" si="527"/>
        <v>5.5564999999999998</v>
      </c>
      <c r="CC812" s="133"/>
      <c r="CD812" s="133">
        <f t="shared" si="528"/>
        <v>1.4303000000000001</v>
      </c>
    </row>
    <row r="813" spans="1:82" ht="15.75" x14ac:dyDescent="0.25">
      <c r="A813" s="125">
        <v>43911</v>
      </c>
      <c r="B813" s="138">
        <v>13981</v>
      </c>
      <c r="C813" s="138">
        <v>48187</v>
      </c>
      <c r="D813" s="138">
        <v>67618</v>
      </c>
      <c r="E813" s="138">
        <v>14405</v>
      </c>
      <c r="F813" s="138">
        <v>42251</v>
      </c>
      <c r="G813" s="138">
        <v>1543</v>
      </c>
      <c r="H813" s="138">
        <v>10874</v>
      </c>
      <c r="I813" s="138">
        <v>11587</v>
      </c>
      <c r="J813" s="138">
        <v>98893</v>
      </c>
      <c r="K813" s="138">
        <v>74460</v>
      </c>
      <c r="L813" s="138">
        <v>3204</v>
      </c>
      <c r="M813" s="138">
        <v>13479</v>
      </c>
      <c r="N813" s="138">
        <v>90</v>
      </c>
      <c r="O813" s="138">
        <v>10543</v>
      </c>
      <c r="P813" s="138">
        <v>14237</v>
      </c>
      <c r="Q813" s="138">
        <v>2907</v>
      </c>
      <c r="R813" s="138">
        <v>13248</v>
      </c>
      <c r="S813" s="138">
        <v>44264</v>
      </c>
      <c r="T813" s="138">
        <v>9001</v>
      </c>
      <c r="U813" s="138">
        <v>3459</v>
      </c>
      <c r="V813" s="138">
        <v>27797</v>
      </c>
      <c r="W813" s="138">
        <v>31399</v>
      </c>
      <c r="X813" s="138">
        <v>13847</v>
      </c>
      <c r="Y813" s="138">
        <v>11906</v>
      </c>
      <c r="Z813" s="138">
        <v>12991</v>
      </c>
      <c r="AA813" s="138">
        <v>47549</v>
      </c>
      <c r="AB813" s="138">
        <v>1031</v>
      </c>
      <c r="AC813" s="138">
        <v>557</v>
      </c>
      <c r="AD813" s="138">
        <v>1177</v>
      </c>
      <c r="AE813" s="138">
        <v>28195</v>
      </c>
      <c r="AF813" s="138">
        <v>5241</v>
      </c>
      <c r="AG813" s="138">
        <v>1410</v>
      </c>
      <c r="AH813" s="138">
        <v>150</v>
      </c>
      <c r="AI813" s="138">
        <v>120</v>
      </c>
      <c r="AJ813" s="146">
        <v>380520</v>
      </c>
      <c r="AK813" s="128">
        <f t="shared" si="503"/>
        <v>0.13479000000000002</v>
      </c>
      <c r="AL813" s="129">
        <f t="shared" si="504"/>
        <v>1.3981000000000001</v>
      </c>
      <c r="AM813" s="129">
        <f t="shared" si="538"/>
        <v>2.4093500000000003</v>
      </c>
      <c r="AN813" s="129">
        <f t="shared" si="538"/>
        <v>3.3809</v>
      </c>
      <c r="AO813" s="129">
        <f t="shared" si="506"/>
        <v>9.8893000000000004</v>
      </c>
      <c r="AP813" s="129">
        <f t="shared" si="507"/>
        <v>3.7230000000000003</v>
      </c>
      <c r="AQ813" s="129">
        <f t="shared" si="537"/>
        <v>1.5E-3</v>
      </c>
      <c r="AR813" s="129">
        <f t="shared" si="537"/>
        <v>1.2000000000000001E-3</v>
      </c>
      <c r="AT813" s="131">
        <f t="shared" si="529"/>
        <v>43911</v>
      </c>
      <c r="AU813" s="132">
        <f t="shared" si="508"/>
        <v>0.28195000000000003</v>
      </c>
      <c r="AV813" s="132">
        <f t="shared" si="509"/>
        <v>0.47549000000000002</v>
      </c>
      <c r="AW813" s="132">
        <f t="shared" si="510"/>
        <v>0.44264000000000003</v>
      </c>
      <c r="AX813" s="132">
        <f t="shared" si="511"/>
        <v>5.5700000000000003E-3</v>
      </c>
      <c r="AY813" s="132">
        <f t="shared" si="512"/>
        <v>1.0310000000000001E-2</v>
      </c>
      <c r="AZ813" s="132">
        <f t="shared" si="513"/>
        <v>0.27797000000000005</v>
      </c>
      <c r="BA813" s="132">
        <f t="shared" si="514"/>
        <v>0.11906000000000001</v>
      </c>
      <c r="BB813" s="132">
        <f t="shared" si="515"/>
        <v>0.62798000000000009</v>
      </c>
      <c r="BC813" s="132">
        <f t="shared" si="516"/>
        <v>0.12991</v>
      </c>
      <c r="BD813" s="132">
        <f t="shared" si="517"/>
        <v>0.13847000000000001</v>
      </c>
      <c r="BE813" s="132">
        <f t="shared" si="518"/>
        <v>5.2410000000000005E-2</v>
      </c>
      <c r="BF813" s="132">
        <f t="shared" si="519"/>
        <v>1.1770000000000001E-2</v>
      </c>
      <c r="BG813" s="132">
        <f t="shared" si="530"/>
        <v>1.41E-3</v>
      </c>
      <c r="BH813" s="132"/>
      <c r="BI813" s="132">
        <f t="shared" si="539"/>
        <v>1.3981000000000001</v>
      </c>
      <c r="BJ813" s="132">
        <f t="shared" si="539"/>
        <v>2.4093500000000003</v>
      </c>
      <c r="BK813" s="132">
        <f t="shared" si="539"/>
        <v>3.3809</v>
      </c>
      <c r="BL813" s="132">
        <f t="shared" si="520"/>
        <v>0.34590000000000004</v>
      </c>
      <c r="BM813" s="132">
        <f t="shared" si="531"/>
        <v>1.4405000000000001</v>
      </c>
      <c r="BN813" s="132">
        <f t="shared" si="521"/>
        <v>0.8450200000000001</v>
      </c>
      <c r="BO813" s="132"/>
      <c r="BP813" s="132">
        <f t="shared" si="532"/>
        <v>3.7230000000000003</v>
      </c>
      <c r="BQ813" s="132">
        <f t="shared" si="533"/>
        <v>9.8893000000000004</v>
      </c>
      <c r="BR813" s="132">
        <f t="shared" si="534"/>
        <v>0.38051999999999997</v>
      </c>
      <c r="BS813" s="132">
        <f t="shared" si="522"/>
        <v>9.0010000000000007E-2</v>
      </c>
      <c r="BT813" s="132">
        <f t="shared" si="523"/>
        <v>1.3248</v>
      </c>
      <c r="BU813" s="132"/>
      <c r="BV813" s="132">
        <f t="shared" si="535"/>
        <v>0.15430000000000002</v>
      </c>
      <c r="BW813" s="133">
        <f t="shared" si="540"/>
        <v>1.0874000000000001</v>
      </c>
      <c r="BX813" s="133">
        <f t="shared" si="540"/>
        <v>1.1587000000000001</v>
      </c>
      <c r="BY813" s="133">
        <f t="shared" si="524"/>
        <v>0.29070000000000001</v>
      </c>
      <c r="BZ813" s="133">
        <f t="shared" si="525"/>
        <v>0.32040000000000002</v>
      </c>
      <c r="CA813" s="133">
        <f t="shared" si="526"/>
        <v>9.0000000000000011E-3</v>
      </c>
      <c r="CB813" s="133">
        <f t="shared" si="527"/>
        <v>5.2715000000000005</v>
      </c>
      <c r="CC813" s="133"/>
      <c r="CD813" s="133">
        <f t="shared" si="528"/>
        <v>1.4237</v>
      </c>
    </row>
    <row r="814" spans="1:82" ht="15.75" x14ac:dyDescent="0.25">
      <c r="A814" s="125">
        <v>43912</v>
      </c>
      <c r="B814" s="138">
        <v>13867</v>
      </c>
      <c r="C814" s="138">
        <v>48499</v>
      </c>
      <c r="D814" s="138">
        <v>68051</v>
      </c>
      <c r="E814" s="138">
        <v>14625</v>
      </c>
      <c r="F814" s="138">
        <v>43388</v>
      </c>
      <c r="G814" s="138">
        <v>1502</v>
      </c>
      <c r="H814" s="138">
        <v>10615</v>
      </c>
      <c r="I814" s="138">
        <v>11724</v>
      </c>
      <c r="J814" s="138">
        <v>98992</v>
      </c>
      <c r="K814" s="138">
        <v>75282</v>
      </c>
      <c r="L814" s="138">
        <v>3313</v>
      </c>
      <c r="M814" s="138">
        <v>13759</v>
      </c>
      <c r="N814" s="138">
        <v>88</v>
      </c>
      <c r="O814" s="138">
        <v>10528</v>
      </c>
      <c r="P814" s="138">
        <v>13959</v>
      </c>
      <c r="Q814" s="138">
        <v>2838</v>
      </c>
      <c r="R814" s="138">
        <v>13291</v>
      </c>
      <c r="S814" s="138">
        <v>44566</v>
      </c>
      <c r="T814" s="138">
        <v>11987</v>
      </c>
      <c r="U814" s="138">
        <v>3378</v>
      </c>
      <c r="V814" s="138">
        <v>28700</v>
      </c>
      <c r="W814" s="138">
        <v>29100</v>
      </c>
      <c r="X814" s="138">
        <v>13604</v>
      </c>
      <c r="Y814" s="138">
        <v>11416</v>
      </c>
      <c r="Z814" s="138">
        <v>12202</v>
      </c>
      <c r="AA814" s="138">
        <v>48409</v>
      </c>
      <c r="AB814" s="138">
        <v>945</v>
      </c>
      <c r="AC814" s="138">
        <v>644</v>
      </c>
      <c r="AD814" s="138">
        <v>959</v>
      </c>
      <c r="AE814" s="138">
        <v>29004</v>
      </c>
      <c r="AF814" s="138">
        <v>5217</v>
      </c>
      <c r="AG814" s="138">
        <v>0</v>
      </c>
      <c r="AH814" s="138">
        <v>150</v>
      </c>
      <c r="AI814" s="138">
        <v>100</v>
      </c>
      <c r="AJ814" s="138">
        <v>380560</v>
      </c>
      <c r="AK814" s="128">
        <f t="shared" si="503"/>
        <v>0.13759000000000002</v>
      </c>
      <c r="AL814" s="129">
        <f t="shared" si="504"/>
        <v>1.3867</v>
      </c>
      <c r="AM814" s="129">
        <f t="shared" ref="AM814:AN829" si="541">(C814)*0.00005</f>
        <v>2.4249499999999999</v>
      </c>
      <c r="AN814" s="129">
        <f t="shared" si="541"/>
        <v>3.4025500000000002</v>
      </c>
      <c r="AO814" s="129">
        <f t="shared" si="506"/>
        <v>9.8992000000000004</v>
      </c>
      <c r="AP814" s="129">
        <f t="shared" si="507"/>
        <v>3.7641</v>
      </c>
      <c r="AQ814" s="129">
        <f t="shared" si="537"/>
        <v>1.5E-3</v>
      </c>
      <c r="AR814" s="129">
        <f t="shared" si="537"/>
        <v>1E-3</v>
      </c>
      <c r="AT814" s="131">
        <f t="shared" si="529"/>
        <v>43912</v>
      </c>
      <c r="AU814" s="132">
        <f t="shared" si="508"/>
        <v>0.29004000000000002</v>
      </c>
      <c r="AV814" s="132">
        <f t="shared" si="509"/>
        <v>0.48409000000000002</v>
      </c>
      <c r="AW814" s="132">
        <f t="shared" si="510"/>
        <v>0.44566000000000006</v>
      </c>
      <c r="AX814" s="132">
        <f t="shared" si="511"/>
        <v>6.4400000000000004E-3</v>
      </c>
      <c r="AY814" s="132">
        <f t="shared" si="512"/>
        <v>9.4500000000000001E-3</v>
      </c>
      <c r="AZ814" s="132">
        <f t="shared" si="513"/>
        <v>0.28700000000000003</v>
      </c>
      <c r="BA814" s="132">
        <f t="shared" si="514"/>
        <v>0.11416000000000001</v>
      </c>
      <c r="BB814" s="132">
        <f t="shared" si="515"/>
        <v>0.58200000000000007</v>
      </c>
      <c r="BC814" s="132">
        <f t="shared" si="516"/>
        <v>0.12202</v>
      </c>
      <c r="BD814" s="132">
        <f t="shared" si="517"/>
        <v>0.13604000000000002</v>
      </c>
      <c r="BE814" s="132">
        <f t="shared" si="518"/>
        <v>5.2170000000000001E-2</v>
      </c>
      <c r="BF814" s="132">
        <f t="shared" si="519"/>
        <v>9.5900000000000013E-3</v>
      </c>
      <c r="BG814" s="132">
        <f t="shared" si="530"/>
        <v>0</v>
      </c>
      <c r="BH814" s="132"/>
      <c r="BI814" s="132">
        <f t="shared" si="539"/>
        <v>1.3867</v>
      </c>
      <c r="BJ814" s="132">
        <f t="shared" si="539"/>
        <v>2.4249499999999999</v>
      </c>
      <c r="BK814" s="132">
        <f t="shared" si="539"/>
        <v>3.4025500000000002</v>
      </c>
      <c r="BL814" s="132">
        <f t="shared" si="520"/>
        <v>0.33779999999999999</v>
      </c>
      <c r="BM814" s="132">
        <f t="shared" si="531"/>
        <v>1.4625000000000001</v>
      </c>
      <c r="BN814" s="132">
        <f t="shared" si="521"/>
        <v>0.86776000000000009</v>
      </c>
      <c r="BO814" s="132"/>
      <c r="BP814" s="132">
        <f t="shared" si="532"/>
        <v>3.7641</v>
      </c>
      <c r="BQ814" s="132">
        <f t="shared" si="533"/>
        <v>9.8992000000000004</v>
      </c>
      <c r="BR814" s="132">
        <f t="shared" si="534"/>
        <v>0.38056000000000001</v>
      </c>
      <c r="BS814" s="132">
        <f t="shared" si="522"/>
        <v>0.11987</v>
      </c>
      <c r="BT814" s="132">
        <f t="shared" si="523"/>
        <v>1.3291000000000002</v>
      </c>
      <c r="BU814" s="132"/>
      <c r="BV814" s="132">
        <f t="shared" si="535"/>
        <v>0.1502</v>
      </c>
      <c r="BW814" s="133">
        <f t="shared" si="540"/>
        <v>1.0615000000000001</v>
      </c>
      <c r="BX814" s="133">
        <f t="shared" si="540"/>
        <v>1.1724000000000001</v>
      </c>
      <c r="BY814" s="133">
        <f t="shared" si="524"/>
        <v>0.2838</v>
      </c>
      <c r="BZ814" s="133">
        <f t="shared" si="525"/>
        <v>0.33130000000000004</v>
      </c>
      <c r="CA814" s="133">
        <f t="shared" si="526"/>
        <v>8.8000000000000005E-3</v>
      </c>
      <c r="CB814" s="133">
        <f t="shared" si="527"/>
        <v>5.2640000000000002</v>
      </c>
      <c r="CC814" s="133"/>
      <c r="CD814" s="133">
        <f t="shared" si="528"/>
        <v>1.3959000000000001</v>
      </c>
    </row>
    <row r="815" spans="1:82" ht="15.75" x14ac:dyDescent="0.25">
      <c r="A815" s="125">
        <v>43913</v>
      </c>
      <c r="B815" s="138">
        <v>14806</v>
      </c>
      <c r="C815" s="138">
        <v>51190</v>
      </c>
      <c r="D815" s="138">
        <v>71426</v>
      </c>
      <c r="E815" s="138">
        <v>16511</v>
      </c>
      <c r="F815" s="138">
        <v>43678</v>
      </c>
      <c r="G815" s="138">
        <v>1767</v>
      </c>
      <c r="H815" s="138">
        <v>13240</v>
      </c>
      <c r="I815" s="138">
        <v>14425</v>
      </c>
      <c r="J815" s="138">
        <v>107010</v>
      </c>
      <c r="K815" s="138">
        <v>80855</v>
      </c>
      <c r="L815" s="138">
        <v>3611</v>
      </c>
      <c r="M815" s="138">
        <v>14279</v>
      </c>
      <c r="N815" s="138">
        <v>119</v>
      </c>
      <c r="O815" s="138">
        <v>11999</v>
      </c>
      <c r="P815" s="138">
        <v>15325</v>
      </c>
      <c r="Q815" s="138">
        <v>3644</v>
      </c>
      <c r="R815" s="138">
        <v>13866</v>
      </c>
      <c r="S815" s="138">
        <v>47325</v>
      </c>
      <c r="T815" s="138">
        <v>9620</v>
      </c>
      <c r="U815" s="138">
        <v>4529</v>
      </c>
      <c r="V815" s="138">
        <v>29429</v>
      </c>
      <c r="W815" s="138">
        <v>34908</v>
      </c>
      <c r="X815" s="138">
        <v>18798</v>
      </c>
      <c r="Y815" s="138">
        <v>12800</v>
      </c>
      <c r="Z815" s="138">
        <v>12398</v>
      </c>
      <c r="AA815" s="138">
        <v>49519</v>
      </c>
      <c r="AB815" s="138">
        <v>1737</v>
      </c>
      <c r="AC815" s="138">
        <v>559</v>
      </c>
      <c r="AD815" s="138">
        <v>7684</v>
      </c>
      <c r="AE815" s="138">
        <v>28993</v>
      </c>
      <c r="AF815" s="138">
        <v>9176</v>
      </c>
      <c r="AG815" s="138">
        <v>11010</v>
      </c>
      <c r="AH815" s="138">
        <v>53770</v>
      </c>
      <c r="AI815" s="138">
        <v>46100</v>
      </c>
      <c r="AJ815" s="138">
        <v>389900</v>
      </c>
      <c r="AK815" s="128">
        <f t="shared" si="503"/>
        <v>0.14279</v>
      </c>
      <c r="AL815" s="129">
        <f t="shared" si="504"/>
        <v>1.4806000000000001</v>
      </c>
      <c r="AM815" s="129">
        <f t="shared" si="541"/>
        <v>2.5595000000000003</v>
      </c>
      <c r="AN815" s="129">
        <f t="shared" si="541"/>
        <v>3.5713000000000004</v>
      </c>
      <c r="AO815" s="129">
        <f t="shared" si="506"/>
        <v>10.701000000000001</v>
      </c>
      <c r="AP815" s="129">
        <f t="shared" si="507"/>
        <v>4.0427499999999998</v>
      </c>
      <c r="AQ815" s="129">
        <f t="shared" si="537"/>
        <v>0.53770000000000007</v>
      </c>
      <c r="AR815" s="129">
        <f t="shared" si="537"/>
        <v>0.46100000000000002</v>
      </c>
      <c r="AT815" s="131">
        <f t="shared" si="529"/>
        <v>43913</v>
      </c>
      <c r="AU815" s="132">
        <f t="shared" si="508"/>
        <v>0.28993000000000002</v>
      </c>
      <c r="AV815" s="132">
        <f t="shared" si="509"/>
        <v>0.49519000000000002</v>
      </c>
      <c r="AW815" s="132">
        <f t="shared" si="510"/>
        <v>0.47325000000000006</v>
      </c>
      <c r="AX815" s="132">
        <f t="shared" si="511"/>
        <v>5.5900000000000004E-3</v>
      </c>
      <c r="AY815" s="132">
        <f t="shared" si="512"/>
        <v>1.737E-2</v>
      </c>
      <c r="AZ815" s="132">
        <f t="shared" si="513"/>
        <v>0.29429000000000005</v>
      </c>
      <c r="BA815" s="132">
        <f t="shared" si="514"/>
        <v>0.128</v>
      </c>
      <c r="BB815" s="132">
        <f t="shared" si="515"/>
        <v>0.69816</v>
      </c>
      <c r="BC815" s="132">
        <f t="shared" si="516"/>
        <v>0.12398000000000001</v>
      </c>
      <c r="BD815" s="132">
        <f t="shared" si="517"/>
        <v>0.18798000000000001</v>
      </c>
      <c r="BE815" s="132">
        <f t="shared" si="518"/>
        <v>9.1760000000000008E-2</v>
      </c>
      <c r="BF815" s="132">
        <f t="shared" si="519"/>
        <v>7.6840000000000006E-2</v>
      </c>
      <c r="BG815" s="132">
        <f t="shared" si="530"/>
        <v>1.1009999999999999E-2</v>
      </c>
      <c r="BH815" s="132"/>
      <c r="BI815" s="132">
        <f t="shared" si="539"/>
        <v>1.4806000000000001</v>
      </c>
      <c r="BJ815" s="132">
        <f t="shared" si="539"/>
        <v>2.5595000000000003</v>
      </c>
      <c r="BK815" s="132">
        <f t="shared" si="539"/>
        <v>3.5713000000000004</v>
      </c>
      <c r="BL815" s="132">
        <f t="shared" si="520"/>
        <v>0.45290000000000002</v>
      </c>
      <c r="BM815" s="132">
        <f t="shared" si="531"/>
        <v>1.6511</v>
      </c>
      <c r="BN815" s="132">
        <f t="shared" si="521"/>
        <v>0.87356000000000011</v>
      </c>
      <c r="BO815" s="132"/>
      <c r="BP815" s="132">
        <f t="shared" si="532"/>
        <v>4.0427499999999998</v>
      </c>
      <c r="BQ815" s="132">
        <f t="shared" si="533"/>
        <v>10.701000000000001</v>
      </c>
      <c r="BR815" s="132">
        <f t="shared" si="534"/>
        <v>0.38989999999999997</v>
      </c>
      <c r="BS815" s="132">
        <f t="shared" si="522"/>
        <v>9.6200000000000008E-2</v>
      </c>
      <c r="BT815" s="132">
        <f t="shared" si="523"/>
        <v>1.3866000000000001</v>
      </c>
      <c r="BU815" s="132"/>
      <c r="BV815" s="132">
        <f t="shared" si="535"/>
        <v>0.1767</v>
      </c>
      <c r="BW815" s="133">
        <f t="shared" si="540"/>
        <v>1.3240000000000001</v>
      </c>
      <c r="BX815" s="133">
        <f t="shared" si="540"/>
        <v>1.4425000000000001</v>
      </c>
      <c r="BY815" s="133">
        <f t="shared" si="524"/>
        <v>0.3644</v>
      </c>
      <c r="BZ815" s="133">
        <f t="shared" si="525"/>
        <v>0.36110000000000003</v>
      </c>
      <c r="CA815" s="133">
        <f t="shared" si="526"/>
        <v>1.1900000000000001E-2</v>
      </c>
      <c r="CB815" s="133">
        <f t="shared" si="527"/>
        <v>5.9995000000000003</v>
      </c>
      <c r="CC815" s="133"/>
      <c r="CD815" s="133">
        <f t="shared" si="528"/>
        <v>1.5325</v>
      </c>
    </row>
    <row r="816" spans="1:82" ht="15.75" x14ac:dyDescent="0.25">
      <c r="A816" s="125">
        <v>43914</v>
      </c>
      <c r="B816" s="138">
        <v>14315</v>
      </c>
      <c r="C816" s="138">
        <v>49476</v>
      </c>
      <c r="D816" s="138">
        <v>69269</v>
      </c>
      <c r="E816" s="138">
        <v>16099</v>
      </c>
      <c r="F816" s="138">
        <v>43182</v>
      </c>
      <c r="G816" s="138">
        <v>1563</v>
      </c>
      <c r="H816" s="138">
        <v>12721</v>
      </c>
      <c r="I816" s="138">
        <v>13891</v>
      </c>
      <c r="J816" s="138">
        <v>102807</v>
      </c>
      <c r="K816" s="138">
        <v>78333</v>
      </c>
      <c r="L816" s="138">
        <v>3742</v>
      </c>
      <c r="M816" s="138">
        <v>7525</v>
      </c>
      <c r="N816" s="138">
        <v>120</v>
      </c>
      <c r="O816" s="138">
        <v>11840</v>
      </c>
      <c r="P816" s="138">
        <v>15333</v>
      </c>
      <c r="Q816" s="138">
        <v>3590</v>
      </c>
      <c r="R816" s="138">
        <v>14662</v>
      </c>
      <c r="S816" s="138">
        <v>44550</v>
      </c>
      <c r="T816" s="138">
        <v>11813</v>
      </c>
      <c r="U816" s="138">
        <v>4700</v>
      </c>
      <c r="V816" s="138">
        <v>27843</v>
      </c>
      <c r="W816" s="138">
        <v>30565</v>
      </c>
      <c r="X816" s="138">
        <v>16492</v>
      </c>
      <c r="Y816" s="138">
        <v>11927</v>
      </c>
      <c r="Z816" s="138">
        <v>11495</v>
      </c>
      <c r="AA816" s="138">
        <v>48027</v>
      </c>
      <c r="AB816" s="138">
        <v>1123</v>
      </c>
      <c r="AC816" s="138">
        <v>494</v>
      </c>
      <c r="AD816" s="138">
        <v>1419</v>
      </c>
      <c r="AE816" s="138">
        <v>27459</v>
      </c>
      <c r="AF816" s="138">
        <v>6478</v>
      </c>
      <c r="AG816" s="138">
        <v>11010</v>
      </c>
      <c r="AH816" s="138">
        <v>4110</v>
      </c>
      <c r="AI816" s="138">
        <v>1450</v>
      </c>
      <c r="AJ816" s="138">
        <v>378160</v>
      </c>
      <c r="AK816" s="128">
        <f t="shared" si="503"/>
        <v>7.5250000000000011E-2</v>
      </c>
      <c r="AL816" s="129">
        <f t="shared" si="504"/>
        <v>1.4315</v>
      </c>
      <c r="AM816" s="129">
        <f t="shared" si="541"/>
        <v>2.4738000000000002</v>
      </c>
      <c r="AN816" s="129">
        <f t="shared" si="541"/>
        <v>3.4634500000000004</v>
      </c>
      <c r="AO816" s="129">
        <f t="shared" si="506"/>
        <v>10.280700000000001</v>
      </c>
      <c r="AP816" s="129">
        <f t="shared" si="507"/>
        <v>3.9166500000000002</v>
      </c>
      <c r="AQ816" s="129">
        <f t="shared" si="537"/>
        <v>4.1100000000000005E-2</v>
      </c>
      <c r="AR816" s="129">
        <f t="shared" si="537"/>
        <v>1.4500000000000001E-2</v>
      </c>
      <c r="AT816" s="131">
        <f t="shared" si="529"/>
        <v>43914</v>
      </c>
      <c r="AU816" s="132">
        <f t="shared" si="508"/>
        <v>0.27459</v>
      </c>
      <c r="AV816" s="132">
        <f t="shared" si="509"/>
        <v>0.48027000000000003</v>
      </c>
      <c r="AW816" s="132">
        <f t="shared" si="510"/>
        <v>0.44550000000000006</v>
      </c>
      <c r="AX816" s="132">
        <f t="shared" si="511"/>
        <v>4.9400000000000008E-3</v>
      </c>
      <c r="AY816" s="132">
        <f t="shared" si="512"/>
        <v>1.123E-2</v>
      </c>
      <c r="AZ816" s="132">
        <f t="shared" si="513"/>
        <v>0.27843000000000001</v>
      </c>
      <c r="BA816" s="132">
        <f t="shared" si="514"/>
        <v>0.11927000000000001</v>
      </c>
      <c r="BB816" s="132">
        <f t="shared" si="515"/>
        <v>0.61130000000000007</v>
      </c>
      <c r="BC816" s="132">
        <f t="shared" si="516"/>
        <v>0.11495000000000001</v>
      </c>
      <c r="BD816" s="132">
        <f t="shared" si="517"/>
        <v>0.16492000000000001</v>
      </c>
      <c r="BE816" s="132">
        <f t="shared" si="518"/>
        <v>6.4780000000000004E-2</v>
      </c>
      <c r="BF816" s="132">
        <f t="shared" si="519"/>
        <v>1.4190000000000001E-2</v>
      </c>
      <c r="BG816" s="132">
        <f t="shared" si="530"/>
        <v>1.1009999999999999E-2</v>
      </c>
      <c r="BH816" s="132"/>
      <c r="BI816" s="132">
        <f t="shared" si="539"/>
        <v>1.4315</v>
      </c>
      <c r="BJ816" s="132">
        <f t="shared" si="539"/>
        <v>2.4738000000000002</v>
      </c>
      <c r="BK816" s="132">
        <f t="shared" si="539"/>
        <v>3.4634500000000004</v>
      </c>
      <c r="BL816" s="132">
        <f t="shared" si="520"/>
        <v>0.47000000000000003</v>
      </c>
      <c r="BM816" s="132">
        <f t="shared" si="531"/>
        <v>1.6099000000000001</v>
      </c>
      <c r="BN816" s="132">
        <f t="shared" si="521"/>
        <v>0.86364000000000007</v>
      </c>
      <c r="BO816" s="132"/>
      <c r="BP816" s="132">
        <f t="shared" si="532"/>
        <v>3.9166500000000002</v>
      </c>
      <c r="BQ816" s="132">
        <f t="shared" si="533"/>
        <v>10.280700000000001</v>
      </c>
      <c r="BR816" s="132">
        <f t="shared" si="534"/>
        <v>0.37816</v>
      </c>
      <c r="BS816" s="132">
        <f t="shared" si="522"/>
        <v>0.11813000000000001</v>
      </c>
      <c r="BT816" s="132">
        <f t="shared" si="523"/>
        <v>1.4662000000000002</v>
      </c>
      <c r="BU816" s="132"/>
      <c r="BV816" s="132">
        <f t="shared" si="535"/>
        <v>0.15629999999999999</v>
      </c>
      <c r="BW816" s="133">
        <f t="shared" si="540"/>
        <v>1.2721</v>
      </c>
      <c r="BX816" s="133">
        <f t="shared" si="540"/>
        <v>1.3891</v>
      </c>
      <c r="BY816" s="133">
        <f t="shared" si="524"/>
        <v>0.35900000000000004</v>
      </c>
      <c r="BZ816" s="133">
        <f t="shared" si="525"/>
        <v>0.37420000000000003</v>
      </c>
      <c r="CA816" s="133">
        <f t="shared" si="526"/>
        <v>1.2E-2</v>
      </c>
      <c r="CB816" s="133">
        <f t="shared" si="527"/>
        <v>5.92</v>
      </c>
      <c r="CC816" s="133"/>
      <c r="CD816" s="133">
        <f t="shared" si="528"/>
        <v>1.5333000000000001</v>
      </c>
    </row>
    <row r="817" spans="1:82" ht="15.75" x14ac:dyDescent="0.25">
      <c r="A817" s="125">
        <v>43915</v>
      </c>
      <c r="B817" s="138">
        <v>14411</v>
      </c>
      <c r="C817" s="138">
        <v>49586</v>
      </c>
      <c r="D817" s="138">
        <v>69689</v>
      </c>
      <c r="E817" s="138">
        <v>15395</v>
      </c>
      <c r="F817" s="138">
        <v>41827</v>
      </c>
      <c r="G817" s="138">
        <v>1645</v>
      </c>
      <c r="H817" s="138">
        <v>13012</v>
      </c>
      <c r="I817" s="138">
        <v>14316</v>
      </c>
      <c r="J817" s="138">
        <v>101422</v>
      </c>
      <c r="K817" s="138">
        <v>76339</v>
      </c>
      <c r="L817" s="138">
        <v>3816</v>
      </c>
      <c r="M817" s="138">
        <v>6159</v>
      </c>
      <c r="N817" s="138">
        <v>118</v>
      </c>
      <c r="O817" s="138">
        <v>12271</v>
      </c>
      <c r="P817" s="138">
        <v>15610</v>
      </c>
      <c r="Q817" s="138">
        <v>3785</v>
      </c>
      <c r="R817" s="138">
        <v>13693</v>
      </c>
      <c r="S817" s="138">
        <v>44238</v>
      </c>
      <c r="T817" s="138">
        <v>8695</v>
      </c>
      <c r="U817" s="138">
        <v>4243</v>
      </c>
      <c r="V817" s="138">
        <v>28269</v>
      </c>
      <c r="W817" s="138">
        <v>31412</v>
      </c>
      <c r="X817" s="138">
        <v>15628</v>
      </c>
      <c r="Y817" s="138">
        <v>11616</v>
      </c>
      <c r="Z817" s="138">
        <v>11156</v>
      </c>
      <c r="AA817" s="138">
        <v>47710</v>
      </c>
      <c r="AB817" s="138">
        <v>1158</v>
      </c>
      <c r="AC817" s="138">
        <v>486</v>
      </c>
      <c r="AD817" s="138">
        <v>2494</v>
      </c>
      <c r="AE817" s="138">
        <v>27003</v>
      </c>
      <c r="AF817" s="138">
        <v>5756</v>
      </c>
      <c r="AG817" s="138">
        <v>11010</v>
      </c>
      <c r="AH817" s="138">
        <v>8990</v>
      </c>
      <c r="AI817" s="138">
        <v>6860</v>
      </c>
      <c r="AJ817" s="138">
        <v>379760</v>
      </c>
      <c r="AK817" s="128">
        <f t="shared" si="503"/>
        <v>6.1590000000000006E-2</v>
      </c>
      <c r="AL817" s="129">
        <f t="shared" si="504"/>
        <v>1.4411</v>
      </c>
      <c r="AM817" s="129">
        <f t="shared" si="541"/>
        <v>2.4793000000000003</v>
      </c>
      <c r="AN817" s="129">
        <f t="shared" si="541"/>
        <v>3.4844500000000003</v>
      </c>
      <c r="AO817" s="129">
        <f t="shared" si="506"/>
        <v>10.142200000000001</v>
      </c>
      <c r="AP817" s="129">
        <f t="shared" si="507"/>
        <v>3.8169500000000003</v>
      </c>
      <c r="AQ817" s="129">
        <f t="shared" si="537"/>
        <v>8.9900000000000008E-2</v>
      </c>
      <c r="AR817" s="129">
        <f t="shared" si="537"/>
        <v>6.8600000000000008E-2</v>
      </c>
      <c r="AT817" s="131">
        <f t="shared" si="529"/>
        <v>43915</v>
      </c>
      <c r="AU817" s="132">
        <f t="shared" si="508"/>
        <v>0.27003000000000005</v>
      </c>
      <c r="AV817" s="132">
        <f t="shared" si="509"/>
        <v>0.47710000000000002</v>
      </c>
      <c r="AW817" s="132">
        <f t="shared" si="510"/>
        <v>0.44238000000000005</v>
      </c>
      <c r="AX817" s="132">
        <f t="shared" si="511"/>
        <v>4.8600000000000006E-3</v>
      </c>
      <c r="AY817" s="132">
        <f t="shared" si="512"/>
        <v>1.1580000000000002E-2</v>
      </c>
      <c r="AZ817" s="132">
        <f t="shared" si="513"/>
        <v>0.28269</v>
      </c>
      <c r="BA817" s="132">
        <f t="shared" si="514"/>
        <v>0.11616000000000001</v>
      </c>
      <c r="BB817" s="132">
        <f t="shared" si="515"/>
        <v>0.62824000000000002</v>
      </c>
      <c r="BC817" s="132">
        <f t="shared" si="516"/>
        <v>0.11156000000000001</v>
      </c>
      <c r="BD817" s="132">
        <f t="shared" si="517"/>
        <v>0.15628</v>
      </c>
      <c r="BE817" s="132">
        <f t="shared" si="518"/>
        <v>5.7560000000000007E-2</v>
      </c>
      <c r="BF817" s="132">
        <f t="shared" si="519"/>
        <v>2.494E-2</v>
      </c>
      <c r="BG817" s="132">
        <f t="shared" si="530"/>
        <v>1.1009999999999999E-2</v>
      </c>
      <c r="BH817" s="132"/>
      <c r="BI817" s="132">
        <f t="shared" si="539"/>
        <v>1.4411</v>
      </c>
      <c r="BJ817" s="132">
        <f t="shared" si="539"/>
        <v>2.4793000000000003</v>
      </c>
      <c r="BK817" s="132">
        <f t="shared" si="539"/>
        <v>3.4844500000000003</v>
      </c>
      <c r="BL817" s="132">
        <f t="shared" si="520"/>
        <v>0.42430000000000001</v>
      </c>
      <c r="BM817" s="132">
        <f t="shared" si="531"/>
        <v>1.5395000000000001</v>
      </c>
      <c r="BN817" s="132">
        <f t="shared" si="521"/>
        <v>0.83654000000000006</v>
      </c>
      <c r="BO817" s="132"/>
      <c r="BP817" s="132">
        <f t="shared" si="532"/>
        <v>3.8169500000000003</v>
      </c>
      <c r="BQ817" s="132">
        <f t="shared" si="533"/>
        <v>10.142200000000001</v>
      </c>
      <c r="BR817" s="132">
        <f t="shared" si="534"/>
        <v>0.37975999999999999</v>
      </c>
      <c r="BS817" s="132">
        <f t="shared" si="522"/>
        <v>8.6950000000000013E-2</v>
      </c>
      <c r="BT817" s="132">
        <f t="shared" si="523"/>
        <v>1.3693</v>
      </c>
      <c r="BU817" s="132"/>
      <c r="BV817" s="132">
        <f t="shared" si="535"/>
        <v>0.16450000000000001</v>
      </c>
      <c r="BW817" s="133">
        <f t="shared" si="540"/>
        <v>1.3012000000000001</v>
      </c>
      <c r="BX817" s="133">
        <f t="shared" si="540"/>
        <v>1.4316</v>
      </c>
      <c r="BY817" s="133">
        <f t="shared" si="524"/>
        <v>0.3785</v>
      </c>
      <c r="BZ817" s="133">
        <f t="shared" si="525"/>
        <v>0.38159999999999999</v>
      </c>
      <c r="CA817" s="133">
        <f t="shared" si="526"/>
        <v>1.18E-2</v>
      </c>
      <c r="CB817" s="133">
        <f t="shared" si="527"/>
        <v>6.1355000000000004</v>
      </c>
      <c r="CC817" s="133"/>
      <c r="CD817" s="133">
        <f t="shared" si="528"/>
        <v>1.5610000000000002</v>
      </c>
    </row>
    <row r="818" spans="1:82" ht="15.75" x14ac:dyDescent="0.25">
      <c r="A818" s="125">
        <v>43916</v>
      </c>
      <c r="B818" s="126">
        <v>14459</v>
      </c>
      <c r="C818" s="126">
        <v>49649</v>
      </c>
      <c r="D818" s="126">
        <v>69517</v>
      </c>
      <c r="E818" s="126">
        <v>15231</v>
      </c>
      <c r="F818" s="126">
        <v>40887</v>
      </c>
      <c r="G818" s="126">
        <v>1682</v>
      </c>
      <c r="H818" s="126">
        <v>12812</v>
      </c>
      <c r="I818" s="126">
        <v>14142</v>
      </c>
      <c r="J818" s="126">
        <v>101329</v>
      </c>
      <c r="K818" s="126">
        <v>76032</v>
      </c>
      <c r="L818" s="126">
        <v>3913</v>
      </c>
      <c r="M818" s="126">
        <v>4250</v>
      </c>
      <c r="N818" s="126">
        <v>105</v>
      </c>
      <c r="O818" s="126">
        <v>12174</v>
      </c>
      <c r="P818" s="126">
        <v>15594</v>
      </c>
      <c r="Q818" s="126">
        <v>3831</v>
      </c>
      <c r="R818" s="126">
        <v>13357</v>
      </c>
      <c r="S818" s="126">
        <v>44672</v>
      </c>
      <c r="T818" s="126">
        <v>11439</v>
      </c>
      <c r="U818" s="126">
        <v>4049</v>
      </c>
      <c r="V818" s="126">
        <v>28246</v>
      </c>
      <c r="W818" s="126">
        <v>31275</v>
      </c>
      <c r="X818" s="126">
        <v>16234</v>
      </c>
      <c r="Y818" s="126">
        <v>11553</v>
      </c>
      <c r="Z818" s="126">
        <v>11078</v>
      </c>
      <c r="AA818" s="126">
        <v>46456</v>
      </c>
      <c r="AB818" s="126">
        <v>1014</v>
      </c>
      <c r="AC818" s="126">
        <v>503</v>
      </c>
      <c r="AD818" s="126">
        <v>1639</v>
      </c>
      <c r="AE818" s="126">
        <v>27325</v>
      </c>
      <c r="AF818" s="126">
        <v>5253</v>
      </c>
      <c r="AG818" s="126">
        <v>11010</v>
      </c>
      <c r="AH818" s="126">
        <v>7830</v>
      </c>
      <c r="AI818" s="126">
        <v>4020</v>
      </c>
      <c r="AJ818" s="126">
        <v>388520</v>
      </c>
      <c r="AK818" s="128">
        <f t="shared" si="503"/>
        <v>4.2500000000000003E-2</v>
      </c>
      <c r="AL818" s="129">
        <f t="shared" si="504"/>
        <v>1.4459</v>
      </c>
      <c r="AM818" s="129">
        <f t="shared" si="541"/>
        <v>2.48245</v>
      </c>
      <c r="AN818" s="129">
        <f t="shared" si="541"/>
        <v>3.4758500000000003</v>
      </c>
      <c r="AO818" s="129">
        <f t="shared" si="506"/>
        <v>10.132900000000001</v>
      </c>
      <c r="AP818" s="129">
        <f t="shared" si="507"/>
        <v>3.8016000000000001</v>
      </c>
      <c r="AQ818" s="129">
        <f t="shared" si="537"/>
        <v>7.8300000000000008E-2</v>
      </c>
      <c r="AR818" s="129">
        <f t="shared" si="537"/>
        <v>4.0200000000000007E-2</v>
      </c>
      <c r="AT818" s="131">
        <f t="shared" si="529"/>
        <v>43916</v>
      </c>
      <c r="AU818" s="132">
        <f t="shared" si="508"/>
        <v>0.27325000000000005</v>
      </c>
      <c r="AV818" s="132">
        <f t="shared" si="509"/>
        <v>0.46456000000000003</v>
      </c>
      <c r="AW818" s="132">
        <f t="shared" si="510"/>
        <v>0.44672000000000006</v>
      </c>
      <c r="AX818" s="132">
        <f t="shared" si="511"/>
        <v>5.0300000000000006E-3</v>
      </c>
      <c r="AY818" s="132">
        <f t="shared" si="512"/>
        <v>1.0140000000000001E-2</v>
      </c>
      <c r="AZ818" s="132">
        <f t="shared" si="513"/>
        <v>0.28246000000000004</v>
      </c>
      <c r="BA818" s="132">
        <f t="shared" si="514"/>
        <v>0.11553000000000001</v>
      </c>
      <c r="BB818" s="132">
        <f t="shared" si="515"/>
        <v>0.62550000000000006</v>
      </c>
      <c r="BC818" s="132">
        <f t="shared" si="516"/>
        <v>0.11078</v>
      </c>
      <c r="BD818" s="132">
        <f t="shared" si="517"/>
        <v>0.16234000000000001</v>
      </c>
      <c r="BE818" s="132">
        <f t="shared" si="518"/>
        <v>5.2530000000000007E-2</v>
      </c>
      <c r="BF818" s="132">
        <f t="shared" si="519"/>
        <v>1.6390000000000002E-2</v>
      </c>
      <c r="BG818" s="132">
        <f t="shared" si="530"/>
        <v>1.1009999999999999E-2</v>
      </c>
      <c r="BH818" s="132"/>
      <c r="BI818" s="132">
        <f t="shared" si="539"/>
        <v>1.4459</v>
      </c>
      <c r="BJ818" s="132">
        <f t="shared" si="539"/>
        <v>2.48245</v>
      </c>
      <c r="BK818" s="132">
        <f t="shared" si="539"/>
        <v>3.4758500000000003</v>
      </c>
      <c r="BL818" s="132">
        <f t="shared" si="520"/>
        <v>0.40490000000000004</v>
      </c>
      <c r="BM818" s="132">
        <f t="shared" si="531"/>
        <v>1.5231000000000001</v>
      </c>
      <c r="BN818" s="132">
        <f t="shared" si="521"/>
        <v>0.81774000000000002</v>
      </c>
      <c r="BO818" s="132"/>
      <c r="BP818" s="132">
        <f t="shared" si="532"/>
        <v>3.8016000000000001</v>
      </c>
      <c r="BQ818" s="132">
        <f t="shared" si="533"/>
        <v>10.132900000000001</v>
      </c>
      <c r="BR818" s="132">
        <f t="shared" si="534"/>
        <v>0.38851999999999998</v>
      </c>
      <c r="BS818" s="132">
        <f t="shared" si="522"/>
        <v>0.11439000000000001</v>
      </c>
      <c r="BT818" s="132">
        <f t="shared" si="523"/>
        <v>1.3357000000000001</v>
      </c>
      <c r="BU818" s="132"/>
      <c r="BV818" s="132">
        <f t="shared" si="535"/>
        <v>0.16820000000000002</v>
      </c>
      <c r="BW818" s="133">
        <f t="shared" si="540"/>
        <v>1.2812000000000001</v>
      </c>
      <c r="BX818" s="133">
        <f t="shared" si="540"/>
        <v>1.4142000000000001</v>
      </c>
      <c r="BY818" s="133">
        <f t="shared" si="524"/>
        <v>0.3831</v>
      </c>
      <c r="BZ818" s="133">
        <f t="shared" si="525"/>
        <v>0.39130000000000004</v>
      </c>
      <c r="CA818" s="133">
        <f t="shared" si="526"/>
        <v>1.0500000000000001E-2</v>
      </c>
      <c r="CB818" s="133">
        <f t="shared" si="527"/>
        <v>6.0869999999999997</v>
      </c>
      <c r="CC818" s="133"/>
      <c r="CD818" s="133">
        <f t="shared" si="528"/>
        <v>1.5594000000000001</v>
      </c>
    </row>
    <row r="819" spans="1:82" ht="15.75" x14ac:dyDescent="0.25">
      <c r="A819" s="125">
        <v>43917</v>
      </c>
      <c r="B819" s="138">
        <v>14207</v>
      </c>
      <c r="C819" s="138">
        <v>48890</v>
      </c>
      <c r="D819" s="138">
        <v>68486</v>
      </c>
      <c r="E819" s="138">
        <v>14916</v>
      </c>
      <c r="F819" s="138">
        <v>42074</v>
      </c>
      <c r="G819" s="138">
        <v>1635</v>
      </c>
      <c r="H819" s="138">
        <v>12250</v>
      </c>
      <c r="I819" s="138">
        <v>12807</v>
      </c>
      <c r="J819" s="138">
        <v>100539</v>
      </c>
      <c r="K819" s="138">
        <v>76826</v>
      </c>
      <c r="L819" s="138">
        <v>3869</v>
      </c>
      <c r="M819" s="138">
        <v>2963</v>
      </c>
      <c r="N819" s="155">
        <v>105</v>
      </c>
      <c r="O819" s="138">
        <v>11820</v>
      </c>
      <c r="P819" s="138">
        <v>15179</v>
      </c>
      <c r="Q819" s="138">
        <v>3432</v>
      </c>
      <c r="R819" s="138">
        <v>14027</v>
      </c>
      <c r="S819" s="138">
        <v>44488</v>
      </c>
      <c r="T819" s="138">
        <v>7987</v>
      </c>
      <c r="U819" s="138">
        <v>3884</v>
      </c>
      <c r="V819" s="138">
        <v>27042</v>
      </c>
      <c r="W819" s="138">
        <v>29735</v>
      </c>
      <c r="X819" s="138">
        <v>15216</v>
      </c>
      <c r="Y819" s="138">
        <v>11872</v>
      </c>
      <c r="Z819" s="138">
        <v>11335</v>
      </c>
      <c r="AA819" s="138">
        <v>46857</v>
      </c>
      <c r="AB819" s="138">
        <v>1019</v>
      </c>
      <c r="AC819" s="138">
        <v>685</v>
      </c>
      <c r="AD819" s="138">
        <v>9980</v>
      </c>
      <c r="AE819" s="138">
        <v>26662</v>
      </c>
      <c r="AF819" s="138">
        <v>5133</v>
      </c>
      <c r="AG819" s="138">
        <v>11010</v>
      </c>
      <c r="AH819" s="138">
        <v>69860</v>
      </c>
      <c r="AI819" s="138">
        <v>55160</v>
      </c>
      <c r="AJ819" s="138">
        <v>375280</v>
      </c>
      <c r="AK819" s="128">
        <f t="shared" si="503"/>
        <v>2.9630000000000004E-2</v>
      </c>
      <c r="AL819" s="129">
        <f t="shared" si="504"/>
        <v>1.4207000000000001</v>
      </c>
      <c r="AM819" s="129">
        <f t="shared" si="541"/>
        <v>2.4445000000000001</v>
      </c>
      <c r="AN819" s="129">
        <f t="shared" si="541"/>
        <v>3.4243000000000001</v>
      </c>
      <c r="AO819" s="129">
        <f t="shared" si="506"/>
        <v>10.053900000000001</v>
      </c>
      <c r="AP819" s="129">
        <f t="shared" si="507"/>
        <v>3.8413000000000004</v>
      </c>
      <c r="AQ819" s="129">
        <f t="shared" si="537"/>
        <v>0.69860000000000011</v>
      </c>
      <c r="AR819" s="129">
        <f t="shared" si="537"/>
        <v>0.55160000000000009</v>
      </c>
      <c r="AT819" s="131">
        <f t="shared" si="529"/>
        <v>43917</v>
      </c>
      <c r="AU819" s="132">
        <f t="shared" si="508"/>
        <v>0.26662000000000002</v>
      </c>
      <c r="AV819" s="132">
        <f t="shared" si="509"/>
        <v>0.46857000000000004</v>
      </c>
      <c r="AW819" s="132">
        <f t="shared" si="510"/>
        <v>0.44488000000000005</v>
      </c>
      <c r="AX819" s="132">
        <f t="shared" si="511"/>
        <v>6.8500000000000002E-3</v>
      </c>
      <c r="AY819" s="132">
        <f t="shared" si="512"/>
        <v>1.0190000000000001E-2</v>
      </c>
      <c r="AZ819" s="132">
        <f t="shared" si="513"/>
        <v>0.27042000000000005</v>
      </c>
      <c r="BA819" s="132">
        <f t="shared" si="514"/>
        <v>0.11872000000000001</v>
      </c>
      <c r="BB819" s="132">
        <f t="shared" si="515"/>
        <v>0.59470000000000001</v>
      </c>
      <c r="BC819" s="132">
        <f t="shared" si="516"/>
        <v>0.11335000000000001</v>
      </c>
      <c r="BD819" s="132">
        <f t="shared" si="517"/>
        <v>0.15216000000000002</v>
      </c>
      <c r="BE819" s="132">
        <f t="shared" si="518"/>
        <v>5.1330000000000008E-2</v>
      </c>
      <c r="BF819" s="132">
        <f t="shared" si="519"/>
        <v>9.9800000000000014E-2</v>
      </c>
      <c r="BG819" s="132">
        <f t="shared" si="530"/>
        <v>1.1009999999999999E-2</v>
      </c>
      <c r="BH819" s="132"/>
      <c r="BI819" s="132">
        <f t="shared" si="539"/>
        <v>1.4207000000000001</v>
      </c>
      <c r="BJ819" s="132">
        <f t="shared" si="539"/>
        <v>2.4445000000000001</v>
      </c>
      <c r="BK819" s="132">
        <f t="shared" si="539"/>
        <v>3.4243000000000001</v>
      </c>
      <c r="BL819" s="132">
        <f t="shared" si="520"/>
        <v>0.38840000000000002</v>
      </c>
      <c r="BM819" s="132">
        <f t="shared" si="531"/>
        <v>1.4916</v>
      </c>
      <c r="BN819" s="132">
        <f t="shared" si="521"/>
        <v>0.84148000000000012</v>
      </c>
      <c r="BO819" s="132"/>
      <c r="BP819" s="132">
        <f t="shared" si="532"/>
        <v>3.8413000000000004</v>
      </c>
      <c r="BQ819" s="132">
        <f t="shared" si="533"/>
        <v>10.053900000000001</v>
      </c>
      <c r="BR819" s="132">
        <f t="shared" si="534"/>
        <v>0.37528</v>
      </c>
      <c r="BS819" s="132">
        <f t="shared" si="522"/>
        <v>7.987000000000001E-2</v>
      </c>
      <c r="BT819" s="132">
        <f t="shared" si="523"/>
        <v>1.4027000000000001</v>
      </c>
      <c r="BU819" s="132"/>
      <c r="BV819" s="132">
        <f t="shared" si="535"/>
        <v>0.16350000000000001</v>
      </c>
      <c r="BW819" s="133">
        <f t="shared" si="540"/>
        <v>1.2250000000000001</v>
      </c>
      <c r="BX819" s="133">
        <f t="shared" si="540"/>
        <v>1.2807000000000002</v>
      </c>
      <c r="BY819" s="133">
        <f t="shared" si="524"/>
        <v>0.34320000000000001</v>
      </c>
      <c r="BZ819" s="133">
        <f t="shared" si="525"/>
        <v>0.38690000000000002</v>
      </c>
      <c r="CA819" s="133">
        <f t="shared" si="526"/>
        <v>1.0500000000000001E-2</v>
      </c>
      <c r="CB819" s="133">
        <f t="shared" si="527"/>
        <v>5.91</v>
      </c>
      <c r="CC819" s="133"/>
      <c r="CD819" s="133">
        <f t="shared" si="528"/>
        <v>1.5179</v>
      </c>
    </row>
    <row r="820" spans="1:82" ht="15.75" x14ac:dyDescent="0.25">
      <c r="A820" s="125">
        <v>43918</v>
      </c>
      <c r="B820" s="138">
        <v>14571</v>
      </c>
      <c r="C820" s="138">
        <v>49661</v>
      </c>
      <c r="D820" s="138">
        <v>69655</v>
      </c>
      <c r="E820" s="138">
        <v>15627</v>
      </c>
      <c r="F820" s="138">
        <v>44262</v>
      </c>
      <c r="G820" s="138">
        <v>1661</v>
      </c>
      <c r="H820" s="138">
        <v>12567</v>
      </c>
      <c r="I820" s="138">
        <v>13377</v>
      </c>
      <c r="J820" s="138">
        <v>102836</v>
      </c>
      <c r="K820" s="138">
        <v>79387</v>
      </c>
      <c r="L820" s="138">
        <v>3795</v>
      </c>
      <c r="M820" s="155">
        <v>647</v>
      </c>
      <c r="N820" s="138">
        <v>88</v>
      </c>
      <c r="O820" s="138">
        <v>11363</v>
      </c>
      <c r="P820" s="138">
        <v>15596</v>
      </c>
      <c r="Q820" s="138">
        <v>3429</v>
      </c>
      <c r="R820" s="138">
        <v>13691</v>
      </c>
      <c r="S820" s="138">
        <v>43764</v>
      </c>
      <c r="T820" s="138">
        <v>11504</v>
      </c>
      <c r="U820" s="138">
        <v>4445</v>
      </c>
      <c r="V820" s="138">
        <v>28110</v>
      </c>
      <c r="W820" s="138">
        <v>31347</v>
      </c>
      <c r="X820" s="138">
        <v>15226</v>
      </c>
      <c r="Y820" s="138">
        <v>11449</v>
      </c>
      <c r="Z820" s="138">
        <v>11802</v>
      </c>
      <c r="AA820" s="138">
        <v>47443</v>
      </c>
      <c r="AB820" s="138">
        <v>1251</v>
      </c>
      <c r="AC820" s="138">
        <v>522</v>
      </c>
      <c r="AD820" s="138">
        <v>7642</v>
      </c>
      <c r="AE820" s="138">
        <v>28824</v>
      </c>
      <c r="AF820" s="138">
        <v>4769</v>
      </c>
      <c r="AG820" s="138">
        <v>11010</v>
      </c>
      <c r="AH820" s="138">
        <v>57780</v>
      </c>
      <c r="AI820" s="138">
        <v>47650</v>
      </c>
      <c r="AJ820" s="138">
        <v>375740</v>
      </c>
      <c r="AK820" s="128">
        <f t="shared" si="503"/>
        <v>6.4700000000000009E-3</v>
      </c>
      <c r="AL820" s="129">
        <f t="shared" si="504"/>
        <v>1.4571000000000001</v>
      </c>
      <c r="AM820" s="129">
        <f t="shared" si="541"/>
        <v>2.48305</v>
      </c>
      <c r="AN820" s="129">
        <f t="shared" si="541"/>
        <v>3.4827500000000002</v>
      </c>
      <c r="AO820" s="129">
        <f t="shared" si="506"/>
        <v>10.2836</v>
      </c>
      <c r="AP820" s="129">
        <f t="shared" si="507"/>
        <v>3.9693500000000004</v>
      </c>
      <c r="AQ820" s="129">
        <f t="shared" si="537"/>
        <v>0.57780000000000009</v>
      </c>
      <c r="AR820" s="129">
        <f t="shared" si="537"/>
        <v>0.47650000000000003</v>
      </c>
      <c r="AT820" s="131">
        <f t="shared" si="529"/>
        <v>43918</v>
      </c>
      <c r="AU820" s="132">
        <f t="shared" si="508"/>
        <v>0.28824</v>
      </c>
      <c r="AV820" s="132">
        <f t="shared" si="509"/>
        <v>0.47443000000000002</v>
      </c>
      <c r="AW820" s="132">
        <f t="shared" si="510"/>
        <v>0.43764000000000003</v>
      </c>
      <c r="AX820" s="132">
        <f t="shared" si="511"/>
        <v>5.2200000000000007E-3</v>
      </c>
      <c r="AY820" s="132">
        <f t="shared" si="512"/>
        <v>1.251E-2</v>
      </c>
      <c r="AZ820" s="132">
        <f t="shared" si="513"/>
        <v>0.28110000000000002</v>
      </c>
      <c r="BA820" s="132">
        <f t="shared" si="514"/>
        <v>0.11449000000000001</v>
      </c>
      <c r="BB820" s="132">
        <f t="shared" si="515"/>
        <v>0.62694000000000005</v>
      </c>
      <c r="BC820" s="132">
        <f t="shared" si="516"/>
        <v>0.11802000000000001</v>
      </c>
      <c r="BD820" s="132">
        <f t="shared" si="517"/>
        <v>0.15226000000000001</v>
      </c>
      <c r="BE820" s="132">
        <f t="shared" si="518"/>
        <v>4.7690000000000003E-2</v>
      </c>
      <c r="BF820" s="132">
        <f t="shared" si="519"/>
        <v>7.6420000000000002E-2</v>
      </c>
      <c r="BG820" s="132">
        <f t="shared" si="530"/>
        <v>1.1009999999999999E-2</v>
      </c>
      <c r="BH820" s="132"/>
      <c r="BI820" s="132">
        <f t="shared" si="539"/>
        <v>1.4571000000000001</v>
      </c>
      <c r="BJ820" s="132">
        <f t="shared" si="539"/>
        <v>2.48305</v>
      </c>
      <c r="BK820" s="132">
        <f t="shared" si="539"/>
        <v>3.4827500000000002</v>
      </c>
      <c r="BL820" s="132">
        <f t="shared" si="520"/>
        <v>0.44450000000000001</v>
      </c>
      <c r="BM820" s="132">
        <f t="shared" si="531"/>
        <v>1.5627</v>
      </c>
      <c r="BN820" s="132">
        <f t="shared" si="521"/>
        <v>0.88524000000000003</v>
      </c>
      <c r="BO820" s="132"/>
      <c r="BP820" s="132">
        <f t="shared" si="532"/>
        <v>3.9693500000000004</v>
      </c>
      <c r="BQ820" s="132">
        <f t="shared" si="533"/>
        <v>10.2836</v>
      </c>
      <c r="BR820" s="132">
        <f t="shared" si="534"/>
        <v>0.37573999999999996</v>
      </c>
      <c r="BS820" s="132">
        <f t="shared" si="522"/>
        <v>0.11504</v>
      </c>
      <c r="BT820" s="132">
        <f t="shared" si="523"/>
        <v>1.3691</v>
      </c>
      <c r="BU820" s="132"/>
      <c r="BV820" s="132">
        <f t="shared" si="535"/>
        <v>0.1661</v>
      </c>
      <c r="BW820" s="133">
        <f t="shared" si="540"/>
        <v>1.2567000000000002</v>
      </c>
      <c r="BX820" s="133">
        <f t="shared" si="540"/>
        <v>1.3377000000000001</v>
      </c>
      <c r="BY820" s="133">
        <f t="shared" si="524"/>
        <v>0.34290000000000004</v>
      </c>
      <c r="BZ820" s="133">
        <f t="shared" si="525"/>
        <v>0.3795</v>
      </c>
      <c r="CA820" s="133">
        <f t="shared" si="526"/>
        <v>8.8000000000000005E-3</v>
      </c>
      <c r="CB820" s="133">
        <f t="shared" si="527"/>
        <v>5.6814999999999998</v>
      </c>
      <c r="CC820" s="133"/>
      <c r="CD820" s="133">
        <f t="shared" si="528"/>
        <v>1.5596000000000001</v>
      </c>
    </row>
    <row r="821" spans="1:82" ht="15.75" x14ac:dyDescent="0.25">
      <c r="A821" s="125">
        <v>43919</v>
      </c>
      <c r="B821" s="138">
        <v>14849</v>
      </c>
      <c r="C821" s="138">
        <v>50833</v>
      </c>
      <c r="D821" s="138">
        <v>70822</v>
      </c>
      <c r="E821" s="138">
        <v>15811</v>
      </c>
      <c r="F821" s="138">
        <v>44960</v>
      </c>
      <c r="G821" s="138">
        <v>1719</v>
      </c>
      <c r="H821" s="138">
        <v>12842</v>
      </c>
      <c r="I821" s="138">
        <v>13492</v>
      </c>
      <c r="J821" s="138">
        <v>104094</v>
      </c>
      <c r="K821" s="138">
        <v>79973</v>
      </c>
      <c r="L821" s="138">
        <v>3858</v>
      </c>
      <c r="M821" s="138">
        <v>4263</v>
      </c>
      <c r="N821" s="138">
        <v>90</v>
      </c>
      <c r="O821" s="138">
        <v>11081</v>
      </c>
      <c r="P821" s="138">
        <v>16183</v>
      </c>
      <c r="Q821" s="138">
        <v>3556</v>
      </c>
      <c r="R821" s="138">
        <v>13613</v>
      </c>
      <c r="S821" s="138">
        <v>44477</v>
      </c>
      <c r="T821" s="138">
        <v>8498</v>
      </c>
      <c r="U821" s="138">
        <v>4637</v>
      </c>
      <c r="V821" s="138">
        <v>29370</v>
      </c>
      <c r="W821" s="138">
        <v>31163</v>
      </c>
      <c r="X821" s="138">
        <v>15496</v>
      </c>
      <c r="Y821" s="138">
        <v>11206</v>
      </c>
      <c r="Z821" s="138">
        <v>11381</v>
      </c>
      <c r="AA821" s="138">
        <v>48690</v>
      </c>
      <c r="AB821" s="138">
        <v>1172</v>
      </c>
      <c r="AC821" s="138">
        <v>471</v>
      </c>
      <c r="AD821" s="146">
        <v>5549</v>
      </c>
      <c r="AE821" s="138">
        <v>32358</v>
      </c>
      <c r="AF821" s="138">
        <v>4508</v>
      </c>
      <c r="AG821" s="138">
        <v>0</v>
      </c>
      <c r="AH821" s="138">
        <v>42910</v>
      </c>
      <c r="AI821" s="138">
        <v>33420</v>
      </c>
      <c r="AJ821" s="138">
        <v>385640</v>
      </c>
      <c r="AK821" s="128">
        <f t="shared" si="503"/>
        <v>4.2630000000000001E-2</v>
      </c>
      <c r="AL821" s="129">
        <f t="shared" si="504"/>
        <v>1.4849000000000001</v>
      </c>
      <c r="AM821" s="129">
        <f t="shared" si="541"/>
        <v>2.5416500000000002</v>
      </c>
      <c r="AN821" s="129">
        <f t="shared" si="541"/>
        <v>3.5411000000000001</v>
      </c>
      <c r="AO821" s="129">
        <f t="shared" si="506"/>
        <v>10.4094</v>
      </c>
      <c r="AP821" s="129">
        <f t="shared" si="507"/>
        <v>3.99865</v>
      </c>
      <c r="AQ821" s="129">
        <f t="shared" si="537"/>
        <v>0.42910000000000004</v>
      </c>
      <c r="AR821" s="129">
        <f t="shared" si="537"/>
        <v>0.33420000000000005</v>
      </c>
      <c r="AT821" s="131">
        <f t="shared" si="529"/>
        <v>43919</v>
      </c>
      <c r="AU821" s="132">
        <f t="shared" si="508"/>
        <v>0.32358000000000003</v>
      </c>
      <c r="AV821" s="132">
        <f t="shared" si="509"/>
        <v>0.48690000000000005</v>
      </c>
      <c r="AW821" s="132">
        <f t="shared" si="510"/>
        <v>0.44477000000000005</v>
      </c>
      <c r="AX821" s="132">
        <f t="shared" si="511"/>
        <v>4.7100000000000006E-3</v>
      </c>
      <c r="AY821" s="132">
        <f t="shared" si="512"/>
        <v>1.1720000000000001E-2</v>
      </c>
      <c r="AZ821" s="132">
        <f t="shared" si="513"/>
        <v>0.29370000000000002</v>
      </c>
      <c r="BA821" s="132">
        <f t="shared" si="514"/>
        <v>0.11206000000000001</v>
      </c>
      <c r="BB821" s="132">
        <f t="shared" si="515"/>
        <v>0.62326000000000004</v>
      </c>
      <c r="BC821" s="132">
        <f t="shared" si="516"/>
        <v>0.11381000000000001</v>
      </c>
      <c r="BD821" s="132">
        <f t="shared" si="517"/>
        <v>0.15496000000000001</v>
      </c>
      <c r="BE821" s="132">
        <f t="shared" si="518"/>
        <v>4.5080000000000002E-2</v>
      </c>
      <c r="BF821" s="132">
        <f t="shared" si="519"/>
        <v>5.5490000000000005E-2</v>
      </c>
      <c r="BG821" s="132">
        <f t="shared" si="530"/>
        <v>0</v>
      </c>
      <c r="BH821" s="132"/>
      <c r="BI821" s="132">
        <f t="shared" si="539"/>
        <v>1.4849000000000001</v>
      </c>
      <c r="BJ821" s="132">
        <f t="shared" si="539"/>
        <v>2.5416500000000002</v>
      </c>
      <c r="BK821" s="132">
        <f t="shared" si="539"/>
        <v>3.5411000000000001</v>
      </c>
      <c r="BL821" s="132">
        <f t="shared" si="520"/>
        <v>0.4637</v>
      </c>
      <c r="BM821" s="132">
        <f t="shared" si="531"/>
        <v>1.5811000000000002</v>
      </c>
      <c r="BN821" s="132">
        <f t="shared" si="521"/>
        <v>0.89920000000000011</v>
      </c>
      <c r="BO821" s="132"/>
      <c r="BP821" s="132">
        <f t="shared" si="532"/>
        <v>3.99865</v>
      </c>
      <c r="BQ821" s="132">
        <f t="shared" si="533"/>
        <v>10.4094</v>
      </c>
      <c r="BR821" s="132">
        <f t="shared" si="534"/>
        <v>0.38563999999999998</v>
      </c>
      <c r="BS821" s="132">
        <f t="shared" si="522"/>
        <v>8.4980000000000014E-2</v>
      </c>
      <c r="BT821" s="132">
        <f t="shared" si="523"/>
        <v>1.3613</v>
      </c>
      <c r="BU821" s="132"/>
      <c r="BV821" s="132">
        <f t="shared" si="535"/>
        <v>0.1719</v>
      </c>
      <c r="BW821" s="133">
        <f t="shared" si="540"/>
        <v>1.2842</v>
      </c>
      <c r="BX821" s="133">
        <f t="shared" si="540"/>
        <v>1.3492</v>
      </c>
      <c r="BY821" s="133">
        <f t="shared" si="524"/>
        <v>0.35560000000000003</v>
      </c>
      <c r="BZ821" s="133">
        <f t="shared" si="525"/>
        <v>0.38580000000000003</v>
      </c>
      <c r="CA821" s="133">
        <f t="shared" si="526"/>
        <v>9.0000000000000011E-3</v>
      </c>
      <c r="CB821" s="133">
        <f t="shared" si="527"/>
        <v>5.5404999999999998</v>
      </c>
      <c r="CC821" s="133"/>
      <c r="CD821" s="133">
        <f t="shared" si="528"/>
        <v>1.6183000000000001</v>
      </c>
    </row>
    <row r="822" spans="1:82" ht="15.75" x14ac:dyDescent="0.25">
      <c r="A822" s="125">
        <v>43920</v>
      </c>
      <c r="B822" s="138">
        <v>14424</v>
      </c>
      <c r="C822" s="138">
        <v>49582</v>
      </c>
      <c r="D822" s="138">
        <v>69392</v>
      </c>
      <c r="E822" s="138">
        <v>15606</v>
      </c>
      <c r="F822" s="138">
        <v>43404</v>
      </c>
      <c r="G822" s="138">
        <v>1693</v>
      </c>
      <c r="H822" s="138">
        <v>12235</v>
      </c>
      <c r="I822" s="138">
        <v>13069</v>
      </c>
      <c r="J822" s="138">
        <v>102040</v>
      </c>
      <c r="K822" s="138">
        <v>78531</v>
      </c>
      <c r="L822" s="138">
        <v>3736</v>
      </c>
      <c r="M822" s="138">
        <v>2775</v>
      </c>
      <c r="N822" s="138">
        <v>104</v>
      </c>
      <c r="O822" s="138">
        <v>12351</v>
      </c>
      <c r="P822" s="138">
        <v>15549</v>
      </c>
      <c r="Q822" s="138">
        <v>3421</v>
      </c>
      <c r="R822" s="138">
        <v>13372</v>
      </c>
      <c r="S822" s="138">
        <v>44530</v>
      </c>
      <c r="T822" s="138">
        <v>11010</v>
      </c>
      <c r="U822" s="138">
        <v>4354</v>
      </c>
      <c r="V822" s="138">
        <v>27686</v>
      </c>
      <c r="W822" s="138">
        <v>29946</v>
      </c>
      <c r="X822" s="138">
        <v>15080</v>
      </c>
      <c r="Y822" s="138">
        <v>11339</v>
      </c>
      <c r="Z822" s="138">
        <v>11159</v>
      </c>
      <c r="AA822" s="138">
        <v>46786</v>
      </c>
      <c r="AB822" s="138">
        <v>1017</v>
      </c>
      <c r="AC822" s="138">
        <v>438</v>
      </c>
      <c r="AD822" s="138">
        <v>7866</v>
      </c>
      <c r="AE822" s="138">
        <v>33936</v>
      </c>
      <c r="AF822" s="138">
        <v>5975</v>
      </c>
      <c r="AG822" s="138">
        <v>11010</v>
      </c>
      <c r="AH822" s="138">
        <v>58550</v>
      </c>
      <c r="AI822" s="138">
        <v>46050</v>
      </c>
      <c r="AJ822" s="146">
        <v>378400</v>
      </c>
      <c r="AK822" s="128">
        <f>(M822)*0.00001</f>
        <v>2.7750000000000004E-2</v>
      </c>
      <c r="AL822" s="129">
        <f>(B822)*0.0001</f>
        <v>1.4424000000000001</v>
      </c>
      <c r="AM822" s="129">
        <f>(C822)*0.00005</f>
        <v>2.4791000000000003</v>
      </c>
      <c r="AN822" s="129">
        <f>(D822)*0.00005</f>
        <v>3.4696000000000002</v>
      </c>
      <c r="AO822" s="129">
        <f>(J822)*0.0001</f>
        <v>10.204000000000001</v>
      </c>
      <c r="AP822" s="129">
        <f>(K822)*0.00005</f>
        <v>3.9265500000000002</v>
      </c>
      <c r="AQ822" s="129">
        <f>(AH822)*0.00001</f>
        <v>0.58550000000000002</v>
      </c>
      <c r="AR822" s="129">
        <f>(AI822)*0.00001</f>
        <v>0.46050000000000002</v>
      </c>
      <c r="AT822" s="131">
        <f t="shared" si="529"/>
        <v>43920</v>
      </c>
      <c r="AU822" s="132">
        <f t="shared" si="508"/>
        <v>0.33936000000000005</v>
      </c>
      <c r="AV822" s="132">
        <f t="shared" si="509"/>
        <v>0.46786000000000005</v>
      </c>
      <c r="AW822" s="132">
        <f t="shared" si="510"/>
        <v>0.44530000000000003</v>
      </c>
      <c r="AX822" s="132">
        <f t="shared" si="511"/>
        <v>4.3800000000000002E-3</v>
      </c>
      <c r="AY822" s="132">
        <f t="shared" si="512"/>
        <v>1.017E-2</v>
      </c>
      <c r="AZ822" s="132">
        <f t="shared" si="513"/>
        <v>0.27685999999999999</v>
      </c>
      <c r="BA822" s="132">
        <f t="shared" si="514"/>
        <v>0.11339</v>
      </c>
      <c r="BB822" s="132">
        <f t="shared" si="515"/>
        <v>0.59892000000000001</v>
      </c>
      <c r="BC822" s="132">
        <f t="shared" si="516"/>
        <v>0.11159000000000001</v>
      </c>
      <c r="BD822" s="132">
        <f t="shared" si="517"/>
        <v>0.15080000000000002</v>
      </c>
      <c r="BE822" s="132">
        <f t="shared" si="518"/>
        <v>5.9750000000000004E-2</v>
      </c>
      <c r="BF822" s="132">
        <f t="shared" si="519"/>
        <v>7.8660000000000008E-2</v>
      </c>
      <c r="BG822" s="132">
        <f t="shared" si="530"/>
        <v>1.1009999999999999E-2</v>
      </c>
      <c r="BH822" s="132"/>
      <c r="BI822" s="132">
        <f t="shared" si="539"/>
        <v>1.4424000000000001</v>
      </c>
      <c r="BJ822" s="132">
        <f t="shared" si="539"/>
        <v>2.4791000000000003</v>
      </c>
      <c r="BK822" s="132">
        <f t="shared" si="539"/>
        <v>3.4696000000000002</v>
      </c>
      <c r="BL822" s="132">
        <f t="shared" si="520"/>
        <v>0.43540000000000001</v>
      </c>
      <c r="BM822" s="132">
        <f t="shared" si="531"/>
        <v>1.5606</v>
      </c>
      <c r="BN822" s="132">
        <f t="shared" si="521"/>
        <v>0.86808000000000007</v>
      </c>
      <c r="BO822" s="132"/>
      <c r="BP822" s="132">
        <f t="shared" si="532"/>
        <v>3.9265500000000002</v>
      </c>
      <c r="BQ822" s="132">
        <f t="shared" si="533"/>
        <v>10.204000000000001</v>
      </c>
      <c r="BR822" s="132">
        <f t="shared" si="534"/>
        <v>0.37839999999999996</v>
      </c>
      <c r="BS822" s="132">
        <f t="shared" si="522"/>
        <v>0.1101</v>
      </c>
      <c r="BT822" s="132">
        <f t="shared" si="523"/>
        <v>1.3372000000000002</v>
      </c>
      <c r="BU822" s="132"/>
      <c r="BV822" s="132">
        <f t="shared" si="535"/>
        <v>0.16930000000000001</v>
      </c>
      <c r="BW822" s="133">
        <f t="shared" si="540"/>
        <v>1.2235</v>
      </c>
      <c r="BX822" s="133">
        <f t="shared" si="540"/>
        <v>1.3069000000000002</v>
      </c>
      <c r="BY822" s="133">
        <f t="shared" si="524"/>
        <v>0.34210000000000002</v>
      </c>
      <c r="BZ822" s="133">
        <f t="shared" si="525"/>
        <v>0.37360000000000004</v>
      </c>
      <c r="CA822" s="133">
        <f t="shared" si="526"/>
        <v>1.0400000000000001E-2</v>
      </c>
      <c r="CB822" s="133">
        <f t="shared" si="527"/>
        <v>6.1755000000000004</v>
      </c>
      <c r="CC822" s="133"/>
      <c r="CD822" s="133">
        <f t="shared" si="528"/>
        <v>1.5549000000000002</v>
      </c>
    </row>
    <row r="823" spans="1:82" ht="15.75" x14ac:dyDescent="0.25">
      <c r="A823" s="125">
        <v>43921</v>
      </c>
      <c r="B823" s="138">
        <v>14353</v>
      </c>
      <c r="C823" s="138">
        <v>48128</v>
      </c>
      <c r="D823" s="138">
        <v>68415</v>
      </c>
      <c r="E823" s="138">
        <v>15488</v>
      </c>
      <c r="F823" s="138">
        <v>42687</v>
      </c>
      <c r="G823" s="138">
        <v>1699</v>
      </c>
      <c r="H823" s="138">
        <v>11487</v>
      </c>
      <c r="I823" s="138">
        <v>12726</v>
      </c>
      <c r="J823" s="138">
        <v>100869</v>
      </c>
      <c r="K823" s="138">
        <v>77694</v>
      </c>
      <c r="L823" s="138">
        <v>3949</v>
      </c>
      <c r="M823" s="138">
        <v>3436</v>
      </c>
      <c r="N823" s="138">
        <v>88</v>
      </c>
      <c r="O823" s="138">
        <v>11291</v>
      </c>
      <c r="P823" s="138">
        <v>15571</v>
      </c>
      <c r="Q823" s="138">
        <v>3348</v>
      </c>
      <c r="R823" s="138">
        <v>13830</v>
      </c>
      <c r="S823" s="138">
        <v>43374</v>
      </c>
      <c r="T823" s="138">
        <v>8255</v>
      </c>
      <c r="U823" s="138">
        <v>4265</v>
      </c>
      <c r="V823" s="138">
        <v>28099</v>
      </c>
      <c r="W823" s="138">
        <v>31074</v>
      </c>
      <c r="X823" s="138">
        <v>14932</v>
      </c>
      <c r="Y823" s="138">
        <v>11390</v>
      </c>
      <c r="Z823" s="138">
        <v>11292</v>
      </c>
      <c r="AA823" s="138">
        <v>45675</v>
      </c>
      <c r="AB823" s="138">
        <v>1038</v>
      </c>
      <c r="AC823" s="138">
        <v>434</v>
      </c>
      <c r="AD823" s="146">
        <v>3891</v>
      </c>
      <c r="AE823" s="138">
        <v>31915</v>
      </c>
      <c r="AF823" s="138">
        <v>6754</v>
      </c>
      <c r="AG823" s="138">
        <v>11010</v>
      </c>
      <c r="AH823" s="138">
        <v>28990</v>
      </c>
      <c r="AI823" s="138">
        <v>22610</v>
      </c>
      <c r="AJ823" s="138">
        <v>388140</v>
      </c>
      <c r="AK823" s="128">
        <f t="shared" si="503"/>
        <v>3.4360000000000002E-2</v>
      </c>
      <c r="AL823" s="129">
        <f t="shared" si="504"/>
        <v>1.4353</v>
      </c>
      <c r="AM823" s="129">
        <f t="shared" si="541"/>
        <v>2.4064000000000001</v>
      </c>
      <c r="AN823" s="129">
        <f t="shared" si="541"/>
        <v>3.42075</v>
      </c>
      <c r="AO823" s="129">
        <f t="shared" si="506"/>
        <v>10.0869</v>
      </c>
      <c r="AP823" s="129">
        <f t="shared" si="507"/>
        <v>3.8847</v>
      </c>
      <c r="AQ823" s="129">
        <f t="shared" si="537"/>
        <v>0.28990000000000005</v>
      </c>
      <c r="AR823" s="129">
        <f t="shared" si="537"/>
        <v>0.22610000000000002</v>
      </c>
      <c r="AT823" s="131">
        <f t="shared" si="529"/>
        <v>43921</v>
      </c>
      <c r="AU823" s="132">
        <f t="shared" si="508"/>
        <v>0.31915000000000004</v>
      </c>
      <c r="AV823" s="132">
        <f t="shared" si="509"/>
        <v>0.45675000000000004</v>
      </c>
      <c r="AW823" s="132">
        <f t="shared" si="510"/>
        <v>0.43374000000000001</v>
      </c>
      <c r="AX823" s="132">
        <f t="shared" si="511"/>
        <v>4.3400000000000001E-3</v>
      </c>
      <c r="AY823" s="132">
        <f t="shared" si="512"/>
        <v>1.038E-2</v>
      </c>
      <c r="AZ823" s="132">
        <f t="shared" si="513"/>
        <v>0.28099000000000002</v>
      </c>
      <c r="BA823" s="132">
        <f t="shared" si="514"/>
        <v>0.11390000000000002</v>
      </c>
      <c r="BB823" s="132">
        <f t="shared" si="515"/>
        <v>0.62148000000000003</v>
      </c>
      <c r="BC823" s="132">
        <f t="shared" si="516"/>
        <v>0.11292000000000001</v>
      </c>
      <c r="BD823" s="132">
        <f t="shared" si="517"/>
        <v>0.14932000000000001</v>
      </c>
      <c r="BE823" s="132">
        <f t="shared" si="518"/>
        <v>6.7540000000000003E-2</v>
      </c>
      <c r="BF823" s="132">
        <f t="shared" si="519"/>
        <v>3.891E-2</v>
      </c>
      <c r="BG823" s="132">
        <f t="shared" si="530"/>
        <v>1.1009999999999999E-2</v>
      </c>
      <c r="BH823" s="132"/>
      <c r="BI823" s="132">
        <f t="shared" si="539"/>
        <v>1.4353</v>
      </c>
      <c r="BJ823" s="132">
        <f t="shared" si="539"/>
        <v>2.4064000000000001</v>
      </c>
      <c r="BK823" s="132">
        <f t="shared" si="539"/>
        <v>3.42075</v>
      </c>
      <c r="BL823" s="132">
        <f t="shared" si="520"/>
        <v>0.42650000000000005</v>
      </c>
      <c r="BM823" s="132">
        <f t="shared" si="531"/>
        <v>1.5488000000000002</v>
      </c>
      <c r="BN823" s="132">
        <f t="shared" si="521"/>
        <v>0.85374000000000005</v>
      </c>
      <c r="BO823" s="132"/>
      <c r="BP823" s="132">
        <f t="shared" si="532"/>
        <v>3.8847</v>
      </c>
      <c r="BQ823" s="132">
        <f t="shared" si="533"/>
        <v>10.0869</v>
      </c>
      <c r="BR823" s="132">
        <f t="shared" si="534"/>
        <v>0.38813999999999999</v>
      </c>
      <c r="BS823" s="132">
        <f t="shared" si="522"/>
        <v>8.2550000000000012E-2</v>
      </c>
      <c r="BT823" s="132">
        <f t="shared" si="523"/>
        <v>1.383</v>
      </c>
      <c r="BU823" s="132"/>
      <c r="BV823" s="132">
        <f t="shared" si="535"/>
        <v>0.1699</v>
      </c>
      <c r="BW823" s="133">
        <f t="shared" si="540"/>
        <v>1.1487000000000001</v>
      </c>
      <c r="BX823" s="133">
        <f t="shared" si="540"/>
        <v>1.2726</v>
      </c>
      <c r="BY823" s="133">
        <f t="shared" si="524"/>
        <v>0.33480000000000004</v>
      </c>
      <c r="BZ823" s="133">
        <f t="shared" si="525"/>
        <v>0.39490000000000003</v>
      </c>
      <c r="CA823" s="133">
        <f t="shared" si="526"/>
        <v>8.8000000000000005E-3</v>
      </c>
      <c r="CB823" s="133">
        <f t="shared" si="527"/>
        <v>5.6455000000000002</v>
      </c>
      <c r="CC823" s="133"/>
      <c r="CD823" s="133">
        <f t="shared" si="528"/>
        <v>1.5571000000000002</v>
      </c>
    </row>
    <row r="824" spans="1:82" ht="15.75" x14ac:dyDescent="0.25">
      <c r="A824" s="125">
        <v>43922</v>
      </c>
      <c r="B824" s="126">
        <v>14474</v>
      </c>
      <c r="C824" s="126">
        <v>49259</v>
      </c>
      <c r="D824" s="126">
        <v>68848</v>
      </c>
      <c r="E824" s="126">
        <v>15187</v>
      </c>
      <c r="F824" s="126">
        <v>42687</v>
      </c>
      <c r="G824" s="126">
        <v>1815</v>
      </c>
      <c r="H824" s="126">
        <v>11872</v>
      </c>
      <c r="I824" s="126">
        <v>12680</v>
      </c>
      <c r="J824" s="126">
        <v>100213</v>
      </c>
      <c r="K824" s="126">
        <v>76223</v>
      </c>
      <c r="L824" s="126">
        <v>4070</v>
      </c>
      <c r="M824" s="126">
        <v>2700</v>
      </c>
      <c r="N824" s="126">
        <v>90</v>
      </c>
      <c r="O824" s="126">
        <v>12758</v>
      </c>
      <c r="P824" s="126">
        <v>15382</v>
      </c>
      <c r="Q824" s="126">
        <v>3395</v>
      </c>
      <c r="R824" s="126">
        <v>13345</v>
      </c>
      <c r="S824" s="126">
        <v>43574</v>
      </c>
      <c r="T824" s="126">
        <v>11369</v>
      </c>
      <c r="U824" s="126">
        <v>4145</v>
      </c>
      <c r="V824" s="126">
        <v>27836</v>
      </c>
      <c r="W824" s="126">
        <v>29609</v>
      </c>
      <c r="X824" s="126">
        <v>15292</v>
      </c>
      <c r="Y824" s="126">
        <v>11302</v>
      </c>
      <c r="Z824" s="126">
        <v>11451</v>
      </c>
      <c r="AA824" s="126">
        <v>45932</v>
      </c>
      <c r="AB824" s="126">
        <v>1022</v>
      </c>
      <c r="AC824" s="126">
        <v>468</v>
      </c>
      <c r="AD824" s="126">
        <v>1045</v>
      </c>
      <c r="AE824" s="126">
        <v>26914</v>
      </c>
      <c r="AF824" s="126">
        <v>5083</v>
      </c>
      <c r="AG824" s="126">
        <v>11010</v>
      </c>
      <c r="AH824" s="126">
        <v>6460</v>
      </c>
      <c r="AI824" s="126">
        <v>70</v>
      </c>
      <c r="AJ824" s="126">
        <v>386300</v>
      </c>
      <c r="AK824" s="128">
        <f t="shared" si="503"/>
        <v>2.7000000000000003E-2</v>
      </c>
      <c r="AL824" s="129">
        <f t="shared" si="504"/>
        <v>1.4474</v>
      </c>
      <c r="AM824" s="129">
        <f t="shared" si="541"/>
        <v>2.4629500000000002</v>
      </c>
      <c r="AN824" s="129">
        <f t="shared" si="541"/>
        <v>3.4424000000000001</v>
      </c>
      <c r="AO824" s="129">
        <f t="shared" si="506"/>
        <v>10.0213</v>
      </c>
      <c r="AP824" s="129">
        <f t="shared" si="507"/>
        <v>3.81115</v>
      </c>
      <c r="AQ824" s="129">
        <f>(AH824)*0.00001</f>
        <v>6.4600000000000005E-2</v>
      </c>
      <c r="AR824" s="129">
        <f>(AI824)*0.000001</f>
        <v>6.9999999999999994E-5</v>
      </c>
      <c r="AT824" s="131">
        <f t="shared" si="529"/>
        <v>43922</v>
      </c>
      <c r="AU824" s="132">
        <f t="shared" si="508"/>
        <v>0.26914000000000005</v>
      </c>
      <c r="AV824" s="132">
        <f t="shared" si="509"/>
        <v>0.45932000000000006</v>
      </c>
      <c r="AW824" s="132">
        <f t="shared" si="510"/>
        <v>0.43574000000000002</v>
      </c>
      <c r="AX824" s="132">
        <f t="shared" si="511"/>
        <v>4.6800000000000001E-3</v>
      </c>
      <c r="AY824" s="132">
        <f t="shared" si="512"/>
        <v>1.0220000000000002E-2</v>
      </c>
      <c r="AZ824" s="132">
        <f t="shared" si="513"/>
        <v>0.27836</v>
      </c>
      <c r="BA824" s="132">
        <f t="shared" si="514"/>
        <v>0.11302000000000001</v>
      </c>
      <c r="BB824" s="132">
        <f t="shared" si="515"/>
        <v>0.59218000000000004</v>
      </c>
      <c r="BC824" s="132">
        <f t="shared" si="516"/>
        <v>0.11451000000000001</v>
      </c>
      <c r="BD824" s="132">
        <f t="shared" si="517"/>
        <v>0.15292</v>
      </c>
      <c r="BE824" s="132">
        <f t="shared" si="518"/>
        <v>5.0830000000000007E-2</v>
      </c>
      <c r="BF824" s="132">
        <f t="shared" si="519"/>
        <v>1.0450000000000001E-2</v>
      </c>
      <c r="BG824" s="132">
        <f t="shared" si="530"/>
        <v>1.1009999999999999E-2</v>
      </c>
      <c r="BH824" s="132"/>
      <c r="BI824" s="132">
        <f t="shared" si="539"/>
        <v>1.4474</v>
      </c>
      <c r="BJ824" s="132">
        <f t="shared" si="539"/>
        <v>2.4629500000000002</v>
      </c>
      <c r="BK824" s="132">
        <f t="shared" si="539"/>
        <v>3.4424000000000001</v>
      </c>
      <c r="BL824" s="132">
        <f t="shared" si="520"/>
        <v>0.41450000000000004</v>
      </c>
      <c r="BM824" s="132">
        <f t="shared" si="531"/>
        <v>1.5187000000000002</v>
      </c>
      <c r="BN824" s="132">
        <f t="shared" si="521"/>
        <v>0.85374000000000005</v>
      </c>
      <c r="BO824" s="132"/>
      <c r="BP824" s="132">
        <f t="shared" si="532"/>
        <v>3.81115</v>
      </c>
      <c r="BQ824" s="132">
        <f t="shared" si="533"/>
        <v>10.0213</v>
      </c>
      <c r="BR824" s="132">
        <f t="shared" si="534"/>
        <v>0.38629999999999998</v>
      </c>
      <c r="BS824" s="132">
        <f t="shared" si="522"/>
        <v>0.11369000000000001</v>
      </c>
      <c r="BT824" s="132">
        <f t="shared" si="523"/>
        <v>1.3345</v>
      </c>
      <c r="BU824" s="132"/>
      <c r="BV824" s="132">
        <f t="shared" si="535"/>
        <v>0.18150000000000002</v>
      </c>
      <c r="BW824" s="133">
        <f t="shared" si="540"/>
        <v>1.1872</v>
      </c>
      <c r="BX824" s="133">
        <f t="shared" si="540"/>
        <v>1.268</v>
      </c>
      <c r="BY824" s="133">
        <f t="shared" si="524"/>
        <v>0.33950000000000002</v>
      </c>
      <c r="BZ824" s="133">
        <f t="shared" si="525"/>
        <v>0.40700000000000003</v>
      </c>
      <c r="CA824" s="133">
        <f t="shared" si="526"/>
        <v>9.0000000000000011E-3</v>
      </c>
      <c r="CB824" s="133">
        <f t="shared" si="527"/>
        <v>6.3790000000000004</v>
      </c>
      <c r="CC824" s="133"/>
      <c r="CD824" s="133">
        <f t="shared" si="528"/>
        <v>1.5382</v>
      </c>
    </row>
    <row r="825" spans="1:82" ht="15.75" x14ac:dyDescent="0.25">
      <c r="A825" s="125">
        <v>43923</v>
      </c>
      <c r="B825" s="126">
        <v>14457</v>
      </c>
      <c r="C825" s="126">
        <v>48957</v>
      </c>
      <c r="D825" s="126">
        <v>68613</v>
      </c>
      <c r="E825" s="126">
        <v>15097</v>
      </c>
      <c r="F825" s="126">
        <v>40487</v>
      </c>
      <c r="G825" s="126">
        <v>1760</v>
      </c>
      <c r="H825" s="126">
        <v>11603</v>
      </c>
      <c r="I825" s="126">
        <v>11453</v>
      </c>
      <c r="J825" s="126">
        <v>99633</v>
      </c>
      <c r="K825" s="126">
        <v>75297</v>
      </c>
      <c r="L825" s="126">
        <v>3903</v>
      </c>
      <c r="M825" s="126">
        <v>13918</v>
      </c>
      <c r="N825" s="126">
        <v>103</v>
      </c>
      <c r="O825" s="126">
        <v>11827</v>
      </c>
      <c r="P825" s="126">
        <v>14987</v>
      </c>
      <c r="Q825" s="126">
        <v>3220</v>
      </c>
      <c r="R825" s="126">
        <v>12974</v>
      </c>
      <c r="S825" s="126">
        <v>43613</v>
      </c>
      <c r="T825" s="126">
        <v>8223</v>
      </c>
      <c r="U825" s="126">
        <v>3943</v>
      </c>
      <c r="V825" s="126">
        <v>27683</v>
      </c>
      <c r="W825" s="126">
        <v>29860</v>
      </c>
      <c r="X825" s="126">
        <v>14347</v>
      </c>
      <c r="Y825" s="126">
        <v>11239</v>
      </c>
      <c r="Z825" s="126">
        <v>11473</v>
      </c>
      <c r="AA825" s="126">
        <v>45908</v>
      </c>
      <c r="AB825" s="126">
        <v>982</v>
      </c>
      <c r="AC825" s="126">
        <v>438</v>
      </c>
      <c r="AD825" s="126">
        <v>2162</v>
      </c>
      <c r="AE825" s="126">
        <v>27306</v>
      </c>
      <c r="AF825" s="126">
        <v>5250</v>
      </c>
      <c r="AG825" s="126">
        <v>11010</v>
      </c>
      <c r="AH825" s="126">
        <v>3660</v>
      </c>
      <c r="AI825" s="126">
        <v>9870</v>
      </c>
      <c r="AJ825" s="126">
        <v>380980</v>
      </c>
      <c r="AK825" s="128">
        <f t="shared" si="503"/>
        <v>0.13918</v>
      </c>
      <c r="AL825" s="129">
        <f t="shared" si="504"/>
        <v>1.4457</v>
      </c>
      <c r="AM825" s="129">
        <f t="shared" si="541"/>
        <v>2.4478500000000003</v>
      </c>
      <c r="AN825" s="129">
        <f t="shared" si="541"/>
        <v>3.43065</v>
      </c>
      <c r="AO825" s="129">
        <f t="shared" si="506"/>
        <v>9.9633000000000003</v>
      </c>
      <c r="AP825" s="129">
        <f t="shared" si="507"/>
        <v>3.76485</v>
      </c>
      <c r="AQ825" s="129">
        <f t="shared" ref="AQ825:AQ852" si="542">(AH825)*0.00001</f>
        <v>3.6600000000000001E-2</v>
      </c>
      <c r="AR825" s="129">
        <f t="shared" ref="AR825:AR853" si="543">(AI825)*0.000001</f>
        <v>9.8700000000000003E-3</v>
      </c>
      <c r="AT825" s="131">
        <f t="shared" si="529"/>
        <v>43923</v>
      </c>
      <c r="AU825" s="132">
        <f t="shared" si="508"/>
        <v>0.27306000000000002</v>
      </c>
      <c r="AV825" s="132">
        <f t="shared" si="509"/>
        <v>0.45908000000000004</v>
      </c>
      <c r="AW825" s="132">
        <f t="shared" si="510"/>
        <v>0.43613000000000002</v>
      </c>
      <c r="AX825" s="132">
        <f t="shared" si="511"/>
        <v>4.3800000000000002E-3</v>
      </c>
      <c r="AY825" s="132">
        <f t="shared" si="512"/>
        <v>9.8200000000000006E-3</v>
      </c>
      <c r="AZ825" s="132">
        <f t="shared" si="513"/>
        <v>0.27683000000000002</v>
      </c>
      <c r="BA825" s="132">
        <f t="shared" si="514"/>
        <v>0.11239</v>
      </c>
      <c r="BB825" s="132">
        <f t="shared" si="515"/>
        <v>0.59720000000000006</v>
      </c>
      <c r="BC825" s="132">
        <f t="shared" si="516"/>
        <v>0.11473000000000001</v>
      </c>
      <c r="BD825" s="132">
        <f t="shared" si="517"/>
        <v>0.14347000000000001</v>
      </c>
      <c r="BE825" s="132">
        <f t="shared" si="518"/>
        <v>5.2500000000000005E-2</v>
      </c>
      <c r="BF825" s="132">
        <f t="shared" si="519"/>
        <v>2.162E-2</v>
      </c>
      <c r="BG825" s="132">
        <f t="shared" si="530"/>
        <v>1.1009999999999999E-2</v>
      </c>
      <c r="BH825" s="132"/>
      <c r="BI825" s="132">
        <f t="shared" si="539"/>
        <v>1.4457</v>
      </c>
      <c r="BJ825" s="132">
        <f t="shared" si="539"/>
        <v>2.4478500000000003</v>
      </c>
      <c r="BK825" s="132">
        <f t="shared" si="539"/>
        <v>3.43065</v>
      </c>
      <c r="BL825" s="132">
        <f t="shared" si="520"/>
        <v>0.39430000000000004</v>
      </c>
      <c r="BM825" s="132">
        <f t="shared" si="531"/>
        <v>1.5097</v>
      </c>
      <c r="BN825" s="132">
        <f t="shared" si="521"/>
        <v>0.80974000000000002</v>
      </c>
      <c r="BO825" s="132"/>
      <c r="BP825" s="132">
        <f t="shared" si="532"/>
        <v>3.76485</v>
      </c>
      <c r="BQ825" s="132">
        <f t="shared" si="533"/>
        <v>9.9633000000000003</v>
      </c>
      <c r="BR825" s="132">
        <f t="shared" si="534"/>
        <v>0.38097999999999999</v>
      </c>
      <c r="BS825" s="132">
        <f t="shared" si="522"/>
        <v>8.2230000000000011E-2</v>
      </c>
      <c r="BT825" s="132">
        <f t="shared" si="523"/>
        <v>1.2974000000000001</v>
      </c>
      <c r="BU825" s="132"/>
      <c r="BV825" s="132">
        <f t="shared" si="535"/>
        <v>0.17600000000000002</v>
      </c>
      <c r="BW825" s="133">
        <f t="shared" si="540"/>
        <v>1.1603000000000001</v>
      </c>
      <c r="BX825" s="133">
        <f t="shared" si="540"/>
        <v>1.1453</v>
      </c>
      <c r="BY825" s="133">
        <f t="shared" si="524"/>
        <v>0.32200000000000001</v>
      </c>
      <c r="BZ825" s="133">
        <f t="shared" si="525"/>
        <v>0.39030000000000004</v>
      </c>
      <c r="CA825" s="133">
        <f t="shared" si="526"/>
        <v>1.03E-2</v>
      </c>
      <c r="CB825" s="133">
        <f t="shared" si="527"/>
        <v>5.9135</v>
      </c>
      <c r="CC825" s="133"/>
      <c r="CD825" s="133">
        <f t="shared" si="528"/>
        <v>1.4987000000000001</v>
      </c>
    </row>
    <row r="826" spans="1:82" ht="15.75" x14ac:dyDescent="0.25">
      <c r="A826" s="125">
        <v>43924</v>
      </c>
      <c r="B826" s="138">
        <v>14264</v>
      </c>
      <c r="C826" s="138">
        <v>48679</v>
      </c>
      <c r="D826" s="138">
        <v>67858</v>
      </c>
      <c r="E826" s="138">
        <v>14689</v>
      </c>
      <c r="F826" s="138">
        <v>43793</v>
      </c>
      <c r="G826" s="138">
        <v>1793</v>
      </c>
      <c r="H826" s="138">
        <v>11418</v>
      </c>
      <c r="I826" s="138">
        <v>11205</v>
      </c>
      <c r="J826" s="138">
        <v>99060</v>
      </c>
      <c r="K826" s="138">
        <v>75498</v>
      </c>
      <c r="L826" s="138">
        <v>3879</v>
      </c>
      <c r="M826" s="138">
        <v>8399</v>
      </c>
      <c r="N826" s="156">
        <v>103</v>
      </c>
      <c r="O826" s="138">
        <v>11951</v>
      </c>
      <c r="P826" s="138">
        <v>14719</v>
      </c>
      <c r="Q826" s="138">
        <v>3321</v>
      </c>
      <c r="R826" s="138">
        <v>13583</v>
      </c>
      <c r="S826" s="138">
        <v>41543</v>
      </c>
      <c r="T826" s="138">
        <v>11665</v>
      </c>
      <c r="U826" s="138">
        <v>3791</v>
      </c>
      <c r="V826" s="138">
        <v>27947</v>
      </c>
      <c r="W826" s="138">
        <v>31382</v>
      </c>
      <c r="X826" s="138">
        <v>13816</v>
      </c>
      <c r="Y826" s="138">
        <v>10836</v>
      </c>
      <c r="Z826" s="138">
        <v>11291</v>
      </c>
      <c r="AA826" s="138">
        <v>45168</v>
      </c>
      <c r="AB826" s="138">
        <v>914</v>
      </c>
      <c r="AC826" s="138">
        <v>416</v>
      </c>
      <c r="AD826" s="138">
        <v>1096</v>
      </c>
      <c r="AE826" s="138">
        <v>27502</v>
      </c>
      <c r="AF826" s="138">
        <v>4663</v>
      </c>
      <c r="AG826" s="138">
        <v>11010</v>
      </c>
      <c r="AH826" s="138">
        <v>3820</v>
      </c>
      <c r="AI826" s="138">
        <v>0</v>
      </c>
      <c r="AJ826" s="138">
        <v>385040</v>
      </c>
      <c r="AK826" s="128">
        <f t="shared" si="503"/>
        <v>8.3990000000000009E-2</v>
      </c>
      <c r="AL826" s="129">
        <f t="shared" si="504"/>
        <v>1.4264000000000001</v>
      </c>
      <c r="AM826" s="129">
        <f t="shared" si="541"/>
        <v>2.4339500000000003</v>
      </c>
      <c r="AN826" s="129">
        <f t="shared" si="541"/>
        <v>3.3929</v>
      </c>
      <c r="AO826" s="129">
        <f t="shared" si="506"/>
        <v>9.9060000000000006</v>
      </c>
      <c r="AP826" s="129">
        <f t="shared" si="507"/>
        <v>3.7749000000000001</v>
      </c>
      <c r="AQ826" s="129">
        <f t="shared" si="542"/>
        <v>3.8200000000000005E-2</v>
      </c>
      <c r="AR826" s="129">
        <f t="shared" si="543"/>
        <v>0</v>
      </c>
      <c r="AT826" s="131">
        <f t="shared" si="529"/>
        <v>43924</v>
      </c>
      <c r="AU826" s="132">
        <f t="shared" si="508"/>
        <v>0.27502000000000004</v>
      </c>
      <c r="AV826" s="132">
        <f t="shared" si="509"/>
        <v>0.45168000000000003</v>
      </c>
      <c r="AW826" s="132">
        <f t="shared" si="510"/>
        <v>0.41543000000000002</v>
      </c>
      <c r="AX826" s="132">
        <f t="shared" si="511"/>
        <v>4.1600000000000005E-3</v>
      </c>
      <c r="AY826" s="132">
        <f t="shared" si="512"/>
        <v>9.1400000000000006E-3</v>
      </c>
      <c r="AZ826" s="132">
        <f t="shared" si="513"/>
        <v>0.27947</v>
      </c>
      <c r="BA826" s="132">
        <f t="shared" si="514"/>
        <v>0.10836000000000001</v>
      </c>
      <c r="BB826" s="132">
        <f t="shared" si="515"/>
        <v>0.62764000000000009</v>
      </c>
      <c r="BC826" s="132">
        <f t="shared" si="516"/>
        <v>0.11291000000000001</v>
      </c>
      <c r="BD826" s="132">
        <f t="shared" si="517"/>
        <v>0.13816000000000001</v>
      </c>
      <c r="BE826" s="132">
        <f t="shared" si="518"/>
        <v>4.6630000000000005E-2</v>
      </c>
      <c r="BF826" s="132">
        <f t="shared" si="519"/>
        <v>1.0960000000000001E-2</v>
      </c>
      <c r="BG826" s="132">
        <f t="shared" si="530"/>
        <v>1.1009999999999999E-2</v>
      </c>
      <c r="BH826" s="132"/>
      <c r="BI826" s="132">
        <f t="shared" si="539"/>
        <v>1.4264000000000001</v>
      </c>
      <c r="BJ826" s="132">
        <f t="shared" si="539"/>
        <v>2.4339500000000003</v>
      </c>
      <c r="BK826" s="132">
        <f t="shared" si="539"/>
        <v>3.3929</v>
      </c>
      <c r="BL826" s="132">
        <f t="shared" si="520"/>
        <v>0.37909999999999999</v>
      </c>
      <c r="BM826" s="132">
        <f t="shared" si="531"/>
        <v>1.4689000000000001</v>
      </c>
      <c r="BN826" s="132">
        <f t="shared" si="521"/>
        <v>0.87586000000000008</v>
      </c>
      <c r="BO826" s="132"/>
      <c r="BP826" s="132">
        <f t="shared" si="532"/>
        <v>3.7749000000000001</v>
      </c>
      <c r="BQ826" s="132">
        <f t="shared" si="533"/>
        <v>9.9060000000000006</v>
      </c>
      <c r="BR826" s="132">
        <f t="shared" si="534"/>
        <v>0.38503999999999999</v>
      </c>
      <c r="BS826" s="132">
        <f t="shared" si="522"/>
        <v>0.11665</v>
      </c>
      <c r="BT826" s="132">
        <f t="shared" si="523"/>
        <v>1.3583000000000001</v>
      </c>
      <c r="BU826" s="132"/>
      <c r="BV826" s="132">
        <f t="shared" si="535"/>
        <v>0.17930000000000001</v>
      </c>
      <c r="BW826" s="133">
        <f t="shared" si="540"/>
        <v>1.1418000000000001</v>
      </c>
      <c r="BX826" s="133">
        <f t="shared" si="540"/>
        <v>1.1205000000000001</v>
      </c>
      <c r="BY826" s="133">
        <f t="shared" si="524"/>
        <v>0.33210000000000001</v>
      </c>
      <c r="BZ826" s="133">
        <f t="shared" si="525"/>
        <v>0.38790000000000002</v>
      </c>
      <c r="CA826" s="133">
        <f t="shared" si="526"/>
        <v>1.03E-2</v>
      </c>
      <c r="CB826" s="133">
        <f t="shared" si="527"/>
        <v>5.9755000000000003</v>
      </c>
      <c r="CC826" s="133"/>
      <c r="CD826" s="133">
        <f t="shared" si="528"/>
        <v>1.4719</v>
      </c>
    </row>
    <row r="827" spans="1:82" ht="15.75" x14ac:dyDescent="0.25">
      <c r="A827" s="125">
        <v>43925</v>
      </c>
      <c r="B827" s="138">
        <v>14879</v>
      </c>
      <c r="C827" s="138">
        <v>50659</v>
      </c>
      <c r="D827" s="138">
        <v>69946</v>
      </c>
      <c r="E827" s="138">
        <v>14444</v>
      </c>
      <c r="F827" s="138">
        <v>41605</v>
      </c>
      <c r="G827" s="138">
        <v>2209</v>
      </c>
      <c r="H827" s="138">
        <v>12620</v>
      </c>
      <c r="I827" s="138">
        <v>16613</v>
      </c>
      <c r="J827" s="138">
        <v>102430</v>
      </c>
      <c r="K827" s="138">
        <v>74662</v>
      </c>
      <c r="L827" s="138">
        <v>4331</v>
      </c>
      <c r="M827" s="138">
        <v>7692</v>
      </c>
      <c r="N827" s="138">
        <v>90</v>
      </c>
      <c r="O827" s="138">
        <v>13823</v>
      </c>
      <c r="P827" s="138">
        <v>15088</v>
      </c>
      <c r="Q827" s="138">
        <v>3847</v>
      </c>
      <c r="R827" s="138">
        <v>13409</v>
      </c>
      <c r="S827" s="138">
        <v>41802</v>
      </c>
      <c r="T827" s="138">
        <v>8552</v>
      </c>
      <c r="U827" s="138">
        <v>3637</v>
      </c>
      <c r="V827" s="138">
        <v>28710</v>
      </c>
      <c r="W827" s="138">
        <v>29695</v>
      </c>
      <c r="X827" s="138">
        <v>33934</v>
      </c>
      <c r="Y827" s="138">
        <v>11559</v>
      </c>
      <c r="Z827" s="138">
        <v>11514</v>
      </c>
      <c r="AA827" s="138">
        <v>47241</v>
      </c>
      <c r="AB827" s="138">
        <v>1014</v>
      </c>
      <c r="AC827" s="138">
        <v>683</v>
      </c>
      <c r="AD827" s="138">
        <v>745</v>
      </c>
      <c r="AE827" s="138">
        <v>29101</v>
      </c>
      <c r="AF827" s="138">
        <v>4254</v>
      </c>
      <c r="AG827" s="138">
        <v>11010</v>
      </c>
      <c r="AH827" s="138">
        <v>2990</v>
      </c>
      <c r="AI827" s="138">
        <v>60</v>
      </c>
      <c r="AJ827" s="138">
        <v>378520</v>
      </c>
      <c r="AK827" s="128">
        <f t="shared" si="503"/>
        <v>7.6920000000000002E-2</v>
      </c>
      <c r="AL827" s="129">
        <f t="shared" si="504"/>
        <v>1.4879</v>
      </c>
      <c r="AM827" s="129">
        <f t="shared" si="541"/>
        <v>2.53295</v>
      </c>
      <c r="AN827" s="129">
        <f t="shared" si="541"/>
        <v>3.4973000000000001</v>
      </c>
      <c r="AO827" s="129">
        <f t="shared" si="506"/>
        <v>10.243</v>
      </c>
      <c r="AP827" s="129">
        <f t="shared" si="507"/>
        <v>3.7331000000000003</v>
      </c>
      <c r="AQ827" s="129">
        <f t="shared" si="542"/>
        <v>2.9900000000000003E-2</v>
      </c>
      <c r="AR827" s="129">
        <f t="shared" si="543"/>
        <v>5.9999999999999995E-5</v>
      </c>
      <c r="AT827" s="131">
        <f t="shared" si="529"/>
        <v>43925</v>
      </c>
      <c r="AU827" s="132">
        <f t="shared" si="508"/>
        <v>0.29101000000000005</v>
      </c>
      <c r="AV827" s="132">
        <f t="shared" si="509"/>
        <v>0.47241000000000005</v>
      </c>
      <c r="AW827" s="132">
        <f t="shared" si="510"/>
        <v>0.41802000000000006</v>
      </c>
      <c r="AX827" s="132">
        <f t="shared" si="511"/>
        <v>6.8300000000000001E-3</v>
      </c>
      <c r="AY827" s="132">
        <f t="shared" si="512"/>
        <v>1.0140000000000001E-2</v>
      </c>
      <c r="AZ827" s="132">
        <f t="shared" si="513"/>
        <v>0.28710000000000002</v>
      </c>
      <c r="BA827" s="132">
        <f t="shared" si="514"/>
        <v>0.11559000000000001</v>
      </c>
      <c r="BB827" s="132">
        <f t="shared" si="515"/>
        <v>0.59390000000000009</v>
      </c>
      <c r="BC827" s="132">
        <f t="shared" si="516"/>
        <v>0.11514000000000001</v>
      </c>
      <c r="BD827" s="132">
        <f t="shared" si="517"/>
        <v>0.33934000000000003</v>
      </c>
      <c r="BE827" s="132">
        <f t="shared" si="518"/>
        <v>4.2540000000000001E-2</v>
      </c>
      <c r="BF827" s="132">
        <f t="shared" si="519"/>
        <v>7.4500000000000009E-3</v>
      </c>
      <c r="BG827" s="132">
        <f t="shared" si="530"/>
        <v>1.1009999999999999E-2</v>
      </c>
      <c r="BH827" s="132"/>
      <c r="BI827" s="132">
        <f t="shared" si="539"/>
        <v>1.4879</v>
      </c>
      <c r="BJ827" s="132">
        <f t="shared" si="539"/>
        <v>2.53295</v>
      </c>
      <c r="BK827" s="132">
        <f t="shared" si="539"/>
        <v>3.4973000000000001</v>
      </c>
      <c r="BL827" s="132">
        <f t="shared" si="520"/>
        <v>0.36370000000000002</v>
      </c>
      <c r="BM827" s="132">
        <f t="shared" si="531"/>
        <v>1.4444000000000001</v>
      </c>
      <c r="BN827" s="132">
        <f t="shared" si="521"/>
        <v>0.83210000000000006</v>
      </c>
      <c r="BO827" s="132"/>
      <c r="BP827" s="132">
        <f t="shared" si="532"/>
        <v>3.7331000000000003</v>
      </c>
      <c r="BQ827" s="132">
        <f t="shared" si="533"/>
        <v>10.243</v>
      </c>
      <c r="BR827" s="132">
        <f t="shared" si="534"/>
        <v>0.37851999999999997</v>
      </c>
      <c r="BS827" s="132">
        <f t="shared" si="522"/>
        <v>8.5520000000000013E-2</v>
      </c>
      <c r="BT827" s="132">
        <f t="shared" si="523"/>
        <v>1.3409</v>
      </c>
      <c r="BU827" s="132"/>
      <c r="BV827" s="132">
        <f t="shared" si="535"/>
        <v>0.22090000000000001</v>
      </c>
      <c r="BW827" s="133">
        <f t="shared" si="540"/>
        <v>1.262</v>
      </c>
      <c r="BX827" s="133">
        <f t="shared" si="540"/>
        <v>1.6613</v>
      </c>
      <c r="BY827" s="133">
        <f t="shared" si="524"/>
        <v>0.38470000000000004</v>
      </c>
      <c r="BZ827" s="133">
        <f t="shared" si="525"/>
        <v>0.43310000000000004</v>
      </c>
      <c r="CA827" s="133">
        <f t="shared" si="526"/>
        <v>9.0000000000000011E-3</v>
      </c>
      <c r="CB827" s="133">
        <f t="shared" si="527"/>
        <v>6.9115000000000002</v>
      </c>
      <c r="CC827" s="133"/>
      <c r="CD827" s="133">
        <f t="shared" si="528"/>
        <v>1.5088000000000001</v>
      </c>
    </row>
    <row r="828" spans="1:82" ht="15.75" x14ac:dyDescent="0.25">
      <c r="A828" s="125">
        <v>43926</v>
      </c>
      <c r="B828" s="138">
        <v>14743</v>
      </c>
      <c r="C828" s="138">
        <v>50835</v>
      </c>
      <c r="D828" s="138">
        <v>70027</v>
      </c>
      <c r="E828" s="138">
        <v>14445</v>
      </c>
      <c r="F828" s="138">
        <v>45911</v>
      </c>
      <c r="G828" s="138">
        <v>2063</v>
      </c>
      <c r="H828" s="138">
        <v>11605</v>
      </c>
      <c r="I828" s="138">
        <v>11862</v>
      </c>
      <c r="J828" s="138">
        <v>101208</v>
      </c>
      <c r="K828" s="138">
        <v>76448</v>
      </c>
      <c r="L828" s="138">
        <v>3904</v>
      </c>
      <c r="M828" s="138">
        <v>5251</v>
      </c>
      <c r="N828" s="138">
        <v>89</v>
      </c>
      <c r="O828" s="138">
        <v>11756</v>
      </c>
      <c r="P828" s="138">
        <v>14828</v>
      </c>
      <c r="Q828" s="138">
        <v>3230</v>
      </c>
      <c r="R828" s="138">
        <v>13099</v>
      </c>
      <c r="S828" s="138">
        <v>42659</v>
      </c>
      <c r="T828" s="138">
        <v>11986</v>
      </c>
      <c r="U828" s="138">
        <v>3639</v>
      </c>
      <c r="V828" s="138">
        <v>29107</v>
      </c>
      <c r="W828" s="138">
        <v>29524</v>
      </c>
      <c r="X828" s="138">
        <v>19003</v>
      </c>
      <c r="Y828" s="138">
        <v>11265</v>
      </c>
      <c r="Z828" s="138">
        <v>11401</v>
      </c>
      <c r="AA828" s="138">
        <v>48170</v>
      </c>
      <c r="AB828" s="138">
        <v>1010</v>
      </c>
      <c r="AC828" s="138">
        <v>786</v>
      </c>
      <c r="AD828" s="138">
        <v>1750</v>
      </c>
      <c r="AE828" s="138">
        <v>29234</v>
      </c>
      <c r="AF828" s="138">
        <v>4234</v>
      </c>
      <c r="AG828" s="138">
        <v>11010</v>
      </c>
      <c r="AH828" s="138">
        <v>2590</v>
      </c>
      <c r="AI828" s="138">
        <v>8050</v>
      </c>
      <c r="AJ828" s="138">
        <v>379080</v>
      </c>
      <c r="AK828" s="128">
        <f t="shared" si="503"/>
        <v>5.2510000000000001E-2</v>
      </c>
      <c r="AL828" s="129">
        <f t="shared" si="504"/>
        <v>1.4743000000000002</v>
      </c>
      <c r="AM828" s="129">
        <f t="shared" si="541"/>
        <v>2.54175</v>
      </c>
      <c r="AN828" s="129">
        <f t="shared" si="541"/>
        <v>3.50135</v>
      </c>
      <c r="AO828" s="129">
        <f t="shared" si="506"/>
        <v>10.120800000000001</v>
      </c>
      <c r="AP828" s="129">
        <f t="shared" si="507"/>
        <v>3.8224</v>
      </c>
      <c r="AQ828" s="129">
        <f t="shared" si="542"/>
        <v>2.5900000000000003E-2</v>
      </c>
      <c r="AR828" s="129">
        <f t="shared" si="543"/>
        <v>8.0499999999999999E-3</v>
      </c>
      <c r="AT828" s="131">
        <f t="shared" si="529"/>
        <v>43926</v>
      </c>
      <c r="AU828" s="132">
        <f t="shared" si="508"/>
        <v>0.29234000000000004</v>
      </c>
      <c r="AV828" s="132">
        <f t="shared" si="509"/>
        <v>0.48170000000000002</v>
      </c>
      <c r="AW828" s="132">
        <f t="shared" si="510"/>
        <v>0.42659000000000002</v>
      </c>
      <c r="AX828" s="132">
        <f t="shared" si="511"/>
        <v>7.8600000000000007E-3</v>
      </c>
      <c r="AY828" s="132">
        <f t="shared" si="512"/>
        <v>1.0100000000000001E-2</v>
      </c>
      <c r="AZ828" s="132">
        <f t="shared" si="513"/>
        <v>0.29107000000000005</v>
      </c>
      <c r="BA828" s="132">
        <f t="shared" si="514"/>
        <v>0.11265000000000001</v>
      </c>
      <c r="BB828" s="132">
        <f t="shared" si="515"/>
        <v>0.59048</v>
      </c>
      <c r="BC828" s="132">
        <f t="shared" si="516"/>
        <v>0.11401000000000001</v>
      </c>
      <c r="BD828" s="132">
        <f t="shared" si="517"/>
        <v>0.19003</v>
      </c>
      <c r="BE828" s="132">
        <f t="shared" si="518"/>
        <v>4.2340000000000003E-2</v>
      </c>
      <c r="BF828" s="132">
        <f t="shared" si="519"/>
        <v>1.7500000000000002E-2</v>
      </c>
      <c r="BG828" s="132">
        <f t="shared" si="530"/>
        <v>1.1009999999999999E-2</v>
      </c>
      <c r="BH828" s="132"/>
      <c r="BI828" s="132">
        <f t="shared" si="539"/>
        <v>1.4743000000000002</v>
      </c>
      <c r="BJ828" s="132">
        <f t="shared" si="539"/>
        <v>2.54175</v>
      </c>
      <c r="BK828" s="132">
        <f t="shared" si="539"/>
        <v>3.50135</v>
      </c>
      <c r="BL828" s="132">
        <f t="shared" si="520"/>
        <v>0.3639</v>
      </c>
      <c r="BM828" s="132">
        <f t="shared" si="531"/>
        <v>1.4445000000000001</v>
      </c>
      <c r="BN828" s="132">
        <f t="shared" si="521"/>
        <v>0.91822000000000004</v>
      </c>
      <c r="BO828" s="132"/>
      <c r="BP828" s="132">
        <f t="shared" si="532"/>
        <v>3.8224</v>
      </c>
      <c r="BQ828" s="132">
        <f t="shared" si="533"/>
        <v>10.120800000000001</v>
      </c>
      <c r="BR828" s="132">
        <f t="shared" si="534"/>
        <v>0.37907999999999997</v>
      </c>
      <c r="BS828" s="132">
        <f t="shared" si="522"/>
        <v>0.11986000000000001</v>
      </c>
      <c r="BT828" s="132">
        <f t="shared" si="523"/>
        <v>1.3099000000000001</v>
      </c>
      <c r="BU828" s="132"/>
      <c r="BV828" s="132">
        <f t="shared" si="535"/>
        <v>0.20630000000000001</v>
      </c>
      <c r="BW828" s="133">
        <f t="shared" si="540"/>
        <v>1.1605000000000001</v>
      </c>
      <c r="BX828" s="133">
        <f t="shared" si="540"/>
        <v>1.1862000000000001</v>
      </c>
      <c r="BY828" s="133">
        <f t="shared" si="524"/>
        <v>0.32300000000000001</v>
      </c>
      <c r="BZ828" s="133">
        <f t="shared" si="525"/>
        <v>0.39040000000000002</v>
      </c>
      <c r="CA828" s="133">
        <f t="shared" si="526"/>
        <v>8.8999999999999999E-3</v>
      </c>
      <c r="CB828" s="133">
        <f t="shared" si="527"/>
        <v>5.8780000000000001</v>
      </c>
      <c r="CC828" s="133"/>
      <c r="CD828" s="133">
        <f t="shared" si="528"/>
        <v>1.4828000000000001</v>
      </c>
    </row>
    <row r="829" spans="1:82" ht="15.75" x14ac:dyDescent="0.25">
      <c r="A829" s="125">
        <v>43927</v>
      </c>
      <c r="B829" s="138">
        <v>14319</v>
      </c>
      <c r="C829" s="138">
        <v>49498</v>
      </c>
      <c r="D829" s="138">
        <v>68673</v>
      </c>
      <c r="E829" s="138">
        <v>14348</v>
      </c>
      <c r="F829" s="138">
        <v>41408</v>
      </c>
      <c r="G829" s="138">
        <v>1811</v>
      </c>
      <c r="H829" s="138">
        <v>10945</v>
      </c>
      <c r="I829" s="138">
        <v>10875</v>
      </c>
      <c r="J829" s="138">
        <v>99144</v>
      </c>
      <c r="K829" s="138">
        <v>73890</v>
      </c>
      <c r="L829" s="138">
        <v>3617</v>
      </c>
      <c r="M829" s="138">
        <v>10982</v>
      </c>
      <c r="N829" s="138">
        <v>119</v>
      </c>
      <c r="O829" s="138">
        <v>11302</v>
      </c>
      <c r="P829" s="138">
        <v>14314</v>
      </c>
      <c r="Q829" s="138">
        <v>2967</v>
      </c>
      <c r="R829" s="138">
        <v>13000</v>
      </c>
      <c r="S829" s="138">
        <v>43426</v>
      </c>
      <c r="T829" s="138">
        <v>8498</v>
      </c>
      <c r="U829" s="138">
        <v>3496</v>
      </c>
      <c r="V829" s="138">
        <v>28040</v>
      </c>
      <c r="W829" s="138">
        <v>31681</v>
      </c>
      <c r="X829" s="138">
        <v>15617</v>
      </c>
      <c r="Y829" s="138">
        <v>10889</v>
      </c>
      <c r="Z829" s="138">
        <v>11307</v>
      </c>
      <c r="AA829" s="138">
        <v>46310</v>
      </c>
      <c r="AB829" s="138">
        <v>932</v>
      </c>
      <c r="AC829" s="138">
        <v>521</v>
      </c>
      <c r="AD829" s="138">
        <v>858</v>
      </c>
      <c r="AE829" s="138">
        <v>29386</v>
      </c>
      <c r="AF829" s="138">
        <v>4793</v>
      </c>
      <c r="AG829" s="138">
        <v>11010</v>
      </c>
      <c r="AH829" s="138">
        <v>9190</v>
      </c>
      <c r="AI829" s="138">
        <v>1500</v>
      </c>
      <c r="AJ829" s="146">
        <v>384860</v>
      </c>
      <c r="AK829" s="128">
        <f t="shared" si="503"/>
        <v>0.10982000000000001</v>
      </c>
      <c r="AL829" s="129">
        <f t="shared" si="504"/>
        <v>1.4319000000000002</v>
      </c>
      <c r="AM829" s="129">
        <f t="shared" si="541"/>
        <v>2.4749000000000003</v>
      </c>
      <c r="AN829" s="129">
        <f t="shared" si="541"/>
        <v>3.4336500000000001</v>
      </c>
      <c r="AO829" s="129">
        <f t="shared" si="506"/>
        <v>9.9144000000000005</v>
      </c>
      <c r="AP829" s="129">
        <f t="shared" si="507"/>
        <v>3.6945000000000001</v>
      </c>
      <c r="AQ829" s="129">
        <f t="shared" si="542"/>
        <v>9.1900000000000009E-2</v>
      </c>
      <c r="AR829" s="129">
        <f t="shared" si="543"/>
        <v>1.5E-3</v>
      </c>
      <c r="AT829" s="131">
        <f t="shared" si="529"/>
        <v>43927</v>
      </c>
      <c r="AU829" s="132">
        <f t="shared" si="508"/>
        <v>0.29386000000000001</v>
      </c>
      <c r="AV829" s="132">
        <f t="shared" si="509"/>
        <v>0.46310000000000001</v>
      </c>
      <c r="AW829" s="132">
        <f t="shared" si="510"/>
        <v>0.43426000000000003</v>
      </c>
      <c r="AX829" s="132">
        <f t="shared" si="511"/>
        <v>5.2100000000000002E-3</v>
      </c>
      <c r="AY829" s="132">
        <f t="shared" si="512"/>
        <v>9.3200000000000002E-3</v>
      </c>
      <c r="AZ829" s="132">
        <f t="shared" si="513"/>
        <v>0.28040000000000004</v>
      </c>
      <c r="BA829" s="132">
        <f t="shared" si="514"/>
        <v>0.10889000000000001</v>
      </c>
      <c r="BB829" s="132">
        <f t="shared" si="515"/>
        <v>0.63362000000000007</v>
      </c>
      <c r="BC829" s="132">
        <f t="shared" si="516"/>
        <v>0.11307</v>
      </c>
      <c r="BD829" s="132">
        <f t="shared" si="517"/>
        <v>0.15617</v>
      </c>
      <c r="BE829" s="132">
        <f t="shared" si="518"/>
        <v>4.7930000000000007E-2</v>
      </c>
      <c r="BF829" s="132">
        <f t="shared" si="519"/>
        <v>8.5800000000000008E-3</v>
      </c>
      <c r="BG829" s="132">
        <f t="shared" si="530"/>
        <v>1.1009999999999999E-2</v>
      </c>
      <c r="BH829" s="132"/>
      <c r="BI829" s="132">
        <f t="shared" si="539"/>
        <v>1.4319000000000002</v>
      </c>
      <c r="BJ829" s="132">
        <f t="shared" si="539"/>
        <v>2.4749000000000003</v>
      </c>
      <c r="BK829" s="132">
        <f t="shared" si="539"/>
        <v>3.4336500000000001</v>
      </c>
      <c r="BL829" s="132">
        <f t="shared" si="520"/>
        <v>0.34960000000000002</v>
      </c>
      <c r="BM829" s="132">
        <f t="shared" si="531"/>
        <v>1.4348000000000001</v>
      </c>
      <c r="BN829" s="132">
        <f t="shared" si="521"/>
        <v>0.82816000000000012</v>
      </c>
      <c r="BO829" s="132"/>
      <c r="BP829" s="132">
        <f t="shared" si="532"/>
        <v>3.6945000000000001</v>
      </c>
      <c r="BQ829" s="132">
        <f t="shared" si="533"/>
        <v>9.9144000000000005</v>
      </c>
      <c r="BR829" s="132">
        <f t="shared" si="534"/>
        <v>0.38485999999999998</v>
      </c>
      <c r="BS829" s="132">
        <f t="shared" si="522"/>
        <v>8.4980000000000014E-2</v>
      </c>
      <c r="BT829" s="132">
        <f t="shared" si="523"/>
        <v>1.3</v>
      </c>
      <c r="BU829" s="132"/>
      <c r="BV829" s="132">
        <f t="shared" si="535"/>
        <v>0.18110000000000001</v>
      </c>
      <c r="BW829" s="133">
        <f t="shared" si="540"/>
        <v>1.0945</v>
      </c>
      <c r="BX829" s="133">
        <f t="shared" si="540"/>
        <v>1.0875000000000001</v>
      </c>
      <c r="BY829" s="133">
        <f t="shared" si="524"/>
        <v>0.29670000000000002</v>
      </c>
      <c r="BZ829" s="133">
        <f t="shared" si="525"/>
        <v>0.36170000000000002</v>
      </c>
      <c r="CA829" s="133">
        <f t="shared" si="526"/>
        <v>1.1900000000000001E-2</v>
      </c>
      <c r="CB829" s="133">
        <f t="shared" si="527"/>
        <v>5.6509999999999998</v>
      </c>
      <c r="CC829" s="133"/>
      <c r="CD829" s="133">
        <f t="shared" si="528"/>
        <v>1.4314</v>
      </c>
    </row>
    <row r="830" spans="1:82" ht="15.75" x14ac:dyDescent="0.25">
      <c r="A830" s="125">
        <v>43928</v>
      </c>
      <c r="B830" s="138">
        <v>14065</v>
      </c>
      <c r="C830" s="138">
        <v>48391</v>
      </c>
      <c r="D830" s="138">
        <v>67305</v>
      </c>
      <c r="E830" s="138">
        <v>14032</v>
      </c>
      <c r="F830" s="138">
        <v>42285</v>
      </c>
      <c r="G830" s="138">
        <v>1649</v>
      </c>
      <c r="H830" s="138">
        <v>10833</v>
      </c>
      <c r="I830" s="138">
        <v>10914</v>
      </c>
      <c r="J830" s="138">
        <v>97290</v>
      </c>
      <c r="K830" s="138">
        <v>73562</v>
      </c>
      <c r="L830" s="138">
        <v>3271</v>
      </c>
      <c r="M830" s="138">
        <v>7929</v>
      </c>
      <c r="N830" s="138">
        <v>104</v>
      </c>
      <c r="O830" s="138">
        <v>11352</v>
      </c>
      <c r="P830" s="138">
        <v>13927</v>
      </c>
      <c r="Q830" s="138">
        <v>2966</v>
      </c>
      <c r="R830" s="138">
        <v>13546</v>
      </c>
      <c r="S830" s="138">
        <v>42613</v>
      </c>
      <c r="T830" s="138">
        <v>10785</v>
      </c>
      <c r="U830" s="138">
        <v>3424</v>
      </c>
      <c r="V830" s="138">
        <v>27457</v>
      </c>
      <c r="W830" s="138">
        <v>29182</v>
      </c>
      <c r="X830" s="138">
        <v>15070</v>
      </c>
      <c r="Y830" s="138">
        <v>10574</v>
      </c>
      <c r="Z830" s="138">
        <v>11132</v>
      </c>
      <c r="AA830" s="138">
        <v>46002</v>
      </c>
      <c r="AB830" s="138">
        <v>844</v>
      </c>
      <c r="AC830" s="138">
        <v>396</v>
      </c>
      <c r="AD830" s="138">
        <v>1836</v>
      </c>
      <c r="AE830" s="138">
        <v>32271</v>
      </c>
      <c r="AF830" s="138">
        <v>4914</v>
      </c>
      <c r="AG830" s="138">
        <v>11010</v>
      </c>
      <c r="AH830" s="138">
        <v>6130</v>
      </c>
      <c r="AI830" s="138">
        <v>7440</v>
      </c>
      <c r="AJ830" s="138">
        <v>383540</v>
      </c>
      <c r="AK830" s="128">
        <f t="shared" ref="AK830:AK852" si="544">(M830)*0.00001</f>
        <v>7.9290000000000013E-2</v>
      </c>
      <c r="AL830" s="129">
        <f t="shared" ref="AL830:AL852" si="545">(B830)*0.0001</f>
        <v>1.4065000000000001</v>
      </c>
      <c r="AM830" s="129">
        <f t="shared" ref="AM830:AN845" si="546">(C830)*0.00005</f>
        <v>2.4195500000000001</v>
      </c>
      <c r="AN830" s="129">
        <f t="shared" si="546"/>
        <v>3.3652500000000001</v>
      </c>
      <c r="AO830" s="129">
        <f t="shared" ref="AO830:AO852" si="547">(J830)*0.0001</f>
        <v>9.729000000000001</v>
      </c>
      <c r="AP830" s="129">
        <f t="shared" ref="AP830:AP852" si="548">(K830)*0.00005</f>
        <v>3.6781000000000001</v>
      </c>
      <c r="AQ830" s="129">
        <f t="shared" si="542"/>
        <v>6.1300000000000007E-2</v>
      </c>
      <c r="AR830" s="129">
        <f t="shared" si="543"/>
        <v>7.4399999999999996E-3</v>
      </c>
      <c r="AT830" s="131">
        <f t="shared" si="529"/>
        <v>43928</v>
      </c>
      <c r="AU830" s="132">
        <f t="shared" si="508"/>
        <v>0.32271000000000005</v>
      </c>
      <c r="AV830" s="132">
        <f t="shared" si="509"/>
        <v>0.46002000000000004</v>
      </c>
      <c r="AW830" s="132">
        <f t="shared" si="510"/>
        <v>0.42613000000000001</v>
      </c>
      <c r="AX830" s="132">
        <f t="shared" si="511"/>
        <v>3.96E-3</v>
      </c>
      <c r="AY830" s="132">
        <f t="shared" si="512"/>
        <v>8.4400000000000013E-3</v>
      </c>
      <c r="AZ830" s="132">
        <f t="shared" si="513"/>
        <v>0.27457000000000004</v>
      </c>
      <c r="BA830" s="132">
        <f t="shared" si="514"/>
        <v>0.10574000000000001</v>
      </c>
      <c r="BB830" s="132">
        <f t="shared" si="515"/>
        <v>0.58364000000000005</v>
      </c>
      <c r="BC830" s="132">
        <f t="shared" si="516"/>
        <v>0.11132</v>
      </c>
      <c r="BD830" s="132">
        <f t="shared" si="517"/>
        <v>0.1507</v>
      </c>
      <c r="BE830" s="132">
        <f t="shared" si="518"/>
        <v>4.9140000000000003E-2</v>
      </c>
      <c r="BF830" s="132">
        <f t="shared" si="519"/>
        <v>1.8360000000000001E-2</v>
      </c>
      <c r="BG830" s="132">
        <f t="shared" si="530"/>
        <v>1.1009999999999999E-2</v>
      </c>
      <c r="BH830" s="132"/>
      <c r="BI830" s="132">
        <f t="shared" si="539"/>
        <v>1.4065000000000001</v>
      </c>
      <c r="BJ830" s="132">
        <f t="shared" si="539"/>
        <v>2.4195500000000001</v>
      </c>
      <c r="BK830" s="132">
        <f t="shared" si="539"/>
        <v>3.3652500000000001</v>
      </c>
      <c r="BL830" s="132">
        <f t="shared" si="520"/>
        <v>0.34240000000000004</v>
      </c>
      <c r="BM830" s="132">
        <f t="shared" si="531"/>
        <v>1.4032</v>
      </c>
      <c r="BN830" s="132">
        <f t="shared" si="521"/>
        <v>0.84570000000000012</v>
      </c>
      <c r="BO830" s="132"/>
      <c r="BP830" s="132">
        <f t="shared" si="532"/>
        <v>3.6781000000000001</v>
      </c>
      <c r="BQ830" s="132">
        <f t="shared" si="533"/>
        <v>9.729000000000001</v>
      </c>
      <c r="BR830" s="132">
        <f t="shared" si="534"/>
        <v>0.38353999999999999</v>
      </c>
      <c r="BS830" s="132">
        <f t="shared" si="522"/>
        <v>0.10785000000000002</v>
      </c>
      <c r="BT830" s="132">
        <f t="shared" si="523"/>
        <v>1.3546</v>
      </c>
      <c r="BU830" s="132"/>
      <c r="BV830" s="132">
        <f t="shared" si="535"/>
        <v>0.16490000000000002</v>
      </c>
      <c r="BW830" s="133">
        <f t="shared" si="540"/>
        <v>1.0833000000000002</v>
      </c>
      <c r="BX830" s="133">
        <f t="shared" si="540"/>
        <v>1.0914000000000001</v>
      </c>
      <c r="BY830" s="133">
        <f t="shared" si="524"/>
        <v>0.29660000000000003</v>
      </c>
      <c r="BZ830" s="133">
        <f t="shared" si="525"/>
        <v>0.3271</v>
      </c>
      <c r="CA830" s="133">
        <f t="shared" si="526"/>
        <v>1.0400000000000001E-2</v>
      </c>
      <c r="CB830" s="133">
        <f t="shared" si="527"/>
        <v>5.6760000000000002</v>
      </c>
      <c r="CC830" s="133"/>
      <c r="CD830" s="133">
        <f t="shared" si="528"/>
        <v>1.3927</v>
      </c>
    </row>
    <row r="831" spans="1:82" ht="15.75" x14ac:dyDescent="0.25">
      <c r="A831" s="125">
        <v>43929</v>
      </c>
      <c r="B831" s="138">
        <v>14229</v>
      </c>
      <c r="C831" s="138">
        <v>49550</v>
      </c>
      <c r="D831" s="138">
        <v>68451</v>
      </c>
      <c r="E831" s="138">
        <v>14188</v>
      </c>
      <c r="F831" s="138">
        <v>40877</v>
      </c>
      <c r="G831" s="138">
        <v>1763</v>
      </c>
      <c r="H831" s="138">
        <v>11162</v>
      </c>
      <c r="I831" s="138">
        <v>12360</v>
      </c>
      <c r="J831" s="138">
        <v>98728</v>
      </c>
      <c r="K831" s="138">
        <v>73150</v>
      </c>
      <c r="L831" s="138">
        <v>3406</v>
      </c>
      <c r="M831" s="138">
        <v>6339</v>
      </c>
      <c r="N831" s="156">
        <v>104</v>
      </c>
      <c r="O831" s="138">
        <v>12676</v>
      </c>
      <c r="P831" s="138">
        <v>14192</v>
      </c>
      <c r="Q831" s="138">
        <v>3104</v>
      </c>
      <c r="R831" s="138">
        <v>13348</v>
      </c>
      <c r="S831" s="138">
        <v>43324</v>
      </c>
      <c r="T831" s="138">
        <v>7968</v>
      </c>
      <c r="U831" s="138">
        <v>3449</v>
      </c>
      <c r="V831" s="138">
        <v>27340</v>
      </c>
      <c r="W831" s="138">
        <v>31083</v>
      </c>
      <c r="X831" s="138">
        <v>17114</v>
      </c>
      <c r="Y831" s="138">
        <v>10974</v>
      </c>
      <c r="Z831" s="138">
        <v>11137</v>
      </c>
      <c r="AA831" s="138">
        <v>48092</v>
      </c>
      <c r="AB831" s="138">
        <v>1116</v>
      </c>
      <c r="AC831" s="138">
        <v>417</v>
      </c>
      <c r="AD831" s="138">
        <v>1565</v>
      </c>
      <c r="AE831" s="138">
        <v>30465</v>
      </c>
      <c r="AF831" s="138">
        <v>4749</v>
      </c>
      <c r="AG831" s="138">
        <v>19910</v>
      </c>
      <c r="AH831" s="138">
        <v>4160</v>
      </c>
      <c r="AI831" s="138">
        <v>6150</v>
      </c>
      <c r="AJ831" s="146">
        <v>377360</v>
      </c>
      <c r="AK831" s="128">
        <f t="shared" si="544"/>
        <v>6.3390000000000002E-2</v>
      </c>
      <c r="AL831" s="129">
        <f t="shared" si="545"/>
        <v>1.4229000000000001</v>
      </c>
      <c r="AM831" s="129">
        <f t="shared" si="546"/>
        <v>2.4775</v>
      </c>
      <c r="AN831" s="129">
        <f t="shared" si="546"/>
        <v>3.4225500000000002</v>
      </c>
      <c r="AO831" s="129">
        <f t="shared" si="547"/>
        <v>9.8727999999999998</v>
      </c>
      <c r="AP831" s="129">
        <f t="shared" si="548"/>
        <v>3.6575000000000002</v>
      </c>
      <c r="AQ831" s="129">
        <f t="shared" si="542"/>
        <v>4.1600000000000005E-2</v>
      </c>
      <c r="AR831" s="129">
        <f t="shared" si="543"/>
        <v>6.1500000000000001E-3</v>
      </c>
      <c r="AT831" s="131">
        <f t="shared" si="529"/>
        <v>43929</v>
      </c>
      <c r="AU831" s="132">
        <f t="shared" si="508"/>
        <v>0.30465000000000003</v>
      </c>
      <c r="AV831" s="132">
        <f t="shared" si="509"/>
        <v>0.48092000000000001</v>
      </c>
      <c r="AW831" s="132">
        <f t="shared" si="510"/>
        <v>0.43324000000000001</v>
      </c>
      <c r="AX831" s="132">
        <f t="shared" si="511"/>
        <v>4.1700000000000001E-3</v>
      </c>
      <c r="AY831" s="132">
        <f t="shared" si="512"/>
        <v>1.1160000000000002E-2</v>
      </c>
      <c r="AZ831" s="132">
        <f t="shared" si="513"/>
        <v>0.27340000000000003</v>
      </c>
      <c r="BA831" s="132">
        <f t="shared" si="514"/>
        <v>0.10974</v>
      </c>
      <c r="BB831" s="132">
        <f t="shared" si="515"/>
        <v>0.6216600000000001</v>
      </c>
      <c r="BC831" s="132">
        <f t="shared" si="516"/>
        <v>0.11137000000000001</v>
      </c>
      <c r="BD831" s="132">
        <f t="shared" si="517"/>
        <v>0.17114000000000001</v>
      </c>
      <c r="BE831" s="132">
        <f t="shared" si="518"/>
        <v>4.7490000000000004E-2</v>
      </c>
      <c r="BF831" s="132">
        <f t="shared" si="519"/>
        <v>1.5650000000000001E-2</v>
      </c>
      <c r="BG831" s="132">
        <f t="shared" si="530"/>
        <v>1.9910000000000001E-2</v>
      </c>
      <c r="BH831" s="132"/>
      <c r="BI831" s="132">
        <f t="shared" si="539"/>
        <v>1.4229000000000001</v>
      </c>
      <c r="BJ831" s="132">
        <f t="shared" si="539"/>
        <v>2.4775</v>
      </c>
      <c r="BK831" s="132">
        <f t="shared" si="539"/>
        <v>3.4225500000000002</v>
      </c>
      <c r="BL831" s="132">
        <f t="shared" si="520"/>
        <v>0.34490000000000004</v>
      </c>
      <c r="BM831" s="132">
        <f t="shared" si="531"/>
        <v>1.4188000000000001</v>
      </c>
      <c r="BN831" s="132">
        <f t="shared" si="521"/>
        <v>0.81754000000000004</v>
      </c>
      <c r="BO831" s="132"/>
      <c r="BP831" s="132">
        <f t="shared" si="532"/>
        <v>3.6575000000000002</v>
      </c>
      <c r="BQ831" s="132">
        <f t="shared" si="533"/>
        <v>9.8727999999999998</v>
      </c>
      <c r="BR831" s="132">
        <f t="shared" si="534"/>
        <v>0.37735999999999997</v>
      </c>
      <c r="BS831" s="132">
        <f t="shared" si="522"/>
        <v>7.9680000000000001E-2</v>
      </c>
      <c r="BT831" s="132">
        <f t="shared" si="523"/>
        <v>1.3348</v>
      </c>
      <c r="BU831" s="132"/>
      <c r="BV831" s="132">
        <f t="shared" si="535"/>
        <v>0.17630000000000001</v>
      </c>
      <c r="BW831" s="133">
        <f t="shared" si="540"/>
        <v>1.1162000000000001</v>
      </c>
      <c r="BX831" s="133">
        <f t="shared" si="540"/>
        <v>1.236</v>
      </c>
      <c r="BY831" s="133">
        <f t="shared" si="524"/>
        <v>0.31040000000000001</v>
      </c>
      <c r="BZ831" s="133">
        <f t="shared" si="525"/>
        <v>0.34060000000000001</v>
      </c>
      <c r="CA831" s="133">
        <f t="shared" si="526"/>
        <v>1.0400000000000001E-2</v>
      </c>
      <c r="CB831" s="133">
        <f t="shared" si="527"/>
        <v>6.3380000000000001</v>
      </c>
      <c r="CC831" s="133"/>
      <c r="CD831" s="133">
        <f t="shared" si="528"/>
        <v>1.4192</v>
      </c>
    </row>
    <row r="832" spans="1:82" ht="15.75" x14ac:dyDescent="0.25">
      <c r="A832" s="125">
        <v>43930</v>
      </c>
      <c r="B832" s="138">
        <v>14073</v>
      </c>
      <c r="C832" s="138">
        <v>48929</v>
      </c>
      <c r="D832" s="138">
        <v>67814</v>
      </c>
      <c r="E832" s="138">
        <v>14227</v>
      </c>
      <c r="F832" s="138">
        <v>41792</v>
      </c>
      <c r="G832" s="138">
        <v>2002</v>
      </c>
      <c r="H832" s="138">
        <v>12805</v>
      </c>
      <c r="I832" s="138">
        <v>13526</v>
      </c>
      <c r="J832" s="138">
        <v>99196</v>
      </c>
      <c r="K832" s="138">
        <v>73716</v>
      </c>
      <c r="L832" s="138">
        <v>3631</v>
      </c>
      <c r="M832" s="138">
        <v>6221</v>
      </c>
      <c r="N832" s="138">
        <v>119</v>
      </c>
      <c r="O832" s="138">
        <v>13341</v>
      </c>
      <c r="P832" s="138">
        <v>15256</v>
      </c>
      <c r="Q832" s="138">
        <v>3569</v>
      </c>
      <c r="R832" s="138">
        <v>13057</v>
      </c>
      <c r="S832" s="138">
        <v>42917</v>
      </c>
      <c r="T832" s="138">
        <v>11081</v>
      </c>
      <c r="U832" s="138">
        <v>3485</v>
      </c>
      <c r="V832" s="138">
        <v>27458</v>
      </c>
      <c r="W832" s="138">
        <v>29275</v>
      </c>
      <c r="X832" s="138">
        <v>23468</v>
      </c>
      <c r="Y832" s="138">
        <v>10890</v>
      </c>
      <c r="Z832" s="138">
        <v>10912</v>
      </c>
      <c r="AA832" s="138">
        <v>47456</v>
      </c>
      <c r="AB832" s="138">
        <v>1161</v>
      </c>
      <c r="AC832" s="138">
        <v>475</v>
      </c>
      <c r="AD832" s="138">
        <v>758</v>
      </c>
      <c r="AE832" s="138">
        <v>28456</v>
      </c>
      <c r="AF832" s="138">
        <v>5074</v>
      </c>
      <c r="AG832" s="138">
        <v>19910</v>
      </c>
      <c r="AH832" s="138">
        <v>4120</v>
      </c>
      <c r="AI832" s="138">
        <v>70</v>
      </c>
      <c r="AJ832" s="146">
        <v>385240</v>
      </c>
      <c r="AK832" s="128">
        <f t="shared" si="544"/>
        <v>6.2210000000000008E-2</v>
      </c>
      <c r="AL832" s="129">
        <f t="shared" si="545"/>
        <v>1.4073</v>
      </c>
      <c r="AM832" s="129">
        <f t="shared" si="546"/>
        <v>2.44645</v>
      </c>
      <c r="AN832" s="129">
        <f t="shared" si="546"/>
        <v>3.3907000000000003</v>
      </c>
      <c r="AO832" s="129">
        <f t="shared" si="547"/>
        <v>9.9196000000000009</v>
      </c>
      <c r="AP832" s="129">
        <f t="shared" si="548"/>
        <v>3.6858</v>
      </c>
      <c r="AQ832" s="129">
        <f t="shared" si="542"/>
        <v>4.1200000000000001E-2</v>
      </c>
      <c r="AR832" s="129">
        <f t="shared" si="543"/>
        <v>6.9999999999999994E-5</v>
      </c>
      <c r="AT832" s="131">
        <f t="shared" si="529"/>
        <v>43930</v>
      </c>
      <c r="AU832" s="132">
        <f t="shared" si="508"/>
        <v>0.28456000000000004</v>
      </c>
      <c r="AV832" s="132">
        <f t="shared" si="509"/>
        <v>0.47456000000000004</v>
      </c>
      <c r="AW832" s="132">
        <f t="shared" si="510"/>
        <v>0.42917000000000005</v>
      </c>
      <c r="AX832" s="132">
        <f t="shared" si="511"/>
        <v>4.7500000000000007E-3</v>
      </c>
      <c r="AY832" s="132">
        <f t="shared" si="512"/>
        <v>1.1610000000000001E-2</v>
      </c>
      <c r="AZ832" s="132">
        <f t="shared" si="513"/>
        <v>0.27458000000000005</v>
      </c>
      <c r="BA832" s="132">
        <f t="shared" si="514"/>
        <v>0.10890000000000001</v>
      </c>
      <c r="BB832" s="132">
        <f t="shared" si="515"/>
        <v>0.58550000000000002</v>
      </c>
      <c r="BC832" s="132">
        <f t="shared" si="516"/>
        <v>0.10912000000000001</v>
      </c>
      <c r="BD832" s="132">
        <f t="shared" si="517"/>
        <v>0.23468000000000003</v>
      </c>
      <c r="BE832" s="132">
        <f t="shared" si="518"/>
        <v>5.0740000000000007E-2</v>
      </c>
      <c r="BF832" s="132">
        <f t="shared" si="519"/>
        <v>7.5800000000000008E-3</v>
      </c>
      <c r="BG832" s="132">
        <f t="shared" si="530"/>
        <v>1.9910000000000001E-2</v>
      </c>
      <c r="BH832" s="132"/>
      <c r="BI832" s="132">
        <f t="shared" si="539"/>
        <v>1.4073</v>
      </c>
      <c r="BJ832" s="132">
        <f t="shared" si="539"/>
        <v>2.44645</v>
      </c>
      <c r="BK832" s="132">
        <f t="shared" si="539"/>
        <v>3.3907000000000003</v>
      </c>
      <c r="BL832" s="132">
        <f t="shared" si="520"/>
        <v>0.34850000000000003</v>
      </c>
      <c r="BM832" s="132">
        <f t="shared" si="531"/>
        <v>1.4227000000000001</v>
      </c>
      <c r="BN832" s="132">
        <f t="shared" si="521"/>
        <v>0.83584000000000003</v>
      </c>
      <c r="BO832" s="132"/>
      <c r="BP832" s="132">
        <f t="shared" si="532"/>
        <v>3.6858</v>
      </c>
      <c r="BQ832" s="132">
        <f t="shared" si="533"/>
        <v>9.9196000000000009</v>
      </c>
      <c r="BR832" s="132">
        <f t="shared" si="534"/>
        <v>0.38523999999999997</v>
      </c>
      <c r="BS832" s="132">
        <f t="shared" si="522"/>
        <v>0.11081000000000001</v>
      </c>
      <c r="BT832" s="132">
        <f t="shared" si="523"/>
        <v>1.3057000000000001</v>
      </c>
      <c r="BU832" s="132"/>
      <c r="BV832" s="132">
        <f t="shared" si="535"/>
        <v>0.20020000000000002</v>
      </c>
      <c r="BW832" s="133">
        <f t="shared" si="540"/>
        <v>1.2805</v>
      </c>
      <c r="BX832" s="133">
        <f t="shared" si="540"/>
        <v>1.3526</v>
      </c>
      <c r="BY832" s="133">
        <f t="shared" si="524"/>
        <v>0.3569</v>
      </c>
      <c r="BZ832" s="133">
        <f t="shared" si="525"/>
        <v>0.36310000000000003</v>
      </c>
      <c r="CA832" s="133">
        <f t="shared" si="526"/>
        <v>1.1900000000000001E-2</v>
      </c>
      <c r="CB832" s="133">
        <f t="shared" si="527"/>
        <v>6.6705000000000005</v>
      </c>
      <c r="CC832" s="133"/>
      <c r="CD832" s="133">
        <f t="shared" si="528"/>
        <v>1.5256000000000001</v>
      </c>
    </row>
    <row r="833" spans="1:82" ht="15.75" x14ac:dyDescent="0.25">
      <c r="A833" s="125">
        <v>43931</v>
      </c>
      <c r="B833" s="138">
        <v>13608</v>
      </c>
      <c r="C833" s="138">
        <v>48333</v>
      </c>
      <c r="D833" s="138">
        <v>67429</v>
      </c>
      <c r="E833" s="138">
        <v>13931</v>
      </c>
      <c r="F833" s="138">
        <v>42284</v>
      </c>
      <c r="G833" s="138">
        <v>1688</v>
      </c>
      <c r="H833" s="138">
        <v>11527</v>
      </c>
      <c r="I833" s="138">
        <v>12167</v>
      </c>
      <c r="J833" s="138">
        <v>97911</v>
      </c>
      <c r="K833" s="138">
        <v>73306</v>
      </c>
      <c r="L833" s="138">
        <v>3212</v>
      </c>
      <c r="M833" s="138">
        <v>4625</v>
      </c>
      <c r="N833" s="138">
        <v>104</v>
      </c>
      <c r="O833" s="138">
        <v>11091</v>
      </c>
      <c r="P833" s="138">
        <v>14278</v>
      </c>
      <c r="Q833" s="138">
        <v>3040</v>
      </c>
      <c r="R833" s="138">
        <v>13697</v>
      </c>
      <c r="S833" s="138">
        <v>42663</v>
      </c>
      <c r="T833" s="138">
        <v>8596</v>
      </c>
      <c r="U833" s="138">
        <v>3208</v>
      </c>
      <c r="V833" s="138">
        <v>27684</v>
      </c>
      <c r="W833" s="138">
        <v>29425</v>
      </c>
      <c r="X833" s="138">
        <v>17665</v>
      </c>
      <c r="Y833" s="138">
        <v>11309</v>
      </c>
      <c r="Z833" s="138">
        <v>11274</v>
      </c>
      <c r="AA833" s="138">
        <v>48556</v>
      </c>
      <c r="AB833" s="138">
        <v>960</v>
      </c>
      <c r="AC833" s="138">
        <v>484</v>
      </c>
      <c r="AD833" s="146">
        <v>738</v>
      </c>
      <c r="AE833" s="138">
        <v>27589</v>
      </c>
      <c r="AF833" s="138">
        <v>5151</v>
      </c>
      <c r="AG833" s="138">
        <v>19910</v>
      </c>
      <c r="AH833" s="138">
        <v>4900</v>
      </c>
      <c r="AI833" s="138">
        <v>100</v>
      </c>
      <c r="AJ833" s="138">
        <v>382940</v>
      </c>
      <c r="AK833" s="128">
        <f t="shared" si="544"/>
        <v>4.6250000000000006E-2</v>
      </c>
      <c r="AL833" s="129">
        <f t="shared" si="545"/>
        <v>1.3608</v>
      </c>
      <c r="AM833" s="129">
        <f t="shared" si="546"/>
        <v>2.4166500000000002</v>
      </c>
      <c r="AN833" s="129">
        <f t="shared" si="546"/>
        <v>3.3714500000000003</v>
      </c>
      <c r="AO833" s="129">
        <f t="shared" si="547"/>
        <v>9.7911000000000001</v>
      </c>
      <c r="AP833" s="129">
        <f t="shared" si="548"/>
        <v>3.6653000000000002</v>
      </c>
      <c r="AQ833" s="129">
        <f t="shared" si="542"/>
        <v>4.9000000000000002E-2</v>
      </c>
      <c r="AR833" s="129">
        <f t="shared" si="543"/>
        <v>9.9999999999999991E-5</v>
      </c>
      <c r="AT833" s="131">
        <f t="shared" si="529"/>
        <v>43931</v>
      </c>
      <c r="AU833" s="132">
        <f t="shared" si="508"/>
        <v>0.27589000000000002</v>
      </c>
      <c r="AV833" s="132">
        <f t="shared" si="509"/>
        <v>0.48556000000000005</v>
      </c>
      <c r="AW833" s="132">
        <f t="shared" si="510"/>
        <v>0.42663000000000001</v>
      </c>
      <c r="AX833" s="132">
        <f t="shared" si="511"/>
        <v>4.8400000000000006E-3</v>
      </c>
      <c r="AY833" s="132">
        <f t="shared" si="512"/>
        <v>9.6000000000000009E-3</v>
      </c>
      <c r="AZ833" s="132">
        <f t="shared" si="513"/>
        <v>0.27684000000000003</v>
      </c>
      <c r="BA833" s="132">
        <f t="shared" si="514"/>
        <v>0.11309000000000001</v>
      </c>
      <c r="BB833" s="132">
        <f t="shared" si="515"/>
        <v>0.58850000000000002</v>
      </c>
      <c r="BC833" s="132">
        <f t="shared" si="516"/>
        <v>0.11274000000000001</v>
      </c>
      <c r="BD833" s="132">
        <f t="shared" si="517"/>
        <v>0.17665</v>
      </c>
      <c r="BE833" s="132">
        <f t="shared" si="518"/>
        <v>5.1510000000000007E-2</v>
      </c>
      <c r="BF833" s="132">
        <f t="shared" si="519"/>
        <v>7.3800000000000003E-3</v>
      </c>
      <c r="BG833" s="132">
        <f t="shared" si="530"/>
        <v>1.9910000000000001E-2</v>
      </c>
      <c r="BH833" s="132"/>
      <c r="BI833" s="132">
        <f t="shared" si="539"/>
        <v>1.3608</v>
      </c>
      <c r="BJ833" s="132">
        <f t="shared" si="539"/>
        <v>2.4166500000000002</v>
      </c>
      <c r="BK833" s="132">
        <f t="shared" si="539"/>
        <v>3.3714500000000003</v>
      </c>
      <c r="BL833" s="132">
        <f t="shared" si="520"/>
        <v>0.32080000000000003</v>
      </c>
      <c r="BM833" s="132">
        <f t="shared" si="531"/>
        <v>1.3931</v>
      </c>
      <c r="BN833" s="132">
        <f t="shared" si="521"/>
        <v>0.8456800000000001</v>
      </c>
      <c r="BO833" s="132"/>
      <c r="BP833" s="132">
        <f t="shared" si="532"/>
        <v>3.6653000000000002</v>
      </c>
      <c r="BQ833" s="132">
        <f t="shared" si="533"/>
        <v>9.7911000000000001</v>
      </c>
      <c r="BR833" s="132">
        <f t="shared" si="534"/>
        <v>0.38294</v>
      </c>
      <c r="BS833" s="132">
        <f t="shared" si="522"/>
        <v>8.5960000000000009E-2</v>
      </c>
      <c r="BT833" s="132">
        <f t="shared" si="523"/>
        <v>1.3697000000000001</v>
      </c>
      <c r="BU833" s="132"/>
      <c r="BV833" s="132">
        <f t="shared" si="535"/>
        <v>0.16880000000000001</v>
      </c>
      <c r="BW833" s="133">
        <f t="shared" si="540"/>
        <v>1.1527000000000001</v>
      </c>
      <c r="BX833" s="133">
        <f t="shared" si="540"/>
        <v>1.2167000000000001</v>
      </c>
      <c r="BY833" s="133">
        <f t="shared" si="524"/>
        <v>0.30399999999999999</v>
      </c>
      <c r="BZ833" s="133">
        <f t="shared" si="525"/>
        <v>0.32120000000000004</v>
      </c>
      <c r="CA833" s="133">
        <f t="shared" si="526"/>
        <v>1.0400000000000001E-2</v>
      </c>
      <c r="CB833" s="133">
        <f t="shared" si="527"/>
        <v>5.5455000000000005</v>
      </c>
      <c r="CC833" s="133"/>
      <c r="CD833" s="133">
        <f t="shared" si="528"/>
        <v>1.4278</v>
      </c>
    </row>
    <row r="834" spans="1:82" ht="15.75" x14ac:dyDescent="0.25">
      <c r="A834" s="125">
        <v>43932</v>
      </c>
      <c r="B834" s="138">
        <v>13482</v>
      </c>
      <c r="C834" s="138">
        <v>47749</v>
      </c>
      <c r="D834" s="138">
        <v>66930</v>
      </c>
      <c r="E834" s="138">
        <v>13843</v>
      </c>
      <c r="F834" s="138">
        <v>43487</v>
      </c>
      <c r="G834" s="138">
        <v>1543</v>
      </c>
      <c r="H834" s="138">
        <v>10640</v>
      </c>
      <c r="I834" s="138">
        <v>10277</v>
      </c>
      <c r="J834" s="138">
        <v>97624</v>
      </c>
      <c r="K834" s="138">
        <v>73904</v>
      </c>
      <c r="L834" s="138">
        <v>3085</v>
      </c>
      <c r="M834" s="138">
        <v>5750</v>
      </c>
      <c r="N834" s="138">
        <v>88</v>
      </c>
      <c r="O834" s="138">
        <v>10560</v>
      </c>
      <c r="P834" s="138">
        <v>14086</v>
      </c>
      <c r="Q834" s="138">
        <v>2776</v>
      </c>
      <c r="R834" s="138">
        <v>13166</v>
      </c>
      <c r="S834" s="138">
        <v>42740</v>
      </c>
      <c r="T834" s="138">
        <v>11188</v>
      </c>
      <c r="U834" s="138">
        <v>3170</v>
      </c>
      <c r="V834" s="138">
        <v>28556</v>
      </c>
      <c r="W834" s="138">
        <v>31096</v>
      </c>
      <c r="X834" s="138">
        <v>14448</v>
      </c>
      <c r="Y834" s="138">
        <v>11382</v>
      </c>
      <c r="Z834" s="138">
        <v>11288</v>
      </c>
      <c r="AA834" s="138">
        <v>49203</v>
      </c>
      <c r="AB834" s="156">
        <v>960</v>
      </c>
      <c r="AC834" s="138">
        <v>504</v>
      </c>
      <c r="AD834" s="146">
        <v>949</v>
      </c>
      <c r="AE834" s="138">
        <v>28853</v>
      </c>
      <c r="AF834" s="138">
        <v>4303</v>
      </c>
      <c r="AG834" s="138">
        <v>19910</v>
      </c>
      <c r="AH834" s="138">
        <v>3940</v>
      </c>
      <c r="AI834" s="138">
        <v>9760</v>
      </c>
      <c r="AJ834" s="146">
        <v>382600</v>
      </c>
      <c r="AK834" s="128">
        <f t="shared" si="544"/>
        <v>5.7500000000000002E-2</v>
      </c>
      <c r="AL834" s="129">
        <f t="shared" si="545"/>
        <v>1.3482000000000001</v>
      </c>
      <c r="AM834" s="129">
        <f t="shared" si="546"/>
        <v>2.3874500000000003</v>
      </c>
      <c r="AN834" s="129">
        <f t="shared" si="546"/>
        <v>3.3465000000000003</v>
      </c>
      <c r="AO834" s="129">
        <f t="shared" si="547"/>
        <v>9.7624000000000013</v>
      </c>
      <c r="AP834" s="129">
        <f t="shared" si="548"/>
        <v>3.6952000000000003</v>
      </c>
      <c r="AQ834" s="129">
        <f t="shared" si="542"/>
        <v>3.9400000000000004E-2</v>
      </c>
      <c r="AR834" s="129">
        <f t="shared" si="543"/>
        <v>9.7599999999999996E-3</v>
      </c>
      <c r="AT834" s="131">
        <f t="shared" si="529"/>
        <v>43932</v>
      </c>
      <c r="AU834" s="132">
        <f t="shared" si="508"/>
        <v>0.28853000000000001</v>
      </c>
      <c r="AV834" s="132">
        <f t="shared" si="509"/>
        <v>0.49203000000000002</v>
      </c>
      <c r="AW834" s="132">
        <f t="shared" si="510"/>
        <v>0.42740000000000006</v>
      </c>
      <c r="AX834" s="132">
        <f t="shared" si="511"/>
        <v>5.0400000000000002E-3</v>
      </c>
      <c r="AY834" s="132">
        <f t="shared" si="512"/>
        <v>9.6000000000000009E-3</v>
      </c>
      <c r="AZ834" s="132">
        <f t="shared" si="513"/>
        <v>0.28556000000000004</v>
      </c>
      <c r="BA834" s="132">
        <f t="shared" si="514"/>
        <v>0.11382</v>
      </c>
      <c r="BB834" s="132">
        <f t="shared" si="515"/>
        <v>0.62192000000000003</v>
      </c>
      <c r="BC834" s="132">
        <f t="shared" si="516"/>
        <v>0.11288000000000001</v>
      </c>
      <c r="BD834" s="132">
        <f t="shared" si="517"/>
        <v>0.14448000000000003</v>
      </c>
      <c r="BE834" s="132">
        <f t="shared" si="518"/>
        <v>4.3030000000000006E-2</v>
      </c>
      <c r="BF834" s="132">
        <f t="shared" si="519"/>
        <v>9.4900000000000002E-3</v>
      </c>
      <c r="BG834" s="132">
        <f t="shared" si="530"/>
        <v>1.9910000000000001E-2</v>
      </c>
      <c r="BH834" s="132"/>
      <c r="BI834" s="132">
        <f t="shared" si="539"/>
        <v>1.3482000000000001</v>
      </c>
      <c r="BJ834" s="132">
        <f t="shared" si="539"/>
        <v>2.3874500000000003</v>
      </c>
      <c r="BK834" s="132">
        <f t="shared" si="539"/>
        <v>3.3465000000000003</v>
      </c>
      <c r="BL834" s="132">
        <f t="shared" si="520"/>
        <v>0.317</v>
      </c>
      <c r="BM834" s="132">
        <f t="shared" si="531"/>
        <v>1.3843000000000001</v>
      </c>
      <c r="BN834" s="132">
        <f t="shared" si="521"/>
        <v>0.86974000000000007</v>
      </c>
      <c r="BO834" s="132"/>
      <c r="BP834" s="132">
        <f t="shared" si="532"/>
        <v>3.6952000000000003</v>
      </c>
      <c r="BQ834" s="132">
        <f t="shared" si="533"/>
        <v>9.7624000000000013</v>
      </c>
      <c r="BR834" s="132">
        <f t="shared" si="534"/>
        <v>0.3826</v>
      </c>
      <c r="BS834" s="132">
        <f t="shared" si="522"/>
        <v>0.11188000000000001</v>
      </c>
      <c r="BT834" s="132">
        <f t="shared" si="523"/>
        <v>1.3166</v>
      </c>
      <c r="BU834" s="132"/>
      <c r="BV834" s="132">
        <f t="shared" si="535"/>
        <v>0.15430000000000002</v>
      </c>
      <c r="BW834" s="133">
        <f t="shared" si="540"/>
        <v>1.0640000000000001</v>
      </c>
      <c r="BX834" s="133">
        <f t="shared" si="540"/>
        <v>1.0277000000000001</v>
      </c>
      <c r="BY834" s="133">
        <f t="shared" si="524"/>
        <v>0.27760000000000001</v>
      </c>
      <c r="BZ834" s="133">
        <f t="shared" si="525"/>
        <v>0.3085</v>
      </c>
      <c r="CA834" s="133">
        <f t="shared" si="526"/>
        <v>8.8000000000000005E-3</v>
      </c>
      <c r="CB834" s="133">
        <f t="shared" si="527"/>
        <v>5.28</v>
      </c>
      <c r="CC834" s="133"/>
      <c r="CD834" s="133">
        <f t="shared" si="528"/>
        <v>1.4086000000000001</v>
      </c>
    </row>
    <row r="835" spans="1:82" ht="15.75" x14ac:dyDescent="0.25">
      <c r="A835" s="125">
        <v>43933</v>
      </c>
      <c r="B835" s="138">
        <v>13432</v>
      </c>
      <c r="C835" s="138">
        <v>47829</v>
      </c>
      <c r="D835" s="138">
        <v>66883</v>
      </c>
      <c r="E835" s="138">
        <v>13647</v>
      </c>
      <c r="F835" s="138">
        <v>42812</v>
      </c>
      <c r="G835" s="138">
        <v>1527</v>
      </c>
      <c r="H835" s="138">
        <v>10736</v>
      </c>
      <c r="I835" s="138">
        <v>10539</v>
      </c>
      <c r="J835" s="138">
        <v>97371</v>
      </c>
      <c r="K835" s="138">
        <v>73005</v>
      </c>
      <c r="L835" s="138">
        <v>3061</v>
      </c>
      <c r="M835" s="138">
        <v>7157</v>
      </c>
      <c r="N835" s="138">
        <v>90</v>
      </c>
      <c r="O835" s="138">
        <v>10494</v>
      </c>
      <c r="P835" s="138">
        <v>13874</v>
      </c>
      <c r="Q835" s="138">
        <v>2766</v>
      </c>
      <c r="R835" s="138">
        <v>13270</v>
      </c>
      <c r="S835" s="138">
        <v>42267</v>
      </c>
      <c r="T835" s="138">
        <v>7641</v>
      </c>
      <c r="U835" s="138">
        <v>3124</v>
      </c>
      <c r="V835" s="138">
        <v>28794</v>
      </c>
      <c r="W835" s="138">
        <v>30898</v>
      </c>
      <c r="X835" s="138">
        <v>13848</v>
      </c>
      <c r="Y835" s="138">
        <v>10938</v>
      </c>
      <c r="Z835" s="138">
        <v>11465</v>
      </c>
      <c r="AA835" s="138">
        <v>48788</v>
      </c>
      <c r="AB835" s="138">
        <v>1139</v>
      </c>
      <c r="AC835" s="138">
        <v>607</v>
      </c>
      <c r="AD835" s="138">
        <v>1867</v>
      </c>
      <c r="AE835" s="138">
        <v>29764</v>
      </c>
      <c r="AF835" s="138">
        <v>4433</v>
      </c>
      <c r="AG835" s="138">
        <v>11010</v>
      </c>
      <c r="AH835" s="138">
        <v>4090</v>
      </c>
      <c r="AI835" s="138">
        <v>30</v>
      </c>
      <c r="AJ835" s="138">
        <v>381720</v>
      </c>
      <c r="AK835" s="128">
        <f t="shared" si="544"/>
        <v>7.1570000000000009E-2</v>
      </c>
      <c r="AL835" s="129">
        <f t="shared" si="545"/>
        <v>1.3432000000000002</v>
      </c>
      <c r="AM835" s="129">
        <f t="shared" si="546"/>
        <v>2.3914500000000003</v>
      </c>
      <c r="AN835" s="129">
        <f t="shared" si="546"/>
        <v>3.34415</v>
      </c>
      <c r="AO835" s="129">
        <f t="shared" si="547"/>
        <v>9.7370999999999999</v>
      </c>
      <c r="AP835" s="129">
        <f t="shared" si="548"/>
        <v>3.6502500000000002</v>
      </c>
      <c r="AQ835" s="129">
        <f t="shared" si="542"/>
        <v>4.0900000000000006E-2</v>
      </c>
      <c r="AR835" s="129">
        <f t="shared" si="543"/>
        <v>2.9999999999999997E-5</v>
      </c>
      <c r="AT835" s="131">
        <f t="shared" si="529"/>
        <v>43933</v>
      </c>
      <c r="AU835" s="132">
        <f t="shared" ref="AU835:AU898" si="549">(AE835)*0.00001</f>
        <v>0.29764000000000002</v>
      </c>
      <c r="AV835" s="132">
        <f t="shared" ref="AV835:AV898" si="550">(AA835)*0.00001</f>
        <v>0.48788000000000004</v>
      </c>
      <c r="AW835" s="132">
        <f t="shared" ref="AW835:AW898" si="551">(S835)*0.00001</f>
        <v>0.42267000000000005</v>
      </c>
      <c r="AX835" s="132">
        <f t="shared" ref="AX835:AX898" si="552">(AC835)*0.00001</f>
        <v>6.0700000000000007E-3</v>
      </c>
      <c r="AY835" s="132">
        <f t="shared" ref="AY835:AY898" si="553">(AB835)*0.00001</f>
        <v>1.1390000000000001E-2</v>
      </c>
      <c r="AZ835" s="132">
        <f t="shared" ref="AZ835:AZ898" si="554">(V835)*0.00001</f>
        <v>0.28794000000000003</v>
      </c>
      <c r="BA835" s="132">
        <f t="shared" ref="BA835:BA898" si="555">(Y835)*0.00001</f>
        <v>0.10938000000000001</v>
      </c>
      <c r="BB835" s="132">
        <f t="shared" ref="BB835:BB898" si="556">(W835)*0.00002</f>
        <v>0.61796000000000006</v>
      </c>
      <c r="BC835" s="132">
        <f t="shared" ref="BC835:BC898" si="557">(Z835)*0.00001</f>
        <v>0.11465000000000002</v>
      </c>
      <c r="BD835" s="132">
        <f t="shared" ref="BD835:BD898" si="558">(X835)*0.00001</f>
        <v>0.13848000000000002</v>
      </c>
      <c r="BE835" s="132">
        <f t="shared" ref="BE835:BE898" si="559">(AF835)*0.00001</f>
        <v>4.4330000000000001E-2</v>
      </c>
      <c r="BF835" s="132">
        <f t="shared" ref="BF835:BF898" si="560">(AD835)*0.00001</f>
        <v>1.8670000000000003E-2</v>
      </c>
      <c r="BG835" s="132">
        <f t="shared" si="530"/>
        <v>1.1009999999999999E-2</v>
      </c>
      <c r="BH835" s="132"/>
      <c r="BI835" s="132">
        <f t="shared" si="539"/>
        <v>1.3432000000000002</v>
      </c>
      <c r="BJ835" s="132">
        <f t="shared" si="539"/>
        <v>2.3914500000000003</v>
      </c>
      <c r="BK835" s="132">
        <f t="shared" si="539"/>
        <v>3.34415</v>
      </c>
      <c r="BL835" s="132">
        <f t="shared" ref="BL835:BL898" si="561">(U835)*0.0001</f>
        <v>0.31240000000000001</v>
      </c>
      <c r="BM835" s="132">
        <f t="shared" si="531"/>
        <v>1.3647</v>
      </c>
      <c r="BN835" s="132">
        <f t="shared" ref="BN835:BN898" si="562">(F835)*0.00002</f>
        <v>0.85624000000000011</v>
      </c>
      <c r="BO835" s="132"/>
      <c r="BP835" s="132">
        <f t="shared" si="532"/>
        <v>3.6502500000000002</v>
      </c>
      <c r="BQ835" s="132">
        <f t="shared" si="533"/>
        <v>9.7370999999999999</v>
      </c>
      <c r="BR835" s="132">
        <f t="shared" si="534"/>
        <v>0.38172</v>
      </c>
      <c r="BS835" s="132">
        <f t="shared" ref="BS835:BS898" si="563">(T835)*0.00001</f>
        <v>7.6410000000000006E-2</v>
      </c>
      <c r="BT835" s="132">
        <f t="shared" ref="BT835:BT898" si="564">(R835)*0.0001</f>
        <v>1.327</v>
      </c>
      <c r="BU835" s="132"/>
      <c r="BV835" s="132">
        <f t="shared" si="535"/>
        <v>0.1527</v>
      </c>
      <c r="BW835" s="133">
        <f t="shared" si="540"/>
        <v>1.0736000000000001</v>
      </c>
      <c r="BX835" s="133">
        <f t="shared" si="540"/>
        <v>1.0539000000000001</v>
      </c>
      <c r="BY835" s="133">
        <f t="shared" ref="BY835:BY898" si="565">(Q835)*0.0001</f>
        <v>0.27660000000000001</v>
      </c>
      <c r="BZ835" s="133">
        <f t="shared" ref="BZ835:BZ898" si="566">(L835)*0.0001</f>
        <v>0.30610000000000004</v>
      </c>
      <c r="CA835" s="133">
        <f t="shared" ref="CA835:CA898" si="567">(N835)*0.0001</f>
        <v>9.0000000000000011E-3</v>
      </c>
      <c r="CB835" s="133">
        <f t="shared" ref="CB835:CB898" si="568">(O835)*0.0005</f>
        <v>5.2469999999999999</v>
      </c>
      <c r="CC835" s="133"/>
      <c r="CD835" s="133">
        <f t="shared" ref="CD835:CD898" si="569">(P835)*0.0001</f>
        <v>1.3874</v>
      </c>
    </row>
    <row r="836" spans="1:82" ht="15.75" x14ac:dyDescent="0.25">
      <c r="A836" s="125">
        <v>43934</v>
      </c>
      <c r="B836" s="138">
        <v>14090</v>
      </c>
      <c r="C836" s="138">
        <v>49876</v>
      </c>
      <c r="D836" s="138">
        <v>69151</v>
      </c>
      <c r="E836" s="138">
        <v>17737</v>
      </c>
      <c r="F836" s="146">
        <v>43040</v>
      </c>
      <c r="G836" s="138">
        <v>2163</v>
      </c>
      <c r="H836" s="138">
        <v>14699</v>
      </c>
      <c r="I836" s="138">
        <v>14050</v>
      </c>
      <c r="J836" s="138">
        <v>106664</v>
      </c>
      <c r="K836" s="138">
        <v>82569</v>
      </c>
      <c r="L836" s="138">
        <v>3777</v>
      </c>
      <c r="M836" s="138">
        <v>4936</v>
      </c>
      <c r="N836" s="138">
        <v>149</v>
      </c>
      <c r="O836" s="138">
        <v>11970</v>
      </c>
      <c r="P836" s="138">
        <v>16741</v>
      </c>
      <c r="Q836" s="138">
        <v>3635</v>
      </c>
      <c r="R836" s="138">
        <v>13829</v>
      </c>
      <c r="S836" s="138">
        <v>45080</v>
      </c>
      <c r="T836" s="138">
        <v>12823</v>
      </c>
      <c r="U836" s="138">
        <v>6350</v>
      </c>
      <c r="V836" s="138">
        <v>29065</v>
      </c>
      <c r="W836" s="138">
        <v>33259</v>
      </c>
      <c r="X836" s="138">
        <v>21272</v>
      </c>
      <c r="Y836" s="138">
        <v>12936</v>
      </c>
      <c r="Z836" s="138">
        <v>12936</v>
      </c>
      <c r="AA836" s="138">
        <v>50084</v>
      </c>
      <c r="AB836" s="146">
        <v>940</v>
      </c>
      <c r="AC836" s="146">
        <v>355</v>
      </c>
      <c r="AD836" s="138">
        <v>3750</v>
      </c>
      <c r="AE836" s="138">
        <v>29449</v>
      </c>
      <c r="AF836" s="138">
        <v>8741</v>
      </c>
      <c r="AG836" s="138">
        <v>19910</v>
      </c>
      <c r="AH836" s="138">
        <v>14880</v>
      </c>
      <c r="AI836" s="138">
        <v>19090</v>
      </c>
      <c r="AJ836" s="138">
        <v>363660</v>
      </c>
      <c r="AK836" s="128">
        <f t="shared" si="544"/>
        <v>4.9360000000000001E-2</v>
      </c>
      <c r="AL836" s="129">
        <f t="shared" si="545"/>
        <v>1.409</v>
      </c>
      <c r="AM836" s="129">
        <f t="shared" si="546"/>
        <v>2.4938000000000002</v>
      </c>
      <c r="AN836" s="129">
        <f t="shared" si="546"/>
        <v>3.4575500000000003</v>
      </c>
      <c r="AO836" s="129">
        <f t="shared" si="547"/>
        <v>10.666400000000001</v>
      </c>
      <c r="AP836" s="129">
        <f t="shared" si="548"/>
        <v>4.12845</v>
      </c>
      <c r="AQ836" s="129">
        <f t="shared" si="542"/>
        <v>0.14880000000000002</v>
      </c>
      <c r="AR836" s="129">
        <f t="shared" si="543"/>
        <v>1.9089999999999999E-2</v>
      </c>
      <c r="AT836" s="131">
        <f t="shared" ref="AT836:AT899" si="570">A836</f>
        <v>43934</v>
      </c>
      <c r="AU836" s="132">
        <f t="shared" si="549"/>
        <v>0.29449000000000003</v>
      </c>
      <c r="AV836" s="132">
        <f t="shared" si="550"/>
        <v>0.50084000000000006</v>
      </c>
      <c r="AW836" s="132">
        <f t="shared" si="551"/>
        <v>0.45080000000000003</v>
      </c>
      <c r="AX836" s="132">
        <f t="shared" si="552"/>
        <v>3.5500000000000002E-3</v>
      </c>
      <c r="AY836" s="132">
        <f t="shared" si="553"/>
        <v>9.4000000000000004E-3</v>
      </c>
      <c r="AZ836" s="132">
        <f t="shared" si="554"/>
        <v>0.29065000000000002</v>
      </c>
      <c r="BA836" s="132">
        <f t="shared" si="555"/>
        <v>0.12936</v>
      </c>
      <c r="BB836" s="132">
        <f t="shared" si="556"/>
        <v>0.6651800000000001</v>
      </c>
      <c r="BC836" s="132">
        <f t="shared" si="557"/>
        <v>0.12936</v>
      </c>
      <c r="BD836" s="132">
        <f t="shared" si="558"/>
        <v>0.21272000000000002</v>
      </c>
      <c r="BE836" s="132">
        <f t="shared" si="559"/>
        <v>8.7410000000000002E-2</v>
      </c>
      <c r="BF836" s="132">
        <f t="shared" si="560"/>
        <v>3.7500000000000006E-2</v>
      </c>
      <c r="BG836" s="132">
        <f t="shared" ref="BG836:BG899" si="571">(AG836)*0.000001</f>
        <v>1.9910000000000001E-2</v>
      </c>
      <c r="BH836" s="132"/>
      <c r="BI836" s="132">
        <f t="shared" si="539"/>
        <v>1.409</v>
      </c>
      <c r="BJ836" s="132">
        <f t="shared" si="539"/>
        <v>2.4938000000000002</v>
      </c>
      <c r="BK836" s="132">
        <f t="shared" si="539"/>
        <v>3.4575500000000003</v>
      </c>
      <c r="BL836" s="132">
        <f t="shared" si="561"/>
        <v>0.63500000000000001</v>
      </c>
      <c r="BM836" s="132">
        <f t="shared" ref="BM836:BM899" si="572">((E836)*0.0001)</f>
        <v>1.7737000000000001</v>
      </c>
      <c r="BN836" s="132">
        <f t="shared" si="562"/>
        <v>0.86080000000000012</v>
      </c>
      <c r="BO836" s="132"/>
      <c r="BP836" s="132">
        <f t="shared" ref="BP836:BP899" si="573">(AP836)</f>
        <v>4.12845</v>
      </c>
      <c r="BQ836" s="132">
        <f t="shared" ref="BQ836:BQ899" si="574">(AO836)</f>
        <v>10.666400000000001</v>
      </c>
      <c r="BR836" s="132">
        <f t="shared" ref="BR836:BR899" si="575">(AJ836)*0.000001</f>
        <v>0.36365999999999998</v>
      </c>
      <c r="BS836" s="132">
        <f t="shared" si="563"/>
        <v>0.12823000000000001</v>
      </c>
      <c r="BT836" s="132">
        <f t="shared" si="564"/>
        <v>1.3829</v>
      </c>
      <c r="BU836" s="132"/>
      <c r="BV836" s="132">
        <f t="shared" ref="BV836:BV899" si="576">((G836)*0.0001)</f>
        <v>0.21630000000000002</v>
      </c>
      <c r="BW836" s="133">
        <f t="shared" si="540"/>
        <v>1.4699</v>
      </c>
      <c r="BX836" s="133">
        <f t="shared" si="540"/>
        <v>1.405</v>
      </c>
      <c r="BY836" s="133">
        <f t="shared" si="565"/>
        <v>0.36349999999999999</v>
      </c>
      <c r="BZ836" s="133">
        <f t="shared" si="566"/>
        <v>0.37770000000000004</v>
      </c>
      <c r="CA836" s="133">
        <f t="shared" si="567"/>
        <v>1.49E-2</v>
      </c>
      <c r="CB836" s="133">
        <f t="shared" si="568"/>
        <v>5.9850000000000003</v>
      </c>
      <c r="CC836" s="133"/>
      <c r="CD836" s="133">
        <f t="shared" si="569"/>
        <v>1.6741000000000001</v>
      </c>
    </row>
    <row r="837" spans="1:82" ht="15.75" x14ac:dyDescent="0.25">
      <c r="A837" s="125">
        <v>43935</v>
      </c>
      <c r="B837" s="126">
        <v>13873</v>
      </c>
      <c r="C837" s="126">
        <v>48994</v>
      </c>
      <c r="D837" s="126">
        <v>68151</v>
      </c>
      <c r="E837" s="126">
        <v>17390</v>
      </c>
      <c r="F837" s="126">
        <v>42822</v>
      </c>
      <c r="G837" s="126">
        <v>1562</v>
      </c>
      <c r="H837" s="126">
        <v>14147</v>
      </c>
      <c r="I837" s="126">
        <v>13881</v>
      </c>
      <c r="J837" s="126">
        <v>104014</v>
      </c>
      <c r="K837" s="126">
        <v>82165</v>
      </c>
      <c r="L837" s="126">
        <v>3760</v>
      </c>
      <c r="M837" s="126">
        <v>3621</v>
      </c>
      <c r="N837" s="126">
        <v>120</v>
      </c>
      <c r="O837" s="126">
        <v>11511</v>
      </c>
      <c r="P837" s="126">
        <v>16095</v>
      </c>
      <c r="Q837" s="126">
        <v>3458</v>
      </c>
      <c r="R837" s="126">
        <v>14424</v>
      </c>
      <c r="S837" s="126">
        <v>44713</v>
      </c>
      <c r="T837" s="126">
        <v>8264</v>
      </c>
      <c r="U837" s="126">
        <v>6229</v>
      </c>
      <c r="V837" s="126">
        <v>27982</v>
      </c>
      <c r="W837" s="126">
        <v>32002</v>
      </c>
      <c r="X837" s="126">
        <v>16482</v>
      </c>
      <c r="Y837" s="126">
        <v>12033</v>
      </c>
      <c r="Z837" s="126">
        <v>11106</v>
      </c>
      <c r="AA837" s="126">
        <v>49607</v>
      </c>
      <c r="AB837" s="126">
        <v>1447</v>
      </c>
      <c r="AC837" s="126">
        <v>387</v>
      </c>
      <c r="AD837" s="126">
        <v>4431</v>
      </c>
      <c r="AE837" s="126">
        <v>29319</v>
      </c>
      <c r="AF837" s="126">
        <v>6042</v>
      </c>
      <c r="AG837" s="126">
        <v>19910</v>
      </c>
      <c r="AH837" s="126">
        <v>33320</v>
      </c>
      <c r="AI837" s="126">
        <v>26700</v>
      </c>
      <c r="AJ837" s="126">
        <v>354620</v>
      </c>
      <c r="AK837" s="128">
        <f t="shared" si="544"/>
        <v>3.6210000000000006E-2</v>
      </c>
      <c r="AL837" s="129">
        <f t="shared" si="545"/>
        <v>1.3873</v>
      </c>
      <c r="AM837" s="129">
        <f t="shared" si="546"/>
        <v>2.4497</v>
      </c>
      <c r="AN837" s="129">
        <f t="shared" si="546"/>
        <v>3.4075500000000001</v>
      </c>
      <c r="AO837" s="129">
        <f t="shared" si="547"/>
        <v>10.401400000000001</v>
      </c>
      <c r="AP837" s="129">
        <f t="shared" si="548"/>
        <v>4.10825</v>
      </c>
      <c r="AQ837" s="129">
        <f t="shared" si="542"/>
        <v>0.33320000000000005</v>
      </c>
      <c r="AR837" s="129">
        <f t="shared" si="543"/>
        <v>2.6699999999999998E-2</v>
      </c>
      <c r="AT837" s="131">
        <f t="shared" si="570"/>
        <v>43935</v>
      </c>
      <c r="AU837" s="132">
        <f t="shared" si="549"/>
        <v>0.29319000000000001</v>
      </c>
      <c r="AV837" s="132">
        <f t="shared" si="550"/>
        <v>0.49607000000000007</v>
      </c>
      <c r="AW837" s="132">
        <f t="shared" si="551"/>
        <v>0.44713000000000003</v>
      </c>
      <c r="AX837" s="132">
        <f t="shared" si="552"/>
        <v>3.8700000000000002E-3</v>
      </c>
      <c r="AY837" s="132">
        <f t="shared" si="553"/>
        <v>1.4470000000000002E-2</v>
      </c>
      <c r="AZ837" s="132">
        <f t="shared" si="554"/>
        <v>0.27982000000000001</v>
      </c>
      <c r="BA837" s="132">
        <f t="shared" si="555"/>
        <v>0.12033000000000001</v>
      </c>
      <c r="BB837" s="132">
        <f t="shared" si="556"/>
        <v>0.64004000000000005</v>
      </c>
      <c r="BC837" s="132">
        <f t="shared" si="557"/>
        <v>0.11106000000000001</v>
      </c>
      <c r="BD837" s="132">
        <f t="shared" si="558"/>
        <v>0.16482000000000002</v>
      </c>
      <c r="BE837" s="132">
        <f t="shared" si="559"/>
        <v>6.0420000000000001E-2</v>
      </c>
      <c r="BF837" s="132">
        <f t="shared" si="560"/>
        <v>4.4310000000000002E-2</v>
      </c>
      <c r="BG837" s="132">
        <f t="shared" si="571"/>
        <v>1.9910000000000001E-2</v>
      </c>
      <c r="BH837" s="132"/>
      <c r="BI837" s="132">
        <f t="shared" si="539"/>
        <v>1.3873</v>
      </c>
      <c r="BJ837" s="132">
        <f t="shared" si="539"/>
        <v>2.4497</v>
      </c>
      <c r="BK837" s="132">
        <f t="shared" si="539"/>
        <v>3.4075500000000001</v>
      </c>
      <c r="BL837" s="132">
        <f t="shared" si="561"/>
        <v>0.62290000000000001</v>
      </c>
      <c r="BM837" s="132">
        <f t="shared" si="572"/>
        <v>1.7390000000000001</v>
      </c>
      <c r="BN837" s="132">
        <f t="shared" si="562"/>
        <v>0.85644000000000009</v>
      </c>
      <c r="BO837" s="132"/>
      <c r="BP837" s="132">
        <f t="shared" si="573"/>
        <v>4.10825</v>
      </c>
      <c r="BQ837" s="132">
        <f t="shared" si="574"/>
        <v>10.401400000000001</v>
      </c>
      <c r="BR837" s="132">
        <f t="shared" si="575"/>
        <v>0.35461999999999999</v>
      </c>
      <c r="BS837" s="132">
        <f t="shared" si="563"/>
        <v>8.2640000000000005E-2</v>
      </c>
      <c r="BT837" s="132">
        <f t="shared" si="564"/>
        <v>1.4424000000000001</v>
      </c>
      <c r="BU837" s="132"/>
      <c r="BV837" s="132">
        <f t="shared" si="576"/>
        <v>0.15620000000000001</v>
      </c>
      <c r="BW837" s="133">
        <f t="shared" si="540"/>
        <v>1.4147000000000001</v>
      </c>
      <c r="BX837" s="133">
        <f t="shared" si="540"/>
        <v>1.3881000000000001</v>
      </c>
      <c r="BY837" s="133">
        <f t="shared" si="565"/>
        <v>0.3458</v>
      </c>
      <c r="BZ837" s="133">
        <f t="shared" si="566"/>
        <v>0.376</v>
      </c>
      <c r="CA837" s="133">
        <f t="shared" si="567"/>
        <v>1.2E-2</v>
      </c>
      <c r="CB837" s="133">
        <f t="shared" si="568"/>
        <v>5.7555000000000005</v>
      </c>
      <c r="CC837" s="133"/>
      <c r="CD837" s="133">
        <f t="shared" si="569"/>
        <v>1.6095000000000002</v>
      </c>
    </row>
    <row r="838" spans="1:82" ht="15.75" x14ac:dyDescent="0.25">
      <c r="A838" s="125">
        <v>43936</v>
      </c>
      <c r="B838" s="138">
        <v>13820</v>
      </c>
      <c r="C838" s="138">
        <v>48627</v>
      </c>
      <c r="D838" s="138">
        <v>68048</v>
      </c>
      <c r="E838" s="138">
        <v>16583</v>
      </c>
      <c r="F838" s="138">
        <v>42263</v>
      </c>
      <c r="G838" s="138">
        <v>1722</v>
      </c>
      <c r="H838" s="138">
        <v>14504</v>
      </c>
      <c r="I838" s="138">
        <v>14102</v>
      </c>
      <c r="J838" s="138">
        <v>101733</v>
      </c>
      <c r="K838" s="138">
        <v>79082</v>
      </c>
      <c r="L838" s="138">
        <v>3831</v>
      </c>
      <c r="M838" s="138">
        <v>5363</v>
      </c>
      <c r="N838" s="138">
        <v>134</v>
      </c>
      <c r="O838" s="138">
        <v>11651</v>
      </c>
      <c r="P838" s="138">
        <v>16367</v>
      </c>
      <c r="Q838" s="138">
        <v>3410</v>
      </c>
      <c r="R838" s="138">
        <v>14128</v>
      </c>
      <c r="S838" s="138">
        <v>42743</v>
      </c>
      <c r="T838" s="138">
        <v>12149</v>
      </c>
      <c r="U838" s="138">
        <v>5498</v>
      </c>
      <c r="V838" s="138">
        <v>27687</v>
      </c>
      <c r="W838" s="138">
        <v>31385</v>
      </c>
      <c r="X838" s="138">
        <v>16247</v>
      </c>
      <c r="Y838" s="138">
        <v>11705</v>
      </c>
      <c r="Z838" s="138">
        <v>11369</v>
      </c>
      <c r="AA838" s="138">
        <v>47473</v>
      </c>
      <c r="AB838" s="138">
        <v>1267</v>
      </c>
      <c r="AC838" s="138">
        <v>571</v>
      </c>
      <c r="AD838" s="138">
        <v>1929</v>
      </c>
      <c r="AE838" s="138">
        <v>27984</v>
      </c>
      <c r="AF838" s="138">
        <v>6209</v>
      </c>
      <c r="AG838" s="138">
        <v>7090</v>
      </c>
      <c r="AH838" s="138">
        <v>12450</v>
      </c>
      <c r="AI838" s="138">
        <v>6160</v>
      </c>
      <c r="AJ838" s="138">
        <v>364460</v>
      </c>
      <c r="AK838" s="128">
        <f t="shared" si="544"/>
        <v>5.3630000000000004E-2</v>
      </c>
      <c r="AL838" s="129">
        <f t="shared" si="545"/>
        <v>1.3820000000000001</v>
      </c>
      <c r="AM838" s="129">
        <f t="shared" si="546"/>
        <v>2.4313500000000001</v>
      </c>
      <c r="AN838" s="129">
        <f t="shared" si="546"/>
        <v>3.4024000000000001</v>
      </c>
      <c r="AO838" s="129">
        <f t="shared" si="547"/>
        <v>10.173300000000001</v>
      </c>
      <c r="AP838" s="129">
        <f t="shared" si="548"/>
        <v>3.9541000000000004</v>
      </c>
      <c r="AQ838" s="129">
        <f t="shared" si="542"/>
        <v>0.12450000000000001</v>
      </c>
      <c r="AR838" s="129">
        <f t="shared" si="543"/>
        <v>6.1599999999999997E-3</v>
      </c>
      <c r="AT838" s="131">
        <f t="shared" si="570"/>
        <v>43936</v>
      </c>
      <c r="AU838" s="132">
        <f t="shared" si="549"/>
        <v>0.27984000000000003</v>
      </c>
      <c r="AV838" s="132">
        <f t="shared" si="550"/>
        <v>0.47473000000000004</v>
      </c>
      <c r="AW838" s="132">
        <f t="shared" si="551"/>
        <v>0.42743000000000003</v>
      </c>
      <c r="AX838" s="132">
        <f t="shared" si="552"/>
        <v>5.7100000000000007E-3</v>
      </c>
      <c r="AY838" s="132">
        <f t="shared" si="553"/>
        <v>1.2670000000000001E-2</v>
      </c>
      <c r="AZ838" s="132">
        <f t="shared" si="554"/>
        <v>0.27687</v>
      </c>
      <c r="BA838" s="132">
        <f t="shared" si="555"/>
        <v>0.11705000000000002</v>
      </c>
      <c r="BB838" s="132">
        <f t="shared" si="556"/>
        <v>0.62770000000000004</v>
      </c>
      <c r="BC838" s="132">
        <f t="shared" si="557"/>
        <v>0.11369000000000001</v>
      </c>
      <c r="BD838" s="132">
        <f t="shared" si="558"/>
        <v>0.16247</v>
      </c>
      <c r="BE838" s="132">
        <f t="shared" si="559"/>
        <v>6.2090000000000006E-2</v>
      </c>
      <c r="BF838" s="132">
        <f t="shared" si="560"/>
        <v>1.9290000000000002E-2</v>
      </c>
      <c r="BG838" s="132">
        <f t="shared" si="571"/>
        <v>7.0899999999999999E-3</v>
      </c>
      <c r="BH838" s="132"/>
      <c r="BI838" s="132">
        <f t="shared" si="539"/>
        <v>1.3820000000000001</v>
      </c>
      <c r="BJ838" s="132">
        <f t="shared" si="539"/>
        <v>2.4313500000000001</v>
      </c>
      <c r="BK838" s="132">
        <f t="shared" si="539"/>
        <v>3.4024000000000001</v>
      </c>
      <c r="BL838" s="132">
        <f t="shared" si="561"/>
        <v>0.54980000000000007</v>
      </c>
      <c r="BM838" s="132">
        <f t="shared" si="572"/>
        <v>1.6583000000000001</v>
      </c>
      <c r="BN838" s="132">
        <f t="shared" si="562"/>
        <v>0.84526000000000012</v>
      </c>
      <c r="BO838" s="132"/>
      <c r="BP838" s="132">
        <f t="shared" si="573"/>
        <v>3.9541000000000004</v>
      </c>
      <c r="BQ838" s="132">
        <f t="shared" si="574"/>
        <v>10.173300000000001</v>
      </c>
      <c r="BR838" s="132">
        <f t="shared" si="575"/>
        <v>0.36446000000000001</v>
      </c>
      <c r="BS838" s="132">
        <f t="shared" si="563"/>
        <v>0.12149000000000001</v>
      </c>
      <c r="BT838" s="132">
        <f t="shared" si="564"/>
        <v>1.4128000000000001</v>
      </c>
      <c r="BU838" s="132"/>
      <c r="BV838" s="132">
        <f t="shared" si="576"/>
        <v>0.17220000000000002</v>
      </c>
      <c r="BW838" s="133">
        <f t="shared" si="540"/>
        <v>1.4504000000000001</v>
      </c>
      <c r="BX838" s="133">
        <f t="shared" si="540"/>
        <v>1.4102000000000001</v>
      </c>
      <c r="BY838" s="133">
        <f t="shared" si="565"/>
        <v>0.34100000000000003</v>
      </c>
      <c r="BZ838" s="133">
        <f t="shared" si="566"/>
        <v>0.3831</v>
      </c>
      <c r="CA838" s="133">
        <f t="shared" si="567"/>
        <v>1.34E-2</v>
      </c>
      <c r="CB838" s="133">
        <f t="shared" si="568"/>
        <v>5.8254999999999999</v>
      </c>
      <c r="CC838" s="133"/>
      <c r="CD838" s="133">
        <f t="shared" si="569"/>
        <v>1.6367</v>
      </c>
    </row>
    <row r="839" spans="1:82" ht="15.75" x14ac:dyDescent="0.25">
      <c r="A839" s="125">
        <v>43937</v>
      </c>
      <c r="B839" s="138">
        <v>13856</v>
      </c>
      <c r="C839" s="138">
        <v>48054</v>
      </c>
      <c r="D839" s="138">
        <v>67217</v>
      </c>
      <c r="E839" s="138">
        <v>15895</v>
      </c>
      <c r="F839" s="138">
        <v>42022</v>
      </c>
      <c r="G839" s="138">
        <v>1637</v>
      </c>
      <c r="H839" s="138">
        <v>13193</v>
      </c>
      <c r="I839" s="138">
        <v>13486</v>
      </c>
      <c r="J839" s="138">
        <v>99710</v>
      </c>
      <c r="K839" s="138">
        <v>77162</v>
      </c>
      <c r="L839" s="138">
        <v>3683</v>
      </c>
      <c r="M839" s="138">
        <v>4418</v>
      </c>
      <c r="N839" s="138">
        <v>120</v>
      </c>
      <c r="O839" s="138">
        <v>10528</v>
      </c>
      <c r="P839" s="138">
        <v>15714</v>
      </c>
      <c r="Q839" s="138">
        <v>3128</v>
      </c>
      <c r="R839" s="138">
        <v>13536</v>
      </c>
      <c r="S839" s="138">
        <v>42858</v>
      </c>
      <c r="T839" s="138">
        <v>8204</v>
      </c>
      <c r="U839" s="138">
        <v>4886</v>
      </c>
      <c r="V839" s="138">
        <v>27891</v>
      </c>
      <c r="W839" s="138">
        <v>29439</v>
      </c>
      <c r="X839" s="138">
        <v>15005</v>
      </c>
      <c r="Y839" s="138">
        <v>11183</v>
      </c>
      <c r="Z839" s="138">
        <v>11247</v>
      </c>
      <c r="AA839" s="138">
        <v>46668</v>
      </c>
      <c r="AB839" s="138">
        <v>1084</v>
      </c>
      <c r="AC839" s="138">
        <v>467</v>
      </c>
      <c r="AD839" s="146">
        <v>2123</v>
      </c>
      <c r="AE839" s="138">
        <v>27562</v>
      </c>
      <c r="AF839" s="138">
        <v>5538</v>
      </c>
      <c r="AG839" s="138">
        <v>0</v>
      </c>
      <c r="AH839" s="138">
        <v>9780</v>
      </c>
      <c r="AI839" s="138">
        <v>8050</v>
      </c>
      <c r="AJ839" s="138">
        <v>353440</v>
      </c>
      <c r="AK839" s="128">
        <f t="shared" si="544"/>
        <v>4.4180000000000004E-2</v>
      </c>
      <c r="AL839" s="129">
        <f t="shared" si="545"/>
        <v>1.3856000000000002</v>
      </c>
      <c r="AM839" s="129">
        <f t="shared" si="546"/>
        <v>2.4027000000000003</v>
      </c>
      <c r="AN839" s="129">
        <f t="shared" si="546"/>
        <v>3.3608500000000001</v>
      </c>
      <c r="AO839" s="129">
        <f t="shared" si="547"/>
        <v>9.9710000000000001</v>
      </c>
      <c r="AP839" s="129">
        <f t="shared" si="548"/>
        <v>3.8581000000000003</v>
      </c>
      <c r="AQ839" s="129">
        <f t="shared" si="542"/>
        <v>9.7800000000000012E-2</v>
      </c>
      <c r="AR839" s="129">
        <f t="shared" si="543"/>
        <v>8.0499999999999999E-3</v>
      </c>
      <c r="AT839" s="131">
        <f t="shared" si="570"/>
        <v>43937</v>
      </c>
      <c r="AU839" s="132">
        <f t="shared" si="549"/>
        <v>0.27562000000000003</v>
      </c>
      <c r="AV839" s="132">
        <f t="shared" si="550"/>
        <v>0.46668000000000004</v>
      </c>
      <c r="AW839" s="132">
        <f t="shared" si="551"/>
        <v>0.42858000000000002</v>
      </c>
      <c r="AX839" s="132">
        <f t="shared" si="552"/>
        <v>4.6700000000000005E-3</v>
      </c>
      <c r="AY839" s="132">
        <f t="shared" si="553"/>
        <v>1.0840000000000001E-2</v>
      </c>
      <c r="AZ839" s="132">
        <f t="shared" si="554"/>
        <v>0.27891000000000005</v>
      </c>
      <c r="BA839" s="132">
        <f t="shared" si="555"/>
        <v>0.11183000000000001</v>
      </c>
      <c r="BB839" s="132">
        <f t="shared" si="556"/>
        <v>0.58878000000000008</v>
      </c>
      <c r="BC839" s="132">
        <f t="shared" si="557"/>
        <v>0.11247000000000001</v>
      </c>
      <c r="BD839" s="132">
        <f t="shared" si="558"/>
        <v>0.15005000000000002</v>
      </c>
      <c r="BE839" s="132">
        <f t="shared" si="559"/>
        <v>5.5380000000000006E-2</v>
      </c>
      <c r="BF839" s="132">
        <f t="shared" si="560"/>
        <v>2.1230000000000002E-2</v>
      </c>
      <c r="BG839" s="132">
        <f t="shared" si="571"/>
        <v>0</v>
      </c>
      <c r="BH839" s="132"/>
      <c r="BI839" s="132">
        <f t="shared" si="539"/>
        <v>1.3856000000000002</v>
      </c>
      <c r="BJ839" s="132">
        <f t="shared" si="539"/>
        <v>2.4027000000000003</v>
      </c>
      <c r="BK839" s="132">
        <f t="shared" si="539"/>
        <v>3.3608500000000001</v>
      </c>
      <c r="BL839" s="132">
        <f t="shared" si="561"/>
        <v>0.48860000000000003</v>
      </c>
      <c r="BM839" s="132">
        <f t="shared" si="572"/>
        <v>1.5895000000000001</v>
      </c>
      <c r="BN839" s="132">
        <f t="shared" si="562"/>
        <v>0.84044000000000008</v>
      </c>
      <c r="BO839" s="132"/>
      <c r="BP839" s="132">
        <f t="shared" si="573"/>
        <v>3.8581000000000003</v>
      </c>
      <c r="BQ839" s="132">
        <f t="shared" si="574"/>
        <v>9.9710000000000001</v>
      </c>
      <c r="BR839" s="132">
        <f t="shared" si="575"/>
        <v>0.35343999999999998</v>
      </c>
      <c r="BS839" s="132">
        <f t="shared" si="563"/>
        <v>8.2040000000000002E-2</v>
      </c>
      <c r="BT839" s="132">
        <f t="shared" si="564"/>
        <v>1.3536000000000001</v>
      </c>
      <c r="BU839" s="132"/>
      <c r="BV839" s="132">
        <f t="shared" si="576"/>
        <v>0.16370000000000001</v>
      </c>
      <c r="BW839" s="133">
        <f t="shared" si="540"/>
        <v>1.3193000000000001</v>
      </c>
      <c r="BX839" s="133">
        <f t="shared" si="540"/>
        <v>1.3486</v>
      </c>
      <c r="BY839" s="133">
        <f t="shared" si="565"/>
        <v>0.31280000000000002</v>
      </c>
      <c r="BZ839" s="133">
        <f t="shared" si="566"/>
        <v>0.36830000000000002</v>
      </c>
      <c r="CA839" s="133">
        <f t="shared" si="567"/>
        <v>1.2E-2</v>
      </c>
      <c r="CB839" s="133">
        <f t="shared" si="568"/>
        <v>5.2640000000000002</v>
      </c>
      <c r="CC839" s="133"/>
      <c r="CD839" s="133">
        <f t="shared" si="569"/>
        <v>1.5714000000000001</v>
      </c>
    </row>
    <row r="840" spans="1:82" ht="15.75" x14ac:dyDescent="0.25">
      <c r="A840" s="125">
        <v>43938</v>
      </c>
      <c r="B840" s="138">
        <v>13582</v>
      </c>
      <c r="C840" s="138">
        <v>47519</v>
      </c>
      <c r="D840" s="138">
        <v>67060</v>
      </c>
      <c r="E840" s="138">
        <v>15424</v>
      </c>
      <c r="F840" s="138">
        <v>42310</v>
      </c>
      <c r="G840" s="138">
        <v>1589</v>
      </c>
      <c r="H840" s="138">
        <v>12619</v>
      </c>
      <c r="I840" s="138">
        <v>12931</v>
      </c>
      <c r="J840" s="138">
        <v>99264</v>
      </c>
      <c r="K840" s="138">
        <v>76136</v>
      </c>
      <c r="L840" s="138">
        <v>3488</v>
      </c>
      <c r="M840" s="138">
        <v>7085</v>
      </c>
      <c r="N840" s="138">
        <v>149</v>
      </c>
      <c r="O840" s="138">
        <v>11842</v>
      </c>
      <c r="P840" s="138">
        <v>15010</v>
      </c>
      <c r="Q840" s="138">
        <v>2972</v>
      </c>
      <c r="R840" s="138">
        <v>12991</v>
      </c>
      <c r="S840" s="138">
        <v>41779</v>
      </c>
      <c r="T840" s="138">
        <v>10786</v>
      </c>
      <c r="U840" s="138">
        <v>4485</v>
      </c>
      <c r="V840" s="138">
        <v>27880</v>
      </c>
      <c r="W840" s="138">
        <v>31127</v>
      </c>
      <c r="X840" s="138">
        <v>15035</v>
      </c>
      <c r="Y840" s="138">
        <v>11161</v>
      </c>
      <c r="Z840" s="138">
        <v>11066</v>
      </c>
      <c r="AA840" s="138">
        <v>46364</v>
      </c>
      <c r="AB840" s="138">
        <v>937</v>
      </c>
      <c r="AC840" s="138">
        <v>593</v>
      </c>
      <c r="AD840" s="138">
        <v>1966</v>
      </c>
      <c r="AE840" s="138">
        <v>27429</v>
      </c>
      <c r="AF840" s="138">
        <v>5235</v>
      </c>
      <c r="AG840" s="138">
        <v>10690</v>
      </c>
      <c r="AH840" s="138">
        <v>9790</v>
      </c>
      <c r="AI840" s="138">
        <v>8640</v>
      </c>
      <c r="AJ840" s="138">
        <v>365560</v>
      </c>
      <c r="AK840" s="128">
        <f t="shared" si="544"/>
        <v>7.085000000000001E-2</v>
      </c>
      <c r="AL840" s="129">
        <f t="shared" si="545"/>
        <v>1.3582000000000001</v>
      </c>
      <c r="AM840" s="129">
        <f t="shared" si="546"/>
        <v>2.37595</v>
      </c>
      <c r="AN840" s="129">
        <f t="shared" si="546"/>
        <v>3.3530000000000002</v>
      </c>
      <c r="AO840" s="129">
        <f t="shared" si="547"/>
        <v>9.926400000000001</v>
      </c>
      <c r="AP840" s="129">
        <f t="shared" si="548"/>
        <v>3.8068</v>
      </c>
      <c r="AQ840" s="129">
        <f t="shared" si="542"/>
        <v>9.7900000000000015E-2</v>
      </c>
      <c r="AR840" s="129">
        <f t="shared" si="543"/>
        <v>8.6400000000000001E-3</v>
      </c>
      <c r="AT840" s="131">
        <f t="shared" si="570"/>
        <v>43938</v>
      </c>
      <c r="AU840" s="132">
        <f t="shared" si="549"/>
        <v>0.27429000000000003</v>
      </c>
      <c r="AV840" s="132">
        <f t="shared" si="550"/>
        <v>0.46364000000000005</v>
      </c>
      <c r="AW840" s="132">
        <f t="shared" si="551"/>
        <v>0.41779000000000005</v>
      </c>
      <c r="AX840" s="132">
        <f t="shared" si="552"/>
        <v>5.9300000000000004E-3</v>
      </c>
      <c r="AY840" s="132">
        <f t="shared" si="553"/>
        <v>9.3700000000000016E-3</v>
      </c>
      <c r="AZ840" s="132">
        <f t="shared" si="554"/>
        <v>0.27880000000000005</v>
      </c>
      <c r="BA840" s="132">
        <f t="shared" si="555"/>
        <v>0.11161000000000001</v>
      </c>
      <c r="BB840" s="132">
        <f t="shared" si="556"/>
        <v>0.62254000000000009</v>
      </c>
      <c r="BC840" s="132">
        <f t="shared" si="557"/>
        <v>0.11066000000000001</v>
      </c>
      <c r="BD840" s="132">
        <f t="shared" si="558"/>
        <v>0.15035000000000001</v>
      </c>
      <c r="BE840" s="132">
        <f t="shared" si="559"/>
        <v>5.2350000000000008E-2</v>
      </c>
      <c r="BF840" s="132">
        <f t="shared" si="560"/>
        <v>1.966E-2</v>
      </c>
      <c r="BG840" s="132">
        <f t="shared" si="571"/>
        <v>1.069E-2</v>
      </c>
      <c r="BH840" s="132"/>
      <c r="BI840" s="132">
        <f t="shared" si="539"/>
        <v>1.3582000000000001</v>
      </c>
      <c r="BJ840" s="132">
        <f t="shared" si="539"/>
        <v>2.37595</v>
      </c>
      <c r="BK840" s="132">
        <f t="shared" si="539"/>
        <v>3.3530000000000002</v>
      </c>
      <c r="BL840" s="132">
        <f t="shared" si="561"/>
        <v>0.44850000000000001</v>
      </c>
      <c r="BM840" s="132">
        <f t="shared" si="572"/>
        <v>1.5424</v>
      </c>
      <c r="BN840" s="132">
        <f t="shared" si="562"/>
        <v>0.84620000000000006</v>
      </c>
      <c r="BO840" s="132"/>
      <c r="BP840" s="132">
        <f t="shared" si="573"/>
        <v>3.8068</v>
      </c>
      <c r="BQ840" s="132">
        <f t="shared" si="574"/>
        <v>9.926400000000001</v>
      </c>
      <c r="BR840" s="132">
        <f t="shared" si="575"/>
        <v>0.36556</v>
      </c>
      <c r="BS840" s="132">
        <f t="shared" si="563"/>
        <v>0.10786000000000001</v>
      </c>
      <c r="BT840" s="132">
        <f t="shared" si="564"/>
        <v>1.2991000000000001</v>
      </c>
      <c r="BU840" s="132"/>
      <c r="BV840" s="132">
        <f t="shared" si="576"/>
        <v>0.15890000000000001</v>
      </c>
      <c r="BW840" s="133">
        <f t="shared" si="540"/>
        <v>1.2619</v>
      </c>
      <c r="BX840" s="133">
        <f t="shared" si="540"/>
        <v>1.2931000000000001</v>
      </c>
      <c r="BY840" s="133">
        <f t="shared" si="565"/>
        <v>0.29720000000000002</v>
      </c>
      <c r="BZ840" s="133">
        <f t="shared" si="566"/>
        <v>0.3488</v>
      </c>
      <c r="CA840" s="133">
        <f t="shared" si="567"/>
        <v>1.49E-2</v>
      </c>
      <c r="CB840" s="133">
        <f t="shared" si="568"/>
        <v>5.9210000000000003</v>
      </c>
      <c r="CC840" s="133"/>
      <c r="CD840" s="133">
        <f t="shared" si="569"/>
        <v>1.5010000000000001</v>
      </c>
    </row>
    <row r="841" spans="1:82" ht="15.75" x14ac:dyDescent="0.25">
      <c r="A841" s="125">
        <v>43939</v>
      </c>
      <c r="B841" s="138">
        <v>13586</v>
      </c>
      <c r="C841" s="138">
        <v>47736</v>
      </c>
      <c r="D841" s="138">
        <v>67045</v>
      </c>
      <c r="E841" s="138">
        <v>15004</v>
      </c>
      <c r="F841" s="138">
        <v>42759</v>
      </c>
      <c r="G841" s="138">
        <v>1639</v>
      </c>
      <c r="H841" s="138">
        <v>12303</v>
      </c>
      <c r="I841" s="138">
        <v>13028</v>
      </c>
      <c r="J841" s="138">
        <v>98026</v>
      </c>
      <c r="K841" s="138">
        <v>75341</v>
      </c>
      <c r="L841" s="138">
        <v>3437</v>
      </c>
      <c r="M841" s="138">
        <v>11282</v>
      </c>
      <c r="N841" s="138">
        <v>120</v>
      </c>
      <c r="O841" s="138">
        <v>10920</v>
      </c>
      <c r="P841" s="138">
        <v>15238</v>
      </c>
      <c r="Q841" s="138">
        <v>2960</v>
      </c>
      <c r="R841" s="138">
        <v>13244</v>
      </c>
      <c r="S841" s="138">
        <v>41953</v>
      </c>
      <c r="T841" s="138">
        <v>8242</v>
      </c>
      <c r="U841" s="138">
        <v>4272</v>
      </c>
      <c r="V841" s="138">
        <v>27913</v>
      </c>
      <c r="W841" s="138">
        <v>28968</v>
      </c>
      <c r="X841" s="138">
        <v>14149</v>
      </c>
      <c r="Y841" s="138">
        <v>10880</v>
      </c>
      <c r="Z841" s="138">
        <v>11201</v>
      </c>
      <c r="AA841" s="138">
        <v>48969</v>
      </c>
      <c r="AB841" s="138">
        <v>1112</v>
      </c>
      <c r="AC841" s="138">
        <v>625</v>
      </c>
      <c r="AD841" s="138">
        <v>1928</v>
      </c>
      <c r="AE841" s="138">
        <v>28762</v>
      </c>
      <c r="AF841" s="138">
        <v>4967</v>
      </c>
      <c r="AG841" s="138">
        <v>11010</v>
      </c>
      <c r="AH841" s="138">
        <v>9880</v>
      </c>
      <c r="AI841" s="138">
        <v>8090</v>
      </c>
      <c r="AJ841" s="138">
        <v>354180</v>
      </c>
      <c r="AK841" s="128">
        <f t="shared" si="544"/>
        <v>0.11282</v>
      </c>
      <c r="AL841" s="129">
        <f t="shared" si="545"/>
        <v>1.3586</v>
      </c>
      <c r="AM841" s="129">
        <f t="shared" si="546"/>
        <v>2.3868</v>
      </c>
      <c r="AN841" s="129">
        <f t="shared" si="546"/>
        <v>3.3522500000000002</v>
      </c>
      <c r="AO841" s="129">
        <f t="shared" si="547"/>
        <v>9.8026</v>
      </c>
      <c r="AP841" s="129">
        <f t="shared" si="548"/>
        <v>3.7670500000000002</v>
      </c>
      <c r="AQ841" s="129">
        <f t="shared" si="542"/>
        <v>9.8800000000000013E-2</v>
      </c>
      <c r="AR841" s="129">
        <f t="shared" si="543"/>
        <v>8.09E-3</v>
      </c>
      <c r="AT841" s="131">
        <f t="shared" si="570"/>
        <v>43939</v>
      </c>
      <c r="AU841" s="132">
        <f t="shared" si="549"/>
        <v>0.28762000000000004</v>
      </c>
      <c r="AV841" s="132">
        <f t="shared" si="550"/>
        <v>0.48969000000000001</v>
      </c>
      <c r="AW841" s="132">
        <f t="shared" si="551"/>
        <v>0.41953000000000001</v>
      </c>
      <c r="AX841" s="132">
        <f t="shared" si="552"/>
        <v>6.2500000000000003E-3</v>
      </c>
      <c r="AY841" s="132">
        <f t="shared" si="553"/>
        <v>1.1120000000000001E-2</v>
      </c>
      <c r="AZ841" s="132">
        <f t="shared" si="554"/>
        <v>0.27913000000000004</v>
      </c>
      <c r="BA841" s="132">
        <f t="shared" si="555"/>
        <v>0.10880000000000001</v>
      </c>
      <c r="BB841" s="132">
        <f t="shared" si="556"/>
        <v>0.5793600000000001</v>
      </c>
      <c r="BC841" s="132">
        <f t="shared" si="557"/>
        <v>0.11201000000000001</v>
      </c>
      <c r="BD841" s="132">
        <f t="shared" si="558"/>
        <v>0.14149</v>
      </c>
      <c r="BE841" s="132">
        <f t="shared" si="559"/>
        <v>4.9670000000000006E-2</v>
      </c>
      <c r="BF841" s="132">
        <f t="shared" si="560"/>
        <v>1.9280000000000002E-2</v>
      </c>
      <c r="BG841" s="132">
        <f t="shared" si="571"/>
        <v>1.1009999999999999E-2</v>
      </c>
      <c r="BH841" s="132"/>
      <c r="BI841" s="132">
        <f t="shared" si="539"/>
        <v>1.3586</v>
      </c>
      <c r="BJ841" s="132">
        <f t="shared" si="539"/>
        <v>2.3868</v>
      </c>
      <c r="BK841" s="132">
        <f t="shared" si="539"/>
        <v>3.3522500000000002</v>
      </c>
      <c r="BL841" s="132">
        <f t="shared" si="561"/>
        <v>0.42720000000000002</v>
      </c>
      <c r="BM841" s="132">
        <f t="shared" si="572"/>
        <v>1.5004000000000002</v>
      </c>
      <c r="BN841" s="132">
        <f t="shared" si="562"/>
        <v>0.85518000000000005</v>
      </c>
      <c r="BO841" s="132"/>
      <c r="BP841" s="132">
        <f t="shared" si="573"/>
        <v>3.7670500000000002</v>
      </c>
      <c r="BQ841" s="132">
        <f t="shared" si="574"/>
        <v>9.8026</v>
      </c>
      <c r="BR841" s="132">
        <f t="shared" si="575"/>
        <v>0.35417999999999999</v>
      </c>
      <c r="BS841" s="132">
        <f t="shared" si="563"/>
        <v>8.2420000000000007E-2</v>
      </c>
      <c r="BT841" s="132">
        <f t="shared" si="564"/>
        <v>1.3244</v>
      </c>
      <c r="BU841" s="132"/>
      <c r="BV841" s="132">
        <f t="shared" si="576"/>
        <v>0.16390000000000002</v>
      </c>
      <c r="BW841" s="133">
        <f t="shared" si="540"/>
        <v>1.2302999999999999</v>
      </c>
      <c r="BX841" s="133">
        <f t="shared" si="540"/>
        <v>1.3028</v>
      </c>
      <c r="BY841" s="133">
        <f t="shared" si="565"/>
        <v>0.29600000000000004</v>
      </c>
      <c r="BZ841" s="133">
        <f t="shared" si="566"/>
        <v>0.34370000000000001</v>
      </c>
      <c r="CA841" s="133">
        <f t="shared" si="567"/>
        <v>1.2E-2</v>
      </c>
      <c r="CB841" s="133">
        <f t="shared" si="568"/>
        <v>5.46</v>
      </c>
      <c r="CC841" s="133"/>
      <c r="CD841" s="133">
        <f t="shared" si="569"/>
        <v>1.5238</v>
      </c>
    </row>
    <row r="842" spans="1:82" ht="15.75" x14ac:dyDescent="0.25">
      <c r="A842" s="125">
        <v>43940</v>
      </c>
      <c r="B842" s="138">
        <v>13825</v>
      </c>
      <c r="C842" s="138">
        <v>48329</v>
      </c>
      <c r="D842" s="138">
        <v>67531</v>
      </c>
      <c r="E842" s="138">
        <v>15201</v>
      </c>
      <c r="F842" s="138">
        <v>43731</v>
      </c>
      <c r="G842" s="138">
        <v>1587</v>
      </c>
      <c r="H842" s="138">
        <v>12146</v>
      </c>
      <c r="I842" s="138">
        <v>12699</v>
      </c>
      <c r="J842" s="138">
        <v>99609</v>
      </c>
      <c r="K842" s="138">
        <v>76327</v>
      </c>
      <c r="L842" s="138">
        <v>3491</v>
      </c>
      <c r="M842" s="138">
        <v>11542</v>
      </c>
      <c r="N842" s="138">
        <v>136</v>
      </c>
      <c r="O842" s="138">
        <v>10933</v>
      </c>
      <c r="P842" s="138">
        <v>14680</v>
      </c>
      <c r="Q842" s="138">
        <v>2889</v>
      </c>
      <c r="R842" s="138">
        <v>13408</v>
      </c>
      <c r="S842" s="138">
        <v>43267</v>
      </c>
      <c r="T842" s="138">
        <v>11580</v>
      </c>
      <c r="U842" s="138">
        <v>4149</v>
      </c>
      <c r="V842" s="138">
        <v>28632</v>
      </c>
      <c r="W842" s="138">
        <v>30770</v>
      </c>
      <c r="X842" s="138">
        <v>14273</v>
      </c>
      <c r="Y842" s="138">
        <v>11893</v>
      </c>
      <c r="Z842" s="138">
        <v>11710</v>
      </c>
      <c r="AA842" s="138">
        <v>48640</v>
      </c>
      <c r="AB842" s="138">
        <v>931</v>
      </c>
      <c r="AC842" s="138">
        <v>519</v>
      </c>
      <c r="AD842" s="138">
        <v>1447</v>
      </c>
      <c r="AE842" s="138">
        <v>32257</v>
      </c>
      <c r="AF842" s="138">
        <v>4672</v>
      </c>
      <c r="AG842" s="138">
        <v>4370</v>
      </c>
      <c r="AH842" s="138">
        <v>9510</v>
      </c>
      <c r="AI842" s="138">
        <v>5940</v>
      </c>
      <c r="AJ842" s="146">
        <v>360220</v>
      </c>
      <c r="AK842" s="128">
        <f t="shared" si="544"/>
        <v>0.11542000000000001</v>
      </c>
      <c r="AL842" s="129">
        <f t="shared" si="545"/>
        <v>1.3825000000000001</v>
      </c>
      <c r="AM842" s="129">
        <f t="shared" si="546"/>
        <v>2.4164500000000002</v>
      </c>
      <c r="AN842" s="129">
        <f t="shared" si="546"/>
        <v>3.3765499999999999</v>
      </c>
      <c r="AO842" s="129">
        <f t="shared" si="547"/>
        <v>9.9609000000000005</v>
      </c>
      <c r="AP842" s="129">
        <f t="shared" si="548"/>
        <v>3.8163500000000004</v>
      </c>
      <c r="AQ842" s="129">
        <f t="shared" si="542"/>
        <v>9.5100000000000004E-2</v>
      </c>
      <c r="AR842" s="129">
        <f t="shared" si="543"/>
        <v>5.94E-3</v>
      </c>
      <c r="AT842" s="131">
        <f t="shared" si="570"/>
        <v>43940</v>
      </c>
      <c r="AU842" s="132">
        <f t="shared" si="549"/>
        <v>0.32257000000000002</v>
      </c>
      <c r="AV842" s="132">
        <f t="shared" si="550"/>
        <v>0.48640000000000005</v>
      </c>
      <c r="AW842" s="132">
        <f t="shared" si="551"/>
        <v>0.43267000000000005</v>
      </c>
      <c r="AX842" s="132">
        <f t="shared" si="552"/>
        <v>5.1900000000000002E-3</v>
      </c>
      <c r="AY842" s="132">
        <f t="shared" si="553"/>
        <v>9.3100000000000006E-3</v>
      </c>
      <c r="AZ842" s="132">
        <f t="shared" si="554"/>
        <v>0.28632000000000002</v>
      </c>
      <c r="BA842" s="132">
        <f t="shared" si="555"/>
        <v>0.11893000000000001</v>
      </c>
      <c r="BB842" s="132">
        <f t="shared" si="556"/>
        <v>0.61540000000000006</v>
      </c>
      <c r="BC842" s="132">
        <f t="shared" si="557"/>
        <v>0.11710000000000001</v>
      </c>
      <c r="BD842" s="132">
        <f t="shared" si="558"/>
        <v>0.14273000000000002</v>
      </c>
      <c r="BE842" s="132">
        <f t="shared" si="559"/>
        <v>4.6720000000000005E-2</v>
      </c>
      <c r="BF842" s="132">
        <f t="shared" si="560"/>
        <v>1.4470000000000002E-2</v>
      </c>
      <c r="BG842" s="132">
        <f t="shared" si="571"/>
        <v>4.3699999999999998E-3</v>
      </c>
      <c r="BH842" s="132"/>
      <c r="BI842" s="132">
        <f t="shared" si="539"/>
        <v>1.3825000000000001</v>
      </c>
      <c r="BJ842" s="132">
        <f t="shared" si="539"/>
        <v>2.4164500000000002</v>
      </c>
      <c r="BK842" s="132">
        <f t="shared" si="539"/>
        <v>3.3765499999999999</v>
      </c>
      <c r="BL842" s="132">
        <f t="shared" si="561"/>
        <v>0.41490000000000005</v>
      </c>
      <c r="BM842" s="132">
        <f t="shared" si="572"/>
        <v>1.5201</v>
      </c>
      <c r="BN842" s="132">
        <f t="shared" si="562"/>
        <v>0.87462000000000006</v>
      </c>
      <c r="BO842" s="132"/>
      <c r="BP842" s="132">
        <f t="shared" si="573"/>
        <v>3.8163500000000004</v>
      </c>
      <c r="BQ842" s="132">
        <f t="shared" si="574"/>
        <v>9.9609000000000005</v>
      </c>
      <c r="BR842" s="132">
        <f t="shared" si="575"/>
        <v>0.36021999999999998</v>
      </c>
      <c r="BS842" s="132">
        <f t="shared" si="563"/>
        <v>0.11580000000000001</v>
      </c>
      <c r="BT842" s="132">
        <f t="shared" si="564"/>
        <v>1.3408</v>
      </c>
      <c r="BU842" s="132"/>
      <c r="BV842" s="132">
        <f t="shared" si="576"/>
        <v>0.15870000000000001</v>
      </c>
      <c r="BW842" s="133">
        <f t="shared" si="540"/>
        <v>1.2146000000000001</v>
      </c>
      <c r="BX842" s="133">
        <f t="shared" si="540"/>
        <v>1.2699</v>
      </c>
      <c r="BY842" s="133">
        <f t="shared" si="565"/>
        <v>0.28889999999999999</v>
      </c>
      <c r="BZ842" s="133">
        <f t="shared" si="566"/>
        <v>0.34910000000000002</v>
      </c>
      <c r="CA842" s="133">
        <f t="shared" si="567"/>
        <v>1.3600000000000001E-2</v>
      </c>
      <c r="CB842" s="133">
        <f t="shared" si="568"/>
        <v>5.4664999999999999</v>
      </c>
      <c r="CC842" s="133"/>
      <c r="CD842" s="133">
        <f t="shared" si="569"/>
        <v>1.468</v>
      </c>
    </row>
    <row r="843" spans="1:82" ht="15.75" x14ac:dyDescent="0.25">
      <c r="A843" s="125">
        <v>43941</v>
      </c>
      <c r="B843" s="138">
        <v>13285</v>
      </c>
      <c r="C843" s="138">
        <v>47612</v>
      </c>
      <c r="D843" s="138">
        <v>64574</v>
      </c>
      <c r="E843" s="138">
        <v>14718</v>
      </c>
      <c r="F843" s="138">
        <v>41959</v>
      </c>
      <c r="G843" s="146">
        <v>1624</v>
      </c>
      <c r="H843" s="138">
        <v>11627</v>
      </c>
      <c r="I843" s="138">
        <v>12377</v>
      </c>
      <c r="J843" s="138">
        <v>97749</v>
      </c>
      <c r="K843" s="138">
        <v>74749</v>
      </c>
      <c r="L843" s="138">
        <v>3286</v>
      </c>
      <c r="M843" s="138">
        <v>11921</v>
      </c>
      <c r="N843" s="156">
        <v>136</v>
      </c>
      <c r="O843" s="138">
        <v>11234</v>
      </c>
      <c r="P843" s="138">
        <v>14681</v>
      </c>
      <c r="Q843" s="138">
        <v>2822</v>
      </c>
      <c r="R843" s="138">
        <v>13123</v>
      </c>
      <c r="S843" s="138">
        <v>42657</v>
      </c>
      <c r="T843" s="138">
        <v>7820</v>
      </c>
      <c r="U843" s="138">
        <v>3878</v>
      </c>
      <c r="V843" s="138">
        <v>27303</v>
      </c>
      <c r="W843" s="138">
        <v>28791</v>
      </c>
      <c r="X843" s="138">
        <v>14334</v>
      </c>
      <c r="Y843" s="138">
        <v>12069</v>
      </c>
      <c r="Z843" s="138">
        <v>11272</v>
      </c>
      <c r="AA843" s="138">
        <v>47186</v>
      </c>
      <c r="AB843" s="138">
        <v>959</v>
      </c>
      <c r="AC843" s="138">
        <v>591</v>
      </c>
      <c r="AD843" s="138">
        <v>2072</v>
      </c>
      <c r="AE843" s="138">
        <v>30706</v>
      </c>
      <c r="AF843" s="138">
        <v>5171</v>
      </c>
      <c r="AG843" s="138">
        <v>11010</v>
      </c>
      <c r="AH843" s="138">
        <v>13430</v>
      </c>
      <c r="AI843" s="138">
        <v>9970</v>
      </c>
      <c r="AJ843" s="146">
        <v>371400</v>
      </c>
      <c r="AK843" s="128">
        <f t="shared" si="544"/>
        <v>0.11921000000000001</v>
      </c>
      <c r="AL843" s="129">
        <f t="shared" si="545"/>
        <v>1.3285</v>
      </c>
      <c r="AM843" s="129">
        <f t="shared" si="546"/>
        <v>2.3806000000000003</v>
      </c>
      <c r="AN843" s="129">
        <f t="shared" si="546"/>
        <v>3.2287000000000003</v>
      </c>
      <c r="AO843" s="129">
        <f t="shared" si="547"/>
        <v>9.7749000000000006</v>
      </c>
      <c r="AP843" s="137">
        <f t="shared" si="548"/>
        <v>3.7374500000000004</v>
      </c>
      <c r="AQ843" s="129">
        <f t="shared" si="542"/>
        <v>0.1343</v>
      </c>
      <c r="AR843" s="129">
        <f t="shared" si="543"/>
        <v>9.9699999999999997E-3</v>
      </c>
      <c r="AT843" s="131">
        <f t="shared" si="570"/>
        <v>43941</v>
      </c>
      <c r="AU843" s="132">
        <f t="shared" si="549"/>
        <v>0.30706</v>
      </c>
      <c r="AV843" s="132">
        <f t="shared" si="550"/>
        <v>0.47186000000000006</v>
      </c>
      <c r="AW843" s="132">
        <f t="shared" si="551"/>
        <v>0.42657000000000006</v>
      </c>
      <c r="AX843" s="132">
        <f t="shared" si="552"/>
        <v>5.9100000000000003E-3</v>
      </c>
      <c r="AY843" s="132">
        <f t="shared" si="553"/>
        <v>9.5900000000000013E-3</v>
      </c>
      <c r="AZ843" s="132">
        <f t="shared" si="554"/>
        <v>0.27302999999999999</v>
      </c>
      <c r="BA843" s="132">
        <f t="shared" si="555"/>
        <v>0.12069000000000001</v>
      </c>
      <c r="BB843" s="132">
        <f t="shared" si="556"/>
        <v>0.57582</v>
      </c>
      <c r="BC843" s="132">
        <f t="shared" si="557"/>
        <v>0.11272000000000001</v>
      </c>
      <c r="BD843" s="132">
        <f t="shared" si="558"/>
        <v>0.14334000000000002</v>
      </c>
      <c r="BE843" s="132">
        <f t="shared" si="559"/>
        <v>5.1710000000000006E-2</v>
      </c>
      <c r="BF843" s="132">
        <f t="shared" si="560"/>
        <v>2.0720000000000002E-2</v>
      </c>
      <c r="BG843" s="132">
        <f t="shared" si="571"/>
        <v>1.1009999999999999E-2</v>
      </c>
      <c r="BH843" s="132"/>
      <c r="BI843" s="132">
        <f t="shared" si="539"/>
        <v>1.3285</v>
      </c>
      <c r="BJ843" s="132">
        <f t="shared" si="539"/>
        <v>2.3806000000000003</v>
      </c>
      <c r="BK843" s="132">
        <f t="shared" si="539"/>
        <v>3.2287000000000003</v>
      </c>
      <c r="BL843" s="132">
        <f t="shared" si="561"/>
        <v>0.38780000000000003</v>
      </c>
      <c r="BM843" s="132">
        <f t="shared" si="572"/>
        <v>1.4718</v>
      </c>
      <c r="BN843" s="132">
        <f t="shared" si="562"/>
        <v>0.83918000000000004</v>
      </c>
      <c r="BO843" s="132"/>
      <c r="BP843" s="132">
        <f t="shared" si="573"/>
        <v>3.7374500000000004</v>
      </c>
      <c r="BQ843" s="132">
        <f t="shared" si="574"/>
        <v>9.7749000000000006</v>
      </c>
      <c r="BR843" s="132">
        <f t="shared" si="575"/>
        <v>0.37140000000000001</v>
      </c>
      <c r="BS843" s="132">
        <f t="shared" si="563"/>
        <v>7.8200000000000006E-2</v>
      </c>
      <c r="BT843" s="132">
        <f t="shared" si="564"/>
        <v>1.3123</v>
      </c>
      <c r="BU843" s="132"/>
      <c r="BV843" s="132">
        <f t="shared" si="576"/>
        <v>0.16240000000000002</v>
      </c>
      <c r="BW843" s="133">
        <f t="shared" si="540"/>
        <v>1.1627000000000001</v>
      </c>
      <c r="BX843" s="133">
        <f t="shared" si="540"/>
        <v>1.2377</v>
      </c>
      <c r="BY843" s="133">
        <f t="shared" si="565"/>
        <v>0.28220000000000001</v>
      </c>
      <c r="BZ843" s="133">
        <f t="shared" si="566"/>
        <v>0.3286</v>
      </c>
      <c r="CA843" s="133">
        <f t="shared" si="567"/>
        <v>1.3600000000000001E-2</v>
      </c>
      <c r="CB843" s="133">
        <f t="shared" si="568"/>
        <v>5.617</v>
      </c>
      <c r="CC843" s="133"/>
      <c r="CD843" s="133">
        <f t="shared" si="569"/>
        <v>1.4681</v>
      </c>
    </row>
    <row r="844" spans="1:82" ht="15.75" x14ac:dyDescent="0.25">
      <c r="A844" s="125">
        <v>43942</v>
      </c>
      <c r="B844" s="126">
        <v>13565</v>
      </c>
      <c r="C844" s="126">
        <v>47122</v>
      </c>
      <c r="D844" s="126">
        <v>65952</v>
      </c>
      <c r="E844" s="126">
        <v>14688</v>
      </c>
      <c r="F844" s="126">
        <v>41915</v>
      </c>
      <c r="G844" s="135">
        <v>1568</v>
      </c>
      <c r="H844" s="126">
        <v>11629</v>
      </c>
      <c r="I844" s="126">
        <v>12279</v>
      </c>
      <c r="J844" s="126">
        <v>97234</v>
      </c>
      <c r="K844" s="126">
        <v>74571</v>
      </c>
      <c r="L844" s="126">
        <v>3387</v>
      </c>
      <c r="M844" s="126">
        <v>11570</v>
      </c>
      <c r="N844" s="126">
        <v>120</v>
      </c>
      <c r="O844" s="126">
        <v>10878</v>
      </c>
      <c r="P844" s="126">
        <v>14326</v>
      </c>
      <c r="Q844" s="126">
        <v>2841</v>
      </c>
      <c r="R844" s="126">
        <v>13545</v>
      </c>
      <c r="S844" s="126">
        <v>41881</v>
      </c>
      <c r="T844" s="126">
        <v>11417</v>
      </c>
      <c r="U844" s="126">
        <v>3808</v>
      </c>
      <c r="V844" s="126">
        <v>27658</v>
      </c>
      <c r="W844" s="126">
        <v>30307</v>
      </c>
      <c r="X844" s="126">
        <v>14226</v>
      </c>
      <c r="Y844" s="126">
        <v>11304</v>
      </c>
      <c r="Z844" s="126">
        <v>11470</v>
      </c>
      <c r="AA844" s="126">
        <v>45092</v>
      </c>
      <c r="AB844" s="126">
        <v>1021</v>
      </c>
      <c r="AC844" s="126">
        <v>488</v>
      </c>
      <c r="AD844" s="126">
        <v>2920</v>
      </c>
      <c r="AE844" s="126">
        <v>27544</v>
      </c>
      <c r="AF844" s="126">
        <v>5861</v>
      </c>
      <c r="AG844" s="126">
        <v>0</v>
      </c>
      <c r="AH844" s="126">
        <v>8580</v>
      </c>
      <c r="AI844" s="126">
        <v>14930</v>
      </c>
      <c r="AJ844" s="126">
        <v>362560</v>
      </c>
      <c r="AK844" s="128">
        <f t="shared" si="544"/>
        <v>0.11570000000000001</v>
      </c>
      <c r="AL844" s="129">
        <f t="shared" si="545"/>
        <v>1.3565</v>
      </c>
      <c r="AM844" s="129">
        <f t="shared" si="546"/>
        <v>2.3561000000000001</v>
      </c>
      <c r="AN844" s="129">
        <f t="shared" si="546"/>
        <v>3.2976000000000001</v>
      </c>
      <c r="AO844" s="129">
        <f t="shared" si="547"/>
        <v>9.7233999999999998</v>
      </c>
      <c r="AP844" s="129">
        <f t="shared" si="548"/>
        <v>3.7285500000000003</v>
      </c>
      <c r="AQ844" s="129">
        <f t="shared" si="542"/>
        <v>8.5800000000000001E-2</v>
      </c>
      <c r="AR844" s="129">
        <f t="shared" si="543"/>
        <v>1.4929999999999999E-2</v>
      </c>
      <c r="AT844" s="131">
        <f t="shared" si="570"/>
        <v>43942</v>
      </c>
      <c r="AU844" s="132">
        <f t="shared" si="549"/>
        <v>0.27544000000000002</v>
      </c>
      <c r="AV844" s="132">
        <f t="shared" si="550"/>
        <v>0.45092000000000004</v>
      </c>
      <c r="AW844" s="132">
        <f t="shared" si="551"/>
        <v>0.41881000000000002</v>
      </c>
      <c r="AX844" s="132">
        <f t="shared" si="552"/>
        <v>4.8800000000000007E-3</v>
      </c>
      <c r="AY844" s="132">
        <f t="shared" si="553"/>
        <v>1.021E-2</v>
      </c>
      <c r="AZ844" s="132">
        <f t="shared" si="554"/>
        <v>0.27658000000000005</v>
      </c>
      <c r="BA844" s="132">
        <f t="shared" si="555"/>
        <v>0.11304000000000002</v>
      </c>
      <c r="BB844" s="132">
        <f t="shared" si="556"/>
        <v>0.60614000000000001</v>
      </c>
      <c r="BC844" s="132">
        <f t="shared" si="557"/>
        <v>0.11470000000000001</v>
      </c>
      <c r="BD844" s="132">
        <f t="shared" si="558"/>
        <v>0.14226000000000003</v>
      </c>
      <c r="BE844" s="132">
        <f t="shared" si="559"/>
        <v>5.8610000000000002E-2</v>
      </c>
      <c r="BF844" s="132">
        <f t="shared" si="560"/>
        <v>2.9200000000000004E-2</v>
      </c>
      <c r="BG844" s="132">
        <f t="shared" si="571"/>
        <v>0</v>
      </c>
      <c r="BH844" s="132"/>
      <c r="BI844" s="132">
        <f t="shared" si="539"/>
        <v>1.3565</v>
      </c>
      <c r="BJ844" s="132">
        <f t="shared" si="539"/>
        <v>2.3561000000000001</v>
      </c>
      <c r="BK844" s="132">
        <f t="shared" si="539"/>
        <v>3.2976000000000001</v>
      </c>
      <c r="BL844" s="132">
        <f t="shared" si="561"/>
        <v>0.38080000000000003</v>
      </c>
      <c r="BM844" s="132">
        <f t="shared" si="572"/>
        <v>1.4688000000000001</v>
      </c>
      <c r="BN844" s="132">
        <f t="shared" si="562"/>
        <v>0.83830000000000005</v>
      </c>
      <c r="BO844" s="132"/>
      <c r="BP844" s="132">
        <f t="shared" si="573"/>
        <v>3.7285500000000003</v>
      </c>
      <c r="BQ844" s="132">
        <f t="shared" si="574"/>
        <v>9.7233999999999998</v>
      </c>
      <c r="BR844" s="132">
        <f t="shared" si="575"/>
        <v>0.36255999999999999</v>
      </c>
      <c r="BS844" s="132">
        <f t="shared" si="563"/>
        <v>0.11417000000000001</v>
      </c>
      <c r="BT844" s="132">
        <f t="shared" si="564"/>
        <v>1.3545</v>
      </c>
      <c r="BU844" s="132"/>
      <c r="BV844" s="132">
        <f t="shared" si="576"/>
        <v>0.15679999999999999</v>
      </c>
      <c r="BW844" s="133">
        <f t="shared" si="540"/>
        <v>1.1629</v>
      </c>
      <c r="BX844" s="133">
        <f t="shared" si="540"/>
        <v>1.2279</v>
      </c>
      <c r="BY844" s="133">
        <f t="shared" si="565"/>
        <v>0.28410000000000002</v>
      </c>
      <c r="BZ844" s="133">
        <f t="shared" si="566"/>
        <v>0.3387</v>
      </c>
      <c r="CA844" s="133">
        <f t="shared" si="567"/>
        <v>1.2E-2</v>
      </c>
      <c r="CB844" s="133">
        <f t="shared" si="568"/>
        <v>5.4390000000000001</v>
      </c>
      <c r="CC844" s="133"/>
      <c r="CD844" s="133">
        <f t="shared" si="569"/>
        <v>1.4326000000000001</v>
      </c>
    </row>
    <row r="845" spans="1:82" ht="15.75" x14ac:dyDescent="0.25">
      <c r="A845" s="125">
        <v>43943</v>
      </c>
      <c r="B845" s="138">
        <v>13537</v>
      </c>
      <c r="C845" s="138">
        <v>46795</v>
      </c>
      <c r="D845" s="138">
        <v>65498</v>
      </c>
      <c r="E845" s="138">
        <v>14717</v>
      </c>
      <c r="F845" s="138">
        <v>41857</v>
      </c>
      <c r="G845" s="146">
        <v>1534</v>
      </c>
      <c r="H845" s="138">
        <v>11468</v>
      </c>
      <c r="I845" s="138">
        <v>11766</v>
      </c>
      <c r="J845" s="138">
        <v>97051</v>
      </c>
      <c r="K845" s="138">
        <v>74238</v>
      </c>
      <c r="L845" s="138">
        <v>3153</v>
      </c>
      <c r="M845" s="138">
        <v>10025</v>
      </c>
      <c r="N845" s="138">
        <v>107</v>
      </c>
      <c r="O845" s="138">
        <v>10599</v>
      </c>
      <c r="P845" s="138">
        <v>14167</v>
      </c>
      <c r="Q845" s="138">
        <v>2803</v>
      </c>
      <c r="R845" s="138">
        <v>13281</v>
      </c>
      <c r="S845" s="138">
        <v>42016</v>
      </c>
      <c r="T845" s="138">
        <v>8291</v>
      </c>
      <c r="U845" s="138">
        <v>3642</v>
      </c>
      <c r="V845" s="138">
        <v>25918</v>
      </c>
      <c r="W845" s="138">
        <v>30455</v>
      </c>
      <c r="X845" s="138">
        <v>13800</v>
      </c>
      <c r="Y845" s="138">
        <v>11076</v>
      </c>
      <c r="Z845" s="138">
        <v>11561</v>
      </c>
      <c r="AA845" s="138">
        <v>46889</v>
      </c>
      <c r="AB845" s="138">
        <v>934</v>
      </c>
      <c r="AC845" s="138">
        <v>452</v>
      </c>
      <c r="AD845" s="138">
        <v>1787</v>
      </c>
      <c r="AE845" s="138">
        <v>26969</v>
      </c>
      <c r="AF845" s="138">
        <v>5500</v>
      </c>
      <c r="AG845" s="138">
        <v>11010</v>
      </c>
      <c r="AH845" s="138">
        <v>7690</v>
      </c>
      <c r="AI845" s="138">
        <v>8100</v>
      </c>
      <c r="AJ845" s="146">
        <v>374300</v>
      </c>
      <c r="AK845" s="128">
        <f t="shared" si="544"/>
        <v>0.10025000000000001</v>
      </c>
      <c r="AL845" s="129">
        <f t="shared" si="545"/>
        <v>1.3537000000000001</v>
      </c>
      <c r="AM845" s="129">
        <f t="shared" si="546"/>
        <v>2.33975</v>
      </c>
      <c r="AN845" s="129">
        <f t="shared" si="546"/>
        <v>3.2749000000000001</v>
      </c>
      <c r="AO845" s="129">
        <f t="shared" si="547"/>
        <v>9.7050999999999998</v>
      </c>
      <c r="AP845" s="129">
        <f t="shared" si="548"/>
        <v>3.7119</v>
      </c>
      <c r="AQ845" s="129">
        <f t="shared" si="542"/>
        <v>7.690000000000001E-2</v>
      </c>
      <c r="AR845" s="129">
        <f t="shared" si="543"/>
        <v>8.0999999999999996E-3</v>
      </c>
      <c r="AT845" s="131">
        <f t="shared" si="570"/>
        <v>43943</v>
      </c>
      <c r="AU845" s="132">
        <f t="shared" si="549"/>
        <v>0.26969000000000004</v>
      </c>
      <c r="AV845" s="132">
        <f t="shared" si="550"/>
        <v>0.46889000000000003</v>
      </c>
      <c r="AW845" s="132">
        <f t="shared" si="551"/>
        <v>0.42016000000000003</v>
      </c>
      <c r="AX845" s="132">
        <f t="shared" si="552"/>
        <v>4.5200000000000006E-3</v>
      </c>
      <c r="AY845" s="132">
        <f t="shared" si="553"/>
        <v>9.3400000000000011E-3</v>
      </c>
      <c r="AZ845" s="132">
        <f t="shared" si="554"/>
        <v>0.25918000000000002</v>
      </c>
      <c r="BA845" s="132">
        <f t="shared" si="555"/>
        <v>0.11076000000000001</v>
      </c>
      <c r="BB845" s="132">
        <f t="shared" si="556"/>
        <v>0.60910000000000009</v>
      </c>
      <c r="BC845" s="132">
        <f t="shared" si="557"/>
        <v>0.11561</v>
      </c>
      <c r="BD845" s="132">
        <f t="shared" si="558"/>
        <v>0.13800000000000001</v>
      </c>
      <c r="BE845" s="132">
        <f t="shared" si="559"/>
        <v>5.5000000000000007E-2</v>
      </c>
      <c r="BF845" s="132">
        <f t="shared" si="560"/>
        <v>1.787E-2</v>
      </c>
      <c r="BG845" s="132">
        <f t="shared" si="571"/>
        <v>1.1009999999999999E-2</v>
      </c>
      <c r="BH845" s="132"/>
      <c r="BI845" s="132">
        <f t="shared" si="539"/>
        <v>1.3537000000000001</v>
      </c>
      <c r="BJ845" s="132">
        <f t="shared" si="539"/>
        <v>2.33975</v>
      </c>
      <c r="BK845" s="132">
        <f t="shared" si="539"/>
        <v>3.2749000000000001</v>
      </c>
      <c r="BL845" s="132">
        <f t="shared" si="561"/>
        <v>0.36420000000000002</v>
      </c>
      <c r="BM845" s="132">
        <f t="shared" si="572"/>
        <v>1.4717</v>
      </c>
      <c r="BN845" s="132">
        <f t="shared" si="562"/>
        <v>0.83714000000000011</v>
      </c>
      <c r="BO845" s="132"/>
      <c r="BP845" s="132">
        <f t="shared" si="573"/>
        <v>3.7119</v>
      </c>
      <c r="BQ845" s="132">
        <f t="shared" si="574"/>
        <v>9.7050999999999998</v>
      </c>
      <c r="BR845" s="132">
        <f t="shared" si="575"/>
        <v>0.37429999999999997</v>
      </c>
      <c r="BS845" s="132">
        <f t="shared" si="563"/>
        <v>8.2910000000000011E-2</v>
      </c>
      <c r="BT845" s="132">
        <f t="shared" si="564"/>
        <v>1.3281000000000001</v>
      </c>
      <c r="BU845" s="132"/>
      <c r="BV845" s="132">
        <f t="shared" si="576"/>
        <v>0.15340000000000001</v>
      </c>
      <c r="BW845" s="133">
        <f t="shared" si="540"/>
        <v>1.1468</v>
      </c>
      <c r="BX845" s="133">
        <f t="shared" si="540"/>
        <v>1.1766000000000001</v>
      </c>
      <c r="BY845" s="133">
        <f t="shared" si="565"/>
        <v>0.28029999999999999</v>
      </c>
      <c r="BZ845" s="133">
        <f t="shared" si="566"/>
        <v>0.31530000000000002</v>
      </c>
      <c r="CA845" s="133">
        <f t="shared" si="567"/>
        <v>1.0700000000000001E-2</v>
      </c>
      <c r="CB845" s="133">
        <f t="shared" si="568"/>
        <v>5.2995000000000001</v>
      </c>
      <c r="CC845" s="133"/>
      <c r="CD845" s="133">
        <f t="shared" si="569"/>
        <v>1.4167000000000001</v>
      </c>
    </row>
    <row r="846" spans="1:82" ht="15.75" x14ac:dyDescent="0.25">
      <c r="A846" s="125">
        <v>43944</v>
      </c>
      <c r="B846" s="126">
        <v>13380</v>
      </c>
      <c r="C846" s="126">
        <v>46652</v>
      </c>
      <c r="D846" s="126">
        <v>65157</v>
      </c>
      <c r="E846" s="126">
        <v>14460</v>
      </c>
      <c r="F846" s="126">
        <v>42412</v>
      </c>
      <c r="G846" s="135">
        <v>1666</v>
      </c>
      <c r="H846" s="126">
        <v>11314</v>
      </c>
      <c r="I846" s="126">
        <v>11966</v>
      </c>
      <c r="J846" s="126">
        <v>92295</v>
      </c>
      <c r="K846" s="126">
        <v>73418</v>
      </c>
      <c r="L846" s="126">
        <v>3060</v>
      </c>
      <c r="M846" s="126">
        <v>6509</v>
      </c>
      <c r="N846" s="126">
        <v>121</v>
      </c>
      <c r="O846" s="126">
        <v>10323</v>
      </c>
      <c r="P846" s="126">
        <v>14049</v>
      </c>
      <c r="Q846" s="126">
        <v>2748</v>
      </c>
      <c r="R846" s="126">
        <v>12753</v>
      </c>
      <c r="S846" s="126">
        <v>42093</v>
      </c>
      <c r="T846" s="126">
        <v>11686</v>
      </c>
      <c r="U846" s="126">
        <v>3599</v>
      </c>
      <c r="V846" s="126">
        <v>26567</v>
      </c>
      <c r="W846" s="126">
        <v>28717</v>
      </c>
      <c r="X846" s="126">
        <v>13372</v>
      </c>
      <c r="Y846" s="126">
        <v>11854</v>
      </c>
      <c r="Z846" s="126">
        <v>11710</v>
      </c>
      <c r="AA846" s="126">
        <v>45295</v>
      </c>
      <c r="AB846" s="126">
        <v>964</v>
      </c>
      <c r="AC846" s="126">
        <v>505</v>
      </c>
      <c r="AD846" s="126">
        <v>1073</v>
      </c>
      <c r="AE846" s="126">
        <v>27207</v>
      </c>
      <c r="AF846" s="126">
        <v>6255</v>
      </c>
      <c r="AG846" s="126">
        <v>6090</v>
      </c>
      <c r="AH846" s="126">
        <v>8990</v>
      </c>
      <c r="AI846" s="126">
        <v>10</v>
      </c>
      <c r="AJ846" s="126">
        <v>366080</v>
      </c>
      <c r="AK846" s="128">
        <f t="shared" si="544"/>
        <v>6.5090000000000009E-2</v>
      </c>
      <c r="AL846" s="129">
        <f t="shared" si="545"/>
        <v>1.3380000000000001</v>
      </c>
      <c r="AM846" s="129">
        <f t="shared" ref="AM846:AN852" si="577">(C846)*0.00005</f>
        <v>2.3326000000000002</v>
      </c>
      <c r="AN846" s="129">
        <f t="shared" si="577"/>
        <v>3.2578500000000004</v>
      </c>
      <c r="AO846" s="129">
        <f t="shared" si="547"/>
        <v>9.2294999999999998</v>
      </c>
      <c r="AP846" s="129">
        <f t="shared" si="548"/>
        <v>3.6709000000000001</v>
      </c>
      <c r="AQ846" s="129">
        <f t="shared" si="542"/>
        <v>8.9900000000000008E-2</v>
      </c>
      <c r="AR846" s="129">
        <f t="shared" si="543"/>
        <v>9.9999999999999991E-6</v>
      </c>
      <c r="AT846" s="131">
        <f t="shared" si="570"/>
        <v>43944</v>
      </c>
      <c r="AU846" s="132">
        <f t="shared" si="549"/>
        <v>0.27207000000000003</v>
      </c>
      <c r="AV846" s="132">
        <f t="shared" si="550"/>
        <v>0.45295000000000002</v>
      </c>
      <c r="AW846" s="132">
        <f t="shared" si="551"/>
        <v>0.42093000000000003</v>
      </c>
      <c r="AX846" s="132">
        <f t="shared" si="552"/>
        <v>5.0500000000000007E-3</v>
      </c>
      <c r="AY846" s="132">
        <f t="shared" si="553"/>
        <v>9.640000000000001E-3</v>
      </c>
      <c r="AZ846" s="132">
        <f t="shared" si="554"/>
        <v>0.26567000000000002</v>
      </c>
      <c r="BA846" s="132">
        <f t="shared" si="555"/>
        <v>0.11854000000000001</v>
      </c>
      <c r="BB846" s="132">
        <f t="shared" si="556"/>
        <v>0.57434000000000007</v>
      </c>
      <c r="BC846" s="132">
        <f t="shared" si="557"/>
        <v>0.11710000000000001</v>
      </c>
      <c r="BD846" s="132">
        <f t="shared" si="558"/>
        <v>0.13372000000000001</v>
      </c>
      <c r="BE846" s="132">
        <f t="shared" si="559"/>
        <v>6.2550000000000008E-2</v>
      </c>
      <c r="BF846" s="132">
        <f t="shared" si="560"/>
        <v>1.0730000000000002E-2</v>
      </c>
      <c r="BG846" s="132">
        <f t="shared" si="571"/>
        <v>6.0899999999999999E-3</v>
      </c>
      <c r="BH846" s="132"/>
      <c r="BI846" s="132">
        <f t="shared" si="539"/>
        <v>1.3380000000000001</v>
      </c>
      <c r="BJ846" s="132">
        <f t="shared" si="539"/>
        <v>2.3326000000000002</v>
      </c>
      <c r="BK846" s="132">
        <f t="shared" si="539"/>
        <v>3.2578500000000004</v>
      </c>
      <c r="BL846" s="132">
        <f t="shared" si="561"/>
        <v>0.3599</v>
      </c>
      <c r="BM846" s="132">
        <f t="shared" si="572"/>
        <v>1.4460000000000002</v>
      </c>
      <c r="BN846" s="132">
        <f t="shared" si="562"/>
        <v>0.84824000000000011</v>
      </c>
      <c r="BO846" s="132"/>
      <c r="BP846" s="132">
        <f t="shared" si="573"/>
        <v>3.6709000000000001</v>
      </c>
      <c r="BQ846" s="132">
        <f t="shared" si="574"/>
        <v>9.2294999999999998</v>
      </c>
      <c r="BR846" s="132">
        <f t="shared" si="575"/>
        <v>0.36607999999999996</v>
      </c>
      <c r="BS846" s="132">
        <f t="shared" si="563"/>
        <v>0.11686000000000001</v>
      </c>
      <c r="BT846" s="132">
        <f t="shared" si="564"/>
        <v>1.2753000000000001</v>
      </c>
      <c r="BU846" s="132"/>
      <c r="BV846" s="132">
        <f t="shared" si="576"/>
        <v>0.1666</v>
      </c>
      <c r="BW846" s="133">
        <f t="shared" si="540"/>
        <v>1.1314</v>
      </c>
      <c r="BX846" s="133">
        <f t="shared" si="540"/>
        <v>1.1966000000000001</v>
      </c>
      <c r="BY846" s="133">
        <f t="shared" si="565"/>
        <v>0.27479999999999999</v>
      </c>
      <c r="BZ846" s="133">
        <f t="shared" si="566"/>
        <v>0.30599999999999999</v>
      </c>
      <c r="CA846" s="133">
        <f t="shared" si="567"/>
        <v>1.2100000000000001E-2</v>
      </c>
      <c r="CB846" s="133">
        <f t="shared" si="568"/>
        <v>5.1615000000000002</v>
      </c>
      <c r="CC846" s="133"/>
      <c r="CD846" s="133">
        <f t="shared" si="569"/>
        <v>1.4049</v>
      </c>
    </row>
    <row r="847" spans="1:82" ht="15.75" x14ac:dyDescent="0.25">
      <c r="A847" s="125">
        <v>43945</v>
      </c>
      <c r="B847" s="138">
        <v>16321</v>
      </c>
      <c r="C847" s="138">
        <v>55420</v>
      </c>
      <c r="D847" s="138">
        <v>76207</v>
      </c>
      <c r="E847" s="138">
        <v>18528</v>
      </c>
      <c r="F847" s="138">
        <v>46815</v>
      </c>
      <c r="G847" s="138">
        <v>2590</v>
      </c>
      <c r="H847" s="138">
        <v>19492</v>
      </c>
      <c r="I847" s="138">
        <v>19104</v>
      </c>
      <c r="J847" s="138">
        <v>117047</v>
      </c>
      <c r="K847" s="138">
        <v>86360</v>
      </c>
      <c r="L847" s="138">
        <v>4451</v>
      </c>
      <c r="M847" s="138">
        <v>10873</v>
      </c>
      <c r="N847" s="138">
        <v>210</v>
      </c>
      <c r="O847" s="138">
        <v>16076</v>
      </c>
      <c r="P847" s="138">
        <v>19419</v>
      </c>
      <c r="Q847" s="138">
        <v>4507</v>
      </c>
      <c r="R847" s="138">
        <v>15838</v>
      </c>
      <c r="S847" s="138">
        <v>47770</v>
      </c>
      <c r="T847" s="138">
        <v>10080</v>
      </c>
      <c r="U847" s="138">
        <v>5456</v>
      </c>
      <c r="V847" s="138">
        <v>31960</v>
      </c>
      <c r="W847" s="138">
        <v>35923</v>
      </c>
      <c r="X847" s="138">
        <v>27538</v>
      </c>
      <c r="Y847" s="138">
        <v>15990</v>
      </c>
      <c r="Z847" s="138">
        <v>15415</v>
      </c>
      <c r="AA847" s="138">
        <v>52088</v>
      </c>
      <c r="AB847" s="138">
        <v>2850</v>
      </c>
      <c r="AC847" s="138">
        <v>751</v>
      </c>
      <c r="AD847" s="146">
        <v>4204</v>
      </c>
      <c r="AE847" s="138">
        <v>35550</v>
      </c>
      <c r="AF847" s="138">
        <v>11411</v>
      </c>
      <c r="AG847" s="138">
        <v>11010</v>
      </c>
      <c r="AH847" s="138">
        <v>15730</v>
      </c>
      <c r="AI847" s="138">
        <v>23660</v>
      </c>
      <c r="AJ847" s="138">
        <v>373220</v>
      </c>
      <c r="AK847" s="128">
        <f t="shared" si="544"/>
        <v>0.10873000000000001</v>
      </c>
      <c r="AL847" s="129">
        <f t="shared" si="545"/>
        <v>1.6321000000000001</v>
      </c>
      <c r="AM847" s="129">
        <f t="shared" si="577"/>
        <v>2.7710000000000004</v>
      </c>
      <c r="AN847" s="129">
        <f t="shared" si="577"/>
        <v>3.8103500000000001</v>
      </c>
      <c r="AO847" s="129">
        <f t="shared" si="547"/>
        <v>11.704700000000001</v>
      </c>
      <c r="AP847" s="129">
        <f t="shared" si="548"/>
        <v>4.3180000000000005</v>
      </c>
      <c r="AQ847" s="129">
        <f t="shared" si="542"/>
        <v>0.15730000000000002</v>
      </c>
      <c r="AR847" s="129">
        <f t="shared" si="543"/>
        <v>2.366E-2</v>
      </c>
      <c r="AT847" s="131">
        <f t="shared" si="570"/>
        <v>43945</v>
      </c>
      <c r="AU847" s="132">
        <f t="shared" si="549"/>
        <v>0.35550000000000004</v>
      </c>
      <c r="AV847" s="132">
        <f t="shared" si="550"/>
        <v>0.52088000000000001</v>
      </c>
      <c r="AW847" s="132">
        <f t="shared" si="551"/>
        <v>0.47770000000000001</v>
      </c>
      <c r="AX847" s="132">
        <f t="shared" si="552"/>
        <v>7.5100000000000002E-3</v>
      </c>
      <c r="AY847" s="132">
        <f t="shared" si="553"/>
        <v>2.8500000000000001E-2</v>
      </c>
      <c r="AZ847" s="132">
        <f t="shared" si="554"/>
        <v>0.31960000000000005</v>
      </c>
      <c r="BA847" s="132">
        <f t="shared" si="555"/>
        <v>0.15990000000000001</v>
      </c>
      <c r="BB847" s="132">
        <f t="shared" si="556"/>
        <v>0.7184600000000001</v>
      </c>
      <c r="BC847" s="132">
        <f t="shared" si="557"/>
        <v>0.15415000000000001</v>
      </c>
      <c r="BD847" s="132">
        <f t="shared" si="558"/>
        <v>0.27538000000000001</v>
      </c>
      <c r="BE847" s="132">
        <f t="shared" si="559"/>
        <v>0.11411</v>
      </c>
      <c r="BF847" s="132">
        <f t="shared" si="560"/>
        <v>4.2040000000000001E-2</v>
      </c>
      <c r="BG847" s="132">
        <f t="shared" si="571"/>
        <v>1.1009999999999999E-2</v>
      </c>
      <c r="BH847" s="132"/>
      <c r="BI847" s="132">
        <f t="shared" si="539"/>
        <v>1.6321000000000001</v>
      </c>
      <c r="BJ847" s="132">
        <f t="shared" si="539"/>
        <v>2.7710000000000004</v>
      </c>
      <c r="BK847" s="132">
        <f t="shared" si="539"/>
        <v>3.8103500000000001</v>
      </c>
      <c r="BL847" s="132">
        <f t="shared" si="561"/>
        <v>0.54559999999999997</v>
      </c>
      <c r="BM847" s="132">
        <f t="shared" si="572"/>
        <v>1.8528</v>
      </c>
      <c r="BN847" s="132">
        <f t="shared" si="562"/>
        <v>0.93630000000000002</v>
      </c>
      <c r="BO847" s="132"/>
      <c r="BP847" s="132">
        <f t="shared" si="573"/>
        <v>4.3180000000000005</v>
      </c>
      <c r="BQ847" s="132">
        <f t="shared" si="574"/>
        <v>11.704700000000001</v>
      </c>
      <c r="BR847" s="132">
        <f t="shared" si="575"/>
        <v>0.37322</v>
      </c>
      <c r="BS847" s="132">
        <f t="shared" si="563"/>
        <v>0.10080000000000001</v>
      </c>
      <c r="BT847" s="132">
        <f t="shared" si="564"/>
        <v>1.5838000000000001</v>
      </c>
      <c r="BU847" s="132"/>
      <c r="BV847" s="132">
        <f t="shared" si="576"/>
        <v>0.25900000000000001</v>
      </c>
      <c r="BW847" s="133">
        <f t="shared" si="540"/>
        <v>1.9492</v>
      </c>
      <c r="BX847" s="133">
        <f t="shared" si="540"/>
        <v>1.9104000000000001</v>
      </c>
      <c r="BY847" s="133">
        <f t="shared" si="565"/>
        <v>0.45070000000000005</v>
      </c>
      <c r="BZ847" s="133">
        <f t="shared" si="566"/>
        <v>0.4451</v>
      </c>
      <c r="CA847" s="133">
        <f t="shared" si="567"/>
        <v>2.1000000000000001E-2</v>
      </c>
      <c r="CB847" s="133">
        <f t="shared" si="568"/>
        <v>8.0380000000000003</v>
      </c>
      <c r="CC847" s="133"/>
      <c r="CD847" s="133">
        <f t="shared" si="569"/>
        <v>1.9419000000000002</v>
      </c>
    </row>
    <row r="848" spans="1:82" ht="15.75" x14ac:dyDescent="0.25">
      <c r="A848" s="125">
        <v>43946</v>
      </c>
      <c r="B848" s="138">
        <v>15265</v>
      </c>
      <c r="C848" s="138">
        <v>52339</v>
      </c>
      <c r="D848" s="138">
        <v>72246</v>
      </c>
      <c r="E848" s="138">
        <v>16623</v>
      </c>
      <c r="F848" s="138">
        <v>44273</v>
      </c>
      <c r="G848" s="138">
        <v>2013</v>
      </c>
      <c r="H848" s="138">
        <v>16723</v>
      </c>
      <c r="I848" s="138">
        <v>15952</v>
      </c>
      <c r="J848" s="138">
        <v>105975</v>
      </c>
      <c r="K848" s="138">
        <v>81020</v>
      </c>
      <c r="L848" s="138">
        <v>4415</v>
      </c>
      <c r="M848" s="138">
        <v>10296</v>
      </c>
      <c r="N848" s="138">
        <v>105</v>
      </c>
      <c r="O848" s="138">
        <v>12891</v>
      </c>
      <c r="P848" s="138">
        <v>18498</v>
      </c>
      <c r="Q848" s="138">
        <v>3982</v>
      </c>
      <c r="R848" s="138">
        <v>14816</v>
      </c>
      <c r="S848" s="138">
        <v>43855</v>
      </c>
      <c r="T848" s="138">
        <v>12297</v>
      </c>
      <c r="U848" s="138">
        <v>4854</v>
      </c>
      <c r="V848" s="138">
        <v>30029</v>
      </c>
      <c r="W848" s="138">
        <v>30393</v>
      </c>
      <c r="X848" s="138">
        <v>18046</v>
      </c>
      <c r="Y848" s="138">
        <v>12699</v>
      </c>
      <c r="Z848" s="138">
        <v>11525</v>
      </c>
      <c r="AA848" s="138">
        <v>49789</v>
      </c>
      <c r="AB848" s="138">
        <v>1418</v>
      </c>
      <c r="AC848" s="138">
        <v>587</v>
      </c>
      <c r="AD848" s="138">
        <v>2830</v>
      </c>
      <c r="AE848" s="138">
        <v>46525</v>
      </c>
      <c r="AF848" s="138">
        <v>6585</v>
      </c>
      <c r="AG848" s="138">
        <v>7390</v>
      </c>
      <c r="AH848" s="138">
        <v>14890</v>
      </c>
      <c r="AI848" s="138">
        <v>14350</v>
      </c>
      <c r="AJ848" s="138">
        <v>364820</v>
      </c>
      <c r="AK848" s="128">
        <f t="shared" si="544"/>
        <v>0.10296000000000001</v>
      </c>
      <c r="AL848" s="129">
        <f t="shared" si="545"/>
        <v>1.5265</v>
      </c>
      <c r="AM848" s="129">
        <f t="shared" si="577"/>
        <v>2.6169500000000001</v>
      </c>
      <c r="AN848" s="129">
        <f t="shared" si="577"/>
        <v>3.6123000000000003</v>
      </c>
      <c r="AO848" s="129">
        <f t="shared" si="547"/>
        <v>10.5975</v>
      </c>
      <c r="AP848" s="129">
        <f t="shared" si="548"/>
        <v>4.0510000000000002</v>
      </c>
      <c r="AQ848" s="129">
        <f t="shared" si="542"/>
        <v>0.1489</v>
      </c>
      <c r="AR848" s="129">
        <f t="shared" si="543"/>
        <v>1.435E-2</v>
      </c>
      <c r="AT848" s="131">
        <f t="shared" si="570"/>
        <v>43946</v>
      </c>
      <c r="AU848" s="132">
        <f t="shared" si="549"/>
        <v>0.46525000000000005</v>
      </c>
      <c r="AV848" s="132">
        <f t="shared" si="550"/>
        <v>0.49789000000000005</v>
      </c>
      <c r="AW848" s="132">
        <f t="shared" si="551"/>
        <v>0.43855000000000005</v>
      </c>
      <c r="AX848" s="132">
        <f t="shared" si="552"/>
        <v>5.8700000000000002E-3</v>
      </c>
      <c r="AY848" s="132">
        <f t="shared" si="553"/>
        <v>1.4180000000000002E-2</v>
      </c>
      <c r="AZ848" s="132">
        <f t="shared" si="554"/>
        <v>0.30029</v>
      </c>
      <c r="BA848" s="132">
        <f t="shared" si="555"/>
        <v>0.12699000000000002</v>
      </c>
      <c r="BB848" s="132">
        <f t="shared" si="556"/>
        <v>0.60786000000000007</v>
      </c>
      <c r="BC848" s="132">
        <f t="shared" si="557"/>
        <v>0.11525000000000001</v>
      </c>
      <c r="BD848" s="132">
        <f t="shared" si="558"/>
        <v>0.18046000000000001</v>
      </c>
      <c r="BE848" s="132">
        <f t="shared" si="559"/>
        <v>6.5850000000000006E-2</v>
      </c>
      <c r="BF848" s="132">
        <f t="shared" si="560"/>
        <v>2.8300000000000002E-2</v>
      </c>
      <c r="BG848" s="132">
        <f t="shared" si="571"/>
        <v>7.3899999999999999E-3</v>
      </c>
      <c r="BH848" s="132"/>
      <c r="BI848" s="132">
        <f t="shared" si="539"/>
        <v>1.5265</v>
      </c>
      <c r="BJ848" s="132">
        <f t="shared" si="539"/>
        <v>2.6169500000000001</v>
      </c>
      <c r="BK848" s="132">
        <f t="shared" si="539"/>
        <v>3.6123000000000003</v>
      </c>
      <c r="BL848" s="132">
        <f t="shared" si="561"/>
        <v>0.4854</v>
      </c>
      <c r="BM848" s="132">
        <f t="shared" si="572"/>
        <v>1.6623000000000001</v>
      </c>
      <c r="BN848" s="132">
        <f t="shared" si="562"/>
        <v>0.88546000000000002</v>
      </c>
      <c r="BO848" s="132"/>
      <c r="BP848" s="132">
        <f t="shared" si="573"/>
        <v>4.0510000000000002</v>
      </c>
      <c r="BQ848" s="132">
        <f t="shared" si="574"/>
        <v>10.5975</v>
      </c>
      <c r="BR848" s="132">
        <f t="shared" si="575"/>
        <v>0.36481999999999998</v>
      </c>
      <c r="BS848" s="132">
        <f t="shared" si="563"/>
        <v>0.12297000000000001</v>
      </c>
      <c r="BT848" s="132">
        <f t="shared" si="564"/>
        <v>1.4816</v>
      </c>
      <c r="BU848" s="132"/>
      <c r="BV848" s="132">
        <f t="shared" si="576"/>
        <v>0.20130000000000001</v>
      </c>
      <c r="BW848" s="133">
        <f t="shared" si="540"/>
        <v>1.6723000000000001</v>
      </c>
      <c r="BX848" s="133">
        <f t="shared" si="540"/>
        <v>1.5952000000000002</v>
      </c>
      <c r="BY848" s="133">
        <f t="shared" si="565"/>
        <v>0.3982</v>
      </c>
      <c r="BZ848" s="133">
        <f t="shared" si="566"/>
        <v>0.4415</v>
      </c>
      <c r="CA848" s="133">
        <f t="shared" si="567"/>
        <v>1.0500000000000001E-2</v>
      </c>
      <c r="CB848" s="133">
        <f t="shared" si="568"/>
        <v>6.4455</v>
      </c>
      <c r="CC848" s="133"/>
      <c r="CD848" s="133">
        <f t="shared" si="569"/>
        <v>1.8498000000000001</v>
      </c>
    </row>
    <row r="849" spans="1:82" ht="15.75" x14ac:dyDescent="0.25">
      <c r="A849" s="125">
        <v>43947</v>
      </c>
      <c r="B849" s="138">
        <v>15319</v>
      </c>
      <c r="C849" s="138">
        <v>52552</v>
      </c>
      <c r="D849" s="138">
        <v>72625</v>
      </c>
      <c r="E849" s="138">
        <v>15841</v>
      </c>
      <c r="F849" s="138">
        <v>44196</v>
      </c>
      <c r="G849" s="138">
        <v>2019</v>
      </c>
      <c r="H849" s="138">
        <v>17110</v>
      </c>
      <c r="I849" s="138">
        <v>17146</v>
      </c>
      <c r="J849" s="138">
        <v>105215</v>
      </c>
      <c r="K849" s="138">
        <v>79023</v>
      </c>
      <c r="L849" s="138">
        <v>4499</v>
      </c>
      <c r="M849" s="138">
        <v>8652</v>
      </c>
      <c r="N849" s="138">
        <v>119</v>
      </c>
      <c r="O849" s="138">
        <v>12736</v>
      </c>
      <c r="P849" s="138">
        <v>19035</v>
      </c>
      <c r="Q849" s="138">
        <v>4066</v>
      </c>
      <c r="R849" s="138">
        <v>14010</v>
      </c>
      <c r="S849" s="138">
        <v>43302</v>
      </c>
      <c r="T849" s="138">
        <v>8674</v>
      </c>
      <c r="U849" s="138">
        <v>4561</v>
      </c>
      <c r="V849" s="138">
        <v>30534</v>
      </c>
      <c r="W849" s="138">
        <v>32173</v>
      </c>
      <c r="X849" s="138">
        <v>17351</v>
      </c>
      <c r="Y849" s="138">
        <v>12503</v>
      </c>
      <c r="Z849" s="138">
        <v>11312</v>
      </c>
      <c r="AA849" s="138">
        <v>50434</v>
      </c>
      <c r="AB849" s="138">
        <v>1428</v>
      </c>
      <c r="AC849" s="138">
        <v>580</v>
      </c>
      <c r="AD849" s="138">
        <v>1884</v>
      </c>
      <c r="AE849" s="138">
        <v>55060</v>
      </c>
      <c r="AF849" s="138">
        <v>6423</v>
      </c>
      <c r="AG849" s="138">
        <v>10890</v>
      </c>
      <c r="AH849" s="138">
        <v>9310</v>
      </c>
      <c r="AI849" s="138">
        <v>6910</v>
      </c>
      <c r="AJ849" s="146">
        <v>363440</v>
      </c>
      <c r="AK849" s="128">
        <f t="shared" si="544"/>
        <v>8.6520000000000014E-2</v>
      </c>
      <c r="AL849" s="129">
        <f t="shared" si="545"/>
        <v>1.5319</v>
      </c>
      <c r="AM849" s="129">
        <f t="shared" si="577"/>
        <v>2.6276000000000002</v>
      </c>
      <c r="AN849" s="129">
        <f t="shared" si="577"/>
        <v>3.6312500000000001</v>
      </c>
      <c r="AO849" s="129">
        <f t="shared" si="547"/>
        <v>10.5215</v>
      </c>
      <c r="AP849" s="129">
        <f t="shared" si="548"/>
        <v>3.9511500000000002</v>
      </c>
      <c r="AQ849" s="129">
        <f t="shared" si="542"/>
        <v>9.3100000000000002E-2</v>
      </c>
      <c r="AR849" s="129">
        <f t="shared" si="543"/>
        <v>6.9099999999999995E-3</v>
      </c>
      <c r="AT849" s="131">
        <f t="shared" si="570"/>
        <v>43947</v>
      </c>
      <c r="AU849" s="132">
        <f t="shared" si="549"/>
        <v>0.55060000000000009</v>
      </c>
      <c r="AV849" s="132">
        <f t="shared" si="550"/>
        <v>0.50434000000000001</v>
      </c>
      <c r="AW849" s="132">
        <f t="shared" si="551"/>
        <v>0.43302000000000002</v>
      </c>
      <c r="AX849" s="132">
        <f t="shared" si="552"/>
        <v>5.8000000000000005E-3</v>
      </c>
      <c r="AY849" s="132">
        <f t="shared" si="553"/>
        <v>1.4280000000000001E-2</v>
      </c>
      <c r="AZ849" s="132">
        <f t="shared" si="554"/>
        <v>0.30534</v>
      </c>
      <c r="BA849" s="132">
        <f t="shared" si="555"/>
        <v>0.12503</v>
      </c>
      <c r="BB849" s="132">
        <f t="shared" si="556"/>
        <v>0.64346000000000003</v>
      </c>
      <c r="BC849" s="132">
        <f t="shared" si="557"/>
        <v>0.11312000000000001</v>
      </c>
      <c r="BD849" s="132">
        <f t="shared" si="558"/>
        <v>0.17351000000000003</v>
      </c>
      <c r="BE849" s="132">
        <f t="shared" si="559"/>
        <v>6.4230000000000009E-2</v>
      </c>
      <c r="BF849" s="132">
        <f t="shared" si="560"/>
        <v>1.8840000000000003E-2</v>
      </c>
      <c r="BG849" s="132">
        <f t="shared" si="571"/>
        <v>1.089E-2</v>
      </c>
      <c r="BH849" s="132"/>
      <c r="BI849" s="132">
        <f t="shared" si="539"/>
        <v>1.5319</v>
      </c>
      <c r="BJ849" s="132">
        <f t="shared" si="539"/>
        <v>2.6276000000000002</v>
      </c>
      <c r="BK849" s="132">
        <f t="shared" si="539"/>
        <v>3.6312500000000001</v>
      </c>
      <c r="BL849" s="132">
        <f t="shared" si="561"/>
        <v>0.45610000000000001</v>
      </c>
      <c r="BM849" s="132">
        <f t="shared" si="572"/>
        <v>1.5841000000000001</v>
      </c>
      <c r="BN849" s="132">
        <f t="shared" si="562"/>
        <v>0.88392000000000004</v>
      </c>
      <c r="BO849" s="132"/>
      <c r="BP849" s="132">
        <f t="shared" si="573"/>
        <v>3.9511500000000002</v>
      </c>
      <c r="BQ849" s="132">
        <f t="shared" si="574"/>
        <v>10.5215</v>
      </c>
      <c r="BR849" s="132">
        <f t="shared" si="575"/>
        <v>0.36343999999999999</v>
      </c>
      <c r="BS849" s="132">
        <f t="shared" si="563"/>
        <v>8.6740000000000012E-2</v>
      </c>
      <c r="BT849" s="132">
        <f t="shared" si="564"/>
        <v>1.401</v>
      </c>
      <c r="BU849" s="132"/>
      <c r="BV849" s="132">
        <f t="shared" si="576"/>
        <v>0.2019</v>
      </c>
      <c r="BW849" s="133">
        <f t="shared" si="540"/>
        <v>1.7110000000000001</v>
      </c>
      <c r="BX849" s="133">
        <f t="shared" si="540"/>
        <v>1.7146000000000001</v>
      </c>
      <c r="BY849" s="133">
        <f t="shared" si="565"/>
        <v>0.40660000000000002</v>
      </c>
      <c r="BZ849" s="133">
        <f t="shared" si="566"/>
        <v>0.44990000000000002</v>
      </c>
      <c r="CA849" s="133">
        <f t="shared" si="567"/>
        <v>1.1900000000000001E-2</v>
      </c>
      <c r="CB849" s="133">
        <f t="shared" si="568"/>
        <v>6.3680000000000003</v>
      </c>
      <c r="CC849" s="133"/>
      <c r="CD849" s="133">
        <f t="shared" si="569"/>
        <v>1.9035000000000002</v>
      </c>
    </row>
    <row r="850" spans="1:82" ht="15.75" x14ac:dyDescent="0.25">
      <c r="A850" s="125">
        <v>43948</v>
      </c>
      <c r="B850" s="138">
        <v>14741</v>
      </c>
      <c r="C850" s="138">
        <v>50629</v>
      </c>
      <c r="D850" s="138">
        <v>70869</v>
      </c>
      <c r="E850" s="138">
        <v>15876</v>
      </c>
      <c r="F850" s="138">
        <v>43299</v>
      </c>
      <c r="G850" s="138">
        <v>1794</v>
      </c>
      <c r="H850" s="138">
        <v>15484</v>
      </c>
      <c r="I850" s="138">
        <v>16056</v>
      </c>
      <c r="J850" s="138">
        <v>103339</v>
      </c>
      <c r="K850" s="138">
        <v>78804</v>
      </c>
      <c r="L850" s="138">
        <v>4231</v>
      </c>
      <c r="M850" s="138">
        <v>12989</v>
      </c>
      <c r="N850" s="138">
        <v>104</v>
      </c>
      <c r="O850" s="138">
        <v>12696</v>
      </c>
      <c r="P850" s="138">
        <v>17475</v>
      </c>
      <c r="Q850" s="138">
        <v>3582</v>
      </c>
      <c r="R850" s="138">
        <v>13674</v>
      </c>
      <c r="S850" s="138">
        <v>43642</v>
      </c>
      <c r="T850" s="138">
        <v>11842</v>
      </c>
      <c r="U850" s="138">
        <v>4318</v>
      </c>
      <c r="V850" s="138">
        <v>29086</v>
      </c>
      <c r="W850" s="138">
        <v>28991</v>
      </c>
      <c r="X850" s="138">
        <v>16539</v>
      </c>
      <c r="Y850" s="138">
        <v>12252</v>
      </c>
      <c r="Z850" s="138">
        <v>11206</v>
      </c>
      <c r="AA850" s="138">
        <v>46827</v>
      </c>
      <c r="AB850" s="138">
        <v>1140</v>
      </c>
      <c r="AC850" s="138">
        <v>509</v>
      </c>
      <c r="AD850" s="138">
        <v>3333</v>
      </c>
      <c r="AE850" s="138">
        <v>57934</v>
      </c>
      <c r="AF850" s="138">
        <v>6314</v>
      </c>
      <c r="AG850" s="138">
        <v>0</v>
      </c>
      <c r="AH850" s="138">
        <v>17920</v>
      </c>
      <c r="AI850" s="138">
        <v>13820</v>
      </c>
      <c r="AJ850" s="138">
        <v>369840</v>
      </c>
      <c r="AK850" s="128">
        <f t="shared" si="544"/>
        <v>0.12989000000000001</v>
      </c>
      <c r="AL850" s="129">
        <f t="shared" si="545"/>
        <v>1.4741</v>
      </c>
      <c r="AM850" s="129">
        <f t="shared" si="577"/>
        <v>2.53145</v>
      </c>
      <c r="AN850" s="129">
        <f t="shared" si="577"/>
        <v>3.54345</v>
      </c>
      <c r="AO850" s="129">
        <f t="shared" si="547"/>
        <v>10.3339</v>
      </c>
      <c r="AP850" s="129">
        <f t="shared" si="548"/>
        <v>3.9402000000000004</v>
      </c>
      <c r="AQ850" s="129">
        <f t="shared" si="542"/>
        <v>0.17920000000000003</v>
      </c>
      <c r="AR850" s="129">
        <f t="shared" si="543"/>
        <v>1.3819999999999999E-2</v>
      </c>
      <c r="AT850" s="131">
        <f t="shared" si="570"/>
        <v>43948</v>
      </c>
      <c r="AU850" s="132">
        <f t="shared" si="549"/>
        <v>0.57934000000000008</v>
      </c>
      <c r="AV850" s="132">
        <f t="shared" si="550"/>
        <v>0.46827000000000002</v>
      </c>
      <c r="AW850" s="132">
        <f t="shared" si="551"/>
        <v>0.43642000000000003</v>
      </c>
      <c r="AX850" s="132">
        <f t="shared" si="552"/>
        <v>5.0900000000000008E-3</v>
      </c>
      <c r="AY850" s="132">
        <f t="shared" si="553"/>
        <v>1.14E-2</v>
      </c>
      <c r="AZ850" s="132">
        <f t="shared" si="554"/>
        <v>0.29086000000000001</v>
      </c>
      <c r="BA850" s="132">
        <f t="shared" si="555"/>
        <v>0.12252</v>
      </c>
      <c r="BB850" s="132">
        <f t="shared" si="556"/>
        <v>0.57982</v>
      </c>
      <c r="BC850" s="132">
        <f t="shared" si="557"/>
        <v>0.11206000000000001</v>
      </c>
      <c r="BD850" s="132">
        <f t="shared" si="558"/>
        <v>0.16539000000000001</v>
      </c>
      <c r="BE850" s="132">
        <f t="shared" si="559"/>
        <v>6.3140000000000002E-2</v>
      </c>
      <c r="BF850" s="132">
        <f t="shared" si="560"/>
        <v>3.3330000000000005E-2</v>
      </c>
      <c r="BG850" s="132">
        <f t="shared" si="571"/>
        <v>0</v>
      </c>
      <c r="BH850" s="132"/>
      <c r="BI850" s="132">
        <f t="shared" si="539"/>
        <v>1.4741</v>
      </c>
      <c r="BJ850" s="132">
        <f t="shared" si="539"/>
        <v>2.53145</v>
      </c>
      <c r="BK850" s="132">
        <f t="shared" si="539"/>
        <v>3.54345</v>
      </c>
      <c r="BL850" s="132">
        <f t="shared" si="561"/>
        <v>0.43180000000000002</v>
      </c>
      <c r="BM850" s="132">
        <f t="shared" si="572"/>
        <v>1.5876000000000001</v>
      </c>
      <c r="BN850" s="132">
        <f t="shared" si="562"/>
        <v>0.86598000000000008</v>
      </c>
      <c r="BO850" s="132"/>
      <c r="BP850" s="132">
        <f t="shared" si="573"/>
        <v>3.9402000000000004</v>
      </c>
      <c r="BQ850" s="132">
        <f t="shared" si="574"/>
        <v>10.3339</v>
      </c>
      <c r="BR850" s="132">
        <f t="shared" si="575"/>
        <v>0.36984</v>
      </c>
      <c r="BS850" s="132">
        <f t="shared" si="563"/>
        <v>0.11842000000000001</v>
      </c>
      <c r="BT850" s="132">
        <f t="shared" si="564"/>
        <v>1.3674000000000002</v>
      </c>
      <c r="BU850" s="132"/>
      <c r="BV850" s="132">
        <f t="shared" si="576"/>
        <v>0.1794</v>
      </c>
      <c r="BW850" s="133">
        <f t="shared" si="540"/>
        <v>1.5484</v>
      </c>
      <c r="BX850" s="133">
        <f t="shared" si="540"/>
        <v>1.6056000000000001</v>
      </c>
      <c r="BY850" s="133">
        <f t="shared" si="565"/>
        <v>0.35820000000000002</v>
      </c>
      <c r="BZ850" s="133">
        <f t="shared" si="566"/>
        <v>0.42310000000000003</v>
      </c>
      <c r="CA850" s="133">
        <f t="shared" si="567"/>
        <v>1.0400000000000001E-2</v>
      </c>
      <c r="CB850" s="133">
        <f t="shared" si="568"/>
        <v>6.3479999999999999</v>
      </c>
      <c r="CC850" s="133"/>
      <c r="CD850" s="133">
        <f t="shared" si="569"/>
        <v>1.7475000000000001</v>
      </c>
    </row>
    <row r="851" spans="1:82" ht="15.75" x14ac:dyDescent="0.25">
      <c r="A851" s="125">
        <v>43949</v>
      </c>
      <c r="B851" s="138">
        <v>14303</v>
      </c>
      <c r="C851" s="138">
        <v>49791</v>
      </c>
      <c r="D851" s="138">
        <v>70017</v>
      </c>
      <c r="E851" s="138">
        <v>15492</v>
      </c>
      <c r="F851" s="138">
        <v>42500</v>
      </c>
      <c r="G851" s="138">
        <v>1860</v>
      </c>
      <c r="H851" s="138">
        <v>14462</v>
      </c>
      <c r="I851" s="138">
        <v>13898</v>
      </c>
      <c r="J851" s="138">
        <v>101296</v>
      </c>
      <c r="K851" s="138">
        <v>77229</v>
      </c>
      <c r="L851" s="138">
        <v>4051</v>
      </c>
      <c r="M851" s="138">
        <v>11964</v>
      </c>
      <c r="N851" s="138">
        <v>119</v>
      </c>
      <c r="O851" s="138">
        <v>12095</v>
      </c>
      <c r="P851" s="138">
        <v>16696</v>
      </c>
      <c r="Q851" s="138">
        <v>3334</v>
      </c>
      <c r="R851" s="138">
        <v>14069</v>
      </c>
      <c r="S851" s="138">
        <v>43687</v>
      </c>
      <c r="T851" s="138">
        <v>8068</v>
      </c>
      <c r="U851" s="138">
        <v>4048</v>
      </c>
      <c r="V851" s="138">
        <v>28460</v>
      </c>
      <c r="W851" s="138">
        <v>28727</v>
      </c>
      <c r="X851" s="138">
        <v>15615</v>
      </c>
      <c r="Y851" s="138">
        <v>11575</v>
      </c>
      <c r="Z851" s="138">
        <v>11052</v>
      </c>
      <c r="AA851" s="138">
        <v>47546</v>
      </c>
      <c r="AB851" s="138">
        <v>1190</v>
      </c>
      <c r="AC851" s="138">
        <v>477</v>
      </c>
      <c r="AD851" s="138">
        <v>2439</v>
      </c>
      <c r="AE851" s="138">
        <v>63262</v>
      </c>
      <c r="AF851" s="138">
        <v>6348</v>
      </c>
      <c r="AG851" s="138">
        <v>10770</v>
      </c>
      <c r="AH851" s="138">
        <v>6020</v>
      </c>
      <c r="AI851" s="138">
        <v>9830</v>
      </c>
      <c r="AJ851" s="138">
        <v>363600</v>
      </c>
      <c r="AK851" s="128">
        <f t="shared" si="544"/>
        <v>0.11964000000000001</v>
      </c>
      <c r="AL851" s="129">
        <f t="shared" si="545"/>
        <v>1.4303000000000001</v>
      </c>
      <c r="AM851" s="129">
        <f t="shared" si="577"/>
        <v>2.4895499999999999</v>
      </c>
      <c r="AN851" s="129">
        <f t="shared" si="577"/>
        <v>3.5008500000000002</v>
      </c>
      <c r="AO851" s="129">
        <f t="shared" si="547"/>
        <v>10.1296</v>
      </c>
      <c r="AP851" s="129">
        <f t="shared" si="548"/>
        <v>3.86145</v>
      </c>
      <c r="AQ851" s="129">
        <f t="shared" si="542"/>
        <v>6.0200000000000004E-2</v>
      </c>
      <c r="AR851" s="129">
        <f t="shared" si="543"/>
        <v>9.8300000000000002E-3</v>
      </c>
      <c r="AT851" s="131">
        <f t="shared" si="570"/>
        <v>43949</v>
      </c>
      <c r="AU851" s="132">
        <f t="shared" si="549"/>
        <v>0.63262000000000007</v>
      </c>
      <c r="AV851" s="132">
        <f t="shared" si="550"/>
        <v>0.47546000000000005</v>
      </c>
      <c r="AW851" s="132">
        <f t="shared" si="551"/>
        <v>0.43687000000000004</v>
      </c>
      <c r="AX851" s="132">
        <f t="shared" si="552"/>
        <v>4.7700000000000008E-3</v>
      </c>
      <c r="AY851" s="132">
        <f t="shared" si="553"/>
        <v>1.1900000000000001E-2</v>
      </c>
      <c r="AZ851" s="132">
        <f t="shared" si="554"/>
        <v>0.28460000000000002</v>
      </c>
      <c r="BA851" s="132">
        <f t="shared" si="555"/>
        <v>0.11575000000000001</v>
      </c>
      <c r="BB851" s="132">
        <f t="shared" si="556"/>
        <v>0.57454000000000005</v>
      </c>
      <c r="BC851" s="132">
        <f t="shared" si="557"/>
        <v>0.11052000000000001</v>
      </c>
      <c r="BD851" s="132">
        <f t="shared" si="558"/>
        <v>0.15615000000000001</v>
      </c>
      <c r="BE851" s="132">
        <f t="shared" si="559"/>
        <v>6.3480000000000009E-2</v>
      </c>
      <c r="BF851" s="132">
        <f t="shared" si="560"/>
        <v>2.4390000000000002E-2</v>
      </c>
      <c r="BG851" s="132">
        <f t="shared" si="571"/>
        <v>1.077E-2</v>
      </c>
      <c r="BH851" s="132"/>
      <c r="BI851" s="132">
        <f t="shared" si="539"/>
        <v>1.4303000000000001</v>
      </c>
      <c r="BJ851" s="132">
        <f t="shared" si="539"/>
        <v>2.4895499999999999</v>
      </c>
      <c r="BK851" s="132">
        <f t="shared" si="539"/>
        <v>3.5008500000000002</v>
      </c>
      <c r="BL851" s="132">
        <f t="shared" si="561"/>
        <v>0.40479999999999999</v>
      </c>
      <c r="BM851" s="132">
        <f t="shared" si="572"/>
        <v>1.5492000000000001</v>
      </c>
      <c r="BN851" s="132">
        <f t="shared" si="562"/>
        <v>0.85000000000000009</v>
      </c>
      <c r="BO851" s="132"/>
      <c r="BP851" s="132">
        <f t="shared" si="573"/>
        <v>3.86145</v>
      </c>
      <c r="BQ851" s="132">
        <f t="shared" si="574"/>
        <v>10.1296</v>
      </c>
      <c r="BR851" s="132">
        <f t="shared" si="575"/>
        <v>0.36359999999999998</v>
      </c>
      <c r="BS851" s="132">
        <f t="shared" si="563"/>
        <v>8.0680000000000002E-2</v>
      </c>
      <c r="BT851" s="132">
        <f t="shared" si="564"/>
        <v>1.4069</v>
      </c>
      <c r="BU851" s="132"/>
      <c r="BV851" s="132">
        <f t="shared" si="576"/>
        <v>0.186</v>
      </c>
      <c r="BW851" s="133">
        <f t="shared" si="540"/>
        <v>1.4462000000000002</v>
      </c>
      <c r="BX851" s="133">
        <f t="shared" si="540"/>
        <v>1.3898000000000001</v>
      </c>
      <c r="BY851" s="133">
        <f t="shared" si="565"/>
        <v>0.33340000000000003</v>
      </c>
      <c r="BZ851" s="133">
        <f t="shared" si="566"/>
        <v>0.40510000000000002</v>
      </c>
      <c r="CA851" s="133">
        <f t="shared" si="567"/>
        <v>1.1900000000000001E-2</v>
      </c>
      <c r="CB851" s="133">
        <f t="shared" si="568"/>
        <v>6.0475000000000003</v>
      </c>
      <c r="CC851" s="133"/>
      <c r="CD851" s="133">
        <f t="shared" si="569"/>
        <v>1.6696</v>
      </c>
    </row>
    <row r="852" spans="1:82" ht="15.75" x14ac:dyDescent="0.25">
      <c r="A852" s="125">
        <v>43950</v>
      </c>
      <c r="B852" s="138">
        <v>14284</v>
      </c>
      <c r="C852" s="138">
        <v>49822</v>
      </c>
      <c r="D852" s="138">
        <v>69790</v>
      </c>
      <c r="E852" s="138">
        <v>15180</v>
      </c>
      <c r="F852" s="138">
        <v>42815</v>
      </c>
      <c r="G852" s="138">
        <v>1687</v>
      </c>
      <c r="H852" s="138">
        <v>14070</v>
      </c>
      <c r="I852" s="138">
        <v>12741</v>
      </c>
      <c r="J852" s="138">
        <v>101105</v>
      </c>
      <c r="K852" s="138">
        <v>76625</v>
      </c>
      <c r="L852" s="138">
        <v>3861</v>
      </c>
      <c r="M852" s="138">
        <v>4324</v>
      </c>
      <c r="N852" s="156">
        <v>119</v>
      </c>
      <c r="O852" s="146">
        <v>12034</v>
      </c>
      <c r="P852" s="146">
        <v>16152</v>
      </c>
      <c r="Q852" s="146">
        <v>3262</v>
      </c>
      <c r="R852" s="138">
        <v>13826</v>
      </c>
      <c r="S852" s="138">
        <v>42763</v>
      </c>
      <c r="T852" s="138">
        <v>11058</v>
      </c>
      <c r="U852" s="138">
        <v>3879</v>
      </c>
      <c r="V852" s="138">
        <v>28300</v>
      </c>
      <c r="W852" s="138">
        <v>30199</v>
      </c>
      <c r="X852" s="138">
        <v>15238</v>
      </c>
      <c r="Y852" s="138">
        <v>11375</v>
      </c>
      <c r="Z852" s="138">
        <v>11583</v>
      </c>
      <c r="AA852" s="138">
        <v>47148</v>
      </c>
      <c r="AB852" s="138">
        <v>925</v>
      </c>
      <c r="AC852" s="138">
        <v>441</v>
      </c>
      <c r="AD852" s="146">
        <v>1800</v>
      </c>
      <c r="AE852" s="138">
        <v>37618</v>
      </c>
      <c r="AF852" s="138">
        <v>6245</v>
      </c>
      <c r="AG852" s="138">
        <v>10700</v>
      </c>
      <c r="AH852" s="156">
        <v>6020</v>
      </c>
      <c r="AI852" s="156">
        <v>9830</v>
      </c>
      <c r="AJ852" s="146">
        <v>374000</v>
      </c>
      <c r="AK852" s="128">
        <f t="shared" si="544"/>
        <v>4.3240000000000001E-2</v>
      </c>
      <c r="AL852" s="129">
        <f t="shared" si="545"/>
        <v>1.4284000000000001</v>
      </c>
      <c r="AM852" s="129">
        <f t="shared" si="577"/>
        <v>2.4911000000000003</v>
      </c>
      <c r="AN852" s="129">
        <f t="shared" si="577"/>
        <v>3.4895</v>
      </c>
      <c r="AO852" s="129">
        <f t="shared" si="547"/>
        <v>10.1105</v>
      </c>
      <c r="AP852" s="129">
        <f t="shared" si="548"/>
        <v>3.8312500000000003</v>
      </c>
      <c r="AQ852" s="129">
        <f t="shared" si="542"/>
        <v>6.0200000000000004E-2</v>
      </c>
      <c r="AR852" s="129">
        <f t="shared" si="543"/>
        <v>9.8300000000000002E-3</v>
      </c>
      <c r="AT852" s="131">
        <f t="shared" si="570"/>
        <v>43950</v>
      </c>
      <c r="AU852" s="132">
        <f t="shared" si="549"/>
        <v>0.37618000000000001</v>
      </c>
      <c r="AV852" s="132">
        <f t="shared" si="550"/>
        <v>0.47148000000000007</v>
      </c>
      <c r="AW852" s="132">
        <f t="shared" si="551"/>
        <v>0.42763000000000001</v>
      </c>
      <c r="AX852" s="132">
        <f t="shared" si="552"/>
        <v>4.4100000000000007E-3</v>
      </c>
      <c r="AY852" s="132">
        <f t="shared" si="553"/>
        <v>9.2500000000000013E-3</v>
      </c>
      <c r="AZ852" s="132">
        <f t="shared" si="554"/>
        <v>0.28300000000000003</v>
      </c>
      <c r="BA852" s="132">
        <f t="shared" si="555"/>
        <v>0.11375</v>
      </c>
      <c r="BB852" s="132">
        <f t="shared" si="556"/>
        <v>0.60398000000000007</v>
      </c>
      <c r="BC852" s="132">
        <f t="shared" si="557"/>
        <v>0.11583000000000002</v>
      </c>
      <c r="BD852" s="132">
        <f t="shared" si="558"/>
        <v>0.15238000000000002</v>
      </c>
      <c r="BE852" s="132">
        <f t="shared" si="559"/>
        <v>6.2450000000000006E-2</v>
      </c>
      <c r="BF852" s="132">
        <f t="shared" si="560"/>
        <v>1.8000000000000002E-2</v>
      </c>
      <c r="BG852" s="132">
        <f t="shared" si="571"/>
        <v>1.0699999999999999E-2</v>
      </c>
      <c r="BH852" s="132"/>
      <c r="BI852" s="132">
        <f t="shared" si="539"/>
        <v>1.4284000000000001</v>
      </c>
      <c r="BJ852" s="132">
        <f t="shared" si="539"/>
        <v>2.4911000000000003</v>
      </c>
      <c r="BK852" s="132">
        <f t="shared" si="539"/>
        <v>3.4895</v>
      </c>
      <c r="BL852" s="132">
        <f t="shared" si="561"/>
        <v>0.38790000000000002</v>
      </c>
      <c r="BM852" s="132">
        <f t="shared" si="572"/>
        <v>1.518</v>
      </c>
      <c r="BN852" s="132">
        <f t="shared" si="562"/>
        <v>0.85630000000000006</v>
      </c>
      <c r="BO852" s="132"/>
      <c r="BP852" s="132">
        <f t="shared" si="573"/>
        <v>3.8312500000000003</v>
      </c>
      <c r="BQ852" s="132">
        <f t="shared" si="574"/>
        <v>10.1105</v>
      </c>
      <c r="BR852" s="132">
        <f t="shared" si="575"/>
        <v>0.374</v>
      </c>
      <c r="BS852" s="132">
        <f t="shared" si="563"/>
        <v>0.11058000000000001</v>
      </c>
      <c r="BT852" s="132">
        <f t="shared" si="564"/>
        <v>1.3826000000000001</v>
      </c>
      <c r="BU852" s="132"/>
      <c r="BV852" s="132">
        <f t="shared" si="576"/>
        <v>0.16870000000000002</v>
      </c>
      <c r="BW852" s="133">
        <f t="shared" si="540"/>
        <v>1.407</v>
      </c>
      <c r="BX852" s="133">
        <f t="shared" si="540"/>
        <v>1.2741</v>
      </c>
      <c r="BY852" s="133">
        <f t="shared" si="565"/>
        <v>0.32619999999999999</v>
      </c>
      <c r="BZ852" s="133">
        <f t="shared" si="566"/>
        <v>0.3861</v>
      </c>
      <c r="CA852" s="133">
        <f t="shared" si="567"/>
        <v>1.1900000000000001E-2</v>
      </c>
      <c r="CB852" s="133">
        <f t="shared" si="568"/>
        <v>6.0170000000000003</v>
      </c>
      <c r="CC852" s="133"/>
      <c r="CD852" s="133">
        <f t="shared" si="569"/>
        <v>1.6152</v>
      </c>
    </row>
    <row r="853" spans="1:82" ht="15.75" x14ac:dyDescent="0.25">
      <c r="A853" s="125">
        <v>43951</v>
      </c>
      <c r="B853" s="138">
        <v>14546</v>
      </c>
      <c r="C853" s="138">
        <v>49987</v>
      </c>
      <c r="D853" s="138">
        <v>70116</v>
      </c>
      <c r="E853" s="138">
        <v>15322</v>
      </c>
      <c r="F853" s="138">
        <v>42780</v>
      </c>
      <c r="G853" s="146">
        <v>2526</v>
      </c>
      <c r="H853" s="138">
        <v>14127</v>
      </c>
      <c r="I853" s="138">
        <v>13803</v>
      </c>
      <c r="J853" s="138">
        <v>101302</v>
      </c>
      <c r="K853" s="138">
        <v>76718</v>
      </c>
      <c r="L853" s="138">
        <v>3991</v>
      </c>
      <c r="M853" s="138">
        <v>922</v>
      </c>
      <c r="N853" s="156">
        <v>119</v>
      </c>
      <c r="O853" s="138">
        <v>12320</v>
      </c>
      <c r="P853" s="138">
        <v>16665</v>
      </c>
      <c r="Q853" s="138">
        <v>3530</v>
      </c>
      <c r="R853" s="138">
        <v>13631</v>
      </c>
      <c r="S853" s="138">
        <v>43141</v>
      </c>
      <c r="T853" s="138">
        <v>8393</v>
      </c>
      <c r="U853" s="138">
        <v>4005</v>
      </c>
      <c r="V853" s="138">
        <v>28046</v>
      </c>
      <c r="W853" s="138">
        <v>30758</v>
      </c>
      <c r="X853" s="138">
        <v>16040</v>
      </c>
      <c r="Y853" s="138">
        <v>11723</v>
      </c>
      <c r="Z853" s="138">
        <v>11870</v>
      </c>
      <c r="AA853" s="138">
        <v>46778</v>
      </c>
      <c r="AB853" s="138">
        <v>1338</v>
      </c>
      <c r="AC853" s="138">
        <v>569</v>
      </c>
      <c r="AD853" s="138">
        <v>2061</v>
      </c>
      <c r="AE853" s="138">
        <v>28354</v>
      </c>
      <c r="AF853" s="138">
        <v>6723</v>
      </c>
      <c r="AG853" s="138">
        <v>3920</v>
      </c>
      <c r="AH853" s="138">
        <v>8150</v>
      </c>
      <c r="AI853" s="138">
        <v>11730</v>
      </c>
      <c r="AJ853" s="138">
        <v>363440</v>
      </c>
      <c r="AK853" s="128">
        <f>(M853)*0.00001</f>
        <v>9.2200000000000008E-3</v>
      </c>
      <c r="AL853" s="129">
        <f>(B853)*0.0001</f>
        <v>1.4546000000000001</v>
      </c>
      <c r="AM853" s="129">
        <f>(C853)*0.00005</f>
        <v>2.4993500000000002</v>
      </c>
      <c r="AN853" s="129">
        <f>(D853)*0.00005</f>
        <v>3.5058000000000002</v>
      </c>
      <c r="AO853" s="129">
        <f>(J853)*0.0001</f>
        <v>10.1302</v>
      </c>
      <c r="AP853" s="129">
        <f>(K853)*0.00005</f>
        <v>3.8359000000000001</v>
      </c>
      <c r="AQ853" s="129">
        <f>(AH853)*0.00001</f>
        <v>8.1500000000000003E-2</v>
      </c>
      <c r="AR853" s="129">
        <f t="shared" si="543"/>
        <v>1.1729999999999999E-2</v>
      </c>
      <c r="AT853" s="131">
        <f t="shared" si="570"/>
        <v>43951</v>
      </c>
      <c r="AU853" s="132">
        <f t="shared" si="549"/>
        <v>0.28354000000000001</v>
      </c>
      <c r="AV853" s="132">
        <f t="shared" si="550"/>
        <v>0.46778000000000003</v>
      </c>
      <c r="AW853" s="132">
        <f t="shared" si="551"/>
        <v>0.43141000000000002</v>
      </c>
      <c r="AX853" s="132">
        <f t="shared" si="552"/>
        <v>5.6900000000000006E-3</v>
      </c>
      <c r="AY853" s="132">
        <f t="shared" si="553"/>
        <v>1.3380000000000001E-2</v>
      </c>
      <c r="AZ853" s="132">
        <f t="shared" si="554"/>
        <v>0.28046000000000004</v>
      </c>
      <c r="BA853" s="132">
        <f t="shared" si="555"/>
        <v>0.11723000000000001</v>
      </c>
      <c r="BB853" s="132">
        <f t="shared" si="556"/>
        <v>0.61516000000000004</v>
      </c>
      <c r="BC853" s="132">
        <f t="shared" si="557"/>
        <v>0.11870000000000001</v>
      </c>
      <c r="BD853" s="132">
        <f t="shared" si="558"/>
        <v>0.16040000000000001</v>
      </c>
      <c r="BE853" s="132">
        <f t="shared" si="559"/>
        <v>6.7230000000000012E-2</v>
      </c>
      <c r="BF853" s="132">
        <f t="shared" si="560"/>
        <v>2.0610000000000003E-2</v>
      </c>
      <c r="BG853" s="132">
        <f t="shared" si="571"/>
        <v>3.9199999999999999E-3</v>
      </c>
      <c r="BH853" s="132"/>
      <c r="BI853" s="132">
        <f t="shared" si="539"/>
        <v>1.4546000000000001</v>
      </c>
      <c r="BJ853" s="132">
        <f t="shared" si="539"/>
        <v>2.4993500000000002</v>
      </c>
      <c r="BK853" s="132">
        <f t="shared" si="539"/>
        <v>3.5058000000000002</v>
      </c>
      <c r="BL853" s="132">
        <f t="shared" si="561"/>
        <v>0.40050000000000002</v>
      </c>
      <c r="BM853" s="132">
        <f t="shared" si="572"/>
        <v>1.5322</v>
      </c>
      <c r="BN853" s="132">
        <f t="shared" si="562"/>
        <v>0.85560000000000003</v>
      </c>
      <c r="BO853" s="132"/>
      <c r="BP853" s="132">
        <f t="shared" si="573"/>
        <v>3.8359000000000001</v>
      </c>
      <c r="BQ853" s="132">
        <f t="shared" si="574"/>
        <v>10.1302</v>
      </c>
      <c r="BR853" s="132">
        <f t="shared" si="575"/>
        <v>0.36343999999999999</v>
      </c>
      <c r="BS853" s="132">
        <f t="shared" si="563"/>
        <v>8.3930000000000005E-2</v>
      </c>
      <c r="BT853" s="132">
        <f t="shared" si="564"/>
        <v>1.3631</v>
      </c>
      <c r="BU853" s="132"/>
      <c r="BV853" s="132">
        <f t="shared" si="576"/>
        <v>0.25259999999999999</v>
      </c>
      <c r="BW853" s="133">
        <f t="shared" si="540"/>
        <v>1.4127000000000001</v>
      </c>
      <c r="BX853" s="133">
        <f t="shared" si="540"/>
        <v>1.3803000000000001</v>
      </c>
      <c r="BY853" s="133">
        <f t="shared" si="565"/>
        <v>0.35300000000000004</v>
      </c>
      <c r="BZ853" s="133">
        <f t="shared" si="566"/>
        <v>0.39910000000000001</v>
      </c>
      <c r="CA853" s="133">
        <f t="shared" si="567"/>
        <v>1.1900000000000001E-2</v>
      </c>
      <c r="CB853" s="133">
        <f t="shared" si="568"/>
        <v>6.16</v>
      </c>
      <c r="CC853" s="133"/>
      <c r="CD853" s="133">
        <f t="shared" si="569"/>
        <v>1.6665000000000001</v>
      </c>
    </row>
    <row r="854" spans="1:82" ht="15.75" x14ac:dyDescent="0.25">
      <c r="A854" s="125">
        <v>43952</v>
      </c>
      <c r="B854" s="126">
        <v>16102</v>
      </c>
      <c r="C854" s="126">
        <v>54226</v>
      </c>
      <c r="D854" s="126">
        <v>74375</v>
      </c>
      <c r="E854" s="126">
        <v>15992</v>
      </c>
      <c r="F854" s="126">
        <v>43646</v>
      </c>
      <c r="G854" s="135">
        <v>2847</v>
      </c>
      <c r="H854" s="126">
        <v>17644</v>
      </c>
      <c r="I854" s="126">
        <v>18632</v>
      </c>
      <c r="J854" s="126">
        <v>105957</v>
      </c>
      <c r="K854" s="126">
        <v>79359</v>
      </c>
      <c r="L854" s="126">
        <v>4572</v>
      </c>
      <c r="M854" s="126">
        <v>1293</v>
      </c>
      <c r="N854" s="126">
        <v>101</v>
      </c>
      <c r="O854" s="126">
        <v>13624</v>
      </c>
      <c r="P854" s="126">
        <v>23754</v>
      </c>
      <c r="Q854" s="126">
        <v>4256</v>
      </c>
      <c r="R854" s="126">
        <v>15189</v>
      </c>
      <c r="S854" s="126">
        <v>45333</v>
      </c>
      <c r="T854" s="126">
        <v>12549</v>
      </c>
      <c r="U854" s="126">
        <v>4485</v>
      </c>
      <c r="V854" s="126">
        <v>29274</v>
      </c>
      <c r="W854" s="126">
        <v>30085</v>
      </c>
      <c r="X854" s="126">
        <v>19830</v>
      </c>
      <c r="Y854" s="126">
        <v>12000</v>
      </c>
      <c r="Z854" s="126">
        <v>11636</v>
      </c>
      <c r="AA854" s="126">
        <v>50578</v>
      </c>
      <c r="AB854" s="126">
        <v>1625</v>
      </c>
      <c r="AC854" s="126">
        <v>571</v>
      </c>
      <c r="AD854" s="126">
        <v>3814</v>
      </c>
      <c r="AE854" s="126">
        <v>29976</v>
      </c>
      <c r="AF854" s="126">
        <v>6860</v>
      </c>
      <c r="AG854" s="126">
        <v>11010</v>
      </c>
      <c r="AH854" s="126">
        <v>16410</v>
      </c>
      <c r="AI854" s="126">
        <v>17890</v>
      </c>
      <c r="AJ854" s="126">
        <v>369280</v>
      </c>
      <c r="AK854" s="128">
        <f t="shared" ref="AK854:AK913" si="578">(M854)*0.00001</f>
        <v>1.2930000000000001E-2</v>
      </c>
      <c r="AL854" s="129">
        <f t="shared" ref="AL854:AL913" si="579">(B854)*0.0001</f>
        <v>1.6102000000000001</v>
      </c>
      <c r="AM854" s="129">
        <f t="shared" ref="AM854:AN869" si="580">(C854)*0.00005</f>
        <v>2.7113</v>
      </c>
      <c r="AN854" s="129">
        <f t="shared" si="580"/>
        <v>3.71875</v>
      </c>
      <c r="AO854" s="129">
        <f t="shared" ref="AO854:AO913" si="581">(J854)*0.0001</f>
        <v>10.595700000000001</v>
      </c>
      <c r="AP854" s="129">
        <f t="shared" ref="AP854:AP913" si="582">(K854)*0.00005</f>
        <v>3.9679500000000001</v>
      </c>
      <c r="AQ854" s="129">
        <f>(AH854)*0.00001</f>
        <v>0.16410000000000002</v>
      </c>
      <c r="AR854" s="129">
        <f>(AI854)*0.00001</f>
        <v>0.1789</v>
      </c>
      <c r="AT854" s="131">
        <f t="shared" si="570"/>
        <v>43952</v>
      </c>
      <c r="AU854" s="132">
        <f t="shared" si="549"/>
        <v>0.29976000000000003</v>
      </c>
      <c r="AV854" s="132">
        <f t="shared" si="550"/>
        <v>0.50578000000000001</v>
      </c>
      <c r="AW854" s="132">
        <f t="shared" si="551"/>
        <v>0.45333000000000001</v>
      </c>
      <c r="AX854" s="132">
        <f t="shared" si="552"/>
        <v>5.7100000000000007E-3</v>
      </c>
      <c r="AY854" s="132">
        <f t="shared" si="553"/>
        <v>1.6250000000000001E-2</v>
      </c>
      <c r="AZ854" s="132">
        <f t="shared" si="554"/>
        <v>0.29274</v>
      </c>
      <c r="BA854" s="132">
        <f t="shared" si="555"/>
        <v>0.12000000000000001</v>
      </c>
      <c r="BB854" s="132">
        <f t="shared" si="556"/>
        <v>0.60170000000000001</v>
      </c>
      <c r="BC854" s="132">
        <f t="shared" si="557"/>
        <v>0.11636000000000001</v>
      </c>
      <c r="BD854" s="132">
        <f t="shared" si="558"/>
        <v>0.1983</v>
      </c>
      <c r="BE854" s="132">
        <f t="shared" si="559"/>
        <v>6.8600000000000008E-2</v>
      </c>
      <c r="BF854" s="132">
        <f t="shared" si="560"/>
        <v>3.814E-2</v>
      </c>
      <c r="BG854" s="132">
        <f t="shared" si="571"/>
        <v>1.1009999999999999E-2</v>
      </c>
      <c r="BH854" s="132"/>
      <c r="BI854" s="132">
        <f t="shared" si="539"/>
        <v>1.6102000000000001</v>
      </c>
      <c r="BJ854" s="132">
        <f t="shared" si="539"/>
        <v>2.7113</v>
      </c>
      <c r="BK854" s="132">
        <f t="shared" si="539"/>
        <v>3.71875</v>
      </c>
      <c r="BL854" s="132">
        <f t="shared" si="561"/>
        <v>0.44850000000000001</v>
      </c>
      <c r="BM854" s="132">
        <f t="shared" si="572"/>
        <v>1.5992000000000002</v>
      </c>
      <c r="BN854" s="132">
        <f t="shared" si="562"/>
        <v>0.87292000000000003</v>
      </c>
      <c r="BO854" s="132"/>
      <c r="BP854" s="132">
        <f t="shared" si="573"/>
        <v>3.9679500000000001</v>
      </c>
      <c r="BQ854" s="132">
        <f t="shared" si="574"/>
        <v>10.595700000000001</v>
      </c>
      <c r="BR854" s="132">
        <f t="shared" si="575"/>
        <v>0.36928</v>
      </c>
      <c r="BS854" s="132">
        <f t="shared" si="563"/>
        <v>0.12549000000000002</v>
      </c>
      <c r="BT854" s="132">
        <f t="shared" si="564"/>
        <v>1.5189000000000001</v>
      </c>
      <c r="BU854" s="132"/>
      <c r="BV854" s="132">
        <f t="shared" si="576"/>
        <v>0.28470000000000001</v>
      </c>
      <c r="BW854" s="133">
        <f t="shared" si="540"/>
        <v>1.7644000000000002</v>
      </c>
      <c r="BX854" s="133">
        <f t="shared" si="540"/>
        <v>1.8632000000000002</v>
      </c>
      <c r="BY854" s="133">
        <f t="shared" si="565"/>
        <v>0.42560000000000003</v>
      </c>
      <c r="BZ854" s="133">
        <f t="shared" si="566"/>
        <v>0.4572</v>
      </c>
      <c r="CA854" s="133">
        <f t="shared" si="567"/>
        <v>1.0100000000000001E-2</v>
      </c>
      <c r="CB854" s="133">
        <f t="shared" si="568"/>
        <v>6.8120000000000003</v>
      </c>
      <c r="CC854" s="133"/>
      <c r="CD854" s="133">
        <f t="shared" si="569"/>
        <v>2.3754</v>
      </c>
    </row>
    <row r="855" spans="1:82" ht="15.75" x14ac:dyDescent="0.25">
      <c r="A855" s="125">
        <v>43953</v>
      </c>
      <c r="B855" s="126">
        <v>15865</v>
      </c>
      <c r="C855" s="126">
        <v>53434</v>
      </c>
      <c r="D855" s="126">
        <v>73471</v>
      </c>
      <c r="E855" s="126">
        <v>15297</v>
      </c>
      <c r="F855" s="126">
        <v>43730</v>
      </c>
      <c r="G855" s="135">
        <v>2899</v>
      </c>
      <c r="H855" s="126">
        <v>17079</v>
      </c>
      <c r="I855" s="126">
        <v>17370</v>
      </c>
      <c r="J855" s="126">
        <v>103894</v>
      </c>
      <c r="K855" s="126">
        <v>77577</v>
      </c>
      <c r="L855" s="126">
        <v>4578</v>
      </c>
      <c r="M855" s="126">
        <v>574</v>
      </c>
      <c r="N855" s="126">
        <v>88</v>
      </c>
      <c r="O855" s="126">
        <v>12728</v>
      </c>
      <c r="P855" s="126">
        <v>23282</v>
      </c>
      <c r="Q855" s="126">
        <v>3855</v>
      </c>
      <c r="R855" s="126">
        <v>14046</v>
      </c>
      <c r="S855" s="126">
        <v>44543</v>
      </c>
      <c r="T855" s="126">
        <v>8808</v>
      </c>
      <c r="U855" s="126">
        <v>4088</v>
      </c>
      <c r="V855" s="126">
        <v>30109</v>
      </c>
      <c r="W855" s="126">
        <v>29799</v>
      </c>
      <c r="X855" s="126">
        <v>18125</v>
      </c>
      <c r="Y855" s="126">
        <v>11255</v>
      </c>
      <c r="Z855" s="126">
        <v>11942</v>
      </c>
      <c r="AA855" s="126">
        <v>50720</v>
      </c>
      <c r="AB855" s="126">
        <v>1329</v>
      </c>
      <c r="AC855" s="126">
        <v>874</v>
      </c>
      <c r="AD855" s="126">
        <v>2363</v>
      </c>
      <c r="AE855" s="126">
        <v>29779</v>
      </c>
      <c r="AF855" s="126">
        <v>5640</v>
      </c>
      <c r="AG855" s="126">
        <v>6760</v>
      </c>
      <c r="AH855" s="126">
        <v>13330</v>
      </c>
      <c r="AI855" s="126">
        <v>12890</v>
      </c>
      <c r="AJ855" s="126">
        <v>338280</v>
      </c>
      <c r="AK855" s="128">
        <f t="shared" si="578"/>
        <v>5.7400000000000003E-3</v>
      </c>
      <c r="AL855" s="129">
        <f t="shared" si="579"/>
        <v>1.5865</v>
      </c>
      <c r="AM855" s="129">
        <f t="shared" si="580"/>
        <v>2.6717</v>
      </c>
      <c r="AN855" s="129">
        <f t="shared" si="580"/>
        <v>3.6735500000000001</v>
      </c>
      <c r="AO855" s="129">
        <f t="shared" si="581"/>
        <v>10.3894</v>
      </c>
      <c r="AP855" s="129">
        <f t="shared" si="582"/>
        <v>3.8788500000000004</v>
      </c>
      <c r="AQ855" s="129">
        <f t="shared" ref="AQ855:AR884" si="583">(AH855)*0.00001</f>
        <v>0.1333</v>
      </c>
      <c r="AR855" s="129">
        <f t="shared" si="583"/>
        <v>0.12890000000000001</v>
      </c>
      <c r="AT855" s="131">
        <f t="shared" si="570"/>
        <v>43953</v>
      </c>
      <c r="AU855" s="132">
        <f t="shared" si="549"/>
        <v>0.29779</v>
      </c>
      <c r="AV855" s="132">
        <f t="shared" si="550"/>
        <v>0.5072000000000001</v>
      </c>
      <c r="AW855" s="132">
        <f t="shared" si="551"/>
        <v>0.44543000000000005</v>
      </c>
      <c r="AX855" s="132">
        <f t="shared" si="552"/>
        <v>8.7400000000000012E-3</v>
      </c>
      <c r="AY855" s="132">
        <f t="shared" si="553"/>
        <v>1.3290000000000001E-2</v>
      </c>
      <c r="AZ855" s="132">
        <f t="shared" si="554"/>
        <v>0.30109000000000002</v>
      </c>
      <c r="BA855" s="132">
        <f t="shared" si="555"/>
        <v>0.11255000000000001</v>
      </c>
      <c r="BB855" s="132">
        <f t="shared" si="556"/>
        <v>0.59598000000000007</v>
      </c>
      <c r="BC855" s="132">
        <f t="shared" si="557"/>
        <v>0.11942000000000001</v>
      </c>
      <c r="BD855" s="132">
        <f t="shared" si="558"/>
        <v>0.18125000000000002</v>
      </c>
      <c r="BE855" s="132">
        <f t="shared" si="559"/>
        <v>5.6400000000000006E-2</v>
      </c>
      <c r="BF855" s="132">
        <f t="shared" si="560"/>
        <v>2.3630000000000002E-2</v>
      </c>
      <c r="BG855" s="132">
        <f t="shared" si="571"/>
        <v>6.7599999999999995E-3</v>
      </c>
      <c r="BH855" s="132"/>
      <c r="BI855" s="132">
        <f t="shared" si="539"/>
        <v>1.5865</v>
      </c>
      <c r="BJ855" s="132">
        <f t="shared" si="539"/>
        <v>2.6717</v>
      </c>
      <c r="BK855" s="132">
        <f t="shared" si="539"/>
        <v>3.6735500000000001</v>
      </c>
      <c r="BL855" s="132">
        <f t="shared" si="561"/>
        <v>0.4088</v>
      </c>
      <c r="BM855" s="132">
        <f t="shared" si="572"/>
        <v>1.5297000000000001</v>
      </c>
      <c r="BN855" s="132">
        <f t="shared" si="562"/>
        <v>0.87460000000000004</v>
      </c>
      <c r="BO855" s="132"/>
      <c r="BP855" s="132">
        <f t="shared" si="573"/>
        <v>3.8788500000000004</v>
      </c>
      <c r="BQ855" s="132">
        <f t="shared" si="574"/>
        <v>10.3894</v>
      </c>
      <c r="BR855" s="132">
        <f t="shared" si="575"/>
        <v>0.33827999999999997</v>
      </c>
      <c r="BS855" s="132">
        <f t="shared" si="563"/>
        <v>8.8080000000000006E-2</v>
      </c>
      <c r="BT855" s="132">
        <f t="shared" si="564"/>
        <v>1.4046000000000001</v>
      </c>
      <c r="BU855" s="132"/>
      <c r="BV855" s="132">
        <f t="shared" si="576"/>
        <v>0.28989999999999999</v>
      </c>
      <c r="BW855" s="133">
        <f t="shared" si="540"/>
        <v>1.7079</v>
      </c>
      <c r="BX855" s="133">
        <f t="shared" si="540"/>
        <v>1.7370000000000001</v>
      </c>
      <c r="BY855" s="133">
        <f t="shared" si="565"/>
        <v>0.38550000000000001</v>
      </c>
      <c r="BZ855" s="133">
        <f t="shared" si="566"/>
        <v>0.45780000000000004</v>
      </c>
      <c r="CA855" s="133">
        <f t="shared" si="567"/>
        <v>8.8000000000000005E-3</v>
      </c>
      <c r="CB855" s="133">
        <f t="shared" si="568"/>
        <v>6.3639999999999999</v>
      </c>
      <c r="CC855" s="133"/>
      <c r="CD855" s="133">
        <f t="shared" si="569"/>
        <v>2.3282000000000003</v>
      </c>
    </row>
    <row r="856" spans="1:82" ht="15.75" x14ac:dyDescent="0.25">
      <c r="A856" s="125">
        <v>43954</v>
      </c>
      <c r="B856" s="126">
        <v>15769</v>
      </c>
      <c r="C856" s="126">
        <v>54107</v>
      </c>
      <c r="D856" s="126">
        <v>74057</v>
      </c>
      <c r="E856" s="126">
        <v>14999</v>
      </c>
      <c r="F856" s="126">
        <v>44900</v>
      </c>
      <c r="G856" s="135">
        <v>2777</v>
      </c>
      <c r="H856" s="126">
        <v>17011</v>
      </c>
      <c r="I856" s="126">
        <v>16493</v>
      </c>
      <c r="J856" s="126">
        <v>105143</v>
      </c>
      <c r="K856" s="126">
        <v>78133</v>
      </c>
      <c r="L856" s="126">
        <v>4340</v>
      </c>
      <c r="M856" s="126">
        <v>552</v>
      </c>
      <c r="N856" s="126">
        <v>71</v>
      </c>
      <c r="O856" s="126">
        <v>13190</v>
      </c>
      <c r="P856" s="126">
        <v>21786</v>
      </c>
      <c r="Q856" s="126">
        <v>3647</v>
      </c>
      <c r="R856" s="126">
        <v>13800</v>
      </c>
      <c r="S856" s="126">
        <v>43955</v>
      </c>
      <c r="T856" s="126">
        <v>11432</v>
      </c>
      <c r="U856" s="126">
        <v>3992</v>
      </c>
      <c r="V856" s="126">
        <v>30680</v>
      </c>
      <c r="W856" s="126">
        <v>31888</v>
      </c>
      <c r="X856" s="126">
        <v>18252</v>
      </c>
      <c r="Y856" s="126">
        <v>11806</v>
      </c>
      <c r="Z856" s="126">
        <v>11755</v>
      </c>
      <c r="AA856" s="126">
        <v>51482</v>
      </c>
      <c r="AB856" s="126">
        <v>1422</v>
      </c>
      <c r="AC856" s="126">
        <v>820</v>
      </c>
      <c r="AD856" s="126">
        <v>1805</v>
      </c>
      <c r="AE856" s="126">
        <v>30958</v>
      </c>
      <c r="AF856" s="126">
        <v>6149</v>
      </c>
      <c r="AG856" s="126">
        <v>11010</v>
      </c>
      <c r="AH856" s="126">
        <v>9380</v>
      </c>
      <c r="AI856" s="126">
        <v>6630</v>
      </c>
      <c r="AJ856" s="126">
        <v>378840</v>
      </c>
      <c r="AK856" s="128">
        <f t="shared" si="578"/>
        <v>5.5200000000000006E-3</v>
      </c>
      <c r="AL856" s="129">
        <f t="shared" si="579"/>
        <v>1.5769</v>
      </c>
      <c r="AM856" s="129">
        <f t="shared" si="580"/>
        <v>2.7053500000000001</v>
      </c>
      <c r="AN856" s="129">
        <f t="shared" si="580"/>
        <v>3.7028500000000002</v>
      </c>
      <c r="AO856" s="129">
        <f t="shared" si="581"/>
        <v>10.5143</v>
      </c>
      <c r="AP856" s="129">
        <f t="shared" si="582"/>
        <v>3.9066500000000004</v>
      </c>
      <c r="AQ856" s="129">
        <f t="shared" si="583"/>
        <v>9.3800000000000008E-2</v>
      </c>
      <c r="AR856" s="129">
        <f t="shared" si="583"/>
        <v>6.6300000000000012E-2</v>
      </c>
      <c r="AT856" s="131">
        <f t="shared" si="570"/>
        <v>43954</v>
      </c>
      <c r="AU856" s="132">
        <f t="shared" si="549"/>
        <v>0.30958000000000002</v>
      </c>
      <c r="AV856" s="132">
        <f t="shared" si="550"/>
        <v>0.51482000000000006</v>
      </c>
      <c r="AW856" s="132">
        <f t="shared" si="551"/>
        <v>0.43955000000000005</v>
      </c>
      <c r="AX856" s="132">
        <f t="shared" si="552"/>
        <v>8.2000000000000007E-3</v>
      </c>
      <c r="AY856" s="132">
        <f t="shared" si="553"/>
        <v>1.4220000000000002E-2</v>
      </c>
      <c r="AZ856" s="132">
        <f t="shared" si="554"/>
        <v>0.30680000000000002</v>
      </c>
      <c r="BA856" s="132">
        <f t="shared" si="555"/>
        <v>0.11806000000000001</v>
      </c>
      <c r="BB856" s="132">
        <f t="shared" si="556"/>
        <v>0.6377600000000001</v>
      </c>
      <c r="BC856" s="132">
        <f t="shared" si="557"/>
        <v>0.11755000000000002</v>
      </c>
      <c r="BD856" s="132">
        <f t="shared" si="558"/>
        <v>0.18252000000000002</v>
      </c>
      <c r="BE856" s="132">
        <f t="shared" si="559"/>
        <v>6.1490000000000003E-2</v>
      </c>
      <c r="BF856" s="132">
        <f t="shared" si="560"/>
        <v>1.805E-2</v>
      </c>
      <c r="BG856" s="132">
        <f t="shared" si="571"/>
        <v>1.1009999999999999E-2</v>
      </c>
      <c r="BH856" s="132"/>
      <c r="BI856" s="132">
        <f t="shared" si="539"/>
        <v>1.5769</v>
      </c>
      <c r="BJ856" s="132">
        <f t="shared" si="539"/>
        <v>2.7053500000000001</v>
      </c>
      <c r="BK856" s="132">
        <f t="shared" si="539"/>
        <v>3.7028500000000002</v>
      </c>
      <c r="BL856" s="132">
        <f t="shared" si="561"/>
        <v>0.3992</v>
      </c>
      <c r="BM856" s="132">
        <f t="shared" si="572"/>
        <v>1.4999</v>
      </c>
      <c r="BN856" s="132">
        <f t="shared" si="562"/>
        <v>0.89800000000000002</v>
      </c>
      <c r="BO856" s="132"/>
      <c r="BP856" s="132">
        <f t="shared" si="573"/>
        <v>3.9066500000000004</v>
      </c>
      <c r="BQ856" s="132">
        <f t="shared" si="574"/>
        <v>10.5143</v>
      </c>
      <c r="BR856" s="132">
        <f t="shared" si="575"/>
        <v>0.37884000000000001</v>
      </c>
      <c r="BS856" s="132">
        <f t="shared" si="563"/>
        <v>0.11432</v>
      </c>
      <c r="BT856" s="132">
        <f t="shared" si="564"/>
        <v>1.3800000000000001</v>
      </c>
      <c r="BU856" s="132"/>
      <c r="BV856" s="132">
        <f t="shared" si="576"/>
        <v>0.2777</v>
      </c>
      <c r="BW856" s="133">
        <f t="shared" si="540"/>
        <v>1.7011000000000001</v>
      </c>
      <c r="BX856" s="133">
        <f t="shared" si="540"/>
        <v>1.6493</v>
      </c>
      <c r="BY856" s="133">
        <f t="shared" si="565"/>
        <v>0.36470000000000002</v>
      </c>
      <c r="BZ856" s="133">
        <f t="shared" si="566"/>
        <v>0.434</v>
      </c>
      <c r="CA856" s="133">
        <f t="shared" si="567"/>
        <v>7.1000000000000004E-3</v>
      </c>
      <c r="CB856" s="133">
        <f t="shared" si="568"/>
        <v>6.5949999999999998</v>
      </c>
      <c r="CC856" s="133"/>
      <c r="CD856" s="133">
        <f t="shared" si="569"/>
        <v>2.1786000000000003</v>
      </c>
    </row>
    <row r="857" spans="1:82" ht="15.75" x14ac:dyDescent="0.25">
      <c r="A857" s="125">
        <v>43955</v>
      </c>
      <c r="B857" s="148">
        <v>16208</v>
      </c>
      <c r="C857" s="148">
        <v>55145</v>
      </c>
      <c r="D857" s="148">
        <v>75376</v>
      </c>
      <c r="E857" s="148">
        <v>16055</v>
      </c>
      <c r="F857" s="148">
        <v>44387</v>
      </c>
      <c r="G857" s="149">
        <v>1661</v>
      </c>
      <c r="H857" s="148">
        <v>18247</v>
      </c>
      <c r="I857" s="148">
        <v>17039</v>
      </c>
      <c r="J857" s="148">
        <v>109451</v>
      </c>
      <c r="K857" s="148">
        <v>81858</v>
      </c>
      <c r="L857" s="148">
        <v>4829</v>
      </c>
      <c r="M857" s="148">
        <v>5273</v>
      </c>
      <c r="N857" s="148">
        <v>118</v>
      </c>
      <c r="O857" s="148">
        <v>14456</v>
      </c>
      <c r="P857" s="148">
        <v>22104</v>
      </c>
      <c r="Q857" s="148">
        <v>4093</v>
      </c>
      <c r="R857" s="148">
        <v>14577</v>
      </c>
      <c r="S857" s="148">
        <v>46433</v>
      </c>
      <c r="T857" s="148">
        <v>8644</v>
      </c>
      <c r="U857" s="148">
        <v>4479</v>
      </c>
      <c r="V857" s="148">
        <v>30644</v>
      </c>
      <c r="W857" s="148">
        <v>33123</v>
      </c>
      <c r="X857" s="148">
        <v>20845</v>
      </c>
      <c r="Y857" s="148">
        <v>12664</v>
      </c>
      <c r="Z857" s="148">
        <v>11686</v>
      </c>
      <c r="AA857" s="148">
        <v>51416</v>
      </c>
      <c r="AB857" s="148">
        <v>1719</v>
      </c>
      <c r="AC857" s="148">
        <v>746</v>
      </c>
      <c r="AD857" s="148">
        <v>9496</v>
      </c>
      <c r="AE857" s="148">
        <v>31147</v>
      </c>
      <c r="AF857" s="148">
        <v>7702</v>
      </c>
      <c r="AG857" s="148">
        <v>4960</v>
      </c>
      <c r="AH857" s="148">
        <v>100490</v>
      </c>
      <c r="AI857" s="148">
        <v>58830</v>
      </c>
      <c r="AJ857" s="148">
        <v>375640</v>
      </c>
      <c r="AK857" s="128">
        <f t="shared" si="578"/>
        <v>5.2730000000000006E-2</v>
      </c>
      <c r="AL857" s="129">
        <f t="shared" si="579"/>
        <v>1.6208</v>
      </c>
      <c r="AM857" s="129">
        <f t="shared" si="580"/>
        <v>2.75725</v>
      </c>
      <c r="AN857" s="129">
        <f t="shared" si="580"/>
        <v>3.7688000000000001</v>
      </c>
      <c r="AO857" s="129">
        <f t="shared" si="581"/>
        <v>10.9451</v>
      </c>
      <c r="AP857" s="129">
        <f t="shared" si="582"/>
        <v>4.0929000000000002</v>
      </c>
      <c r="AQ857" s="129">
        <f t="shared" si="583"/>
        <v>1.0049000000000001</v>
      </c>
      <c r="AR857" s="129">
        <f t="shared" si="583"/>
        <v>0.58830000000000005</v>
      </c>
      <c r="AT857" s="131">
        <f t="shared" si="570"/>
        <v>43955</v>
      </c>
      <c r="AU857" s="132">
        <f t="shared" si="549"/>
        <v>0.31147000000000002</v>
      </c>
      <c r="AV857" s="132">
        <f t="shared" si="550"/>
        <v>0.51416000000000006</v>
      </c>
      <c r="AW857" s="132">
        <f t="shared" si="551"/>
        <v>0.46433000000000002</v>
      </c>
      <c r="AX857" s="132">
        <f t="shared" si="552"/>
        <v>7.4600000000000005E-3</v>
      </c>
      <c r="AY857" s="132">
        <f t="shared" si="553"/>
        <v>1.719E-2</v>
      </c>
      <c r="AZ857" s="132">
        <f t="shared" si="554"/>
        <v>0.30644000000000005</v>
      </c>
      <c r="BA857" s="132">
        <f t="shared" si="555"/>
        <v>0.12664</v>
      </c>
      <c r="BB857" s="132">
        <f t="shared" si="556"/>
        <v>0.66246000000000005</v>
      </c>
      <c r="BC857" s="132">
        <f t="shared" si="557"/>
        <v>0.11686000000000001</v>
      </c>
      <c r="BD857" s="132">
        <f t="shared" si="558"/>
        <v>0.20845000000000002</v>
      </c>
      <c r="BE857" s="132">
        <f t="shared" si="559"/>
        <v>7.7020000000000005E-2</v>
      </c>
      <c r="BF857" s="132">
        <f t="shared" si="560"/>
        <v>9.4960000000000003E-2</v>
      </c>
      <c r="BG857" s="132">
        <f t="shared" si="571"/>
        <v>4.96E-3</v>
      </c>
      <c r="BH857" s="132"/>
      <c r="BI857" s="132">
        <f t="shared" si="539"/>
        <v>1.6208</v>
      </c>
      <c r="BJ857" s="132">
        <f t="shared" si="539"/>
        <v>2.75725</v>
      </c>
      <c r="BK857" s="132">
        <f t="shared" si="539"/>
        <v>3.7688000000000001</v>
      </c>
      <c r="BL857" s="132">
        <f t="shared" si="561"/>
        <v>0.44790000000000002</v>
      </c>
      <c r="BM857" s="132">
        <f t="shared" si="572"/>
        <v>1.6055000000000001</v>
      </c>
      <c r="BN857" s="132">
        <f t="shared" si="562"/>
        <v>0.88774000000000008</v>
      </c>
      <c r="BO857" s="132"/>
      <c r="BP857" s="132">
        <f t="shared" si="573"/>
        <v>4.0929000000000002</v>
      </c>
      <c r="BQ857" s="132">
        <f t="shared" si="574"/>
        <v>10.9451</v>
      </c>
      <c r="BR857" s="132">
        <f t="shared" si="575"/>
        <v>0.37563999999999997</v>
      </c>
      <c r="BS857" s="132">
        <f t="shared" si="563"/>
        <v>8.6440000000000003E-2</v>
      </c>
      <c r="BT857" s="132">
        <f t="shared" si="564"/>
        <v>1.4577</v>
      </c>
      <c r="BU857" s="132"/>
      <c r="BV857" s="132">
        <f t="shared" si="576"/>
        <v>0.1661</v>
      </c>
      <c r="BW857" s="133">
        <f t="shared" si="540"/>
        <v>1.8247</v>
      </c>
      <c r="BX857" s="133">
        <f t="shared" si="540"/>
        <v>1.7039000000000002</v>
      </c>
      <c r="BY857" s="133">
        <f t="shared" si="565"/>
        <v>0.4093</v>
      </c>
      <c r="BZ857" s="133">
        <f t="shared" si="566"/>
        <v>0.4829</v>
      </c>
      <c r="CA857" s="133">
        <f t="shared" si="567"/>
        <v>1.18E-2</v>
      </c>
      <c r="CB857" s="133">
        <f t="shared" si="568"/>
        <v>7.2279999999999998</v>
      </c>
      <c r="CC857" s="133"/>
      <c r="CD857" s="133">
        <f t="shared" si="569"/>
        <v>2.2103999999999999</v>
      </c>
    </row>
    <row r="858" spans="1:82" ht="15.75" x14ac:dyDescent="0.25">
      <c r="A858" s="125">
        <v>43956</v>
      </c>
      <c r="B858" s="148">
        <v>15104</v>
      </c>
      <c r="C858" s="148">
        <v>51957</v>
      </c>
      <c r="D858" s="148">
        <v>71810</v>
      </c>
      <c r="E858" s="148">
        <v>14891</v>
      </c>
      <c r="F858" s="148">
        <v>42621</v>
      </c>
      <c r="G858" s="148">
        <v>1822</v>
      </c>
      <c r="H858" s="148">
        <v>15918</v>
      </c>
      <c r="I858" s="148">
        <v>15730</v>
      </c>
      <c r="J858" s="148">
        <v>103959</v>
      </c>
      <c r="K858" s="148">
        <v>79694</v>
      </c>
      <c r="L858" s="148">
        <v>4475</v>
      </c>
      <c r="M858" s="148">
        <v>2520</v>
      </c>
      <c r="N858" s="148">
        <v>104</v>
      </c>
      <c r="O858" s="148">
        <v>13000</v>
      </c>
      <c r="P858" s="148">
        <v>19588</v>
      </c>
      <c r="Q858" s="148">
        <v>3649</v>
      </c>
      <c r="R858" s="148">
        <v>14157</v>
      </c>
      <c r="S858" s="148">
        <v>43091</v>
      </c>
      <c r="T858" s="148">
        <v>10819</v>
      </c>
      <c r="U858" s="148">
        <v>3934</v>
      </c>
      <c r="V858" s="148">
        <v>29181</v>
      </c>
      <c r="W858" s="148">
        <v>30257</v>
      </c>
      <c r="X858" s="148">
        <v>17078</v>
      </c>
      <c r="Y858" s="148">
        <v>11777</v>
      </c>
      <c r="Z858" s="148">
        <v>11639</v>
      </c>
      <c r="AA858" s="148">
        <v>49185</v>
      </c>
      <c r="AB858" s="148">
        <v>1022</v>
      </c>
      <c r="AC858" s="148">
        <v>567</v>
      </c>
      <c r="AD858" s="149">
        <v>15961</v>
      </c>
      <c r="AE858" s="148">
        <v>30834</v>
      </c>
      <c r="AF858" s="148">
        <v>6187</v>
      </c>
      <c r="AG858" s="148">
        <v>10790</v>
      </c>
      <c r="AH858" s="148">
        <v>126900</v>
      </c>
      <c r="AI858" s="148">
        <v>117460</v>
      </c>
      <c r="AJ858" s="148">
        <v>372880</v>
      </c>
      <c r="AK858" s="128">
        <f t="shared" si="578"/>
        <v>2.5200000000000004E-2</v>
      </c>
      <c r="AL858" s="129">
        <f t="shared" si="579"/>
        <v>1.5104</v>
      </c>
      <c r="AM858" s="129">
        <f t="shared" si="580"/>
        <v>2.5978500000000002</v>
      </c>
      <c r="AN858" s="129">
        <f t="shared" si="580"/>
        <v>3.5905</v>
      </c>
      <c r="AO858" s="129">
        <f t="shared" si="581"/>
        <v>10.395900000000001</v>
      </c>
      <c r="AP858" s="129">
        <f t="shared" si="582"/>
        <v>3.9847000000000001</v>
      </c>
      <c r="AQ858" s="129">
        <f t="shared" si="583"/>
        <v>1.2690000000000001</v>
      </c>
      <c r="AR858" s="129">
        <f t="shared" si="583"/>
        <v>1.1746000000000001</v>
      </c>
      <c r="AT858" s="131">
        <f t="shared" si="570"/>
        <v>43956</v>
      </c>
      <c r="AU858" s="132">
        <f t="shared" si="549"/>
        <v>0.30834</v>
      </c>
      <c r="AV858" s="132">
        <f t="shared" si="550"/>
        <v>0.49185000000000006</v>
      </c>
      <c r="AW858" s="132">
        <f t="shared" si="551"/>
        <v>0.43091000000000002</v>
      </c>
      <c r="AX858" s="132">
        <f t="shared" si="552"/>
        <v>5.6700000000000006E-3</v>
      </c>
      <c r="AY858" s="132">
        <f t="shared" si="553"/>
        <v>1.0220000000000002E-2</v>
      </c>
      <c r="AZ858" s="132">
        <f t="shared" si="554"/>
        <v>0.29181000000000001</v>
      </c>
      <c r="BA858" s="132">
        <f t="shared" si="555"/>
        <v>0.11777000000000001</v>
      </c>
      <c r="BB858" s="132">
        <f t="shared" si="556"/>
        <v>0.60514000000000001</v>
      </c>
      <c r="BC858" s="132">
        <f t="shared" si="557"/>
        <v>0.11639000000000001</v>
      </c>
      <c r="BD858" s="132">
        <f t="shared" si="558"/>
        <v>0.17078000000000002</v>
      </c>
      <c r="BE858" s="132">
        <f t="shared" si="559"/>
        <v>6.1870000000000008E-2</v>
      </c>
      <c r="BF858" s="132">
        <f t="shared" si="560"/>
        <v>0.15961</v>
      </c>
      <c r="BG858" s="132">
        <f t="shared" si="571"/>
        <v>1.0789999999999999E-2</v>
      </c>
      <c r="BH858" s="132"/>
      <c r="BI858" s="132">
        <f t="shared" si="539"/>
        <v>1.5104</v>
      </c>
      <c r="BJ858" s="132">
        <f t="shared" si="539"/>
        <v>2.5978500000000002</v>
      </c>
      <c r="BK858" s="132">
        <f t="shared" si="539"/>
        <v>3.5905</v>
      </c>
      <c r="BL858" s="132">
        <f t="shared" si="561"/>
        <v>0.39340000000000003</v>
      </c>
      <c r="BM858" s="132">
        <f t="shared" si="572"/>
        <v>1.4891000000000001</v>
      </c>
      <c r="BN858" s="132">
        <f t="shared" si="562"/>
        <v>0.85242000000000007</v>
      </c>
      <c r="BO858" s="132"/>
      <c r="BP858" s="132">
        <f t="shared" si="573"/>
        <v>3.9847000000000001</v>
      </c>
      <c r="BQ858" s="132">
        <f t="shared" si="574"/>
        <v>10.395900000000001</v>
      </c>
      <c r="BR858" s="132">
        <f t="shared" si="575"/>
        <v>0.37287999999999999</v>
      </c>
      <c r="BS858" s="132">
        <f t="shared" si="563"/>
        <v>0.10819000000000001</v>
      </c>
      <c r="BT858" s="132">
        <f t="shared" si="564"/>
        <v>1.4157</v>
      </c>
      <c r="BU858" s="132"/>
      <c r="BV858" s="132">
        <f t="shared" si="576"/>
        <v>0.1822</v>
      </c>
      <c r="BW858" s="133">
        <f t="shared" si="540"/>
        <v>1.5918000000000001</v>
      </c>
      <c r="BX858" s="133">
        <f t="shared" si="540"/>
        <v>1.5730000000000002</v>
      </c>
      <c r="BY858" s="133">
        <f t="shared" si="565"/>
        <v>0.3649</v>
      </c>
      <c r="BZ858" s="133">
        <f t="shared" si="566"/>
        <v>0.44750000000000001</v>
      </c>
      <c r="CA858" s="133">
        <f t="shared" si="567"/>
        <v>1.0400000000000001E-2</v>
      </c>
      <c r="CB858" s="133">
        <f t="shared" si="568"/>
        <v>6.5</v>
      </c>
      <c r="CC858" s="133"/>
      <c r="CD858" s="133">
        <f t="shared" si="569"/>
        <v>1.9588000000000001</v>
      </c>
    </row>
    <row r="859" spans="1:82" ht="15.75" x14ac:dyDescent="0.25">
      <c r="A859" s="125">
        <v>43957</v>
      </c>
      <c r="B859" s="138">
        <v>14905</v>
      </c>
      <c r="C859" s="138">
        <v>52049</v>
      </c>
      <c r="D859" s="138">
        <v>72021</v>
      </c>
      <c r="E859" s="138">
        <v>14724</v>
      </c>
      <c r="F859" s="138">
        <v>43439</v>
      </c>
      <c r="G859" s="138">
        <v>1791</v>
      </c>
      <c r="H859" s="138">
        <v>15405</v>
      </c>
      <c r="I859" s="138">
        <v>15818</v>
      </c>
      <c r="J859" s="138">
        <v>104033</v>
      </c>
      <c r="K859" s="138">
        <v>78445</v>
      </c>
      <c r="L859" s="138">
        <v>4300</v>
      </c>
      <c r="M859" s="138">
        <v>1537</v>
      </c>
      <c r="N859" s="138">
        <v>103</v>
      </c>
      <c r="O859" s="138">
        <v>13049</v>
      </c>
      <c r="P859" s="138">
        <v>19175</v>
      </c>
      <c r="Q859" s="138">
        <v>3821</v>
      </c>
      <c r="R859" s="138">
        <v>13734</v>
      </c>
      <c r="S859" s="138">
        <v>43288</v>
      </c>
      <c r="T859" s="138">
        <v>7999</v>
      </c>
      <c r="U859" s="138">
        <v>3793</v>
      </c>
      <c r="V859" s="138">
        <v>29002</v>
      </c>
      <c r="W859" s="138">
        <v>30272</v>
      </c>
      <c r="X859" s="138">
        <v>18922</v>
      </c>
      <c r="Y859" s="138">
        <v>11486</v>
      </c>
      <c r="Z859" s="138">
        <v>11581</v>
      </c>
      <c r="AA859" s="138">
        <v>48729</v>
      </c>
      <c r="AB859" s="138">
        <v>1052</v>
      </c>
      <c r="AC859" s="138">
        <v>538</v>
      </c>
      <c r="AD859" s="138">
        <v>12117</v>
      </c>
      <c r="AE859" s="138">
        <v>32553</v>
      </c>
      <c r="AF859" s="138">
        <v>5842</v>
      </c>
      <c r="AG859" s="138">
        <v>11010</v>
      </c>
      <c r="AH859" s="138">
        <v>98100</v>
      </c>
      <c r="AI859" s="138">
        <v>84950</v>
      </c>
      <c r="AJ859" s="138">
        <v>383140</v>
      </c>
      <c r="AK859" s="128">
        <f t="shared" si="578"/>
        <v>1.5370000000000002E-2</v>
      </c>
      <c r="AL859" s="129">
        <f t="shared" si="579"/>
        <v>1.4905000000000002</v>
      </c>
      <c r="AM859" s="129">
        <f t="shared" si="580"/>
        <v>2.6024500000000002</v>
      </c>
      <c r="AN859" s="129">
        <f t="shared" si="580"/>
        <v>3.6010500000000003</v>
      </c>
      <c r="AO859" s="129">
        <f t="shared" si="581"/>
        <v>10.4033</v>
      </c>
      <c r="AP859" s="129">
        <f t="shared" si="582"/>
        <v>3.92225</v>
      </c>
      <c r="AQ859" s="129">
        <f t="shared" si="583"/>
        <v>0.98100000000000009</v>
      </c>
      <c r="AR859" s="129">
        <f t="shared" si="583"/>
        <v>0.84950000000000003</v>
      </c>
      <c r="AT859" s="131">
        <f t="shared" si="570"/>
        <v>43957</v>
      </c>
      <c r="AU859" s="132">
        <f t="shared" si="549"/>
        <v>0.32553000000000004</v>
      </c>
      <c r="AV859" s="132">
        <f t="shared" si="550"/>
        <v>0.48729000000000006</v>
      </c>
      <c r="AW859" s="132">
        <f t="shared" si="551"/>
        <v>0.43288000000000004</v>
      </c>
      <c r="AX859" s="132">
        <f t="shared" si="552"/>
        <v>5.3800000000000002E-3</v>
      </c>
      <c r="AY859" s="132">
        <f t="shared" si="553"/>
        <v>1.0520000000000002E-2</v>
      </c>
      <c r="AZ859" s="132">
        <f t="shared" si="554"/>
        <v>0.29002</v>
      </c>
      <c r="BA859" s="132">
        <f t="shared" si="555"/>
        <v>0.11486</v>
      </c>
      <c r="BB859" s="132">
        <f t="shared" si="556"/>
        <v>0.60544000000000009</v>
      </c>
      <c r="BC859" s="132">
        <f t="shared" si="557"/>
        <v>0.11581000000000001</v>
      </c>
      <c r="BD859" s="132">
        <f t="shared" si="558"/>
        <v>0.18922000000000003</v>
      </c>
      <c r="BE859" s="132">
        <f t="shared" si="559"/>
        <v>5.8420000000000007E-2</v>
      </c>
      <c r="BF859" s="132">
        <f t="shared" si="560"/>
        <v>0.12117000000000001</v>
      </c>
      <c r="BG859" s="132">
        <f t="shared" si="571"/>
        <v>1.1009999999999999E-2</v>
      </c>
      <c r="BH859" s="132"/>
      <c r="BI859" s="132">
        <f t="shared" si="539"/>
        <v>1.4905000000000002</v>
      </c>
      <c r="BJ859" s="132">
        <f t="shared" si="539"/>
        <v>2.6024500000000002</v>
      </c>
      <c r="BK859" s="132">
        <f t="shared" si="539"/>
        <v>3.6010500000000003</v>
      </c>
      <c r="BL859" s="132">
        <f t="shared" si="561"/>
        <v>0.37930000000000003</v>
      </c>
      <c r="BM859" s="132">
        <f t="shared" si="572"/>
        <v>1.4724000000000002</v>
      </c>
      <c r="BN859" s="132">
        <f t="shared" si="562"/>
        <v>0.86878000000000011</v>
      </c>
      <c r="BO859" s="132"/>
      <c r="BP859" s="132">
        <f t="shared" si="573"/>
        <v>3.92225</v>
      </c>
      <c r="BQ859" s="132">
        <f t="shared" si="574"/>
        <v>10.4033</v>
      </c>
      <c r="BR859" s="132">
        <f t="shared" si="575"/>
        <v>0.38313999999999998</v>
      </c>
      <c r="BS859" s="132">
        <f t="shared" si="563"/>
        <v>7.9990000000000006E-2</v>
      </c>
      <c r="BT859" s="132">
        <f t="shared" si="564"/>
        <v>1.3734000000000002</v>
      </c>
      <c r="BU859" s="132"/>
      <c r="BV859" s="132">
        <f t="shared" si="576"/>
        <v>0.17910000000000001</v>
      </c>
      <c r="BW859" s="133">
        <f t="shared" si="540"/>
        <v>1.5405</v>
      </c>
      <c r="BX859" s="133">
        <f t="shared" si="540"/>
        <v>1.5818000000000001</v>
      </c>
      <c r="BY859" s="133">
        <f t="shared" si="565"/>
        <v>0.3821</v>
      </c>
      <c r="BZ859" s="133">
        <f t="shared" si="566"/>
        <v>0.43</v>
      </c>
      <c r="CA859" s="133">
        <f t="shared" si="567"/>
        <v>1.03E-2</v>
      </c>
      <c r="CB859" s="133">
        <f t="shared" si="568"/>
        <v>6.5244999999999997</v>
      </c>
      <c r="CC859" s="133"/>
      <c r="CD859" s="133">
        <f t="shared" si="569"/>
        <v>1.9175</v>
      </c>
    </row>
    <row r="860" spans="1:82" ht="15.75" x14ac:dyDescent="0.25">
      <c r="A860" s="125">
        <v>43958</v>
      </c>
      <c r="B860" s="138">
        <v>15113</v>
      </c>
      <c r="C860" s="138">
        <v>51429</v>
      </c>
      <c r="D860" s="138">
        <v>71462</v>
      </c>
      <c r="E860" s="138">
        <v>14492</v>
      </c>
      <c r="F860" s="138">
        <v>40854</v>
      </c>
      <c r="G860" s="138">
        <v>1840</v>
      </c>
      <c r="H860" s="138">
        <v>14836</v>
      </c>
      <c r="I860" s="138">
        <v>15160</v>
      </c>
      <c r="J860" s="138">
        <v>103490</v>
      </c>
      <c r="K860" s="138">
        <v>76750</v>
      </c>
      <c r="L860" s="138">
        <v>4289</v>
      </c>
      <c r="M860" s="138">
        <v>4236</v>
      </c>
      <c r="N860" s="138">
        <v>105</v>
      </c>
      <c r="O860" s="138">
        <v>12941</v>
      </c>
      <c r="P860" s="138">
        <v>18372</v>
      </c>
      <c r="Q860" s="138">
        <v>3734</v>
      </c>
      <c r="R860" s="138">
        <v>13468</v>
      </c>
      <c r="S860" s="138">
        <v>44649</v>
      </c>
      <c r="T860" s="138">
        <v>10799</v>
      </c>
      <c r="U860" s="138">
        <v>3652</v>
      </c>
      <c r="V860" s="138">
        <v>29242</v>
      </c>
      <c r="W860" s="138">
        <v>32555</v>
      </c>
      <c r="X860" s="138">
        <v>21511</v>
      </c>
      <c r="Y860" s="138">
        <v>11277</v>
      </c>
      <c r="Z860" s="138">
        <v>11469</v>
      </c>
      <c r="AA860" s="138">
        <v>47556</v>
      </c>
      <c r="AB860" s="138">
        <v>1113</v>
      </c>
      <c r="AC860" s="138">
        <v>517</v>
      </c>
      <c r="AD860" s="138">
        <v>11353</v>
      </c>
      <c r="AE860" s="138">
        <v>30164</v>
      </c>
      <c r="AF860" s="138">
        <v>5712</v>
      </c>
      <c r="AG860" s="138">
        <v>0</v>
      </c>
      <c r="AH860" s="138">
        <v>93690</v>
      </c>
      <c r="AI860" s="138">
        <v>77720</v>
      </c>
      <c r="AJ860" s="138">
        <v>373560</v>
      </c>
      <c r="AK860" s="128">
        <f t="shared" si="578"/>
        <v>4.2360000000000002E-2</v>
      </c>
      <c r="AL860" s="129">
        <f t="shared" si="579"/>
        <v>1.5113000000000001</v>
      </c>
      <c r="AM860" s="129">
        <f t="shared" si="580"/>
        <v>2.57145</v>
      </c>
      <c r="AN860" s="129">
        <f t="shared" si="580"/>
        <v>3.5731000000000002</v>
      </c>
      <c r="AO860" s="129">
        <f t="shared" si="581"/>
        <v>10.349</v>
      </c>
      <c r="AP860" s="129">
        <f t="shared" si="582"/>
        <v>3.8375000000000004</v>
      </c>
      <c r="AQ860" s="129">
        <f t="shared" si="583"/>
        <v>0.93690000000000007</v>
      </c>
      <c r="AR860" s="129">
        <f t="shared" si="583"/>
        <v>0.77720000000000011</v>
      </c>
      <c r="AT860" s="131">
        <f t="shared" si="570"/>
        <v>43958</v>
      </c>
      <c r="AU860" s="132">
        <f t="shared" si="549"/>
        <v>0.30164000000000002</v>
      </c>
      <c r="AV860" s="132">
        <f t="shared" si="550"/>
        <v>0.47556000000000004</v>
      </c>
      <c r="AW860" s="132">
        <f t="shared" si="551"/>
        <v>0.44649000000000005</v>
      </c>
      <c r="AX860" s="132">
        <f t="shared" si="552"/>
        <v>5.1700000000000001E-3</v>
      </c>
      <c r="AY860" s="132">
        <f t="shared" si="553"/>
        <v>1.1130000000000001E-2</v>
      </c>
      <c r="AZ860" s="132">
        <f t="shared" si="554"/>
        <v>0.29242000000000001</v>
      </c>
      <c r="BA860" s="132">
        <f t="shared" si="555"/>
        <v>0.11277000000000001</v>
      </c>
      <c r="BB860" s="132">
        <f t="shared" si="556"/>
        <v>0.65110000000000001</v>
      </c>
      <c r="BC860" s="132">
        <f t="shared" si="557"/>
        <v>0.11469000000000001</v>
      </c>
      <c r="BD860" s="132">
        <f t="shared" si="558"/>
        <v>0.21511000000000002</v>
      </c>
      <c r="BE860" s="132">
        <f t="shared" si="559"/>
        <v>5.7120000000000004E-2</v>
      </c>
      <c r="BF860" s="132">
        <f t="shared" si="560"/>
        <v>0.11353000000000001</v>
      </c>
      <c r="BG860" s="132">
        <f t="shared" si="571"/>
        <v>0</v>
      </c>
      <c r="BH860" s="132"/>
      <c r="BI860" s="132">
        <f t="shared" si="539"/>
        <v>1.5113000000000001</v>
      </c>
      <c r="BJ860" s="132">
        <f t="shared" si="539"/>
        <v>2.57145</v>
      </c>
      <c r="BK860" s="132">
        <f t="shared" si="539"/>
        <v>3.5731000000000002</v>
      </c>
      <c r="BL860" s="132">
        <f t="shared" si="561"/>
        <v>0.36520000000000002</v>
      </c>
      <c r="BM860" s="132">
        <f t="shared" si="572"/>
        <v>1.4492</v>
      </c>
      <c r="BN860" s="132">
        <f t="shared" si="562"/>
        <v>0.81708000000000003</v>
      </c>
      <c r="BO860" s="132"/>
      <c r="BP860" s="132">
        <f t="shared" si="573"/>
        <v>3.8375000000000004</v>
      </c>
      <c r="BQ860" s="132">
        <f t="shared" si="574"/>
        <v>10.349</v>
      </c>
      <c r="BR860" s="132">
        <f t="shared" si="575"/>
        <v>0.37356</v>
      </c>
      <c r="BS860" s="132">
        <f t="shared" si="563"/>
        <v>0.10799</v>
      </c>
      <c r="BT860" s="132">
        <f t="shared" si="564"/>
        <v>1.3468</v>
      </c>
      <c r="BU860" s="132"/>
      <c r="BV860" s="132">
        <f t="shared" si="576"/>
        <v>0.184</v>
      </c>
      <c r="BW860" s="133">
        <f t="shared" si="540"/>
        <v>1.4836</v>
      </c>
      <c r="BX860" s="133">
        <f t="shared" si="540"/>
        <v>1.516</v>
      </c>
      <c r="BY860" s="133">
        <f t="shared" si="565"/>
        <v>0.37340000000000001</v>
      </c>
      <c r="BZ860" s="133">
        <f t="shared" si="566"/>
        <v>0.4289</v>
      </c>
      <c r="CA860" s="133">
        <f t="shared" si="567"/>
        <v>1.0500000000000001E-2</v>
      </c>
      <c r="CB860" s="133">
        <f t="shared" si="568"/>
        <v>6.4705000000000004</v>
      </c>
      <c r="CC860" s="133"/>
      <c r="CD860" s="133">
        <f t="shared" si="569"/>
        <v>1.8372000000000002</v>
      </c>
    </row>
    <row r="861" spans="1:82" ht="15.75" x14ac:dyDescent="0.25">
      <c r="A861" s="125">
        <v>43959</v>
      </c>
      <c r="B861" s="138">
        <v>14877</v>
      </c>
      <c r="C861" s="138">
        <v>51386</v>
      </c>
      <c r="D861" s="138">
        <v>70977</v>
      </c>
      <c r="E861" s="138">
        <v>14380</v>
      </c>
      <c r="F861" s="138">
        <v>44333</v>
      </c>
      <c r="G861" s="138">
        <v>1874</v>
      </c>
      <c r="H861" s="138">
        <v>14431</v>
      </c>
      <c r="I861" s="138">
        <v>14445</v>
      </c>
      <c r="J861" s="138">
        <v>103468</v>
      </c>
      <c r="K861" s="138">
        <v>77901</v>
      </c>
      <c r="L861" s="138">
        <v>3960</v>
      </c>
      <c r="M861" s="138">
        <v>2488</v>
      </c>
      <c r="N861" s="138">
        <v>102</v>
      </c>
      <c r="O861" s="138">
        <v>12424</v>
      </c>
      <c r="P861" s="138">
        <v>18725</v>
      </c>
      <c r="Q861" s="138">
        <v>3571</v>
      </c>
      <c r="R861" s="138">
        <v>13968</v>
      </c>
      <c r="S861" s="138">
        <v>42790</v>
      </c>
      <c r="T861" s="138">
        <v>8313</v>
      </c>
      <c r="U861" s="138">
        <v>3572</v>
      </c>
      <c r="V861" s="138">
        <v>28950</v>
      </c>
      <c r="W861" s="138">
        <v>32135</v>
      </c>
      <c r="X861" s="138">
        <v>18897</v>
      </c>
      <c r="Y861" s="138">
        <v>11729</v>
      </c>
      <c r="Z861" s="138">
        <v>11697</v>
      </c>
      <c r="AA861" s="138">
        <v>48862</v>
      </c>
      <c r="AB861" s="138">
        <v>967</v>
      </c>
      <c r="AC861" s="138">
        <v>569</v>
      </c>
      <c r="AD861" s="146">
        <v>12346</v>
      </c>
      <c r="AE861" s="138">
        <v>28544</v>
      </c>
      <c r="AF861" s="138">
        <v>5568</v>
      </c>
      <c r="AG861" s="138">
        <v>10910</v>
      </c>
      <c r="AH861" s="138">
        <v>102920</v>
      </c>
      <c r="AI861" s="138">
        <v>79750</v>
      </c>
      <c r="AJ861" s="138">
        <v>372200</v>
      </c>
      <c r="AK861" s="128">
        <f t="shared" si="578"/>
        <v>2.4880000000000003E-2</v>
      </c>
      <c r="AL861" s="129">
        <f t="shared" si="579"/>
        <v>1.4877</v>
      </c>
      <c r="AM861" s="129">
        <f t="shared" si="580"/>
        <v>2.5693000000000001</v>
      </c>
      <c r="AN861" s="129">
        <f t="shared" si="580"/>
        <v>3.5488500000000003</v>
      </c>
      <c r="AO861" s="129">
        <f t="shared" si="581"/>
        <v>10.3468</v>
      </c>
      <c r="AP861" s="129">
        <f t="shared" si="582"/>
        <v>3.8950500000000003</v>
      </c>
      <c r="AQ861" s="129">
        <f t="shared" si="583"/>
        <v>1.0292000000000001</v>
      </c>
      <c r="AR861" s="129">
        <f t="shared" si="583"/>
        <v>0.7975000000000001</v>
      </c>
      <c r="AT861" s="131">
        <f t="shared" si="570"/>
        <v>43959</v>
      </c>
      <c r="AU861" s="132">
        <f t="shared" si="549"/>
        <v>0.28544000000000003</v>
      </c>
      <c r="AV861" s="132">
        <f t="shared" si="550"/>
        <v>0.48862000000000005</v>
      </c>
      <c r="AW861" s="132">
        <f t="shared" si="551"/>
        <v>0.42790000000000006</v>
      </c>
      <c r="AX861" s="132">
        <f t="shared" si="552"/>
        <v>5.6900000000000006E-3</v>
      </c>
      <c r="AY861" s="132">
        <f t="shared" si="553"/>
        <v>9.6700000000000015E-3</v>
      </c>
      <c r="AZ861" s="132">
        <f t="shared" si="554"/>
        <v>0.28950000000000004</v>
      </c>
      <c r="BA861" s="132">
        <f t="shared" si="555"/>
        <v>0.11729000000000001</v>
      </c>
      <c r="BB861" s="132">
        <f t="shared" si="556"/>
        <v>0.64270000000000005</v>
      </c>
      <c r="BC861" s="132">
        <f t="shared" si="557"/>
        <v>0.11697</v>
      </c>
      <c r="BD861" s="132">
        <f t="shared" si="558"/>
        <v>0.18897000000000003</v>
      </c>
      <c r="BE861" s="132">
        <f t="shared" si="559"/>
        <v>5.5680000000000007E-2</v>
      </c>
      <c r="BF861" s="132">
        <f t="shared" si="560"/>
        <v>0.12346000000000001</v>
      </c>
      <c r="BG861" s="132">
        <f t="shared" si="571"/>
        <v>1.091E-2</v>
      </c>
      <c r="BH861" s="132"/>
      <c r="BI861" s="132">
        <f t="shared" si="539"/>
        <v>1.4877</v>
      </c>
      <c r="BJ861" s="132">
        <f t="shared" si="539"/>
        <v>2.5693000000000001</v>
      </c>
      <c r="BK861" s="132">
        <f t="shared" si="539"/>
        <v>3.5488500000000003</v>
      </c>
      <c r="BL861" s="132">
        <f t="shared" si="561"/>
        <v>0.35720000000000002</v>
      </c>
      <c r="BM861" s="132">
        <f t="shared" si="572"/>
        <v>1.4380000000000002</v>
      </c>
      <c r="BN861" s="132">
        <f t="shared" si="562"/>
        <v>0.88666000000000011</v>
      </c>
      <c r="BO861" s="132"/>
      <c r="BP861" s="132">
        <f t="shared" si="573"/>
        <v>3.8950500000000003</v>
      </c>
      <c r="BQ861" s="132">
        <f t="shared" si="574"/>
        <v>10.3468</v>
      </c>
      <c r="BR861" s="132">
        <f t="shared" si="575"/>
        <v>0.37219999999999998</v>
      </c>
      <c r="BS861" s="132">
        <f t="shared" si="563"/>
        <v>8.3130000000000009E-2</v>
      </c>
      <c r="BT861" s="132">
        <f t="shared" si="564"/>
        <v>1.3968</v>
      </c>
      <c r="BU861" s="132"/>
      <c r="BV861" s="132">
        <f t="shared" si="576"/>
        <v>0.18740000000000001</v>
      </c>
      <c r="BW861" s="133">
        <f t="shared" si="540"/>
        <v>1.4431</v>
      </c>
      <c r="BX861" s="133">
        <f t="shared" si="540"/>
        <v>1.4445000000000001</v>
      </c>
      <c r="BY861" s="133">
        <f t="shared" si="565"/>
        <v>0.35710000000000003</v>
      </c>
      <c r="BZ861" s="133">
        <f t="shared" si="566"/>
        <v>0.39600000000000002</v>
      </c>
      <c r="CA861" s="133">
        <f t="shared" si="567"/>
        <v>1.0200000000000001E-2</v>
      </c>
      <c r="CB861" s="133">
        <f t="shared" si="568"/>
        <v>6.2119999999999997</v>
      </c>
      <c r="CC861" s="133"/>
      <c r="CD861" s="133">
        <f t="shared" si="569"/>
        <v>1.8725000000000001</v>
      </c>
    </row>
    <row r="862" spans="1:82" ht="15.75" x14ac:dyDescent="0.25">
      <c r="A862" s="125">
        <v>43960</v>
      </c>
      <c r="B862" s="138">
        <v>15015</v>
      </c>
      <c r="C862" s="138">
        <v>51498</v>
      </c>
      <c r="D862" s="138">
        <v>71831</v>
      </c>
      <c r="E862" s="138">
        <v>14481</v>
      </c>
      <c r="F862" s="138">
        <v>42930</v>
      </c>
      <c r="G862" s="138">
        <v>1907</v>
      </c>
      <c r="H862" s="138">
        <v>14177</v>
      </c>
      <c r="I862" s="138">
        <v>14845</v>
      </c>
      <c r="J862" s="138">
        <v>103835</v>
      </c>
      <c r="K862" s="138">
        <v>77341</v>
      </c>
      <c r="L862" s="138">
        <v>3877</v>
      </c>
      <c r="M862" s="138">
        <v>4120</v>
      </c>
      <c r="N862" s="138">
        <v>89</v>
      </c>
      <c r="O862" s="138">
        <v>12338</v>
      </c>
      <c r="P862" s="138">
        <v>17784</v>
      </c>
      <c r="Q862" s="138">
        <v>3363</v>
      </c>
      <c r="R862" s="138">
        <v>13784</v>
      </c>
      <c r="S862" s="138">
        <v>43326</v>
      </c>
      <c r="T862" s="138">
        <v>12593</v>
      </c>
      <c r="U862" s="138">
        <v>3449</v>
      </c>
      <c r="V862" s="138">
        <v>30321</v>
      </c>
      <c r="W862" s="138">
        <v>31574</v>
      </c>
      <c r="X862" s="138">
        <v>20839</v>
      </c>
      <c r="Y862" s="138">
        <v>12082</v>
      </c>
      <c r="Z862" s="138">
        <v>13478</v>
      </c>
      <c r="AA862" s="138">
        <v>49685</v>
      </c>
      <c r="AB862" s="138">
        <v>1154</v>
      </c>
      <c r="AC862" s="138">
        <v>540</v>
      </c>
      <c r="AD862" s="146">
        <v>8548</v>
      </c>
      <c r="AE862" s="138">
        <v>28866</v>
      </c>
      <c r="AF862" s="138">
        <v>5231</v>
      </c>
      <c r="AG862" s="138">
        <v>10950</v>
      </c>
      <c r="AH862" s="138">
        <v>74850</v>
      </c>
      <c r="AI862" s="138">
        <v>58570</v>
      </c>
      <c r="AJ862" s="138">
        <v>382620</v>
      </c>
      <c r="AK862" s="128">
        <f t="shared" si="578"/>
        <v>4.1200000000000001E-2</v>
      </c>
      <c r="AL862" s="129">
        <f t="shared" si="579"/>
        <v>1.5015000000000001</v>
      </c>
      <c r="AM862" s="129">
        <f t="shared" si="580"/>
        <v>2.5749</v>
      </c>
      <c r="AN862" s="129">
        <f t="shared" si="580"/>
        <v>3.5915500000000002</v>
      </c>
      <c r="AO862" s="129">
        <f t="shared" si="581"/>
        <v>10.3835</v>
      </c>
      <c r="AP862" s="129">
        <f t="shared" si="582"/>
        <v>3.8670500000000003</v>
      </c>
      <c r="AQ862" s="129">
        <f t="shared" si="583"/>
        <v>0.74850000000000005</v>
      </c>
      <c r="AR862" s="129">
        <f t="shared" si="583"/>
        <v>0.5857</v>
      </c>
      <c r="AT862" s="131">
        <f t="shared" si="570"/>
        <v>43960</v>
      </c>
      <c r="AU862" s="132">
        <f t="shared" si="549"/>
        <v>0.28866000000000003</v>
      </c>
      <c r="AV862" s="132">
        <f t="shared" si="550"/>
        <v>0.49685000000000001</v>
      </c>
      <c r="AW862" s="132">
        <f t="shared" si="551"/>
        <v>0.43326000000000003</v>
      </c>
      <c r="AX862" s="132">
        <f t="shared" si="552"/>
        <v>5.4000000000000003E-3</v>
      </c>
      <c r="AY862" s="132">
        <f t="shared" si="553"/>
        <v>1.1540000000000002E-2</v>
      </c>
      <c r="AZ862" s="132">
        <f t="shared" si="554"/>
        <v>0.30321000000000004</v>
      </c>
      <c r="BA862" s="132">
        <f t="shared" si="555"/>
        <v>0.12082000000000001</v>
      </c>
      <c r="BB862" s="132">
        <f t="shared" si="556"/>
        <v>0.63148000000000004</v>
      </c>
      <c r="BC862" s="132">
        <f t="shared" si="557"/>
        <v>0.13478000000000001</v>
      </c>
      <c r="BD862" s="132">
        <f t="shared" si="558"/>
        <v>0.20839000000000002</v>
      </c>
      <c r="BE862" s="132">
        <f t="shared" si="559"/>
        <v>5.2310000000000002E-2</v>
      </c>
      <c r="BF862" s="132">
        <f t="shared" si="560"/>
        <v>8.548E-2</v>
      </c>
      <c r="BG862" s="132">
        <f t="shared" si="571"/>
        <v>1.095E-2</v>
      </c>
      <c r="BH862" s="132"/>
      <c r="BI862" s="132">
        <f t="shared" si="539"/>
        <v>1.5015000000000001</v>
      </c>
      <c r="BJ862" s="132">
        <f t="shared" si="539"/>
        <v>2.5749</v>
      </c>
      <c r="BK862" s="132">
        <f t="shared" si="539"/>
        <v>3.5915500000000002</v>
      </c>
      <c r="BL862" s="132">
        <f t="shared" si="561"/>
        <v>0.34490000000000004</v>
      </c>
      <c r="BM862" s="132">
        <f t="shared" si="572"/>
        <v>1.4481000000000002</v>
      </c>
      <c r="BN862" s="132">
        <f t="shared" si="562"/>
        <v>0.85860000000000003</v>
      </c>
      <c r="BO862" s="132"/>
      <c r="BP862" s="132">
        <f t="shared" si="573"/>
        <v>3.8670500000000003</v>
      </c>
      <c r="BQ862" s="132">
        <f t="shared" si="574"/>
        <v>10.3835</v>
      </c>
      <c r="BR862" s="132">
        <f t="shared" si="575"/>
        <v>0.38261999999999996</v>
      </c>
      <c r="BS862" s="132">
        <f t="shared" si="563"/>
        <v>0.12593000000000001</v>
      </c>
      <c r="BT862" s="132">
        <f t="shared" si="564"/>
        <v>1.3784000000000001</v>
      </c>
      <c r="BU862" s="132"/>
      <c r="BV862" s="132">
        <f t="shared" si="576"/>
        <v>0.19070000000000001</v>
      </c>
      <c r="BW862" s="133">
        <f t="shared" si="540"/>
        <v>1.4177</v>
      </c>
      <c r="BX862" s="133">
        <f t="shared" si="540"/>
        <v>1.4845000000000002</v>
      </c>
      <c r="BY862" s="133">
        <f t="shared" si="565"/>
        <v>0.33630000000000004</v>
      </c>
      <c r="BZ862" s="133">
        <f t="shared" si="566"/>
        <v>0.38770000000000004</v>
      </c>
      <c r="CA862" s="133">
        <f t="shared" si="567"/>
        <v>8.8999999999999999E-3</v>
      </c>
      <c r="CB862" s="133">
        <f t="shared" si="568"/>
        <v>6.1690000000000005</v>
      </c>
      <c r="CC862" s="133"/>
      <c r="CD862" s="133">
        <f t="shared" si="569"/>
        <v>1.7784</v>
      </c>
    </row>
    <row r="863" spans="1:82" ht="15.75" x14ac:dyDescent="0.25">
      <c r="A863" s="125">
        <v>43961</v>
      </c>
      <c r="B863" s="138">
        <v>14392</v>
      </c>
      <c r="C863" s="138">
        <v>50114</v>
      </c>
      <c r="D863" s="138">
        <v>69965</v>
      </c>
      <c r="E863" s="138">
        <v>14365</v>
      </c>
      <c r="F863" s="138">
        <v>43419</v>
      </c>
      <c r="G863" s="138">
        <v>1679</v>
      </c>
      <c r="H863" s="138">
        <v>13325</v>
      </c>
      <c r="I863" s="138">
        <v>12512</v>
      </c>
      <c r="J863" s="138">
        <v>101248</v>
      </c>
      <c r="K863" s="138">
        <v>76507</v>
      </c>
      <c r="L863" s="138">
        <v>3692</v>
      </c>
      <c r="M863" s="138">
        <v>4224</v>
      </c>
      <c r="N863" s="138">
        <v>88</v>
      </c>
      <c r="O863" s="138">
        <v>11491</v>
      </c>
      <c r="P863" s="138">
        <v>16883</v>
      </c>
      <c r="Q863" s="138">
        <v>2961</v>
      </c>
      <c r="R863" s="138">
        <v>13562</v>
      </c>
      <c r="S863" s="138">
        <v>42588</v>
      </c>
      <c r="T863" s="138">
        <v>8486</v>
      </c>
      <c r="U863" s="138">
        <v>3345</v>
      </c>
      <c r="V863" s="138">
        <v>29690</v>
      </c>
      <c r="W863" s="138">
        <v>31830</v>
      </c>
      <c r="X863" s="138">
        <v>15772</v>
      </c>
      <c r="Y863" s="138">
        <v>12190</v>
      </c>
      <c r="Z863" s="138">
        <v>12597</v>
      </c>
      <c r="AA863" s="138">
        <v>49082</v>
      </c>
      <c r="AB863" s="138">
        <v>1085</v>
      </c>
      <c r="AC863" s="138">
        <v>530</v>
      </c>
      <c r="AD863" s="146">
        <v>5596</v>
      </c>
      <c r="AE863" s="138">
        <v>29809</v>
      </c>
      <c r="AF863" s="138">
        <v>4797</v>
      </c>
      <c r="AG863" s="138">
        <v>0</v>
      </c>
      <c r="AH863" s="138">
        <v>49750</v>
      </c>
      <c r="AI863" s="138">
        <v>41270</v>
      </c>
      <c r="AJ863" s="138">
        <v>382820</v>
      </c>
      <c r="AK863" s="128">
        <f t="shared" si="578"/>
        <v>4.2240000000000007E-2</v>
      </c>
      <c r="AL863" s="129">
        <f t="shared" si="579"/>
        <v>1.4392</v>
      </c>
      <c r="AM863" s="129">
        <f t="shared" si="580"/>
        <v>2.5057</v>
      </c>
      <c r="AN863" s="129">
        <f t="shared" si="580"/>
        <v>3.4982500000000001</v>
      </c>
      <c r="AO863" s="129">
        <f t="shared" si="581"/>
        <v>10.1248</v>
      </c>
      <c r="AP863" s="129">
        <f t="shared" si="582"/>
        <v>3.8253500000000003</v>
      </c>
      <c r="AQ863" s="129">
        <f t="shared" si="583"/>
        <v>0.49750000000000005</v>
      </c>
      <c r="AR863" s="129">
        <f t="shared" si="583"/>
        <v>0.41270000000000001</v>
      </c>
      <c r="AT863" s="131">
        <f t="shared" si="570"/>
        <v>43961</v>
      </c>
      <c r="AU863" s="132">
        <f t="shared" si="549"/>
        <v>0.29809000000000002</v>
      </c>
      <c r="AV863" s="132">
        <f t="shared" si="550"/>
        <v>0.49082000000000003</v>
      </c>
      <c r="AW863" s="132">
        <f t="shared" si="551"/>
        <v>0.42588000000000004</v>
      </c>
      <c r="AX863" s="132">
        <f t="shared" si="552"/>
        <v>5.3E-3</v>
      </c>
      <c r="AY863" s="132">
        <f t="shared" si="553"/>
        <v>1.085E-2</v>
      </c>
      <c r="AZ863" s="132">
        <f t="shared" si="554"/>
        <v>0.2969</v>
      </c>
      <c r="BA863" s="132">
        <f t="shared" si="555"/>
        <v>0.12190000000000001</v>
      </c>
      <c r="BB863" s="132">
        <f t="shared" si="556"/>
        <v>0.63660000000000005</v>
      </c>
      <c r="BC863" s="132">
        <f t="shared" si="557"/>
        <v>0.12597</v>
      </c>
      <c r="BD863" s="132">
        <f t="shared" si="558"/>
        <v>0.15772</v>
      </c>
      <c r="BE863" s="132">
        <f t="shared" si="559"/>
        <v>4.7970000000000006E-2</v>
      </c>
      <c r="BF863" s="132">
        <f t="shared" si="560"/>
        <v>5.5960000000000003E-2</v>
      </c>
      <c r="BG863" s="132">
        <f t="shared" si="571"/>
        <v>0</v>
      </c>
      <c r="BH863" s="132"/>
      <c r="BI863" s="132">
        <f t="shared" si="539"/>
        <v>1.4392</v>
      </c>
      <c r="BJ863" s="132">
        <f t="shared" si="539"/>
        <v>2.5057</v>
      </c>
      <c r="BK863" s="132">
        <f t="shared" si="539"/>
        <v>3.4982500000000001</v>
      </c>
      <c r="BL863" s="132">
        <f t="shared" si="561"/>
        <v>0.33450000000000002</v>
      </c>
      <c r="BM863" s="132">
        <f t="shared" si="572"/>
        <v>1.4365000000000001</v>
      </c>
      <c r="BN863" s="132">
        <f t="shared" si="562"/>
        <v>0.86838000000000004</v>
      </c>
      <c r="BO863" s="132"/>
      <c r="BP863" s="132">
        <f t="shared" si="573"/>
        <v>3.8253500000000003</v>
      </c>
      <c r="BQ863" s="132">
        <f t="shared" si="574"/>
        <v>10.1248</v>
      </c>
      <c r="BR863" s="132">
        <f t="shared" si="575"/>
        <v>0.38281999999999999</v>
      </c>
      <c r="BS863" s="132">
        <f t="shared" si="563"/>
        <v>8.4860000000000005E-2</v>
      </c>
      <c r="BT863" s="132">
        <f t="shared" si="564"/>
        <v>1.3562000000000001</v>
      </c>
      <c r="BU863" s="132"/>
      <c r="BV863" s="132">
        <f t="shared" si="576"/>
        <v>0.16790000000000002</v>
      </c>
      <c r="BW863" s="133">
        <f t="shared" si="540"/>
        <v>1.3325</v>
      </c>
      <c r="BX863" s="133">
        <f t="shared" si="540"/>
        <v>1.2512000000000001</v>
      </c>
      <c r="BY863" s="133">
        <f t="shared" si="565"/>
        <v>0.29610000000000003</v>
      </c>
      <c r="BZ863" s="133">
        <f t="shared" si="566"/>
        <v>0.36920000000000003</v>
      </c>
      <c r="CA863" s="133">
        <f t="shared" si="567"/>
        <v>8.8000000000000005E-3</v>
      </c>
      <c r="CB863" s="133">
        <f t="shared" si="568"/>
        <v>5.7454999999999998</v>
      </c>
      <c r="CC863" s="133"/>
      <c r="CD863" s="133">
        <f t="shared" si="569"/>
        <v>1.6883000000000001</v>
      </c>
    </row>
    <row r="864" spans="1:82" ht="15.75" x14ac:dyDescent="0.25">
      <c r="A864" s="125">
        <v>43962</v>
      </c>
      <c r="B864" s="138">
        <v>14373</v>
      </c>
      <c r="C864" s="138">
        <v>50048</v>
      </c>
      <c r="D864" s="138">
        <v>69180</v>
      </c>
      <c r="E864" s="138">
        <v>14414</v>
      </c>
      <c r="F864" s="138">
        <v>42695</v>
      </c>
      <c r="G864" s="138">
        <v>1563</v>
      </c>
      <c r="H864" s="138">
        <v>12786</v>
      </c>
      <c r="I864" s="138">
        <v>11780</v>
      </c>
      <c r="J864" s="138">
        <v>100293</v>
      </c>
      <c r="K864" s="138">
        <v>76796</v>
      </c>
      <c r="L864" s="138">
        <v>3442</v>
      </c>
      <c r="M864" s="138">
        <v>2835</v>
      </c>
      <c r="N864" s="138">
        <v>117</v>
      </c>
      <c r="O864" s="138">
        <v>11639</v>
      </c>
      <c r="P864" s="138">
        <v>15775</v>
      </c>
      <c r="Q864" s="138">
        <v>2904</v>
      </c>
      <c r="R864" s="138">
        <v>12985</v>
      </c>
      <c r="S864" s="138">
        <v>42281</v>
      </c>
      <c r="T864" s="138">
        <v>12706</v>
      </c>
      <c r="U864" s="138">
        <v>3283</v>
      </c>
      <c r="V864" s="138">
        <v>28630</v>
      </c>
      <c r="W864" s="138">
        <v>30553</v>
      </c>
      <c r="X864" s="138">
        <v>14855</v>
      </c>
      <c r="Y864" s="138">
        <v>11478</v>
      </c>
      <c r="Z864" s="138">
        <v>12117</v>
      </c>
      <c r="AA864" s="138">
        <v>49299</v>
      </c>
      <c r="AB864" s="138">
        <v>1081</v>
      </c>
      <c r="AC864" s="138">
        <v>500</v>
      </c>
      <c r="AD864" s="138">
        <v>12345</v>
      </c>
      <c r="AE864" s="138">
        <v>29368</v>
      </c>
      <c r="AF864" s="138">
        <v>5846</v>
      </c>
      <c r="AG864" s="138">
        <v>11010</v>
      </c>
      <c r="AH864" s="138">
        <v>124780</v>
      </c>
      <c r="AI864" s="138">
        <v>85210</v>
      </c>
      <c r="AJ864" s="138">
        <v>370900</v>
      </c>
      <c r="AK864" s="128">
        <f t="shared" si="578"/>
        <v>2.8350000000000004E-2</v>
      </c>
      <c r="AL864" s="129">
        <f t="shared" si="579"/>
        <v>1.4373</v>
      </c>
      <c r="AM864" s="129">
        <f t="shared" si="580"/>
        <v>2.5024000000000002</v>
      </c>
      <c r="AN864" s="129">
        <f t="shared" si="580"/>
        <v>3.4590000000000001</v>
      </c>
      <c r="AO864" s="129">
        <f t="shared" si="581"/>
        <v>10.029300000000001</v>
      </c>
      <c r="AP864" s="129">
        <f t="shared" si="582"/>
        <v>3.8398000000000003</v>
      </c>
      <c r="AQ864" s="129">
        <f t="shared" si="583"/>
        <v>1.2478</v>
      </c>
      <c r="AR864" s="129">
        <f t="shared" si="583"/>
        <v>0.85210000000000008</v>
      </c>
      <c r="AT864" s="131">
        <f t="shared" si="570"/>
        <v>43962</v>
      </c>
      <c r="AU864" s="132">
        <f t="shared" si="549"/>
        <v>0.29368</v>
      </c>
      <c r="AV864" s="132">
        <f t="shared" si="550"/>
        <v>0.49299000000000004</v>
      </c>
      <c r="AW864" s="132">
        <f t="shared" si="551"/>
        <v>0.42281000000000002</v>
      </c>
      <c r="AX864" s="132">
        <f t="shared" si="552"/>
        <v>5.0000000000000001E-3</v>
      </c>
      <c r="AY864" s="132">
        <f t="shared" si="553"/>
        <v>1.081E-2</v>
      </c>
      <c r="AZ864" s="132">
        <f t="shared" si="554"/>
        <v>0.2863</v>
      </c>
      <c r="BA864" s="132">
        <f t="shared" si="555"/>
        <v>0.11478000000000001</v>
      </c>
      <c r="BB864" s="132">
        <f t="shared" si="556"/>
        <v>0.61106000000000005</v>
      </c>
      <c r="BC864" s="132">
        <f t="shared" si="557"/>
        <v>0.12117000000000001</v>
      </c>
      <c r="BD864" s="132">
        <f t="shared" si="558"/>
        <v>0.14855000000000002</v>
      </c>
      <c r="BE864" s="132">
        <f t="shared" si="559"/>
        <v>5.8460000000000005E-2</v>
      </c>
      <c r="BF864" s="132">
        <f t="shared" si="560"/>
        <v>0.12345</v>
      </c>
      <c r="BG864" s="132">
        <f t="shared" si="571"/>
        <v>1.1009999999999999E-2</v>
      </c>
      <c r="BH864" s="132"/>
      <c r="BI864" s="132">
        <f t="shared" si="539"/>
        <v>1.4373</v>
      </c>
      <c r="BJ864" s="132">
        <f t="shared" si="539"/>
        <v>2.5024000000000002</v>
      </c>
      <c r="BK864" s="132">
        <f t="shared" si="539"/>
        <v>3.4590000000000001</v>
      </c>
      <c r="BL864" s="132">
        <f t="shared" si="561"/>
        <v>0.32830000000000004</v>
      </c>
      <c r="BM864" s="132">
        <f t="shared" si="572"/>
        <v>1.4414</v>
      </c>
      <c r="BN864" s="132">
        <f t="shared" si="562"/>
        <v>0.8539000000000001</v>
      </c>
      <c r="BO864" s="132"/>
      <c r="BP864" s="132">
        <f t="shared" si="573"/>
        <v>3.8398000000000003</v>
      </c>
      <c r="BQ864" s="132">
        <f t="shared" si="574"/>
        <v>10.029300000000001</v>
      </c>
      <c r="BR864" s="132">
        <f t="shared" si="575"/>
        <v>0.37090000000000001</v>
      </c>
      <c r="BS864" s="132">
        <f t="shared" si="563"/>
        <v>0.12706000000000001</v>
      </c>
      <c r="BT864" s="132">
        <f t="shared" si="564"/>
        <v>1.2985</v>
      </c>
      <c r="BU864" s="132"/>
      <c r="BV864" s="132">
        <f t="shared" si="576"/>
        <v>0.15629999999999999</v>
      </c>
      <c r="BW864" s="133">
        <f t="shared" si="540"/>
        <v>1.2786</v>
      </c>
      <c r="BX864" s="133">
        <f t="shared" si="540"/>
        <v>1.1780000000000002</v>
      </c>
      <c r="BY864" s="133">
        <f t="shared" si="565"/>
        <v>0.29039999999999999</v>
      </c>
      <c r="BZ864" s="133">
        <f t="shared" si="566"/>
        <v>0.34420000000000001</v>
      </c>
      <c r="CA864" s="133">
        <f t="shared" si="567"/>
        <v>1.17E-2</v>
      </c>
      <c r="CB864" s="133">
        <f t="shared" si="568"/>
        <v>5.8195000000000006</v>
      </c>
      <c r="CC864" s="133"/>
      <c r="CD864" s="133">
        <f t="shared" si="569"/>
        <v>1.5775000000000001</v>
      </c>
    </row>
    <row r="865" spans="1:82" ht="15.75" x14ac:dyDescent="0.25">
      <c r="A865" s="125">
        <v>43963</v>
      </c>
      <c r="B865" s="138">
        <v>14193</v>
      </c>
      <c r="C865" s="138">
        <v>49032</v>
      </c>
      <c r="D865" s="138">
        <v>68007</v>
      </c>
      <c r="E865" s="138">
        <v>14313</v>
      </c>
      <c r="F865" s="138">
        <v>41667</v>
      </c>
      <c r="G865" s="138">
        <v>1519</v>
      </c>
      <c r="H865" s="138">
        <v>12408</v>
      </c>
      <c r="I865" s="138">
        <v>11364</v>
      </c>
      <c r="J865" s="138">
        <v>100450</v>
      </c>
      <c r="K865" s="138">
        <v>77320</v>
      </c>
      <c r="L865" s="138">
        <v>3364</v>
      </c>
      <c r="M865" s="138">
        <v>2575</v>
      </c>
      <c r="N865" s="138">
        <v>103</v>
      </c>
      <c r="O865" s="138">
        <v>11392</v>
      </c>
      <c r="P865" s="138">
        <v>15527</v>
      </c>
      <c r="Q865" s="138">
        <v>2847</v>
      </c>
      <c r="R865" s="138">
        <v>14091</v>
      </c>
      <c r="S865" s="138">
        <v>43499</v>
      </c>
      <c r="T865" s="138">
        <v>8312</v>
      </c>
      <c r="U865" s="138">
        <v>3299</v>
      </c>
      <c r="V865" s="138">
        <v>28093</v>
      </c>
      <c r="W865" s="138">
        <v>33614</v>
      </c>
      <c r="X865" s="138">
        <v>14488</v>
      </c>
      <c r="Y865" s="138">
        <v>11914</v>
      </c>
      <c r="Z865" s="138">
        <v>12530</v>
      </c>
      <c r="AA865" s="138">
        <v>47799</v>
      </c>
      <c r="AB865" s="138">
        <v>965</v>
      </c>
      <c r="AC865" s="138">
        <v>520</v>
      </c>
      <c r="AD865" s="138">
        <v>15829</v>
      </c>
      <c r="AE865" s="138">
        <v>30278</v>
      </c>
      <c r="AF865" s="138">
        <v>5868</v>
      </c>
      <c r="AG865" s="138">
        <v>4350</v>
      </c>
      <c r="AH865" s="138">
        <v>147490</v>
      </c>
      <c r="AI865" s="138">
        <v>117710</v>
      </c>
      <c r="AJ865" s="138">
        <v>383080</v>
      </c>
      <c r="AK865" s="128">
        <f t="shared" si="578"/>
        <v>2.5750000000000002E-2</v>
      </c>
      <c r="AL865" s="129">
        <f t="shared" si="579"/>
        <v>1.4193</v>
      </c>
      <c r="AM865" s="129">
        <f t="shared" si="580"/>
        <v>2.4516</v>
      </c>
      <c r="AN865" s="129">
        <f t="shared" si="580"/>
        <v>3.40035</v>
      </c>
      <c r="AO865" s="129">
        <f t="shared" si="581"/>
        <v>10.045</v>
      </c>
      <c r="AP865" s="129">
        <f t="shared" si="582"/>
        <v>3.8660000000000001</v>
      </c>
      <c r="AQ865" s="129">
        <f t="shared" si="583"/>
        <v>1.4749000000000001</v>
      </c>
      <c r="AR865" s="129">
        <f t="shared" si="583"/>
        <v>1.1771</v>
      </c>
      <c r="AT865" s="131">
        <f t="shared" si="570"/>
        <v>43963</v>
      </c>
      <c r="AU865" s="132">
        <f t="shared" si="549"/>
        <v>0.30278000000000005</v>
      </c>
      <c r="AV865" s="132">
        <f t="shared" si="550"/>
        <v>0.47799000000000003</v>
      </c>
      <c r="AW865" s="132">
        <f t="shared" si="551"/>
        <v>0.43499000000000004</v>
      </c>
      <c r="AX865" s="132">
        <f t="shared" si="552"/>
        <v>5.2000000000000006E-3</v>
      </c>
      <c r="AY865" s="132">
        <f t="shared" si="553"/>
        <v>9.6500000000000006E-3</v>
      </c>
      <c r="AZ865" s="132">
        <f t="shared" si="554"/>
        <v>0.28093000000000001</v>
      </c>
      <c r="BA865" s="132">
        <f t="shared" si="555"/>
        <v>0.11914000000000001</v>
      </c>
      <c r="BB865" s="132">
        <f t="shared" si="556"/>
        <v>0.6722800000000001</v>
      </c>
      <c r="BC865" s="132">
        <f t="shared" si="557"/>
        <v>0.12530000000000002</v>
      </c>
      <c r="BD865" s="132">
        <f t="shared" si="558"/>
        <v>0.14488000000000001</v>
      </c>
      <c r="BE865" s="132">
        <f t="shared" si="559"/>
        <v>5.8680000000000003E-2</v>
      </c>
      <c r="BF865" s="132">
        <f t="shared" si="560"/>
        <v>0.15829000000000001</v>
      </c>
      <c r="BG865" s="132">
        <f t="shared" si="571"/>
        <v>4.3499999999999997E-3</v>
      </c>
      <c r="BH865" s="132"/>
      <c r="BI865" s="132">
        <f t="shared" si="539"/>
        <v>1.4193</v>
      </c>
      <c r="BJ865" s="132">
        <f t="shared" si="539"/>
        <v>2.4516</v>
      </c>
      <c r="BK865" s="132">
        <f t="shared" si="539"/>
        <v>3.40035</v>
      </c>
      <c r="BL865" s="132">
        <f t="shared" si="561"/>
        <v>0.32990000000000003</v>
      </c>
      <c r="BM865" s="132">
        <f t="shared" si="572"/>
        <v>1.4313</v>
      </c>
      <c r="BN865" s="132">
        <f t="shared" si="562"/>
        <v>0.83334000000000008</v>
      </c>
      <c r="BO865" s="132"/>
      <c r="BP865" s="132">
        <f t="shared" si="573"/>
        <v>3.8660000000000001</v>
      </c>
      <c r="BQ865" s="132">
        <f t="shared" si="574"/>
        <v>10.045</v>
      </c>
      <c r="BR865" s="132">
        <f t="shared" si="575"/>
        <v>0.38307999999999998</v>
      </c>
      <c r="BS865" s="132">
        <f t="shared" si="563"/>
        <v>8.3120000000000013E-2</v>
      </c>
      <c r="BT865" s="132">
        <f t="shared" si="564"/>
        <v>1.4091</v>
      </c>
      <c r="BU865" s="132"/>
      <c r="BV865" s="132">
        <f t="shared" si="576"/>
        <v>0.15190000000000001</v>
      </c>
      <c r="BW865" s="133">
        <f t="shared" si="540"/>
        <v>1.2408000000000001</v>
      </c>
      <c r="BX865" s="133">
        <f t="shared" si="540"/>
        <v>1.1364000000000001</v>
      </c>
      <c r="BY865" s="133">
        <f t="shared" si="565"/>
        <v>0.28470000000000001</v>
      </c>
      <c r="BZ865" s="133">
        <f t="shared" si="566"/>
        <v>0.33640000000000003</v>
      </c>
      <c r="CA865" s="133">
        <f t="shared" si="567"/>
        <v>1.03E-2</v>
      </c>
      <c r="CB865" s="133">
        <f t="shared" si="568"/>
        <v>5.6959999999999997</v>
      </c>
      <c r="CC865" s="133"/>
      <c r="CD865" s="133">
        <f t="shared" si="569"/>
        <v>1.5527</v>
      </c>
    </row>
    <row r="866" spans="1:82" ht="15.75" x14ac:dyDescent="0.25">
      <c r="A866" s="125">
        <v>43964</v>
      </c>
      <c r="B866" s="148">
        <v>13953</v>
      </c>
      <c r="C866" s="148">
        <v>48461</v>
      </c>
      <c r="D866" s="148">
        <v>67371</v>
      </c>
      <c r="E866" s="148">
        <v>14536</v>
      </c>
      <c r="F866" s="148">
        <v>42923</v>
      </c>
      <c r="G866" s="148">
        <v>1438</v>
      </c>
      <c r="H866" s="148">
        <v>13402</v>
      </c>
      <c r="I866" s="148">
        <v>13733</v>
      </c>
      <c r="J866" s="148">
        <v>99319</v>
      </c>
      <c r="K866" s="148">
        <v>76594</v>
      </c>
      <c r="L866" s="148">
        <v>3344</v>
      </c>
      <c r="M866" s="148">
        <v>2303</v>
      </c>
      <c r="N866" s="148">
        <v>104</v>
      </c>
      <c r="O866" s="148">
        <v>10977</v>
      </c>
      <c r="P866" s="148">
        <v>15549</v>
      </c>
      <c r="Q866" s="148">
        <v>2753</v>
      </c>
      <c r="R866" s="148">
        <v>13345</v>
      </c>
      <c r="S866" s="148">
        <v>43126</v>
      </c>
      <c r="T866" s="148">
        <v>11939</v>
      </c>
      <c r="U866" s="148">
        <v>3205</v>
      </c>
      <c r="V866" s="148">
        <v>27503</v>
      </c>
      <c r="W866" s="148">
        <v>30369</v>
      </c>
      <c r="X866" s="148">
        <v>13646</v>
      </c>
      <c r="Y866" s="148">
        <v>11642</v>
      </c>
      <c r="Z866" s="148">
        <v>12894</v>
      </c>
      <c r="AA866" s="148">
        <v>47562</v>
      </c>
      <c r="AB866" s="148">
        <v>1000</v>
      </c>
      <c r="AC866" s="148">
        <v>574</v>
      </c>
      <c r="AD866" s="148">
        <v>15807</v>
      </c>
      <c r="AE866" s="148">
        <v>35725</v>
      </c>
      <c r="AF866" s="148">
        <v>4985</v>
      </c>
      <c r="AG866" s="148">
        <v>0</v>
      </c>
      <c r="AH866" s="148">
        <v>147660</v>
      </c>
      <c r="AI866" s="148">
        <v>118120</v>
      </c>
      <c r="AJ866" s="148">
        <v>383240</v>
      </c>
      <c r="AK866" s="128">
        <f t="shared" si="578"/>
        <v>2.3030000000000002E-2</v>
      </c>
      <c r="AL866" s="129">
        <f t="shared" si="579"/>
        <v>1.3953</v>
      </c>
      <c r="AM866" s="129">
        <f t="shared" si="580"/>
        <v>2.4230499999999999</v>
      </c>
      <c r="AN866" s="129">
        <f t="shared" si="580"/>
        <v>3.3685500000000004</v>
      </c>
      <c r="AO866" s="129">
        <f t="shared" si="581"/>
        <v>9.9319000000000006</v>
      </c>
      <c r="AP866" s="129">
        <f t="shared" si="582"/>
        <v>3.8297000000000003</v>
      </c>
      <c r="AQ866" s="129">
        <f t="shared" si="583"/>
        <v>1.4766000000000001</v>
      </c>
      <c r="AR866" s="129">
        <f t="shared" si="583"/>
        <v>1.1812</v>
      </c>
      <c r="AT866" s="131">
        <f t="shared" si="570"/>
        <v>43964</v>
      </c>
      <c r="AU866" s="132">
        <f t="shared" si="549"/>
        <v>0.35725000000000001</v>
      </c>
      <c r="AV866" s="132">
        <f t="shared" si="550"/>
        <v>0.47562000000000004</v>
      </c>
      <c r="AW866" s="132">
        <f t="shared" si="551"/>
        <v>0.43126000000000003</v>
      </c>
      <c r="AX866" s="132">
        <f t="shared" si="552"/>
        <v>5.7400000000000003E-3</v>
      </c>
      <c r="AY866" s="132">
        <f t="shared" si="553"/>
        <v>0.01</v>
      </c>
      <c r="AZ866" s="132">
        <f t="shared" si="554"/>
        <v>0.27503</v>
      </c>
      <c r="BA866" s="132">
        <f t="shared" si="555"/>
        <v>0.11642000000000001</v>
      </c>
      <c r="BB866" s="132">
        <f t="shared" si="556"/>
        <v>0.60738000000000003</v>
      </c>
      <c r="BC866" s="132">
        <f t="shared" si="557"/>
        <v>0.12894</v>
      </c>
      <c r="BD866" s="132">
        <f t="shared" si="558"/>
        <v>0.13646</v>
      </c>
      <c r="BE866" s="132">
        <f t="shared" si="559"/>
        <v>4.9850000000000005E-2</v>
      </c>
      <c r="BF866" s="132">
        <f t="shared" si="560"/>
        <v>0.15807000000000002</v>
      </c>
      <c r="BG866" s="132">
        <f t="shared" si="571"/>
        <v>0</v>
      </c>
      <c r="BH866" s="132"/>
      <c r="BI866" s="132">
        <f t="shared" ref="BI866:BK929" si="584">(AL866)</f>
        <v>1.3953</v>
      </c>
      <c r="BJ866" s="132">
        <f t="shared" si="584"/>
        <v>2.4230499999999999</v>
      </c>
      <c r="BK866" s="132">
        <f t="shared" si="584"/>
        <v>3.3685500000000004</v>
      </c>
      <c r="BL866" s="132">
        <f t="shared" si="561"/>
        <v>0.32050000000000001</v>
      </c>
      <c r="BM866" s="132">
        <f t="shared" si="572"/>
        <v>1.4536</v>
      </c>
      <c r="BN866" s="132">
        <f t="shared" si="562"/>
        <v>0.85846000000000011</v>
      </c>
      <c r="BO866" s="132"/>
      <c r="BP866" s="132">
        <f t="shared" si="573"/>
        <v>3.8297000000000003</v>
      </c>
      <c r="BQ866" s="132">
        <f t="shared" si="574"/>
        <v>9.9319000000000006</v>
      </c>
      <c r="BR866" s="132">
        <f t="shared" si="575"/>
        <v>0.38323999999999997</v>
      </c>
      <c r="BS866" s="132">
        <f t="shared" si="563"/>
        <v>0.11939000000000001</v>
      </c>
      <c r="BT866" s="132">
        <f t="shared" si="564"/>
        <v>1.3345</v>
      </c>
      <c r="BU866" s="132"/>
      <c r="BV866" s="132">
        <f t="shared" si="576"/>
        <v>0.14380000000000001</v>
      </c>
      <c r="BW866" s="133">
        <f t="shared" si="540"/>
        <v>1.3402000000000001</v>
      </c>
      <c r="BX866" s="133">
        <f t="shared" si="540"/>
        <v>1.3733</v>
      </c>
      <c r="BY866" s="133">
        <f t="shared" si="565"/>
        <v>0.27529999999999999</v>
      </c>
      <c r="BZ866" s="133">
        <f t="shared" si="566"/>
        <v>0.33440000000000003</v>
      </c>
      <c r="CA866" s="133">
        <f t="shared" si="567"/>
        <v>1.0400000000000001E-2</v>
      </c>
      <c r="CB866" s="133">
        <f t="shared" si="568"/>
        <v>5.4885000000000002</v>
      </c>
      <c r="CC866" s="133"/>
      <c r="CD866" s="133">
        <f t="shared" si="569"/>
        <v>1.5549000000000002</v>
      </c>
    </row>
    <row r="867" spans="1:82" ht="15.75" x14ac:dyDescent="0.25">
      <c r="A867" s="125">
        <v>43965</v>
      </c>
      <c r="B867" s="138">
        <v>13926</v>
      </c>
      <c r="C867" s="138">
        <v>48347</v>
      </c>
      <c r="D867" s="138">
        <v>67194</v>
      </c>
      <c r="E867" s="138">
        <v>14383</v>
      </c>
      <c r="F867" s="138">
        <v>42486</v>
      </c>
      <c r="G867" s="138">
        <v>1599</v>
      </c>
      <c r="H867" s="138">
        <v>12772</v>
      </c>
      <c r="I867" s="138">
        <v>13095</v>
      </c>
      <c r="J867" s="138">
        <v>99669</v>
      </c>
      <c r="K867" s="138">
        <v>76811</v>
      </c>
      <c r="L867" s="138">
        <v>3240</v>
      </c>
      <c r="M867" s="138">
        <v>7090</v>
      </c>
      <c r="N867" s="138">
        <v>105</v>
      </c>
      <c r="O867" s="138">
        <v>10731</v>
      </c>
      <c r="P867" s="138">
        <v>15382</v>
      </c>
      <c r="Q867" s="138">
        <v>2748</v>
      </c>
      <c r="R867" s="138">
        <v>13127</v>
      </c>
      <c r="S867" s="138">
        <v>44020</v>
      </c>
      <c r="T867" s="138">
        <v>8341</v>
      </c>
      <c r="U867" s="138">
        <v>3200</v>
      </c>
      <c r="V867" s="138">
        <v>27507</v>
      </c>
      <c r="W867" s="138">
        <v>32224</v>
      </c>
      <c r="X867" s="138">
        <v>13670</v>
      </c>
      <c r="Y867" s="138">
        <v>11409</v>
      </c>
      <c r="Z867" s="138">
        <v>13144</v>
      </c>
      <c r="AA867" s="138">
        <v>47883</v>
      </c>
      <c r="AB867" s="138">
        <v>1099</v>
      </c>
      <c r="AC867" s="138">
        <v>686</v>
      </c>
      <c r="AD867" s="138">
        <v>14374</v>
      </c>
      <c r="AE867" s="138">
        <v>35263</v>
      </c>
      <c r="AF867" s="138">
        <v>4770</v>
      </c>
      <c r="AG867" s="138">
        <v>11010</v>
      </c>
      <c r="AH867" s="138">
        <v>116660</v>
      </c>
      <c r="AI867" s="138">
        <v>107060</v>
      </c>
      <c r="AJ867" s="138">
        <v>381540</v>
      </c>
      <c r="AK867" s="128">
        <f t="shared" si="578"/>
        <v>7.0900000000000005E-2</v>
      </c>
      <c r="AL867" s="129">
        <f t="shared" si="579"/>
        <v>1.3926000000000001</v>
      </c>
      <c r="AM867" s="129">
        <f t="shared" si="580"/>
        <v>2.4173500000000003</v>
      </c>
      <c r="AN867" s="129">
        <f t="shared" si="580"/>
        <v>3.3597000000000001</v>
      </c>
      <c r="AO867" s="129">
        <f t="shared" si="581"/>
        <v>9.9669000000000008</v>
      </c>
      <c r="AP867" s="129">
        <f t="shared" si="582"/>
        <v>3.8405500000000004</v>
      </c>
      <c r="AQ867" s="129">
        <f t="shared" si="583"/>
        <v>1.1666000000000001</v>
      </c>
      <c r="AR867" s="129">
        <f t="shared" si="583"/>
        <v>1.0706</v>
      </c>
      <c r="AT867" s="131">
        <f t="shared" si="570"/>
        <v>43965</v>
      </c>
      <c r="AU867" s="132">
        <f t="shared" si="549"/>
        <v>0.35263000000000005</v>
      </c>
      <c r="AV867" s="132">
        <f t="shared" si="550"/>
        <v>0.47883000000000003</v>
      </c>
      <c r="AW867" s="132">
        <f t="shared" si="551"/>
        <v>0.44020000000000004</v>
      </c>
      <c r="AX867" s="132">
        <f t="shared" si="552"/>
        <v>6.8600000000000006E-3</v>
      </c>
      <c r="AY867" s="132">
        <f t="shared" si="553"/>
        <v>1.0990000000000002E-2</v>
      </c>
      <c r="AZ867" s="132">
        <f t="shared" si="554"/>
        <v>0.27507000000000004</v>
      </c>
      <c r="BA867" s="132">
        <f t="shared" si="555"/>
        <v>0.11409000000000001</v>
      </c>
      <c r="BB867" s="132">
        <f t="shared" si="556"/>
        <v>0.64448000000000005</v>
      </c>
      <c r="BC867" s="132">
        <f t="shared" si="557"/>
        <v>0.13144</v>
      </c>
      <c r="BD867" s="132">
        <f t="shared" si="558"/>
        <v>0.13670000000000002</v>
      </c>
      <c r="BE867" s="132">
        <f t="shared" si="559"/>
        <v>4.7700000000000006E-2</v>
      </c>
      <c r="BF867" s="132">
        <f t="shared" si="560"/>
        <v>0.14374000000000001</v>
      </c>
      <c r="BG867" s="132">
        <f t="shared" si="571"/>
        <v>1.1009999999999999E-2</v>
      </c>
      <c r="BH867" s="132"/>
      <c r="BI867" s="132">
        <f t="shared" si="584"/>
        <v>1.3926000000000001</v>
      </c>
      <c r="BJ867" s="132">
        <f t="shared" si="584"/>
        <v>2.4173500000000003</v>
      </c>
      <c r="BK867" s="132">
        <f t="shared" si="584"/>
        <v>3.3597000000000001</v>
      </c>
      <c r="BL867" s="132">
        <f t="shared" si="561"/>
        <v>0.32</v>
      </c>
      <c r="BM867" s="132">
        <f t="shared" si="572"/>
        <v>1.4383000000000001</v>
      </c>
      <c r="BN867" s="132">
        <f t="shared" si="562"/>
        <v>0.84972000000000003</v>
      </c>
      <c r="BO867" s="132"/>
      <c r="BP867" s="132">
        <f t="shared" si="573"/>
        <v>3.8405500000000004</v>
      </c>
      <c r="BQ867" s="132">
        <f t="shared" si="574"/>
        <v>9.9669000000000008</v>
      </c>
      <c r="BR867" s="132">
        <f t="shared" si="575"/>
        <v>0.38153999999999999</v>
      </c>
      <c r="BS867" s="132">
        <f t="shared" si="563"/>
        <v>8.3410000000000012E-2</v>
      </c>
      <c r="BT867" s="132">
        <f t="shared" si="564"/>
        <v>1.3127</v>
      </c>
      <c r="BU867" s="132"/>
      <c r="BV867" s="132">
        <f t="shared" si="576"/>
        <v>0.15990000000000001</v>
      </c>
      <c r="BW867" s="133">
        <f t="shared" ref="BW867:BX930" si="585">(H867)*0.0001</f>
        <v>1.2772000000000001</v>
      </c>
      <c r="BX867" s="133">
        <f t="shared" si="585"/>
        <v>1.3095000000000001</v>
      </c>
      <c r="BY867" s="133">
        <f t="shared" si="565"/>
        <v>0.27479999999999999</v>
      </c>
      <c r="BZ867" s="133">
        <f t="shared" si="566"/>
        <v>0.32400000000000001</v>
      </c>
      <c r="CA867" s="133">
        <f t="shared" si="567"/>
        <v>1.0500000000000001E-2</v>
      </c>
      <c r="CB867" s="133">
        <f t="shared" si="568"/>
        <v>5.3654999999999999</v>
      </c>
      <c r="CC867" s="133"/>
      <c r="CD867" s="133">
        <f t="shared" si="569"/>
        <v>1.5382</v>
      </c>
    </row>
    <row r="868" spans="1:82" ht="15.75" x14ac:dyDescent="0.25">
      <c r="A868" s="125">
        <v>43966</v>
      </c>
      <c r="B868" s="138">
        <v>14440</v>
      </c>
      <c r="C868" s="138">
        <v>49133</v>
      </c>
      <c r="D868" s="138">
        <v>68057</v>
      </c>
      <c r="E868" s="138">
        <v>14400</v>
      </c>
      <c r="F868" s="138">
        <v>42855</v>
      </c>
      <c r="G868" s="138">
        <v>1908</v>
      </c>
      <c r="H868" s="138">
        <v>13368</v>
      </c>
      <c r="I868" s="138">
        <v>13231</v>
      </c>
      <c r="J868" s="138">
        <v>99664</v>
      </c>
      <c r="K868" s="138">
        <v>76438</v>
      </c>
      <c r="L868" s="138">
        <v>3237</v>
      </c>
      <c r="M868" s="138">
        <v>2905</v>
      </c>
      <c r="N868" s="138">
        <v>117</v>
      </c>
      <c r="O868" s="138">
        <v>10886</v>
      </c>
      <c r="P868" s="138">
        <v>15918</v>
      </c>
      <c r="Q868" s="138">
        <v>2735</v>
      </c>
      <c r="R868" s="138">
        <v>13899</v>
      </c>
      <c r="S868" s="138">
        <v>44061</v>
      </c>
      <c r="T868" s="138">
        <v>12112</v>
      </c>
      <c r="U868" s="138">
        <v>3143</v>
      </c>
      <c r="V868" s="138">
        <v>27619</v>
      </c>
      <c r="W868" s="138">
        <v>23869</v>
      </c>
      <c r="X868" s="138">
        <v>13872</v>
      </c>
      <c r="Y868" s="138">
        <v>11755</v>
      </c>
      <c r="Z868" s="138">
        <v>13344</v>
      </c>
      <c r="AA868" s="138">
        <v>46936</v>
      </c>
      <c r="AB868" s="138">
        <v>1142</v>
      </c>
      <c r="AC868" s="138">
        <v>874</v>
      </c>
      <c r="AD868" s="138">
        <v>13022</v>
      </c>
      <c r="AE868" s="138">
        <v>32395</v>
      </c>
      <c r="AF868" s="138">
        <v>4703</v>
      </c>
      <c r="AG868" s="138">
        <v>3620</v>
      </c>
      <c r="AH868" s="138">
        <v>119190</v>
      </c>
      <c r="AI868" s="138">
        <v>93720</v>
      </c>
      <c r="AJ868" s="138">
        <v>370520</v>
      </c>
      <c r="AK868" s="128">
        <f t="shared" si="578"/>
        <v>2.9050000000000003E-2</v>
      </c>
      <c r="AL868" s="129">
        <f t="shared" si="579"/>
        <v>1.4440000000000002</v>
      </c>
      <c r="AM868" s="129">
        <f t="shared" si="580"/>
        <v>2.4566500000000002</v>
      </c>
      <c r="AN868" s="129">
        <f t="shared" si="580"/>
        <v>3.4028500000000004</v>
      </c>
      <c r="AO868" s="129">
        <f t="shared" si="581"/>
        <v>9.9664000000000001</v>
      </c>
      <c r="AP868" s="129">
        <f t="shared" si="582"/>
        <v>3.8219000000000003</v>
      </c>
      <c r="AQ868" s="129">
        <f t="shared" si="583"/>
        <v>1.1919000000000002</v>
      </c>
      <c r="AR868" s="129">
        <f t="shared" si="583"/>
        <v>0.93720000000000003</v>
      </c>
      <c r="AT868" s="131">
        <f t="shared" si="570"/>
        <v>43966</v>
      </c>
      <c r="AU868" s="132">
        <f t="shared" si="549"/>
        <v>0.32395000000000002</v>
      </c>
      <c r="AV868" s="132">
        <f t="shared" si="550"/>
        <v>0.46936000000000005</v>
      </c>
      <c r="AW868" s="132">
        <f t="shared" si="551"/>
        <v>0.44061000000000006</v>
      </c>
      <c r="AX868" s="132">
        <f t="shared" si="552"/>
        <v>8.7400000000000012E-3</v>
      </c>
      <c r="AY868" s="132">
        <f t="shared" si="553"/>
        <v>1.1420000000000001E-2</v>
      </c>
      <c r="AZ868" s="132">
        <f t="shared" si="554"/>
        <v>0.27619000000000005</v>
      </c>
      <c r="BA868" s="132">
        <f t="shared" si="555"/>
        <v>0.11755000000000002</v>
      </c>
      <c r="BB868" s="132">
        <f t="shared" si="556"/>
        <v>0.47738000000000003</v>
      </c>
      <c r="BC868" s="132">
        <f t="shared" si="557"/>
        <v>0.13344</v>
      </c>
      <c r="BD868" s="132">
        <f t="shared" si="558"/>
        <v>0.13872000000000001</v>
      </c>
      <c r="BE868" s="132">
        <f t="shared" si="559"/>
        <v>4.7030000000000002E-2</v>
      </c>
      <c r="BF868" s="132">
        <f t="shared" si="560"/>
        <v>0.13022</v>
      </c>
      <c r="BG868" s="132">
        <f t="shared" si="571"/>
        <v>3.62E-3</v>
      </c>
      <c r="BH868" s="132"/>
      <c r="BI868" s="132">
        <f t="shared" si="584"/>
        <v>1.4440000000000002</v>
      </c>
      <c r="BJ868" s="132">
        <f t="shared" si="584"/>
        <v>2.4566500000000002</v>
      </c>
      <c r="BK868" s="132">
        <f t="shared" si="584"/>
        <v>3.4028500000000004</v>
      </c>
      <c r="BL868" s="132">
        <f t="shared" si="561"/>
        <v>0.31430000000000002</v>
      </c>
      <c r="BM868" s="132">
        <f t="shared" si="572"/>
        <v>1.4400000000000002</v>
      </c>
      <c r="BN868" s="132">
        <f t="shared" si="562"/>
        <v>0.85710000000000008</v>
      </c>
      <c r="BO868" s="132"/>
      <c r="BP868" s="132">
        <f t="shared" si="573"/>
        <v>3.8219000000000003</v>
      </c>
      <c r="BQ868" s="132">
        <f t="shared" si="574"/>
        <v>9.9664000000000001</v>
      </c>
      <c r="BR868" s="132">
        <f t="shared" si="575"/>
        <v>0.37051999999999996</v>
      </c>
      <c r="BS868" s="132">
        <f t="shared" si="563"/>
        <v>0.12112000000000001</v>
      </c>
      <c r="BT868" s="132">
        <f t="shared" si="564"/>
        <v>1.3899000000000001</v>
      </c>
      <c r="BU868" s="132"/>
      <c r="BV868" s="132">
        <f t="shared" si="576"/>
        <v>0.1908</v>
      </c>
      <c r="BW868" s="133">
        <f t="shared" si="585"/>
        <v>1.3368</v>
      </c>
      <c r="BX868" s="133">
        <f t="shared" si="585"/>
        <v>1.3231000000000002</v>
      </c>
      <c r="BY868" s="133">
        <f t="shared" si="565"/>
        <v>0.27350000000000002</v>
      </c>
      <c r="BZ868" s="133">
        <f t="shared" si="566"/>
        <v>0.32369999999999999</v>
      </c>
      <c r="CA868" s="133">
        <f t="shared" si="567"/>
        <v>1.17E-2</v>
      </c>
      <c r="CB868" s="133">
        <f t="shared" si="568"/>
        <v>5.4430000000000005</v>
      </c>
      <c r="CC868" s="133"/>
      <c r="CD868" s="133">
        <f t="shared" si="569"/>
        <v>1.5918000000000001</v>
      </c>
    </row>
    <row r="869" spans="1:82" ht="15.75" x14ac:dyDescent="0.25">
      <c r="A869" s="125">
        <v>43967</v>
      </c>
      <c r="B869" s="138">
        <v>14484</v>
      </c>
      <c r="C869" s="138">
        <v>49821</v>
      </c>
      <c r="D869" s="138">
        <v>68907</v>
      </c>
      <c r="E869" s="138">
        <v>14406</v>
      </c>
      <c r="F869" s="138">
        <v>44269</v>
      </c>
      <c r="G869" s="138">
        <v>2090</v>
      </c>
      <c r="H869" s="138">
        <v>14003</v>
      </c>
      <c r="I869" s="138">
        <v>12961</v>
      </c>
      <c r="J869" s="138">
        <v>101198</v>
      </c>
      <c r="K869" s="138">
        <v>77643</v>
      </c>
      <c r="L869" s="138">
        <v>3153</v>
      </c>
      <c r="M869" s="138">
        <v>1361</v>
      </c>
      <c r="N869" s="138">
        <v>73</v>
      </c>
      <c r="O869" s="138">
        <v>10830</v>
      </c>
      <c r="P869" s="138">
        <v>16519</v>
      </c>
      <c r="Q869" s="138">
        <v>2733</v>
      </c>
      <c r="R869" s="138">
        <v>13556</v>
      </c>
      <c r="S869" s="138">
        <v>44573</v>
      </c>
      <c r="T869" s="138">
        <v>8827</v>
      </c>
      <c r="U869" s="138">
        <v>3043</v>
      </c>
      <c r="V869" s="138">
        <v>28287</v>
      </c>
      <c r="W869" s="138">
        <v>28002</v>
      </c>
      <c r="X869" s="146">
        <v>15173</v>
      </c>
      <c r="Y869" s="138">
        <v>11886</v>
      </c>
      <c r="Z869" s="138">
        <v>13326</v>
      </c>
      <c r="AA869" s="138">
        <v>49066</v>
      </c>
      <c r="AB869" s="138">
        <v>1484</v>
      </c>
      <c r="AC869" s="138">
        <v>1249</v>
      </c>
      <c r="AD869" s="138">
        <v>12080</v>
      </c>
      <c r="AE869" s="138">
        <v>32984</v>
      </c>
      <c r="AF869" s="138">
        <v>4622</v>
      </c>
      <c r="AG869" s="138">
        <v>10780</v>
      </c>
      <c r="AH869" s="138">
        <v>108730</v>
      </c>
      <c r="AI869" s="138">
        <v>90330</v>
      </c>
      <c r="AJ869" s="146">
        <v>386460</v>
      </c>
      <c r="AK869" s="128">
        <f t="shared" si="578"/>
        <v>1.3610000000000001E-2</v>
      </c>
      <c r="AL869" s="129">
        <f t="shared" si="579"/>
        <v>1.4484000000000001</v>
      </c>
      <c r="AM869" s="129">
        <f t="shared" si="580"/>
        <v>2.49105</v>
      </c>
      <c r="AN869" s="129">
        <f t="shared" si="580"/>
        <v>3.4453500000000004</v>
      </c>
      <c r="AO869" s="129">
        <f t="shared" si="581"/>
        <v>10.1198</v>
      </c>
      <c r="AP869" s="129">
        <f t="shared" si="582"/>
        <v>3.8821500000000002</v>
      </c>
      <c r="AQ869" s="129">
        <f t="shared" si="583"/>
        <v>1.0873000000000002</v>
      </c>
      <c r="AR869" s="129">
        <f t="shared" si="583"/>
        <v>0.9033000000000001</v>
      </c>
      <c r="AT869" s="131">
        <f t="shared" si="570"/>
        <v>43967</v>
      </c>
      <c r="AU869" s="132">
        <f t="shared" si="549"/>
        <v>0.32984000000000002</v>
      </c>
      <c r="AV869" s="132">
        <f t="shared" si="550"/>
        <v>0.49066000000000004</v>
      </c>
      <c r="AW869" s="132">
        <f t="shared" si="551"/>
        <v>0.44573000000000002</v>
      </c>
      <c r="AX869" s="132">
        <f t="shared" si="552"/>
        <v>1.2490000000000001E-2</v>
      </c>
      <c r="AY869" s="132">
        <f t="shared" si="553"/>
        <v>1.4840000000000001E-2</v>
      </c>
      <c r="AZ869" s="132">
        <f t="shared" si="554"/>
        <v>0.28287000000000001</v>
      </c>
      <c r="BA869" s="132">
        <f t="shared" si="555"/>
        <v>0.11886000000000001</v>
      </c>
      <c r="BB869" s="132">
        <f t="shared" si="556"/>
        <v>0.56004000000000009</v>
      </c>
      <c r="BC869" s="132">
        <f t="shared" si="557"/>
        <v>0.13326000000000002</v>
      </c>
      <c r="BD869" s="132">
        <f t="shared" si="558"/>
        <v>0.15173</v>
      </c>
      <c r="BE869" s="132">
        <f t="shared" si="559"/>
        <v>4.6220000000000004E-2</v>
      </c>
      <c r="BF869" s="132">
        <f t="shared" si="560"/>
        <v>0.1208</v>
      </c>
      <c r="BG869" s="132">
        <f t="shared" si="571"/>
        <v>1.078E-2</v>
      </c>
      <c r="BH869" s="132"/>
      <c r="BI869" s="132">
        <f t="shared" si="584"/>
        <v>1.4484000000000001</v>
      </c>
      <c r="BJ869" s="132">
        <f t="shared" si="584"/>
        <v>2.49105</v>
      </c>
      <c r="BK869" s="132">
        <f t="shared" si="584"/>
        <v>3.4453500000000004</v>
      </c>
      <c r="BL869" s="132">
        <f t="shared" si="561"/>
        <v>0.30430000000000001</v>
      </c>
      <c r="BM869" s="132">
        <f t="shared" si="572"/>
        <v>1.4406000000000001</v>
      </c>
      <c r="BN869" s="132">
        <f t="shared" si="562"/>
        <v>0.88538000000000006</v>
      </c>
      <c r="BO869" s="132"/>
      <c r="BP869" s="132">
        <f t="shared" si="573"/>
        <v>3.8821500000000002</v>
      </c>
      <c r="BQ869" s="132">
        <f t="shared" si="574"/>
        <v>10.1198</v>
      </c>
      <c r="BR869" s="132">
        <f t="shared" si="575"/>
        <v>0.38645999999999997</v>
      </c>
      <c r="BS869" s="132">
        <f t="shared" si="563"/>
        <v>8.8270000000000001E-2</v>
      </c>
      <c r="BT869" s="132">
        <f t="shared" si="564"/>
        <v>1.3556000000000001</v>
      </c>
      <c r="BU869" s="132"/>
      <c r="BV869" s="132">
        <f t="shared" si="576"/>
        <v>0.20900000000000002</v>
      </c>
      <c r="BW869" s="133">
        <f t="shared" si="585"/>
        <v>1.4003000000000001</v>
      </c>
      <c r="BX869" s="133">
        <f t="shared" si="585"/>
        <v>1.2961</v>
      </c>
      <c r="BY869" s="133">
        <f t="shared" si="565"/>
        <v>0.27329999999999999</v>
      </c>
      <c r="BZ869" s="133">
        <f t="shared" si="566"/>
        <v>0.31530000000000002</v>
      </c>
      <c r="CA869" s="133">
        <f t="shared" si="567"/>
        <v>7.3000000000000001E-3</v>
      </c>
      <c r="CB869" s="133">
        <f t="shared" si="568"/>
        <v>5.415</v>
      </c>
      <c r="CC869" s="133"/>
      <c r="CD869" s="133">
        <f t="shared" si="569"/>
        <v>1.6519000000000001</v>
      </c>
    </row>
    <row r="870" spans="1:82" ht="15.75" x14ac:dyDescent="0.25">
      <c r="A870" s="125">
        <v>43968</v>
      </c>
      <c r="B870" s="138">
        <v>14674</v>
      </c>
      <c r="C870" s="138">
        <v>49749</v>
      </c>
      <c r="D870" s="138">
        <v>68796</v>
      </c>
      <c r="E870" s="138">
        <v>14587</v>
      </c>
      <c r="F870" s="138">
        <v>44276</v>
      </c>
      <c r="G870" s="138">
        <v>1975</v>
      </c>
      <c r="H870" s="138">
        <v>13251</v>
      </c>
      <c r="I870" s="138">
        <v>13248</v>
      </c>
      <c r="J870" s="138">
        <v>101066</v>
      </c>
      <c r="K870" s="138">
        <v>77488</v>
      </c>
      <c r="L870" s="138">
        <v>3145</v>
      </c>
      <c r="M870" s="138">
        <v>1925</v>
      </c>
      <c r="N870" s="138">
        <v>88</v>
      </c>
      <c r="O870" s="138">
        <v>10760</v>
      </c>
      <c r="P870" s="138">
        <v>16055</v>
      </c>
      <c r="Q870" s="138">
        <v>2715</v>
      </c>
      <c r="R870" s="138">
        <v>13554</v>
      </c>
      <c r="S870" s="138">
        <v>44871</v>
      </c>
      <c r="T870" s="138">
        <v>11321</v>
      </c>
      <c r="U870" s="138">
        <v>3078</v>
      </c>
      <c r="V870" s="138">
        <v>29259</v>
      </c>
      <c r="W870" s="138">
        <v>31217</v>
      </c>
      <c r="X870" s="138">
        <v>14211</v>
      </c>
      <c r="Y870" s="138">
        <v>11467</v>
      </c>
      <c r="Z870" s="138">
        <v>13102</v>
      </c>
      <c r="AA870" s="138">
        <v>48468</v>
      </c>
      <c r="AB870" s="138">
        <v>1110</v>
      </c>
      <c r="AC870" s="138">
        <v>849</v>
      </c>
      <c r="AD870" s="146">
        <v>10853</v>
      </c>
      <c r="AE870" s="138">
        <v>34550</v>
      </c>
      <c r="AF870" s="138">
        <v>3858</v>
      </c>
      <c r="AG870" s="138">
        <v>0</v>
      </c>
      <c r="AH870" s="138">
        <v>95920</v>
      </c>
      <c r="AI870" s="138">
        <v>76280</v>
      </c>
      <c r="AJ870" s="138">
        <v>386260</v>
      </c>
      <c r="AK870" s="128">
        <f t="shared" si="578"/>
        <v>1.9250000000000003E-2</v>
      </c>
      <c r="AL870" s="129">
        <f t="shared" si="579"/>
        <v>1.4674</v>
      </c>
      <c r="AM870" s="129">
        <f t="shared" ref="AM870:AN885" si="586">(C870)*0.00005</f>
        <v>2.4874499999999999</v>
      </c>
      <c r="AN870" s="129">
        <f t="shared" si="586"/>
        <v>3.4398</v>
      </c>
      <c r="AO870" s="129">
        <f t="shared" si="581"/>
        <v>10.1066</v>
      </c>
      <c r="AP870" s="129">
        <f t="shared" si="582"/>
        <v>3.8744000000000001</v>
      </c>
      <c r="AQ870" s="129">
        <f t="shared" si="583"/>
        <v>0.95920000000000005</v>
      </c>
      <c r="AR870" s="129">
        <f t="shared" si="583"/>
        <v>0.76280000000000003</v>
      </c>
      <c r="AT870" s="131">
        <f t="shared" si="570"/>
        <v>43968</v>
      </c>
      <c r="AU870" s="132">
        <f t="shared" si="549"/>
        <v>0.34550000000000003</v>
      </c>
      <c r="AV870" s="132">
        <f t="shared" si="550"/>
        <v>0.48468000000000006</v>
      </c>
      <c r="AW870" s="132">
        <f t="shared" si="551"/>
        <v>0.44871000000000005</v>
      </c>
      <c r="AX870" s="132">
        <f t="shared" si="552"/>
        <v>8.490000000000001E-3</v>
      </c>
      <c r="AY870" s="132">
        <f t="shared" si="553"/>
        <v>1.11E-2</v>
      </c>
      <c r="AZ870" s="132">
        <f t="shared" si="554"/>
        <v>0.29259000000000002</v>
      </c>
      <c r="BA870" s="132">
        <f t="shared" si="555"/>
        <v>0.11467000000000001</v>
      </c>
      <c r="BB870" s="132">
        <f t="shared" si="556"/>
        <v>0.62434000000000001</v>
      </c>
      <c r="BC870" s="132">
        <f t="shared" si="557"/>
        <v>0.13102</v>
      </c>
      <c r="BD870" s="132">
        <f t="shared" si="558"/>
        <v>0.14211000000000001</v>
      </c>
      <c r="BE870" s="132">
        <f t="shared" si="559"/>
        <v>3.8580000000000003E-2</v>
      </c>
      <c r="BF870" s="132">
        <f t="shared" si="560"/>
        <v>0.10853000000000002</v>
      </c>
      <c r="BG870" s="132">
        <f t="shared" si="571"/>
        <v>0</v>
      </c>
      <c r="BH870" s="132"/>
      <c r="BI870" s="132">
        <f t="shared" si="584"/>
        <v>1.4674</v>
      </c>
      <c r="BJ870" s="132">
        <f t="shared" si="584"/>
        <v>2.4874499999999999</v>
      </c>
      <c r="BK870" s="132">
        <f t="shared" si="584"/>
        <v>3.4398</v>
      </c>
      <c r="BL870" s="132">
        <f t="shared" si="561"/>
        <v>0.30780000000000002</v>
      </c>
      <c r="BM870" s="132">
        <f t="shared" si="572"/>
        <v>1.4587000000000001</v>
      </c>
      <c r="BN870" s="132">
        <f t="shared" si="562"/>
        <v>0.88552000000000008</v>
      </c>
      <c r="BO870" s="132"/>
      <c r="BP870" s="132">
        <f t="shared" si="573"/>
        <v>3.8744000000000001</v>
      </c>
      <c r="BQ870" s="132">
        <f t="shared" si="574"/>
        <v>10.1066</v>
      </c>
      <c r="BR870" s="132">
        <f t="shared" si="575"/>
        <v>0.38625999999999999</v>
      </c>
      <c r="BS870" s="132">
        <f t="shared" si="563"/>
        <v>0.11321000000000001</v>
      </c>
      <c r="BT870" s="132">
        <f t="shared" si="564"/>
        <v>1.3554000000000002</v>
      </c>
      <c r="BU870" s="132"/>
      <c r="BV870" s="132">
        <f t="shared" si="576"/>
        <v>0.19750000000000001</v>
      </c>
      <c r="BW870" s="133">
        <f t="shared" si="585"/>
        <v>1.3251000000000002</v>
      </c>
      <c r="BX870" s="133">
        <f t="shared" si="585"/>
        <v>1.3248</v>
      </c>
      <c r="BY870" s="133">
        <f t="shared" si="565"/>
        <v>0.27150000000000002</v>
      </c>
      <c r="BZ870" s="133">
        <f t="shared" si="566"/>
        <v>0.3145</v>
      </c>
      <c r="CA870" s="133">
        <f t="shared" si="567"/>
        <v>8.8000000000000005E-3</v>
      </c>
      <c r="CB870" s="133">
        <f t="shared" si="568"/>
        <v>5.38</v>
      </c>
      <c r="CC870" s="133"/>
      <c r="CD870" s="133">
        <f t="shared" si="569"/>
        <v>1.6055000000000001</v>
      </c>
    </row>
    <row r="871" spans="1:82" ht="15.75" x14ac:dyDescent="0.25">
      <c r="A871" s="125">
        <v>43969</v>
      </c>
      <c r="B871" s="138">
        <v>14049</v>
      </c>
      <c r="C871" s="138">
        <v>48523</v>
      </c>
      <c r="D871" s="138">
        <v>67449</v>
      </c>
      <c r="E871" s="138">
        <v>14225</v>
      </c>
      <c r="F871" s="138">
        <v>42883</v>
      </c>
      <c r="G871" s="138">
        <v>1551</v>
      </c>
      <c r="H871" s="138">
        <v>11902</v>
      </c>
      <c r="I871" s="138">
        <v>13523</v>
      </c>
      <c r="J871" s="138">
        <v>99010</v>
      </c>
      <c r="K871" s="138">
        <v>75316</v>
      </c>
      <c r="L871" s="138">
        <v>3094</v>
      </c>
      <c r="M871" s="138">
        <v>620</v>
      </c>
      <c r="N871" s="138">
        <v>87</v>
      </c>
      <c r="O871" s="138">
        <v>10898</v>
      </c>
      <c r="P871" s="138">
        <v>14596</v>
      </c>
      <c r="Q871" s="138">
        <v>2679</v>
      </c>
      <c r="R871" s="138">
        <v>13160</v>
      </c>
      <c r="S871" s="138">
        <v>45145</v>
      </c>
      <c r="T871" s="138">
        <v>8480</v>
      </c>
      <c r="U871" s="138">
        <v>3077</v>
      </c>
      <c r="V871" s="138">
        <v>27933</v>
      </c>
      <c r="W871" s="138">
        <v>31582</v>
      </c>
      <c r="X871" s="138">
        <v>13243</v>
      </c>
      <c r="Y871" s="138">
        <v>11362</v>
      </c>
      <c r="Z871" s="138">
        <v>12558</v>
      </c>
      <c r="AA871" s="138">
        <v>47153</v>
      </c>
      <c r="AB871" s="138">
        <v>898</v>
      </c>
      <c r="AC871" s="138">
        <v>602</v>
      </c>
      <c r="AD871" s="138">
        <v>10358</v>
      </c>
      <c r="AE871" s="138">
        <v>34788</v>
      </c>
      <c r="AF871" s="138">
        <v>4398</v>
      </c>
      <c r="AG871" s="138">
        <v>10570</v>
      </c>
      <c r="AH871" s="138">
        <v>88890</v>
      </c>
      <c r="AI871" s="138">
        <v>69510</v>
      </c>
      <c r="AJ871" s="138">
        <v>356900</v>
      </c>
      <c r="AK871" s="128">
        <f t="shared" si="578"/>
        <v>6.2000000000000006E-3</v>
      </c>
      <c r="AL871" s="129">
        <f t="shared" si="579"/>
        <v>1.4049</v>
      </c>
      <c r="AM871" s="129">
        <f t="shared" si="586"/>
        <v>2.4261500000000003</v>
      </c>
      <c r="AN871" s="129">
        <f t="shared" si="586"/>
        <v>3.3724500000000002</v>
      </c>
      <c r="AO871" s="129">
        <f t="shared" si="581"/>
        <v>9.9009999999999998</v>
      </c>
      <c r="AP871" s="129">
        <f t="shared" si="582"/>
        <v>3.7658</v>
      </c>
      <c r="AQ871" s="129">
        <f t="shared" si="583"/>
        <v>0.88890000000000002</v>
      </c>
      <c r="AR871" s="129">
        <f t="shared" si="583"/>
        <v>0.69510000000000005</v>
      </c>
      <c r="AT871" s="131">
        <f t="shared" si="570"/>
        <v>43969</v>
      </c>
      <c r="AU871" s="132">
        <f t="shared" si="549"/>
        <v>0.34788000000000002</v>
      </c>
      <c r="AV871" s="132">
        <f t="shared" si="550"/>
        <v>0.47153000000000006</v>
      </c>
      <c r="AW871" s="132">
        <f t="shared" si="551"/>
        <v>0.45145000000000002</v>
      </c>
      <c r="AX871" s="132">
        <f t="shared" si="552"/>
        <v>6.0200000000000002E-3</v>
      </c>
      <c r="AY871" s="132">
        <f t="shared" si="553"/>
        <v>8.9800000000000001E-3</v>
      </c>
      <c r="AZ871" s="132">
        <f t="shared" si="554"/>
        <v>0.27933000000000002</v>
      </c>
      <c r="BA871" s="132">
        <f t="shared" si="555"/>
        <v>0.11362000000000001</v>
      </c>
      <c r="BB871" s="132">
        <f t="shared" si="556"/>
        <v>0.63164000000000009</v>
      </c>
      <c r="BC871" s="132">
        <f t="shared" si="557"/>
        <v>0.12558</v>
      </c>
      <c r="BD871" s="132">
        <f t="shared" si="558"/>
        <v>0.13243000000000002</v>
      </c>
      <c r="BE871" s="132">
        <f t="shared" si="559"/>
        <v>4.3980000000000005E-2</v>
      </c>
      <c r="BF871" s="132">
        <f t="shared" si="560"/>
        <v>0.10358000000000001</v>
      </c>
      <c r="BG871" s="132">
        <f t="shared" si="571"/>
        <v>1.057E-2</v>
      </c>
      <c r="BH871" s="132"/>
      <c r="BI871" s="132">
        <f t="shared" si="584"/>
        <v>1.4049</v>
      </c>
      <c r="BJ871" s="132">
        <f t="shared" si="584"/>
        <v>2.4261500000000003</v>
      </c>
      <c r="BK871" s="132">
        <f t="shared" si="584"/>
        <v>3.3724500000000002</v>
      </c>
      <c r="BL871" s="132">
        <f t="shared" si="561"/>
        <v>0.30770000000000003</v>
      </c>
      <c r="BM871" s="132">
        <f t="shared" si="572"/>
        <v>1.4225000000000001</v>
      </c>
      <c r="BN871" s="132">
        <f t="shared" si="562"/>
        <v>0.85766000000000009</v>
      </c>
      <c r="BO871" s="132"/>
      <c r="BP871" s="132">
        <f t="shared" si="573"/>
        <v>3.7658</v>
      </c>
      <c r="BQ871" s="132">
        <f t="shared" si="574"/>
        <v>9.9009999999999998</v>
      </c>
      <c r="BR871" s="132">
        <f t="shared" si="575"/>
        <v>0.3569</v>
      </c>
      <c r="BS871" s="132">
        <f t="shared" si="563"/>
        <v>8.48E-2</v>
      </c>
      <c r="BT871" s="132">
        <f t="shared" si="564"/>
        <v>1.3160000000000001</v>
      </c>
      <c r="BU871" s="132"/>
      <c r="BV871" s="132">
        <f t="shared" si="576"/>
        <v>0.15510000000000002</v>
      </c>
      <c r="BW871" s="133">
        <f t="shared" si="585"/>
        <v>1.1902000000000001</v>
      </c>
      <c r="BX871" s="133">
        <f t="shared" si="585"/>
        <v>1.3523000000000001</v>
      </c>
      <c r="BY871" s="133">
        <f t="shared" si="565"/>
        <v>0.26790000000000003</v>
      </c>
      <c r="BZ871" s="133">
        <f t="shared" si="566"/>
        <v>0.30940000000000001</v>
      </c>
      <c r="CA871" s="133">
        <f t="shared" si="567"/>
        <v>8.7000000000000011E-3</v>
      </c>
      <c r="CB871" s="133">
        <f t="shared" si="568"/>
        <v>5.4489999999999998</v>
      </c>
      <c r="CC871" s="133"/>
      <c r="CD871" s="133">
        <f t="shared" si="569"/>
        <v>1.4596</v>
      </c>
    </row>
    <row r="872" spans="1:82" ht="15.75" x14ac:dyDescent="0.25">
      <c r="A872" s="125">
        <v>43970</v>
      </c>
      <c r="B872" s="148">
        <v>13980</v>
      </c>
      <c r="C872" s="148">
        <v>48047</v>
      </c>
      <c r="D872" s="148">
        <v>66475</v>
      </c>
      <c r="E872" s="148">
        <v>14071</v>
      </c>
      <c r="F872" s="148">
        <v>43525</v>
      </c>
      <c r="G872" s="148">
        <v>1520</v>
      </c>
      <c r="H872" s="148">
        <v>11824</v>
      </c>
      <c r="I872" s="148">
        <v>13201</v>
      </c>
      <c r="J872" s="148">
        <v>96940</v>
      </c>
      <c r="K872" s="148">
        <v>72849</v>
      </c>
      <c r="L872" s="148">
        <v>3200</v>
      </c>
      <c r="M872" s="148">
        <v>6803</v>
      </c>
      <c r="N872" s="148">
        <v>105</v>
      </c>
      <c r="O872" s="148">
        <v>10890</v>
      </c>
      <c r="P872" s="148">
        <v>14367</v>
      </c>
      <c r="Q872" s="148">
        <v>2913</v>
      </c>
      <c r="R872" s="148">
        <v>13604</v>
      </c>
      <c r="S872" s="148">
        <v>44847</v>
      </c>
      <c r="T872" s="148">
        <v>12246</v>
      </c>
      <c r="U872" s="148">
        <v>2889</v>
      </c>
      <c r="V872" s="148">
        <v>27752</v>
      </c>
      <c r="W872" s="148">
        <v>30263</v>
      </c>
      <c r="X872" s="148">
        <v>13679</v>
      </c>
      <c r="Y872" s="148">
        <v>11888</v>
      </c>
      <c r="Z872" s="148">
        <v>13834</v>
      </c>
      <c r="AA872" s="148">
        <v>45799</v>
      </c>
      <c r="AB872" s="148">
        <v>797</v>
      </c>
      <c r="AC872" s="148">
        <v>575</v>
      </c>
      <c r="AD872" s="149">
        <v>12226</v>
      </c>
      <c r="AE872" s="148">
        <v>41306</v>
      </c>
      <c r="AF872" s="148">
        <v>4784</v>
      </c>
      <c r="AG872" s="148">
        <v>0</v>
      </c>
      <c r="AH872" s="148">
        <v>107940</v>
      </c>
      <c r="AI872" s="148">
        <v>85120</v>
      </c>
      <c r="AJ872" s="148">
        <v>261060</v>
      </c>
      <c r="AK872" s="128">
        <f t="shared" si="578"/>
        <v>6.8030000000000007E-2</v>
      </c>
      <c r="AL872" s="129">
        <f t="shared" si="579"/>
        <v>1.3980000000000001</v>
      </c>
      <c r="AM872" s="129">
        <f t="shared" si="586"/>
        <v>2.4023500000000002</v>
      </c>
      <c r="AN872" s="129">
        <f t="shared" si="586"/>
        <v>3.32375</v>
      </c>
      <c r="AO872" s="129">
        <f t="shared" si="581"/>
        <v>9.6940000000000008</v>
      </c>
      <c r="AP872" s="129">
        <f t="shared" si="582"/>
        <v>3.6424500000000002</v>
      </c>
      <c r="AQ872" s="129">
        <f t="shared" si="583"/>
        <v>1.0794000000000001</v>
      </c>
      <c r="AR872" s="129">
        <f t="shared" si="583"/>
        <v>0.85120000000000007</v>
      </c>
      <c r="AT872" s="131">
        <f t="shared" si="570"/>
        <v>43970</v>
      </c>
      <c r="AU872" s="132">
        <f t="shared" si="549"/>
        <v>0.41306000000000004</v>
      </c>
      <c r="AV872" s="132">
        <f t="shared" si="550"/>
        <v>0.45799000000000006</v>
      </c>
      <c r="AW872" s="132">
        <f t="shared" si="551"/>
        <v>0.44847000000000004</v>
      </c>
      <c r="AX872" s="132">
        <f t="shared" si="552"/>
        <v>5.7500000000000008E-3</v>
      </c>
      <c r="AY872" s="132">
        <f t="shared" si="553"/>
        <v>7.9700000000000014E-3</v>
      </c>
      <c r="AZ872" s="132">
        <f t="shared" si="554"/>
        <v>0.27752000000000004</v>
      </c>
      <c r="BA872" s="132">
        <f t="shared" si="555"/>
        <v>0.11888000000000001</v>
      </c>
      <c r="BB872" s="132">
        <f t="shared" si="556"/>
        <v>0.60526000000000002</v>
      </c>
      <c r="BC872" s="132">
        <f t="shared" si="557"/>
        <v>0.13834000000000002</v>
      </c>
      <c r="BD872" s="132">
        <f t="shared" si="558"/>
        <v>0.13679000000000002</v>
      </c>
      <c r="BE872" s="132">
        <f t="shared" si="559"/>
        <v>4.7840000000000001E-2</v>
      </c>
      <c r="BF872" s="132">
        <f t="shared" si="560"/>
        <v>0.12226000000000001</v>
      </c>
      <c r="BG872" s="132">
        <f t="shared" si="571"/>
        <v>0</v>
      </c>
      <c r="BH872" s="132"/>
      <c r="BI872" s="132">
        <f t="shared" si="584"/>
        <v>1.3980000000000001</v>
      </c>
      <c r="BJ872" s="132">
        <f t="shared" si="584"/>
        <v>2.4023500000000002</v>
      </c>
      <c r="BK872" s="132">
        <f t="shared" si="584"/>
        <v>3.32375</v>
      </c>
      <c r="BL872" s="132">
        <f t="shared" si="561"/>
        <v>0.28889999999999999</v>
      </c>
      <c r="BM872" s="132">
        <f t="shared" si="572"/>
        <v>1.4071</v>
      </c>
      <c r="BN872" s="132">
        <f t="shared" si="562"/>
        <v>0.87050000000000005</v>
      </c>
      <c r="BO872" s="132"/>
      <c r="BP872" s="132">
        <f t="shared" si="573"/>
        <v>3.6424500000000002</v>
      </c>
      <c r="BQ872" s="132">
        <f t="shared" si="574"/>
        <v>9.6940000000000008</v>
      </c>
      <c r="BR872" s="132">
        <f t="shared" si="575"/>
        <v>0.26106000000000001</v>
      </c>
      <c r="BS872" s="132">
        <f t="shared" si="563"/>
        <v>0.12246000000000001</v>
      </c>
      <c r="BT872" s="132">
        <f t="shared" si="564"/>
        <v>1.3604000000000001</v>
      </c>
      <c r="BU872" s="132"/>
      <c r="BV872" s="132">
        <f t="shared" si="576"/>
        <v>0.152</v>
      </c>
      <c r="BW872" s="133">
        <f t="shared" si="585"/>
        <v>1.1824000000000001</v>
      </c>
      <c r="BX872" s="133">
        <f t="shared" si="585"/>
        <v>1.3201000000000001</v>
      </c>
      <c r="BY872" s="133">
        <f t="shared" si="565"/>
        <v>0.2913</v>
      </c>
      <c r="BZ872" s="133">
        <f t="shared" si="566"/>
        <v>0.32</v>
      </c>
      <c r="CA872" s="133">
        <f t="shared" si="567"/>
        <v>1.0500000000000001E-2</v>
      </c>
      <c r="CB872" s="133">
        <f t="shared" si="568"/>
        <v>5.4450000000000003</v>
      </c>
      <c r="CC872" s="133"/>
      <c r="CD872" s="133">
        <f t="shared" si="569"/>
        <v>1.4367000000000001</v>
      </c>
    </row>
    <row r="873" spans="1:82" ht="15.75" x14ac:dyDescent="0.25">
      <c r="A873" s="125">
        <v>43971</v>
      </c>
      <c r="B873" s="138">
        <v>14050</v>
      </c>
      <c r="C873" s="138">
        <v>48718</v>
      </c>
      <c r="D873" s="138">
        <v>67291</v>
      </c>
      <c r="E873" s="138">
        <v>14100</v>
      </c>
      <c r="F873" s="138">
        <v>43603</v>
      </c>
      <c r="G873" s="138">
        <v>1572</v>
      </c>
      <c r="H873" s="138">
        <v>11776</v>
      </c>
      <c r="I873" s="138">
        <v>11743</v>
      </c>
      <c r="J873" s="138">
        <v>99434</v>
      </c>
      <c r="K873" s="138">
        <v>76344</v>
      </c>
      <c r="L873" s="138">
        <v>3220</v>
      </c>
      <c r="M873" s="138">
        <v>6065</v>
      </c>
      <c r="N873" s="138">
        <v>150</v>
      </c>
      <c r="O873" s="138">
        <v>10769</v>
      </c>
      <c r="P873" s="138">
        <v>14515</v>
      </c>
      <c r="Q873" s="138">
        <v>2845</v>
      </c>
      <c r="R873" s="138">
        <v>12930</v>
      </c>
      <c r="S873" s="138">
        <v>45238</v>
      </c>
      <c r="T873" s="138">
        <v>8506</v>
      </c>
      <c r="U873" s="138">
        <v>2933</v>
      </c>
      <c r="V873" s="138">
        <v>28489</v>
      </c>
      <c r="W873" s="138">
        <v>32257</v>
      </c>
      <c r="X873" s="138">
        <v>14012</v>
      </c>
      <c r="Y873" s="138">
        <v>11381</v>
      </c>
      <c r="Z873" s="138">
        <v>13837</v>
      </c>
      <c r="AA873" s="138">
        <v>47909</v>
      </c>
      <c r="AB873" s="138">
        <v>884</v>
      </c>
      <c r="AC873" s="138">
        <v>527</v>
      </c>
      <c r="AD873" s="138">
        <v>14117</v>
      </c>
      <c r="AE873" s="138">
        <v>35560</v>
      </c>
      <c r="AF873" s="138">
        <v>4798</v>
      </c>
      <c r="AG873" s="138">
        <v>8050</v>
      </c>
      <c r="AH873" s="138">
        <v>144370</v>
      </c>
      <c r="AI873" s="138">
        <v>100920</v>
      </c>
      <c r="AJ873" s="138">
        <v>386980</v>
      </c>
      <c r="AK873" s="128">
        <f t="shared" si="578"/>
        <v>6.0650000000000003E-2</v>
      </c>
      <c r="AL873" s="129">
        <f t="shared" si="579"/>
        <v>1.405</v>
      </c>
      <c r="AM873" s="129">
        <f t="shared" si="586"/>
        <v>2.4359000000000002</v>
      </c>
      <c r="AN873" s="129">
        <f t="shared" si="586"/>
        <v>3.3645500000000004</v>
      </c>
      <c r="AO873" s="129">
        <f t="shared" si="581"/>
        <v>9.9434000000000005</v>
      </c>
      <c r="AP873" s="137">
        <f t="shared" si="582"/>
        <v>3.8172000000000001</v>
      </c>
      <c r="AQ873" s="129">
        <f t="shared" si="583"/>
        <v>1.4437000000000002</v>
      </c>
      <c r="AR873" s="129">
        <f t="shared" si="583"/>
        <v>1.0092000000000001</v>
      </c>
      <c r="AT873" s="131">
        <f t="shared" si="570"/>
        <v>43971</v>
      </c>
      <c r="AU873" s="132">
        <f t="shared" si="549"/>
        <v>0.35560000000000003</v>
      </c>
      <c r="AV873" s="132">
        <f t="shared" si="550"/>
        <v>0.47909000000000002</v>
      </c>
      <c r="AW873" s="132">
        <f t="shared" si="551"/>
        <v>0.45238000000000006</v>
      </c>
      <c r="AX873" s="132">
        <f t="shared" si="552"/>
        <v>5.2700000000000004E-3</v>
      </c>
      <c r="AY873" s="132">
        <f t="shared" si="553"/>
        <v>8.8400000000000006E-3</v>
      </c>
      <c r="AZ873" s="132">
        <f t="shared" si="554"/>
        <v>0.28489000000000003</v>
      </c>
      <c r="BA873" s="132">
        <f t="shared" si="555"/>
        <v>0.11381000000000001</v>
      </c>
      <c r="BB873" s="132">
        <f t="shared" si="556"/>
        <v>0.64514000000000005</v>
      </c>
      <c r="BC873" s="132">
        <f t="shared" si="557"/>
        <v>0.13837000000000002</v>
      </c>
      <c r="BD873" s="132">
        <f t="shared" si="558"/>
        <v>0.14012000000000002</v>
      </c>
      <c r="BE873" s="132">
        <f t="shared" si="559"/>
        <v>4.7980000000000002E-2</v>
      </c>
      <c r="BF873" s="132">
        <f t="shared" si="560"/>
        <v>0.14117000000000002</v>
      </c>
      <c r="BG873" s="132">
        <f t="shared" si="571"/>
        <v>8.0499999999999999E-3</v>
      </c>
      <c r="BH873" s="132"/>
      <c r="BI873" s="132">
        <f t="shared" si="584"/>
        <v>1.405</v>
      </c>
      <c r="BJ873" s="132">
        <f t="shared" si="584"/>
        <v>2.4359000000000002</v>
      </c>
      <c r="BK873" s="132">
        <f t="shared" si="584"/>
        <v>3.3645500000000004</v>
      </c>
      <c r="BL873" s="132">
        <f t="shared" si="561"/>
        <v>0.29330000000000001</v>
      </c>
      <c r="BM873" s="132">
        <f t="shared" si="572"/>
        <v>1.4100000000000001</v>
      </c>
      <c r="BN873" s="132">
        <f t="shared" si="562"/>
        <v>0.87206000000000006</v>
      </c>
      <c r="BO873" s="132"/>
      <c r="BP873" s="132">
        <f t="shared" si="573"/>
        <v>3.8172000000000001</v>
      </c>
      <c r="BQ873" s="132">
        <f t="shared" si="574"/>
        <v>9.9434000000000005</v>
      </c>
      <c r="BR873" s="132">
        <f t="shared" si="575"/>
        <v>0.38697999999999999</v>
      </c>
      <c r="BS873" s="132">
        <f t="shared" si="563"/>
        <v>8.5060000000000011E-2</v>
      </c>
      <c r="BT873" s="132">
        <f t="shared" si="564"/>
        <v>1.2930000000000001</v>
      </c>
      <c r="BU873" s="132"/>
      <c r="BV873" s="132">
        <f t="shared" si="576"/>
        <v>0.15720000000000001</v>
      </c>
      <c r="BW873" s="133">
        <f t="shared" si="585"/>
        <v>1.1776</v>
      </c>
      <c r="BX873" s="133">
        <f t="shared" si="585"/>
        <v>1.1743000000000001</v>
      </c>
      <c r="BY873" s="133">
        <f t="shared" si="565"/>
        <v>0.28450000000000003</v>
      </c>
      <c r="BZ873" s="133">
        <f t="shared" si="566"/>
        <v>0.32200000000000001</v>
      </c>
      <c r="CA873" s="133">
        <f t="shared" si="567"/>
        <v>1.5000000000000001E-2</v>
      </c>
      <c r="CB873" s="133">
        <f t="shared" si="568"/>
        <v>5.3845000000000001</v>
      </c>
      <c r="CC873" s="133"/>
      <c r="CD873" s="133">
        <f t="shared" si="569"/>
        <v>1.4515</v>
      </c>
    </row>
    <row r="874" spans="1:82" ht="15.75" x14ac:dyDescent="0.25">
      <c r="A874" s="125">
        <v>43972</v>
      </c>
      <c r="B874" s="138">
        <v>14011</v>
      </c>
      <c r="C874" s="138">
        <v>48152</v>
      </c>
      <c r="D874" s="138">
        <v>66370</v>
      </c>
      <c r="E874" s="138">
        <v>14102</v>
      </c>
      <c r="F874" s="138">
        <v>43034</v>
      </c>
      <c r="G874" s="138">
        <v>1767</v>
      </c>
      <c r="H874" s="138">
        <v>12668</v>
      </c>
      <c r="I874" s="138">
        <v>12485</v>
      </c>
      <c r="J874" s="138">
        <v>99383</v>
      </c>
      <c r="K874" s="138">
        <v>76213</v>
      </c>
      <c r="L874" s="138">
        <v>3076</v>
      </c>
      <c r="M874" s="138">
        <v>9447</v>
      </c>
      <c r="N874" s="138">
        <v>101</v>
      </c>
      <c r="O874" s="138">
        <v>10755</v>
      </c>
      <c r="P874" s="138">
        <v>14658</v>
      </c>
      <c r="Q874" s="138">
        <v>2538</v>
      </c>
      <c r="R874" s="138">
        <v>12809</v>
      </c>
      <c r="S874" s="138">
        <v>44638</v>
      </c>
      <c r="T874" s="138">
        <v>11905</v>
      </c>
      <c r="U874" s="138">
        <v>2941</v>
      </c>
      <c r="V874" s="138">
        <v>28162</v>
      </c>
      <c r="W874" s="138">
        <v>32471</v>
      </c>
      <c r="X874" s="138">
        <v>13491</v>
      </c>
      <c r="Y874" s="138">
        <v>10969</v>
      </c>
      <c r="Z874" s="138">
        <v>13723</v>
      </c>
      <c r="AA874" s="138">
        <v>46124</v>
      </c>
      <c r="AB874" s="138">
        <v>966</v>
      </c>
      <c r="AC874" s="138">
        <v>838</v>
      </c>
      <c r="AD874" s="138">
        <v>15716</v>
      </c>
      <c r="AE874" s="138">
        <v>31615</v>
      </c>
      <c r="AF874" s="138">
        <v>4806</v>
      </c>
      <c r="AG874" s="138">
        <v>0</v>
      </c>
      <c r="AH874" s="138">
        <v>144960</v>
      </c>
      <c r="AI874" s="138">
        <v>118270</v>
      </c>
      <c r="AJ874" s="138">
        <v>368240</v>
      </c>
      <c r="AK874" s="128">
        <f t="shared" si="578"/>
        <v>9.4470000000000012E-2</v>
      </c>
      <c r="AL874" s="129">
        <f t="shared" si="579"/>
        <v>1.4011</v>
      </c>
      <c r="AM874" s="129">
        <f t="shared" si="586"/>
        <v>2.4076</v>
      </c>
      <c r="AN874" s="129">
        <f t="shared" si="586"/>
        <v>3.3185000000000002</v>
      </c>
      <c r="AO874" s="129">
        <f t="shared" si="581"/>
        <v>9.9382999999999999</v>
      </c>
      <c r="AP874" s="129">
        <f t="shared" si="582"/>
        <v>3.8106500000000003</v>
      </c>
      <c r="AQ874" s="129">
        <f t="shared" si="583"/>
        <v>1.4496000000000002</v>
      </c>
      <c r="AR874" s="129">
        <f t="shared" si="583"/>
        <v>1.1827000000000001</v>
      </c>
      <c r="AT874" s="131">
        <f t="shared" si="570"/>
        <v>43972</v>
      </c>
      <c r="AU874" s="132">
        <f t="shared" si="549"/>
        <v>0.31615000000000004</v>
      </c>
      <c r="AV874" s="132">
        <f t="shared" si="550"/>
        <v>0.46124000000000004</v>
      </c>
      <c r="AW874" s="132">
        <f t="shared" si="551"/>
        <v>0.44638000000000005</v>
      </c>
      <c r="AX874" s="132">
        <f t="shared" si="552"/>
        <v>8.3800000000000003E-3</v>
      </c>
      <c r="AY874" s="132">
        <f t="shared" si="553"/>
        <v>9.6600000000000002E-3</v>
      </c>
      <c r="AZ874" s="132">
        <f t="shared" si="554"/>
        <v>0.28162000000000004</v>
      </c>
      <c r="BA874" s="132">
        <f t="shared" si="555"/>
        <v>0.10969000000000001</v>
      </c>
      <c r="BB874" s="132">
        <f t="shared" si="556"/>
        <v>0.64942000000000011</v>
      </c>
      <c r="BC874" s="132">
        <f t="shared" si="557"/>
        <v>0.13723000000000002</v>
      </c>
      <c r="BD874" s="132">
        <f t="shared" si="558"/>
        <v>0.13491</v>
      </c>
      <c r="BE874" s="132">
        <f t="shared" si="559"/>
        <v>4.8060000000000005E-2</v>
      </c>
      <c r="BF874" s="132">
        <f t="shared" si="560"/>
        <v>0.15716000000000002</v>
      </c>
      <c r="BG874" s="132">
        <f t="shared" si="571"/>
        <v>0</v>
      </c>
      <c r="BH874" s="132"/>
      <c r="BI874" s="132">
        <f t="shared" si="584"/>
        <v>1.4011</v>
      </c>
      <c r="BJ874" s="132">
        <f t="shared" si="584"/>
        <v>2.4076</v>
      </c>
      <c r="BK874" s="132">
        <f t="shared" si="584"/>
        <v>3.3185000000000002</v>
      </c>
      <c r="BL874" s="132">
        <f t="shared" si="561"/>
        <v>0.29410000000000003</v>
      </c>
      <c r="BM874" s="132">
        <f t="shared" si="572"/>
        <v>1.4102000000000001</v>
      </c>
      <c r="BN874" s="132">
        <f t="shared" si="562"/>
        <v>0.86068000000000011</v>
      </c>
      <c r="BO874" s="132"/>
      <c r="BP874" s="132">
        <f t="shared" si="573"/>
        <v>3.8106500000000003</v>
      </c>
      <c r="BQ874" s="132">
        <f t="shared" si="574"/>
        <v>9.9382999999999999</v>
      </c>
      <c r="BR874" s="132">
        <f t="shared" si="575"/>
        <v>0.36823999999999996</v>
      </c>
      <c r="BS874" s="132">
        <f t="shared" si="563"/>
        <v>0.11905</v>
      </c>
      <c r="BT874" s="132">
        <f t="shared" si="564"/>
        <v>1.2809000000000001</v>
      </c>
      <c r="BU874" s="132"/>
      <c r="BV874" s="132">
        <f t="shared" si="576"/>
        <v>0.1767</v>
      </c>
      <c r="BW874" s="133">
        <f t="shared" si="585"/>
        <v>1.2668000000000001</v>
      </c>
      <c r="BX874" s="133">
        <f t="shared" si="585"/>
        <v>1.2485000000000002</v>
      </c>
      <c r="BY874" s="133">
        <f t="shared" si="565"/>
        <v>0.25380000000000003</v>
      </c>
      <c r="BZ874" s="133">
        <f t="shared" si="566"/>
        <v>0.30760000000000004</v>
      </c>
      <c r="CA874" s="133">
        <f t="shared" si="567"/>
        <v>1.0100000000000001E-2</v>
      </c>
      <c r="CB874" s="133">
        <f t="shared" si="568"/>
        <v>5.3775000000000004</v>
      </c>
      <c r="CC874" s="133"/>
      <c r="CD874" s="133">
        <f t="shared" si="569"/>
        <v>1.4658</v>
      </c>
    </row>
    <row r="875" spans="1:82" ht="15.75" x14ac:dyDescent="0.25">
      <c r="A875" s="125">
        <v>43973</v>
      </c>
      <c r="B875" s="138">
        <v>14120</v>
      </c>
      <c r="C875" s="138">
        <v>48637</v>
      </c>
      <c r="D875" s="138">
        <v>66915</v>
      </c>
      <c r="E875" s="138">
        <v>14172</v>
      </c>
      <c r="F875" s="138">
        <v>42876</v>
      </c>
      <c r="G875" s="138">
        <v>2252</v>
      </c>
      <c r="H875" s="138">
        <v>13827</v>
      </c>
      <c r="I875" s="138">
        <v>14782</v>
      </c>
      <c r="J875" s="138">
        <v>99237</v>
      </c>
      <c r="K875" s="138">
        <v>76839</v>
      </c>
      <c r="L875" s="138">
        <v>3101</v>
      </c>
      <c r="M875" s="138">
        <v>6700</v>
      </c>
      <c r="N875" s="138">
        <v>100</v>
      </c>
      <c r="O875" s="138">
        <v>10564</v>
      </c>
      <c r="P875" s="138">
        <v>16869</v>
      </c>
      <c r="Q875" s="138">
        <v>2496</v>
      </c>
      <c r="R875" s="138">
        <v>13917</v>
      </c>
      <c r="S875" s="138">
        <v>43998</v>
      </c>
      <c r="T875" s="138">
        <v>8677</v>
      </c>
      <c r="U875" s="138">
        <v>2925</v>
      </c>
      <c r="V875" s="138">
        <v>27856</v>
      </c>
      <c r="W875" s="138">
        <v>30685</v>
      </c>
      <c r="X875" s="138">
        <v>13478</v>
      </c>
      <c r="Y875" s="138">
        <v>11322</v>
      </c>
      <c r="Z875" s="138">
        <v>12542</v>
      </c>
      <c r="AA875" s="138">
        <v>47862</v>
      </c>
      <c r="AB875" s="138">
        <v>1199</v>
      </c>
      <c r="AC875" s="138">
        <v>1138</v>
      </c>
      <c r="AD875" s="138">
        <v>15699</v>
      </c>
      <c r="AE875" s="138">
        <v>32095</v>
      </c>
      <c r="AF875" s="138">
        <v>5018</v>
      </c>
      <c r="AG875" s="138">
        <v>11010</v>
      </c>
      <c r="AH875" s="138">
        <v>145520</v>
      </c>
      <c r="AI875" s="138">
        <v>117290</v>
      </c>
      <c r="AJ875" s="138">
        <v>384520</v>
      </c>
      <c r="AK875" s="128">
        <f t="shared" si="578"/>
        <v>6.7000000000000004E-2</v>
      </c>
      <c r="AL875" s="129">
        <f t="shared" si="579"/>
        <v>1.4120000000000001</v>
      </c>
      <c r="AM875" s="129">
        <f t="shared" si="586"/>
        <v>2.4318500000000003</v>
      </c>
      <c r="AN875" s="129">
        <f t="shared" si="586"/>
        <v>3.3457500000000002</v>
      </c>
      <c r="AO875" s="129">
        <f t="shared" si="581"/>
        <v>9.9237000000000002</v>
      </c>
      <c r="AP875" s="129">
        <f t="shared" si="582"/>
        <v>3.8419500000000002</v>
      </c>
      <c r="AQ875" s="129">
        <f t="shared" si="583"/>
        <v>1.4552</v>
      </c>
      <c r="AR875" s="129">
        <f t="shared" si="583"/>
        <v>1.1729000000000001</v>
      </c>
      <c r="AT875" s="131">
        <f t="shared" si="570"/>
        <v>43973</v>
      </c>
      <c r="AU875" s="132">
        <f t="shared" si="549"/>
        <v>0.32095000000000001</v>
      </c>
      <c r="AV875" s="132">
        <f t="shared" si="550"/>
        <v>0.47862000000000005</v>
      </c>
      <c r="AW875" s="132">
        <f t="shared" si="551"/>
        <v>0.43998000000000004</v>
      </c>
      <c r="AX875" s="132">
        <f t="shared" si="552"/>
        <v>1.1380000000000001E-2</v>
      </c>
      <c r="AY875" s="132">
        <f t="shared" si="553"/>
        <v>1.1990000000000001E-2</v>
      </c>
      <c r="AZ875" s="132">
        <f t="shared" si="554"/>
        <v>0.27856000000000003</v>
      </c>
      <c r="BA875" s="132">
        <f t="shared" si="555"/>
        <v>0.11322000000000002</v>
      </c>
      <c r="BB875" s="132">
        <f t="shared" si="556"/>
        <v>0.61370000000000002</v>
      </c>
      <c r="BC875" s="132">
        <f t="shared" si="557"/>
        <v>0.12542</v>
      </c>
      <c r="BD875" s="132">
        <f t="shared" si="558"/>
        <v>0.13478000000000001</v>
      </c>
      <c r="BE875" s="132">
        <f t="shared" si="559"/>
        <v>5.0180000000000002E-2</v>
      </c>
      <c r="BF875" s="132">
        <f t="shared" si="560"/>
        <v>0.15699000000000002</v>
      </c>
      <c r="BG875" s="132">
        <f t="shared" si="571"/>
        <v>1.1009999999999999E-2</v>
      </c>
      <c r="BH875" s="132"/>
      <c r="BI875" s="132">
        <f t="shared" si="584"/>
        <v>1.4120000000000001</v>
      </c>
      <c r="BJ875" s="132">
        <f t="shared" si="584"/>
        <v>2.4318500000000003</v>
      </c>
      <c r="BK875" s="132">
        <f t="shared" si="584"/>
        <v>3.3457500000000002</v>
      </c>
      <c r="BL875" s="132">
        <f t="shared" si="561"/>
        <v>0.29250000000000004</v>
      </c>
      <c r="BM875" s="132">
        <f t="shared" si="572"/>
        <v>1.4172</v>
      </c>
      <c r="BN875" s="132">
        <f t="shared" si="562"/>
        <v>0.85752000000000006</v>
      </c>
      <c r="BO875" s="132"/>
      <c r="BP875" s="132">
        <f t="shared" si="573"/>
        <v>3.8419500000000002</v>
      </c>
      <c r="BQ875" s="132">
        <f t="shared" si="574"/>
        <v>9.9237000000000002</v>
      </c>
      <c r="BR875" s="132">
        <f t="shared" si="575"/>
        <v>0.38451999999999997</v>
      </c>
      <c r="BS875" s="132">
        <f t="shared" si="563"/>
        <v>8.6770000000000014E-2</v>
      </c>
      <c r="BT875" s="132">
        <f t="shared" si="564"/>
        <v>1.3917000000000002</v>
      </c>
      <c r="BU875" s="132"/>
      <c r="BV875" s="132">
        <f t="shared" si="576"/>
        <v>0.22520000000000001</v>
      </c>
      <c r="BW875" s="133">
        <f t="shared" si="585"/>
        <v>1.3827</v>
      </c>
      <c r="BX875" s="133">
        <f t="shared" si="585"/>
        <v>1.4782000000000002</v>
      </c>
      <c r="BY875" s="133">
        <f t="shared" si="565"/>
        <v>0.24960000000000002</v>
      </c>
      <c r="BZ875" s="133">
        <f t="shared" si="566"/>
        <v>0.31010000000000004</v>
      </c>
      <c r="CA875" s="133">
        <f t="shared" si="567"/>
        <v>0.01</v>
      </c>
      <c r="CB875" s="133">
        <f t="shared" si="568"/>
        <v>5.282</v>
      </c>
      <c r="CC875" s="133"/>
      <c r="CD875" s="133">
        <f t="shared" si="569"/>
        <v>1.6869000000000001</v>
      </c>
    </row>
    <row r="876" spans="1:82" ht="15.75" x14ac:dyDescent="0.25">
      <c r="A876" s="125">
        <v>43974</v>
      </c>
      <c r="B876" s="138">
        <v>15101</v>
      </c>
      <c r="C876" s="138">
        <v>50872</v>
      </c>
      <c r="D876" s="138">
        <v>69810</v>
      </c>
      <c r="E876" s="138">
        <v>14751</v>
      </c>
      <c r="F876" s="138">
        <v>43182</v>
      </c>
      <c r="G876" s="138">
        <v>3230</v>
      </c>
      <c r="H876" s="138">
        <v>17413</v>
      </c>
      <c r="I876" s="138">
        <v>16917</v>
      </c>
      <c r="J876" s="138">
        <v>103018</v>
      </c>
      <c r="K876" s="138">
        <v>78444</v>
      </c>
      <c r="L876" s="138">
        <v>3302</v>
      </c>
      <c r="M876" s="138">
        <v>11023</v>
      </c>
      <c r="N876" s="138">
        <v>86</v>
      </c>
      <c r="O876" s="138">
        <v>11265</v>
      </c>
      <c r="P876" s="138">
        <v>18814</v>
      </c>
      <c r="Q876" s="138">
        <v>2796</v>
      </c>
      <c r="R876" s="138">
        <v>13905</v>
      </c>
      <c r="S876" s="138">
        <v>45478</v>
      </c>
      <c r="T876" s="138">
        <v>13302</v>
      </c>
      <c r="U876" s="138">
        <v>3292</v>
      </c>
      <c r="V876" s="138">
        <v>30066</v>
      </c>
      <c r="W876" s="138">
        <v>33523</v>
      </c>
      <c r="X876" s="138">
        <v>15744</v>
      </c>
      <c r="Y876" s="138">
        <v>12261</v>
      </c>
      <c r="Z876" s="138">
        <v>12837</v>
      </c>
      <c r="AA876" s="138">
        <v>48546</v>
      </c>
      <c r="AB876" s="138">
        <v>1896</v>
      </c>
      <c r="AC876" s="138">
        <v>1479</v>
      </c>
      <c r="AD876" s="138">
        <v>15833</v>
      </c>
      <c r="AE876" s="138">
        <v>37802</v>
      </c>
      <c r="AF876" s="138">
        <v>4907</v>
      </c>
      <c r="AG876" s="138">
        <v>6500</v>
      </c>
      <c r="AH876" s="138">
        <v>146170</v>
      </c>
      <c r="AI876" s="138">
        <v>119970</v>
      </c>
      <c r="AJ876" s="146">
        <v>387720</v>
      </c>
      <c r="AK876" s="128">
        <f t="shared" si="578"/>
        <v>0.11023000000000001</v>
      </c>
      <c r="AL876" s="129">
        <f t="shared" si="579"/>
        <v>1.5101</v>
      </c>
      <c r="AM876" s="129">
        <f t="shared" si="586"/>
        <v>2.5436000000000001</v>
      </c>
      <c r="AN876" s="129">
        <f t="shared" si="586"/>
        <v>3.4905000000000004</v>
      </c>
      <c r="AO876" s="129">
        <f t="shared" si="581"/>
        <v>10.3018</v>
      </c>
      <c r="AP876" s="129">
        <f t="shared" si="582"/>
        <v>3.9222000000000001</v>
      </c>
      <c r="AQ876" s="129">
        <f t="shared" si="583"/>
        <v>1.4617000000000002</v>
      </c>
      <c r="AR876" s="129">
        <f t="shared" si="583"/>
        <v>1.1997</v>
      </c>
      <c r="AT876" s="131">
        <f t="shared" si="570"/>
        <v>43974</v>
      </c>
      <c r="AU876" s="132">
        <f t="shared" si="549"/>
        <v>0.37802000000000002</v>
      </c>
      <c r="AV876" s="132">
        <f t="shared" si="550"/>
        <v>0.48546000000000006</v>
      </c>
      <c r="AW876" s="132">
        <f t="shared" si="551"/>
        <v>0.45478000000000002</v>
      </c>
      <c r="AX876" s="132">
        <f t="shared" si="552"/>
        <v>1.4790000000000001E-2</v>
      </c>
      <c r="AY876" s="132">
        <f t="shared" si="553"/>
        <v>1.8960000000000001E-2</v>
      </c>
      <c r="AZ876" s="132">
        <f t="shared" si="554"/>
        <v>0.30066000000000004</v>
      </c>
      <c r="BA876" s="132">
        <f t="shared" si="555"/>
        <v>0.12261000000000001</v>
      </c>
      <c r="BB876" s="132">
        <f t="shared" si="556"/>
        <v>0.67046000000000006</v>
      </c>
      <c r="BC876" s="132">
        <f t="shared" si="557"/>
        <v>0.12837000000000001</v>
      </c>
      <c r="BD876" s="132">
        <f t="shared" si="558"/>
        <v>0.15744000000000002</v>
      </c>
      <c r="BE876" s="132">
        <f t="shared" si="559"/>
        <v>4.9070000000000003E-2</v>
      </c>
      <c r="BF876" s="132">
        <f t="shared" si="560"/>
        <v>0.15833000000000003</v>
      </c>
      <c r="BG876" s="132">
        <f t="shared" si="571"/>
        <v>6.4999999999999997E-3</v>
      </c>
      <c r="BH876" s="132"/>
      <c r="BI876" s="132">
        <f t="shared" si="584"/>
        <v>1.5101</v>
      </c>
      <c r="BJ876" s="132">
        <f t="shared" si="584"/>
        <v>2.5436000000000001</v>
      </c>
      <c r="BK876" s="132">
        <f t="shared" si="584"/>
        <v>3.4905000000000004</v>
      </c>
      <c r="BL876" s="132">
        <f t="shared" si="561"/>
        <v>0.32919999999999999</v>
      </c>
      <c r="BM876" s="132">
        <f t="shared" si="572"/>
        <v>1.4751000000000001</v>
      </c>
      <c r="BN876" s="132">
        <f t="shared" si="562"/>
        <v>0.86364000000000007</v>
      </c>
      <c r="BO876" s="132"/>
      <c r="BP876" s="132">
        <f t="shared" si="573"/>
        <v>3.9222000000000001</v>
      </c>
      <c r="BQ876" s="132">
        <f t="shared" si="574"/>
        <v>10.3018</v>
      </c>
      <c r="BR876" s="132">
        <f t="shared" si="575"/>
        <v>0.38772000000000001</v>
      </c>
      <c r="BS876" s="132">
        <f t="shared" si="563"/>
        <v>0.13302</v>
      </c>
      <c r="BT876" s="132">
        <f t="shared" si="564"/>
        <v>1.3905000000000001</v>
      </c>
      <c r="BU876" s="132"/>
      <c r="BV876" s="132">
        <f t="shared" si="576"/>
        <v>0.32300000000000001</v>
      </c>
      <c r="BW876" s="133">
        <f t="shared" si="585"/>
        <v>1.7413000000000001</v>
      </c>
      <c r="BX876" s="133">
        <f t="shared" si="585"/>
        <v>1.6917</v>
      </c>
      <c r="BY876" s="133">
        <f t="shared" si="565"/>
        <v>0.27960000000000002</v>
      </c>
      <c r="BZ876" s="133">
        <f t="shared" si="566"/>
        <v>0.33019999999999999</v>
      </c>
      <c r="CA876" s="133">
        <f t="shared" si="567"/>
        <v>8.6E-3</v>
      </c>
      <c r="CB876" s="133">
        <f t="shared" si="568"/>
        <v>5.6325000000000003</v>
      </c>
      <c r="CC876" s="133"/>
      <c r="CD876" s="133">
        <f t="shared" si="569"/>
        <v>1.8814000000000002</v>
      </c>
    </row>
    <row r="877" spans="1:82" ht="15.75" x14ac:dyDescent="0.25">
      <c r="A877" s="125">
        <v>43975</v>
      </c>
      <c r="B877" s="138">
        <v>14811</v>
      </c>
      <c r="C877" s="138">
        <v>50134</v>
      </c>
      <c r="D877" s="138">
        <v>68416</v>
      </c>
      <c r="E877" s="138">
        <v>14381</v>
      </c>
      <c r="F877" s="138">
        <v>43866</v>
      </c>
      <c r="G877" s="138">
        <v>2909</v>
      </c>
      <c r="H877" s="138">
        <v>16919</v>
      </c>
      <c r="I877" s="138">
        <v>17003</v>
      </c>
      <c r="J877" s="138">
        <v>100135</v>
      </c>
      <c r="K877" s="138">
        <v>76712</v>
      </c>
      <c r="L877" s="138">
        <v>3340</v>
      </c>
      <c r="M877" s="138">
        <v>4986</v>
      </c>
      <c r="N877" s="138">
        <v>72</v>
      </c>
      <c r="O877" s="138">
        <v>11947</v>
      </c>
      <c r="P877" s="138">
        <v>19081</v>
      </c>
      <c r="Q877" s="138">
        <v>2772</v>
      </c>
      <c r="R877" s="138">
        <v>13625</v>
      </c>
      <c r="S877" s="138">
        <v>44561</v>
      </c>
      <c r="T877" s="138">
        <v>8872</v>
      </c>
      <c r="U877" s="138">
        <v>2945</v>
      </c>
      <c r="V877" s="138">
        <v>29341</v>
      </c>
      <c r="W877" s="138">
        <v>31474</v>
      </c>
      <c r="X877" s="138">
        <v>14358</v>
      </c>
      <c r="Y877" s="138">
        <v>11233</v>
      </c>
      <c r="Z877" s="138">
        <v>13350</v>
      </c>
      <c r="AA877" s="138">
        <v>48762</v>
      </c>
      <c r="AB877" s="138">
        <v>1424</v>
      </c>
      <c r="AC877" s="138">
        <v>1504</v>
      </c>
      <c r="AD877" s="138">
        <v>11693</v>
      </c>
      <c r="AE877" s="138">
        <v>40334</v>
      </c>
      <c r="AF877" s="138">
        <v>3813</v>
      </c>
      <c r="AG877" s="138">
        <v>10750</v>
      </c>
      <c r="AH877" s="138">
        <v>89930</v>
      </c>
      <c r="AI877" s="138">
        <v>90750</v>
      </c>
      <c r="AJ877" s="138">
        <v>366700</v>
      </c>
      <c r="AK877" s="128">
        <f t="shared" si="578"/>
        <v>4.9860000000000002E-2</v>
      </c>
      <c r="AL877" s="129">
        <f t="shared" si="579"/>
        <v>1.4811000000000001</v>
      </c>
      <c r="AM877" s="129">
        <f t="shared" si="586"/>
        <v>2.5066999999999999</v>
      </c>
      <c r="AN877" s="129">
        <f t="shared" si="586"/>
        <v>3.4208000000000003</v>
      </c>
      <c r="AO877" s="129">
        <f t="shared" si="581"/>
        <v>10.013500000000001</v>
      </c>
      <c r="AP877" s="129">
        <f t="shared" si="582"/>
        <v>3.8356000000000003</v>
      </c>
      <c r="AQ877" s="129">
        <f t="shared" si="583"/>
        <v>0.8993000000000001</v>
      </c>
      <c r="AR877" s="129">
        <f t="shared" si="583"/>
        <v>0.90750000000000008</v>
      </c>
      <c r="AT877" s="131">
        <f t="shared" si="570"/>
        <v>43975</v>
      </c>
      <c r="AU877" s="132">
        <f t="shared" si="549"/>
        <v>0.40334000000000003</v>
      </c>
      <c r="AV877" s="132">
        <f t="shared" si="550"/>
        <v>0.48762000000000005</v>
      </c>
      <c r="AW877" s="132">
        <f t="shared" si="551"/>
        <v>0.44561000000000006</v>
      </c>
      <c r="AX877" s="132">
        <f t="shared" si="552"/>
        <v>1.5040000000000001E-2</v>
      </c>
      <c r="AY877" s="132">
        <f t="shared" si="553"/>
        <v>1.4240000000000001E-2</v>
      </c>
      <c r="AZ877" s="132">
        <f t="shared" si="554"/>
        <v>0.29341</v>
      </c>
      <c r="BA877" s="132">
        <f t="shared" si="555"/>
        <v>0.11233000000000001</v>
      </c>
      <c r="BB877" s="132">
        <f t="shared" si="556"/>
        <v>0.62948000000000004</v>
      </c>
      <c r="BC877" s="132">
        <f t="shared" si="557"/>
        <v>0.13350000000000001</v>
      </c>
      <c r="BD877" s="132">
        <f t="shared" si="558"/>
        <v>0.14358000000000001</v>
      </c>
      <c r="BE877" s="132">
        <f t="shared" si="559"/>
        <v>3.8130000000000004E-2</v>
      </c>
      <c r="BF877" s="132">
        <f t="shared" si="560"/>
        <v>0.11693000000000001</v>
      </c>
      <c r="BG877" s="132">
        <f t="shared" si="571"/>
        <v>1.0749999999999999E-2</v>
      </c>
      <c r="BH877" s="132"/>
      <c r="BI877" s="132">
        <f t="shared" si="584"/>
        <v>1.4811000000000001</v>
      </c>
      <c r="BJ877" s="132">
        <f t="shared" si="584"/>
        <v>2.5066999999999999</v>
      </c>
      <c r="BK877" s="132">
        <f t="shared" si="584"/>
        <v>3.4208000000000003</v>
      </c>
      <c r="BL877" s="132">
        <f t="shared" si="561"/>
        <v>0.29450000000000004</v>
      </c>
      <c r="BM877" s="132">
        <f t="shared" si="572"/>
        <v>1.4381000000000002</v>
      </c>
      <c r="BN877" s="132">
        <f t="shared" si="562"/>
        <v>0.8773200000000001</v>
      </c>
      <c r="BO877" s="132"/>
      <c r="BP877" s="132">
        <f t="shared" si="573"/>
        <v>3.8356000000000003</v>
      </c>
      <c r="BQ877" s="132">
        <f t="shared" si="574"/>
        <v>10.013500000000001</v>
      </c>
      <c r="BR877" s="132">
        <f t="shared" si="575"/>
        <v>0.36669999999999997</v>
      </c>
      <c r="BS877" s="132">
        <f t="shared" si="563"/>
        <v>8.8720000000000007E-2</v>
      </c>
      <c r="BT877" s="132">
        <f t="shared" si="564"/>
        <v>1.3625</v>
      </c>
      <c r="BU877" s="132"/>
      <c r="BV877" s="132">
        <f t="shared" si="576"/>
        <v>0.29089999999999999</v>
      </c>
      <c r="BW877" s="133">
        <f t="shared" si="585"/>
        <v>1.6919000000000002</v>
      </c>
      <c r="BX877" s="133">
        <f t="shared" si="585"/>
        <v>1.7003000000000001</v>
      </c>
      <c r="BY877" s="133">
        <f t="shared" si="565"/>
        <v>0.2772</v>
      </c>
      <c r="BZ877" s="133">
        <f t="shared" si="566"/>
        <v>0.33400000000000002</v>
      </c>
      <c r="CA877" s="133">
        <f t="shared" si="567"/>
        <v>7.2000000000000007E-3</v>
      </c>
      <c r="CB877" s="133">
        <f t="shared" si="568"/>
        <v>5.9735000000000005</v>
      </c>
      <c r="CC877" s="133"/>
      <c r="CD877" s="133">
        <f t="shared" si="569"/>
        <v>1.9081000000000001</v>
      </c>
    </row>
    <row r="878" spans="1:82" ht="15.75" x14ac:dyDescent="0.25">
      <c r="A878" s="125">
        <v>43976</v>
      </c>
      <c r="B878" s="138">
        <v>14948</v>
      </c>
      <c r="C878" s="138">
        <v>50749</v>
      </c>
      <c r="D878" s="138">
        <v>69272</v>
      </c>
      <c r="E878" s="138">
        <v>14355</v>
      </c>
      <c r="F878" s="138">
        <v>42077</v>
      </c>
      <c r="G878" s="138">
        <v>2685</v>
      </c>
      <c r="H878" s="138">
        <v>16056</v>
      </c>
      <c r="I878" s="138">
        <v>15722</v>
      </c>
      <c r="J878" s="138">
        <v>99970</v>
      </c>
      <c r="K878" s="138">
        <v>75323</v>
      </c>
      <c r="L878" s="138">
        <v>3295</v>
      </c>
      <c r="M878" s="138">
        <v>3198</v>
      </c>
      <c r="N878" s="155">
        <v>72</v>
      </c>
      <c r="O878" s="138">
        <v>11686</v>
      </c>
      <c r="P878" s="138">
        <v>18778</v>
      </c>
      <c r="Q878" s="138">
        <v>2787</v>
      </c>
      <c r="R878" s="138">
        <v>13364</v>
      </c>
      <c r="S878" s="138">
        <v>44725</v>
      </c>
      <c r="T878" s="138">
        <v>12126</v>
      </c>
      <c r="U878" s="138">
        <v>2862</v>
      </c>
      <c r="V878" s="138">
        <v>30690</v>
      </c>
      <c r="W878" s="138">
        <v>31098</v>
      </c>
      <c r="X878" s="138">
        <v>14470</v>
      </c>
      <c r="Y878" s="138">
        <v>11205</v>
      </c>
      <c r="Z878" s="138">
        <v>12838</v>
      </c>
      <c r="AA878" s="138">
        <v>47963</v>
      </c>
      <c r="AB878" s="138">
        <v>1618</v>
      </c>
      <c r="AC878" s="138">
        <v>1292</v>
      </c>
      <c r="AD878" s="138">
        <v>9212</v>
      </c>
      <c r="AE878" s="138">
        <v>47428</v>
      </c>
      <c r="AF878" s="138">
        <v>3686</v>
      </c>
      <c r="AG878" s="138">
        <v>0</v>
      </c>
      <c r="AH878" s="146">
        <v>75540</v>
      </c>
      <c r="AI878" s="146">
        <v>60020</v>
      </c>
      <c r="AJ878" s="138">
        <v>365040</v>
      </c>
      <c r="AK878" s="128">
        <f t="shared" si="578"/>
        <v>3.1980000000000001E-2</v>
      </c>
      <c r="AL878" s="129">
        <f t="shared" si="579"/>
        <v>1.4948000000000001</v>
      </c>
      <c r="AM878" s="129">
        <f t="shared" si="586"/>
        <v>2.5374500000000002</v>
      </c>
      <c r="AN878" s="129">
        <f t="shared" si="586"/>
        <v>3.4636</v>
      </c>
      <c r="AO878" s="129">
        <f t="shared" si="581"/>
        <v>9.9969999999999999</v>
      </c>
      <c r="AP878" s="129">
        <f t="shared" si="582"/>
        <v>3.7661500000000001</v>
      </c>
      <c r="AQ878" s="129">
        <f t="shared" si="583"/>
        <v>0.75540000000000007</v>
      </c>
      <c r="AR878" s="129">
        <f t="shared" si="583"/>
        <v>0.60020000000000007</v>
      </c>
      <c r="AT878" s="131">
        <f t="shared" si="570"/>
        <v>43976</v>
      </c>
      <c r="AU878" s="132">
        <f t="shared" si="549"/>
        <v>0.47428000000000003</v>
      </c>
      <c r="AV878" s="132">
        <f t="shared" si="550"/>
        <v>0.47963000000000006</v>
      </c>
      <c r="AW878" s="132">
        <f t="shared" si="551"/>
        <v>0.44725000000000004</v>
      </c>
      <c r="AX878" s="132">
        <f t="shared" si="552"/>
        <v>1.2920000000000001E-2</v>
      </c>
      <c r="AY878" s="132">
        <f t="shared" si="553"/>
        <v>1.618E-2</v>
      </c>
      <c r="AZ878" s="132">
        <f t="shared" si="554"/>
        <v>0.30690000000000001</v>
      </c>
      <c r="BA878" s="132">
        <f t="shared" si="555"/>
        <v>0.11205000000000001</v>
      </c>
      <c r="BB878" s="132">
        <f t="shared" si="556"/>
        <v>0.62196000000000007</v>
      </c>
      <c r="BC878" s="132">
        <f t="shared" si="557"/>
        <v>0.12838000000000002</v>
      </c>
      <c r="BD878" s="132">
        <f t="shared" si="558"/>
        <v>0.14470000000000002</v>
      </c>
      <c r="BE878" s="132">
        <f t="shared" si="559"/>
        <v>3.6860000000000004E-2</v>
      </c>
      <c r="BF878" s="132">
        <f t="shared" si="560"/>
        <v>9.2120000000000007E-2</v>
      </c>
      <c r="BG878" s="132">
        <f t="shared" si="571"/>
        <v>0</v>
      </c>
      <c r="BH878" s="132"/>
      <c r="BI878" s="132">
        <f t="shared" si="584"/>
        <v>1.4948000000000001</v>
      </c>
      <c r="BJ878" s="132">
        <f t="shared" si="584"/>
        <v>2.5374500000000002</v>
      </c>
      <c r="BK878" s="132">
        <f t="shared" si="584"/>
        <v>3.4636</v>
      </c>
      <c r="BL878" s="132">
        <f t="shared" si="561"/>
        <v>0.28620000000000001</v>
      </c>
      <c r="BM878" s="132">
        <f t="shared" si="572"/>
        <v>1.4355</v>
      </c>
      <c r="BN878" s="132">
        <f t="shared" si="562"/>
        <v>0.84154000000000007</v>
      </c>
      <c r="BO878" s="132"/>
      <c r="BP878" s="132">
        <f t="shared" si="573"/>
        <v>3.7661500000000001</v>
      </c>
      <c r="BQ878" s="132">
        <f t="shared" si="574"/>
        <v>9.9969999999999999</v>
      </c>
      <c r="BR878" s="132">
        <f t="shared" si="575"/>
        <v>0.36503999999999998</v>
      </c>
      <c r="BS878" s="132">
        <f t="shared" si="563"/>
        <v>0.12126000000000001</v>
      </c>
      <c r="BT878" s="132">
        <f t="shared" si="564"/>
        <v>1.3364</v>
      </c>
      <c r="BU878" s="132"/>
      <c r="BV878" s="132">
        <f t="shared" si="576"/>
        <v>0.26850000000000002</v>
      </c>
      <c r="BW878" s="133">
        <f t="shared" si="585"/>
        <v>1.6056000000000001</v>
      </c>
      <c r="BX878" s="133">
        <f t="shared" si="585"/>
        <v>1.5722</v>
      </c>
      <c r="BY878" s="133">
        <f t="shared" si="565"/>
        <v>0.2787</v>
      </c>
      <c r="BZ878" s="133">
        <f t="shared" si="566"/>
        <v>0.32950000000000002</v>
      </c>
      <c r="CA878" s="133">
        <f t="shared" si="567"/>
        <v>7.2000000000000007E-3</v>
      </c>
      <c r="CB878" s="133">
        <f t="shared" si="568"/>
        <v>5.843</v>
      </c>
      <c r="CC878" s="133"/>
      <c r="CD878" s="133">
        <f t="shared" si="569"/>
        <v>1.8778000000000001</v>
      </c>
    </row>
    <row r="879" spans="1:82" ht="15.75" x14ac:dyDescent="0.25">
      <c r="A879" s="125">
        <v>43977</v>
      </c>
      <c r="B879" s="148">
        <v>14393</v>
      </c>
      <c r="C879" s="148">
        <v>48941</v>
      </c>
      <c r="D879" s="148">
        <v>67346</v>
      </c>
      <c r="E879" s="148">
        <v>14208</v>
      </c>
      <c r="F879" s="148">
        <v>44909</v>
      </c>
      <c r="G879" s="148">
        <v>2078</v>
      </c>
      <c r="H879" s="148">
        <v>13634</v>
      </c>
      <c r="I879" s="148">
        <v>13683</v>
      </c>
      <c r="J879" s="148">
        <v>99304</v>
      </c>
      <c r="K879" s="148">
        <v>75931</v>
      </c>
      <c r="L879" s="148">
        <v>3201</v>
      </c>
      <c r="M879" s="148">
        <v>4635</v>
      </c>
      <c r="N879" s="148">
        <v>99</v>
      </c>
      <c r="O879" s="148">
        <v>11065</v>
      </c>
      <c r="P879" s="148">
        <v>15610</v>
      </c>
      <c r="Q879" s="148">
        <v>2570</v>
      </c>
      <c r="R879" s="148">
        <v>13855</v>
      </c>
      <c r="S879" s="148">
        <v>45468</v>
      </c>
      <c r="T879" s="148">
        <v>8874</v>
      </c>
      <c r="U879" s="148">
        <v>2812</v>
      </c>
      <c r="V879" s="148">
        <v>29196</v>
      </c>
      <c r="W879" s="148">
        <v>30277</v>
      </c>
      <c r="X879" s="148">
        <v>14302</v>
      </c>
      <c r="Y879" s="148">
        <v>11798</v>
      </c>
      <c r="Z879" s="148">
        <v>13022</v>
      </c>
      <c r="AA879" s="148">
        <v>46638</v>
      </c>
      <c r="AB879" s="148">
        <v>1102</v>
      </c>
      <c r="AC879" s="148">
        <v>853</v>
      </c>
      <c r="AD879" s="148">
        <v>8406</v>
      </c>
      <c r="AE879" s="148">
        <v>56984</v>
      </c>
      <c r="AF879" s="148">
        <v>4189</v>
      </c>
      <c r="AG879" s="148">
        <v>0</v>
      </c>
      <c r="AH879" s="148">
        <v>75530</v>
      </c>
      <c r="AI879" s="148">
        <v>58930</v>
      </c>
      <c r="AJ879" s="149">
        <v>362740</v>
      </c>
      <c r="AK879" s="128">
        <f t="shared" si="578"/>
        <v>4.6350000000000002E-2</v>
      </c>
      <c r="AL879" s="129">
        <f t="shared" si="579"/>
        <v>1.4393</v>
      </c>
      <c r="AM879" s="129">
        <f t="shared" si="586"/>
        <v>2.4470499999999999</v>
      </c>
      <c r="AN879" s="129">
        <f t="shared" si="586"/>
        <v>3.3673000000000002</v>
      </c>
      <c r="AO879" s="129">
        <f t="shared" si="581"/>
        <v>9.9304000000000006</v>
      </c>
      <c r="AP879" s="129">
        <f t="shared" si="582"/>
        <v>3.7965500000000003</v>
      </c>
      <c r="AQ879" s="129">
        <f t="shared" si="583"/>
        <v>0.75530000000000008</v>
      </c>
      <c r="AR879" s="129">
        <f t="shared" si="583"/>
        <v>0.58930000000000005</v>
      </c>
      <c r="AT879" s="131">
        <f t="shared" si="570"/>
        <v>43977</v>
      </c>
      <c r="AU879" s="132">
        <f t="shared" si="549"/>
        <v>0.56984000000000001</v>
      </c>
      <c r="AV879" s="132">
        <f t="shared" si="550"/>
        <v>0.46638000000000002</v>
      </c>
      <c r="AW879" s="132">
        <f t="shared" si="551"/>
        <v>0.45468000000000003</v>
      </c>
      <c r="AX879" s="132">
        <f t="shared" si="552"/>
        <v>8.5300000000000011E-3</v>
      </c>
      <c r="AY879" s="132">
        <f t="shared" si="553"/>
        <v>1.102E-2</v>
      </c>
      <c r="AZ879" s="132">
        <f t="shared" si="554"/>
        <v>0.29196</v>
      </c>
      <c r="BA879" s="132">
        <f t="shared" si="555"/>
        <v>0.11798000000000002</v>
      </c>
      <c r="BB879" s="132">
        <f t="shared" si="556"/>
        <v>0.60554000000000008</v>
      </c>
      <c r="BC879" s="132">
        <f t="shared" si="557"/>
        <v>0.13022</v>
      </c>
      <c r="BD879" s="132">
        <f t="shared" si="558"/>
        <v>0.14302000000000001</v>
      </c>
      <c r="BE879" s="132">
        <f t="shared" si="559"/>
        <v>4.1890000000000004E-2</v>
      </c>
      <c r="BF879" s="132">
        <f t="shared" si="560"/>
        <v>8.406000000000001E-2</v>
      </c>
      <c r="BG879" s="132">
        <f t="shared" si="571"/>
        <v>0</v>
      </c>
      <c r="BH879" s="132"/>
      <c r="BI879" s="132">
        <f t="shared" si="584"/>
        <v>1.4393</v>
      </c>
      <c r="BJ879" s="132">
        <f t="shared" si="584"/>
        <v>2.4470499999999999</v>
      </c>
      <c r="BK879" s="132">
        <f t="shared" si="584"/>
        <v>3.3673000000000002</v>
      </c>
      <c r="BL879" s="132">
        <f t="shared" si="561"/>
        <v>0.28120000000000001</v>
      </c>
      <c r="BM879" s="132">
        <f t="shared" si="572"/>
        <v>1.4208000000000001</v>
      </c>
      <c r="BN879" s="132">
        <f t="shared" si="562"/>
        <v>0.89818000000000009</v>
      </c>
      <c r="BO879" s="132"/>
      <c r="BP879" s="132">
        <f t="shared" si="573"/>
        <v>3.7965500000000003</v>
      </c>
      <c r="BQ879" s="132">
        <f t="shared" si="574"/>
        <v>9.9304000000000006</v>
      </c>
      <c r="BR879" s="132">
        <f t="shared" si="575"/>
        <v>0.36274000000000001</v>
      </c>
      <c r="BS879" s="132">
        <f t="shared" si="563"/>
        <v>8.8740000000000013E-2</v>
      </c>
      <c r="BT879" s="132">
        <f t="shared" si="564"/>
        <v>1.3855000000000002</v>
      </c>
      <c r="BU879" s="132"/>
      <c r="BV879" s="132">
        <f t="shared" si="576"/>
        <v>0.20780000000000001</v>
      </c>
      <c r="BW879" s="133">
        <f t="shared" si="585"/>
        <v>1.3634000000000002</v>
      </c>
      <c r="BX879" s="133">
        <f t="shared" si="585"/>
        <v>1.3683000000000001</v>
      </c>
      <c r="BY879" s="133">
        <f t="shared" si="565"/>
        <v>0.25700000000000001</v>
      </c>
      <c r="BZ879" s="133">
        <f t="shared" si="566"/>
        <v>0.3201</v>
      </c>
      <c r="CA879" s="133">
        <f t="shared" si="567"/>
        <v>9.9000000000000008E-3</v>
      </c>
      <c r="CB879" s="133">
        <f t="shared" si="568"/>
        <v>5.5324999999999998</v>
      </c>
      <c r="CC879" s="133"/>
      <c r="CD879" s="133">
        <f t="shared" si="569"/>
        <v>1.5610000000000002</v>
      </c>
    </row>
    <row r="880" spans="1:82" ht="15.75" x14ac:dyDescent="0.25">
      <c r="A880" s="125">
        <v>43978</v>
      </c>
      <c r="B880" s="138">
        <v>14250</v>
      </c>
      <c r="C880" s="138">
        <v>48861</v>
      </c>
      <c r="D880" s="138">
        <v>67357</v>
      </c>
      <c r="E880" s="138">
        <v>14212</v>
      </c>
      <c r="F880" s="138">
        <v>42419</v>
      </c>
      <c r="G880" s="138">
        <v>1900</v>
      </c>
      <c r="H880" s="138">
        <v>13137</v>
      </c>
      <c r="I880" s="138">
        <v>12936</v>
      </c>
      <c r="J880" s="138">
        <v>98510</v>
      </c>
      <c r="K880" s="138">
        <v>73130</v>
      </c>
      <c r="L880" s="138">
        <v>3139</v>
      </c>
      <c r="M880" s="138">
        <v>6100</v>
      </c>
      <c r="N880" s="138">
        <v>101</v>
      </c>
      <c r="O880" s="138">
        <v>11379</v>
      </c>
      <c r="P880" s="138">
        <v>14840</v>
      </c>
      <c r="Q880" s="138">
        <v>2546</v>
      </c>
      <c r="R880" s="138">
        <v>13514</v>
      </c>
      <c r="S880" s="138">
        <v>45160</v>
      </c>
      <c r="T880" s="138">
        <v>11847</v>
      </c>
      <c r="U880" s="138">
        <v>2814</v>
      </c>
      <c r="V880" s="138">
        <v>28583</v>
      </c>
      <c r="W880" s="138">
        <v>25873</v>
      </c>
      <c r="X880" s="138">
        <v>13693</v>
      </c>
      <c r="Y880" s="138">
        <v>11353</v>
      </c>
      <c r="Z880" s="138">
        <v>13157</v>
      </c>
      <c r="AA880" s="138">
        <v>47116</v>
      </c>
      <c r="AB880" s="138">
        <v>1438</v>
      </c>
      <c r="AC880" s="138">
        <v>926</v>
      </c>
      <c r="AD880" s="138">
        <v>11197</v>
      </c>
      <c r="AE880" s="138">
        <v>60028</v>
      </c>
      <c r="AF880" s="138">
        <v>4445</v>
      </c>
      <c r="AG880" s="138">
        <v>11010</v>
      </c>
      <c r="AH880" s="138">
        <v>97350</v>
      </c>
      <c r="AI880" s="138">
        <v>78330</v>
      </c>
      <c r="AJ880" s="138">
        <v>269780</v>
      </c>
      <c r="AK880" s="128">
        <f t="shared" si="578"/>
        <v>6.1000000000000006E-2</v>
      </c>
      <c r="AL880" s="129">
        <f t="shared" si="579"/>
        <v>1.425</v>
      </c>
      <c r="AM880" s="129">
        <f t="shared" si="586"/>
        <v>2.4430499999999999</v>
      </c>
      <c r="AN880" s="129">
        <f t="shared" si="586"/>
        <v>3.3678500000000002</v>
      </c>
      <c r="AO880" s="129">
        <f t="shared" si="581"/>
        <v>9.8510000000000009</v>
      </c>
      <c r="AP880" s="129">
        <f t="shared" si="582"/>
        <v>3.6565000000000003</v>
      </c>
      <c r="AQ880" s="129">
        <f t="shared" si="583"/>
        <v>0.97350000000000003</v>
      </c>
      <c r="AR880" s="129">
        <f t="shared" si="583"/>
        <v>0.78330000000000011</v>
      </c>
      <c r="AT880" s="131">
        <f t="shared" si="570"/>
        <v>43978</v>
      </c>
      <c r="AU880" s="132">
        <f t="shared" si="549"/>
        <v>0.60028000000000004</v>
      </c>
      <c r="AV880" s="132">
        <f t="shared" si="550"/>
        <v>0.47116000000000002</v>
      </c>
      <c r="AW880" s="132">
        <f t="shared" si="551"/>
        <v>0.45160000000000006</v>
      </c>
      <c r="AX880" s="132">
        <f t="shared" si="552"/>
        <v>9.2600000000000009E-3</v>
      </c>
      <c r="AY880" s="132">
        <f t="shared" si="553"/>
        <v>1.438E-2</v>
      </c>
      <c r="AZ880" s="132">
        <f t="shared" si="554"/>
        <v>0.28583000000000003</v>
      </c>
      <c r="BA880" s="132">
        <f t="shared" si="555"/>
        <v>0.11353000000000001</v>
      </c>
      <c r="BB880" s="132">
        <f t="shared" si="556"/>
        <v>0.51746000000000003</v>
      </c>
      <c r="BC880" s="132">
        <f t="shared" si="557"/>
        <v>0.13157000000000002</v>
      </c>
      <c r="BD880" s="132">
        <f t="shared" si="558"/>
        <v>0.13693000000000002</v>
      </c>
      <c r="BE880" s="132">
        <f t="shared" si="559"/>
        <v>4.4450000000000003E-2</v>
      </c>
      <c r="BF880" s="132">
        <f t="shared" si="560"/>
        <v>0.11197000000000001</v>
      </c>
      <c r="BG880" s="132">
        <f t="shared" si="571"/>
        <v>1.1009999999999999E-2</v>
      </c>
      <c r="BH880" s="132"/>
      <c r="BI880" s="132">
        <f t="shared" si="584"/>
        <v>1.425</v>
      </c>
      <c r="BJ880" s="132">
        <f t="shared" si="584"/>
        <v>2.4430499999999999</v>
      </c>
      <c r="BK880" s="132">
        <f t="shared" si="584"/>
        <v>3.3678500000000002</v>
      </c>
      <c r="BL880" s="132">
        <f t="shared" si="561"/>
        <v>0.28140000000000004</v>
      </c>
      <c r="BM880" s="132">
        <f t="shared" si="572"/>
        <v>1.4212</v>
      </c>
      <c r="BN880" s="132">
        <f t="shared" si="562"/>
        <v>0.84838000000000002</v>
      </c>
      <c r="BO880" s="132"/>
      <c r="BP880" s="132">
        <f t="shared" si="573"/>
        <v>3.6565000000000003</v>
      </c>
      <c r="BQ880" s="132">
        <f t="shared" si="574"/>
        <v>9.8510000000000009</v>
      </c>
      <c r="BR880" s="132">
        <f t="shared" si="575"/>
        <v>0.26977999999999996</v>
      </c>
      <c r="BS880" s="132">
        <f t="shared" si="563"/>
        <v>0.11847000000000001</v>
      </c>
      <c r="BT880" s="132">
        <f t="shared" si="564"/>
        <v>1.3514000000000002</v>
      </c>
      <c r="BU880" s="132"/>
      <c r="BV880" s="132">
        <f t="shared" si="576"/>
        <v>0.19</v>
      </c>
      <c r="BW880" s="133">
        <f t="shared" si="585"/>
        <v>1.3137000000000001</v>
      </c>
      <c r="BX880" s="133">
        <f t="shared" si="585"/>
        <v>1.2936000000000001</v>
      </c>
      <c r="BY880" s="133">
        <f t="shared" si="565"/>
        <v>0.25459999999999999</v>
      </c>
      <c r="BZ880" s="133">
        <f t="shared" si="566"/>
        <v>0.31390000000000001</v>
      </c>
      <c r="CA880" s="133">
        <f t="shared" si="567"/>
        <v>1.0100000000000001E-2</v>
      </c>
      <c r="CB880" s="133">
        <f t="shared" si="568"/>
        <v>5.6894999999999998</v>
      </c>
      <c r="CC880" s="133"/>
      <c r="CD880" s="133">
        <f t="shared" si="569"/>
        <v>1.484</v>
      </c>
    </row>
    <row r="881" spans="1:82" ht="15.75" x14ac:dyDescent="0.25">
      <c r="A881" s="125">
        <v>43979</v>
      </c>
      <c r="B881" s="138">
        <v>14203</v>
      </c>
      <c r="C881" s="138">
        <v>48507</v>
      </c>
      <c r="D881" s="138">
        <v>66827</v>
      </c>
      <c r="E881" s="138">
        <v>13885</v>
      </c>
      <c r="F881" s="138">
        <v>41867</v>
      </c>
      <c r="G881" s="138">
        <v>1914</v>
      </c>
      <c r="H881" s="138">
        <v>12835</v>
      </c>
      <c r="I881" s="138">
        <v>12241</v>
      </c>
      <c r="J881" s="138">
        <v>98164</v>
      </c>
      <c r="K881" s="138">
        <v>73903</v>
      </c>
      <c r="L881" s="138">
        <v>3190</v>
      </c>
      <c r="M881" s="138">
        <v>4576</v>
      </c>
      <c r="N881" s="138">
        <v>116</v>
      </c>
      <c r="O881" s="138">
        <v>11738</v>
      </c>
      <c r="P881" s="138">
        <v>15214</v>
      </c>
      <c r="Q881" s="138">
        <v>2523</v>
      </c>
      <c r="R881" s="138">
        <v>13098</v>
      </c>
      <c r="S881" s="146">
        <v>44756</v>
      </c>
      <c r="T881" s="138">
        <v>8505</v>
      </c>
      <c r="U881" s="138">
        <v>2770</v>
      </c>
      <c r="V881" s="138">
        <v>27929</v>
      </c>
      <c r="W881" s="138">
        <v>30283</v>
      </c>
      <c r="X881" s="146">
        <v>13348</v>
      </c>
      <c r="Y881" s="138">
        <v>11436</v>
      </c>
      <c r="Z881" s="138">
        <v>12324</v>
      </c>
      <c r="AA881" s="138">
        <v>45481</v>
      </c>
      <c r="AB881" s="138">
        <v>1239</v>
      </c>
      <c r="AC881" s="138">
        <v>1041</v>
      </c>
      <c r="AD881" s="138">
        <v>9975</v>
      </c>
      <c r="AE881" s="138">
        <v>39112</v>
      </c>
      <c r="AF881" s="138">
        <v>5134</v>
      </c>
      <c r="AG881" s="138">
        <v>0</v>
      </c>
      <c r="AH881" s="138">
        <v>88910</v>
      </c>
      <c r="AI881" s="138">
        <v>70840</v>
      </c>
      <c r="AJ881" s="138">
        <v>348980</v>
      </c>
      <c r="AK881" s="128">
        <f t="shared" si="578"/>
        <v>4.5760000000000002E-2</v>
      </c>
      <c r="AL881" s="129">
        <f t="shared" si="579"/>
        <v>1.4203000000000001</v>
      </c>
      <c r="AM881" s="129">
        <f t="shared" si="586"/>
        <v>2.4253499999999999</v>
      </c>
      <c r="AN881" s="129">
        <f t="shared" si="586"/>
        <v>3.3413500000000003</v>
      </c>
      <c r="AO881" s="129">
        <f t="shared" si="581"/>
        <v>9.8163999999999998</v>
      </c>
      <c r="AP881" s="129">
        <f t="shared" si="582"/>
        <v>3.6951500000000004</v>
      </c>
      <c r="AQ881" s="129">
        <f t="shared" si="583"/>
        <v>0.88910000000000011</v>
      </c>
      <c r="AR881" s="129">
        <f t="shared" si="583"/>
        <v>0.70840000000000003</v>
      </c>
      <c r="AT881" s="131">
        <f t="shared" si="570"/>
        <v>43979</v>
      </c>
      <c r="AU881" s="132">
        <f t="shared" si="549"/>
        <v>0.39112000000000002</v>
      </c>
      <c r="AV881" s="132">
        <f t="shared" si="550"/>
        <v>0.45481000000000005</v>
      </c>
      <c r="AW881" s="132">
        <f t="shared" si="551"/>
        <v>0.44756000000000001</v>
      </c>
      <c r="AX881" s="132">
        <f t="shared" si="552"/>
        <v>1.0410000000000001E-2</v>
      </c>
      <c r="AY881" s="132">
        <f t="shared" si="553"/>
        <v>1.2390000000000002E-2</v>
      </c>
      <c r="AZ881" s="132">
        <f t="shared" si="554"/>
        <v>0.27929000000000004</v>
      </c>
      <c r="BA881" s="132">
        <f t="shared" si="555"/>
        <v>0.11436</v>
      </c>
      <c r="BB881" s="132">
        <f t="shared" si="556"/>
        <v>0.60566000000000009</v>
      </c>
      <c r="BC881" s="132">
        <f t="shared" si="557"/>
        <v>0.12324000000000002</v>
      </c>
      <c r="BD881" s="132">
        <f t="shared" si="558"/>
        <v>0.13348000000000002</v>
      </c>
      <c r="BE881" s="132">
        <f t="shared" si="559"/>
        <v>5.1340000000000004E-2</v>
      </c>
      <c r="BF881" s="132">
        <f t="shared" si="560"/>
        <v>9.9750000000000005E-2</v>
      </c>
      <c r="BG881" s="132">
        <f t="shared" si="571"/>
        <v>0</v>
      </c>
      <c r="BH881" s="132"/>
      <c r="BI881" s="132">
        <f t="shared" si="584"/>
        <v>1.4203000000000001</v>
      </c>
      <c r="BJ881" s="132">
        <f t="shared" si="584"/>
        <v>2.4253499999999999</v>
      </c>
      <c r="BK881" s="132">
        <f t="shared" si="584"/>
        <v>3.3413500000000003</v>
      </c>
      <c r="BL881" s="132">
        <f t="shared" si="561"/>
        <v>0.27700000000000002</v>
      </c>
      <c r="BM881" s="132">
        <f t="shared" si="572"/>
        <v>1.3885000000000001</v>
      </c>
      <c r="BN881" s="132">
        <f t="shared" si="562"/>
        <v>0.83734000000000008</v>
      </c>
      <c r="BO881" s="132"/>
      <c r="BP881" s="132">
        <f t="shared" si="573"/>
        <v>3.6951500000000004</v>
      </c>
      <c r="BQ881" s="132">
        <f t="shared" si="574"/>
        <v>9.8163999999999998</v>
      </c>
      <c r="BR881" s="132">
        <f t="shared" si="575"/>
        <v>0.34897999999999996</v>
      </c>
      <c r="BS881" s="132">
        <f t="shared" si="563"/>
        <v>8.5050000000000001E-2</v>
      </c>
      <c r="BT881" s="132">
        <f t="shared" si="564"/>
        <v>1.3098000000000001</v>
      </c>
      <c r="BU881" s="132"/>
      <c r="BV881" s="132">
        <f t="shared" si="576"/>
        <v>0.19140000000000001</v>
      </c>
      <c r="BW881" s="133">
        <f t="shared" si="585"/>
        <v>1.2835000000000001</v>
      </c>
      <c r="BX881" s="133">
        <f t="shared" si="585"/>
        <v>1.2241</v>
      </c>
      <c r="BY881" s="133">
        <f t="shared" si="565"/>
        <v>0.25230000000000002</v>
      </c>
      <c r="BZ881" s="133">
        <f t="shared" si="566"/>
        <v>0.31900000000000001</v>
      </c>
      <c r="CA881" s="133">
        <f t="shared" si="567"/>
        <v>1.1600000000000001E-2</v>
      </c>
      <c r="CB881" s="133">
        <f t="shared" si="568"/>
        <v>5.8689999999999998</v>
      </c>
      <c r="CC881" s="133"/>
      <c r="CD881" s="133">
        <f t="shared" si="569"/>
        <v>1.5214000000000001</v>
      </c>
    </row>
    <row r="882" spans="1:82" ht="15.75" x14ac:dyDescent="0.25">
      <c r="A882" s="125">
        <v>43980</v>
      </c>
      <c r="B882" s="138">
        <v>14368</v>
      </c>
      <c r="C882" s="138">
        <v>49097</v>
      </c>
      <c r="D882" s="138">
        <v>67604</v>
      </c>
      <c r="E882" s="138">
        <v>14239</v>
      </c>
      <c r="F882" s="138">
        <v>41412</v>
      </c>
      <c r="G882" s="138">
        <v>2078</v>
      </c>
      <c r="H882" s="138">
        <v>13868</v>
      </c>
      <c r="I882" s="138">
        <v>12832</v>
      </c>
      <c r="J882" s="138">
        <v>98797</v>
      </c>
      <c r="K882" s="138">
        <v>73855</v>
      </c>
      <c r="L882" s="138">
        <v>3116</v>
      </c>
      <c r="M882" s="138">
        <v>3814</v>
      </c>
      <c r="N882" s="155">
        <v>116</v>
      </c>
      <c r="O882" s="138">
        <v>11624</v>
      </c>
      <c r="P882" s="138">
        <v>15837</v>
      </c>
      <c r="Q882" s="138">
        <v>2429</v>
      </c>
      <c r="R882" s="138">
        <v>13674</v>
      </c>
      <c r="S882" s="138">
        <v>45413</v>
      </c>
      <c r="T882" s="138">
        <v>11965</v>
      </c>
      <c r="U882" s="138">
        <v>2907</v>
      </c>
      <c r="V882" s="138">
        <v>28183</v>
      </c>
      <c r="W882" s="138">
        <v>31769</v>
      </c>
      <c r="X882" s="138">
        <v>12836</v>
      </c>
      <c r="Y882" s="138">
        <v>12186</v>
      </c>
      <c r="Z882" s="138">
        <v>13982</v>
      </c>
      <c r="AA882" s="138">
        <v>47869</v>
      </c>
      <c r="AB882" s="138">
        <v>1290</v>
      </c>
      <c r="AC882" s="138">
        <v>1000</v>
      </c>
      <c r="AD882" s="138">
        <v>6956</v>
      </c>
      <c r="AE882" s="138">
        <v>31747</v>
      </c>
      <c r="AF882" s="138">
        <v>4702</v>
      </c>
      <c r="AG882" s="138">
        <v>17490</v>
      </c>
      <c r="AH882" s="146">
        <v>58950</v>
      </c>
      <c r="AI882" s="146">
        <v>45190</v>
      </c>
      <c r="AJ882" s="146">
        <v>359800</v>
      </c>
      <c r="AK882" s="128">
        <f t="shared" si="578"/>
        <v>3.814E-2</v>
      </c>
      <c r="AL882" s="129">
        <f t="shared" si="579"/>
        <v>1.4368000000000001</v>
      </c>
      <c r="AM882" s="129">
        <f t="shared" si="586"/>
        <v>2.45485</v>
      </c>
      <c r="AN882" s="129">
        <f t="shared" si="586"/>
        <v>3.3802000000000003</v>
      </c>
      <c r="AO882" s="129">
        <f t="shared" si="581"/>
        <v>9.8796999999999997</v>
      </c>
      <c r="AP882" s="129">
        <f t="shared" si="582"/>
        <v>3.6927500000000002</v>
      </c>
      <c r="AQ882" s="129">
        <f t="shared" si="583"/>
        <v>0.58950000000000002</v>
      </c>
      <c r="AR882" s="129">
        <f t="shared" si="583"/>
        <v>0.45190000000000002</v>
      </c>
      <c r="AT882" s="131">
        <f t="shared" si="570"/>
        <v>43980</v>
      </c>
      <c r="AU882" s="132">
        <f t="shared" si="549"/>
        <v>0.31747000000000003</v>
      </c>
      <c r="AV882" s="132">
        <f t="shared" si="550"/>
        <v>0.47869000000000006</v>
      </c>
      <c r="AW882" s="132">
        <f t="shared" si="551"/>
        <v>0.45413000000000003</v>
      </c>
      <c r="AX882" s="132">
        <f t="shared" si="552"/>
        <v>0.01</v>
      </c>
      <c r="AY882" s="132">
        <f t="shared" si="553"/>
        <v>1.2900000000000002E-2</v>
      </c>
      <c r="AZ882" s="132">
        <f t="shared" si="554"/>
        <v>0.28183000000000002</v>
      </c>
      <c r="BA882" s="132">
        <f t="shared" si="555"/>
        <v>0.12186000000000001</v>
      </c>
      <c r="BB882" s="132">
        <f t="shared" si="556"/>
        <v>0.63538000000000006</v>
      </c>
      <c r="BC882" s="132">
        <f t="shared" si="557"/>
        <v>0.13982</v>
      </c>
      <c r="BD882" s="132">
        <f t="shared" si="558"/>
        <v>0.12836</v>
      </c>
      <c r="BE882" s="132">
        <f t="shared" si="559"/>
        <v>4.7020000000000006E-2</v>
      </c>
      <c r="BF882" s="132">
        <f t="shared" si="560"/>
        <v>6.9560000000000011E-2</v>
      </c>
      <c r="BG882" s="132">
        <f t="shared" si="571"/>
        <v>1.7489999999999999E-2</v>
      </c>
      <c r="BH882" s="132"/>
      <c r="BI882" s="132">
        <f t="shared" si="584"/>
        <v>1.4368000000000001</v>
      </c>
      <c r="BJ882" s="132">
        <f t="shared" si="584"/>
        <v>2.45485</v>
      </c>
      <c r="BK882" s="132">
        <f t="shared" si="584"/>
        <v>3.3802000000000003</v>
      </c>
      <c r="BL882" s="132">
        <f t="shared" si="561"/>
        <v>0.29070000000000001</v>
      </c>
      <c r="BM882" s="132">
        <f t="shared" si="572"/>
        <v>1.4239000000000002</v>
      </c>
      <c r="BN882" s="132">
        <f t="shared" si="562"/>
        <v>0.82824000000000009</v>
      </c>
      <c r="BO882" s="132"/>
      <c r="BP882" s="132">
        <f t="shared" si="573"/>
        <v>3.6927500000000002</v>
      </c>
      <c r="BQ882" s="132">
        <f t="shared" si="574"/>
        <v>9.8796999999999997</v>
      </c>
      <c r="BR882" s="132">
        <f t="shared" si="575"/>
        <v>0.35980000000000001</v>
      </c>
      <c r="BS882" s="132">
        <f t="shared" si="563"/>
        <v>0.11965000000000001</v>
      </c>
      <c r="BT882" s="132">
        <f t="shared" si="564"/>
        <v>1.3674000000000002</v>
      </c>
      <c r="BU882" s="132"/>
      <c r="BV882" s="132">
        <f t="shared" si="576"/>
        <v>0.20780000000000001</v>
      </c>
      <c r="BW882" s="133">
        <f t="shared" si="585"/>
        <v>1.3868</v>
      </c>
      <c r="BX882" s="133">
        <f t="shared" si="585"/>
        <v>1.2832000000000001</v>
      </c>
      <c r="BY882" s="133">
        <f t="shared" si="565"/>
        <v>0.2429</v>
      </c>
      <c r="BZ882" s="133">
        <f t="shared" si="566"/>
        <v>0.31159999999999999</v>
      </c>
      <c r="CA882" s="133">
        <f t="shared" si="567"/>
        <v>1.1600000000000001E-2</v>
      </c>
      <c r="CB882" s="133">
        <f t="shared" si="568"/>
        <v>5.8120000000000003</v>
      </c>
      <c r="CC882" s="133"/>
      <c r="CD882" s="133">
        <f t="shared" si="569"/>
        <v>1.5837000000000001</v>
      </c>
    </row>
    <row r="883" spans="1:82" ht="15.75" x14ac:dyDescent="0.25">
      <c r="A883" s="125">
        <v>43981</v>
      </c>
      <c r="B883" s="138">
        <v>14587</v>
      </c>
      <c r="C883" s="138">
        <v>48952</v>
      </c>
      <c r="D883" s="138">
        <v>67411</v>
      </c>
      <c r="E883" s="138">
        <v>14148</v>
      </c>
      <c r="F883" s="138">
        <v>42007</v>
      </c>
      <c r="G883" s="138">
        <v>2614</v>
      </c>
      <c r="H883" s="138">
        <v>16510</v>
      </c>
      <c r="I883" s="138">
        <v>15626</v>
      </c>
      <c r="J883" s="138">
        <v>99488</v>
      </c>
      <c r="K883" s="138">
        <v>75043</v>
      </c>
      <c r="L883" s="138">
        <v>3109</v>
      </c>
      <c r="M883" s="138">
        <v>8654</v>
      </c>
      <c r="N883" s="138">
        <v>58</v>
      </c>
      <c r="O883" s="138">
        <v>11713</v>
      </c>
      <c r="P883" s="138">
        <v>17354</v>
      </c>
      <c r="Q883" s="138">
        <v>2498</v>
      </c>
      <c r="R883" s="138">
        <v>13197</v>
      </c>
      <c r="S883" s="146">
        <v>44075</v>
      </c>
      <c r="T883" s="138">
        <v>9147</v>
      </c>
      <c r="U883" s="138">
        <v>2782</v>
      </c>
      <c r="V883" s="138">
        <v>28332</v>
      </c>
      <c r="W883" s="138">
        <v>33275</v>
      </c>
      <c r="X883" s="138">
        <v>13114</v>
      </c>
      <c r="Y883" s="138">
        <v>11738</v>
      </c>
      <c r="Z883" s="138">
        <v>16004</v>
      </c>
      <c r="AA883" s="138">
        <v>46344</v>
      </c>
      <c r="AB883" s="138">
        <v>1217</v>
      </c>
      <c r="AC883" s="138">
        <v>1339</v>
      </c>
      <c r="AD883" s="138">
        <v>6795</v>
      </c>
      <c r="AE883" s="138">
        <v>32990</v>
      </c>
      <c r="AF883" s="138">
        <v>3833</v>
      </c>
      <c r="AG883" s="145">
        <v>0</v>
      </c>
      <c r="AH883" s="146">
        <v>59100</v>
      </c>
      <c r="AI883" s="146">
        <v>47870</v>
      </c>
      <c r="AJ883" s="138">
        <v>387360</v>
      </c>
      <c r="AK883" s="128">
        <f>(M883)*0.00001</f>
        <v>8.6540000000000006E-2</v>
      </c>
      <c r="AL883" s="129">
        <f>(B883)*0.0001</f>
        <v>1.4587000000000001</v>
      </c>
      <c r="AM883" s="129">
        <f>(C883)*0.00005</f>
        <v>2.4476</v>
      </c>
      <c r="AN883" s="129">
        <f>(D883)*0.00005</f>
        <v>3.3705500000000002</v>
      </c>
      <c r="AO883" s="129">
        <f>(J883)*0.0001</f>
        <v>9.9488000000000003</v>
      </c>
      <c r="AP883" s="129">
        <f>(K883)*0.00005</f>
        <v>3.7521500000000003</v>
      </c>
      <c r="AQ883" s="129">
        <f>(AH883)*0.00001</f>
        <v>0.59100000000000008</v>
      </c>
      <c r="AR883" s="129">
        <f>(AI883)*0.00001</f>
        <v>0.47870000000000001</v>
      </c>
      <c r="AT883" s="131">
        <f t="shared" si="570"/>
        <v>43981</v>
      </c>
      <c r="AU883" s="132">
        <f t="shared" si="549"/>
        <v>0.32990000000000003</v>
      </c>
      <c r="AV883" s="132">
        <f t="shared" si="550"/>
        <v>0.46344000000000002</v>
      </c>
      <c r="AW883" s="132">
        <f t="shared" si="551"/>
        <v>0.44075000000000003</v>
      </c>
      <c r="AX883" s="132">
        <f t="shared" si="552"/>
        <v>1.3390000000000001E-2</v>
      </c>
      <c r="AY883" s="132">
        <f t="shared" si="553"/>
        <v>1.217E-2</v>
      </c>
      <c r="AZ883" s="132">
        <f t="shared" si="554"/>
        <v>0.28332000000000002</v>
      </c>
      <c r="BA883" s="132">
        <f t="shared" si="555"/>
        <v>0.11738000000000001</v>
      </c>
      <c r="BB883" s="132">
        <f t="shared" si="556"/>
        <v>0.66550000000000009</v>
      </c>
      <c r="BC883" s="132">
        <f t="shared" si="557"/>
        <v>0.16004000000000002</v>
      </c>
      <c r="BD883" s="132">
        <f t="shared" si="558"/>
        <v>0.13114000000000001</v>
      </c>
      <c r="BE883" s="132">
        <f t="shared" si="559"/>
        <v>3.8330000000000003E-2</v>
      </c>
      <c r="BF883" s="132">
        <f t="shared" si="560"/>
        <v>6.795000000000001E-2</v>
      </c>
      <c r="BG883" s="132">
        <f t="shared" si="571"/>
        <v>0</v>
      </c>
      <c r="BH883" s="132"/>
      <c r="BI883" s="132">
        <f t="shared" si="584"/>
        <v>1.4587000000000001</v>
      </c>
      <c r="BJ883" s="132">
        <f t="shared" si="584"/>
        <v>2.4476</v>
      </c>
      <c r="BK883" s="132">
        <f t="shared" si="584"/>
        <v>3.3705500000000002</v>
      </c>
      <c r="BL883" s="132">
        <f t="shared" si="561"/>
        <v>0.2782</v>
      </c>
      <c r="BM883" s="132">
        <f t="shared" si="572"/>
        <v>1.4148000000000001</v>
      </c>
      <c r="BN883" s="132">
        <f t="shared" si="562"/>
        <v>0.84014000000000011</v>
      </c>
      <c r="BO883" s="132"/>
      <c r="BP883" s="132">
        <f t="shared" si="573"/>
        <v>3.7521500000000003</v>
      </c>
      <c r="BQ883" s="132">
        <f t="shared" si="574"/>
        <v>9.9488000000000003</v>
      </c>
      <c r="BR883" s="132">
        <f t="shared" si="575"/>
        <v>0.38735999999999998</v>
      </c>
      <c r="BS883" s="132">
        <f t="shared" si="563"/>
        <v>9.147000000000001E-2</v>
      </c>
      <c r="BT883" s="132">
        <f t="shared" si="564"/>
        <v>1.3197000000000001</v>
      </c>
      <c r="BU883" s="132"/>
      <c r="BV883" s="132">
        <f t="shared" si="576"/>
        <v>0.26140000000000002</v>
      </c>
      <c r="BW883" s="133">
        <f t="shared" si="585"/>
        <v>1.651</v>
      </c>
      <c r="BX883" s="133">
        <f t="shared" si="585"/>
        <v>1.5626</v>
      </c>
      <c r="BY883" s="133">
        <f t="shared" si="565"/>
        <v>0.24980000000000002</v>
      </c>
      <c r="BZ883" s="133">
        <f t="shared" si="566"/>
        <v>0.31090000000000001</v>
      </c>
      <c r="CA883" s="133">
        <f t="shared" si="567"/>
        <v>5.8000000000000005E-3</v>
      </c>
      <c r="CB883" s="133">
        <f t="shared" si="568"/>
        <v>5.8565000000000005</v>
      </c>
      <c r="CC883" s="133"/>
      <c r="CD883" s="133">
        <f t="shared" si="569"/>
        <v>1.7354000000000001</v>
      </c>
    </row>
    <row r="884" spans="1:82" ht="15.75" x14ac:dyDescent="0.25">
      <c r="A884" s="125">
        <v>43982</v>
      </c>
      <c r="B884" s="138">
        <v>14275</v>
      </c>
      <c r="C884" s="138">
        <v>48905</v>
      </c>
      <c r="D884" s="138">
        <v>67009</v>
      </c>
      <c r="E884" s="138">
        <v>13957</v>
      </c>
      <c r="F884" s="138">
        <v>41616</v>
      </c>
      <c r="G884" s="138">
        <v>2510</v>
      </c>
      <c r="H884" s="138">
        <v>15252</v>
      </c>
      <c r="I884" s="138">
        <v>14150</v>
      </c>
      <c r="J884" s="138">
        <v>98553</v>
      </c>
      <c r="K884" s="138">
        <v>74290</v>
      </c>
      <c r="L884" s="138">
        <v>2970</v>
      </c>
      <c r="M884" s="138">
        <v>5431</v>
      </c>
      <c r="N884" s="138">
        <v>86</v>
      </c>
      <c r="O884" s="138">
        <v>11478</v>
      </c>
      <c r="P884" s="138">
        <v>17575</v>
      </c>
      <c r="Q884" s="138">
        <v>2433</v>
      </c>
      <c r="R884" s="138">
        <v>13262</v>
      </c>
      <c r="S884" s="138">
        <v>43717</v>
      </c>
      <c r="T884" s="138">
        <v>11393</v>
      </c>
      <c r="U884" s="138">
        <v>2691</v>
      </c>
      <c r="V884" s="138">
        <v>29038</v>
      </c>
      <c r="W884" s="138">
        <v>31610</v>
      </c>
      <c r="X884" s="138">
        <v>13586</v>
      </c>
      <c r="Y884" s="138">
        <v>12035</v>
      </c>
      <c r="Z884" s="138">
        <v>14261</v>
      </c>
      <c r="AA884" s="138">
        <v>46600</v>
      </c>
      <c r="AB884" s="138">
        <v>1222</v>
      </c>
      <c r="AC884" s="138">
        <v>1271</v>
      </c>
      <c r="AD884" s="138">
        <v>5695</v>
      </c>
      <c r="AE884" s="138">
        <v>32942</v>
      </c>
      <c r="AF884" s="138">
        <v>3348</v>
      </c>
      <c r="AG884" s="145">
        <v>0</v>
      </c>
      <c r="AH884" s="146">
        <v>52870</v>
      </c>
      <c r="AI884" s="146">
        <v>42470</v>
      </c>
      <c r="AJ884" s="138">
        <v>391800</v>
      </c>
      <c r="AK884" s="128">
        <f t="shared" si="578"/>
        <v>5.4310000000000004E-2</v>
      </c>
      <c r="AL884" s="129">
        <f t="shared" si="579"/>
        <v>1.4275</v>
      </c>
      <c r="AM884" s="129">
        <f t="shared" si="586"/>
        <v>2.4452500000000001</v>
      </c>
      <c r="AN884" s="129">
        <f t="shared" si="586"/>
        <v>3.3504500000000004</v>
      </c>
      <c r="AO884" s="129">
        <f t="shared" si="581"/>
        <v>9.8552999999999997</v>
      </c>
      <c r="AP884" s="129">
        <f t="shared" si="582"/>
        <v>3.7145000000000001</v>
      </c>
      <c r="AQ884" s="129">
        <f t="shared" si="583"/>
        <v>0.52870000000000006</v>
      </c>
      <c r="AR884" s="129">
        <f t="shared" si="583"/>
        <v>0.42470000000000002</v>
      </c>
      <c r="AT884" s="131">
        <f t="shared" si="570"/>
        <v>43982</v>
      </c>
      <c r="AU884" s="132">
        <f t="shared" si="549"/>
        <v>0.32942000000000005</v>
      </c>
      <c r="AV884" s="132">
        <f t="shared" si="550"/>
        <v>0.46600000000000003</v>
      </c>
      <c r="AW884" s="132">
        <f t="shared" si="551"/>
        <v>0.43717000000000006</v>
      </c>
      <c r="AX884" s="132">
        <f t="shared" si="552"/>
        <v>1.2710000000000001E-2</v>
      </c>
      <c r="AY884" s="132">
        <f t="shared" si="553"/>
        <v>1.2220000000000002E-2</v>
      </c>
      <c r="AZ884" s="132">
        <f t="shared" si="554"/>
        <v>0.29038000000000003</v>
      </c>
      <c r="BA884" s="132">
        <f t="shared" si="555"/>
        <v>0.12035000000000001</v>
      </c>
      <c r="BB884" s="132">
        <f t="shared" si="556"/>
        <v>0.6322000000000001</v>
      </c>
      <c r="BC884" s="132">
        <f t="shared" si="557"/>
        <v>0.14261000000000001</v>
      </c>
      <c r="BD884" s="132">
        <f t="shared" si="558"/>
        <v>0.13586000000000001</v>
      </c>
      <c r="BE884" s="132">
        <f t="shared" si="559"/>
        <v>3.3480000000000003E-2</v>
      </c>
      <c r="BF884" s="132">
        <f t="shared" si="560"/>
        <v>5.6950000000000008E-2</v>
      </c>
      <c r="BG884" s="132">
        <f t="shared" si="571"/>
        <v>0</v>
      </c>
      <c r="BH884" s="132"/>
      <c r="BI884" s="132">
        <f t="shared" si="584"/>
        <v>1.4275</v>
      </c>
      <c r="BJ884" s="132">
        <f t="shared" si="584"/>
        <v>2.4452500000000001</v>
      </c>
      <c r="BK884" s="132">
        <f t="shared" si="584"/>
        <v>3.3504500000000004</v>
      </c>
      <c r="BL884" s="132">
        <f t="shared" si="561"/>
        <v>0.26910000000000001</v>
      </c>
      <c r="BM884" s="132">
        <f t="shared" si="572"/>
        <v>1.3957000000000002</v>
      </c>
      <c r="BN884" s="132">
        <f t="shared" si="562"/>
        <v>0.83232000000000006</v>
      </c>
      <c r="BO884" s="132"/>
      <c r="BP884" s="132">
        <f t="shared" si="573"/>
        <v>3.7145000000000001</v>
      </c>
      <c r="BQ884" s="132">
        <f t="shared" si="574"/>
        <v>9.8552999999999997</v>
      </c>
      <c r="BR884" s="132">
        <f t="shared" si="575"/>
        <v>0.39179999999999998</v>
      </c>
      <c r="BS884" s="132">
        <f t="shared" si="563"/>
        <v>0.11393</v>
      </c>
      <c r="BT884" s="132">
        <f t="shared" si="564"/>
        <v>1.3262</v>
      </c>
      <c r="BU884" s="132"/>
      <c r="BV884" s="132">
        <f t="shared" si="576"/>
        <v>0.251</v>
      </c>
      <c r="BW884" s="133">
        <f t="shared" si="585"/>
        <v>1.5252000000000001</v>
      </c>
      <c r="BX884" s="133">
        <f t="shared" si="585"/>
        <v>1.415</v>
      </c>
      <c r="BY884" s="133">
        <f t="shared" si="565"/>
        <v>0.24330000000000002</v>
      </c>
      <c r="BZ884" s="133">
        <f t="shared" si="566"/>
        <v>0.29700000000000004</v>
      </c>
      <c r="CA884" s="133">
        <f t="shared" si="567"/>
        <v>8.6E-3</v>
      </c>
      <c r="CB884" s="133">
        <f t="shared" si="568"/>
        <v>5.7389999999999999</v>
      </c>
      <c r="CC884" s="133"/>
      <c r="CD884" s="133">
        <f t="shared" si="569"/>
        <v>1.7575000000000001</v>
      </c>
    </row>
    <row r="885" spans="1:82" ht="15.75" x14ac:dyDescent="0.25">
      <c r="A885" s="125">
        <v>43983</v>
      </c>
      <c r="B885" s="138">
        <v>13846</v>
      </c>
      <c r="C885" s="138">
        <v>47894</v>
      </c>
      <c r="D885" s="138">
        <v>65854</v>
      </c>
      <c r="E885" s="138">
        <v>13674</v>
      </c>
      <c r="F885" s="138">
        <v>41044</v>
      </c>
      <c r="G885" s="138">
        <v>2054</v>
      </c>
      <c r="H885" s="138">
        <v>13163</v>
      </c>
      <c r="I885" s="138">
        <v>12119</v>
      </c>
      <c r="J885" s="138">
        <v>96679</v>
      </c>
      <c r="K885" s="138">
        <v>72925</v>
      </c>
      <c r="L885" s="138">
        <v>2906</v>
      </c>
      <c r="M885" s="138">
        <v>2368</v>
      </c>
      <c r="N885" s="138">
        <v>132</v>
      </c>
      <c r="O885" s="138">
        <v>11429</v>
      </c>
      <c r="P885" s="138">
        <v>15367</v>
      </c>
      <c r="Q885" s="138">
        <v>2418</v>
      </c>
      <c r="R885" s="138">
        <v>13427</v>
      </c>
      <c r="S885" s="138">
        <v>43518</v>
      </c>
      <c r="T885" s="138">
        <v>8615</v>
      </c>
      <c r="U885" s="138">
        <v>2626</v>
      </c>
      <c r="V885" s="138">
        <v>27653</v>
      </c>
      <c r="W885" s="138">
        <v>31006</v>
      </c>
      <c r="X885" s="138">
        <v>13319</v>
      </c>
      <c r="Y885" s="138">
        <v>12361</v>
      </c>
      <c r="Z885" s="138">
        <v>13616</v>
      </c>
      <c r="AA885" s="138">
        <v>46783</v>
      </c>
      <c r="AB885" s="138">
        <v>938</v>
      </c>
      <c r="AC885" s="138">
        <v>1146</v>
      </c>
      <c r="AD885" s="146">
        <v>6536</v>
      </c>
      <c r="AE885" s="138">
        <v>31616</v>
      </c>
      <c r="AF885" s="138">
        <v>4083</v>
      </c>
      <c r="AG885" s="138">
        <v>11010</v>
      </c>
      <c r="AH885" s="146">
        <v>52870</v>
      </c>
      <c r="AI885" s="146">
        <v>42470</v>
      </c>
      <c r="AJ885" s="138">
        <v>387440</v>
      </c>
      <c r="AK885" s="128">
        <f t="shared" si="578"/>
        <v>2.3680000000000003E-2</v>
      </c>
      <c r="AL885" s="129">
        <f t="shared" si="579"/>
        <v>1.3846000000000001</v>
      </c>
      <c r="AM885" s="129">
        <f t="shared" si="586"/>
        <v>2.3947000000000003</v>
      </c>
      <c r="AN885" s="129">
        <f t="shared" si="586"/>
        <v>3.2927</v>
      </c>
      <c r="AO885" s="129">
        <f t="shared" si="581"/>
        <v>9.6679000000000013</v>
      </c>
      <c r="AP885" s="129">
        <f t="shared" si="582"/>
        <v>3.6462500000000002</v>
      </c>
      <c r="AQ885" s="129">
        <f>(AH885)*0.00001</f>
        <v>0.52870000000000006</v>
      </c>
      <c r="AR885" s="129">
        <f>(AI885)*0.000001</f>
        <v>4.2470000000000001E-2</v>
      </c>
      <c r="AT885" s="131">
        <f t="shared" si="570"/>
        <v>43983</v>
      </c>
      <c r="AU885" s="132">
        <f t="shared" si="549"/>
        <v>0.31616000000000005</v>
      </c>
      <c r="AV885" s="132">
        <f t="shared" si="550"/>
        <v>0.46783000000000002</v>
      </c>
      <c r="AW885" s="132">
        <f t="shared" si="551"/>
        <v>0.43518000000000001</v>
      </c>
      <c r="AX885" s="132">
        <f t="shared" si="552"/>
        <v>1.1460000000000001E-2</v>
      </c>
      <c r="AY885" s="132">
        <f t="shared" si="553"/>
        <v>9.3800000000000012E-3</v>
      </c>
      <c r="AZ885" s="132">
        <f t="shared" si="554"/>
        <v>0.27653</v>
      </c>
      <c r="BA885" s="132">
        <f t="shared" si="555"/>
        <v>0.12361000000000001</v>
      </c>
      <c r="BB885" s="132">
        <f t="shared" si="556"/>
        <v>0.62012</v>
      </c>
      <c r="BC885" s="132">
        <f t="shared" si="557"/>
        <v>0.13616</v>
      </c>
      <c r="BD885" s="132">
        <f t="shared" si="558"/>
        <v>0.13319</v>
      </c>
      <c r="BE885" s="132">
        <f t="shared" si="559"/>
        <v>4.0830000000000005E-2</v>
      </c>
      <c r="BF885" s="132">
        <f t="shared" si="560"/>
        <v>6.5360000000000001E-2</v>
      </c>
      <c r="BG885" s="132">
        <f t="shared" si="571"/>
        <v>1.1009999999999999E-2</v>
      </c>
      <c r="BH885" s="132"/>
      <c r="BI885" s="132">
        <f t="shared" si="584"/>
        <v>1.3846000000000001</v>
      </c>
      <c r="BJ885" s="132">
        <f t="shared" si="584"/>
        <v>2.3947000000000003</v>
      </c>
      <c r="BK885" s="132">
        <f t="shared" si="584"/>
        <v>3.2927</v>
      </c>
      <c r="BL885" s="132">
        <f t="shared" si="561"/>
        <v>0.2626</v>
      </c>
      <c r="BM885" s="132">
        <f t="shared" si="572"/>
        <v>1.3674000000000002</v>
      </c>
      <c r="BN885" s="132">
        <f t="shared" si="562"/>
        <v>0.82088000000000005</v>
      </c>
      <c r="BO885" s="132"/>
      <c r="BP885" s="132">
        <f t="shared" si="573"/>
        <v>3.6462500000000002</v>
      </c>
      <c r="BQ885" s="132">
        <f t="shared" si="574"/>
        <v>9.6679000000000013</v>
      </c>
      <c r="BR885" s="132">
        <f t="shared" si="575"/>
        <v>0.38744000000000001</v>
      </c>
      <c r="BS885" s="132">
        <f t="shared" si="563"/>
        <v>8.6150000000000004E-2</v>
      </c>
      <c r="BT885" s="132">
        <f t="shared" si="564"/>
        <v>1.3427</v>
      </c>
      <c r="BU885" s="132"/>
      <c r="BV885" s="132">
        <f t="shared" si="576"/>
        <v>0.2054</v>
      </c>
      <c r="BW885" s="133">
        <f t="shared" si="585"/>
        <v>1.3163</v>
      </c>
      <c r="BX885" s="133">
        <f t="shared" si="585"/>
        <v>1.2119</v>
      </c>
      <c r="BY885" s="133">
        <f t="shared" si="565"/>
        <v>0.24180000000000001</v>
      </c>
      <c r="BZ885" s="133">
        <f t="shared" si="566"/>
        <v>0.29060000000000002</v>
      </c>
      <c r="CA885" s="133">
        <f t="shared" si="567"/>
        <v>1.32E-2</v>
      </c>
      <c r="CB885" s="133">
        <f t="shared" si="568"/>
        <v>5.7145000000000001</v>
      </c>
      <c r="CC885" s="133"/>
      <c r="CD885" s="133">
        <f t="shared" si="569"/>
        <v>1.5367000000000002</v>
      </c>
    </row>
    <row r="886" spans="1:82" ht="15.75" x14ac:dyDescent="0.25">
      <c r="A886" s="125">
        <v>43984</v>
      </c>
      <c r="B886" s="138">
        <v>13237</v>
      </c>
      <c r="C886" s="138">
        <v>46657</v>
      </c>
      <c r="D886" s="138">
        <v>64436</v>
      </c>
      <c r="E886" s="138">
        <v>13448</v>
      </c>
      <c r="F886" s="138">
        <v>41428</v>
      </c>
      <c r="G886" s="138">
        <v>1920</v>
      </c>
      <c r="H886" s="138">
        <v>12489</v>
      </c>
      <c r="I886" s="138">
        <v>12027</v>
      </c>
      <c r="J886" s="138">
        <v>95360</v>
      </c>
      <c r="K886" s="138">
        <v>71524</v>
      </c>
      <c r="L886" s="138">
        <v>2908</v>
      </c>
      <c r="M886" s="138">
        <v>8250</v>
      </c>
      <c r="N886" s="138">
        <v>102</v>
      </c>
      <c r="O886" s="138">
        <v>11887</v>
      </c>
      <c r="P886" s="138">
        <v>14412</v>
      </c>
      <c r="Q886" s="138">
        <v>2428</v>
      </c>
      <c r="R886" s="138">
        <v>13224</v>
      </c>
      <c r="S886" s="138">
        <v>42507</v>
      </c>
      <c r="T886" s="138">
        <v>10574</v>
      </c>
      <c r="U886" s="138">
        <v>2595</v>
      </c>
      <c r="V886" s="138">
        <v>27043</v>
      </c>
      <c r="W886" s="138">
        <v>34401</v>
      </c>
      <c r="X886" s="138">
        <v>13098</v>
      </c>
      <c r="Y886" s="138">
        <v>12450</v>
      </c>
      <c r="Z886" s="138">
        <v>12914</v>
      </c>
      <c r="AA886" s="138">
        <v>46090</v>
      </c>
      <c r="AB886" s="138">
        <v>900</v>
      </c>
      <c r="AC886" s="138">
        <v>1268</v>
      </c>
      <c r="AD886" s="146">
        <v>6203</v>
      </c>
      <c r="AE886" s="138">
        <v>32528</v>
      </c>
      <c r="AF886" s="138">
        <v>4573</v>
      </c>
      <c r="AG886" s="138">
        <v>11010</v>
      </c>
      <c r="AH886" s="146">
        <v>56880</v>
      </c>
      <c r="AI886" s="146">
        <v>41320</v>
      </c>
      <c r="AJ886" s="138">
        <v>322560</v>
      </c>
      <c r="AK886" s="128">
        <f t="shared" si="578"/>
        <v>8.2500000000000004E-2</v>
      </c>
      <c r="AL886" s="129">
        <f t="shared" si="579"/>
        <v>1.3237000000000001</v>
      </c>
      <c r="AM886" s="129">
        <f t="shared" ref="AM886:AN901" si="587">(C886)*0.00005</f>
        <v>2.3328500000000001</v>
      </c>
      <c r="AN886" s="129">
        <f t="shared" si="587"/>
        <v>3.2218</v>
      </c>
      <c r="AO886" s="129">
        <f t="shared" si="581"/>
        <v>9.5359999999999996</v>
      </c>
      <c r="AP886" s="129">
        <f t="shared" si="582"/>
        <v>3.5762</v>
      </c>
      <c r="AQ886" s="129">
        <f t="shared" ref="AQ886:AQ913" si="588">(AH886)*0.00001</f>
        <v>0.56880000000000008</v>
      </c>
      <c r="AR886" s="129">
        <f t="shared" ref="AR886:AR914" si="589">(AI886)*0.000001</f>
        <v>4.1319999999999996E-2</v>
      </c>
      <c r="AT886" s="131">
        <f t="shared" si="570"/>
        <v>43984</v>
      </c>
      <c r="AU886" s="132">
        <f t="shared" si="549"/>
        <v>0.32528000000000001</v>
      </c>
      <c r="AV886" s="132">
        <f t="shared" si="550"/>
        <v>0.46090000000000003</v>
      </c>
      <c r="AW886" s="132">
        <f t="shared" si="551"/>
        <v>0.42507000000000006</v>
      </c>
      <c r="AX886" s="132">
        <f t="shared" si="552"/>
        <v>1.268E-2</v>
      </c>
      <c r="AY886" s="132">
        <f t="shared" si="553"/>
        <v>9.0000000000000011E-3</v>
      </c>
      <c r="AZ886" s="132">
        <f t="shared" si="554"/>
        <v>0.27043</v>
      </c>
      <c r="BA886" s="132">
        <f t="shared" si="555"/>
        <v>0.12450000000000001</v>
      </c>
      <c r="BB886" s="132">
        <f t="shared" si="556"/>
        <v>0.68802000000000008</v>
      </c>
      <c r="BC886" s="132">
        <f t="shared" si="557"/>
        <v>0.12914</v>
      </c>
      <c r="BD886" s="132">
        <f t="shared" si="558"/>
        <v>0.13098000000000001</v>
      </c>
      <c r="BE886" s="132">
        <f t="shared" si="559"/>
        <v>4.5730000000000007E-2</v>
      </c>
      <c r="BF886" s="132">
        <f t="shared" si="560"/>
        <v>6.2030000000000002E-2</v>
      </c>
      <c r="BG886" s="132">
        <f t="shared" si="571"/>
        <v>1.1009999999999999E-2</v>
      </c>
      <c r="BH886" s="132"/>
      <c r="BI886" s="132">
        <f t="shared" si="584"/>
        <v>1.3237000000000001</v>
      </c>
      <c r="BJ886" s="132">
        <f t="shared" si="584"/>
        <v>2.3328500000000001</v>
      </c>
      <c r="BK886" s="132">
        <f t="shared" si="584"/>
        <v>3.2218</v>
      </c>
      <c r="BL886" s="132">
        <f t="shared" si="561"/>
        <v>0.25950000000000001</v>
      </c>
      <c r="BM886" s="132">
        <f t="shared" si="572"/>
        <v>1.3448</v>
      </c>
      <c r="BN886" s="132">
        <f t="shared" si="562"/>
        <v>0.82856000000000007</v>
      </c>
      <c r="BO886" s="132"/>
      <c r="BP886" s="132">
        <f t="shared" si="573"/>
        <v>3.5762</v>
      </c>
      <c r="BQ886" s="132">
        <f t="shared" si="574"/>
        <v>9.5359999999999996</v>
      </c>
      <c r="BR886" s="132">
        <f t="shared" si="575"/>
        <v>0.32255999999999996</v>
      </c>
      <c r="BS886" s="132">
        <f t="shared" si="563"/>
        <v>0.10574000000000001</v>
      </c>
      <c r="BT886" s="132">
        <f t="shared" si="564"/>
        <v>1.3224</v>
      </c>
      <c r="BU886" s="132"/>
      <c r="BV886" s="132">
        <f t="shared" si="576"/>
        <v>0.192</v>
      </c>
      <c r="BW886" s="133">
        <f t="shared" si="585"/>
        <v>1.2489000000000001</v>
      </c>
      <c r="BX886" s="133">
        <f t="shared" si="585"/>
        <v>1.2027000000000001</v>
      </c>
      <c r="BY886" s="133">
        <f t="shared" si="565"/>
        <v>0.24280000000000002</v>
      </c>
      <c r="BZ886" s="133">
        <f t="shared" si="566"/>
        <v>0.2908</v>
      </c>
      <c r="CA886" s="133">
        <f t="shared" si="567"/>
        <v>1.0200000000000001E-2</v>
      </c>
      <c r="CB886" s="133">
        <f t="shared" si="568"/>
        <v>5.9435000000000002</v>
      </c>
      <c r="CC886" s="133"/>
      <c r="CD886" s="133">
        <f t="shared" si="569"/>
        <v>1.4412</v>
      </c>
    </row>
    <row r="887" spans="1:82" ht="15.75" x14ac:dyDescent="0.25">
      <c r="A887" s="125">
        <v>43985</v>
      </c>
      <c r="B887" s="138">
        <v>13873</v>
      </c>
      <c r="C887" s="138">
        <v>48166</v>
      </c>
      <c r="D887" s="138">
        <v>66676</v>
      </c>
      <c r="E887" s="138">
        <v>14139</v>
      </c>
      <c r="F887" s="138">
        <v>43890</v>
      </c>
      <c r="G887" s="138">
        <v>2026</v>
      </c>
      <c r="H887" s="138">
        <v>13458</v>
      </c>
      <c r="I887" s="138">
        <v>14225</v>
      </c>
      <c r="J887" s="138">
        <v>99908</v>
      </c>
      <c r="K887" s="138">
        <v>75449</v>
      </c>
      <c r="L887" s="138">
        <v>3095</v>
      </c>
      <c r="M887" s="138">
        <v>12488</v>
      </c>
      <c r="N887" s="155">
        <v>102</v>
      </c>
      <c r="O887" s="138">
        <v>11885</v>
      </c>
      <c r="P887" s="138">
        <v>15267</v>
      </c>
      <c r="Q887" s="138">
        <v>2675</v>
      </c>
      <c r="R887" s="138">
        <v>12961</v>
      </c>
      <c r="S887" s="138">
        <v>44390</v>
      </c>
      <c r="T887" s="138">
        <v>8846</v>
      </c>
      <c r="U887" s="138">
        <v>2880</v>
      </c>
      <c r="V887" s="138">
        <v>27888</v>
      </c>
      <c r="W887" s="138">
        <v>32225</v>
      </c>
      <c r="X887" s="138">
        <v>13989</v>
      </c>
      <c r="Y887" s="138">
        <v>11998</v>
      </c>
      <c r="Z887" s="138">
        <v>13322</v>
      </c>
      <c r="AA887" s="138">
        <v>46516</v>
      </c>
      <c r="AB887" s="138">
        <v>993</v>
      </c>
      <c r="AC887" s="138">
        <v>1266</v>
      </c>
      <c r="AD887" s="138">
        <v>6934</v>
      </c>
      <c r="AE887" s="138">
        <v>33064</v>
      </c>
      <c r="AF887" s="138">
        <v>6431</v>
      </c>
      <c r="AG887" s="138">
        <v>11010</v>
      </c>
      <c r="AH887" s="138">
        <v>68020</v>
      </c>
      <c r="AI887" s="138">
        <v>69470</v>
      </c>
      <c r="AJ887" s="138">
        <v>384940</v>
      </c>
      <c r="AK887" s="128">
        <f t="shared" si="578"/>
        <v>0.12488</v>
      </c>
      <c r="AL887" s="129">
        <f t="shared" si="579"/>
        <v>1.3873</v>
      </c>
      <c r="AM887" s="129">
        <f t="shared" si="587"/>
        <v>2.4083000000000001</v>
      </c>
      <c r="AN887" s="129">
        <f t="shared" si="587"/>
        <v>3.3338000000000001</v>
      </c>
      <c r="AO887" s="129">
        <f t="shared" si="581"/>
        <v>9.9908000000000001</v>
      </c>
      <c r="AP887" s="129">
        <f t="shared" si="582"/>
        <v>3.7724500000000001</v>
      </c>
      <c r="AQ887" s="129">
        <f t="shared" si="588"/>
        <v>0.68020000000000003</v>
      </c>
      <c r="AR887" s="129">
        <f t="shared" si="589"/>
        <v>6.946999999999999E-2</v>
      </c>
      <c r="AT887" s="131">
        <f t="shared" si="570"/>
        <v>43985</v>
      </c>
      <c r="AU887" s="132">
        <f t="shared" si="549"/>
        <v>0.33064000000000004</v>
      </c>
      <c r="AV887" s="132">
        <f t="shared" si="550"/>
        <v>0.46516000000000002</v>
      </c>
      <c r="AW887" s="132">
        <f t="shared" si="551"/>
        <v>0.44390000000000002</v>
      </c>
      <c r="AX887" s="132">
        <f t="shared" si="552"/>
        <v>1.2660000000000001E-2</v>
      </c>
      <c r="AY887" s="132">
        <f t="shared" si="553"/>
        <v>9.9300000000000013E-3</v>
      </c>
      <c r="AZ887" s="132">
        <f t="shared" si="554"/>
        <v>0.27888000000000002</v>
      </c>
      <c r="BA887" s="132">
        <f t="shared" si="555"/>
        <v>0.11998</v>
      </c>
      <c r="BB887" s="132">
        <f t="shared" si="556"/>
        <v>0.64450000000000007</v>
      </c>
      <c r="BC887" s="132">
        <f t="shared" si="557"/>
        <v>0.13322000000000001</v>
      </c>
      <c r="BD887" s="132">
        <f t="shared" si="558"/>
        <v>0.13989000000000001</v>
      </c>
      <c r="BE887" s="132">
        <f t="shared" si="559"/>
        <v>6.4310000000000006E-2</v>
      </c>
      <c r="BF887" s="132">
        <f t="shared" si="560"/>
        <v>6.9339999999999999E-2</v>
      </c>
      <c r="BG887" s="132">
        <f t="shared" si="571"/>
        <v>1.1009999999999999E-2</v>
      </c>
      <c r="BH887" s="132"/>
      <c r="BI887" s="132">
        <f t="shared" si="584"/>
        <v>1.3873</v>
      </c>
      <c r="BJ887" s="132">
        <f t="shared" si="584"/>
        <v>2.4083000000000001</v>
      </c>
      <c r="BK887" s="132">
        <f t="shared" si="584"/>
        <v>3.3338000000000001</v>
      </c>
      <c r="BL887" s="132">
        <f t="shared" si="561"/>
        <v>0.28800000000000003</v>
      </c>
      <c r="BM887" s="132">
        <f t="shared" si="572"/>
        <v>1.4139000000000002</v>
      </c>
      <c r="BN887" s="132">
        <f t="shared" si="562"/>
        <v>0.87780000000000002</v>
      </c>
      <c r="BO887" s="132"/>
      <c r="BP887" s="132">
        <f t="shared" si="573"/>
        <v>3.7724500000000001</v>
      </c>
      <c r="BQ887" s="132">
        <f t="shared" si="574"/>
        <v>9.9908000000000001</v>
      </c>
      <c r="BR887" s="132">
        <f t="shared" si="575"/>
        <v>0.38494</v>
      </c>
      <c r="BS887" s="132">
        <f t="shared" si="563"/>
        <v>8.8460000000000011E-2</v>
      </c>
      <c r="BT887" s="132">
        <f t="shared" si="564"/>
        <v>1.2961</v>
      </c>
      <c r="BU887" s="132"/>
      <c r="BV887" s="132">
        <f t="shared" si="576"/>
        <v>0.2026</v>
      </c>
      <c r="BW887" s="133">
        <f t="shared" si="585"/>
        <v>1.3458000000000001</v>
      </c>
      <c r="BX887" s="133">
        <f t="shared" si="585"/>
        <v>1.4225000000000001</v>
      </c>
      <c r="BY887" s="133">
        <f t="shared" si="565"/>
        <v>0.26750000000000002</v>
      </c>
      <c r="BZ887" s="133">
        <f t="shared" si="566"/>
        <v>0.3095</v>
      </c>
      <c r="CA887" s="133">
        <f t="shared" si="567"/>
        <v>1.0200000000000001E-2</v>
      </c>
      <c r="CB887" s="133">
        <f t="shared" si="568"/>
        <v>5.9424999999999999</v>
      </c>
      <c r="CC887" s="133"/>
      <c r="CD887" s="133">
        <f t="shared" si="569"/>
        <v>1.5267000000000002</v>
      </c>
    </row>
    <row r="888" spans="1:82" ht="15.75" x14ac:dyDescent="0.25">
      <c r="A888" s="125">
        <v>43986</v>
      </c>
      <c r="B888" s="138">
        <v>14218</v>
      </c>
      <c r="C888" s="138">
        <v>48407</v>
      </c>
      <c r="D888" s="138">
        <v>67169</v>
      </c>
      <c r="E888" s="138">
        <v>14334</v>
      </c>
      <c r="F888" s="138">
        <v>42644</v>
      </c>
      <c r="G888" s="138">
        <v>2227</v>
      </c>
      <c r="H888" s="138">
        <v>14454</v>
      </c>
      <c r="I888" s="138">
        <v>15871</v>
      </c>
      <c r="J888" s="138">
        <v>100940</v>
      </c>
      <c r="K888" s="138">
        <v>76206</v>
      </c>
      <c r="L888" s="138">
        <v>3128</v>
      </c>
      <c r="M888" s="138">
        <v>14186</v>
      </c>
      <c r="N888" s="155">
        <v>102</v>
      </c>
      <c r="O888" s="138">
        <v>11650</v>
      </c>
      <c r="P888" s="138">
        <v>16584</v>
      </c>
      <c r="Q888" s="138">
        <v>2660</v>
      </c>
      <c r="R888" s="138">
        <v>13037</v>
      </c>
      <c r="S888" s="138">
        <v>45436</v>
      </c>
      <c r="T888" s="138">
        <v>11130</v>
      </c>
      <c r="U888" s="138">
        <v>2973</v>
      </c>
      <c r="V888" s="138">
        <v>28244</v>
      </c>
      <c r="W888" s="138">
        <v>34258</v>
      </c>
      <c r="X888" s="138">
        <v>14084</v>
      </c>
      <c r="Y888" s="138">
        <v>11898</v>
      </c>
      <c r="Z888" s="138">
        <v>13725</v>
      </c>
      <c r="AA888" s="138">
        <v>46034</v>
      </c>
      <c r="AB888" s="138">
        <v>1049</v>
      </c>
      <c r="AC888" s="138">
        <v>1318</v>
      </c>
      <c r="AD888" s="138">
        <v>6474</v>
      </c>
      <c r="AE888" s="138">
        <v>33149</v>
      </c>
      <c r="AF888" s="138">
        <v>5620</v>
      </c>
      <c r="AG888" s="138">
        <v>11010</v>
      </c>
      <c r="AH888" s="138">
        <v>48880</v>
      </c>
      <c r="AI888" s="138">
        <v>37620</v>
      </c>
      <c r="AJ888" s="138">
        <v>393260</v>
      </c>
      <c r="AK888" s="128">
        <f t="shared" si="578"/>
        <v>0.14186000000000001</v>
      </c>
      <c r="AL888" s="129">
        <f t="shared" si="579"/>
        <v>1.4218000000000002</v>
      </c>
      <c r="AM888" s="129">
        <f t="shared" si="587"/>
        <v>2.42035</v>
      </c>
      <c r="AN888" s="129">
        <f t="shared" si="587"/>
        <v>3.3584500000000004</v>
      </c>
      <c r="AO888" s="129">
        <f t="shared" si="581"/>
        <v>10.094000000000001</v>
      </c>
      <c r="AP888" s="129">
        <f t="shared" si="582"/>
        <v>3.8103000000000002</v>
      </c>
      <c r="AQ888" s="129">
        <f t="shared" si="588"/>
        <v>0.48880000000000001</v>
      </c>
      <c r="AR888" s="129">
        <f t="shared" si="589"/>
        <v>3.7620000000000001E-2</v>
      </c>
      <c r="AT888" s="131">
        <f t="shared" si="570"/>
        <v>43986</v>
      </c>
      <c r="AU888" s="132">
        <f t="shared" si="549"/>
        <v>0.33149000000000001</v>
      </c>
      <c r="AV888" s="132">
        <f t="shared" si="550"/>
        <v>0.46034000000000003</v>
      </c>
      <c r="AW888" s="132">
        <f t="shared" si="551"/>
        <v>0.45436000000000004</v>
      </c>
      <c r="AX888" s="132">
        <f t="shared" si="552"/>
        <v>1.3180000000000001E-2</v>
      </c>
      <c r="AY888" s="132">
        <f t="shared" si="553"/>
        <v>1.0490000000000001E-2</v>
      </c>
      <c r="AZ888" s="132">
        <f t="shared" si="554"/>
        <v>0.28244000000000002</v>
      </c>
      <c r="BA888" s="132">
        <f t="shared" si="555"/>
        <v>0.11898000000000002</v>
      </c>
      <c r="BB888" s="132">
        <f t="shared" si="556"/>
        <v>0.6851600000000001</v>
      </c>
      <c r="BC888" s="132">
        <f t="shared" si="557"/>
        <v>0.13725000000000001</v>
      </c>
      <c r="BD888" s="132">
        <f t="shared" si="558"/>
        <v>0.14084000000000002</v>
      </c>
      <c r="BE888" s="132">
        <f t="shared" si="559"/>
        <v>5.6200000000000007E-2</v>
      </c>
      <c r="BF888" s="132">
        <f t="shared" si="560"/>
        <v>6.4740000000000006E-2</v>
      </c>
      <c r="BG888" s="132">
        <f t="shared" si="571"/>
        <v>1.1009999999999999E-2</v>
      </c>
      <c r="BH888" s="132"/>
      <c r="BI888" s="132">
        <f t="shared" si="584"/>
        <v>1.4218000000000002</v>
      </c>
      <c r="BJ888" s="132">
        <f t="shared" si="584"/>
        <v>2.42035</v>
      </c>
      <c r="BK888" s="132">
        <f t="shared" si="584"/>
        <v>3.3584500000000004</v>
      </c>
      <c r="BL888" s="132">
        <f t="shared" si="561"/>
        <v>0.29730000000000001</v>
      </c>
      <c r="BM888" s="132">
        <f t="shared" si="572"/>
        <v>1.4334</v>
      </c>
      <c r="BN888" s="132">
        <f t="shared" si="562"/>
        <v>0.85288000000000008</v>
      </c>
      <c r="BO888" s="132"/>
      <c r="BP888" s="132">
        <f t="shared" si="573"/>
        <v>3.8103000000000002</v>
      </c>
      <c r="BQ888" s="132">
        <f t="shared" si="574"/>
        <v>10.094000000000001</v>
      </c>
      <c r="BR888" s="132">
        <f t="shared" si="575"/>
        <v>0.39326</v>
      </c>
      <c r="BS888" s="132">
        <f t="shared" si="563"/>
        <v>0.11130000000000001</v>
      </c>
      <c r="BT888" s="132">
        <f t="shared" si="564"/>
        <v>1.3037000000000001</v>
      </c>
      <c r="BU888" s="132"/>
      <c r="BV888" s="132">
        <f t="shared" si="576"/>
        <v>0.22270000000000001</v>
      </c>
      <c r="BW888" s="133">
        <f t="shared" si="585"/>
        <v>1.4454</v>
      </c>
      <c r="BX888" s="133">
        <f t="shared" si="585"/>
        <v>1.5871000000000002</v>
      </c>
      <c r="BY888" s="133">
        <f t="shared" si="565"/>
        <v>0.26600000000000001</v>
      </c>
      <c r="BZ888" s="133">
        <f t="shared" si="566"/>
        <v>0.31280000000000002</v>
      </c>
      <c r="CA888" s="133">
        <f t="shared" si="567"/>
        <v>1.0200000000000001E-2</v>
      </c>
      <c r="CB888" s="133">
        <f t="shared" si="568"/>
        <v>5.8250000000000002</v>
      </c>
      <c r="CC888" s="133"/>
      <c r="CD888" s="133">
        <f t="shared" si="569"/>
        <v>1.6584000000000001</v>
      </c>
    </row>
    <row r="889" spans="1:82" ht="15.75" x14ac:dyDescent="0.25">
      <c r="A889" s="125">
        <v>43987</v>
      </c>
      <c r="B889" s="138">
        <v>14862</v>
      </c>
      <c r="C889" s="138">
        <v>50879</v>
      </c>
      <c r="D889" s="138">
        <v>69979</v>
      </c>
      <c r="E889" s="138">
        <v>15392</v>
      </c>
      <c r="F889" s="138">
        <v>44440</v>
      </c>
      <c r="G889" s="138">
        <v>2739</v>
      </c>
      <c r="H889" s="138">
        <v>16905</v>
      </c>
      <c r="I889" s="138">
        <v>17407</v>
      </c>
      <c r="J889" s="138">
        <v>106028</v>
      </c>
      <c r="K889" s="138">
        <v>79840</v>
      </c>
      <c r="L889" s="138">
        <v>3193</v>
      </c>
      <c r="M889" s="138">
        <v>15622</v>
      </c>
      <c r="N889" s="138">
        <v>119</v>
      </c>
      <c r="O889" s="138">
        <v>12326</v>
      </c>
      <c r="P889" s="138">
        <v>18006</v>
      </c>
      <c r="Q889" s="138">
        <v>2669</v>
      </c>
      <c r="R889" s="138">
        <v>14317</v>
      </c>
      <c r="S889" s="138">
        <v>47075</v>
      </c>
      <c r="T889" s="138">
        <v>9609</v>
      </c>
      <c r="U889" s="138">
        <v>3493</v>
      </c>
      <c r="V889" s="138">
        <v>29329</v>
      </c>
      <c r="W889" s="138">
        <v>35494</v>
      </c>
      <c r="X889" s="138">
        <v>16429</v>
      </c>
      <c r="Y889" s="138">
        <v>12719</v>
      </c>
      <c r="Z889" s="138">
        <v>14208</v>
      </c>
      <c r="AA889" s="138">
        <v>48501</v>
      </c>
      <c r="AB889" s="138">
        <v>1333</v>
      </c>
      <c r="AC889" s="138">
        <v>1483</v>
      </c>
      <c r="AD889" s="138">
        <v>6329</v>
      </c>
      <c r="AE889" s="138">
        <v>34798</v>
      </c>
      <c r="AF889" s="138">
        <v>6342</v>
      </c>
      <c r="AG889" s="138">
        <v>11010</v>
      </c>
      <c r="AH889" s="138">
        <v>50660</v>
      </c>
      <c r="AI889" s="138">
        <v>44490</v>
      </c>
      <c r="AJ889" s="138">
        <v>387360</v>
      </c>
      <c r="AK889" s="128">
        <f t="shared" si="578"/>
        <v>0.15622000000000003</v>
      </c>
      <c r="AL889" s="129">
        <f t="shared" si="579"/>
        <v>1.4862</v>
      </c>
      <c r="AM889" s="129">
        <f t="shared" si="587"/>
        <v>2.5439500000000002</v>
      </c>
      <c r="AN889" s="129">
        <f t="shared" si="587"/>
        <v>3.4989500000000002</v>
      </c>
      <c r="AO889" s="129">
        <f t="shared" si="581"/>
        <v>10.6028</v>
      </c>
      <c r="AP889" s="129">
        <f t="shared" si="582"/>
        <v>3.992</v>
      </c>
      <c r="AQ889" s="129">
        <f t="shared" si="588"/>
        <v>0.50660000000000005</v>
      </c>
      <c r="AR889" s="129">
        <f t="shared" si="589"/>
        <v>4.4489999999999995E-2</v>
      </c>
      <c r="AT889" s="131">
        <f t="shared" si="570"/>
        <v>43987</v>
      </c>
      <c r="AU889" s="132">
        <f t="shared" si="549"/>
        <v>0.34798000000000001</v>
      </c>
      <c r="AV889" s="132">
        <f t="shared" si="550"/>
        <v>0.48501000000000005</v>
      </c>
      <c r="AW889" s="132">
        <f t="shared" si="551"/>
        <v>0.47075000000000006</v>
      </c>
      <c r="AX889" s="132">
        <f t="shared" si="552"/>
        <v>1.4830000000000001E-2</v>
      </c>
      <c r="AY889" s="132">
        <f t="shared" si="553"/>
        <v>1.3330000000000002E-2</v>
      </c>
      <c r="AZ889" s="132">
        <f t="shared" si="554"/>
        <v>0.29329000000000005</v>
      </c>
      <c r="BA889" s="132">
        <f t="shared" si="555"/>
        <v>0.12719</v>
      </c>
      <c r="BB889" s="132">
        <f t="shared" si="556"/>
        <v>0.70988000000000007</v>
      </c>
      <c r="BC889" s="132">
        <f t="shared" si="557"/>
        <v>0.14208000000000001</v>
      </c>
      <c r="BD889" s="132">
        <f t="shared" si="558"/>
        <v>0.16429000000000002</v>
      </c>
      <c r="BE889" s="132">
        <f t="shared" si="559"/>
        <v>6.3420000000000004E-2</v>
      </c>
      <c r="BF889" s="132">
        <f t="shared" si="560"/>
        <v>6.3289999999999999E-2</v>
      </c>
      <c r="BG889" s="132">
        <f t="shared" si="571"/>
        <v>1.1009999999999999E-2</v>
      </c>
      <c r="BH889" s="132"/>
      <c r="BI889" s="132">
        <f t="shared" si="584"/>
        <v>1.4862</v>
      </c>
      <c r="BJ889" s="132">
        <f t="shared" si="584"/>
        <v>2.5439500000000002</v>
      </c>
      <c r="BK889" s="132">
        <f t="shared" si="584"/>
        <v>3.4989500000000002</v>
      </c>
      <c r="BL889" s="132">
        <f t="shared" si="561"/>
        <v>0.3493</v>
      </c>
      <c r="BM889" s="132">
        <f t="shared" si="572"/>
        <v>1.5392000000000001</v>
      </c>
      <c r="BN889" s="132">
        <f t="shared" si="562"/>
        <v>0.88880000000000003</v>
      </c>
      <c r="BO889" s="132"/>
      <c r="BP889" s="132">
        <f t="shared" si="573"/>
        <v>3.992</v>
      </c>
      <c r="BQ889" s="132">
        <f t="shared" si="574"/>
        <v>10.6028</v>
      </c>
      <c r="BR889" s="132">
        <f t="shared" si="575"/>
        <v>0.38735999999999998</v>
      </c>
      <c r="BS889" s="132">
        <f t="shared" si="563"/>
        <v>9.6090000000000009E-2</v>
      </c>
      <c r="BT889" s="132">
        <f t="shared" si="564"/>
        <v>1.4317</v>
      </c>
      <c r="BU889" s="132"/>
      <c r="BV889" s="132">
        <f t="shared" si="576"/>
        <v>0.27390000000000003</v>
      </c>
      <c r="BW889" s="133">
        <f t="shared" si="585"/>
        <v>1.6905000000000001</v>
      </c>
      <c r="BX889" s="133">
        <f t="shared" si="585"/>
        <v>1.7407000000000001</v>
      </c>
      <c r="BY889" s="133">
        <f t="shared" si="565"/>
        <v>0.26690000000000003</v>
      </c>
      <c r="BZ889" s="133">
        <f t="shared" si="566"/>
        <v>0.31930000000000003</v>
      </c>
      <c r="CA889" s="133">
        <f t="shared" si="567"/>
        <v>1.1900000000000001E-2</v>
      </c>
      <c r="CB889" s="133">
        <f t="shared" si="568"/>
        <v>6.1630000000000003</v>
      </c>
      <c r="CC889" s="133"/>
      <c r="CD889" s="133">
        <f t="shared" si="569"/>
        <v>1.8006</v>
      </c>
    </row>
    <row r="890" spans="1:82" ht="15.75" x14ac:dyDescent="0.25">
      <c r="A890" s="125">
        <v>43988</v>
      </c>
      <c r="B890" s="138">
        <v>14826</v>
      </c>
      <c r="C890" s="138">
        <v>50012</v>
      </c>
      <c r="D890" s="138">
        <v>68812</v>
      </c>
      <c r="E890" s="138">
        <v>14028</v>
      </c>
      <c r="F890" s="138">
        <v>45577</v>
      </c>
      <c r="G890" s="138">
        <v>3077</v>
      </c>
      <c r="H890" s="138">
        <v>18044</v>
      </c>
      <c r="I890" s="138">
        <v>17529</v>
      </c>
      <c r="J890" s="138">
        <v>101625</v>
      </c>
      <c r="K890" s="138">
        <v>76731</v>
      </c>
      <c r="L890" s="138">
        <v>3293</v>
      </c>
      <c r="M890" s="138">
        <v>17036</v>
      </c>
      <c r="N890" s="138">
        <v>72</v>
      </c>
      <c r="O890" s="138">
        <v>12214</v>
      </c>
      <c r="P890" s="138">
        <v>19465</v>
      </c>
      <c r="Q890" s="138">
        <v>2976</v>
      </c>
      <c r="R890" s="138">
        <v>13533</v>
      </c>
      <c r="S890" s="138">
        <v>44689</v>
      </c>
      <c r="T890" s="138">
        <v>11764</v>
      </c>
      <c r="U890" s="138">
        <v>2910</v>
      </c>
      <c r="V890" s="138">
        <v>29029</v>
      </c>
      <c r="W890" s="138">
        <v>31488</v>
      </c>
      <c r="X890" s="138">
        <v>15279</v>
      </c>
      <c r="Y890" s="138">
        <v>11674</v>
      </c>
      <c r="Z890" s="138">
        <v>14570</v>
      </c>
      <c r="AA890" s="138">
        <v>48356</v>
      </c>
      <c r="AB890" s="138">
        <v>1507</v>
      </c>
      <c r="AC890" s="138">
        <v>2059</v>
      </c>
      <c r="AD890" s="138">
        <v>5862</v>
      </c>
      <c r="AE890" s="138">
        <v>34167</v>
      </c>
      <c r="AF890" s="138">
        <v>4578</v>
      </c>
      <c r="AG890" s="138">
        <v>6350</v>
      </c>
      <c r="AH890" s="138">
        <v>47820</v>
      </c>
      <c r="AI890" s="138">
        <v>36850</v>
      </c>
      <c r="AJ890" s="138">
        <v>394040</v>
      </c>
      <c r="AK890" s="128">
        <f t="shared" si="578"/>
        <v>0.17036000000000001</v>
      </c>
      <c r="AL890" s="129">
        <f t="shared" si="579"/>
        <v>1.4826000000000001</v>
      </c>
      <c r="AM890" s="129">
        <f t="shared" si="587"/>
        <v>2.5005999999999999</v>
      </c>
      <c r="AN890" s="129">
        <f t="shared" si="587"/>
        <v>3.4406000000000003</v>
      </c>
      <c r="AO890" s="129">
        <f t="shared" si="581"/>
        <v>10.1625</v>
      </c>
      <c r="AP890" s="129">
        <f t="shared" si="582"/>
        <v>3.8365500000000003</v>
      </c>
      <c r="AQ890" s="129">
        <f t="shared" si="588"/>
        <v>0.47820000000000001</v>
      </c>
      <c r="AR890" s="129">
        <f t="shared" si="589"/>
        <v>3.6850000000000001E-2</v>
      </c>
      <c r="AT890" s="131">
        <f t="shared" si="570"/>
        <v>43988</v>
      </c>
      <c r="AU890" s="132">
        <f t="shared" si="549"/>
        <v>0.34167000000000003</v>
      </c>
      <c r="AV890" s="132">
        <f t="shared" si="550"/>
        <v>0.48356000000000005</v>
      </c>
      <c r="AW890" s="132">
        <f t="shared" si="551"/>
        <v>0.44689000000000001</v>
      </c>
      <c r="AX890" s="132">
        <f t="shared" si="552"/>
        <v>2.0590000000000001E-2</v>
      </c>
      <c r="AY890" s="132">
        <f t="shared" si="553"/>
        <v>1.5070000000000002E-2</v>
      </c>
      <c r="AZ890" s="132">
        <f t="shared" si="554"/>
        <v>0.29029000000000005</v>
      </c>
      <c r="BA890" s="132">
        <f t="shared" si="555"/>
        <v>0.11674000000000001</v>
      </c>
      <c r="BB890" s="132">
        <f t="shared" si="556"/>
        <v>0.6297600000000001</v>
      </c>
      <c r="BC890" s="132">
        <f t="shared" si="557"/>
        <v>0.14570000000000002</v>
      </c>
      <c r="BD890" s="132">
        <f t="shared" si="558"/>
        <v>0.15279000000000001</v>
      </c>
      <c r="BE890" s="132">
        <f t="shared" si="559"/>
        <v>4.5780000000000001E-2</v>
      </c>
      <c r="BF890" s="132">
        <f t="shared" si="560"/>
        <v>5.8620000000000005E-2</v>
      </c>
      <c r="BG890" s="132">
        <f t="shared" si="571"/>
        <v>6.3499999999999997E-3</v>
      </c>
      <c r="BH890" s="132"/>
      <c r="BI890" s="132">
        <f t="shared" si="584"/>
        <v>1.4826000000000001</v>
      </c>
      <c r="BJ890" s="132">
        <f t="shared" si="584"/>
        <v>2.5005999999999999</v>
      </c>
      <c r="BK890" s="132">
        <f t="shared" si="584"/>
        <v>3.4406000000000003</v>
      </c>
      <c r="BL890" s="132">
        <f t="shared" si="561"/>
        <v>0.29100000000000004</v>
      </c>
      <c r="BM890" s="132">
        <f t="shared" si="572"/>
        <v>1.4028</v>
      </c>
      <c r="BN890" s="132">
        <f t="shared" si="562"/>
        <v>0.91154000000000013</v>
      </c>
      <c r="BO890" s="132"/>
      <c r="BP890" s="132">
        <f t="shared" si="573"/>
        <v>3.8365500000000003</v>
      </c>
      <c r="BQ890" s="132">
        <f t="shared" si="574"/>
        <v>10.1625</v>
      </c>
      <c r="BR890" s="132">
        <f t="shared" si="575"/>
        <v>0.39404</v>
      </c>
      <c r="BS890" s="132">
        <f t="shared" si="563"/>
        <v>0.11764000000000001</v>
      </c>
      <c r="BT890" s="132">
        <f t="shared" si="564"/>
        <v>1.3533000000000002</v>
      </c>
      <c r="BU890" s="132"/>
      <c r="BV890" s="132">
        <f t="shared" si="576"/>
        <v>0.30770000000000003</v>
      </c>
      <c r="BW890" s="133">
        <f t="shared" si="585"/>
        <v>1.8044</v>
      </c>
      <c r="BX890" s="133">
        <f t="shared" si="585"/>
        <v>1.7529000000000001</v>
      </c>
      <c r="BY890" s="133">
        <f t="shared" si="565"/>
        <v>0.29760000000000003</v>
      </c>
      <c r="BZ890" s="133">
        <f t="shared" si="566"/>
        <v>0.32930000000000004</v>
      </c>
      <c r="CA890" s="133">
        <f t="shared" si="567"/>
        <v>7.2000000000000007E-3</v>
      </c>
      <c r="CB890" s="133">
        <f t="shared" si="568"/>
        <v>6.1070000000000002</v>
      </c>
      <c r="CC890" s="133"/>
      <c r="CD890" s="133">
        <f t="shared" si="569"/>
        <v>1.9465000000000001</v>
      </c>
    </row>
    <row r="891" spans="1:82" ht="15.75" x14ac:dyDescent="0.25">
      <c r="A891" s="125">
        <v>43989</v>
      </c>
      <c r="B891" s="138">
        <v>14664</v>
      </c>
      <c r="C891" s="138">
        <v>49613</v>
      </c>
      <c r="D891" s="138">
        <v>67929</v>
      </c>
      <c r="E891" s="138">
        <v>13725</v>
      </c>
      <c r="F891" s="138">
        <v>44636</v>
      </c>
      <c r="G891" s="138">
        <v>3038</v>
      </c>
      <c r="H891" s="138">
        <v>17357</v>
      </c>
      <c r="I891" s="138">
        <v>15942</v>
      </c>
      <c r="J891" s="138">
        <v>100499</v>
      </c>
      <c r="K891" s="138">
        <v>75304</v>
      </c>
      <c r="L891" s="138">
        <v>3195</v>
      </c>
      <c r="M891" s="138">
        <v>15828</v>
      </c>
      <c r="N891" s="138">
        <v>58</v>
      </c>
      <c r="O891" s="138">
        <v>11395</v>
      </c>
      <c r="P891" s="138">
        <v>19153</v>
      </c>
      <c r="Q891" s="138">
        <v>2923</v>
      </c>
      <c r="R891" s="138">
        <v>13274</v>
      </c>
      <c r="S891" s="138">
        <v>44609</v>
      </c>
      <c r="T891" s="138">
        <v>9146</v>
      </c>
      <c r="U891" s="138">
        <v>2803</v>
      </c>
      <c r="V891" s="138">
        <v>28960</v>
      </c>
      <c r="W891" s="138">
        <v>32250</v>
      </c>
      <c r="X891" s="138">
        <v>15079</v>
      </c>
      <c r="Y891" s="138">
        <v>12086</v>
      </c>
      <c r="Z891" s="138">
        <v>14051</v>
      </c>
      <c r="AA891" s="138">
        <v>47671</v>
      </c>
      <c r="AB891" s="138">
        <v>1531</v>
      </c>
      <c r="AC891" s="138">
        <v>2148</v>
      </c>
      <c r="AD891" s="138">
        <v>4610</v>
      </c>
      <c r="AE891" s="138">
        <v>34411</v>
      </c>
      <c r="AF891" s="138">
        <v>4339</v>
      </c>
      <c r="AG891" s="138">
        <v>0</v>
      </c>
      <c r="AH891" s="138">
        <v>44110</v>
      </c>
      <c r="AI891" s="138">
        <v>35320</v>
      </c>
      <c r="AJ891" s="146">
        <v>387060</v>
      </c>
      <c r="AK891" s="128">
        <f t="shared" si="578"/>
        <v>0.15828</v>
      </c>
      <c r="AL891" s="129">
        <f t="shared" si="579"/>
        <v>1.4664000000000001</v>
      </c>
      <c r="AM891" s="129">
        <f t="shared" si="587"/>
        <v>2.4806500000000002</v>
      </c>
      <c r="AN891" s="129">
        <f t="shared" si="587"/>
        <v>3.3964500000000002</v>
      </c>
      <c r="AO891" s="129">
        <f t="shared" si="581"/>
        <v>10.049900000000001</v>
      </c>
      <c r="AP891" s="129">
        <f t="shared" si="582"/>
        <v>3.7652000000000001</v>
      </c>
      <c r="AQ891" s="129">
        <f t="shared" si="588"/>
        <v>0.44110000000000005</v>
      </c>
      <c r="AR891" s="129">
        <f t="shared" si="589"/>
        <v>3.5319999999999997E-2</v>
      </c>
      <c r="AT891" s="131">
        <f t="shared" si="570"/>
        <v>43989</v>
      </c>
      <c r="AU891" s="132">
        <f t="shared" si="549"/>
        <v>0.34411000000000003</v>
      </c>
      <c r="AV891" s="132">
        <f t="shared" si="550"/>
        <v>0.47671000000000002</v>
      </c>
      <c r="AW891" s="132">
        <f t="shared" si="551"/>
        <v>0.44609000000000004</v>
      </c>
      <c r="AX891" s="132">
        <f t="shared" si="552"/>
        <v>2.1480000000000003E-2</v>
      </c>
      <c r="AY891" s="132">
        <f t="shared" si="553"/>
        <v>1.5310000000000001E-2</v>
      </c>
      <c r="AZ891" s="132">
        <f t="shared" si="554"/>
        <v>0.28960000000000002</v>
      </c>
      <c r="BA891" s="132">
        <f t="shared" si="555"/>
        <v>0.12086000000000001</v>
      </c>
      <c r="BB891" s="132">
        <f t="shared" si="556"/>
        <v>0.64500000000000002</v>
      </c>
      <c r="BC891" s="132">
        <f t="shared" si="557"/>
        <v>0.14051000000000002</v>
      </c>
      <c r="BD891" s="132">
        <f t="shared" si="558"/>
        <v>0.15079000000000001</v>
      </c>
      <c r="BE891" s="132">
        <f t="shared" si="559"/>
        <v>4.3390000000000005E-2</v>
      </c>
      <c r="BF891" s="132">
        <f t="shared" si="560"/>
        <v>4.6100000000000002E-2</v>
      </c>
      <c r="BG891" s="132">
        <f t="shared" si="571"/>
        <v>0</v>
      </c>
      <c r="BH891" s="132"/>
      <c r="BI891" s="132">
        <f t="shared" si="584"/>
        <v>1.4664000000000001</v>
      </c>
      <c r="BJ891" s="132">
        <f t="shared" si="584"/>
        <v>2.4806500000000002</v>
      </c>
      <c r="BK891" s="132">
        <f t="shared" si="584"/>
        <v>3.3964500000000002</v>
      </c>
      <c r="BL891" s="132">
        <f t="shared" si="561"/>
        <v>0.28029999999999999</v>
      </c>
      <c r="BM891" s="132">
        <f t="shared" si="572"/>
        <v>1.3725000000000001</v>
      </c>
      <c r="BN891" s="132">
        <f t="shared" si="562"/>
        <v>0.89272000000000007</v>
      </c>
      <c r="BO891" s="132"/>
      <c r="BP891" s="132">
        <f t="shared" si="573"/>
        <v>3.7652000000000001</v>
      </c>
      <c r="BQ891" s="132">
        <f t="shared" si="574"/>
        <v>10.049900000000001</v>
      </c>
      <c r="BR891" s="132">
        <f t="shared" si="575"/>
        <v>0.38705999999999996</v>
      </c>
      <c r="BS891" s="132">
        <f t="shared" si="563"/>
        <v>9.1460000000000014E-2</v>
      </c>
      <c r="BT891" s="132">
        <f t="shared" si="564"/>
        <v>1.3274000000000001</v>
      </c>
      <c r="BU891" s="132"/>
      <c r="BV891" s="132">
        <f t="shared" si="576"/>
        <v>0.30380000000000001</v>
      </c>
      <c r="BW891" s="133">
        <f t="shared" si="585"/>
        <v>1.7357</v>
      </c>
      <c r="BX891" s="133">
        <f t="shared" si="585"/>
        <v>1.5942000000000001</v>
      </c>
      <c r="BY891" s="133">
        <f t="shared" si="565"/>
        <v>0.2923</v>
      </c>
      <c r="BZ891" s="133">
        <f t="shared" si="566"/>
        <v>0.31950000000000001</v>
      </c>
      <c r="CA891" s="133">
        <f t="shared" si="567"/>
        <v>5.8000000000000005E-3</v>
      </c>
      <c r="CB891" s="133">
        <f t="shared" si="568"/>
        <v>5.6974999999999998</v>
      </c>
      <c r="CC891" s="133"/>
      <c r="CD891" s="133">
        <f t="shared" si="569"/>
        <v>1.9153</v>
      </c>
    </row>
    <row r="892" spans="1:82" ht="15.75" x14ac:dyDescent="0.25">
      <c r="A892" s="125">
        <v>43990</v>
      </c>
      <c r="B892" s="138">
        <v>14225</v>
      </c>
      <c r="C892" s="138">
        <v>48494</v>
      </c>
      <c r="D892" s="138">
        <v>66827</v>
      </c>
      <c r="E892" s="138">
        <v>13613</v>
      </c>
      <c r="F892" s="138">
        <v>42743</v>
      </c>
      <c r="G892" s="138">
        <v>2321</v>
      </c>
      <c r="H892" s="138">
        <v>14677</v>
      </c>
      <c r="I892" s="138">
        <v>14201</v>
      </c>
      <c r="J892" s="138">
        <v>98896</v>
      </c>
      <c r="K892" s="138">
        <v>73864</v>
      </c>
      <c r="L892" s="138">
        <v>3136</v>
      </c>
      <c r="M892" s="138">
        <v>14903</v>
      </c>
      <c r="N892" s="138">
        <v>102</v>
      </c>
      <c r="O892" s="138">
        <v>11245</v>
      </c>
      <c r="P892" s="138">
        <v>16622</v>
      </c>
      <c r="Q892" s="138">
        <v>2838</v>
      </c>
      <c r="R892" s="138">
        <v>12827</v>
      </c>
      <c r="S892" s="138">
        <v>45736</v>
      </c>
      <c r="T892" s="138">
        <v>13481</v>
      </c>
      <c r="U892" s="138">
        <v>2790</v>
      </c>
      <c r="V892" s="138">
        <v>28236</v>
      </c>
      <c r="W892" s="138">
        <v>32737</v>
      </c>
      <c r="X892" s="138">
        <v>13828</v>
      </c>
      <c r="Y892" s="138">
        <v>11868</v>
      </c>
      <c r="Z892" s="138">
        <v>14595</v>
      </c>
      <c r="AA892" s="138">
        <v>46964</v>
      </c>
      <c r="AB892" s="138">
        <v>1176</v>
      </c>
      <c r="AC892" s="138">
        <v>1420</v>
      </c>
      <c r="AD892" s="146">
        <v>6050</v>
      </c>
      <c r="AE892" s="138">
        <v>34214</v>
      </c>
      <c r="AF892" s="138">
        <v>4069</v>
      </c>
      <c r="AG892" s="138">
        <v>11010</v>
      </c>
      <c r="AH892" s="138">
        <v>51430</v>
      </c>
      <c r="AI892" s="138">
        <v>40760</v>
      </c>
      <c r="AJ892" s="146">
        <v>385240</v>
      </c>
      <c r="AK892" s="128">
        <f t="shared" si="578"/>
        <v>0.14903000000000002</v>
      </c>
      <c r="AL892" s="129">
        <f t="shared" si="579"/>
        <v>1.4225000000000001</v>
      </c>
      <c r="AM892" s="129">
        <f t="shared" si="587"/>
        <v>2.4247000000000001</v>
      </c>
      <c r="AN892" s="129">
        <f t="shared" si="587"/>
        <v>3.3413500000000003</v>
      </c>
      <c r="AO892" s="129">
        <f t="shared" si="581"/>
        <v>9.8895999999999997</v>
      </c>
      <c r="AP892" s="129">
        <f t="shared" si="582"/>
        <v>3.6932</v>
      </c>
      <c r="AQ892" s="129">
        <f t="shared" si="588"/>
        <v>0.51430000000000009</v>
      </c>
      <c r="AR892" s="129">
        <f t="shared" si="589"/>
        <v>4.0759999999999998E-2</v>
      </c>
      <c r="AT892" s="131">
        <f t="shared" si="570"/>
        <v>43990</v>
      </c>
      <c r="AU892" s="132">
        <f t="shared" si="549"/>
        <v>0.34214000000000006</v>
      </c>
      <c r="AV892" s="132">
        <f t="shared" si="550"/>
        <v>0.46964000000000006</v>
      </c>
      <c r="AW892" s="132">
        <f t="shared" si="551"/>
        <v>0.45736000000000004</v>
      </c>
      <c r="AX892" s="132">
        <f t="shared" si="552"/>
        <v>1.4200000000000001E-2</v>
      </c>
      <c r="AY892" s="132">
        <f t="shared" si="553"/>
        <v>1.1760000000000001E-2</v>
      </c>
      <c r="AZ892" s="132">
        <f t="shared" si="554"/>
        <v>0.28236</v>
      </c>
      <c r="BA892" s="132">
        <f t="shared" si="555"/>
        <v>0.11868000000000001</v>
      </c>
      <c r="BB892" s="132">
        <f t="shared" si="556"/>
        <v>0.6547400000000001</v>
      </c>
      <c r="BC892" s="132">
        <f t="shared" si="557"/>
        <v>0.14595000000000002</v>
      </c>
      <c r="BD892" s="132">
        <f t="shared" si="558"/>
        <v>0.13828000000000001</v>
      </c>
      <c r="BE892" s="132">
        <f t="shared" si="559"/>
        <v>4.0690000000000004E-2</v>
      </c>
      <c r="BF892" s="132">
        <f t="shared" si="560"/>
        <v>6.0500000000000005E-2</v>
      </c>
      <c r="BG892" s="132">
        <f t="shared" si="571"/>
        <v>1.1009999999999999E-2</v>
      </c>
      <c r="BH892" s="132"/>
      <c r="BI892" s="132">
        <f t="shared" si="584"/>
        <v>1.4225000000000001</v>
      </c>
      <c r="BJ892" s="132">
        <f t="shared" si="584"/>
        <v>2.4247000000000001</v>
      </c>
      <c r="BK892" s="132">
        <f t="shared" si="584"/>
        <v>3.3413500000000003</v>
      </c>
      <c r="BL892" s="132">
        <f t="shared" si="561"/>
        <v>0.27900000000000003</v>
      </c>
      <c r="BM892" s="132">
        <f t="shared" si="572"/>
        <v>1.3613</v>
      </c>
      <c r="BN892" s="132">
        <f t="shared" si="562"/>
        <v>0.85486000000000006</v>
      </c>
      <c r="BO892" s="132"/>
      <c r="BP892" s="132">
        <f t="shared" si="573"/>
        <v>3.6932</v>
      </c>
      <c r="BQ892" s="132">
        <f t="shared" si="574"/>
        <v>9.8895999999999997</v>
      </c>
      <c r="BR892" s="132">
        <f t="shared" si="575"/>
        <v>0.38523999999999997</v>
      </c>
      <c r="BS892" s="132">
        <f t="shared" si="563"/>
        <v>0.13481000000000001</v>
      </c>
      <c r="BT892" s="132">
        <f t="shared" si="564"/>
        <v>1.2827</v>
      </c>
      <c r="BU892" s="132"/>
      <c r="BV892" s="132">
        <f t="shared" si="576"/>
        <v>0.2321</v>
      </c>
      <c r="BW892" s="133">
        <f t="shared" si="585"/>
        <v>1.4677</v>
      </c>
      <c r="BX892" s="133">
        <f t="shared" si="585"/>
        <v>1.4201000000000001</v>
      </c>
      <c r="BY892" s="133">
        <f t="shared" si="565"/>
        <v>0.2838</v>
      </c>
      <c r="BZ892" s="133">
        <f t="shared" si="566"/>
        <v>0.31359999999999999</v>
      </c>
      <c r="CA892" s="133">
        <f t="shared" si="567"/>
        <v>1.0200000000000001E-2</v>
      </c>
      <c r="CB892" s="133">
        <f t="shared" si="568"/>
        <v>5.6225000000000005</v>
      </c>
      <c r="CC892" s="133"/>
      <c r="CD892" s="133">
        <f t="shared" si="569"/>
        <v>1.6622000000000001</v>
      </c>
    </row>
    <row r="893" spans="1:82" ht="15.75" x14ac:dyDescent="0.25">
      <c r="A893" s="125">
        <v>43991</v>
      </c>
      <c r="B893" s="138">
        <v>14146</v>
      </c>
      <c r="C893" s="138">
        <v>47803</v>
      </c>
      <c r="D893" s="138">
        <v>65965</v>
      </c>
      <c r="E893" s="138">
        <v>13607</v>
      </c>
      <c r="F893" s="138">
        <v>41674</v>
      </c>
      <c r="G893" s="138">
        <v>2044</v>
      </c>
      <c r="H893" s="138">
        <v>14214</v>
      </c>
      <c r="I893" s="138">
        <v>15325</v>
      </c>
      <c r="J893" s="138">
        <v>97773</v>
      </c>
      <c r="K893" s="138">
        <v>73475</v>
      </c>
      <c r="L893" s="138">
        <v>3119</v>
      </c>
      <c r="M893" s="138">
        <v>14064</v>
      </c>
      <c r="N893" s="138">
        <v>103</v>
      </c>
      <c r="O893" s="138">
        <v>11286</v>
      </c>
      <c r="P893" s="138">
        <v>15991</v>
      </c>
      <c r="Q893" s="138">
        <v>2758</v>
      </c>
      <c r="R893" s="138">
        <v>13474</v>
      </c>
      <c r="S893" s="138">
        <v>44703</v>
      </c>
      <c r="T893" s="138">
        <v>8634</v>
      </c>
      <c r="U893" s="138">
        <v>2749</v>
      </c>
      <c r="V893" s="138">
        <v>27692</v>
      </c>
      <c r="W893" s="138">
        <v>32871</v>
      </c>
      <c r="X893" s="138">
        <v>12947</v>
      </c>
      <c r="Y893" s="138">
        <v>11954</v>
      </c>
      <c r="Z893" s="138">
        <v>14241</v>
      </c>
      <c r="AA893" s="138">
        <v>44840</v>
      </c>
      <c r="AB893" s="138">
        <v>966</v>
      </c>
      <c r="AC893" s="138">
        <v>1200</v>
      </c>
      <c r="AD893" s="146">
        <v>5265</v>
      </c>
      <c r="AE893" s="138">
        <v>33869</v>
      </c>
      <c r="AF893" s="138">
        <v>4471</v>
      </c>
      <c r="AG893" s="138">
        <v>4490</v>
      </c>
      <c r="AH893" s="146">
        <v>45500</v>
      </c>
      <c r="AI893" s="146">
        <v>35970</v>
      </c>
      <c r="AJ893" s="146">
        <v>392600</v>
      </c>
      <c r="AK893" s="128">
        <f t="shared" si="578"/>
        <v>0.14064000000000002</v>
      </c>
      <c r="AL893" s="129">
        <f t="shared" si="579"/>
        <v>1.4146000000000001</v>
      </c>
      <c r="AM893" s="129">
        <f t="shared" si="587"/>
        <v>2.3901500000000002</v>
      </c>
      <c r="AN893" s="129">
        <f t="shared" si="587"/>
        <v>3.2982500000000003</v>
      </c>
      <c r="AO893" s="129">
        <f t="shared" si="581"/>
        <v>9.7773000000000003</v>
      </c>
      <c r="AP893" s="129">
        <f t="shared" si="582"/>
        <v>3.6737500000000001</v>
      </c>
      <c r="AQ893" s="129">
        <f t="shared" si="588"/>
        <v>0.45500000000000002</v>
      </c>
      <c r="AR893" s="129">
        <f t="shared" si="589"/>
        <v>3.5969999999999995E-2</v>
      </c>
      <c r="AT893" s="131">
        <f t="shared" si="570"/>
        <v>43991</v>
      </c>
      <c r="AU893" s="132">
        <f t="shared" si="549"/>
        <v>0.33869000000000005</v>
      </c>
      <c r="AV893" s="132">
        <f t="shared" si="550"/>
        <v>0.44840000000000002</v>
      </c>
      <c r="AW893" s="132">
        <f t="shared" si="551"/>
        <v>0.44703000000000004</v>
      </c>
      <c r="AX893" s="132">
        <f t="shared" si="552"/>
        <v>1.2E-2</v>
      </c>
      <c r="AY893" s="132">
        <f t="shared" si="553"/>
        <v>9.6600000000000002E-3</v>
      </c>
      <c r="AZ893" s="132">
        <f t="shared" si="554"/>
        <v>0.27692</v>
      </c>
      <c r="BA893" s="132">
        <f t="shared" si="555"/>
        <v>0.11954000000000001</v>
      </c>
      <c r="BB893" s="132">
        <f t="shared" si="556"/>
        <v>0.65742</v>
      </c>
      <c r="BC893" s="132">
        <f t="shared" si="557"/>
        <v>0.14241000000000001</v>
      </c>
      <c r="BD893" s="132">
        <f t="shared" si="558"/>
        <v>0.12947</v>
      </c>
      <c r="BE893" s="132">
        <f t="shared" si="559"/>
        <v>4.4710000000000007E-2</v>
      </c>
      <c r="BF893" s="132">
        <f t="shared" si="560"/>
        <v>5.2650000000000002E-2</v>
      </c>
      <c r="BG893" s="132">
        <f t="shared" si="571"/>
        <v>4.4900000000000001E-3</v>
      </c>
      <c r="BH893" s="132"/>
      <c r="BI893" s="132">
        <f t="shared" si="584"/>
        <v>1.4146000000000001</v>
      </c>
      <c r="BJ893" s="132">
        <f t="shared" si="584"/>
        <v>2.3901500000000002</v>
      </c>
      <c r="BK893" s="132">
        <f t="shared" si="584"/>
        <v>3.2982500000000003</v>
      </c>
      <c r="BL893" s="132">
        <f t="shared" si="561"/>
        <v>0.27490000000000003</v>
      </c>
      <c r="BM893" s="132">
        <f t="shared" si="572"/>
        <v>1.3607</v>
      </c>
      <c r="BN893" s="132">
        <f t="shared" si="562"/>
        <v>0.83348000000000011</v>
      </c>
      <c r="BO893" s="132"/>
      <c r="BP893" s="132">
        <f t="shared" si="573"/>
        <v>3.6737500000000001</v>
      </c>
      <c r="BQ893" s="132">
        <f t="shared" si="574"/>
        <v>9.7773000000000003</v>
      </c>
      <c r="BR893" s="132">
        <f t="shared" si="575"/>
        <v>0.3926</v>
      </c>
      <c r="BS893" s="132">
        <f t="shared" si="563"/>
        <v>8.6340000000000014E-2</v>
      </c>
      <c r="BT893" s="132">
        <f t="shared" si="564"/>
        <v>1.3474000000000002</v>
      </c>
      <c r="BU893" s="132"/>
      <c r="BV893" s="132">
        <f t="shared" si="576"/>
        <v>0.2044</v>
      </c>
      <c r="BW893" s="133">
        <f t="shared" si="585"/>
        <v>1.4214</v>
      </c>
      <c r="BX893" s="133">
        <f t="shared" si="585"/>
        <v>1.5325</v>
      </c>
      <c r="BY893" s="133">
        <f t="shared" si="565"/>
        <v>0.27579999999999999</v>
      </c>
      <c r="BZ893" s="133">
        <f t="shared" si="566"/>
        <v>0.31190000000000001</v>
      </c>
      <c r="CA893" s="133">
        <f t="shared" si="567"/>
        <v>1.03E-2</v>
      </c>
      <c r="CB893" s="133">
        <f t="shared" si="568"/>
        <v>5.6429999999999998</v>
      </c>
      <c r="CC893" s="133"/>
      <c r="CD893" s="133">
        <f t="shared" si="569"/>
        <v>1.5991</v>
      </c>
    </row>
    <row r="894" spans="1:82" ht="15.75" x14ac:dyDescent="0.25">
      <c r="A894" s="125">
        <v>43992</v>
      </c>
      <c r="B894" s="138">
        <v>14124</v>
      </c>
      <c r="C894" s="138">
        <v>48117</v>
      </c>
      <c r="D894" s="138">
        <v>66440</v>
      </c>
      <c r="E894" s="138">
        <v>13749</v>
      </c>
      <c r="F894" s="138">
        <v>42822</v>
      </c>
      <c r="G894" s="138">
        <v>2018</v>
      </c>
      <c r="H894" s="138">
        <v>13445</v>
      </c>
      <c r="I894" s="138">
        <v>14458</v>
      </c>
      <c r="J894" s="138">
        <v>98818</v>
      </c>
      <c r="K894" s="138">
        <v>74276</v>
      </c>
      <c r="L894" s="138">
        <v>3125</v>
      </c>
      <c r="M894" s="138">
        <v>14544</v>
      </c>
      <c r="N894" s="138">
        <v>133</v>
      </c>
      <c r="O894" s="138">
        <v>11352</v>
      </c>
      <c r="P894" s="138">
        <v>15967</v>
      </c>
      <c r="Q894" s="138">
        <v>2687</v>
      </c>
      <c r="R894" s="138">
        <v>13466</v>
      </c>
      <c r="S894" s="138">
        <v>45210</v>
      </c>
      <c r="T894" s="138">
        <v>10979</v>
      </c>
      <c r="U894" s="138">
        <v>2755</v>
      </c>
      <c r="V894" s="138">
        <v>28254</v>
      </c>
      <c r="W894" s="138">
        <v>32748</v>
      </c>
      <c r="X894" s="138">
        <v>13217</v>
      </c>
      <c r="Y894" s="138">
        <v>11952</v>
      </c>
      <c r="Z894" s="138">
        <v>14474</v>
      </c>
      <c r="AA894" s="138">
        <v>45863</v>
      </c>
      <c r="AB894" s="138">
        <v>1030</v>
      </c>
      <c r="AC894" s="138">
        <v>1078</v>
      </c>
      <c r="AD894" s="138">
        <v>5758</v>
      </c>
      <c r="AE894" s="138">
        <v>33203</v>
      </c>
      <c r="AF894" s="138">
        <v>5171</v>
      </c>
      <c r="AG894" s="138">
        <v>0</v>
      </c>
      <c r="AH894" s="138">
        <v>43800</v>
      </c>
      <c r="AI894" s="138">
        <v>36570</v>
      </c>
      <c r="AJ894" s="146">
        <v>300860</v>
      </c>
      <c r="AK894" s="128">
        <f t="shared" si="578"/>
        <v>0.14544000000000001</v>
      </c>
      <c r="AL894" s="129">
        <f t="shared" si="579"/>
        <v>1.4124000000000001</v>
      </c>
      <c r="AM894" s="129">
        <f t="shared" si="587"/>
        <v>2.40585</v>
      </c>
      <c r="AN894" s="129">
        <f t="shared" si="587"/>
        <v>3.3220000000000001</v>
      </c>
      <c r="AO894" s="129">
        <f t="shared" si="581"/>
        <v>9.8818000000000001</v>
      </c>
      <c r="AP894" s="129">
        <f t="shared" si="582"/>
        <v>3.7138</v>
      </c>
      <c r="AQ894" s="129">
        <f t="shared" si="588"/>
        <v>0.43800000000000006</v>
      </c>
      <c r="AR894" s="129">
        <f t="shared" si="589"/>
        <v>3.6569999999999998E-2</v>
      </c>
      <c r="AT894" s="131">
        <f t="shared" si="570"/>
        <v>43992</v>
      </c>
      <c r="AU894" s="132">
        <f t="shared" si="549"/>
        <v>0.33203000000000005</v>
      </c>
      <c r="AV894" s="132">
        <f t="shared" si="550"/>
        <v>0.45863000000000004</v>
      </c>
      <c r="AW894" s="132">
        <f t="shared" si="551"/>
        <v>0.45210000000000006</v>
      </c>
      <c r="AX894" s="132">
        <f t="shared" si="552"/>
        <v>1.0780000000000001E-2</v>
      </c>
      <c r="AY894" s="132">
        <f t="shared" si="553"/>
        <v>1.03E-2</v>
      </c>
      <c r="AZ894" s="132">
        <f t="shared" si="554"/>
        <v>0.28254000000000001</v>
      </c>
      <c r="BA894" s="132">
        <f t="shared" si="555"/>
        <v>0.11952000000000002</v>
      </c>
      <c r="BB894" s="132">
        <f t="shared" si="556"/>
        <v>0.6549600000000001</v>
      </c>
      <c r="BC894" s="132">
        <f t="shared" si="557"/>
        <v>0.14474000000000001</v>
      </c>
      <c r="BD894" s="132">
        <f t="shared" si="558"/>
        <v>0.13217000000000001</v>
      </c>
      <c r="BE894" s="132">
        <f t="shared" si="559"/>
        <v>5.1710000000000006E-2</v>
      </c>
      <c r="BF894" s="132">
        <f t="shared" si="560"/>
        <v>5.7580000000000006E-2</v>
      </c>
      <c r="BG894" s="132">
        <f t="shared" si="571"/>
        <v>0</v>
      </c>
      <c r="BH894" s="132"/>
      <c r="BI894" s="132">
        <f t="shared" si="584"/>
        <v>1.4124000000000001</v>
      </c>
      <c r="BJ894" s="132">
        <f t="shared" si="584"/>
        <v>2.40585</v>
      </c>
      <c r="BK894" s="132">
        <f t="shared" si="584"/>
        <v>3.3220000000000001</v>
      </c>
      <c r="BL894" s="132">
        <f t="shared" si="561"/>
        <v>0.27550000000000002</v>
      </c>
      <c r="BM894" s="132">
        <f t="shared" si="572"/>
        <v>1.3749</v>
      </c>
      <c r="BN894" s="132">
        <f t="shared" si="562"/>
        <v>0.85644000000000009</v>
      </c>
      <c r="BO894" s="132"/>
      <c r="BP894" s="132">
        <f t="shared" si="573"/>
        <v>3.7138</v>
      </c>
      <c r="BQ894" s="132">
        <f t="shared" si="574"/>
        <v>9.8818000000000001</v>
      </c>
      <c r="BR894" s="132">
        <f t="shared" si="575"/>
        <v>0.30085999999999996</v>
      </c>
      <c r="BS894" s="132">
        <f t="shared" si="563"/>
        <v>0.10979000000000001</v>
      </c>
      <c r="BT894" s="132">
        <f t="shared" si="564"/>
        <v>1.3466</v>
      </c>
      <c r="BU894" s="132"/>
      <c r="BV894" s="132">
        <f t="shared" si="576"/>
        <v>0.20180000000000001</v>
      </c>
      <c r="BW894" s="133">
        <f t="shared" si="585"/>
        <v>1.3445</v>
      </c>
      <c r="BX894" s="133">
        <f t="shared" si="585"/>
        <v>1.4458</v>
      </c>
      <c r="BY894" s="133">
        <f t="shared" si="565"/>
        <v>0.26869999999999999</v>
      </c>
      <c r="BZ894" s="133">
        <f t="shared" si="566"/>
        <v>0.3125</v>
      </c>
      <c r="CA894" s="133">
        <f t="shared" si="567"/>
        <v>1.3300000000000001E-2</v>
      </c>
      <c r="CB894" s="133">
        <f t="shared" si="568"/>
        <v>5.6760000000000002</v>
      </c>
      <c r="CC894" s="133"/>
      <c r="CD894" s="133">
        <f t="shared" si="569"/>
        <v>1.5967</v>
      </c>
    </row>
    <row r="895" spans="1:82" ht="15.75" x14ac:dyDescent="0.25">
      <c r="A895" s="125">
        <v>43993</v>
      </c>
      <c r="B895" s="126">
        <v>14505</v>
      </c>
      <c r="C895" s="126">
        <v>49286</v>
      </c>
      <c r="D895" s="126">
        <v>68185</v>
      </c>
      <c r="E895" s="126">
        <v>14379</v>
      </c>
      <c r="F895" s="126">
        <v>45369</v>
      </c>
      <c r="G895" s="126">
        <v>2119</v>
      </c>
      <c r="H895" s="126">
        <v>13908</v>
      </c>
      <c r="I895" s="126">
        <v>15113</v>
      </c>
      <c r="J895" s="126">
        <v>103827</v>
      </c>
      <c r="K895" s="126">
        <v>77532</v>
      </c>
      <c r="L895" s="126">
        <v>3065</v>
      </c>
      <c r="M895" s="126">
        <v>16997</v>
      </c>
      <c r="N895" s="126">
        <v>118</v>
      </c>
      <c r="O895" s="126">
        <v>11399</v>
      </c>
      <c r="P895" s="126">
        <v>16067</v>
      </c>
      <c r="Q895" s="126">
        <v>2703</v>
      </c>
      <c r="R895" s="126">
        <v>13366</v>
      </c>
      <c r="S895" s="126">
        <v>46600</v>
      </c>
      <c r="T895" s="126">
        <v>8742</v>
      </c>
      <c r="U895" s="126">
        <v>2866</v>
      </c>
      <c r="V895" s="126">
        <v>29021</v>
      </c>
      <c r="W895" s="126">
        <v>35528</v>
      </c>
      <c r="X895" s="126">
        <v>15387</v>
      </c>
      <c r="Y895" s="126">
        <v>13094</v>
      </c>
      <c r="Z895" s="126">
        <v>14430</v>
      </c>
      <c r="AA895" s="126">
        <v>47475</v>
      </c>
      <c r="AB895" s="126">
        <v>1220</v>
      </c>
      <c r="AC895" s="126">
        <v>1203</v>
      </c>
      <c r="AD895" s="135">
        <v>6478</v>
      </c>
      <c r="AE895" s="126">
        <v>33682</v>
      </c>
      <c r="AF895" s="126">
        <v>7313</v>
      </c>
      <c r="AG895" s="126">
        <v>11010</v>
      </c>
      <c r="AH895" s="126">
        <v>48420</v>
      </c>
      <c r="AI895" s="126">
        <v>42120</v>
      </c>
      <c r="AJ895" s="135">
        <v>386540</v>
      </c>
      <c r="AK895" s="128">
        <f t="shared" si="578"/>
        <v>0.16997000000000001</v>
      </c>
      <c r="AL895" s="129">
        <f t="shared" si="579"/>
        <v>1.4505000000000001</v>
      </c>
      <c r="AM895" s="129">
        <f t="shared" si="587"/>
        <v>2.4643000000000002</v>
      </c>
      <c r="AN895" s="129">
        <f t="shared" si="587"/>
        <v>3.4092500000000001</v>
      </c>
      <c r="AO895" s="129">
        <f t="shared" si="581"/>
        <v>10.3827</v>
      </c>
      <c r="AP895" s="129">
        <f t="shared" si="582"/>
        <v>3.8766000000000003</v>
      </c>
      <c r="AQ895" s="129">
        <f t="shared" si="588"/>
        <v>0.48420000000000002</v>
      </c>
      <c r="AR895" s="129">
        <f t="shared" si="589"/>
        <v>4.2119999999999998E-2</v>
      </c>
      <c r="AT895" s="131">
        <f t="shared" si="570"/>
        <v>43993</v>
      </c>
      <c r="AU895" s="132">
        <f t="shared" si="549"/>
        <v>0.33682000000000001</v>
      </c>
      <c r="AV895" s="132">
        <f t="shared" si="550"/>
        <v>0.47475000000000006</v>
      </c>
      <c r="AW895" s="132">
        <f t="shared" si="551"/>
        <v>0.46600000000000003</v>
      </c>
      <c r="AX895" s="132">
        <f t="shared" si="552"/>
        <v>1.2030000000000001E-2</v>
      </c>
      <c r="AY895" s="132">
        <f t="shared" si="553"/>
        <v>1.2200000000000001E-2</v>
      </c>
      <c r="AZ895" s="132">
        <f t="shared" si="554"/>
        <v>0.29021000000000002</v>
      </c>
      <c r="BA895" s="132">
        <f t="shared" si="555"/>
        <v>0.13094</v>
      </c>
      <c r="BB895" s="132">
        <f t="shared" si="556"/>
        <v>0.71056000000000008</v>
      </c>
      <c r="BC895" s="132">
        <f t="shared" si="557"/>
        <v>0.14430000000000001</v>
      </c>
      <c r="BD895" s="132">
        <f t="shared" si="558"/>
        <v>0.15387000000000001</v>
      </c>
      <c r="BE895" s="132">
        <f t="shared" si="559"/>
        <v>7.3130000000000001E-2</v>
      </c>
      <c r="BF895" s="132">
        <f t="shared" si="560"/>
        <v>6.4780000000000004E-2</v>
      </c>
      <c r="BG895" s="132">
        <f t="shared" si="571"/>
        <v>1.1009999999999999E-2</v>
      </c>
      <c r="BH895" s="132"/>
      <c r="BI895" s="132">
        <f t="shared" si="584"/>
        <v>1.4505000000000001</v>
      </c>
      <c r="BJ895" s="132">
        <f t="shared" si="584"/>
        <v>2.4643000000000002</v>
      </c>
      <c r="BK895" s="132">
        <f t="shared" si="584"/>
        <v>3.4092500000000001</v>
      </c>
      <c r="BL895" s="132">
        <f t="shared" si="561"/>
        <v>0.28660000000000002</v>
      </c>
      <c r="BM895" s="132">
        <f t="shared" si="572"/>
        <v>1.4379000000000002</v>
      </c>
      <c r="BN895" s="132">
        <f t="shared" si="562"/>
        <v>0.90738000000000008</v>
      </c>
      <c r="BO895" s="132"/>
      <c r="BP895" s="132">
        <f t="shared" si="573"/>
        <v>3.8766000000000003</v>
      </c>
      <c r="BQ895" s="132">
        <f t="shared" si="574"/>
        <v>10.3827</v>
      </c>
      <c r="BR895" s="132">
        <f t="shared" si="575"/>
        <v>0.38653999999999999</v>
      </c>
      <c r="BS895" s="132">
        <f t="shared" si="563"/>
        <v>8.7420000000000012E-2</v>
      </c>
      <c r="BT895" s="132">
        <f t="shared" si="564"/>
        <v>1.3366</v>
      </c>
      <c r="BU895" s="132"/>
      <c r="BV895" s="132">
        <f t="shared" si="576"/>
        <v>0.21190000000000001</v>
      </c>
      <c r="BW895" s="133">
        <f t="shared" si="585"/>
        <v>1.3908</v>
      </c>
      <c r="BX895" s="133">
        <f t="shared" si="585"/>
        <v>1.5113000000000001</v>
      </c>
      <c r="BY895" s="133">
        <f t="shared" si="565"/>
        <v>0.27030000000000004</v>
      </c>
      <c r="BZ895" s="133">
        <f t="shared" si="566"/>
        <v>0.30649999999999999</v>
      </c>
      <c r="CA895" s="133">
        <f t="shared" si="567"/>
        <v>1.18E-2</v>
      </c>
      <c r="CB895" s="133">
        <f t="shared" si="568"/>
        <v>5.6995000000000005</v>
      </c>
      <c r="CC895" s="133"/>
      <c r="CD895" s="133">
        <f t="shared" si="569"/>
        <v>1.6067</v>
      </c>
    </row>
    <row r="896" spans="1:82" ht="15.75" x14ac:dyDescent="0.25">
      <c r="A896" s="125">
        <v>43994</v>
      </c>
      <c r="B896" s="126">
        <v>14345</v>
      </c>
      <c r="C896" s="126">
        <v>48316</v>
      </c>
      <c r="D896" s="126">
        <v>67111</v>
      </c>
      <c r="E896" s="126">
        <v>13774</v>
      </c>
      <c r="F896" s="126">
        <v>43172</v>
      </c>
      <c r="G896" s="126">
        <v>2599</v>
      </c>
      <c r="H896" s="126">
        <v>16488</v>
      </c>
      <c r="I896" s="126">
        <v>16414</v>
      </c>
      <c r="J896" s="126">
        <v>100096</v>
      </c>
      <c r="K896" s="126">
        <v>74995</v>
      </c>
      <c r="L896" s="126">
        <v>3089</v>
      </c>
      <c r="M896" s="126">
        <v>14768</v>
      </c>
      <c r="N896" s="126">
        <v>119</v>
      </c>
      <c r="O896" s="126">
        <v>12060</v>
      </c>
      <c r="P896" s="126">
        <v>17979</v>
      </c>
      <c r="Q896" s="126">
        <v>2708</v>
      </c>
      <c r="R896" s="126">
        <v>13828</v>
      </c>
      <c r="S896" s="126">
        <v>45128</v>
      </c>
      <c r="T896" s="135">
        <v>8635</v>
      </c>
      <c r="U896" s="126">
        <v>2723</v>
      </c>
      <c r="V896" s="126">
        <v>28297</v>
      </c>
      <c r="W896" s="126">
        <v>31043</v>
      </c>
      <c r="X896" s="126">
        <v>14344</v>
      </c>
      <c r="Y896" s="126">
        <v>12052</v>
      </c>
      <c r="Z896" s="126">
        <v>14397</v>
      </c>
      <c r="AA896" s="126">
        <v>45377</v>
      </c>
      <c r="AB896" s="126">
        <v>1267</v>
      </c>
      <c r="AC896" s="126">
        <v>1371</v>
      </c>
      <c r="AD896" s="135">
        <v>5727</v>
      </c>
      <c r="AE896" s="126">
        <v>32870</v>
      </c>
      <c r="AF896" s="126">
        <v>5674</v>
      </c>
      <c r="AG896" s="126">
        <v>5490</v>
      </c>
      <c r="AH896" s="126">
        <v>41480</v>
      </c>
      <c r="AI896" s="126">
        <v>35450</v>
      </c>
      <c r="AJ896" s="135">
        <v>390400</v>
      </c>
      <c r="AK896" s="128">
        <f t="shared" si="578"/>
        <v>0.14768000000000001</v>
      </c>
      <c r="AL896" s="129">
        <f t="shared" si="579"/>
        <v>1.4345000000000001</v>
      </c>
      <c r="AM896" s="129">
        <f t="shared" si="587"/>
        <v>2.4157999999999999</v>
      </c>
      <c r="AN896" s="129">
        <f t="shared" si="587"/>
        <v>3.35555</v>
      </c>
      <c r="AO896" s="129">
        <f t="shared" si="581"/>
        <v>10.009600000000001</v>
      </c>
      <c r="AP896" s="129">
        <f t="shared" si="582"/>
        <v>3.7497500000000001</v>
      </c>
      <c r="AQ896" s="129">
        <f t="shared" si="588"/>
        <v>0.41480000000000006</v>
      </c>
      <c r="AR896" s="129">
        <f t="shared" si="589"/>
        <v>3.5449999999999995E-2</v>
      </c>
      <c r="AT896" s="131">
        <f t="shared" si="570"/>
        <v>43994</v>
      </c>
      <c r="AU896" s="132">
        <f t="shared" si="549"/>
        <v>0.32870000000000005</v>
      </c>
      <c r="AV896" s="132">
        <f t="shared" si="550"/>
        <v>0.45377000000000006</v>
      </c>
      <c r="AW896" s="132">
        <f t="shared" si="551"/>
        <v>0.45128000000000001</v>
      </c>
      <c r="AX896" s="132">
        <f t="shared" si="552"/>
        <v>1.3710000000000002E-2</v>
      </c>
      <c r="AY896" s="132">
        <f t="shared" si="553"/>
        <v>1.2670000000000001E-2</v>
      </c>
      <c r="AZ896" s="132">
        <f t="shared" si="554"/>
        <v>0.28297</v>
      </c>
      <c r="BA896" s="132">
        <f t="shared" si="555"/>
        <v>0.12052000000000002</v>
      </c>
      <c r="BB896" s="132">
        <f t="shared" si="556"/>
        <v>0.62086000000000008</v>
      </c>
      <c r="BC896" s="132">
        <f t="shared" si="557"/>
        <v>0.14397000000000001</v>
      </c>
      <c r="BD896" s="132">
        <f t="shared" si="558"/>
        <v>0.14344000000000001</v>
      </c>
      <c r="BE896" s="132">
        <f t="shared" si="559"/>
        <v>5.6740000000000006E-2</v>
      </c>
      <c r="BF896" s="132">
        <f t="shared" si="560"/>
        <v>5.7270000000000001E-2</v>
      </c>
      <c r="BG896" s="132">
        <f t="shared" si="571"/>
        <v>5.4900000000000001E-3</v>
      </c>
      <c r="BH896" s="132"/>
      <c r="BI896" s="132">
        <f t="shared" si="584"/>
        <v>1.4345000000000001</v>
      </c>
      <c r="BJ896" s="132">
        <f t="shared" si="584"/>
        <v>2.4157999999999999</v>
      </c>
      <c r="BK896" s="132">
        <f t="shared" si="584"/>
        <v>3.35555</v>
      </c>
      <c r="BL896" s="132">
        <f t="shared" si="561"/>
        <v>0.27229999999999999</v>
      </c>
      <c r="BM896" s="132">
        <f t="shared" si="572"/>
        <v>1.3774</v>
      </c>
      <c r="BN896" s="132">
        <f t="shared" si="562"/>
        <v>0.8634400000000001</v>
      </c>
      <c r="BO896" s="132"/>
      <c r="BP896" s="132">
        <f t="shared" si="573"/>
        <v>3.7497500000000001</v>
      </c>
      <c r="BQ896" s="132">
        <f t="shared" si="574"/>
        <v>10.009600000000001</v>
      </c>
      <c r="BR896" s="132">
        <f t="shared" si="575"/>
        <v>0.39039999999999997</v>
      </c>
      <c r="BS896" s="132">
        <f t="shared" si="563"/>
        <v>8.635000000000001E-2</v>
      </c>
      <c r="BT896" s="132">
        <f t="shared" si="564"/>
        <v>1.3828</v>
      </c>
      <c r="BU896" s="132"/>
      <c r="BV896" s="132">
        <f t="shared" si="576"/>
        <v>0.25990000000000002</v>
      </c>
      <c r="BW896" s="133">
        <f t="shared" si="585"/>
        <v>1.6488</v>
      </c>
      <c r="BX896" s="133">
        <f t="shared" si="585"/>
        <v>1.6414</v>
      </c>
      <c r="BY896" s="133">
        <f t="shared" si="565"/>
        <v>0.27080000000000004</v>
      </c>
      <c r="BZ896" s="133">
        <f t="shared" si="566"/>
        <v>0.30890000000000001</v>
      </c>
      <c r="CA896" s="133">
        <f t="shared" si="567"/>
        <v>1.1900000000000001E-2</v>
      </c>
      <c r="CB896" s="133">
        <f t="shared" si="568"/>
        <v>6.03</v>
      </c>
      <c r="CC896" s="133"/>
      <c r="CD896" s="133">
        <f t="shared" si="569"/>
        <v>1.7979000000000001</v>
      </c>
    </row>
    <row r="897" spans="1:82" ht="15.75" x14ac:dyDescent="0.25">
      <c r="A897" s="125">
        <v>43995</v>
      </c>
      <c r="B897" s="126">
        <v>14551</v>
      </c>
      <c r="C897" s="126">
        <v>49252</v>
      </c>
      <c r="D897" s="126">
        <v>67582</v>
      </c>
      <c r="E897" s="126">
        <v>13656</v>
      </c>
      <c r="F897" s="126">
        <v>42829</v>
      </c>
      <c r="G897" s="126">
        <v>3114</v>
      </c>
      <c r="H897" s="126">
        <v>17929</v>
      </c>
      <c r="I897" s="126">
        <v>17095</v>
      </c>
      <c r="J897" s="126">
        <v>99935</v>
      </c>
      <c r="K897" s="126">
        <v>75031</v>
      </c>
      <c r="L897" s="126">
        <v>3097</v>
      </c>
      <c r="M897" s="126">
        <v>15494</v>
      </c>
      <c r="N897" s="126">
        <v>71</v>
      </c>
      <c r="O897" s="126">
        <v>11437</v>
      </c>
      <c r="P897" s="126">
        <v>20042</v>
      </c>
      <c r="Q897" s="126">
        <v>2634</v>
      </c>
      <c r="R897" s="126">
        <v>14043</v>
      </c>
      <c r="S897" s="126">
        <v>44712</v>
      </c>
      <c r="T897" s="135">
        <v>11156</v>
      </c>
      <c r="U897" s="126">
        <v>2704</v>
      </c>
      <c r="V897" s="126">
        <v>28912</v>
      </c>
      <c r="W897" s="126">
        <v>20684</v>
      </c>
      <c r="X897" s="126">
        <v>15323</v>
      </c>
      <c r="Y897" s="126">
        <v>11615</v>
      </c>
      <c r="Z897" s="126">
        <v>15645</v>
      </c>
      <c r="AA897" s="126">
        <v>46592</v>
      </c>
      <c r="AB897" s="126">
        <v>1559</v>
      </c>
      <c r="AC897" s="126">
        <v>1636</v>
      </c>
      <c r="AD897" s="126">
        <v>4785</v>
      </c>
      <c r="AE897" s="126">
        <v>34450</v>
      </c>
      <c r="AF897" s="126">
        <v>5122</v>
      </c>
      <c r="AG897" s="126">
        <v>0</v>
      </c>
      <c r="AH897" s="126">
        <v>39590</v>
      </c>
      <c r="AI897" s="126">
        <v>31350</v>
      </c>
      <c r="AJ897" s="135">
        <v>388560</v>
      </c>
      <c r="AK897" s="128">
        <f t="shared" si="578"/>
        <v>0.15494000000000002</v>
      </c>
      <c r="AL897" s="129">
        <f t="shared" si="579"/>
        <v>1.4551000000000001</v>
      </c>
      <c r="AM897" s="129">
        <f t="shared" si="587"/>
        <v>2.4626000000000001</v>
      </c>
      <c r="AN897" s="129">
        <f t="shared" si="587"/>
        <v>3.3791000000000002</v>
      </c>
      <c r="AO897" s="129">
        <f t="shared" si="581"/>
        <v>9.9935000000000009</v>
      </c>
      <c r="AP897" s="129">
        <f t="shared" si="582"/>
        <v>3.7515500000000004</v>
      </c>
      <c r="AQ897" s="129">
        <f t="shared" si="588"/>
        <v>0.39590000000000003</v>
      </c>
      <c r="AR897" s="129">
        <f t="shared" si="589"/>
        <v>3.1349999999999996E-2</v>
      </c>
      <c r="AT897" s="131">
        <f t="shared" si="570"/>
        <v>43995</v>
      </c>
      <c r="AU897" s="132">
        <f t="shared" si="549"/>
        <v>0.34450000000000003</v>
      </c>
      <c r="AV897" s="132">
        <f t="shared" si="550"/>
        <v>0.46592000000000006</v>
      </c>
      <c r="AW897" s="132">
        <f t="shared" si="551"/>
        <v>0.44712000000000002</v>
      </c>
      <c r="AX897" s="132">
        <f t="shared" si="552"/>
        <v>1.6360000000000003E-2</v>
      </c>
      <c r="AY897" s="132">
        <f t="shared" si="553"/>
        <v>1.5590000000000001E-2</v>
      </c>
      <c r="AZ897" s="132">
        <f t="shared" si="554"/>
        <v>0.28912000000000004</v>
      </c>
      <c r="BA897" s="132">
        <f t="shared" si="555"/>
        <v>0.11615</v>
      </c>
      <c r="BB897" s="132">
        <f t="shared" si="556"/>
        <v>0.41368000000000005</v>
      </c>
      <c r="BC897" s="132">
        <f t="shared" si="557"/>
        <v>0.15645000000000001</v>
      </c>
      <c r="BD897" s="132">
        <f t="shared" si="558"/>
        <v>0.15323000000000001</v>
      </c>
      <c r="BE897" s="132">
        <f t="shared" si="559"/>
        <v>5.1220000000000002E-2</v>
      </c>
      <c r="BF897" s="132">
        <f t="shared" si="560"/>
        <v>4.7850000000000004E-2</v>
      </c>
      <c r="BG897" s="132">
        <f t="shared" si="571"/>
        <v>0</v>
      </c>
      <c r="BH897" s="132"/>
      <c r="BI897" s="132">
        <f t="shared" si="584"/>
        <v>1.4551000000000001</v>
      </c>
      <c r="BJ897" s="132">
        <f t="shared" si="584"/>
        <v>2.4626000000000001</v>
      </c>
      <c r="BK897" s="132">
        <f t="shared" si="584"/>
        <v>3.3791000000000002</v>
      </c>
      <c r="BL897" s="132">
        <f t="shared" si="561"/>
        <v>0.27040000000000003</v>
      </c>
      <c r="BM897" s="132">
        <f t="shared" si="572"/>
        <v>1.3656000000000001</v>
      </c>
      <c r="BN897" s="132">
        <f t="shared" si="562"/>
        <v>0.85658000000000012</v>
      </c>
      <c r="BO897" s="132"/>
      <c r="BP897" s="132">
        <f t="shared" si="573"/>
        <v>3.7515500000000004</v>
      </c>
      <c r="BQ897" s="132">
        <f t="shared" si="574"/>
        <v>9.9935000000000009</v>
      </c>
      <c r="BR897" s="132">
        <f t="shared" si="575"/>
        <v>0.38855999999999996</v>
      </c>
      <c r="BS897" s="132">
        <f t="shared" si="563"/>
        <v>0.11156000000000001</v>
      </c>
      <c r="BT897" s="132">
        <f t="shared" si="564"/>
        <v>1.4043000000000001</v>
      </c>
      <c r="BU897" s="132"/>
      <c r="BV897" s="132">
        <f t="shared" si="576"/>
        <v>0.31140000000000001</v>
      </c>
      <c r="BW897" s="133">
        <f t="shared" si="585"/>
        <v>1.7929000000000002</v>
      </c>
      <c r="BX897" s="133">
        <f t="shared" si="585"/>
        <v>1.7095</v>
      </c>
      <c r="BY897" s="133">
        <f t="shared" si="565"/>
        <v>0.26340000000000002</v>
      </c>
      <c r="BZ897" s="133">
        <f t="shared" si="566"/>
        <v>0.30970000000000003</v>
      </c>
      <c r="CA897" s="133">
        <f t="shared" si="567"/>
        <v>7.1000000000000004E-3</v>
      </c>
      <c r="CB897" s="133">
        <f t="shared" si="568"/>
        <v>5.7184999999999997</v>
      </c>
      <c r="CC897" s="133"/>
      <c r="CD897" s="133">
        <f t="shared" si="569"/>
        <v>2.0042</v>
      </c>
    </row>
    <row r="898" spans="1:82" ht="15.75" x14ac:dyDescent="0.25">
      <c r="A898" s="125">
        <v>43996</v>
      </c>
      <c r="B898" s="126">
        <v>14381</v>
      </c>
      <c r="C898" s="126">
        <v>49569</v>
      </c>
      <c r="D898" s="126">
        <v>67224</v>
      </c>
      <c r="E898" s="126">
        <v>13756</v>
      </c>
      <c r="F898" s="126">
        <v>44289</v>
      </c>
      <c r="G898" s="126">
        <v>3000</v>
      </c>
      <c r="H898" s="126">
        <v>17085</v>
      </c>
      <c r="I898" s="126">
        <v>16072</v>
      </c>
      <c r="J898" s="126">
        <v>100186</v>
      </c>
      <c r="K898" s="126">
        <v>75627</v>
      </c>
      <c r="L898" s="126">
        <v>3048</v>
      </c>
      <c r="M898" s="126">
        <v>15758</v>
      </c>
      <c r="N898" s="126">
        <v>73</v>
      </c>
      <c r="O898" s="126">
        <v>11414</v>
      </c>
      <c r="P898" s="126">
        <v>19018</v>
      </c>
      <c r="Q898" s="126">
        <v>2550</v>
      </c>
      <c r="R898" s="126">
        <v>13119</v>
      </c>
      <c r="S898" s="126">
        <v>44429</v>
      </c>
      <c r="T898" s="135">
        <v>8508</v>
      </c>
      <c r="U898" s="126">
        <v>2534</v>
      </c>
      <c r="V898" s="126">
        <v>29875</v>
      </c>
      <c r="W898" s="126">
        <v>32260</v>
      </c>
      <c r="X898" s="126">
        <v>15566</v>
      </c>
      <c r="Y898" s="126">
        <v>11967</v>
      </c>
      <c r="Z898" s="126">
        <v>14930</v>
      </c>
      <c r="AA898" s="126">
        <v>48998</v>
      </c>
      <c r="AB898" s="126">
        <v>1342</v>
      </c>
      <c r="AC898" s="126">
        <v>1660</v>
      </c>
      <c r="AD898" s="126">
        <v>4762</v>
      </c>
      <c r="AE898" s="126">
        <v>36083</v>
      </c>
      <c r="AF898" s="126">
        <v>4854</v>
      </c>
      <c r="AG898" s="126">
        <v>11010</v>
      </c>
      <c r="AH898" s="126">
        <v>42260</v>
      </c>
      <c r="AI898" s="126">
        <v>32500</v>
      </c>
      <c r="AJ898" s="135">
        <v>383440</v>
      </c>
      <c r="AK898" s="128">
        <f t="shared" si="578"/>
        <v>0.15758000000000003</v>
      </c>
      <c r="AL898" s="129">
        <f t="shared" si="579"/>
        <v>1.4381000000000002</v>
      </c>
      <c r="AM898" s="129">
        <f t="shared" si="587"/>
        <v>2.47845</v>
      </c>
      <c r="AN898" s="129">
        <f t="shared" si="587"/>
        <v>3.3612000000000002</v>
      </c>
      <c r="AO898" s="129">
        <f t="shared" si="581"/>
        <v>10.018600000000001</v>
      </c>
      <c r="AP898" s="129">
        <f t="shared" si="582"/>
        <v>3.7813500000000002</v>
      </c>
      <c r="AQ898" s="129">
        <f t="shared" si="588"/>
        <v>0.42260000000000003</v>
      </c>
      <c r="AR898" s="129">
        <f t="shared" si="589"/>
        <v>3.2500000000000001E-2</v>
      </c>
      <c r="AT898" s="131">
        <f t="shared" si="570"/>
        <v>43996</v>
      </c>
      <c r="AU898" s="132">
        <f t="shared" si="549"/>
        <v>0.36083000000000004</v>
      </c>
      <c r="AV898" s="132">
        <f t="shared" si="550"/>
        <v>0.48998000000000003</v>
      </c>
      <c r="AW898" s="132">
        <f t="shared" si="551"/>
        <v>0.44429000000000002</v>
      </c>
      <c r="AX898" s="132">
        <f t="shared" si="552"/>
        <v>1.66E-2</v>
      </c>
      <c r="AY898" s="132">
        <f t="shared" si="553"/>
        <v>1.3420000000000001E-2</v>
      </c>
      <c r="AZ898" s="132">
        <f t="shared" si="554"/>
        <v>0.29875000000000002</v>
      </c>
      <c r="BA898" s="132">
        <f t="shared" si="555"/>
        <v>0.11967000000000001</v>
      </c>
      <c r="BB898" s="132">
        <f t="shared" si="556"/>
        <v>0.64520000000000011</v>
      </c>
      <c r="BC898" s="132">
        <f t="shared" si="557"/>
        <v>0.14930000000000002</v>
      </c>
      <c r="BD898" s="132">
        <f t="shared" si="558"/>
        <v>0.15566000000000002</v>
      </c>
      <c r="BE898" s="132">
        <f t="shared" si="559"/>
        <v>4.8540000000000007E-2</v>
      </c>
      <c r="BF898" s="132">
        <f t="shared" si="560"/>
        <v>4.7620000000000003E-2</v>
      </c>
      <c r="BG898" s="132">
        <f t="shared" si="571"/>
        <v>1.1009999999999999E-2</v>
      </c>
      <c r="BH898" s="132"/>
      <c r="BI898" s="132">
        <f t="shared" si="584"/>
        <v>1.4381000000000002</v>
      </c>
      <c r="BJ898" s="132">
        <f t="shared" si="584"/>
        <v>2.47845</v>
      </c>
      <c r="BK898" s="132">
        <f t="shared" si="584"/>
        <v>3.3612000000000002</v>
      </c>
      <c r="BL898" s="132">
        <f t="shared" si="561"/>
        <v>0.25340000000000001</v>
      </c>
      <c r="BM898" s="132">
        <f t="shared" si="572"/>
        <v>1.3756000000000002</v>
      </c>
      <c r="BN898" s="132">
        <f t="shared" si="562"/>
        <v>0.88578000000000012</v>
      </c>
      <c r="BO898" s="132"/>
      <c r="BP898" s="132">
        <f t="shared" si="573"/>
        <v>3.7813500000000002</v>
      </c>
      <c r="BQ898" s="132">
        <f t="shared" si="574"/>
        <v>10.018600000000001</v>
      </c>
      <c r="BR898" s="132">
        <f t="shared" si="575"/>
        <v>0.38344</v>
      </c>
      <c r="BS898" s="132">
        <f t="shared" si="563"/>
        <v>8.5080000000000003E-2</v>
      </c>
      <c r="BT898" s="132">
        <f t="shared" si="564"/>
        <v>1.3119000000000001</v>
      </c>
      <c r="BU898" s="132"/>
      <c r="BV898" s="132">
        <f t="shared" si="576"/>
        <v>0.3</v>
      </c>
      <c r="BW898" s="133">
        <f t="shared" si="585"/>
        <v>1.7085000000000001</v>
      </c>
      <c r="BX898" s="133">
        <f t="shared" si="585"/>
        <v>1.6072000000000002</v>
      </c>
      <c r="BY898" s="133">
        <f t="shared" si="565"/>
        <v>0.255</v>
      </c>
      <c r="BZ898" s="133">
        <f t="shared" si="566"/>
        <v>0.30480000000000002</v>
      </c>
      <c r="CA898" s="133">
        <f t="shared" si="567"/>
        <v>7.3000000000000001E-3</v>
      </c>
      <c r="CB898" s="133">
        <f t="shared" si="568"/>
        <v>5.7069999999999999</v>
      </c>
      <c r="CC898" s="133"/>
      <c r="CD898" s="133">
        <f t="shared" si="569"/>
        <v>1.9018000000000002</v>
      </c>
    </row>
    <row r="899" spans="1:82" ht="15.75" x14ac:dyDescent="0.25">
      <c r="A899" s="125">
        <v>43997</v>
      </c>
      <c r="B899" s="138">
        <v>13746</v>
      </c>
      <c r="C899" s="138">
        <v>47521</v>
      </c>
      <c r="D899" s="138">
        <v>65251</v>
      </c>
      <c r="E899" s="138">
        <v>13556</v>
      </c>
      <c r="F899" s="138">
        <v>42423</v>
      </c>
      <c r="G899" s="138">
        <v>2290</v>
      </c>
      <c r="H899" s="138">
        <v>14302</v>
      </c>
      <c r="I899" s="138">
        <v>14064</v>
      </c>
      <c r="J899" s="138">
        <v>97922</v>
      </c>
      <c r="K899" s="138">
        <v>74095</v>
      </c>
      <c r="L899" s="138">
        <v>2967</v>
      </c>
      <c r="M899" s="138">
        <v>14335</v>
      </c>
      <c r="N899" s="138">
        <v>102</v>
      </c>
      <c r="O899" s="138">
        <v>11471</v>
      </c>
      <c r="P899" s="138">
        <v>16546</v>
      </c>
      <c r="Q899" s="138">
        <v>2486</v>
      </c>
      <c r="R899" s="138">
        <v>13456</v>
      </c>
      <c r="S899" s="138">
        <v>44677</v>
      </c>
      <c r="T899" s="146">
        <v>13146</v>
      </c>
      <c r="U899" s="138">
        <v>2599</v>
      </c>
      <c r="V899" s="138">
        <v>28087</v>
      </c>
      <c r="W899" s="138">
        <v>32284</v>
      </c>
      <c r="X899" s="138">
        <v>14082</v>
      </c>
      <c r="Y899" s="138">
        <v>12069</v>
      </c>
      <c r="Z899" s="138">
        <v>13702</v>
      </c>
      <c r="AA899" s="138">
        <v>44901</v>
      </c>
      <c r="AB899" s="138">
        <v>1010</v>
      </c>
      <c r="AC899" s="138">
        <v>1109</v>
      </c>
      <c r="AD899" s="138">
        <v>7756</v>
      </c>
      <c r="AE899" s="138">
        <v>38072</v>
      </c>
      <c r="AF899" s="138">
        <v>5251</v>
      </c>
      <c r="AG899" s="138">
        <v>0</v>
      </c>
      <c r="AH899" s="138">
        <v>64020</v>
      </c>
      <c r="AI899" s="138">
        <v>48230</v>
      </c>
      <c r="AJ899" s="138">
        <v>385860</v>
      </c>
      <c r="AK899" s="128">
        <f t="shared" si="578"/>
        <v>0.14335000000000001</v>
      </c>
      <c r="AL899" s="129">
        <f t="shared" si="579"/>
        <v>1.3746</v>
      </c>
      <c r="AM899" s="129">
        <f t="shared" si="587"/>
        <v>2.3760500000000002</v>
      </c>
      <c r="AN899" s="129">
        <f t="shared" si="587"/>
        <v>3.2625500000000001</v>
      </c>
      <c r="AO899" s="129">
        <f t="shared" si="581"/>
        <v>9.7922000000000011</v>
      </c>
      <c r="AP899" s="129">
        <f t="shared" si="582"/>
        <v>3.7047500000000002</v>
      </c>
      <c r="AQ899" s="129">
        <f t="shared" si="588"/>
        <v>0.6402000000000001</v>
      </c>
      <c r="AR899" s="129">
        <f t="shared" si="589"/>
        <v>4.8229999999999995E-2</v>
      </c>
      <c r="AT899" s="131">
        <f t="shared" si="570"/>
        <v>43997</v>
      </c>
      <c r="AU899" s="132">
        <f t="shared" ref="AU899:AU962" si="590">(AE899)*0.00001</f>
        <v>0.38072000000000006</v>
      </c>
      <c r="AV899" s="132">
        <f t="shared" ref="AV899:AV962" si="591">(AA899)*0.00001</f>
        <v>0.44901000000000002</v>
      </c>
      <c r="AW899" s="132">
        <f t="shared" ref="AW899:AW962" si="592">(S899)*0.00001</f>
        <v>0.44677000000000006</v>
      </c>
      <c r="AX899" s="132">
        <f t="shared" ref="AX899:AX962" si="593">(AC899)*0.00001</f>
        <v>1.1090000000000001E-2</v>
      </c>
      <c r="AY899" s="132">
        <f t="shared" ref="AY899:AY962" si="594">(AB899)*0.00001</f>
        <v>1.0100000000000001E-2</v>
      </c>
      <c r="AZ899" s="132">
        <f t="shared" ref="AZ899:AZ962" si="595">(V899)*0.00001</f>
        <v>0.28087000000000001</v>
      </c>
      <c r="BA899" s="132">
        <f t="shared" ref="BA899:BA962" si="596">(Y899)*0.00001</f>
        <v>0.12069000000000001</v>
      </c>
      <c r="BB899" s="132">
        <f t="shared" ref="BB899:BB962" si="597">(W899)*0.00002</f>
        <v>0.64568000000000003</v>
      </c>
      <c r="BC899" s="132">
        <f t="shared" ref="BC899:BC962" si="598">(Z899)*0.00001</f>
        <v>0.13702</v>
      </c>
      <c r="BD899" s="132">
        <f t="shared" ref="BD899:BD962" si="599">(X899)*0.00001</f>
        <v>0.14082</v>
      </c>
      <c r="BE899" s="132">
        <f t="shared" ref="BE899:BE962" si="600">(AF899)*0.00001</f>
        <v>5.2510000000000001E-2</v>
      </c>
      <c r="BF899" s="132">
        <f t="shared" ref="BF899:BF962" si="601">(AD899)*0.00001</f>
        <v>7.7560000000000004E-2</v>
      </c>
      <c r="BG899" s="132">
        <f t="shared" si="571"/>
        <v>0</v>
      </c>
      <c r="BH899" s="132"/>
      <c r="BI899" s="132">
        <f t="shared" si="584"/>
        <v>1.3746</v>
      </c>
      <c r="BJ899" s="132">
        <f t="shared" si="584"/>
        <v>2.3760500000000002</v>
      </c>
      <c r="BK899" s="132">
        <f t="shared" si="584"/>
        <v>3.2625500000000001</v>
      </c>
      <c r="BL899" s="132">
        <f t="shared" ref="BL899:BL962" si="602">(U899)*0.0001</f>
        <v>0.25990000000000002</v>
      </c>
      <c r="BM899" s="132">
        <f t="shared" si="572"/>
        <v>1.3556000000000001</v>
      </c>
      <c r="BN899" s="132">
        <f t="shared" ref="BN899:BN962" si="603">(F899)*0.00002</f>
        <v>0.8484600000000001</v>
      </c>
      <c r="BO899" s="132"/>
      <c r="BP899" s="132">
        <f t="shared" si="573"/>
        <v>3.7047500000000002</v>
      </c>
      <c r="BQ899" s="132">
        <f t="shared" si="574"/>
        <v>9.7922000000000011</v>
      </c>
      <c r="BR899" s="132">
        <f t="shared" si="575"/>
        <v>0.38585999999999998</v>
      </c>
      <c r="BS899" s="132">
        <f t="shared" ref="BS899:BS962" si="604">(T899)*0.00001</f>
        <v>0.13146000000000002</v>
      </c>
      <c r="BT899" s="132">
        <f t="shared" ref="BT899:BT962" si="605">(R899)*0.0001</f>
        <v>1.3456000000000001</v>
      </c>
      <c r="BU899" s="132"/>
      <c r="BV899" s="132">
        <f t="shared" si="576"/>
        <v>0.22900000000000001</v>
      </c>
      <c r="BW899" s="133">
        <f t="shared" si="585"/>
        <v>1.4302000000000001</v>
      </c>
      <c r="BX899" s="133">
        <f t="shared" si="585"/>
        <v>1.4064000000000001</v>
      </c>
      <c r="BY899" s="133">
        <f t="shared" ref="BY899:BY962" si="606">(Q899)*0.0001</f>
        <v>0.24860000000000002</v>
      </c>
      <c r="BZ899" s="133">
        <f t="shared" ref="BZ899:BZ962" si="607">(L899)*0.0001</f>
        <v>0.29670000000000002</v>
      </c>
      <c r="CA899" s="133">
        <f t="shared" ref="CA899:CA962" si="608">(N899)*0.0001</f>
        <v>1.0200000000000001E-2</v>
      </c>
      <c r="CB899" s="133">
        <f t="shared" ref="CB899:CB962" si="609">(O899)*0.0005</f>
        <v>5.7355</v>
      </c>
      <c r="CC899" s="133"/>
      <c r="CD899" s="133">
        <f t="shared" ref="CD899:CD962" si="610">(P899)*0.0001</f>
        <v>1.6546000000000001</v>
      </c>
    </row>
    <row r="900" spans="1:82" ht="15.75" x14ac:dyDescent="0.25">
      <c r="A900" s="125">
        <v>43998</v>
      </c>
      <c r="B900" s="126">
        <v>13685</v>
      </c>
      <c r="C900" s="126">
        <v>47142</v>
      </c>
      <c r="D900" s="126">
        <v>64812</v>
      </c>
      <c r="E900" s="126">
        <v>13561</v>
      </c>
      <c r="F900" s="126">
        <v>42614</v>
      </c>
      <c r="G900" s="126">
        <v>2066</v>
      </c>
      <c r="H900" s="126">
        <v>13269</v>
      </c>
      <c r="I900" s="126">
        <v>13264</v>
      </c>
      <c r="J900" s="126">
        <v>97285</v>
      </c>
      <c r="K900" s="126">
        <v>74276</v>
      </c>
      <c r="L900" s="126">
        <v>2884</v>
      </c>
      <c r="M900" s="126">
        <v>14216</v>
      </c>
      <c r="N900" s="126">
        <v>104</v>
      </c>
      <c r="O900" s="126">
        <v>11544</v>
      </c>
      <c r="P900" s="126">
        <v>15875</v>
      </c>
      <c r="Q900" s="126">
        <v>2480</v>
      </c>
      <c r="R900" s="126">
        <v>12937</v>
      </c>
      <c r="S900" s="126">
        <v>44025</v>
      </c>
      <c r="T900" s="135">
        <v>8469</v>
      </c>
      <c r="U900" s="126">
        <v>2537</v>
      </c>
      <c r="V900" s="126">
        <v>27886</v>
      </c>
      <c r="W900" s="126">
        <v>31973</v>
      </c>
      <c r="X900" s="126">
        <v>13434</v>
      </c>
      <c r="Y900" s="126">
        <v>12107</v>
      </c>
      <c r="Z900" s="126">
        <v>16414</v>
      </c>
      <c r="AA900" s="126">
        <v>45414</v>
      </c>
      <c r="AB900" s="126">
        <v>890</v>
      </c>
      <c r="AC900" s="126">
        <v>894</v>
      </c>
      <c r="AD900" s="126">
        <v>6503</v>
      </c>
      <c r="AE900" s="126">
        <v>41547</v>
      </c>
      <c r="AF900" s="126">
        <v>4729</v>
      </c>
      <c r="AG900" s="126">
        <v>10680</v>
      </c>
      <c r="AH900" s="126">
        <v>58400</v>
      </c>
      <c r="AI900" s="126">
        <v>46490</v>
      </c>
      <c r="AJ900" s="126">
        <v>388360</v>
      </c>
      <c r="AK900" s="128">
        <f t="shared" si="578"/>
        <v>0.14216000000000001</v>
      </c>
      <c r="AL900" s="129">
        <f t="shared" si="579"/>
        <v>1.3685</v>
      </c>
      <c r="AM900" s="129">
        <f t="shared" si="587"/>
        <v>2.3571</v>
      </c>
      <c r="AN900" s="129">
        <f t="shared" si="587"/>
        <v>3.2406000000000001</v>
      </c>
      <c r="AO900" s="129">
        <f t="shared" si="581"/>
        <v>9.7285000000000004</v>
      </c>
      <c r="AP900" s="129">
        <f t="shared" si="582"/>
        <v>3.7138</v>
      </c>
      <c r="AQ900" s="129">
        <f t="shared" si="588"/>
        <v>0.58400000000000007</v>
      </c>
      <c r="AR900" s="129">
        <f t="shared" si="589"/>
        <v>4.6489999999999997E-2</v>
      </c>
      <c r="AT900" s="131">
        <f t="shared" ref="AT900:AT963" si="611">A900</f>
        <v>43998</v>
      </c>
      <c r="AU900" s="132">
        <f t="shared" si="590"/>
        <v>0.41547000000000006</v>
      </c>
      <c r="AV900" s="132">
        <f t="shared" si="591"/>
        <v>0.45414000000000004</v>
      </c>
      <c r="AW900" s="132">
        <f t="shared" si="592"/>
        <v>0.44025000000000003</v>
      </c>
      <c r="AX900" s="132">
        <f t="shared" si="593"/>
        <v>8.94E-3</v>
      </c>
      <c r="AY900" s="132">
        <f t="shared" si="594"/>
        <v>8.8999999999999999E-3</v>
      </c>
      <c r="AZ900" s="132">
        <f t="shared" si="595"/>
        <v>0.27886</v>
      </c>
      <c r="BA900" s="132">
        <f t="shared" si="596"/>
        <v>0.12107000000000001</v>
      </c>
      <c r="BB900" s="132">
        <f t="shared" si="597"/>
        <v>0.63946000000000003</v>
      </c>
      <c r="BC900" s="132">
        <f t="shared" si="598"/>
        <v>0.16414000000000001</v>
      </c>
      <c r="BD900" s="132">
        <f t="shared" si="599"/>
        <v>0.13434000000000001</v>
      </c>
      <c r="BE900" s="132">
        <f t="shared" si="600"/>
        <v>4.7290000000000006E-2</v>
      </c>
      <c r="BF900" s="132">
        <f t="shared" si="601"/>
        <v>6.5030000000000004E-2</v>
      </c>
      <c r="BG900" s="132">
        <f t="shared" ref="BG900:BG963" si="612">(AG900)*0.000001</f>
        <v>1.068E-2</v>
      </c>
      <c r="BH900" s="132"/>
      <c r="BI900" s="132">
        <f t="shared" si="584"/>
        <v>1.3685</v>
      </c>
      <c r="BJ900" s="132">
        <f t="shared" si="584"/>
        <v>2.3571</v>
      </c>
      <c r="BK900" s="132">
        <f t="shared" si="584"/>
        <v>3.2406000000000001</v>
      </c>
      <c r="BL900" s="132">
        <f t="shared" si="602"/>
        <v>0.25370000000000004</v>
      </c>
      <c r="BM900" s="132">
        <f t="shared" ref="BM900:BM963" si="613">((E900)*0.0001)</f>
        <v>1.3561000000000001</v>
      </c>
      <c r="BN900" s="132">
        <f t="shared" si="603"/>
        <v>0.85228000000000004</v>
      </c>
      <c r="BO900" s="132"/>
      <c r="BP900" s="132">
        <f t="shared" ref="BP900:BP963" si="614">(AP900)</f>
        <v>3.7138</v>
      </c>
      <c r="BQ900" s="132">
        <f t="shared" ref="BQ900:BQ963" si="615">(AO900)</f>
        <v>9.7285000000000004</v>
      </c>
      <c r="BR900" s="132">
        <f t="shared" ref="BR900:BR963" si="616">(AJ900)*0.000001</f>
        <v>0.38835999999999998</v>
      </c>
      <c r="BS900" s="132">
        <f t="shared" si="604"/>
        <v>8.4690000000000001E-2</v>
      </c>
      <c r="BT900" s="132">
        <f t="shared" si="605"/>
        <v>1.2937000000000001</v>
      </c>
      <c r="BU900" s="132"/>
      <c r="BV900" s="132">
        <f t="shared" ref="BV900:BV963" si="617">((G900)*0.0001)</f>
        <v>0.20660000000000001</v>
      </c>
      <c r="BW900" s="133">
        <f t="shared" si="585"/>
        <v>1.3269</v>
      </c>
      <c r="BX900" s="133">
        <f t="shared" si="585"/>
        <v>1.3264</v>
      </c>
      <c r="BY900" s="133">
        <f t="shared" si="606"/>
        <v>0.248</v>
      </c>
      <c r="BZ900" s="133">
        <f t="shared" si="607"/>
        <v>0.28839999999999999</v>
      </c>
      <c r="CA900" s="133">
        <f t="shared" si="608"/>
        <v>1.0400000000000001E-2</v>
      </c>
      <c r="CB900" s="133">
        <f t="shared" si="609"/>
        <v>5.7720000000000002</v>
      </c>
      <c r="CC900" s="133"/>
      <c r="CD900" s="133">
        <f t="shared" si="610"/>
        <v>1.5875000000000001</v>
      </c>
    </row>
    <row r="901" spans="1:82" ht="15.75" x14ac:dyDescent="0.25">
      <c r="A901" s="125">
        <v>43999</v>
      </c>
      <c r="B901" s="138">
        <v>13554</v>
      </c>
      <c r="C901" s="138">
        <v>46925</v>
      </c>
      <c r="D901" s="138">
        <v>64304</v>
      </c>
      <c r="E901" s="138">
        <v>13481</v>
      </c>
      <c r="F901" s="138">
        <v>42332</v>
      </c>
      <c r="G901" s="138">
        <v>1979</v>
      </c>
      <c r="H901" s="138">
        <v>12997</v>
      </c>
      <c r="I901" s="138">
        <v>13338</v>
      </c>
      <c r="J901" s="138">
        <v>96948</v>
      </c>
      <c r="K901" s="138">
        <v>74696</v>
      </c>
      <c r="L901" s="138">
        <v>2842</v>
      </c>
      <c r="M901" s="138">
        <v>14943</v>
      </c>
      <c r="N901" s="138">
        <v>117</v>
      </c>
      <c r="O901" s="138">
        <v>11453</v>
      </c>
      <c r="P901" s="138">
        <v>15775</v>
      </c>
      <c r="Q901" s="138">
        <v>2424</v>
      </c>
      <c r="R901" s="138">
        <v>12635</v>
      </c>
      <c r="S901" s="138">
        <v>44133</v>
      </c>
      <c r="T901" s="146">
        <v>12151</v>
      </c>
      <c r="U901" s="138">
        <v>2525</v>
      </c>
      <c r="V901" s="138">
        <v>27320</v>
      </c>
      <c r="W901" s="138">
        <v>31030</v>
      </c>
      <c r="X901" s="138">
        <v>13556</v>
      </c>
      <c r="Y901" s="138">
        <v>12621</v>
      </c>
      <c r="Z901" s="138">
        <v>13623</v>
      </c>
      <c r="AA901" s="138">
        <v>45155</v>
      </c>
      <c r="AB901" s="138">
        <v>943</v>
      </c>
      <c r="AC901" s="138">
        <v>968</v>
      </c>
      <c r="AD901" s="138">
        <v>11765</v>
      </c>
      <c r="AE901" s="138">
        <v>44066</v>
      </c>
      <c r="AF901" s="138">
        <v>4789</v>
      </c>
      <c r="AG901" s="138">
        <v>0</v>
      </c>
      <c r="AH901" s="138">
        <v>99210</v>
      </c>
      <c r="AI901" s="138">
        <v>79130</v>
      </c>
      <c r="AJ901" s="138">
        <v>390100</v>
      </c>
      <c r="AK901" s="128">
        <f t="shared" si="578"/>
        <v>0.14943000000000001</v>
      </c>
      <c r="AL901" s="129">
        <f t="shared" si="579"/>
        <v>1.3554000000000002</v>
      </c>
      <c r="AM901" s="129">
        <f t="shared" si="587"/>
        <v>2.3462499999999999</v>
      </c>
      <c r="AN901" s="129">
        <f t="shared" si="587"/>
        <v>3.2152000000000003</v>
      </c>
      <c r="AO901" s="129">
        <f t="shared" si="581"/>
        <v>9.6948000000000008</v>
      </c>
      <c r="AP901" s="129">
        <f t="shared" si="582"/>
        <v>3.7348000000000003</v>
      </c>
      <c r="AQ901" s="129">
        <f t="shared" si="588"/>
        <v>0.99210000000000009</v>
      </c>
      <c r="AR901" s="129">
        <f t="shared" si="589"/>
        <v>7.9129999999999992E-2</v>
      </c>
      <c r="AT901" s="131">
        <f t="shared" si="611"/>
        <v>43999</v>
      </c>
      <c r="AU901" s="132">
        <f t="shared" si="590"/>
        <v>0.44066000000000005</v>
      </c>
      <c r="AV901" s="132">
        <f t="shared" si="591"/>
        <v>0.45155000000000006</v>
      </c>
      <c r="AW901" s="132">
        <f t="shared" si="592"/>
        <v>0.44133000000000006</v>
      </c>
      <c r="AX901" s="132">
        <f t="shared" si="593"/>
        <v>9.6800000000000011E-3</v>
      </c>
      <c r="AY901" s="132">
        <f t="shared" si="594"/>
        <v>9.4300000000000009E-3</v>
      </c>
      <c r="AZ901" s="132">
        <f t="shared" si="595"/>
        <v>0.2732</v>
      </c>
      <c r="BA901" s="132">
        <f t="shared" si="596"/>
        <v>0.12621000000000002</v>
      </c>
      <c r="BB901" s="132">
        <f t="shared" si="597"/>
        <v>0.62060000000000004</v>
      </c>
      <c r="BC901" s="132">
        <f t="shared" si="598"/>
        <v>0.13623000000000002</v>
      </c>
      <c r="BD901" s="132">
        <f t="shared" si="599"/>
        <v>0.13556000000000001</v>
      </c>
      <c r="BE901" s="132">
        <f t="shared" si="600"/>
        <v>4.7890000000000002E-2</v>
      </c>
      <c r="BF901" s="132">
        <f t="shared" si="601"/>
        <v>0.11765</v>
      </c>
      <c r="BG901" s="132">
        <f t="shared" si="612"/>
        <v>0</v>
      </c>
      <c r="BH901" s="132"/>
      <c r="BI901" s="132">
        <f t="shared" si="584"/>
        <v>1.3554000000000002</v>
      </c>
      <c r="BJ901" s="132">
        <f t="shared" si="584"/>
        <v>2.3462499999999999</v>
      </c>
      <c r="BK901" s="132">
        <f t="shared" si="584"/>
        <v>3.2152000000000003</v>
      </c>
      <c r="BL901" s="132">
        <f t="shared" si="602"/>
        <v>0.2525</v>
      </c>
      <c r="BM901" s="132">
        <f t="shared" si="613"/>
        <v>1.3481000000000001</v>
      </c>
      <c r="BN901" s="132">
        <f t="shared" si="603"/>
        <v>0.84664000000000006</v>
      </c>
      <c r="BO901" s="132"/>
      <c r="BP901" s="132">
        <f t="shared" si="614"/>
        <v>3.7348000000000003</v>
      </c>
      <c r="BQ901" s="132">
        <f t="shared" si="615"/>
        <v>9.6948000000000008</v>
      </c>
      <c r="BR901" s="132">
        <f t="shared" si="616"/>
        <v>0.3901</v>
      </c>
      <c r="BS901" s="132">
        <f t="shared" si="604"/>
        <v>0.12151000000000001</v>
      </c>
      <c r="BT901" s="132">
        <f t="shared" si="605"/>
        <v>1.2635000000000001</v>
      </c>
      <c r="BU901" s="132"/>
      <c r="BV901" s="132">
        <f t="shared" si="617"/>
        <v>0.19790000000000002</v>
      </c>
      <c r="BW901" s="133">
        <f t="shared" si="585"/>
        <v>1.2997000000000001</v>
      </c>
      <c r="BX901" s="133">
        <f t="shared" si="585"/>
        <v>1.3338000000000001</v>
      </c>
      <c r="BY901" s="133">
        <f t="shared" si="606"/>
        <v>0.2424</v>
      </c>
      <c r="BZ901" s="133">
        <f t="shared" si="607"/>
        <v>0.28420000000000001</v>
      </c>
      <c r="CA901" s="133">
        <f t="shared" si="608"/>
        <v>1.17E-2</v>
      </c>
      <c r="CB901" s="133">
        <f t="shared" si="609"/>
        <v>5.7264999999999997</v>
      </c>
      <c r="CC901" s="133"/>
      <c r="CD901" s="133">
        <f t="shared" si="610"/>
        <v>1.5775000000000001</v>
      </c>
    </row>
    <row r="902" spans="1:82" ht="15.75" x14ac:dyDescent="0.25">
      <c r="A902" s="125">
        <v>44000</v>
      </c>
      <c r="B902" s="138">
        <v>14069</v>
      </c>
      <c r="C902" s="138">
        <v>47499</v>
      </c>
      <c r="D902" s="138">
        <v>65030</v>
      </c>
      <c r="E902" s="138">
        <v>13756</v>
      </c>
      <c r="F902" s="138">
        <v>42978</v>
      </c>
      <c r="G902" s="138">
        <v>2250</v>
      </c>
      <c r="H902" s="138">
        <v>13514</v>
      </c>
      <c r="I902" s="138">
        <v>13760</v>
      </c>
      <c r="J902" s="138">
        <v>98368</v>
      </c>
      <c r="K902" s="138">
        <v>75809</v>
      </c>
      <c r="L902" s="138">
        <v>2966</v>
      </c>
      <c r="M902" s="138">
        <v>15194</v>
      </c>
      <c r="N902" s="138">
        <v>114</v>
      </c>
      <c r="O902" s="138">
        <v>11809</v>
      </c>
      <c r="P902" s="138">
        <v>16331</v>
      </c>
      <c r="Q902" s="138">
        <v>2391</v>
      </c>
      <c r="R902" s="138">
        <v>13107</v>
      </c>
      <c r="S902" s="138">
        <v>44875</v>
      </c>
      <c r="T902" s="146">
        <v>8490</v>
      </c>
      <c r="U902" s="138">
        <v>2590</v>
      </c>
      <c r="V902" s="138">
        <v>27892</v>
      </c>
      <c r="W902" s="138">
        <v>32598</v>
      </c>
      <c r="X902" s="138">
        <v>14022</v>
      </c>
      <c r="Y902" s="138">
        <v>12298</v>
      </c>
      <c r="Z902" s="138">
        <v>13496</v>
      </c>
      <c r="AA902" s="138">
        <v>44724</v>
      </c>
      <c r="AB902" s="138">
        <v>1050</v>
      </c>
      <c r="AC902" s="138">
        <v>1179</v>
      </c>
      <c r="AD902" s="138">
        <v>12790</v>
      </c>
      <c r="AE902" s="138">
        <v>46801</v>
      </c>
      <c r="AF902" s="138">
        <v>4966</v>
      </c>
      <c r="AG902" s="138">
        <v>11010</v>
      </c>
      <c r="AH902" s="138">
        <v>113830</v>
      </c>
      <c r="AI902" s="138">
        <v>94410</v>
      </c>
      <c r="AJ902" s="138">
        <v>383800</v>
      </c>
      <c r="AK902" s="128">
        <f t="shared" si="578"/>
        <v>0.15194000000000002</v>
      </c>
      <c r="AL902" s="129">
        <f t="shared" si="579"/>
        <v>1.4069</v>
      </c>
      <c r="AM902" s="129">
        <f t="shared" ref="AM902:AN913" si="618">(C902)*0.00005</f>
        <v>2.3749500000000001</v>
      </c>
      <c r="AN902" s="129">
        <f t="shared" si="618"/>
        <v>3.2515000000000001</v>
      </c>
      <c r="AO902" s="129">
        <f t="shared" si="581"/>
        <v>9.8368000000000002</v>
      </c>
      <c r="AP902" s="129">
        <f t="shared" si="582"/>
        <v>3.7904500000000003</v>
      </c>
      <c r="AQ902" s="129">
        <f t="shared" si="588"/>
        <v>1.1383000000000001</v>
      </c>
      <c r="AR902" s="129">
        <f t="shared" si="589"/>
        <v>9.4409999999999994E-2</v>
      </c>
      <c r="AT902" s="131">
        <f t="shared" si="611"/>
        <v>44000</v>
      </c>
      <c r="AU902" s="132">
        <f t="shared" si="590"/>
        <v>0.46801000000000004</v>
      </c>
      <c r="AV902" s="132">
        <f t="shared" si="591"/>
        <v>0.44724000000000003</v>
      </c>
      <c r="AW902" s="132">
        <f t="shared" si="592"/>
        <v>0.44875000000000004</v>
      </c>
      <c r="AX902" s="132">
        <f t="shared" si="593"/>
        <v>1.179E-2</v>
      </c>
      <c r="AY902" s="132">
        <f t="shared" si="594"/>
        <v>1.0500000000000001E-2</v>
      </c>
      <c r="AZ902" s="132">
        <f t="shared" si="595"/>
        <v>0.27892</v>
      </c>
      <c r="BA902" s="132">
        <f t="shared" si="596"/>
        <v>0.12298000000000001</v>
      </c>
      <c r="BB902" s="132">
        <f t="shared" si="597"/>
        <v>0.65196000000000009</v>
      </c>
      <c r="BC902" s="132">
        <f t="shared" si="598"/>
        <v>0.13496000000000002</v>
      </c>
      <c r="BD902" s="132">
        <f t="shared" si="599"/>
        <v>0.14022000000000001</v>
      </c>
      <c r="BE902" s="132">
        <f t="shared" si="600"/>
        <v>4.9660000000000003E-2</v>
      </c>
      <c r="BF902" s="132">
        <f t="shared" si="601"/>
        <v>0.12790000000000001</v>
      </c>
      <c r="BG902" s="132">
        <f t="shared" si="612"/>
        <v>1.1009999999999999E-2</v>
      </c>
      <c r="BH902" s="132"/>
      <c r="BI902" s="132">
        <f t="shared" si="584"/>
        <v>1.4069</v>
      </c>
      <c r="BJ902" s="132">
        <f t="shared" si="584"/>
        <v>2.3749500000000001</v>
      </c>
      <c r="BK902" s="132">
        <f t="shared" si="584"/>
        <v>3.2515000000000001</v>
      </c>
      <c r="BL902" s="132">
        <f t="shared" si="602"/>
        <v>0.25900000000000001</v>
      </c>
      <c r="BM902" s="132">
        <f t="shared" si="613"/>
        <v>1.3756000000000002</v>
      </c>
      <c r="BN902" s="132">
        <f t="shared" si="603"/>
        <v>0.8595600000000001</v>
      </c>
      <c r="BO902" s="132"/>
      <c r="BP902" s="132">
        <f t="shared" si="614"/>
        <v>3.7904500000000003</v>
      </c>
      <c r="BQ902" s="132">
        <f t="shared" si="615"/>
        <v>9.8368000000000002</v>
      </c>
      <c r="BR902" s="132">
        <f t="shared" si="616"/>
        <v>0.38379999999999997</v>
      </c>
      <c r="BS902" s="132">
        <f t="shared" si="604"/>
        <v>8.4900000000000003E-2</v>
      </c>
      <c r="BT902" s="132">
        <f t="shared" si="605"/>
        <v>1.3107</v>
      </c>
      <c r="BU902" s="132"/>
      <c r="BV902" s="132">
        <f t="shared" si="617"/>
        <v>0.22500000000000001</v>
      </c>
      <c r="BW902" s="133">
        <f t="shared" si="585"/>
        <v>1.3514000000000002</v>
      </c>
      <c r="BX902" s="133">
        <f t="shared" si="585"/>
        <v>1.3760000000000001</v>
      </c>
      <c r="BY902" s="133">
        <f t="shared" si="606"/>
        <v>0.23910000000000001</v>
      </c>
      <c r="BZ902" s="133">
        <f t="shared" si="607"/>
        <v>0.29660000000000003</v>
      </c>
      <c r="CA902" s="133">
        <f t="shared" si="608"/>
        <v>1.14E-2</v>
      </c>
      <c r="CB902" s="133">
        <f t="shared" si="609"/>
        <v>5.9045000000000005</v>
      </c>
      <c r="CC902" s="133"/>
      <c r="CD902" s="133">
        <f t="shared" si="610"/>
        <v>1.6331</v>
      </c>
    </row>
    <row r="903" spans="1:82" ht="15.75" x14ac:dyDescent="0.25">
      <c r="A903" s="125">
        <v>44001</v>
      </c>
      <c r="B903" s="138">
        <v>14305</v>
      </c>
      <c r="C903" s="138">
        <v>48221</v>
      </c>
      <c r="D903" s="138">
        <v>66119</v>
      </c>
      <c r="E903" s="138">
        <v>13970</v>
      </c>
      <c r="F903" s="138">
        <v>43987</v>
      </c>
      <c r="G903" s="138">
        <v>2746</v>
      </c>
      <c r="H903" s="138">
        <v>15321</v>
      </c>
      <c r="I903" s="138">
        <v>15223</v>
      </c>
      <c r="J903" s="138">
        <v>100657</v>
      </c>
      <c r="K903" s="138">
        <v>76941</v>
      </c>
      <c r="L903" s="138">
        <v>2857</v>
      </c>
      <c r="M903" s="138">
        <v>16361</v>
      </c>
      <c r="N903" s="138">
        <v>89</v>
      </c>
      <c r="O903" s="138">
        <v>11814</v>
      </c>
      <c r="P903" s="138">
        <v>17791</v>
      </c>
      <c r="Q903" s="138">
        <v>2402</v>
      </c>
      <c r="R903" s="138">
        <v>13860</v>
      </c>
      <c r="S903" s="138">
        <v>46359</v>
      </c>
      <c r="T903" s="146">
        <v>11106</v>
      </c>
      <c r="U903" s="138">
        <v>2547</v>
      </c>
      <c r="V903" s="138">
        <v>27716</v>
      </c>
      <c r="W903" s="138">
        <v>32771</v>
      </c>
      <c r="X903" s="138">
        <v>13965</v>
      </c>
      <c r="Y903" s="138">
        <v>12082</v>
      </c>
      <c r="Z903" s="138">
        <v>15769</v>
      </c>
      <c r="AA903" s="138">
        <v>45384</v>
      </c>
      <c r="AB903" s="138">
        <v>1303</v>
      </c>
      <c r="AC903" s="138">
        <v>1409</v>
      </c>
      <c r="AD903" s="146">
        <v>14035</v>
      </c>
      <c r="AE903" s="138">
        <v>52053</v>
      </c>
      <c r="AF903" s="138">
        <v>4571</v>
      </c>
      <c r="AG903" s="138">
        <v>1170</v>
      </c>
      <c r="AH903" s="138">
        <v>115190</v>
      </c>
      <c r="AI903" s="138">
        <v>90180</v>
      </c>
      <c r="AJ903" s="146">
        <v>381540</v>
      </c>
      <c r="AK903" s="128">
        <f t="shared" si="578"/>
        <v>0.16361000000000001</v>
      </c>
      <c r="AL903" s="129">
        <f t="shared" si="579"/>
        <v>1.4305000000000001</v>
      </c>
      <c r="AM903" s="129">
        <f t="shared" si="618"/>
        <v>2.4110499999999999</v>
      </c>
      <c r="AN903" s="129">
        <f t="shared" si="618"/>
        <v>3.3059500000000002</v>
      </c>
      <c r="AO903" s="129">
        <f t="shared" si="581"/>
        <v>10.0657</v>
      </c>
      <c r="AP903" s="129">
        <f t="shared" si="582"/>
        <v>3.8470500000000003</v>
      </c>
      <c r="AQ903" s="129">
        <f t="shared" si="588"/>
        <v>1.1519000000000001</v>
      </c>
      <c r="AR903" s="129">
        <f t="shared" si="589"/>
        <v>9.0179999999999996E-2</v>
      </c>
      <c r="AT903" s="131">
        <f t="shared" si="611"/>
        <v>44001</v>
      </c>
      <c r="AU903" s="132">
        <f t="shared" si="590"/>
        <v>0.52053000000000005</v>
      </c>
      <c r="AV903" s="132">
        <f t="shared" si="591"/>
        <v>0.45384000000000002</v>
      </c>
      <c r="AW903" s="132">
        <f t="shared" si="592"/>
        <v>0.46359000000000006</v>
      </c>
      <c r="AX903" s="132">
        <f t="shared" si="593"/>
        <v>1.4090000000000002E-2</v>
      </c>
      <c r="AY903" s="132">
        <f t="shared" si="594"/>
        <v>1.3030000000000002E-2</v>
      </c>
      <c r="AZ903" s="132">
        <f t="shared" si="595"/>
        <v>0.27716000000000002</v>
      </c>
      <c r="BA903" s="132">
        <f t="shared" si="596"/>
        <v>0.12082000000000001</v>
      </c>
      <c r="BB903" s="132">
        <f t="shared" si="597"/>
        <v>0.65542</v>
      </c>
      <c r="BC903" s="132">
        <f t="shared" si="598"/>
        <v>0.15769000000000002</v>
      </c>
      <c r="BD903" s="132">
        <f t="shared" si="599"/>
        <v>0.13965000000000002</v>
      </c>
      <c r="BE903" s="132">
        <f t="shared" si="600"/>
        <v>4.5710000000000001E-2</v>
      </c>
      <c r="BF903" s="132">
        <f t="shared" si="601"/>
        <v>0.14035</v>
      </c>
      <c r="BG903" s="132">
        <f t="shared" si="612"/>
        <v>1.17E-3</v>
      </c>
      <c r="BH903" s="132"/>
      <c r="BI903" s="132">
        <f t="shared" si="584"/>
        <v>1.4305000000000001</v>
      </c>
      <c r="BJ903" s="132">
        <f t="shared" si="584"/>
        <v>2.4110499999999999</v>
      </c>
      <c r="BK903" s="132">
        <f t="shared" si="584"/>
        <v>3.3059500000000002</v>
      </c>
      <c r="BL903" s="132">
        <f t="shared" si="602"/>
        <v>0.25470000000000004</v>
      </c>
      <c r="BM903" s="132">
        <f t="shared" si="613"/>
        <v>1.397</v>
      </c>
      <c r="BN903" s="132">
        <f t="shared" si="603"/>
        <v>0.87974000000000008</v>
      </c>
      <c r="BO903" s="132"/>
      <c r="BP903" s="132">
        <f t="shared" si="614"/>
        <v>3.8470500000000003</v>
      </c>
      <c r="BQ903" s="132">
        <f t="shared" si="615"/>
        <v>10.0657</v>
      </c>
      <c r="BR903" s="132">
        <f t="shared" si="616"/>
        <v>0.38153999999999999</v>
      </c>
      <c r="BS903" s="132">
        <f t="shared" si="604"/>
        <v>0.11106000000000001</v>
      </c>
      <c r="BT903" s="132">
        <f t="shared" si="605"/>
        <v>1.3860000000000001</v>
      </c>
      <c r="BU903" s="132"/>
      <c r="BV903" s="132">
        <f t="shared" si="617"/>
        <v>0.27460000000000001</v>
      </c>
      <c r="BW903" s="133">
        <f t="shared" si="585"/>
        <v>1.5321</v>
      </c>
      <c r="BX903" s="133">
        <f t="shared" si="585"/>
        <v>1.5223</v>
      </c>
      <c r="BY903" s="133">
        <f t="shared" si="606"/>
        <v>0.24020000000000002</v>
      </c>
      <c r="BZ903" s="133">
        <f t="shared" si="607"/>
        <v>0.28570000000000001</v>
      </c>
      <c r="CA903" s="133">
        <f t="shared" si="608"/>
        <v>8.8999999999999999E-3</v>
      </c>
      <c r="CB903" s="133">
        <f t="shared" si="609"/>
        <v>5.907</v>
      </c>
      <c r="CC903" s="133"/>
      <c r="CD903" s="133">
        <f t="shared" si="610"/>
        <v>1.7791000000000001</v>
      </c>
    </row>
    <row r="904" spans="1:82" ht="15.75" x14ac:dyDescent="0.25">
      <c r="A904" s="125">
        <v>44002</v>
      </c>
      <c r="B904" s="138">
        <v>14678</v>
      </c>
      <c r="C904" s="138">
        <v>49662</v>
      </c>
      <c r="D904" s="138">
        <v>67505</v>
      </c>
      <c r="E904" s="138">
        <v>13757</v>
      </c>
      <c r="F904" s="138">
        <v>44962</v>
      </c>
      <c r="G904" s="138">
        <v>3120</v>
      </c>
      <c r="H904" s="138">
        <v>17182</v>
      </c>
      <c r="I904" s="138">
        <v>16355</v>
      </c>
      <c r="J904" s="138">
        <v>101363</v>
      </c>
      <c r="K904" s="138">
        <v>77369</v>
      </c>
      <c r="L904" s="138">
        <v>3139</v>
      </c>
      <c r="M904" s="138">
        <v>17125</v>
      </c>
      <c r="N904" s="138">
        <v>70</v>
      </c>
      <c r="O904" s="138">
        <v>12048</v>
      </c>
      <c r="P904" s="138">
        <v>19967</v>
      </c>
      <c r="Q904" s="138">
        <v>2450</v>
      </c>
      <c r="R904" s="138">
        <v>13967</v>
      </c>
      <c r="S904" s="138">
        <v>45900</v>
      </c>
      <c r="T904" s="146">
        <v>8458</v>
      </c>
      <c r="U904" s="138">
        <v>2488</v>
      </c>
      <c r="V904" s="138">
        <v>29008</v>
      </c>
      <c r="W904" s="138">
        <v>31640</v>
      </c>
      <c r="X904" s="146">
        <v>15824</v>
      </c>
      <c r="Y904" s="138">
        <v>11971</v>
      </c>
      <c r="Z904" s="138">
        <v>16586</v>
      </c>
      <c r="AA904" s="138">
        <v>46851</v>
      </c>
      <c r="AB904" s="138">
        <v>1374</v>
      </c>
      <c r="AC904" s="138">
        <v>1857</v>
      </c>
      <c r="AD904" s="146">
        <v>12201</v>
      </c>
      <c r="AE904" s="138">
        <v>53717</v>
      </c>
      <c r="AF904" s="138">
        <v>3967</v>
      </c>
      <c r="AG904" s="138">
        <v>0</v>
      </c>
      <c r="AH904" s="138">
        <v>96220</v>
      </c>
      <c r="AI904" s="138">
        <v>78450</v>
      </c>
      <c r="AJ904" s="138">
        <v>389260</v>
      </c>
      <c r="AK904" s="128">
        <f t="shared" si="578"/>
        <v>0.17125000000000001</v>
      </c>
      <c r="AL904" s="129">
        <f t="shared" si="579"/>
        <v>1.4678</v>
      </c>
      <c r="AM904" s="129">
        <f t="shared" si="618"/>
        <v>2.4831000000000003</v>
      </c>
      <c r="AN904" s="129">
        <f t="shared" si="618"/>
        <v>3.3752500000000003</v>
      </c>
      <c r="AO904" s="129">
        <f t="shared" si="581"/>
        <v>10.1363</v>
      </c>
      <c r="AP904" s="137">
        <f t="shared" si="582"/>
        <v>3.8684500000000002</v>
      </c>
      <c r="AQ904" s="129">
        <f t="shared" si="588"/>
        <v>0.96220000000000006</v>
      </c>
      <c r="AR904" s="129">
        <f t="shared" si="589"/>
        <v>7.8449999999999992E-2</v>
      </c>
      <c r="AT904" s="131">
        <f t="shared" si="611"/>
        <v>44002</v>
      </c>
      <c r="AU904" s="132">
        <f t="shared" si="590"/>
        <v>0.53717000000000004</v>
      </c>
      <c r="AV904" s="132">
        <f t="shared" si="591"/>
        <v>0.46851000000000004</v>
      </c>
      <c r="AW904" s="132">
        <f t="shared" si="592"/>
        <v>0.45900000000000002</v>
      </c>
      <c r="AX904" s="132">
        <f t="shared" si="593"/>
        <v>1.8570000000000003E-2</v>
      </c>
      <c r="AY904" s="132">
        <f t="shared" si="594"/>
        <v>1.374E-2</v>
      </c>
      <c r="AZ904" s="132">
        <f t="shared" si="595"/>
        <v>0.29008</v>
      </c>
      <c r="BA904" s="132">
        <f t="shared" si="596"/>
        <v>0.11971000000000001</v>
      </c>
      <c r="BB904" s="132">
        <f t="shared" si="597"/>
        <v>0.63280000000000003</v>
      </c>
      <c r="BC904" s="132">
        <f t="shared" si="598"/>
        <v>0.16586000000000001</v>
      </c>
      <c r="BD904" s="132">
        <f t="shared" si="599"/>
        <v>0.15824000000000002</v>
      </c>
      <c r="BE904" s="132">
        <f t="shared" si="600"/>
        <v>3.9670000000000004E-2</v>
      </c>
      <c r="BF904" s="132">
        <f t="shared" si="601"/>
        <v>0.12201000000000001</v>
      </c>
      <c r="BG904" s="132">
        <f t="shared" si="612"/>
        <v>0</v>
      </c>
      <c r="BH904" s="132"/>
      <c r="BI904" s="132">
        <f t="shared" si="584"/>
        <v>1.4678</v>
      </c>
      <c r="BJ904" s="132">
        <f t="shared" si="584"/>
        <v>2.4831000000000003</v>
      </c>
      <c r="BK904" s="132">
        <f t="shared" si="584"/>
        <v>3.3752500000000003</v>
      </c>
      <c r="BL904" s="132">
        <f t="shared" si="602"/>
        <v>0.24880000000000002</v>
      </c>
      <c r="BM904" s="132">
        <f t="shared" si="613"/>
        <v>1.3757000000000001</v>
      </c>
      <c r="BN904" s="132">
        <f t="shared" si="603"/>
        <v>0.89924000000000004</v>
      </c>
      <c r="BO904" s="132"/>
      <c r="BP904" s="132">
        <f t="shared" si="614"/>
        <v>3.8684500000000002</v>
      </c>
      <c r="BQ904" s="132">
        <f t="shared" si="615"/>
        <v>10.1363</v>
      </c>
      <c r="BR904" s="132">
        <f t="shared" si="616"/>
        <v>0.38925999999999999</v>
      </c>
      <c r="BS904" s="132">
        <f t="shared" si="604"/>
        <v>8.4580000000000002E-2</v>
      </c>
      <c r="BT904" s="132">
        <f t="shared" si="605"/>
        <v>1.3967000000000001</v>
      </c>
      <c r="BU904" s="132"/>
      <c r="BV904" s="132">
        <f t="shared" si="617"/>
        <v>0.312</v>
      </c>
      <c r="BW904" s="133">
        <f t="shared" si="585"/>
        <v>1.7182000000000002</v>
      </c>
      <c r="BX904" s="133">
        <f t="shared" si="585"/>
        <v>1.6355000000000002</v>
      </c>
      <c r="BY904" s="133">
        <f t="shared" si="606"/>
        <v>0.24500000000000002</v>
      </c>
      <c r="BZ904" s="133">
        <f t="shared" si="607"/>
        <v>0.31390000000000001</v>
      </c>
      <c r="CA904" s="133">
        <f t="shared" si="608"/>
        <v>7.0000000000000001E-3</v>
      </c>
      <c r="CB904" s="133">
        <f t="shared" si="609"/>
        <v>6.024</v>
      </c>
      <c r="CC904" s="133"/>
      <c r="CD904" s="133">
        <f t="shared" si="610"/>
        <v>1.9967000000000001</v>
      </c>
    </row>
    <row r="905" spans="1:82" ht="15.75" x14ac:dyDescent="0.25">
      <c r="A905" s="125">
        <v>44003</v>
      </c>
      <c r="B905" s="138">
        <v>14650</v>
      </c>
      <c r="C905" s="138">
        <v>50113</v>
      </c>
      <c r="D905" s="138">
        <v>67646</v>
      </c>
      <c r="E905" s="138">
        <v>13784</v>
      </c>
      <c r="F905" s="138">
        <v>44481</v>
      </c>
      <c r="G905" s="138">
        <v>3119</v>
      </c>
      <c r="H905" s="138">
        <v>16908</v>
      </c>
      <c r="I905" s="138">
        <v>15762</v>
      </c>
      <c r="J905" s="138">
        <v>101062</v>
      </c>
      <c r="K905" s="138">
        <v>76945</v>
      </c>
      <c r="L905" s="138">
        <v>3108</v>
      </c>
      <c r="M905" s="138">
        <v>17416</v>
      </c>
      <c r="N905" s="138">
        <v>72</v>
      </c>
      <c r="O905" s="138">
        <v>12176</v>
      </c>
      <c r="P905" s="138">
        <v>19490</v>
      </c>
      <c r="Q905" s="138">
        <v>2350</v>
      </c>
      <c r="R905" s="138">
        <v>13509</v>
      </c>
      <c r="S905" s="138">
        <v>45079</v>
      </c>
      <c r="T905" s="146">
        <v>13196</v>
      </c>
      <c r="U905" s="138">
        <v>2566</v>
      </c>
      <c r="V905" s="138">
        <v>29277</v>
      </c>
      <c r="W905" s="138">
        <v>32104</v>
      </c>
      <c r="X905" s="146">
        <v>15575</v>
      </c>
      <c r="Y905" s="138">
        <v>11978</v>
      </c>
      <c r="Z905" s="138">
        <v>15882</v>
      </c>
      <c r="AA905" s="138">
        <v>48911</v>
      </c>
      <c r="AB905" s="138">
        <v>1429</v>
      </c>
      <c r="AC905" s="138">
        <v>1745</v>
      </c>
      <c r="AD905" s="146">
        <v>10841</v>
      </c>
      <c r="AE905" s="138">
        <v>53060</v>
      </c>
      <c r="AF905" s="138">
        <v>4007</v>
      </c>
      <c r="AG905" s="138">
        <v>10950</v>
      </c>
      <c r="AH905" s="138">
        <v>87770</v>
      </c>
      <c r="AI905" s="138">
        <v>72350</v>
      </c>
      <c r="AJ905" s="138">
        <v>382300</v>
      </c>
      <c r="AK905" s="128">
        <f t="shared" si="578"/>
        <v>0.17416000000000001</v>
      </c>
      <c r="AL905" s="129">
        <f t="shared" si="579"/>
        <v>1.4650000000000001</v>
      </c>
      <c r="AM905" s="129">
        <f t="shared" si="618"/>
        <v>2.5056500000000002</v>
      </c>
      <c r="AN905" s="129">
        <f t="shared" si="618"/>
        <v>3.3823000000000003</v>
      </c>
      <c r="AO905" s="129">
        <f t="shared" si="581"/>
        <v>10.106200000000001</v>
      </c>
      <c r="AP905" s="129">
        <f t="shared" si="582"/>
        <v>3.8472500000000003</v>
      </c>
      <c r="AQ905" s="129">
        <f t="shared" si="588"/>
        <v>0.87770000000000004</v>
      </c>
      <c r="AR905" s="129">
        <f t="shared" si="589"/>
        <v>7.2349999999999998E-2</v>
      </c>
      <c r="AT905" s="131">
        <f t="shared" si="611"/>
        <v>44003</v>
      </c>
      <c r="AU905" s="132">
        <f t="shared" si="590"/>
        <v>0.53060000000000007</v>
      </c>
      <c r="AV905" s="132">
        <f t="shared" si="591"/>
        <v>0.48911000000000004</v>
      </c>
      <c r="AW905" s="132">
        <f t="shared" si="592"/>
        <v>0.45079000000000002</v>
      </c>
      <c r="AX905" s="132">
        <f t="shared" si="593"/>
        <v>1.745E-2</v>
      </c>
      <c r="AY905" s="132">
        <f t="shared" si="594"/>
        <v>1.4290000000000001E-2</v>
      </c>
      <c r="AZ905" s="132">
        <f t="shared" si="595"/>
        <v>0.29277000000000003</v>
      </c>
      <c r="BA905" s="132">
        <f t="shared" si="596"/>
        <v>0.11978000000000001</v>
      </c>
      <c r="BB905" s="132">
        <f t="shared" si="597"/>
        <v>0.6420800000000001</v>
      </c>
      <c r="BC905" s="132">
        <f t="shared" si="598"/>
        <v>0.15882000000000002</v>
      </c>
      <c r="BD905" s="132">
        <f t="shared" si="599"/>
        <v>0.15575</v>
      </c>
      <c r="BE905" s="132">
        <f t="shared" si="600"/>
        <v>4.0070000000000001E-2</v>
      </c>
      <c r="BF905" s="132">
        <f t="shared" si="601"/>
        <v>0.10841000000000001</v>
      </c>
      <c r="BG905" s="132">
        <f t="shared" si="612"/>
        <v>1.095E-2</v>
      </c>
      <c r="BH905" s="132"/>
      <c r="BI905" s="132">
        <f t="shared" si="584"/>
        <v>1.4650000000000001</v>
      </c>
      <c r="BJ905" s="132">
        <f t="shared" si="584"/>
        <v>2.5056500000000002</v>
      </c>
      <c r="BK905" s="132">
        <f t="shared" si="584"/>
        <v>3.3823000000000003</v>
      </c>
      <c r="BL905" s="132">
        <f t="shared" si="602"/>
        <v>0.25659999999999999</v>
      </c>
      <c r="BM905" s="132">
        <f t="shared" si="613"/>
        <v>1.3784000000000001</v>
      </c>
      <c r="BN905" s="132">
        <f t="shared" si="603"/>
        <v>0.88962000000000008</v>
      </c>
      <c r="BO905" s="132"/>
      <c r="BP905" s="132">
        <f t="shared" si="614"/>
        <v>3.8472500000000003</v>
      </c>
      <c r="BQ905" s="132">
        <f t="shared" si="615"/>
        <v>10.106200000000001</v>
      </c>
      <c r="BR905" s="132">
        <f t="shared" si="616"/>
        <v>0.38229999999999997</v>
      </c>
      <c r="BS905" s="132">
        <f t="shared" si="604"/>
        <v>0.13196000000000002</v>
      </c>
      <c r="BT905" s="132">
        <f t="shared" si="605"/>
        <v>1.3509</v>
      </c>
      <c r="BU905" s="132"/>
      <c r="BV905" s="132">
        <f t="shared" si="617"/>
        <v>0.31190000000000001</v>
      </c>
      <c r="BW905" s="133">
        <f t="shared" si="585"/>
        <v>1.6908000000000001</v>
      </c>
      <c r="BX905" s="133">
        <f t="shared" si="585"/>
        <v>1.5762</v>
      </c>
      <c r="BY905" s="133">
        <f t="shared" si="606"/>
        <v>0.23500000000000001</v>
      </c>
      <c r="BZ905" s="133">
        <f t="shared" si="607"/>
        <v>0.31080000000000002</v>
      </c>
      <c r="CA905" s="133">
        <f t="shared" si="608"/>
        <v>7.2000000000000007E-3</v>
      </c>
      <c r="CB905" s="133">
        <f t="shared" si="609"/>
        <v>6.0880000000000001</v>
      </c>
      <c r="CC905" s="133"/>
      <c r="CD905" s="133">
        <f t="shared" si="610"/>
        <v>1.9490000000000001</v>
      </c>
    </row>
    <row r="906" spans="1:82" ht="15.75" x14ac:dyDescent="0.25">
      <c r="A906" s="125">
        <v>44004</v>
      </c>
      <c r="B906" s="138">
        <v>14344</v>
      </c>
      <c r="C906" s="138">
        <v>48854</v>
      </c>
      <c r="D906" s="138">
        <v>66461</v>
      </c>
      <c r="E906" s="138">
        <v>13864</v>
      </c>
      <c r="F906" s="138">
        <v>44242</v>
      </c>
      <c r="G906" s="138">
        <v>2442</v>
      </c>
      <c r="H906" s="138">
        <v>14605</v>
      </c>
      <c r="I906" s="138">
        <v>14371</v>
      </c>
      <c r="J906" s="138">
        <v>100762</v>
      </c>
      <c r="K906" s="138">
        <v>76320</v>
      </c>
      <c r="L906" s="138">
        <v>2844</v>
      </c>
      <c r="M906" s="138">
        <v>17146</v>
      </c>
      <c r="N906" s="138">
        <v>120</v>
      </c>
      <c r="O906" s="138">
        <v>12382</v>
      </c>
      <c r="P906" s="138">
        <v>17452</v>
      </c>
      <c r="Q906" s="138">
        <v>2210</v>
      </c>
      <c r="R906" s="138">
        <v>13428</v>
      </c>
      <c r="S906" s="138">
        <v>46310</v>
      </c>
      <c r="T906" s="146">
        <v>8448</v>
      </c>
      <c r="U906" s="138">
        <v>2465</v>
      </c>
      <c r="V906" s="138">
        <v>28155</v>
      </c>
      <c r="W906" s="138">
        <v>33225</v>
      </c>
      <c r="X906" s="146">
        <v>15507</v>
      </c>
      <c r="Y906" s="138">
        <v>11822</v>
      </c>
      <c r="Z906" s="138">
        <v>15410</v>
      </c>
      <c r="AA906" s="138">
        <v>45118</v>
      </c>
      <c r="AB906" s="138">
        <v>1064</v>
      </c>
      <c r="AC906" s="138">
        <v>1276</v>
      </c>
      <c r="AD906" s="138">
        <v>10828</v>
      </c>
      <c r="AE906" s="138">
        <v>52989</v>
      </c>
      <c r="AF906" s="138">
        <v>4434</v>
      </c>
      <c r="AG906" s="138">
        <v>0</v>
      </c>
      <c r="AH906" s="138">
        <v>86270</v>
      </c>
      <c r="AI906" s="138">
        <v>69170</v>
      </c>
      <c r="AJ906" s="138">
        <v>383420</v>
      </c>
      <c r="AK906" s="128">
        <f t="shared" si="578"/>
        <v>0.17146</v>
      </c>
      <c r="AL906" s="129">
        <f t="shared" si="579"/>
        <v>1.4344000000000001</v>
      </c>
      <c r="AM906" s="129">
        <f t="shared" si="618"/>
        <v>2.4427000000000003</v>
      </c>
      <c r="AN906" s="129">
        <f t="shared" si="618"/>
        <v>3.3230500000000003</v>
      </c>
      <c r="AO906" s="129">
        <f t="shared" si="581"/>
        <v>10.0762</v>
      </c>
      <c r="AP906" s="129">
        <f t="shared" si="582"/>
        <v>3.8160000000000003</v>
      </c>
      <c r="AQ906" s="129">
        <f t="shared" si="588"/>
        <v>0.86270000000000002</v>
      </c>
      <c r="AR906" s="129">
        <f t="shared" si="589"/>
        <v>6.9169999999999995E-2</v>
      </c>
      <c r="AT906" s="131">
        <f t="shared" si="611"/>
        <v>44004</v>
      </c>
      <c r="AU906" s="132">
        <f t="shared" si="590"/>
        <v>0.52989000000000008</v>
      </c>
      <c r="AV906" s="132">
        <f t="shared" si="591"/>
        <v>0.45118000000000003</v>
      </c>
      <c r="AW906" s="132">
        <f t="shared" si="592"/>
        <v>0.46310000000000001</v>
      </c>
      <c r="AX906" s="132">
        <f t="shared" si="593"/>
        <v>1.2760000000000001E-2</v>
      </c>
      <c r="AY906" s="132">
        <f t="shared" si="594"/>
        <v>1.064E-2</v>
      </c>
      <c r="AZ906" s="132">
        <f t="shared" si="595"/>
        <v>0.28155000000000002</v>
      </c>
      <c r="BA906" s="132">
        <f t="shared" si="596"/>
        <v>0.11822000000000001</v>
      </c>
      <c r="BB906" s="132">
        <f t="shared" si="597"/>
        <v>0.66450000000000009</v>
      </c>
      <c r="BC906" s="132">
        <f t="shared" si="598"/>
        <v>0.15410000000000001</v>
      </c>
      <c r="BD906" s="132">
        <f t="shared" si="599"/>
        <v>0.15507000000000001</v>
      </c>
      <c r="BE906" s="132">
        <f t="shared" si="600"/>
        <v>4.4340000000000004E-2</v>
      </c>
      <c r="BF906" s="132">
        <f t="shared" si="601"/>
        <v>0.10828000000000002</v>
      </c>
      <c r="BG906" s="132">
        <f t="shared" si="612"/>
        <v>0</v>
      </c>
      <c r="BH906" s="132"/>
      <c r="BI906" s="132">
        <f t="shared" si="584"/>
        <v>1.4344000000000001</v>
      </c>
      <c r="BJ906" s="132">
        <f t="shared" si="584"/>
        <v>2.4427000000000003</v>
      </c>
      <c r="BK906" s="132">
        <f t="shared" si="584"/>
        <v>3.3230500000000003</v>
      </c>
      <c r="BL906" s="132">
        <f t="shared" si="602"/>
        <v>0.24650000000000002</v>
      </c>
      <c r="BM906" s="132">
        <f t="shared" si="613"/>
        <v>1.3864000000000001</v>
      </c>
      <c r="BN906" s="132">
        <f t="shared" si="603"/>
        <v>0.88484000000000007</v>
      </c>
      <c r="BO906" s="132"/>
      <c r="BP906" s="132">
        <f t="shared" si="614"/>
        <v>3.8160000000000003</v>
      </c>
      <c r="BQ906" s="132">
        <f t="shared" si="615"/>
        <v>10.0762</v>
      </c>
      <c r="BR906" s="132">
        <f t="shared" si="616"/>
        <v>0.38341999999999998</v>
      </c>
      <c r="BS906" s="132">
        <f t="shared" si="604"/>
        <v>8.4480000000000013E-2</v>
      </c>
      <c r="BT906" s="132">
        <f t="shared" si="605"/>
        <v>1.3428</v>
      </c>
      <c r="BU906" s="132"/>
      <c r="BV906" s="132">
        <f t="shared" si="617"/>
        <v>0.2442</v>
      </c>
      <c r="BW906" s="133">
        <f t="shared" si="585"/>
        <v>1.4605000000000001</v>
      </c>
      <c r="BX906" s="133">
        <f t="shared" si="585"/>
        <v>1.4371</v>
      </c>
      <c r="BY906" s="133">
        <f t="shared" si="606"/>
        <v>0.221</v>
      </c>
      <c r="BZ906" s="133">
        <f t="shared" si="607"/>
        <v>0.28439999999999999</v>
      </c>
      <c r="CA906" s="133">
        <f t="shared" si="608"/>
        <v>1.2E-2</v>
      </c>
      <c r="CB906" s="133">
        <f t="shared" si="609"/>
        <v>6.1909999999999998</v>
      </c>
      <c r="CC906" s="133"/>
      <c r="CD906" s="133">
        <f t="shared" si="610"/>
        <v>1.7452000000000001</v>
      </c>
    </row>
    <row r="907" spans="1:82" ht="15.75" x14ac:dyDescent="0.25">
      <c r="A907" s="125">
        <v>44005</v>
      </c>
      <c r="B907" s="138">
        <v>14404</v>
      </c>
      <c r="C907" s="138">
        <v>48661</v>
      </c>
      <c r="D907" s="138">
        <v>66252</v>
      </c>
      <c r="E907" s="138">
        <v>13965</v>
      </c>
      <c r="F907" s="138">
        <v>43782</v>
      </c>
      <c r="G907" s="138">
        <v>2249</v>
      </c>
      <c r="H907" s="138">
        <v>14052</v>
      </c>
      <c r="I907" s="138">
        <v>13947</v>
      </c>
      <c r="J907" s="138">
        <v>99928</v>
      </c>
      <c r="K907" s="138">
        <v>76483</v>
      </c>
      <c r="L907" s="138">
        <v>3055</v>
      </c>
      <c r="M907" s="138">
        <v>16313</v>
      </c>
      <c r="N907" s="138">
        <v>118</v>
      </c>
      <c r="O907" s="138">
        <v>12490</v>
      </c>
      <c r="P907" s="138">
        <v>16748</v>
      </c>
      <c r="Q907" s="138">
        <v>2339</v>
      </c>
      <c r="R907" s="138">
        <v>12870</v>
      </c>
      <c r="S907" s="138">
        <v>45864</v>
      </c>
      <c r="T907" s="146">
        <v>11839</v>
      </c>
      <c r="U907" s="138">
        <v>2503</v>
      </c>
      <c r="V907" s="138">
        <v>27667</v>
      </c>
      <c r="W907" s="138">
        <v>32589</v>
      </c>
      <c r="X907" s="146">
        <v>14818</v>
      </c>
      <c r="Y907" s="138">
        <v>12154</v>
      </c>
      <c r="Z907" s="138">
        <v>15551</v>
      </c>
      <c r="AA907" s="138">
        <v>46093</v>
      </c>
      <c r="AB907" s="138">
        <v>936</v>
      </c>
      <c r="AC907" s="138">
        <v>1249</v>
      </c>
      <c r="AD907" s="138">
        <v>10577</v>
      </c>
      <c r="AE907" s="138">
        <v>52963</v>
      </c>
      <c r="AF907" s="138">
        <v>4632</v>
      </c>
      <c r="AG907" s="138">
        <v>10440</v>
      </c>
      <c r="AH907" s="138">
        <v>85010</v>
      </c>
      <c r="AI907" s="138">
        <v>68250</v>
      </c>
      <c r="AJ907" s="138">
        <v>388080</v>
      </c>
      <c r="AK907" s="128">
        <f t="shared" si="578"/>
        <v>0.16313000000000002</v>
      </c>
      <c r="AL907" s="129">
        <f t="shared" si="579"/>
        <v>1.4404000000000001</v>
      </c>
      <c r="AM907" s="129">
        <f t="shared" si="618"/>
        <v>2.4330500000000002</v>
      </c>
      <c r="AN907" s="129">
        <f t="shared" si="618"/>
        <v>3.3126000000000002</v>
      </c>
      <c r="AO907" s="129">
        <f t="shared" si="581"/>
        <v>9.9928000000000008</v>
      </c>
      <c r="AP907" s="129">
        <f t="shared" si="582"/>
        <v>3.8241500000000004</v>
      </c>
      <c r="AQ907" s="129">
        <f t="shared" si="588"/>
        <v>0.85010000000000008</v>
      </c>
      <c r="AR907" s="129">
        <f t="shared" si="589"/>
        <v>6.8249999999999991E-2</v>
      </c>
      <c r="AT907" s="131">
        <f t="shared" si="611"/>
        <v>44005</v>
      </c>
      <c r="AU907" s="132">
        <f t="shared" si="590"/>
        <v>0.52963000000000005</v>
      </c>
      <c r="AV907" s="132">
        <f t="shared" si="591"/>
        <v>0.46093000000000006</v>
      </c>
      <c r="AW907" s="132">
        <f t="shared" si="592"/>
        <v>0.45864000000000005</v>
      </c>
      <c r="AX907" s="132">
        <f t="shared" si="593"/>
        <v>1.2490000000000001E-2</v>
      </c>
      <c r="AY907" s="132">
        <f t="shared" si="594"/>
        <v>9.3600000000000003E-3</v>
      </c>
      <c r="AZ907" s="132">
        <f t="shared" si="595"/>
        <v>0.27667000000000003</v>
      </c>
      <c r="BA907" s="132">
        <f t="shared" si="596"/>
        <v>0.12154000000000001</v>
      </c>
      <c r="BB907" s="132">
        <f t="shared" si="597"/>
        <v>0.65178000000000003</v>
      </c>
      <c r="BC907" s="132">
        <f t="shared" si="598"/>
        <v>0.15551000000000001</v>
      </c>
      <c r="BD907" s="132">
        <f t="shared" si="599"/>
        <v>0.14818000000000001</v>
      </c>
      <c r="BE907" s="132">
        <f t="shared" si="600"/>
        <v>4.6320000000000007E-2</v>
      </c>
      <c r="BF907" s="132">
        <f t="shared" si="601"/>
        <v>0.10577</v>
      </c>
      <c r="BG907" s="132">
        <f t="shared" si="612"/>
        <v>1.044E-2</v>
      </c>
      <c r="BH907" s="132"/>
      <c r="BI907" s="132">
        <f t="shared" si="584"/>
        <v>1.4404000000000001</v>
      </c>
      <c r="BJ907" s="132">
        <f t="shared" si="584"/>
        <v>2.4330500000000002</v>
      </c>
      <c r="BK907" s="132">
        <f t="shared" si="584"/>
        <v>3.3126000000000002</v>
      </c>
      <c r="BL907" s="132">
        <f t="shared" si="602"/>
        <v>0.25030000000000002</v>
      </c>
      <c r="BM907" s="132">
        <f t="shared" si="613"/>
        <v>1.3965000000000001</v>
      </c>
      <c r="BN907" s="132">
        <f t="shared" si="603"/>
        <v>0.87564000000000008</v>
      </c>
      <c r="BO907" s="132"/>
      <c r="BP907" s="132">
        <f t="shared" si="614"/>
        <v>3.8241500000000004</v>
      </c>
      <c r="BQ907" s="132">
        <f t="shared" si="615"/>
        <v>9.9928000000000008</v>
      </c>
      <c r="BR907" s="132">
        <f t="shared" si="616"/>
        <v>0.38807999999999998</v>
      </c>
      <c r="BS907" s="132">
        <f t="shared" si="604"/>
        <v>0.11839000000000001</v>
      </c>
      <c r="BT907" s="132">
        <f t="shared" si="605"/>
        <v>1.2870000000000001</v>
      </c>
      <c r="BU907" s="132"/>
      <c r="BV907" s="132">
        <f t="shared" si="617"/>
        <v>0.22490000000000002</v>
      </c>
      <c r="BW907" s="133">
        <f t="shared" si="585"/>
        <v>1.4052</v>
      </c>
      <c r="BX907" s="133">
        <f t="shared" si="585"/>
        <v>1.3947000000000001</v>
      </c>
      <c r="BY907" s="133">
        <f t="shared" si="606"/>
        <v>0.23390000000000002</v>
      </c>
      <c r="BZ907" s="133">
        <f t="shared" si="607"/>
        <v>0.30549999999999999</v>
      </c>
      <c r="CA907" s="133">
        <f t="shared" si="608"/>
        <v>1.18E-2</v>
      </c>
      <c r="CB907" s="133">
        <f t="shared" si="609"/>
        <v>6.2450000000000001</v>
      </c>
      <c r="CC907" s="133"/>
      <c r="CD907" s="133">
        <f t="shared" si="610"/>
        <v>1.6748000000000001</v>
      </c>
    </row>
    <row r="908" spans="1:82" ht="15.75" x14ac:dyDescent="0.25">
      <c r="A908" s="125">
        <v>44006</v>
      </c>
      <c r="B908" s="138">
        <v>14116</v>
      </c>
      <c r="C908" s="138">
        <v>47932</v>
      </c>
      <c r="D908" s="138">
        <v>65676</v>
      </c>
      <c r="E908" s="138">
        <v>13521</v>
      </c>
      <c r="F908" s="138">
        <v>43331</v>
      </c>
      <c r="G908" s="138">
        <v>2209</v>
      </c>
      <c r="H908" s="138">
        <v>13789</v>
      </c>
      <c r="I908" s="138">
        <v>13652</v>
      </c>
      <c r="J908" s="138">
        <v>98789</v>
      </c>
      <c r="K908" s="138">
        <v>74648</v>
      </c>
      <c r="L908" s="138">
        <v>2968</v>
      </c>
      <c r="M908" s="138">
        <v>16140</v>
      </c>
      <c r="N908" s="155">
        <v>118</v>
      </c>
      <c r="O908" s="138">
        <v>12262</v>
      </c>
      <c r="P908" s="138">
        <v>16346</v>
      </c>
      <c r="Q908" s="138">
        <v>2350</v>
      </c>
      <c r="R908" s="138">
        <v>13074</v>
      </c>
      <c r="S908" s="138">
        <v>45892</v>
      </c>
      <c r="T908" s="146">
        <v>8419</v>
      </c>
      <c r="U908" s="138">
        <v>2497</v>
      </c>
      <c r="V908" s="138">
        <v>27382</v>
      </c>
      <c r="W908" s="138">
        <v>33305</v>
      </c>
      <c r="X908" s="138">
        <v>14380</v>
      </c>
      <c r="Y908" s="138">
        <v>11703</v>
      </c>
      <c r="Z908" s="138">
        <v>14306</v>
      </c>
      <c r="AA908" s="138">
        <v>43906</v>
      </c>
      <c r="AB908" s="145">
        <v>938</v>
      </c>
      <c r="AC908" s="138">
        <v>1538</v>
      </c>
      <c r="AD908" s="138">
        <v>9478</v>
      </c>
      <c r="AE908" s="138">
        <v>37795</v>
      </c>
      <c r="AF908" s="138">
        <v>4979</v>
      </c>
      <c r="AG908" s="138">
        <v>0</v>
      </c>
      <c r="AH908" s="138">
        <v>71540</v>
      </c>
      <c r="AI908" s="138">
        <v>55490</v>
      </c>
      <c r="AJ908" s="138">
        <v>366900</v>
      </c>
      <c r="AK908" s="128">
        <f t="shared" si="578"/>
        <v>0.16140000000000002</v>
      </c>
      <c r="AL908" s="129">
        <f t="shared" si="579"/>
        <v>1.4116</v>
      </c>
      <c r="AM908" s="129">
        <f t="shared" si="618"/>
        <v>2.3966000000000003</v>
      </c>
      <c r="AN908" s="129">
        <f t="shared" si="618"/>
        <v>3.2838000000000003</v>
      </c>
      <c r="AO908" s="129">
        <f t="shared" si="581"/>
        <v>9.8788999999999998</v>
      </c>
      <c r="AP908" s="129">
        <f t="shared" si="582"/>
        <v>3.7324000000000002</v>
      </c>
      <c r="AQ908" s="129">
        <f t="shared" si="588"/>
        <v>0.71540000000000004</v>
      </c>
      <c r="AR908" s="129">
        <f t="shared" si="589"/>
        <v>5.5489999999999998E-2</v>
      </c>
      <c r="AT908" s="131">
        <f t="shared" si="611"/>
        <v>44006</v>
      </c>
      <c r="AU908" s="132">
        <f t="shared" si="590"/>
        <v>0.37795000000000001</v>
      </c>
      <c r="AV908" s="132">
        <f t="shared" si="591"/>
        <v>0.43906000000000006</v>
      </c>
      <c r="AW908" s="132">
        <f t="shared" si="592"/>
        <v>0.45892000000000005</v>
      </c>
      <c r="AX908" s="132">
        <f t="shared" si="593"/>
        <v>1.5380000000000001E-2</v>
      </c>
      <c r="AY908" s="132">
        <f t="shared" si="594"/>
        <v>9.3800000000000012E-3</v>
      </c>
      <c r="AZ908" s="132">
        <f t="shared" si="595"/>
        <v>0.27382000000000001</v>
      </c>
      <c r="BA908" s="132">
        <f t="shared" si="596"/>
        <v>0.11703000000000001</v>
      </c>
      <c r="BB908" s="132">
        <f t="shared" si="597"/>
        <v>0.66610000000000003</v>
      </c>
      <c r="BC908" s="132">
        <f t="shared" si="598"/>
        <v>0.14306000000000002</v>
      </c>
      <c r="BD908" s="132">
        <f t="shared" si="599"/>
        <v>0.14380000000000001</v>
      </c>
      <c r="BE908" s="132">
        <f t="shared" si="600"/>
        <v>4.9790000000000001E-2</v>
      </c>
      <c r="BF908" s="132">
        <f t="shared" si="601"/>
        <v>9.4780000000000003E-2</v>
      </c>
      <c r="BG908" s="132">
        <f t="shared" si="612"/>
        <v>0</v>
      </c>
      <c r="BH908" s="132"/>
      <c r="BI908" s="132">
        <f t="shared" si="584"/>
        <v>1.4116</v>
      </c>
      <c r="BJ908" s="132">
        <f t="shared" si="584"/>
        <v>2.3966000000000003</v>
      </c>
      <c r="BK908" s="132">
        <f t="shared" si="584"/>
        <v>3.2838000000000003</v>
      </c>
      <c r="BL908" s="132">
        <f t="shared" si="602"/>
        <v>0.24970000000000001</v>
      </c>
      <c r="BM908" s="132">
        <f t="shared" si="613"/>
        <v>1.3521000000000001</v>
      </c>
      <c r="BN908" s="132">
        <f t="shared" si="603"/>
        <v>0.86662000000000006</v>
      </c>
      <c r="BO908" s="132"/>
      <c r="BP908" s="132">
        <f t="shared" si="614"/>
        <v>3.7324000000000002</v>
      </c>
      <c r="BQ908" s="132">
        <f t="shared" si="615"/>
        <v>9.8788999999999998</v>
      </c>
      <c r="BR908" s="132">
        <f t="shared" si="616"/>
        <v>0.3669</v>
      </c>
      <c r="BS908" s="132">
        <f t="shared" si="604"/>
        <v>8.4190000000000001E-2</v>
      </c>
      <c r="BT908" s="132">
        <f t="shared" si="605"/>
        <v>1.3074000000000001</v>
      </c>
      <c r="BU908" s="132"/>
      <c r="BV908" s="132">
        <f t="shared" si="617"/>
        <v>0.22090000000000001</v>
      </c>
      <c r="BW908" s="133">
        <f t="shared" si="585"/>
        <v>1.3789</v>
      </c>
      <c r="BX908" s="133">
        <f t="shared" si="585"/>
        <v>1.3652</v>
      </c>
      <c r="BY908" s="133">
        <f t="shared" si="606"/>
        <v>0.23500000000000001</v>
      </c>
      <c r="BZ908" s="133">
        <f t="shared" si="607"/>
        <v>0.29680000000000001</v>
      </c>
      <c r="CA908" s="133">
        <f t="shared" si="608"/>
        <v>1.18E-2</v>
      </c>
      <c r="CB908" s="133">
        <f t="shared" si="609"/>
        <v>6.1310000000000002</v>
      </c>
      <c r="CC908" s="133"/>
      <c r="CD908" s="133">
        <f t="shared" si="610"/>
        <v>1.6346000000000001</v>
      </c>
    </row>
    <row r="909" spans="1:82" ht="15.75" x14ac:dyDescent="0.25">
      <c r="A909" s="125">
        <v>44007</v>
      </c>
      <c r="B909" s="138">
        <v>14098</v>
      </c>
      <c r="C909" s="138">
        <v>47908</v>
      </c>
      <c r="D909" s="138">
        <v>65495</v>
      </c>
      <c r="E909" s="138">
        <v>13480</v>
      </c>
      <c r="F909" s="138">
        <v>43167</v>
      </c>
      <c r="G909" s="138">
        <v>2392</v>
      </c>
      <c r="H909" s="138">
        <v>14046</v>
      </c>
      <c r="I909" s="138">
        <v>13033</v>
      </c>
      <c r="J909" s="138">
        <v>97944</v>
      </c>
      <c r="K909" s="138">
        <v>74204</v>
      </c>
      <c r="L909" s="138">
        <v>2960</v>
      </c>
      <c r="M909" s="138">
        <v>16098</v>
      </c>
      <c r="N909" s="138">
        <v>117</v>
      </c>
      <c r="O909" s="138">
        <v>12453</v>
      </c>
      <c r="P909" s="138">
        <v>16728</v>
      </c>
      <c r="Q909" s="138">
        <v>2249</v>
      </c>
      <c r="R909" s="138">
        <v>12742</v>
      </c>
      <c r="S909" s="138">
        <v>45091</v>
      </c>
      <c r="T909" s="146">
        <v>12800</v>
      </c>
      <c r="U909" s="138">
        <v>2492</v>
      </c>
      <c r="V909" s="138">
        <v>27638</v>
      </c>
      <c r="W909" s="138">
        <v>32531</v>
      </c>
      <c r="X909" s="138">
        <v>13724</v>
      </c>
      <c r="Y909" s="138">
        <v>12091</v>
      </c>
      <c r="Z909" s="138">
        <v>14574</v>
      </c>
      <c r="AA909" s="138">
        <v>45494</v>
      </c>
      <c r="AB909" s="138">
        <v>906</v>
      </c>
      <c r="AC909" s="138">
        <v>1351</v>
      </c>
      <c r="AD909" s="138">
        <v>8412</v>
      </c>
      <c r="AE909" s="138">
        <v>32479</v>
      </c>
      <c r="AF909" s="138">
        <v>5288</v>
      </c>
      <c r="AG909" s="138">
        <v>10900</v>
      </c>
      <c r="AH909" s="138">
        <v>68200</v>
      </c>
      <c r="AI909" s="138">
        <v>55280</v>
      </c>
      <c r="AJ909" s="138">
        <v>380880</v>
      </c>
      <c r="AK909" s="128">
        <f t="shared" si="578"/>
        <v>0.16098000000000001</v>
      </c>
      <c r="AL909" s="129">
        <f t="shared" si="579"/>
        <v>1.4098000000000002</v>
      </c>
      <c r="AM909" s="129">
        <f t="shared" si="618"/>
        <v>2.3954</v>
      </c>
      <c r="AN909" s="129">
        <f t="shared" si="618"/>
        <v>3.27475</v>
      </c>
      <c r="AO909" s="129">
        <f t="shared" si="581"/>
        <v>9.7944000000000013</v>
      </c>
      <c r="AP909" s="129">
        <f t="shared" si="582"/>
        <v>3.7102000000000004</v>
      </c>
      <c r="AQ909" s="129">
        <f t="shared" si="588"/>
        <v>0.68200000000000005</v>
      </c>
      <c r="AR909" s="129">
        <f t="shared" si="589"/>
        <v>5.5279999999999996E-2</v>
      </c>
      <c r="AT909" s="131">
        <f t="shared" si="611"/>
        <v>44007</v>
      </c>
      <c r="AU909" s="132">
        <f t="shared" si="590"/>
        <v>0.32479000000000002</v>
      </c>
      <c r="AV909" s="132">
        <f t="shared" si="591"/>
        <v>0.45494000000000001</v>
      </c>
      <c r="AW909" s="132">
        <f t="shared" si="592"/>
        <v>0.45091000000000003</v>
      </c>
      <c r="AX909" s="132">
        <f t="shared" si="593"/>
        <v>1.3510000000000001E-2</v>
      </c>
      <c r="AY909" s="132">
        <f t="shared" si="594"/>
        <v>9.0600000000000003E-3</v>
      </c>
      <c r="AZ909" s="132">
        <f t="shared" si="595"/>
        <v>0.27638000000000001</v>
      </c>
      <c r="BA909" s="132">
        <f t="shared" si="596"/>
        <v>0.12091</v>
      </c>
      <c r="BB909" s="132">
        <f t="shared" si="597"/>
        <v>0.65062000000000009</v>
      </c>
      <c r="BC909" s="132">
        <f t="shared" si="598"/>
        <v>0.14574000000000001</v>
      </c>
      <c r="BD909" s="132">
        <f t="shared" si="599"/>
        <v>0.13724</v>
      </c>
      <c r="BE909" s="132">
        <f t="shared" si="600"/>
        <v>5.2880000000000003E-2</v>
      </c>
      <c r="BF909" s="132">
        <f t="shared" si="601"/>
        <v>8.412E-2</v>
      </c>
      <c r="BG909" s="132">
        <f t="shared" si="612"/>
        <v>1.09E-2</v>
      </c>
      <c r="BH909" s="132"/>
      <c r="BI909" s="132">
        <f t="shared" si="584"/>
        <v>1.4098000000000002</v>
      </c>
      <c r="BJ909" s="132">
        <f t="shared" si="584"/>
        <v>2.3954</v>
      </c>
      <c r="BK909" s="132">
        <f t="shared" si="584"/>
        <v>3.27475</v>
      </c>
      <c r="BL909" s="132">
        <f t="shared" si="602"/>
        <v>0.2492</v>
      </c>
      <c r="BM909" s="132">
        <f t="shared" si="613"/>
        <v>1.3480000000000001</v>
      </c>
      <c r="BN909" s="132">
        <f t="shared" si="603"/>
        <v>0.86334000000000011</v>
      </c>
      <c r="BO909" s="132"/>
      <c r="BP909" s="132">
        <f t="shared" si="614"/>
        <v>3.7102000000000004</v>
      </c>
      <c r="BQ909" s="132">
        <f t="shared" si="615"/>
        <v>9.7944000000000013</v>
      </c>
      <c r="BR909" s="132">
        <f t="shared" si="616"/>
        <v>0.38088</v>
      </c>
      <c r="BS909" s="132">
        <f t="shared" si="604"/>
        <v>0.128</v>
      </c>
      <c r="BT909" s="132">
        <f t="shared" si="605"/>
        <v>1.2742</v>
      </c>
      <c r="BU909" s="132"/>
      <c r="BV909" s="132">
        <f t="shared" si="617"/>
        <v>0.23920000000000002</v>
      </c>
      <c r="BW909" s="133">
        <f t="shared" si="585"/>
        <v>1.4046000000000001</v>
      </c>
      <c r="BX909" s="133">
        <f t="shared" si="585"/>
        <v>1.3033000000000001</v>
      </c>
      <c r="BY909" s="133">
        <f t="shared" si="606"/>
        <v>0.22490000000000002</v>
      </c>
      <c r="BZ909" s="133">
        <f t="shared" si="607"/>
        <v>0.29600000000000004</v>
      </c>
      <c r="CA909" s="133">
        <f t="shared" si="608"/>
        <v>1.17E-2</v>
      </c>
      <c r="CB909" s="133">
        <f t="shared" si="609"/>
        <v>6.2264999999999997</v>
      </c>
      <c r="CC909" s="133"/>
      <c r="CD909" s="133">
        <f t="shared" si="610"/>
        <v>1.6728000000000001</v>
      </c>
    </row>
    <row r="910" spans="1:82" ht="15.75" x14ac:dyDescent="0.25">
      <c r="A910" s="125">
        <v>44008</v>
      </c>
      <c r="B910" s="126">
        <v>14396</v>
      </c>
      <c r="C910" s="126">
        <v>47973</v>
      </c>
      <c r="D910" s="126">
        <v>65391</v>
      </c>
      <c r="E910" s="126">
        <v>13372</v>
      </c>
      <c r="F910" s="126">
        <v>43386</v>
      </c>
      <c r="G910" s="126">
        <v>2878</v>
      </c>
      <c r="H910" s="126">
        <v>15545</v>
      </c>
      <c r="I910" s="126">
        <v>14523</v>
      </c>
      <c r="J910" s="126">
        <v>98447</v>
      </c>
      <c r="K910" s="126">
        <v>74078</v>
      </c>
      <c r="L910" s="126">
        <v>2977</v>
      </c>
      <c r="M910" s="126">
        <v>16418</v>
      </c>
      <c r="N910" s="126">
        <v>87</v>
      </c>
      <c r="O910" s="126">
        <v>12592</v>
      </c>
      <c r="P910" s="126">
        <v>17941</v>
      </c>
      <c r="Q910" s="126">
        <v>2274</v>
      </c>
      <c r="R910" s="126">
        <v>13291</v>
      </c>
      <c r="S910" s="126">
        <v>45544</v>
      </c>
      <c r="T910" s="126">
        <v>8548</v>
      </c>
      <c r="U910" s="126">
        <v>2374</v>
      </c>
      <c r="V910" s="126">
        <v>27728</v>
      </c>
      <c r="W910" s="126">
        <v>30914</v>
      </c>
      <c r="X910" s="126">
        <v>14104</v>
      </c>
      <c r="Y910" s="126">
        <v>12056</v>
      </c>
      <c r="Z910" s="126">
        <v>15526</v>
      </c>
      <c r="AA910" s="126">
        <v>44018</v>
      </c>
      <c r="AB910" s="126">
        <v>1324</v>
      </c>
      <c r="AC910" s="126">
        <v>1479</v>
      </c>
      <c r="AD910" s="126">
        <v>8558</v>
      </c>
      <c r="AE910" s="126">
        <v>33698</v>
      </c>
      <c r="AF910" s="126">
        <v>4541</v>
      </c>
      <c r="AG910" s="126">
        <v>0</v>
      </c>
      <c r="AH910" s="126">
        <v>65910</v>
      </c>
      <c r="AI910" s="126">
        <v>54690</v>
      </c>
      <c r="AJ910" s="126">
        <v>379360</v>
      </c>
      <c r="AK910" s="128">
        <f t="shared" si="578"/>
        <v>0.16418000000000002</v>
      </c>
      <c r="AL910" s="129">
        <f t="shared" si="579"/>
        <v>1.4396</v>
      </c>
      <c r="AM910" s="129">
        <f t="shared" si="618"/>
        <v>2.3986499999999999</v>
      </c>
      <c r="AN910" s="129">
        <f t="shared" si="618"/>
        <v>3.2695500000000002</v>
      </c>
      <c r="AO910" s="129">
        <f t="shared" si="581"/>
        <v>9.8447000000000013</v>
      </c>
      <c r="AP910" s="129">
        <f t="shared" si="582"/>
        <v>3.7039</v>
      </c>
      <c r="AQ910" s="129">
        <f t="shared" si="588"/>
        <v>0.65910000000000002</v>
      </c>
      <c r="AR910" s="129">
        <f t="shared" si="589"/>
        <v>5.4689999999999996E-2</v>
      </c>
      <c r="AT910" s="131">
        <f t="shared" si="611"/>
        <v>44008</v>
      </c>
      <c r="AU910" s="132">
        <f t="shared" si="590"/>
        <v>0.33698</v>
      </c>
      <c r="AV910" s="132">
        <f t="shared" si="591"/>
        <v>0.44018000000000002</v>
      </c>
      <c r="AW910" s="132">
        <f t="shared" si="592"/>
        <v>0.45544000000000001</v>
      </c>
      <c r="AX910" s="132">
        <f t="shared" si="593"/>
        <v>1.4790000000000001E-2</v>
      </c>
      <c r="AY910" s="132">
        <f t="shared" si="594"/>
        <v>1.3240000000000002E-2</v>
      </c>
      <c r="AZ910" s="132">
        <f t="shared" si="595"/>
        <v>0.27728000000000003</v>
      </c>
      <c r="BA910" s="132">
        <f t="shared" si="596"/>
        <v>0.12056000000000001</v>
      </c>
      <c r="BB910" s="132">
        <f t="shared" si="597"/>
        <v>0.61828000000000005</v>
      </c>
      <c r="BC910" s="132">
        <f t="shared" si="598"/>
        <v>0.15526000000000001</v>
      </c>
      <c r="BD910" s="132">
        <f t="shared" si="599"/>
        <v>0.14104</v>
      </c>
      <c r="BE910" s="132">
        <f t="shared" si="600"/>
        <v>4.5410000000000006E-2</v>
      </c>
      <c r="BF910" s="132">
        <f t="shared" si="601"/>
        <v>8.5580000000000003E-2</v>
      </c>
      <c r="BG910" s="132">
        <f t="shared" si="612"/>
        <v>0</v>
      </c>
      <c r="BH910" s="132"/>
      <c r="BI910" s="132">
        <f t="shared" si="584"/>
        <v>1.4396</v>
      </c>
      <c r="BJ910" s="132">
        <f t="shared" si="584"/>
        <v>2.3986499999999999</v>
      </c>
      <c r="BK910" s="132">
        <f t="shared" si="584"/>
        <v>3.2695500000000002</v>
      </c>
      <c r="BL910" s="132">
        <f t="shared" si="602"/>
        <v>0.2374</v>
      </c>
      <c r="BM910" s="132">
        <f t="shared" si="613"/>
        <v>1.3372000000000002</v>
      </c>
      <c r="BN910" s="132">
        <f t="shared" si="603"/>
        <v>0.86772000000000005</v>
      </c>
      <c r="BO910" s="132"/>
      <c r="BP910" s="132">
        <f t="shared" si="614"/>
        <v>3.7039</v>
      </c>
      <c r="BQ910" s="132">
        <f t="shared" si="615"/>
        <v>9.8447000000000013</v>
      </c>
      <c r="BR910" s="132">
        <f t="shared" si="616"/>
        <v>0.37935999999999998</v>
      </c>
      <c r="BS910" s="132">
        <f t="shared" si="604"/>
        <v>8.548E-2</v>
      </c>
      <c r="BT910" s="132">
        <f t="shared" si="605"/>
        <v>1.3291000000000002</v>
      </c>
      <c r="BU910" s="132"/>
      <c r="BV910" s="132">
        <f t="shared" si="617"/>
        <v>0.2878</v>
      </c>
      <c r="BW910" s="133">
        <f t="shared" si="585"/>
        <v>1.5545</v>
      </c>
      <c r="BX910" s="133">
        <f t="shared" si="585"/>
        <v>1.4523000000000001</v>
      </c>
      <c r="BY910" s="133">
        <f t="shared" si="606"/>
        <v>0.22740000000000002</v>
      </c>
      <c r="BZ910" s="133">
        <f t="shared" si="607"/>
        <v>0.29770000000000002</v>
      </c>
      <c r="CA910" s="133">
        <f t="shared" si="608"/>
        <v>8.7000000000000011E-3</v>
      </c>
      <c r="CB910" s="133">
        <f t="shared" si="609"/>
        <v>6.2960000000000003</v>
      </c>
      <c r="CC910" s="133"/>
      <c r="CD910" s="133">
        <f t="shared" si="610"/>
        <v>1.7941</v>
      </c>
    </row>
    <row r="911" spans="1:82" ht="15.75" x14ac:dyDescent="0.25">
      <c r="A911" s="125">
        <v>44009</v>
      </c>
      <c r="B911" s="126">
        <v>14805</v>
      </c>
      <c r="C911" s="126">
        <v>49672</v>
      </c>
      <c r="D911" s="126">
        <v>66877</v>
      </c>
      <c r="E911" s="126">
        <v>13417</v>
      </c>
      <c r="F911" s="126">
        <v>44913</v>
      </c>
      <c r="G911" s="126">
        <v>3457</v>
      </c>
      <c r="H911" s="126">
        <v>17645</v>
      </c>
      <c r="I911" s="126">
        <v>15197</v>
      </c>
      <c r="J911" s="126">
        <v>99916</v>
      </c>
      <c r="K911" s="126">
        <v>75489</v>
      </c>
      <c r="L911" s="126">
        <v>3044</v>
      </c>
      <c r="M911" s="126">
        <v>17806</v>
      </c>
      <c r="N911" s="126">
        <v>86</v>
      </c>
      <c r="O911" s="126">
        <v>12818</v>
      </c>
      <c r="P911" s="126">
        <v>19985</v>
      </c>
      <c r="Q911" s="126">
        <v>2325</v>
      </c>
      <c r="R911" s="126">
        <v>13618</v>
      </c>
      <c r="S911" s="126">
        <v>45648</v>
      </c>
      <c r="T911" s="126">
        <v>14976</v>
      </c>
      <c r="U911" s="126">
        <v>2501</v>
      </c>
      <c r="V911" s="126">
        <v>28832</v>
      </c>
      <c r="W911" s="126">
        <v>32146</v>
      </c>
      <c r="X911" s="126">
        <v>15776</v>
      </c>
      <c r="Y911" s="126">
        <v>12208</v>
      </c>
      <c r="Z911" s="126">
        <v>16604</v>
      </c>
      <c r="AA911" s="126">
        <v>46788</v>
      </c>
      <c r="AB911" s="126">
        <v>1234</v>
      </c>
      <c r="AC911" s="126">
        <v>2195</v>
      </c>
      <c r="AD911" s="126">
        <v>7376</v>
      </c>
      <c r="AE911" s="126">
        <v>38736</v>
      </c>
      <c r="AF911" s="126">
        <v>3913</v>
      </c>
      <c r="AG911" s="126">
        <v>10910</v>
      </c>
      <c r="AH911" s="126">
        <v>64620</v>
      </c>
      <c r="AI911" s="126">
        <v>48550</v>
      </c>
      <c r="AJ911" s="126">
        <v>386740</v>
      </c>
      <c r="AK911" s="128">
        <f t="shared" si="578"/>
        <v>0.17806000000000002</v>
      </c>
      <c r="AL911" s="129">
        <f t="shared" si="579"/>
        <v>1.4805000000000001</v>
      </c>
      <c r="AM911" s="129">
        <f t="shared" si="618"/>
        <v>2.4836</v>
      </c>
      <c r="AN911" s="129">
        <f t="shared" si="618"/>
        <v>3.3438500000000002</v>
      </c>
      <c r="AO911" s="129">
        <f t="shared" si="581"/>
        <v>9.9916</v>
      </c>
      <c r="AP911" s="129">
        <f t="shared" si="582"/>
        <v>3.7744500000000003</v>
      </c>
      <c r="AQ911" s="129">
        <f t="shared" si="588"/>
        <v>0.64620000000000011</v>
      </c>
      <c r="AR911" s="129">
        <f t="shared" si="589"/>
        <v>4.8549999999999996E-2</v>
      </c>
      <c r="AT911" s="131">
        <f t="shared" si="611"/>
        <v>44009</v>
      </c>
      <c r="AU911" s="132">
        <f t="shared" si="590"/>
        <v>0.38736000000000004</v>
      </c>
      <c r="AV911" s="132">
        <f t="shared" si="591"/>
        <v>0.46788000000000002</v>
      </c>
      <c r="AW911" s="132">
        <f t="shared" si="592"/>
        <v>0.45648000000000005</v>
      </c>
      <c r="AX911" s="132">
        <f t="shared" si="593"/>
        <v>2.1950000000000001E-2</v>
      </c>
      <c r="AY911" s="132">
        <f t="shared" si="594"/>
        <v>1.234E-2</v>
      </c>
      <c r="AZ911" s="132">
        <f t="shared" si="595"/>
        <v>0.28832000000000002</v>
      </c>
      <c r="BA911" s="132">
        <f t="shared" si="596"/>
        <v>0.12208000000000001</v>
      </c>
      <c r="BB911" s="132">
        <f t="shared" si="597"/>
        <v>0.64292000000000005</v>
      </c>
      <c r="BC911" s="132">
        <f t="shared" si="598"/>
        <v>0.16604000000000002</v>
      </c>
      <c r="BD911" s="132">
        <f t="shared" si="599"/>
        <v>0.15776000000000001</v>
      </c>
      <c r="BE911" s="132">
        <f t="shared" si="600"/>
        <v>3.9130000000000005E-2</v>
      </c>
      <c r="BF911" s="132">
        <f t="shared" si="601"/>
        <v>7.3760000000000006E-2</v>
      </c>
      <c r="BG911" s="132">
        <f t="shared" si="612"/>
        <v>1.091E-2</v>
      </c>
      <c r="BH911" s="132"/>
      <c r="BI911" s="132">
        <f t="shared" si="584"/>
        <v>1.4805000000000001</v>
      </c>
      <c r="BJ911" s="132">
        <f t="shared" si="584"/>
        <v>2.4836</v>
      </c>
      <c r="BK911" s="132">
        <f t="shared" si="584"/>
        <v>3.3438500000000002</v>
      </c>
      <c r="BL911" s="132">
        <f t="shared" si="602"/>
        <v>0.25009999999999999</v>
      </c>
      <c r="BM911" s="132">
        <f t="shared" si="613"/>
        <v>1.3417000000000001</v>
      </c>
      <c r="BN911" s="132">
        <f t="shared" si="603"/>
        <v>0.89826000000000006</v>
      </c>
      <c r="BO911" s="132"/>
      <c r="BP911" s="132">
        <f t="shared" si="614"/>
        <v>3.7744500000000003</v>
      </c>
      <c r="BQ911" s="132">
        <f t="shared" si="615"/>
        <v>9.9916</v>
      </c>
      <c r="BR911" s="132">
        <f t="shared" si="616"/>
        <v>0.38673999999999997</v>
      </c>
      <c r="BS911" s="132">
        <f t="shared" si="604"/>
        <v>0.14976</v>
      </c>
      <c r="BT911" s="132">
        <f t="shared" si="605"/>
        <v>1.3618000000000001</v>
      </c>
      <c r="BU911" s="132"/>
      <c r="BV911" s="132">
        <f t="shared" si="617"/>
        <v>0.34570000000000001</v>
      </c>
      <c r="BW911" s="133">
        <f t="shared" si="585"/>
        <v>1.7645000000000002</v>
      </c>
      <c r="BX911" s="133">
        <f t="shared" si="585"/>
        <v>1.5197000000000001</v>
      </c>
      <c r="BY911" s="133">
        <f t="shared" si="606"/>
        <v>0.23250000000000001</v>
      </c>
      <c r="BZ911" s="133">
        <f t="shared" si="607"/>
        <v>0.3044</v>
      </c>
      <c r="CA911" s="133">
        <f t="shared" si="608"/>
        <v>8.6E-3</v>
      </c>
      <c r="CB911" s="133">
        <f t="shared" si="609"/>
        <v>6.4089999999999998</v>
      </c>
      <c r="CC911" s="133"/>
      <c r="CD911" s="133">
        <f t="shared" si="610"/>
        <v>1.9985000000000002</v>
      </c>
    </row>
    <row r="912" spans="1:82" ht="15.75" x14ac:dyDescent="0.25">
      <c r="A912" s="125">
        <v>44010</v>
      </c>
      <c r="B912" s="126">
        <v>14940</v>
      </c>
      <c r="C912" s="126">
        <v>49863</v>
      </c>
      <c r="D912" s="126">
        <v>66928</v>
      </c>
      <c r="E912" s="126">
        <v>13821</v>
      </c>
      <c r="F912" s="126">
        <v>46399</v>
      </c>
      <c r="G912" s="126">
        <v>3541</v>
      </c>
      <c r="H912" s="126">
        <v>17774</v>
      </c>
      <c r="I912" s="126">
        <v>15513</v>
      </c>
      <c r="J912" s="126">
        <v>101206</v>
      </c>
      <c r="K912" s="126">
        <v>77202</v>
      </c>
      <c r="L912" s="126">
        <v>3085</v>
      </c>
      <c r="M912" s="126">
        <v>17485</v>
      </c>
      <c r="N912" s="126">
        <v>89</v>
      </c>
      <c r="O912" s="126">
        <v>12930</v>
      </c>
      <c r="P912" s="126">
        <v>19934</v>
      </c>
      <c r="Q912" s="126">
        <v>2673</v>
      </c>
      <c r="R912" s="126">
        <v>12935</v>
      </c>
      <c r="S912" s="126">
        <v>45996</v>
      </c>
      <c r="T912" s="126">
        <v>13010</v>
      </c>
      <c r="U912" s="126">
        <v>2600</v>
      </c>
      <c r="V912" s="126">
        <v>29509</v>
      </c>
      <c r="W912" s="126">
        <v>32544</v>
      </c>
      <c r="X912" s="126">
        <v>15957</v>
      </c>
      <c r="Y912" s="126">
        <v>12457</v>
      </c>
      <c r="Z912" s="126">
        <v>16669</v>
      </c>
      <c r="AA912" s="126">
        <v>46525</v>
      </c>
      <c r="AB912" s="135">
        <v>1382</v>
      </c>
      <c r="AC912" s="126">
        <v>2418</v>
      </c>
      <c r="AD912" s="126">
        <v>6827</v>
      </c>
      <c r="AE912" s="126">
        <v>41824</v>
      </c>
      <c r="AF912" s="126">
        <v>4513</v>
      </c>
      <c r="AG912" s="126">
        <v>0</v>
      </c>
      <c r="AH912" s="126">
        <v>60600</v>
      </c>
      <c r="AI912" s="126">
        <v>49130</v>
      </c>
      <c r="AJ912" s="135">
        <v>378900</v>
      </c>
      <c r="AK912" s="128">
        <f t="shared" si="578"/>
        <v>0.17485000000000001</v>
      </c>
      <c r="AL912" s="129">
        <f t="shared" si="579"/>
        <v>1.494</v>
      </c>
      <c r="AM912" s="129">
        <f t="shared" si="618"/>
        <v>2.49315</v>
      </c>
      <c r="AN912" s="129">
        <f t="shared" si="618"/>
        <v>3.3464</v>
      </c>
      <c r="AO912" s="129">
        <f t="shared" si="581"/>
        <v>10.1206</v>
      </c>
      <c r="AP912" s="129">
        <f t="shared" si="582"/>
        <v>3.8601000000000001</v>
      </c>
      <c r="AQ912" s="129">
        <f t="shared" si="588"/>
        <v>0.60600000000000009</v>
      </c>
      <c r="AR912" s="129">
        <f t="shared" si="589"/>
        <v>4.913E-2</v>
      </c>
      <c r="AT912" s="131">
        <f t="shared" si="611"/>
        <v>44010</v>
      </c>
      <c r="AU912" s="132">
        <f t="shared" si="590"/>
        <v>0.41824000000000006</v>
      </c>
      <c r="AV912" s="132">
        <f t="shared" si="591"/>
        <v>0.46525000000000005</v>
      </c>
      <c r="AW912" s="132">
        <f t="shared" si="592"/>
        <v>0.45996000000000004</v>
      </c>
      <c r="AX912" s="132">
        <f t="shared" si="593"/>
        <v>2.4180000000000004E-2</v>
      </c>
      <c r="AY912" s="132">
        <f t="shared" si="594"/>
        <v>1.3820000000000001E-2</v>
      </c>
      <c r="AZ912" s="132">
        <f t="shared" si="595"/>
        <v>0.29509000000000002</v>
      </c>
      <c r="BA912" s="132">
        <f t="shared" si="596"/>
        <v>0.12457000000000001</v>
      </c>
      <c r="BB912" s="132">
        <f t="shared" si="597"/>
        <v>0.65088000000000001</v>
      </c>
      <c r="BC912" s="132">
        <f t="shared" si="598"/>
        <v>0.16669</v>
      </c>
      <c r="BD912" s="132">
        <f t="shared" si="599"/>
        <v>0.15957000000000002</v>
      </c>
      <c r="BE912" s="132">
        <f t="shared" si="600"/>
        <v>4.5130000000000003E-2</v>
      </c>
      <c r="BF912" s="132">
        <f t="shared" si="601"/>
        <v>6.8270000000000011E-2</v>
      </c>
      <c r="BG912" s="132">
        <f t="shared" si="612"/>
        <v>0</v>
      </c>
      <c r="BH912" s="132"/>
      <c r="BI912" s="132">
        <f t="shared" si="584"/>
        <v>1.494</v>
      </c>
      <c r="BJ912" s="132">
        <f t="shared" si="584"/>
        <v>2.49315</v>
      </c>
      <c r="BK912" s="132">
        <f t="shared" si="584"/>
        <v>3.3464</v>
      </c>
      <c r="BL912" s="132">
        <f t="shared" si="602"/>
        <v>0.26</v>
      </c>
      <c r="BM912" s="132">
        <f t="shared" si="613"/>
        <v>1.3821000000000001</v>
      </c>
      <c r="BN912" s="132">
        <f t="shared" si="603"/>
        <v>0.92798000000000003</v>
      </c>
      <c r="BO912" s="132"/>
      <c r="BP912" s="132">
        <f t="shared" si="614"/>
        <v>3.8601000000000001</v>
      </c>
      <c r="BQ912" s="132">
        <f t="shared" si="615"/>
        <v>10.1206</v>
      </c>
      <c r="BR912" s="132">
        <f t="shared" si="616"/>
        <v>0.37889999999999996</v>
      </c>
      <c r="BS912" s="132">
        <f t="shared" si="604"/>
        <v>0.13010000000000002</v>
      </c>
      <c r="BT912" s="132">
        <f t="shared" si="605"/>
        <v>1.2935000000000001</v>
      </c>
      <c r="BU912" s="132"/>
      <c r="BV912" s="132">
        <f t="shared" si="617"/>
        <v>0.35410000000000003</v>
      </c>
      <c r="BW912" s="133">
        <f t="shared" si="585"/>
        <v>1.7774000000000001</v>
      </c>
      <c r="BX912" s="133">
        <f t="shared" si="585"/>
        <v>1.5513000000000001</v>
      </c>
      <c r="BY912" s="133">
        <f t="shared" si="606"/>
        <v>0.26730000000000004</v>
      </c>
      <c r="BZ912" s="133">
        <f t="shared" si="607"/>
        <v>0.3085</v>
      </c>
      <c r="CA912" s="133">
        <f t="shared" si="608"/>
        <v>8.8999999999999999E-3</v>
      </c>
      <c r="CB912" s="133">
        <f t="shared" si="609"/>
        <v>6.4649999999999999</v>
      </c>
      <c r="CC912" s="133"/>
      <c r="CD912" s="133">
        <f t="shared" si="610"/>
        <v>1.9934000000000001</v>
      </c>
    </row>
    <row r="913" spans="1:82" ht="15.75" x14ac:dyDescent="0.25">
      <c r="A913" s="125">
        <v>44011</v>
      </c>
      <c r="B913" s="138">
        <v>14286</v>
      </c>
      <c r="C913" s="138">
        <v>48437</v>
      </c>
      <c r="D913" s="138">
        <v>65683</v>
      </c>
      <c r="E913" s="138">
        <v>13422</v>
      </c>
      <c r="F913" s="138">
        <v>45038</v>
      </c>
      <c r="G913" s="138">
        <v>2897</v>
      </c>
      <c r="H913" s="138">
        <v>15409</v>
      </c>
      <c r="I913" s="138">
        <v>13798</v>
      </c>
      <c r="J913" s="138">
        <v>99120</v>
      </c>
      <c r="K913" s="138">
        <v>74909</v>
      </c>
      <c r="L913" s="138">
        <v>3072</v>
      </c>
      <c r="M913" s="138">
        <v>16767</v>
      </c>
      <c r="N913" s="138">
        <v>130</v>
      </c>
      <c r="O913" s="138">
        <v>12893</v>
      </c>
      <c r="P913" s="138">
        <v>17553</v>
      </c>
      <c r="Q913" s="138">
        <v>2727</v>
      </c>
      <c r="R913" s="138">
        <v>13389</v>
      </c>
      <c r="S913" s="138">
        <v>46390</v>
      </c>
      <c r="T913" s="138">
        <v>14993</v>
      </c>
      <c r="U913" s="138">
        <v>2390</v>
      </c>
      <c r="V913" s="138">
        <v>28761</v>
      </c>
      <c r="W913" s="138">
        <v>32162</v>
      </c>
      <c r="X913" s="138">
        <v>14280</v>
      </c>
      <c r="Y913" s="138">
        <v>11937</v>
      </c>
      <c r="Z913" s="138">
        <v>15917</v>
      </c>
      <c r="AA913" s="138">
        <v>44916</v>
      </c>
      <c r="AB913" s="138">
        <v>1059</v>
      </c>
      <c r="AC913" s="146">
        <v>1356</v>
      </c>
      <c r="AD913" s="146">
        <v>6708</v>
      </c>
      <c r="AE913" s="138">
        <v>48256</v>
      </c>
      <c r="AF913" s="138">
        <v>4571</v>
      </c>
      <c r="AG913" s="138">
        <v>0</v>
      </c>
      <c r="AH913" s="138">
        <v>61320</v>
      </c>
      <c r="AI913" s="138">
        <v>48660</v>
      </c>
      <c r="AJ913" s="146">
        <v>386360</v>
      </c>
      <c r="AK913" s="128">
        <f t="shared" si="578"/>
        <v>0.16767000000000001</v>
      </c>
      <c r="AL913" s="129">
        <f t="shared" si="579"/>
        <v>1.4286000000000001</v>
      </c>
      <c r="AM913" s="129">
        <f t="shared" si="618"/>
        <v>2.4218500000000001</v>
      </c>
      <c r="AN913" s="129">
        <f t="shared" si="618"/>
        <v>3.2841500000000003</v>
      </c>
      <c r="AO913" s="129">
        <f t="shared" si="581"/>
        <v>9.9120000000000008</v>
      </c>
      <c r="AP913" s="129">
        <f t="shared" si="582"/>
        <v>3.7454500000000004</v>
      </c>
      <c r="AQ913" s="129">
        <f t="shared" si="588"/>
        <v>0.61320000000000008</v>
      </c>
      <c r="AR913" s="129">
        <f t="shared" si="589"/>
        <v>4.8659999999999995E-2</v>
      </c>
      <c r="AT913" s="131">
        <f t="shared" si="611"/>
        <v>44011</v>
      </c>
      <c r="AU913" s="132">
        <f t="shared" si="590"/>
        <v>0.48256000000000004</v>
      </c>
      <c r="AV913" s="132">
        <f t="shared" si="591"/>
        <v>0.44916000000000006</v>
      </c>
      <c r="AW913" s="132">
        <f t="shared" si="592"/>
        <v>0.46390000000000003</v>
      </c>
      <c r="AX913" s="132">
        <f t="shared" si="593"/>
        <v>1.3560000000000001E-2</v>
      </c>
      <c r="AY913" s="132">
        <f t="shared" si="594"/>
        <v>1.059E-2</v>
      </c>
      <c r="AZ913" s="132">
        <f t="shared" si="595"/>
        <v>0.28761000000000003</v>
      </c>
      <c r="BA913" s="132">
        <f t="shared" si="596"/>
        <v>0.11937</v>
      </c>
      <c r="BB913" s="132">
        <f t="shared" si="597"/>
        <v>0.64324000000000003</v>
      </c>
      <c r="BC913" s="132">
        <f t="shared" si="598"/>
        <v>0.15917000000000001</v>
      </c>
      <c r="BD913" s="132">
        <f t="shared" si="599"/>
        <v>0.14280000000000001</v>
      </c>
      <c r="BE913" s="132">
        <f t="shared" si="600"/>
        <v>4.5710000000000001E-2</v>
      </c>
      <c r="BF913" s="132">
        <f t="shared" si="601"/>
        <v>6.7080000000000001E-2</v>
      </c>
      <c r="BG913" s="132">
        <f t="shared" si="612"/>
        <v>0</v>
      </c>
      <c r="BH913" s="132"/>
      <c r="BI913" s="132">
        <f t="shared" si="584"/>
        <v>1.4286000000000001</v>
      </c>
      <c r="BJ913" s="132">
        <f t="shared" si="584"/>
        <v>2.4218500000000001</v>
      </c>
      <c r="BK913" s="132">
        <f t="shared" si="584"/>
        <v>3.2841500000000003</v>
      </c>
      <c r="BL913" s="132">
        <f t="shared" si="602"/>
        <v>0.23900000000000002</v>
      </c>
      <c r="BM913" s="132">
        <f t="shared" si="613"/>
        <v>1.3422000000000001</v>
      </c>
      <c r="BN913" s="132">
        <f t="shared" si="603"/>
        <v>0.90076000000000012</v>
      </c>
      <c r="BO913" s="132"/>
      <c r="BP913" s="132">
        <f t="shared" si="614"/>
        <v>3.7454500000000004</v>
      </c>
      <c r="BQ913" s="132">
        <f t="shared" si="615"/>
        <v>9.9120000000000008</v>
      </c>
      <c r="BR913" s="132">
        <f t="shared" si="616"/>
        <v>0.38635999999999998</v>
      </c>
      <c r="BS913" s="132">
        <f t="shared" si="604"/>
        <v>0.14993000000000001</v>
      </c>
      <c r="BT913" s="132">
        <f t="shared" si="605"/>
        <v>1.3389</v>
      </c>
      <c r="BU913" s="132"/>
      <c r="BV913" s="132">
        <f t="shared" si="617"/>
        <v>0.28970000000000001</v>
      </c>
      <c r="BW913" s="133">
        <f t="shared" si="585"/>
        <v>1.5409000000000002</v>
      </c>
      <c r="BX913" s="133">
        <f t="shared" si="585"/>
        <v>1.3798000000000001</v>
      </c>
      <c r="BY913" s="133">
        <f t="shared" si="606"/>
        <v>0.2727</v>
      </c>
      <c r="BZ913" s="133">
        <f t="shared" si="607"/>
        <v>0.30720000000000003</v>
      </c>
      <c r="CA913" s="133">
        <f t="shared" si="608"/>
        <v>1.3000000000000001E-2</v>
      </c>
      <c r="CB913" s="133">
        <f t="shared" si="609"/>
        <v>6.4465000000000003</v>
      </c>
      <c r="CC913" s="133"/>
      <c r="CD913" s="133">
        <f t="shared" si="610"/>
        <v>1.7553000000000001</v>
      </c>
    </row>
    <row r="914" spans="1:82" ht="15.75" x14ac:dyDescent="0.25">
      <c r="A914" s="125">
        <v>44012</v>
      </c>
      <c r="B914" s="138">
        <v>14117</v>
      </c>
      <c r="C914" s="138">
        <v>47876</v>
      </c>
      <c r="D914" s="138">
        <v>64926</v>
      </c>
      <c r="E914" s="138">
        <v>13259</v>
      </c>
      <c r="F914" s="138">
        <v>43711</v>
      </c>
      <c r="G914" s="138">
        <v>2558</v>
      </c>
      <c r="H914" s="138">
        <v>14336</v>
      </c>
      <c r="I914" s="138">
        <v>13216</v>
      </c>
      <c r="J914" s="146">
        <v>97586</v>
      </c>
      <c r="K914" s="138">
        <v>74116</v>
      </c>
      <c r="L914" s="138">
        <v>3168</v>
      </c>
      <c r="M914" s="138">
        <v>16227</v>
      </c>
      <c r="N914" s="138">
        <v>104</v>
      </c>
      <c r="O914" s="138">
        <v>13163</v>
      </c>
      <c r="P914" s="138">
        <v>16730</v>
      </c>
      <c r="Q914" s="138">
        <v>2654</v>
      </c>
      <c r="R914" s="138">
        <v>12596</v>
      </c>
      <c r="S914" s="138">
        <v>46290</v>
      </c>
      <c r="T914" s="138">
        <v>12606</v>
      </c>
      <c r="U914" s="138">
        <v>2426</v>
      </c>
      <c r="V914" s="138">
        <v>28781</v>
      </c>
      <c r="W914" s="138">
        <v>32719</v>
      </c>
      <c r="X914" s="138">
        <v>14102</v>
      </c>
      <c r="Y914" s="138">
        <v>12139</v>
      </c>
      <c r="Z914" s="138">
        <v>15373</v>
      </c>
      <c r="AA914" s="138">
        <v>44549</v>
      </c>
      <c r="AB914" s="146">
        <v>935</v>
      </c>
      <c r="AC914" s="138">
        <v>1072</v>
      </c>
      <c r="AD914" s="138">
        <v>7284</v>
      </c>
      <c r="AE914" s="138">
        <v>49712</v>
      </c>
      <c r="AF914" s="138">
        <v>4825</v>
      </c>
      <c r="AG914" s="138">
        <v>7030</v>
      </c>
      <c r="AH914" s="138">
        <v>65200</v>
      </c>
      <c r="AI914" s="138">
        <v>52350</v>
      </c>
      <c r="AJ914" s="146">
        <v>389360</v>
      </c>
      <c r="AK914" s="128">
        <f>(M914)*0.00001</f>
        <v>0.16227000000000003</v>
      </c>
      <c r="AL914" s="129">
        <f>(B914)*0.0001</f>
        <v>1.4117000000000002</v>
      </c>
      <c r="AM914" s="129">
        <f>(C914)*0.00005</f>
        <v>2.3938000000000001</v>
      </c>
      <c r="AN914" s="129">
        <f>(D914)*0.00005</f>
        <v>3.2463000000000002</v>
      </c>
      <c r="AO914" s="129">
        <f>(J914)*0.0001</f>
        <v>9.7586000000000013</v>
      </c>
      <c r="AP914" s="129">
        <f>(K914)*0.00005</f>
        <v>3.7058</v>
      </c>
      <c r="AQ914" s="129">
        <f>(AH914)*0.00001</f>
        <v>0.65200000000000002</v>
      </c>
      <c r="AR914" s="129">
        <f t="shared" si="589"/>
        <v>5.2350000000000001E-2</v>
      </c>
      <c r="AT914" s="131">
        <f t="shared" si="611"/>
        <v>44012</v>
      </c>
      <c r="AU914" s="132">
        <f t="shared" si="590"/>
        <v>0.49712000000000006</v>
      </c>
      <c r="AV914" s="132">
        <f t="shared" si="591"/>
        <v>0.44549000000000005</v>
      </c>
      <c r="AW914" s="132">
        <f t="shared" si="592"/>
        <v>0.46290000000000003</v>
      </c>
      <c r="AX914" s="132">
        <f t="shared" si="593"/>
        <v>1.072E-2</v>
      </c>
      <c r="AY914" s="132">
        <f t="shared" si="594"/>
        <v>9.3500000000000007E-3</v>
      </c>
      <c r="AZ914" s="132">
        <f t="shared" si="595"/>
        <v>0.28781000000000001</v>
      </c>
      <c r="BA914" s="132">
        <f t="shared" si="596"/>
        <v>0.12139000000000001</v>
      </c>
      <c r="BB914" s="132">
        <f t="shared" si="597"/>
        <v>0.65438000000000007</v>
      </c>
      <c r="BC914" s="132">
        <f t="shared" si="598"/>
        <v>0.15373000000000001</v>
      </c>
      <c r="BD914" s="132">
        <f t="shared" si="599"/>
        <v>0.14102000000000001</v>
      </c>
      <c r="BE914" s="132">
        <f t="shared" si="600"/>
        <v>4.8250000000000001E-2</v>
      </c>
      <c r="BF914" s="132">
        <f t="shared" si="601"/>
        <v>7.2840000000000002E-2</v>
      </c>
      <c r="BG914" s="132">
        <f t="shared" si="612"/>
        <v>7.0299999999999998E-3</v>
      </c>
      <c r="BH914" s="132"/>
      <c r="BI914" s="132">
        <f t="shared" si="584"/>
        <v>1.4117000000000002</v>
      </c>
      <c r="BJ914" s="132">
        <f t="shared" si="584"/>
        <v>2.3938000000000001</v>
      </c>
      <c r="BK914" s="132">
        <f t="shared" si="584"/>
        <v>3.2463000000000002</v>
      </c>
      <c r="BL914" s="132">
        <f t="shared" si="602"/>
        <v>0.24260000000000001</v>
      </c>
      <c r="BM914" s="132">
        <f t="shared" si="613"/>
        <v>1.3259000000000001</v>
      </c>
      <c r="BN914" s="132">
        <f t="shared" si="603"/>
        <v>0.87422000000000011</v>
      </c>
      <c r="BO914" s="132"/>
      <c r="BP914" s="132">
        <f t="shared" si="614"/>
        <v>3.7058</v>
      </c>
      <c r="BQ914" s="132">
        <f t="shared" si="615"/>
        <v>9.7586000000000013</v>
      </c>
      <c r="BR914" s="132">
        <f t="shared" si="616"/>
        <v>0.38935999999999998</v>
      </c>
      <c r="BS914" s="132">
        <f t="shared" si="604"/>
        <v>0.12606000000000001</v>
      </c>
      <c r="BT914" s="132">
        <f t="shared" si="605"/>
        <v>1.2596000000000001</v>
      </c>
      <c r="BU914" s="132"/>
      <c r="BV914" s="132">
        <f t="shared" si="617"/>
        <v>0.25580000000000003</v>
      </c>
      <c r="BW914" s="133">
        <f t="shared" si="585"/>
        <v>1.4336</v>
      </c>
      <c r="BX914" s="133">
        <f t="shared" si="585"/>
        <v>1.3216000000000001</v>
      </c>
      <c r="BY914" s="133">
        <f t="shared" si="606"/>
        <v>0.26540000000000002</v>
      </c>
      <c r="BZ914" s="133">
        <f t="shared" si="607"/>
        <v>0.31680000000000003</v>
      </c>
      <c r="CA914" s="133">
        <f t="shared" si="608"/>
        <v>1.0400000000000001E-2</v>
      </c>
      <c r="CB914" s="133">
        <f t="shared" si="609"/>
        <v>6.5815000000000001</v>
      </c>
      <c r="CC914" s="133"/>
      <c r="CD914" s="133">
        <f t="shared" si="610"/>
        <v>1.673</v>
      </c>
    </row>
    <row r="915" spans="1:82" ht="15.75" x14ac:dyDescent="0.25">
      <c r="A915" s="125">
        <v>44013</v>
      </c>
      <c r="B915" s="138">
        <v>14469</v>
      </c>
      <c r="C915" s="138">
        <v>49702</v>
      </c>
      <c r="D915" s="138">
        <v>67483</v>
      </c>
      <c r="E915" s="138">
        <v>15218</v>
      </c>
      <c r="F915" s="146">
        <v>44394</v>
      </c>
      <c r="G915" s="138">
        <v>2765</v>
      </c>
      <c r="H915" s="138">
        <v>16425</v>
      </c>
      <c r="I915" s="138">
        <v>15333</v>
      </c>
      <c r="J915" s="138">
        <v>104893</v>
      </c>
      <c r="K915" s="138">
        <v>81095</v>
      </c>
      <c r="L915" s="138">
        <v>3414</v>
      </c>
      <c r="M915" s="138">
        <v>20575</v>
      </c>
      <c r="N915" s="138">
        <v>149</v>
      </c>
      <c r="O915" s="138">
        <v>14916</v>
      </c>
      <c r="P915" s="138">
        <v>20664</v>
      </c>
      <c r="Q915" s="138">
        <v>2778</v>
      </c>
      <c r="R915" s="138">
        <v>13927</v>
      </c>
      <c r="S915" s="138">
        <v>50926</v>
      </c>
      <c r="T915" s="138">
        <v>16517</v>
      </c>
      <c r="U915" s="138">
        <v>2845</v>
      </c>
      <c r="V915" s="138">
        <v>28556</v>
      </c>
      <c r="W915" s="138">
        <v>41675</v>
      </c>
      <c r="X915" s="138">
        <v>19506</v>
      </c>
      <c r="Y915" s="138">
        <v>13820</v>
      </c>
      <c r="Z915" s="138">
        <v>16620</v>
      </c>
      <c r="AA915" s="138">
        <v>47279</v>
      </c>
      <c r="AB915" s="138">
        <v>1394</v>
      </c>
      <c r="AC915" s="138">
        <v>1287</v>
      </c>
      <c r="AD915" s="138">
        <v>9062</v>
      </c>
      <c r="AE915" s="138">
        <v>57703</v>
      </c>
      <c r="AF915" s="138">
        <v>9041</v>
      </c>
      <c r="AG915" s="138">
        <v>4660</v>
      </c>
      <c r="AH915" s="138">
        <v>71040</v>
      </c>
      <c r="AI915" s="138">
        <v>62250</v>
      </c>
      <c r="AJ915" s="146">
        <v>379180</v>
      </c>
      <c r="AK915" s="128">
        <f t="shared" ref="AK915:AK978" si="619">(M915)*0.00001</f>
        <v>0.20575000000000002</v>
      </c>
      <c r="AL915" s="129">
        <f t="shared" ref="AL915:AL978" si="620">(B915)*0.0001</f>
        <v>1.4469000000000001</v>
      </c>
      <c r="AM915" s="129">
        <f t="shared" ref="AM915:AN930" si="621">(C915)*0.00005</f>
        <v>2.4851000000000001</v>
      </c>
      <c r="AN915" s="129">
        <f t="shared" si="621"/>
        <v>3.3741500000000002</v>
      </c>
      <c r="AO915" s="129">
        <f t="shared" ref="AO915:AO978" si="622">(J915)*0.0001</f>
        <v>10.4893</v>
      </c>
      <c r="AP915" s="129">
        <f t="shared" ref="AP915:AP978" si="623">(K915)*0.00005</f>
        <v>4.0547500000000003</v>
      </c>
      <c r="AQ915" s="129">
        <f>(AH915)*0.00001</f>
        <v>0.71040000000000003</v>
      </c>
      <c r="AR915" s="129">
        <f>(AI915)*0.00001</f>
        <v>0.62250000000000005</v>
      </c>
      <c r="AT915" s="131">
        <f t="shared" si="611"/>
        <v>44013</v>
      </c>
      <c r="AU915" s="132">
        <f t="shared" si="590"/>
        <v>0.57703000000000004</v>
      </c>
      <c r="AV915" s="132">
        <f t="shared" si="591"/>
        <v>0.47279000000000004</v>
      </c>
      <c r="AW915" s="132">
        <f t="shared" si="592"/>
        <v>0.50926000000000005</v>
      </c>
      <c r="AX915" s="132">
        <f t="shared" si="593"/>
        <v>1.2870000000000001E-2</v>
      </c>
      <c r="AY915" s="132">
        <f t="shared" si="594"/>
        <v>1.3940000000000001E-2</v>
      </c>
      <c r="AZ915" s="132">
        <f t="shared" si="595"/>
        <v>0.28556000000000004</v>
      </c>
      <c r="BA915" s="132">
        <f t="shared" si="596"/>
        <v>0.13820000000000002</v>
      </c>
      <c r="BB915" s="132">
        <f t="shared" si="597"/>
        <v>0.83350000000000002</v>
      </c>
      <c r="BC915" s="132">
        <f t="shared" si="598"/>
        <v>0.16620000000000001</v>
      </c>
      <c r="BD915" s="132">
        <f t="shared" si="599"/>
        <v>0.19506000000000001</v>
      </c>
      <c r="BE915" s="132">
        <f t="shared" si="600"/>
        <v>9.0410000000000004E-2</v>
      </c>
      <c r="BF915" s="132">
        <f t="shared" si="601"/>
        <v>9.0620000000000006E-2</v>
      </c>
      <c r="BG915" s="132">
        <f t="shared" si="612"/>
        <v>4.6600000000000001E-3</v>
      </c>
      <c r="BH915" s="132"/>
      <c r="BI915" s="132">
        <f t="shared" si="584"/>
        <v>1.4469000000000001</v>
      </c>
      <c r="BJ915" s="132">
        <f t="shared" si="584"/>
        <v>2.4851000000000001</v>
      </c>
      <c r="BK915" s="132">
        <f t="shared" si="584"/>
        <v>3.3741500000000002</v>
      </c>
      <c r="BL915" s="132">
        <f t="shared" si="602"/>
        <v>0.28450000000000003</v>
      </c>
      <c r="BM915" s="132">
        <f t="shared" si="613"/>
        <v>1.5218</v>
      </c>
      <c r="BN915" s="132">
        <f t="shared" si="603"/>
        <v>0.88788000000000011</v>
      </c>
      <c r="BO915" s="132"/>
      <c r="BP915" s="132">
        <f t="shared" si="614"/>
        <v>4.0547500000000003</v>
      </c>
      <c r="BQ915" s="132">
        <f t="shared" si="615"/>
        <v>10.4893</v>
      </c>
      <c r="BR915" s="132">
        <f t="shared" si="616"/>
        <v>0.37917999999999996</v>
      </c>
      <c r="BS915" s="132">
        <f t="shared" si="604"/>
        <v>0.16517000000000001</v>
      </c>
      <c r="BT915" s="132">
        <f t="shared" si="605"/>
        <v>1.3927</v>
      </c>
      <c r="BU915" s="132"/>
      <c r="BV915" s="132">
        <f t="shared" si="617"/>
        <v>0.27650000000000002</v>
      </c>
      <c r="BW915" s="133">
        <f t="shared" si="585"/>
        <v>1.6425000000000001</v>
      </c>
      <c r="BX915" s="133">
        <f t="shared" si="585"/>
        <v>1.5333000000000001</v>
      </c>
      <c r="BY915" s="133">
        <f t="shared" si="606"/>
        <v>0.27779999999999999</v>
      </c>
      <c r="BZ915" s="133">
        <f t="shared" si="607"/>
        <v>0.34140000000000004</v>
      </c>
      <c r="CA915" s="133">
        <f t="shared" si="608"/>
        <v>1.49E-2</v>
      </c>
      <c r="CB915" s="133">
        <f t="shared" si="609"/>
        <v>7.4580000000000002</v>
      </c>
      <c r="CC915" s="133"/>
      <c r="CD915" s="133">
        <f t="shared" si="610"/>
        <v>2.0664000000000002</v>
      </c>
    </row>
    <row r="916" spans="1:82" ht="15.75" x14ac:dyDescent="0.25">
      <c r="A916" s="125">
        <v>44014</v>
      </c>
      <c r="B916" s="126">
        <v>14640</v>
      </c>
      <c r="C916" s="126">
        <v>49369</v>
      </c>
      <c r="D916" s="126">
        <v>67022</v>
      </c>
      <c r="E916" s="126">
        <v>13671</v>
      </c>
      <c r="F916" s="126">
        <v>51652</v>
      </c>
      <c r="G916" s="126">
        <v>3274</v>
      </c>
      <c r="H916" s="126">
        <v>18141</v>
      </c>
      <c r="I916" s="126">
        <v>17070</v>
      </c>
      <c r="J916" s="126">
        <v>101268</v>
      </c>
      <c r="K916" s="126">
        <v>76675</v>
      </c>
      <c r="L916" s="126">
        <v>3265</v>
      </c>
      <c r="M916" s="126">
        <v>18164</v>
      </c>
      <c r="N916" s="126">
        <v>119</v>
      </c>
      <c r="O916" s="126">
        <v>13915</v>
      </c>
      <c r="P916" s="126">
        <v>21749</v>
      </c>
      <c r="Q916" s="126">
        <v>2755</v>
      </c>
      <c r="R916" s="126">
        <v>13127</v>
      </c>
      <c r="S916" s="126">
        <v>46634</v>
      </c>
      <c r="T916" s="126">
        <v>13618</v>
      </c>
      <c r="U916" s="126">
        <v>2600</v>
      </c>
      <c r="V916" s="126">
        <v>29053</v>
      </c>
      <c r="W916" s="126">
        <v>33039</v>
      </c>
      <c r="X916" s="126">
        <v>17443</v>
      </c>
      <c r="Y916" s="126">
        <v>12959</v>
      </c>
      <c r="Z916" s="126">
        <v>16552</v>
      </c>
      <c r="AA916" s="126">
        <v>46363</v>
      </c>
      <c r="AB916" s="126">
        <v>1594</v>
      </c>
      <c r="AC916" s="126">
        <v>1502</v>
      </c>
      <c r="AD916" s="126">
        <v>8805</v>
      </c>
      <c r="AE916" s="126">
        <v>43920</v>
      </c>
      <c r="AF916" s="126">
        <v>5202</v>
      </c>
      <c r="AG916" s="126">
        <v>11010</v>
      </c>
      <c r="AH916" s="126">
        <v>70060</v>
      </c>
      <c r="AI916" s="126">
        <v>59990</v>
      </c>
      <c r="AJ916" s="126">
        <v>380420</v>
      </c>
      <c r="AK916" s="128">
        <f t="shared" si="619"/>
        <v>0.18164000000000002</v>
      </c>
      <c r="AL916" s="129">
        <f t="shared" si="620"/>
        <v>1.464</v>
      </c>
      <c r="AM916" s="129">
        <f t="shared" si="621"/>
        <v>2.4684500000000003</v>
      </c>
      <c r="AN916" s="129">
        <f t="shared" si="621"/>
        <v>3.3511000000000002</v>
      </c>
      <c r="AO916" s="129">
        <f t="shared" si="622"/>
        <v>10.126800000000001</v>
      </c>
      <c r="AP916" s="129">
        <f t="shared" si="623"/>
        <v>3.8337500000000002</v>
      </c>
      <c r="AQ916" s="129">
        <f t="shared" ref="AQ916:AR945" si="624">(AH916)*0.00001</f>
        <v>0.70060000000000011</v>
      </c>
      <c r="AR916" s="129">
        <f t="shared" si="624"/>
        <v>0.5999000000000001</v>
      </c>
      <c r="AT916" s="131">
        <f t="shared" si="611"/>
        <v>44014</v>
      </c>
      <c r="AU916" s="132">
        <f t="shared" si="590"/>
        <v>0.43920000000000003</v>
      </c>
      <c r="AV916" s="132">
        <f t="shared" si="591"/>
        <v>0.46363000000000004</v>
      </c>
      <c r="AW916" s="132">
        <f t="shared" si="592"/>
        <v>0.46634000000000003</v>
      </c>
      <c r="AX916" s="132">
        <f t="shared" si="593"/>
        <v>1.502E-2</v>
      </c>
      <c r="AY916" s="132">
        <f t="shared" si="594"/>
        <v>1.5940000000000003E-2</v>
      </c>
      <c r="AZ916" s="132">
        <f t="shared" si="595"/>
        <v>0.29053000000000001</v>
      </c>
      <c r="BA916" s="132">
        <f t="shared" si="596"/>
        <v>0.12959000000000001</v>
      </c>
      <c r="BB916" s="132">
        <f t="shared" si="597"/>
        <v>0.66078000000000003</v>
      </c>
      <c r="BC916" s="132">
        <f t="shared" si="598"/>
        <v>0.16552</v>
      </c>
      <c r="BD916" s="132">
        <f t="shared" si="599"/>
        <v>0.17443</v>
      </c>
      <c r="BE916" s="132">
        <f t="shared" si="600"/>
        <v>5.2020000000000004E-2</v>
      </c>
      <c r="BF916" s="132">
        <f t="shared" si="601"/>
        <v>8.8050000000000003E-2</v>
      </c>
      <c r="BG916" s="132">
        <f t="shared" si="612"/>
        <v>1.1009999999999999E-2</v>
      </c>
      <c r="BH916" s="132"/>
      <c r="BI916" s="132">
        <f t="shared" si="584"/>
        <v>1.464</v>
      </c>
      <c r="BJ916" s="132">
        <f t="shared" si="584"/>
        <v>2.4684500000000003</v>
      </c>
      <c r="BK916" s="132">
        <f t="shared" si="584"/>
        <v>3.3511000000000002</v>
      </c>
      <c r="BL916" s="132">
        <f t="shared" si="602"/>
        <v>0.26</v>
      </c>
      <c r="BM916" s="132">
        <f t="shared" si="613"/>
        <v>1.3671</v>
      </c>
      <c r="BN916" s="132">
        <f t="shared" si="603"/>
        <v>1.0330400000000002</v>
      </c>
      <c r="BO916" s="132"/>
      <c r="BP916" s="132">
        <f t="shared" si="614"/>
        <v>3.8337500000000002</v>
      </c>
      <c r="BQ916" s="132">
        <f t="shared" si="615"/>
        <v>10.126800000000001</v>
      </c>
      <c r="BR916" s="132">
        <f t="shared" si="616"/>
        <v>0.38041999999999998</v>
      </c>
      <c r="BS916" s="132">
        <f t="shared" si="604"/>
        <v>0.13618000000000002</v>
      </c>
      <c r="BT916" s="132">
        <f t="shared" si="605"/>
        <v>1.3127</v>
      </c>
      <c r="BU916" s="132"/>
      <c r="BV916" s="132">
        <f t="shared" si="617"/>
        <v>0.32740000000000002</v>
      </c>
      <c r="BW916" s="133">
        <f t="shared" si="585"/>
        <v>1.8141</v>
      </c>
      <c r="BX916" s="133">
        <f t="shared" si="585"/>
        <v>1.7070000000000001</v>
      </c>
      <c r="BY916" s="133">
        <f t="shared" si="606"/>
        <v>0.27550000000000002</v>
      </c>
      <c r="BZ916" s="133">
        <f t="shared" si="607"/>
        <v>0.32650000000000001</v>
      </c>
      <c r="CA916" s="133">
        <f t="shared" si="608"/>
        <v>1.1900000000000001E-2</v>
      </c>
      <c r="CB916" s="133">
        <f t="shared" si="609"/>
        <v>6.9575000000000005</v>
      </c>
      <c r="CC916" s="133"/>
      <c r="CD916" s="133">
        <f t="shared" si="610"/>
        <v>2.1749000000000001</v>
      </c>
    </row>
    <row r="917" spans="1:82" ht="15.75" x14ac:dyDescent="0.25">
      <c r="A917" s="125">
        <v>44015</v>
      </c>
      <c r="B917" s="126">
        <v>15107</v>
      </c>
      <c r="C917" s="126">
        <v>50385</v>
      </c>
      <c r="D917" s="126">
        <v>68060</v>
      </c>
      <c r="E917" s="126">
        <v>13956</v>
      </c>
      <c r="F917" s="126">
        <v>47037</v>
      </c>
      <c r="G917" s="126">
        <v>3986</v>
      </c>
      <c r="H917" s="126">
        <v>20800</v>
      </c>
      <c r="I917" s="126">
        <v>17915</v>
      </c>
      <c r="J917" s="126">
        <v>102985</v>
      </c>
      <c r="K917" s="126">
        <v>78268</v>
      </c>
      <c r="L917" s="126">
        <v>3278</v>
      </c>
      <c r="M917" s="126">
        <v>19697</v>
      </c>
      <c r="N917" s="126">
        <v>72</v>
      </c>
      <c r="O917" s="126">
        <v>15348</v>
      </c>
      <c r="P917" s="126">
        <v>24430</v>
      </c>
      <c r="Q917" s="126">
        <v>2640</v>
      </c>
      <c r="R917" s="126">
        <v>13551</v>
      </c>
      <c r="S917" s="126">
        <v>45823</v>
      </c>
      <c r="T917" s="126">
        <v>17098</v>
      </c>
      <c r="U917" s="126">
        <v>2715</v>
      </c>
      <c r="V917" s="126">
        <v>28701</v>
      </c>
      <c r="W917" s="126">
        <v>32878</v>
      </c>
      <c r="X917" s="126">
        <v>18465</v>
      </c>
      <c r="Y917" s="126">
        <v>12620</v>
      </c>
      <c r="Z917" s="126">
        <v>17323</v>
      </c>
      <c r="AA917" s="126">
        <v>45946</v>
      </c>
      <c r="AB917" s="126">
        <v>1771</v>
      </c>
      <c r="AC917" s="126">
        <v>2020</v>
      </c>
      <c r="AD917" s="126">
        <v>8840</v>
      </c>
      <c r="AE917" s="126">
        <v>34218</v>
      </c>
      <c r="AF917" s="126">
        <v>4317</v>
      </c>
      <c r="AG917" s="126">
        <v>3010</v>
      </c>
      <c r="AH917" s="126">
        <v>70540</v>
      </c>
      <c r="AI917" s="126">
        <v>58840</v>
      </c>
      <c r="AJ917" s="126">
        <v>387420</v>
      </c>
      <c r="AK917" s="128">
        <f t="shared" si="619"/>
        <v>0.19697000000000001</v>
      </c>
      <c r="AL917" s="129">
        <f t="shared" si="620"/>
        <v>1.5107000000000002</v>
      </c>
      <c r="AM917" s="129">
        <f t="shared" si="621"/>
        <v>2.51925</v>
      </c>
      <c r="AN917" s="129">
        <f t="shared" si="621"/>
        <v>3.403</v>
      </c>
      <c r="AO917" s="129">
        <f t="shared" si="622"/>
        <v>10.298500000000001</v>
      </c>
      <c r="AP917" s="129">
        <f t="shared" si="623"/>
        <v>3.9134000000000002</v>
      </c>
      <c r="AQ917" s="129">
        <f t="shared" si="624"/>
        <v>0.70540000000000003</v>
      </c>
      <c r="AR917" s="129">
        <f t="shared" si="624"/>
        <v>0.58840000000000003</v>
      </c>
      <c r="AT917" s="131">
        <f t="shared" si="611"/>
        <v>44015</v>
      </c>
      <c r="AU917" s="132">
        <f t="shared" si="590"/>
        <v>0.34218000000000004</v>
      </c>
      <c r="AV917" s="132">
        <f t="shared" si="591"/>
        <v>0.45946000000000004</v>
      </c>
      <c r="AW917" s="132">
        <f t="shared" si="592"/>
        <v>0.45823000000000003</v>
      </c>
      <c r="AX917" s="132">
        <f t="shared" si="593"/>
        <v>2.0200000000000003E-2</v>
      </c>
      <c r="AY917" s="132">
        <f t="shared" si="594"/>
        <v>1.771E-2</v>
      </c>
      <c r="AZ917" s="132">
        <f t="shared" si="595"/>
        <v>0.28701000000000004</v>
      </c>
      <c r="BA917" s="132">
        <f t="shared" si="596"/>
        <v>0.12620000000000001</v>
      </c>
      <c r="BB917" s="132">
        <f t="shared" si="597"/>
        <v>0.65756000000000003</v>
      </c>
      <c r="BC917" s="132">
        <f t="shared" si="598"/>
        <v>0.17323000000000002</v>
      </c>
      <c r="BD917" s="132">
        <f t="shared" si="599"/>
        <v>0.18465000000000001</v>
      </c>
      <c r="BE917" s="132">
        <f t="shared" si="600"/>
        <v>4.3170000000000007E-2</v>
      </c>
      <c r="BF917" s="132">
        <f t="shared" si="601"/>
        <v>8.8400000000000006E-2</v>
      </c>
      <c r="BG917" s="132">
        <f t="shared" si="612"/>
        <v>3.0099999999999997E-3</v>
      </c>
      <c r="BH917" s="132"/>
      <c r="BI917" s="132">
        <f t="shared" si="584"/>
        <v>1.5107000000000002</v>
      </c>
      <c r="BJ917" s="132">
        <f t="shared" si="584"/>
        <v>2.51925</v>
      </c>
      <c r="BK917" s="132">
        <f t="shared" si="584"/>
        <v>3.403</v>
      </c>
      <c r="BL917" s="132">
        <f t="shared" si="602"/>
        <v>0.27150000000000002</v>
      </c>
      <c r="BM917" s="132">
        <f t="shared" si="613"/>
        <v>1.3956000000000002</v>
      </c>
      <c r="BN917" s="132">
        <f t="shared" si="603"/>
        <v>0.94074000000000013</v>
      </c>
      <c r="BO917" s="132"/>
      <c r="BP917" s="132">
        <f t="shared" si="614"/>
        <v>3.9134000000000002</v>
      </c>
      <c r="BQ917" s="132">
        <f t="shared" si="615"/>
        <v>10.298500000000001</v>
      </c>
      <c r="BR917" s="132">
        <f t="shared" si="616"/>
        <v>0.38741999999999999</v>
      </c>
      <c r="BS917" s="132">
        <f t="shared" si="604"/>
        <v>0.17098000000000002</v>
      </c>
      <c r="BT917" s="132">
        <f t="shared" si="605"/>
        <v>1.3551</v>
      </c>
      <c r="BU917" s="132"/>
      <c r="BV917" s="132">
        <f t="shared" si="617"/>
        <v>0.39860000000000001</v>
      </c>
      <c r="BW917" s="133">
        <f t="shared" si="585"/>
        <v>2.08</v>
      </c>
      <c r="BX917" s="133">
        <f t="shared" si="585"/>
        <v>1.7915000000000001</v>
      </c>
      <c r="BY917" s="133">
        <f t="shared" si="606"/>
        <v>0.26400000000000001</v>
      </c>
      <c r="BZ917" s="133">
        <f t="shared" si="607"/>
        <v>0.32780000000000004</v>
      </c>
      <c r="CA917" s="133">
        <f t="shared" si="608"/>
        <v>7.2000000000000007E-3</v>
      </c>
      <c r="CB917" s="133">
        <f t="shared" si="609"/>
        <v>7.6740000000000004</v>
      </c>
      <c r="CC917" s="133"/>
      <c r="CD917" s="133">
        <f t="shared" si="610"/>
        <v>2.4430000000000001</v>
      </c>
    </row>
    <row r="918" spans="1:82" ht="15.75" x14ac:dyDescent="0.25">
      <c r="A918" s="125">
        <v>44016</v>
      </c>
      <c r="B918" s="126">
        <v>15333</v>
      </c>
      <c r="C918" s="126">
        <v>51253</v>
      </c>
      <c r="D918" s="126">
        <v>68629</v>
      </c>
      <c r="E918" s="126">
        <v>13916</v>
      </c>
      <c r="F918" s="126">
        <v>46797</v>
      </c>
      <c r="G918" s="126">
        <v>4349</v>
      </c>
      <c r="H918" s="126">
        <v>22028</v>
      </c>
      <c r="I918" s="126">
        <v>18682</v>
      </c>
      <c r="J918" s="126">
        <v>103456</v>
      </c>
      <c r="K918" s="126">
        <v>78043</v>
      </c>
      <c r="L918" s="126">
        <v>3236</v>
      </c>
      <c r="M918" s="126">
        <v>20135</v>
      </c>
      <c r="N918" s="157">
        <v>72</v>
      </c>
      <c r="O918" s="126">
        <v>16304</v>
      </c>
      <c r="P918" s="126">
        <v>25108</v>
      </c>
      <c r="Q918" s="126">
        <v>2576</v>
      </c>
      <c r="R918" s="126">
        <v>13160</v>
      </c>
      <c r="S918" s="126">
        <v>45186</v>
      </c>
      <c r="T918" s="126">
        <v>13399</v>
      </c>
      <c r="U918" s="126">
        <v>2629</v>
      </c>
      <c r="V918" s="126">
        <v>29885</v>
      </c>
      <c r="W918" s="126">
        <v>33191</v>
      </c>
      <c r="X918" s="126">
        <v>20773</v>
      </c>
      <c r="Y918" s="126">
        <v>11540</v>
      </c>
      <c r="Z918" s="126">
        <v>17840</v>
      </c>
      <c r="AA918" s="126">
        <v>47018</v>
      </c>
      <c r="AB918" s="126">
        <v>1975</v>
      </c>
      <c r="AC918" s="126">
        <v>2373</v>
      </c>
      <c r="AD918" s="135">
        <v>7429</v>
      </c>
      <c r="AE918" s="126">
        <v>35371</v>
      </c>
      <c r="AF918" s="126">
        <v>4268</v>
      </c>
      <c r="AG918" s="126">
        <v>0</v>
      </c>
      <c r="AH918" s="126">
        <v>64220</v>
      </c>
      <c r="AI918" s="126">
        <v>52980</v>
      </c>
      <c r="AJ918" s="126">
        <v>381620</v>
      </c>
      <c r="AK918" s="128">
        <f t="shared" si="619"/>
        <v>0.20135000000000003</v>
      </c>
      <c r="AL918" s="129">
        <f t="shared" si="620"/>
        <v>1.5333000000000001</v>
      </c>
      <c r="AM918" s="129">
        <f t="shared" si="621"/>
        <v>2.5626500000000001</v>
      </c>
      <c r="AN918" s="129">
        <f t="shared" si="621"/>
        <v>3.4314500000000003</v>
      </c>
      <c r="AO918" s="129">
        <f t="shared" si="622"/>
        <v>10.345600000000001</v>
      </c>
      <c r="AP918" s="129">
        <f t="shared" si="623"/>
        <v>3.9021500000000002</v>
      </c>
      <c r="AQ918" s="129">
        <f t="shared" si="624"/>
        <v>0.6422000000000001</v>
      </c>
      <c r="AR918" s="129">
        <f t="shared" si="624"/>
        <v>0.52980000000000005</v>
      </c>
      <c r="AT918" s="131">
        <f t="shared" si="611"/>
        <v>44016</v>
      </c>
      <c r="AU918" s="132">
        <f t="shared" si="590"/>
        <v>0.35371000000000002</v>
      </c>
      <c r="AV918" s="132">
        <f t="shared" si="591"/>
        <v>0.47018000000000004</v>
      </c>
      <c r="AW918" s="132">
        <f t="shared" si="592"/>
        <v>0.45186000000000004</v>
      </c>
      <c r="AX918" s="132">
        <f t="shared" si="593"/>
        <v>2.3730000000000001E-2</v>
      </c>
      <c r="AY918" s="132">
        <f t="shared" si="594"/>
        <v>1.975E-2</v>
      </c>
      <c r="AZ918" s="132">
        <f t="shared" si="595"/>
        <v>0.29885</v>
      </c>
      <c r="BA918" s="132">
        <f t="shared" si="596"/>
        <v>0.1154</v>
      </c>
      <c r="BB918" s="132">
        <f t="shared" si="597"/>
        <v>0.66382000000000008</v>
      </c>
      <c r="BC918" s="132">
        <f t="shared" si="598"/>
        <v>0.1784</v>
      </c>
      <c r="BD918" s="132">
        <f t="shared" si="599"/>
        <v>0.20773000000000003</v>
      </c>
      <c r="BE918" s="132">
        <f t="shared" si="600"/>
        <v>4.2680000000000003E-2</v>
      </c>
      <c r="BF918" s="132">
        <f t="shared" si="601"/>
        <v>7.4290000000000009E-2</v>
      </c>
      <c r="BG918" s="132">
        <f t="shared" si="612"/>
        <v>0</v>
      </c>
      <c r="BH918" s="132"/>
      <c r="BI918" s="132">
        <f t="shared" si="584"/>
        <v>1.5333000000000001</v>
      </c>
      <c r="BJ918" s="132">
        <f t="shared" si="584"/>
        <v>2.5626500000000001</v>
      </c>
      <c r="BK918" s="132">
        <f t="shared" si="584"/>
        <v>3.4314500000000003</v>
      </c>
      <c r="BL918" s="132">
        <f t="shared" si="602"/>
        <v>0.26290000000000002</v>
      </c>
      <c r="BM918" s="132">
        <f t="shared" si="613"/>
        <v>1.3916000000000002</v>
      </c>
      <c r="BN918" s="132">
        <f t="shared" si="603"/>
        <v>0.93594000000000011</v>
      </c>
      <c r="BO918" s="132"/>
      <c r="BP918" s="132">
        <f t="shared" si="614"/>
        <v>3.9021500000000002</v>
      </c>
      <c r="BQ918" s="132">
        <f t="shared" si="615"/>
        <v>10.345600000000001</v>
      </c>
      <c r="BR918" s="132">
        <f t="shared" si="616"/>
        <v>0.38161999999999996</v>
      </c>
      <c r="BS918" s="132">
        <f t="shared" si="604"/>
        <v>0.13399</v>
      </c>
      <c r="BT918" s="132">
        <f t="shared" si="605"/>
        <v>1.3160000000000001</v>
      </c>
      <c r="BU918" s="132"/>
      <c r="BV918" s="132">
        <f t="shared" si="617"/>
        <v>0.43490000000000001</v>
      </c>
      <c r="BW918" s="133">
        <f t="shared" si="585"/>
        <v>2.2028000000000003</v>
      </c>
      <c r="BX918" s="133">
        <f t="shared" si="585"/>
        <v>1.8682000000000001</v>
      </c>
      <c r="BY918" s="133">
        <f t="shared" si="606"/>
        <v>0.2576</v>
      </c>
      <c r="BZ918" s="133">
        <f t="shared" si="607"/>
        <v>0.3236</v>
      </c>
      <c r="CA918" s="133">
        <f t="shared" si="608"/>
        <v>7.2000000000000007E-3</v>
      </c>
      <c r="CB918" s="133">
        <f t="shared" si="609"/>
        <v>8.152000000000001</v>
      </c>
      <c r="CC918" s="133"/>
      <c r="CD918" s="133">
        <f t="shared" si="610"/>
        <v>2.5108000000000001</v>
      </c>
    </row>
    <row r="919" spans="1:82" ht="15.75" x14ac:dyDescent="0.25">
      <c r="A919" s="125">
        <v>44017</v>
      </c>
      <c r="B919" s="126">
        <v>15483</v>
      </c>
      <c r="C919" s="126">
        <v>51789</v>
      </c>
      <c r="D919" s="126">
        <v>69177</v>
      </c>
      <c r="E919" s="126">
        <v>14465</v>
      </c>
      <c r="F919" s="135">
        <v>46076</v>
      </c>
      <c r="G919" s="126">
        <v>4288</v>
      </c>
      <c r="H919" s="126">
        <v>22201</v>
      </c>
      <c r="I919" s="126">
        <v>19905</v>
      </c>
      <c r="J919" s="126">
        <v>107671</v>
      </c>
      <c r="K919" s="126">
        <v>80436</v>
      </c>
      <c r="L919" s="126">
        <v>3418</v>
      </c>
      <c r="M919" s="126">
        <v>20429</v>
      </c>
      <c r="N919" s="126">
        <v>75</v>
      </c>
      <c r="O919" s="126">
        <v>17215</v>
      </c>
      <c r="P919" s="126">
        <v>25433</v>
      </c>
      <c r="Q919" s="126">
        <v>2724</v>
      </c>
      <c r="R919" s="126">
        <v>13037</v>
      </c>
      <c r="S919" s="126">
        <v>46051</v>
      </c>
      <c r="T919" s="126">
        <v>18315</v>
      </c>
      <c r="U919" s="126">
        <v>2569</v>
      </c>
      <c r="V919" s="126">
        <v>30541</v>
      </c>
      <c r="W919" s="126">
        <v>34152</v>
      </c>
      <c r="X919" s="126">
        <v>24463</v>
      </c>
      <c r="Y919" s="126">
        <v>12390</v>
      </c>
      <c r="Z919" s="126">
        <v>17262</v>
      </c>
      <c r="AA919" s="126">
        <v>49554</v>
      </c>
      <c r="AB919" s="126">
        <v>1863</v>
      </c>
      <c r="AC919" s="126">
        <v>2667</v>
      </c>
      <c r="AD919" s="135">
        <v>7134</v>
      </c>
      <c r="AE919" s="126">
        <v>36229</v>
      </c>
      <c r="AF919" s="126">
        <v>4686</v>
      </c>
      <c r="AG919" s="126">
        <v>11010</v>
      </c>
      <c r="AH919" s="126">
        <v>58750</v>
      </c>
      <c r="AI919" s="126">
        <v>50020</v>
      </c>
      <c r="AJ919" s="126">
        <v>382680</v>
      </c>
      <c r="AK919" s="128">
        <f t="shared" si="619"/>
        <v>0.20429000000000003</v>
      </c>
      <c r="AL919" s="129">
        <f t="shared" si="620"/>
        <v>1.5483</v>
      </c>
      <c r="AM919" s="129">
        <f t="shared" si="621"/>
        <v>2.5894500000000003</v>
      </c>
      <c r="AN919" s="129">
        <f t="shared" si="621"/>
        <v>3.45885</v>
      </c>
      <c r="AO919" s="129">
        <f t="shared" si="622"/>
        <v>10.767100000000001</v>
      </c>
      <c r="AP919" s="129">
        <f t="shared" si="623"/>
        <v>4.0217999999999998</v>
      </c>
      <c r="AQ919" s="129">
        <f t="shared" si="624"/>
        <v>0.58750000000000002</v>
      </c>
      <c r="AR919" s="129">
        <f t="shared" si="624"/>
        <v>0.50020000000000009</v>
      </c>
      <c r="AT919" s="131">
        <f t="shared" si="611"/>
        <v>44017</v>
      </c>
      <c r="AU919" s="132">
        <f t="shared" si="590"/>
        <v>0.36229000000000006</v>
      </c>
      <c r="AV919" s="132">
        <f t="shared" si="591"/>
        <v>0.49554000000000004</v>
      </c>
      <c r="AW919" s="132">
        <f t="shared" si="592"/>
        <v>0.46051000000000003</v>
      </c>
      <c r="AX919" s="132">
        <f t="shared" si="593"/>
        <v>2.6670000000000003E-2</v>
      </c>
      <c r="AY919" s="132">
        <f t="shared" si="594"/>
        <v>1.8630000000000001E-2</v>
      </c>
      <c r="AZ919" s="132">
        <f t="shared" si="595"/>
        <v>0.30541000000000001</v>
      </c>
      <c r="BA919" s="132">
        <f t="shared" si="596"/>
        <v>0.12390000000000001</v>
      </c>
      <c r="BB919" s="132">
        <f t="shared" si="597"/>
        <v>0.68304000000000009</v>
      </c>
      <c r="BC919" s="132">
        <f t="shared" si="598"/>
        <v>0.17262000000000002</v>
      </c>
      <c r="BD919" s="132">
        <f t="shared" si="599"/>
        <v>0.24463000000000001</v>
      </c>
      <c r="BE919" s="132">
        <f t="shared" si="600"/>
        <v>4.6860000000000006E-2</v>
      </c>
      <c r="BF919" s="132">
        <f t="shared" si="601"/>
        <v>7.1340000000000001E-2</v>
      </c>
      <c r="BG919" s="132">
        <f t="shared" si="612"/>
        <v>1.1009999999999999E-2</v>
      </c>
      <c r="BH919" s="132"/>
      <c r="BI919" s="132">
        <f t="shared" si="584"/>
        <v>1.5483</v>
      </c>
      <c r="BJ919" s="132">
        <f t="shared" si="584"/>
        <v>2.5894500000000003</v>
      </c>
      <c r="BK919" s="132">
        <f t="shared" si="584"/>
        <v>3.45885</v>
      </c>
      <c r="BL919" s="132">
        <f t="shared" si="602"/>
        <v>0.25690000000000002</v>
      </c>
      <c r="BM919" s="132">
        <f t="shared" si="613"/>
        <v>1.4465000000000001</v>
      </c>
      <c r="BN919" s="132">
        <f t="shared" si="603"/>
        <v>0.92152000000000012</v>
      </c>
      <c r="BO919" s="132"/>
      <c r="BP919" s="132">
        <f t="shared" si="614"/>
        <v>4.0217999999999998</v>
      </c>
      <c r="BQ919" s="132">
        <f t="shared" si="615"/>
        <v>10.767100000000001</v>
      </c>
      <c r="BR919" s="132">
        <f t="shared" si="616"/>
        <v>0.38267999999999996</v>
      </c>
      <c r="BS919" s="132">
        <f t="shared" si="604"/>
        <v>0.18315000000000001</v>
      </c>
      <c r="BT919" s="132">
        <f t="shared" si="605"/>
        <v>1.3037000000000001</v>
      </c>
      <c r="BU919" s="132"/>
      <c r="BV919" s="132">
        <f t="shared" si="617"/>
        <v>0.42880000000000001</v>
      </c>
      <c r="BW919" s="133">
        <f t="shared" si="585"/>
        <v>2.2201</v>
      </c>
      <c r="BX919" s="133">
        <f t="shared" si="585"/>
        <v>1.9905000000000002</v>
      </c>
      <c r="BY919" s="133">
        <f t="shared" si="606"/>
        <v>0.27240000000000003</v>
      </c>
      <c r="BZ919" s="133">
        <f t="shared" si="607"/>
        <v>0.34179999999999999</v>
      </c>
      <c r="CA919" s="133">
        <f t="shared" si="608"/>
        <v>7.5000000000000006E-3</v>
      </c>
      <c r="CB919" s="133">
        <f t="shared" si="609"/>
        <v>8.6074999999999999</v>
      </c>
      <c r="CC919" s="133"/>
      <c r="CD919" s="133">
        <f t="shared" si="610"/>
        <v>2.5433000000000003</v>
      </c>
    </row>
    <row r="920" spans="1:82" ht="15.75" x14ac:dyDescent="0.25">
      <c r="A920" s="125">
        <v>44018</v>
      </c>
      <c r="B920" s="138">
        <v>17008</v>
      </c>
      <c r="C920" s="138">
        <v>55046</v>
      </c>
      <c r="D920" s="138">
        <v>73205</v>
      </c>
      <c r="E920" s="138">
        <v>14683</v>
      </c>
      <c r="F920" s="146">
        <v>47470</v>
      </c>
      <c r="G920" s="138">
        <v>4026</v>
      </c>
      <c r="H920" s="138">
        <v>15702</v>
      </c>
      <c r="I920" s="138">
        <v>24027</v>
      </c>
      <c r="J920" s="138">
        <v>110458</v>
      </c>
      <c r="K920" s="138">
        <v>80440</v>
      </c>
      <c r="L920" s="138">
        <v>3770</v>
      </c>
      <c r="M920" s="138">
        <v>15433</v>
      </c>
      <c r="N920" s="138">
        <v>131</v>
      </c>
      <c r="O920" s="146">
        <v>18294</v>
      </c>
      <c r="P920" s="146">
        <v>26579</v>
      </c>
      <c r="Q920" s="146">
        <v>2680</v>
      </c>
      <c r="R920" s="138">
        <v>13354</v>
      </c>
      <c r="S920" s="138">
        <v>48912</v>
      </c>
      <c r="T920" s="138">
        <v>14046</v>
      </c>
      <c r="U920" s="138">
        <v>2596</v>
      </c>
      <c r="V920" s="138">
        <v>29648</v>
      </c>
      <c r="W920" s="138">
        <v>36727</v>
      </c>
      <c r="X920" s="138">
        <v>23856</v>
      </c>
      <c r="Y920" s="138">
        <v>13514</v>
      </c>
      <c r="Z920" s="138">
        <v>15708</v>
      </c>
      <c r="AA920" s="138">
        <v>48157</v>
      </c>
      <c r="AB920" s="138">
        <v>2098</v>
      </c>
      <c r="AC920" s="138">
        <v>1817</v>
      </c>
      <c r="AD920" s="146">
        <v>7840</v>
      </c>
      <c r="AE920" s="138">
        <v>36394</v>
      </c>
      <c r="AF920" s="138">
        <v>9124</v>
      </c>
      <c r="AG920" s="138">
        <v>3740</v>
      </c>
      <c r="AH920" s="138">
        <v>64210</v>
      </c>
      <c r="AI920" s="138">
        <v>52180</v>
      </c>
      <c r="AJ920" s="138">
        <v>386980</v>
      </c>
      <c r="AK920" s="128">
        <f t="shared" si="619"/>
        <v>0.15433000000000002</v>
      </c>
      <c r="AL920" s="129">
        <f t="shared" si="620"/>
        <v>1.7008000000000001</v>
      </c>
      <c r="AM920" s="129">
        <f t="shared" si="621"/>
        <v>2.7523</v>
      </c>
      <c r="AN920" s="129">
        <f t="shared" si="621"/>
        <v>3.66025</v>
      </c>
      <c r="AO920" s="129">
        <f t="shared" si="622"/>
        <v>11.0458</v>
      </c>
      <c r="AP920" s="129">
        <f t="shared" si="623"/>
        <v>4.0220000000000002</v>
      </c>
      <c r="AQ920" s="129">
        <f t="shared" si="624"/>
        <v>0.6421</v>
      </c>
      <c r="AR920" s="129">
        <f t="shared" si="624"/>
        <v>0.52180000000000004</v>
      </c>
      <c r="AT920" s="131">
        <f t="shared" si="611"/>
        <v>44018</v>
      </c>
      <c r="AU920" s="132">
        <f t="shared" si="590"/>
        <v>0.36394000000000004</v>
      </c>
      <c r="AV920" s="132">
        <f t="shared" si="591"/>
        <v>0.48157000000000005</v>
      </c>
      <c r="AW920" s="132">
        <f t="shared" si="592"/>
        <v>0.48912000000000005</v>
      </c>
      <c r="AX920" s="132">
        <f t="shared" si="593"/>
        <v>1.8170000000000002E-2</v>
      </c>
      <c r="AY920" s="132">
        <f t="shared" si="594"/>
        <v>2.0980000000000002E-2</v>
      </c>
      <c r="AZ920" s="132">
        <f t="shared" si="595"/>
        <v>0.29648000000000002</v>
      </c>
      <c r="BA920" s="132">
        <f t="shared" si="596"/>
        <v>0.13514000000000001</v>
      </c>
      <c r="BB920" s="132">
        <f t="shared" si="597"/>
        <v>0.73454000000000008</v>
      </c>
      <c r="BC920" s="132">
        <f t="shared" si="598"/>
        <v>0.15708000000000003</v>
      </c>
      <c r="BD920" s="132">
        <f t="shared" si="599"/>
        <v>0.23856000000000002</v>
      </c>
      <c r="BE920" s="132">
        <f t="shared" si="600"/>
        <v>9.1240000000000002E-2</v>
      </c>
      <c r="BF920" s="132">
        <f t="shared" si="601"/>
        <v>7.8400000000000011E-2</v>
      </c>
      <c r="BG920" s="132">
        <f t="shared" si="612"/>
        <v>3.7399999999999998E-3</v>
      </c>
      <c r="BH920" s="132"/>
      <c r="BI920" s="132">
        <f t="shared" si="584"/>
        <v>1.7008000000000001</v>
      </c>
      <c r="BJ920" s="132">
        <f t="shared" si="584"/>
        <v>2.7523</v>
      </c>
      <c r="BK920" s="132">
        <f t="shared" si="584"/>
        <v>3.66025</v>
      </c>
      <c r="BL920" s="132">
        <f t="shared" si="602"/>
        <v>0.2596</v>
      </c>
      <c r="BM920" s="132">
        <f t="shared" si="613"/>
        <v>1.4683000000000002</v>
      </c>
      <c r="BN920" s="132">
        <f t="shared" si="603"/>
        <v>0.94940000000000013</v>
      </c>
      <c r="BO920" s="132"/>
      <c r="BP920" s="132">
        <f t="shared" si="614"/>
        <v>4.0220000000000002</v>
      </c>
      <c r="BQ920" s="132">
        <f t="shared" si="615"/>
        <v>11.0458</v>
      </c>
      <c r="BR920" s="132">
        <f t="shared" si="616"/>
        <v>0.38697999999999999</v>
      </c>
      <c r="BS920" s="132">
        <f t="shared" si="604"/>
        <v>0.14046</v>
      </c>
      <c r="BT920" s="132">
        <f t="shared" si="605"/>
        <v>1.3354000000000001</v>
      </c>
      <c r="BU920" s="132"/>
      <c r="BV920" s="132">
        <f t="shared" si="617"/>
        <v>0.40260000000000001</v>
      </c>
      <c r="BW920" s="133">
        <f t="shared" si="585"/>
        <v>1.5702</v>
      </c>
      <c r="BX920" s="133">
        <f t="shared" si="585"/>
        <v>2.4027000000000003</v>
      </c>
      <c r="BY920" s="133">
        <f t="shared" si="606"/>
        <v>0.26800000000000002</v>
      </c>
      <c r="BZ920" s="133">
        <f t="shared" si="607"/>
        <v>0.377</v>
      </c>
      <c r="CA920" s="133">
        <f t="shared" si="608"/>
        <v>1.3100000000000001E-2</v>
      </c>
      <c r="CB920" s="133">
        <f t="shared" si="609"/>
        <v>9.1470000000000002</v>
      </c>
      <c r="CC920" s="133"/>
      <c r="CD920" s="133">
        <f t="shared" si="610"/>
        <v>2.6579000000000002</v>
      </c>
    </row>
    <row r="921" spans="1:82" ht="15.75" x14ac:dyDescent="0.25">
      <c r="A921" s="125">
        <v>44019</v>
      </c>
      <c r="B921" s="138">
        <v>15115</v>
      </c>
      <c r="C921" s="138">
        <v>50740</v>
      </c>
      <c r="D921" s="138">
        <v>68225</v>
      </c>
      <c r="E921" s="138">
        <v>13712</v>
      </c>
      <c r="F921" s="146">
        <v>46917</v>
      </c>
      <c r="G921" s="138">
        <v>3109</v>
      </c>
      <c r="H921" s="146">
        <v>17090</v>
      </c>
      <c r="I921" s="138">
        <v>23008</v>
      </c>
      <c r="J921" s="138">
        <v>103057</v>
      </c>
      <c r="K921" s="138">
        <v>76030</v>
      </c>
      <c r="L921" s="138">
        <v>4193</v>
      </c>
      <c r="M921" s="138">
        <v>18105</v>
      </c>
      <c r="N921" s="138">
        <v>158</v>
      </c>
      <c r="O921" s="146">
        <v>17293</v>
      </c>
      <c r="P921" s="146">
        <v>24390</v>
      </c>
      <c r="Q921" s="146">
        <v>2899</v>
      </c>
      <c r="R921" s="138">
        <v>14549</v>
      </c>
      <c r="S921" s="138">
        <v>47674</v>
      </c>
      <c r="T921" s="138">
        <v>11503</v>
      </c>
      <c r="U921" s="138">
        <v>2438</v>
      </c>
      <c r="V921" s="138">
        <v>28648</v>
      </c>
      <c r="W921" s="138">
        <v>33471</v>
      </c>
      <c r="X921" s="138">
        <v>20565</v>
      </c>
      <c r="Y921" s="138">
        <v>12277</v>
      </c>
      <c r="Z921" s="138">
        <v>14339</v>
      </c>
      <c r="AA921" s="138">
        <v>47049</v>
      </c>
      <c r="AB921" s="138">
        <v>1772</v>
      </c>
      <c r="AC921" s="138">
        <v>1311</v>
      </c>
      <c r="AD921" s="146">
        <v>7598</v>
      </c>
      <c r="AE921" s="138">
        <v>36232</v>
      </c>
      <c r="AF921" s="138">
        <v>6370</v>
      </c>
      <c r="AG921" s="138">
        <v>10470</v>
      </c>
      <c r="AH921" s="138">
        <v>59620</v>
      </c>
      <c r="AI921" s="138">
        <v>48450</v>
      </c>
      <c r="AJ921" s="138">
        <v>382060</v>
      </c>
      <c r="AK921" s="128">
        <f t="shared" si="619"/>
        <v>0.18105000000000002</v>
      </c>
      <c r="AL921" s="129">
        <f t="shared" si="620"/>
        <v>1.5115000000000001</v>
      </c>
      <c r="AM921" s="129">
        <f t="shared" si="621"/>
        <v>2.5369999999999999</v>
      </c>
      <c r="AN921" s="129">
        <f t="shared" si="621"/>
        <v>3.4112500000000003</v>
      </c>
      <c r="AO921" s="129">
        <f t="shared" si="622"/>
        <v>10.3057</v>
      </c>
      <c r="AP921" s="129">
        <f t="shared" si="623"/>
        <v>3.8015000000000003</v>
      </c>
      <c r="AQ921" s="129">
        <f t="shared" si="624"/>
        <v>0.59620000000000006</v>
      </c>
      <c r="AR921" s="129">
        <f t="shared" si="624"/>
        <v>0.48450000000000004</v>
      </c>
      <c r="AT921" s="131">
        <f t="shared" si="611"/>
        <v>44019</v>
      </c>
      <c r="AU921" s="132">
        <f t="shared" si="590"/>
        <v>0.36232000000000003</v>
      </c>
      <c r="AV921" s="132">
        <f t="shared" si="591"/>
        <v>0.47049000000000002</v>
      </c>
      <c r="AW921" s="132">
        <f t="shared" si="592"/>
        <v>0.47674000000000005</v>
      </c>
      <c r="AX921" s="132">
        <f t="shared" si="593"/>
        <v>1.3110000000000002E-2</v>
      </c>
      <c r="AY921" s="132">
        <f t="shared" si="594"/>
        <v>1.7720000000000003E-2</v>
      </c>
      <c r="AZ921" s="132">
        <f t="shared" si="595"/>
        <v>0.28648000000000001</v>
      </c>
      <c r="BA921" s="132">
        <f t="shared" si="596"/>
        <v>0.12277</v>
      </c>
      <c r="BB921" s="132">
        <f t="shared" si="597"/>
        <v>0.66942000000000002</v>
      </c>
      <c r="BC921" s="132">
        <f t="shared" si="598"/>
        <v>0.14339000000000002</v>
      </c>
      <c r="BD921" s="132">
        <f t="shared" si="599"/>
        <v>0.20565000000000003</v>
      </c>
      <c r="BE921" s="132">
        <f t="shared" si="600"/>
        <v>6.3700000000000007E-2</v>
      </c>
      <c r="BF921" s="132">
        <f t="shared" si="601"/>
        <v>7.5980000000000006E-2</v>
      </c>
      <c r="BG921" s="132">
        <f t="shared" si="612"/>
        <v>1.047E-2</v>
      </c>
      <c r="BH921" s="132"/>
      <c r="BI921" s="132">
        <f t="shared" si="584"/>
        <v>1.5115000000000001</v>
      </c>
      <c r="BJ921" s="132">
        <f t="shared" si="584"/>
        <v>2.5369999999999999</v>
      </c>
      <c r="BK921" s="132">
        <f t="shared" si="584"/>
        <v>3.4112500000000003</v>
      </c>
      <c r="BL921" s="132">
        <f t="shared" si="602"/>
        <v>0.24380000000000002</v>
      </c>
      <c r="BM921" s="132">
        <f t="shared" si="613"/>
        <v>1.3712</v>
      </c>
      <c r="BN921" s="132">
        <f t="shared" si="603"/>
        <v>0.93834000000000006</v>
      </c>
      <c r="BO921" s="132"/>
      <c r="BP921" s="132">
        <f t="shared" si="614"/>
        <v>3.8015000000000003</v>
      </c>
      <c r="BQ921" s="132">
        <f t="shared" si="615"/>
        <v>10.3057</v>
      </c>
      <c r="BR921" s="132">
        <f t="shared" si="616"/>
        <v>0.38205999999999996</v>
      </c>
      <c r="BS921" s="132">
        <f t="shared" si="604"/>
        <v>0.11503000000000001</v>
      </c>
      <c r="BT921" s="132">
        <f t="shared" si="605"/>
        <v>1.4549000000000001</v>
      </c>
      <c r="BU921" s="132"/>
      <c r="BV921" s="132">
        <f t="shared" si="617"/>
        <v>0.31090000000000001</v>
      </c>
      <c r="BW921" s="133">
        <f t="shared" si="585"/>
        <v>1.7090000000000001</v>
      </c>
      <c r="BX921" s="133">
        <f t="shared" si="585"/>
        <v>2.3008000000000002</v>
      </c>
      <c r="BY921" s="133">
        <f t="shared" si="606"/>
        <v>0.28989999999999999</v>
      </c>
      <c r="BZ921" s="133">
        <f t="shared" si="607"/>
        <v>0.41930000000000001</v>
      </c>
      <c r="CA921" s="133">
        <f t="shared" si="608"/>
        <v>1.5800000000000002E-2</v>
      </c>
      <c r="CB921" s="133">
        <f t="shared" si="609"/>
        <v>8.6464999999999996</v>
      </c>
      <c r="CC921" s="133"/>
      <c r="CD921" s="133">
        <f t="shared" si="610"/>
        <v>2.4390000000000001</v>
      </c>
    </row>
    <row r="922" spans="1:82" ht="15.75" x14ac:dyDescent="0.25">
      <c r="A922" s="125">
        <v>44020</v>
      </c>
      <c r="B922" s="138">
        <v>14800</v>
      </c>
      <c r="C922" s="138">
        <v>49808</v>
      </c>
      <c r="D922" s="138">
        <v>67980</v>
      </c>
      <c r="E922" s="138">
        <v>13798</v>
      </c>
      <c r="F922" s="146">
        <v>34849</v>
      </c>
      <c r="G922" s="138">
        <v>2933</v>
      </c>
      <c r="H922" s="146">
        <v>13422</v>
      </c>
      <c r="I922" s="138">
        <v>20889</v>
      </c>
      <c r="J922" s="138">
        <v>103336</v>
      </c>
      <c r="K922" s="138">
        <v>76811</v>
      </c>
      <c r="L922" s="138">
        <v>3965</v>
      </c>
      <c r="M922" s="138">
        <v>16986</v>
      </c>
      <c r="N922" s="138">
        <v>164</v>
      </c>
      <c r="O922" s="138">
        <v>16124</v>
      </c>
      <c r="P922" s="138">
        <v>22298</v>
      </c>
      <c r="Q922" s="138">
        <v>2681</v>
      </c>
      <c r="R922" s="138">
        <v>13222</v>
      </c>
      <c r="S922" s="138">
        <v>47354</v>
      </c>
      <c r="T922" s="138">
        <v>8212</v>
      </c>
      <c r="U922" s="138">
        <v>2549</v>
      </c>
      <c r="V922" s="138">
        <v>28403</v>
      </c>
      <c r="W922" s="138">
        <v>32826</v>
      </c>
      <c r="X922" s="138">
        <v>18314</v>
      </c>
      <c r="Y922" s="138">
        <v>12786</v>
      </c>
      <c r="Z922" s="138">
        <v>14898</v>
      </c>
      <c r="AA922" s="138">
        <v>46232</v>
      </c>
      <c r="AB922" s="138">
        <v>1861</v>
      </c>
      <c r="AC922" s="138">
        <v>1411</v>
      </c>
      <c r="AD922" s="138">
        <v>8016</v>
      </c>
      <c r="AE922" s="138">
        <v>37843</v>
      </c>
      <c r="AF922" s="138">
        <v>5495</v>
      </c>
      <c r="AG922" s="138">
        <v>0</v>
      </c>
      <c r="AH922" s="138">
        <v>63590</v>
      </c>
      <c r="AI922" s="138">
        <v>54780</v>
      </c>
      <c r="AJ922" s="138">
        <v>388400</v>
      </c>
      <c r="AK922" s="128">
        <f t="shared" si="619"/>
        <v>0.16986000000000001</v>
      </c>
      <c r="AL922" s="129">
        <f t="shared" si="620"/>
        <v>1.48</v>
      </c>
      <c r="AM922" s="129">
        <f t="shared" si="621"/>
        <v>2.4904000000000002</v>
      </c>
      <c r="AN922" s="129">
        <f t="shared" si="621"/>
        <v>3.399</v>
      </c>
      <c r="AO922" s="129">
        <f t="shared" si="622"/>
        <v>10.333600000000001</v>
      </c>
      <c r="AP922" s="129">
        <f t="shared" si="623"/>
        <v>3.8405500000000004</v>
      </c>
      <c r="AQ922" s="129">
        <f t="shared" si="624"/>
        <v>0.63590000000000002</v>
      </c>
      <c r="AR922" s="129">
        <f t="shared" si="624"/>
        <v>0.54780000000000006</v>
      </c>
      <c r="AT922" s="131">
        <f t="shared" si="611"/>
        <v>44020</v>
      </c>
      <c r="AU922" s="132">
        <f t="shared" si="590"/>
        <v>0.37843000000000004</v>
      </c>
      <c r="AV922" s="132">
        <f t="shared" si="591"/>
        <v>0.46232000000000006</v>
      </c>
      <c r="AW922" s="132">
        <f t="shared" si="592"/>
        <v>0.47354000000000002</v>
      </c>
      <c r="AX922" s="132">
        <f t="shared" si="593"/>
        <v>1.4110000000000001E-2</v>
      </c>
      <c r="AY922" s="132">
        <f t="shared" si="594"/>
        <v>1.8610000000000002E-2</v>
      </c>
      <c r="AZ922" s="132">
        <f t="shared" si="595"/>
        <v>0.28403</v>
      </c>
      <c r="BA922" s="132">
        <f t="shared" si="596"/>
        <v>0.12786</v>
      </c>
      <c r="BB922" s="132">
        <f t="shared" si="597"/>
        <v>0.6565200000000001</v>
      </c>
      <c r="BC922" s="132">
        <f t="shared" si="598"/>
        <v>0.14898</v>
      </c>
      <c r="BD922" s="132">
        <f t="shared" si="599"/>
        <v>0.18314000000000002</v>
      </c>
      <c r="BE922" s="132">
        <f t="shared" si="600"/>
        <v>5.4950000000000006E-2</v>
      </c>
      <c r="BF922" s="132">
        <f t="shared" si="601"/>
        <v>8.0160000000000009E-2</v>
      </c>
      <c r="BG922" s="132">
        <f t="shared" si="612"/>
        <v>0</v>
      </c>
      <c r="BH922" s="132"/>
      <c r="BI922" s="132">
        <f t="shared" si="584"/>
        <v>1.48</v>
      </c>
      <c r="BJ922" s="132">
        <f t="shared" si="584"/>
        <v>2.4904000000000002</v>
      </c>
      <c r="BK922" s="132">
        <f t="shared" si="584"/>
        <v>3.399</v>
      </c>
      <c r="BL922" s="132">
        <f t="shared" si="602"/>
        <v>0.25490000000000002</v>
      </c>
      <c r="BM922" s="132">
        <f t="shared" si="613"/>
        <v>1.3798000000000001</v>
      </c>
      <c r="BN922" s="132">
        <f t="shared" si="603"/>
        <v>0.69698000000000004</v>
      </c>
      <c r="BO922" s="132"/>
      <c r="BP922" s="132">
        <f t="shared" si="614"/>
        <v>3.8405500000000004</v>
      </c>
      <c r="BQ922" s="132">
        <f t="shared" si="615"/>
        <v>10.333600000000001</v>
      </c>
      <c r="BR922" s="132">
        <f t="shared" si="616"/>
        <v>0.38839999999999997</v>
      </c>
      <c r="BS922" s="132">
        <f t="shared" si="604"/>
        <v>8.2120000000000012E-2</v>
      </c>
      <c r="BT922" s="132">
        <f t="shared" si="605"/>
        <v>1.3222</v>
      </c>
      <c r="BU922" s="132"/>
      <c r="BV922" s="132">
        <f t="shared" si="617"/>
        <v>0.29330000000000001</v>
      </c>
      <c r="BW922" s="133">
        <f t="shared" si="585"/>
        <v>1.3422000000000001</v>
      </c>
      <c r="BX922" s="133">
        <f t="shared" si="585"/>
        <v>2.0889000000000002</v>
      </c>
      <c r="BY922" s="133">
        <f t="shared" si="606"/>
        <v>0.2681</v>
      </c>
      <c r="BZ922" s="133">
        <f t="shared" si="607"/>
        <v>0.39650000000000002</v>
      </c>
      <c r="CA922" s="133">
        <f t="shared" si="608"/>
        <v>1.6400000000000001E-2</v>
      </c>
      <c r="CB922" s="133">
        <f t="shared" si="609"/>
        <v>8.0619999999999994</v>
      </c>
      <c r="CC922" s="133"/>
      <c r="CD922" s="133">
        <f t="shared" si="610"/>
        <v>2.2298</v>
      </c>
    </row>
    <row r="923" spans="1:82" ht="15.75" x14ac:dyDescent="0.25">
      <c r="A923" s="125">
        <v>44021</v>
      </c>
      <c r="B923" s="126">
        <v>14717</v>
      </c>
      <c r="C923" s="126">
        <v>49549</v>
      </c>
      <c r="D923" s="126">
        <v>67267</v>
      </c>
      <c r="E923" s="126">
        <v>13729</v>
      </c>
      <c r="F923" s="126">
        <v>45575</v>
      </c>
      <c r="G923" s="126">
        <v>3019</v>
      </c>
      <c r="H923" s="126">
        <v>14689</v>
      </c>
      <c r="I923" s="126">
        <v>20016</v>
      </c>
      <c r="J923" s="126">
        <v>101491</v>
      </c>
      <c r="K923" s="126">
        <v>75917</v>
      </c>
      <c r="L923" s="126">
        <v>3940</v>
      </c>
      <c r="M923" s="126">
        <v>17182</v>
      </c>
      <c r="N923" s="126">
        <v>177</v>
      </c>
      <c r="O923" s="126">
        <v>17018</v>
      </c>
      <c r="P923" s="126">
        <v>22472</v>
      </c>
      <c r="Q923" s="126">
        <v>2674</v>
      </c>
      <c r="R923" s="126">
        <v>12876</v>
      </c>
      <c r="S923" s="126">
        <v>46708</v>
      </c>
      <c r="T923" s="126">
        <v>11735</v>
      </c>
      <c r="U923" s="126">
        <v>2518</v>
      </c>
      <c r="V923" s="126">
        <v>28395</v>
      </c>
      <c r="W923" s="126">
        <v>33136</v>
      </c>
      <c r="X923" s="126">
        <v>17196</v>
      </c>
      <c r="Y923" s="126">
        <v>12898</v>
      </c>
      <c r="Z923" s="126">
        <v>15150</v>
      </c>
      <c r="AA923" s="126">
        <v>45323</v>
      </c>
      <c r="AB923" s="126">
        <v>1508</v>
      </c>
      <c r="AC923" s="126">
        <v>1705</v>
      </c>
      <c r="AD923" s="126">
        <v>6563</v>
      </c>
      <c r="AE923" s="126">
        <v>35926</v>
      </c>
      <c r="AF923" s="126">
        <v>5601</v>
      </c>
      <c r="AG923" s="126">
        <v>0</v>
      </c>
      <c r="AH923" s="126">
        <v>52690</v>
      </c>
      <c r="AI923" s="126">
        <v>43510</v>
      </c>
      <c r="AJ923" s="126">
        <v>374360</v>
      </c>
      <c r="AK923" s="128">
        <f t="shared" si="619"/>
        <v>0.17182</v>
      </c>
      <c r="AL923" s="129">
        <f t="shared" si="620"/>
        <v>1.4717</v>
      </c>
      <c r="AM923" s="129">
        <f t="shared" si="621"/>
        <v>2.4774500000000002</v>
      </c>
      <c r="AN923" s="129">
        <f t="shared" si="621"/>
        <v>3.3633500000000001</v>
      </c>
      <c r="AO923" s="129">
        <f t="shared" si="622"/>
        <v>10.149100000000001</v>
      </c>
      <c r="AP923" s="129">
        <f t="shared" si="623"/>
        <v>3.7958500000000002</v>
      </c>
      <c r="AQ923" s="129">
        <f t="shared" si="624"/>
        <v>0.52690000000000003</v>
      </c>
      <c r="AR923" s="129">
        <f t="shared" si="624"/>
        <v>0.43510000000000004</v>
      </c>
      <c r="AT923" s="131">
        <f t="shared" si="611"/>
        <v>44021</v>
      </c>
      <c r="AU923" s="132">
        <f t="shared" si="590"/>
        <v>0.35926000000000002</v>
      </c>
      <c r="AV923" s="132">
        <f t="shared" si="591"/>
        <v>0.45323000000000002</v>
      </c>
      <c r="AW923" s="132">
        <f t="shared" si="592"/>
        <v>0.46708000000000005</v>
      </c>
      <c r="AX923" s="132">
        <f t="shared" si="593"/>
        <v>1.7050000000000003E-2</v>
      </c>
      <c r="AY923" s="132">
        <f t="shared" si="594"/>
        <v>1.5080000000000001E-2</v>
      </c>
      <c r="AZ923" s="132">
        <f t="shared" si="595"/>
        <v>0.28395000000000004</v>
      </c>
      <c r="BA923" s="132">
        <f t="shared" si="596"/>
        <v>0.12898000000000001</v>
      </c>
      <c r="BB923" s="132">
        <f t="shared" si="597"/>
        <v>0.66272000000000009</v>
      </c>
      <c r="BC923" s="132">
        <f t="shared" si="598"/>
        <v>0.15150000000000002</v>
      </c>
      <c r="BD923" s="132">
        <f t="shared" si="599"/>
        <v>0.17196</v>
      </c>
      <c r="BE923" s="132">
        <f t="shared" si="600"/>
        <v>5.6010000000000004E-2</v>
      </c>
      <c r="BF923" s="132">
        <f t="shared" si="601"/>
        <v>6.5630000000000008E-2</v>
      </c>
      <c r="BG923" s="132">
        <f t="shared" si="612"/>
        <v>0</v>
      </c>
      <c r="BH923" s="132"/>
      <c r="BI923" s="132">
        <f t="shared" si="584"/>
        <v>1.4717</v>
      </c>
      <c r="BJ923" s="132">
        <f t="shared" si="584"/>
        <v>2.4774500000000002</v>
      </c>
      <c r="BK923" s="132">
        <f t="shared" si="584"/>
        <v>3.3633500000000001</v>
      </c>
      <c r="BL923" s="132">
        <f t="shared" si="602"/>
        <v>0.25180000000000002</v>
      </c>
      <c r="BM923" s="132">
        <f t="shared" si="613"/>
        <v>1.3729</v>
      </c>
      <c r="BN923" s="132">
        <f t="shared" si="603"/>
        <v>0.91150000000000009</v>
      </c>
      <c r="BO923" s="132"/>
      <c r="BP923" s="132">
        <f t="shared" si="614"/>
        <v>3.7958500000000002</v>
      </c>
      <c r="BQ923" s="132">
        <f t="shared" si="615"/>
        <v>10.149100000000001</v>
      </c>
      <c r="BR923" s="132">
        <f t="shared" si="616"/>
        <v>0.37435999999999997</v>
      </c>
      <c r="BS923" s="132">
        <f t="shared" si="604"/>
        <v>0.11735000000000001</v>
      </c>
      <c r="BT923" s="132">
        <f t="shared" si="605"/>
        <v>1.2876000000000001</v>
      </c>
      <c r="BU923" s="132"/>
      <c r="BV923" s="132">
        <f t="shared" si="617"/>
        <v>0.3019</v>
      </c>
      <c r="BW923" s="133">
        <f t="shared" si="585"/>
        <v>1.4689000000000001</v>
      </c>
      <c r="BX923" s="133">
        <f t="shared" si="585"/>
        <v>2.0016000000000003</v>
      </c>
      <c r="BY923" s="133">
        <f t="shared" si="606"/>
        <v>0.26740000000000003</v>
      </c>
      <c r="BZ923" s="133">
        <f t="shared" si="607"/>
        <v>0.39400000000000002</v>
      </c>
      <c r="CA923" s="133">
        <f t="shared" si="608"/>
        <v>1.77E-2</v>
      </c>
      <c r="CB923" s="133">
        <f t="shared" si="609"/>
        <v>8.5090000000000003</v>
      </c>
      <c r="CC923" s="133"/>
      <c r="CD923" s="133">
        <f t="shared" si="610"/>
        <v>2.2472000000000003</v>
      </c>
    </row>
    <row r="924" spans="1:82" ht="15.75" x14ac:dyDescent="0.25">
      <c r="A924" s="125">
        <v>44022</v>
      </c>
      <c r="B924" s="138">
        <v>24434</v>
      </c>
      <c r="C924" s="138">
        <v>76365</v>
      </c>
      <c r="D924" s="138">
        <v>99562</v>
      </c>
      <c r="E924" s="138">
        <v>22174</v>
      </c>
      <c r="F924" s="138">
        <v>55205</v>
      </c>
      <c r="G924" s="138">
        <v>8427</v>
      </c>
      <c r="H924" s="146">
        <v>52201</v>
      </c>
      <c r="I924" s="138">
        <v>52201</v>
      </c>
      <c r="J924" s="138">
        <v>139116</v>
      </c>
      <c r="K924" s="138">
        <v>103038</v>
      </c>
      <c r="L924" s="138">
        <v>5064</v>
      </c>
      <c r="M924" s="138">
        <v>19885</v>
      </c>
      <c r="N924" s="138">
        <v>260</v>
      </c>
      <c r="O924" s="138">
        <v>25557</v>
      </c>
      <c r="P924" s="138">
        <v>36248</v>
      </c>
      <c r="Q924" s="138">
        <v>4839</v>
      </c>
      <c r="R924" s="138">
        <v>18198</v>
      </c>
      <c r="S924" s="138">
        <v>58670</v>
      </c>
      <c r="T924" s="138">
        <v>14322</v>
      </c>
      <c r="U924" s="138">
        <v>6387</v>
      </c>
      <c r="V924" s="138">
        <v>42681</v>
      </c>
      <c r="W924" s="138">
        <v>51835</v>
      </c>
      <c r="X924" s="138">
        <v>38004</v>
      </c>
      <c r="Y924" s="138">
        <v>22210</v>
      </c>
      <c r="Z924" s="138">
        <v>20480</v>
      </c>
      <c r="AA924" s="138">
        <v>62110</v>
      </c>
      <c r="AB924" s="138">
        <v>4626</v>
      </c>
      <c r="AC924" s="138">
        <v>2229</v>
      </c>
      <c r="AD924" s="138">
        <v>12582</v>
      </c>
      <c r="AE924" s="138">
        <v>44479</v>
      </c>
      <c r="AF924" s="138">
        <v>17479</v>
      </c>
      <c r="AG924" s="138">
        <v>11010</v>
      </c>
      <c r="AH924" s="138">
        <v>79820</v>
      </c>
      <c r="AI924" s="138">
        <v>81940</v>
      </c>
      <c r="AJ924" s="138">
        <v>386780</v>
      </c>
      <c r="AK924" s="128">
        <f t="shared" si="619"/>
        <v>0.19885000000000003</v>
      </c>
      <c r="AL924" s="129">
        <f t="shared" si="620"/>
        <v>2.4434</v>
      </c>
      <c r="AM924" s="129">
        <f t="shared" si="621"/>
        <v>3.8182500000000004</v>
      </c>
      <c r="AN924" s="129">
        <f t="shared" si="621"/>
        <v>4.9781000000000004</v>
      </c>
      <c r="AO924" s="129">
        <f t="shared" si="622"/>
        <v>13.9116</v>
      </c>
      <c r="AP924" s="129">
        <f t="shared" si="623"/>
        <v>5.1519000000000004</v>
      </c>
      <c r="AQ924" s="129">
        <f t="shared" si="624"/>
        <v>0.79820000000000002</v>
      </c>
      <c r="AR924" s="129">
        <f t="shared" si="624"/>
        <v>0.81940000000000002</v>
      </c>
      <c r="AT924" s="131">
        <f t="shared" si="611"/>
        <v>44022</v>
      </c>
      <c r="AU924" s="132">
        <f t="shared" si="590"/>
        <v>0.44479000000000002</v>
      </c>
      <c r="AV924" s="132">
        <f t="shared" si="591"/>
        <v>0.6211000000000001</v>
      </c>
      <c r="AW924" s="132">
        <f t="shared" si="592"/>
        <v>0.5867</v>
      </c>
      <c r="AX924" s="132">
        <f t="shared" si="593"/>
        <v>2.2290000000000001E-2</v>
      </c>
      <c r="AY924" s="132">
        <f t="shared" si="594"/>
        <v>4.6260000000000003E-2</v>
      </c>
      <c r="AZ924" s="132">
        <f t="shared" si="595"/>
        <v>0.42681000000000002</v>
      </c>
      <c r="BA924" s="132">
        <f t="shared" si="596"/>
        <v>0.22210000000000002</v>
      </c>
      <c r="BB924" s="132">
        <f t="shared" si="597"/>
        <v>1.0367000000000002</v>
      </c>
      <c r="BC924" s="132">
        <f t="shared" si="598"/>
        <v>0.20480000000000001</v>
      </c>
      <c r="BD924" s="132">
        <f t="shared" si="599"/>
        <v>0.38004000000000004</v>
      </c>
      <c r="BE924" s="132">
        <f t="shared" si="600"/>
        <v>0.17479</v>
      </c>
      <c r="BF924" s="132">
        <f t="shared" si="601"/>
        <v>0.12582000000000002</v>
      </c>
      <c r="BG924" s="132">
        <f t="shared" si="612"/>
        <v>1.1009999999999999E-2</v>
      </c>
      <c r="BH924" s="132"/>
      <c r="BI924" s="132">
        <f t="shared" si="584"/>
        <v>2.4434</v>
      </c>
      <c r="BJ924" s="132">
        <f t="shared" si="584"/>
        <v>3.8182500000000004</v>
      </c>
      <c r="BK924" s="132">
        <f t="shared" si="584"/>
        <v>4.9781000000000004</v>
      </c>
      <c r="BL924" s="132">
        <f t="shared" si="602"/>
        <v>0.63870000000000005</v>
      </c>
      <c r="BM924" s="132">
        <f t="shared" si="613"/>
        <v>2.2174</v>
      </c>
      <c r="BN924" s="132">
        <f t="shared" si="603"/>
        <v>1.1041000000000001</v>
      </c>
      <c r="BO924" s="132"/>
      <c r="BP924" s="132">
        <f t="shared" si="614"/>
        <v>5.1519000000000004</v>
      </c>
      <c r="BQ924" s="132">
        <f t="shared" si="615"/>
        <v>13.9116</v>
      </c>
      <c r="BR924" s="132">
        <f t="shared" si="616"/>
        <v>0.38677999999999996</v>
      </c>
      <c r="BS924" s="132">
        <f t="shared" si="604"/>
        <v>0.14322000000000001</v>
      </c>
      <c r="BT924" s="132">
        <f t="shared" si="605"/>
        <v>1.8198000000000001</v>
      </c>
      <c r="BU924" s="132"/>
      <c r="BV924" s="132">
        <f t="shared" si="617"/>
        <v>0.8427</v>
      </c>
      <c r="BW924" s="133">
        <f t="shared" si="585"/>
        <v>5.2201000000000004</v>
      </c>
      <c r="BX924" s="133">
        <f t="shared" si="585"/>
        <v>5.2201000000000004</v>
      </c>
      <c r="BY924" s="133">
        <f t="shared" si="606"/>
        <v>0.4839</v>
      </c>
      <c r="BZ924" s="133">
        <f t="shared" si="607"/>
        <v>0.50640000000000007</v>
      </c>
      <c r="CA924" s="133">
        <f t="shared" si="608"/>
        <v>2.6000000000000002E-2</v>
      </c>
      <c r="CB924" s="133">
        <f t="shared" si="609"/>
        <v>12.778500000000001</v>
      </c>
      <c r="CC924" s="133"/>
      <c r="CD924" s="133">
        <f t="shared" si="610"/>
        <v>3.6248</v>
      </c>
    </row>
    <row r="925" spans="1:82" ht="15.75" x14ac:dyDescent="0.25">
      <c r="A925" s="125">
        <v>44023</v>
      </c>
      <c r="B925" s="138">
        <v>19029</v>
      </c>
      <c r="C925" s="138">
        <v>61623</v>
      </c>
      <c r="D925" s="138">
        <v>81982</v>
      </c>
      <c r="E925" s="138">
        <v>16238</v>
      </c>
      <c r="F925" s="138">
        <v>49947</v>
      </c>
      <c r="G925" s="138">
        <v>4769</v>
      </c>
      <c r="H925" s="146">
        <v>31676</v>
      </c>
      <c r="I925" s="138">
        <v>31409</v>
      </c>
      <c r="J925" s="138">
        <v>119393</v>
      </c>
      <c r="K925" s="138">
        <v>85810</v>
      </c>
      <c r="L925" s="138">
        <v>7669</v>
      </c>
      <c r="M925" s="138">
        <v>18547</v>
      </c>
      <c r="N925" s="138">
        <v>157</v>
      </c>
      <c r="O925" s="138">
        <v>22142</v>
      </c>
      <c r="P925" s="138">
        <v>31730</v>
      </c>
      <c r="Q925" s="138">
        <v>4421</v>
      </c>
      <c r="R925" s="138">
        <v>15158</v>
      </c>
      <c r="S925" s="138">
        <v>48944</v>
      </c>
      <c r="T925" s="138">
        <v>12995</v>
      </c>
      <c r="U925" s="138">
        <v>4081</v>
      </c>
      <c r="V925" s="138">
        <v>35420</v>
      </c>
      <c r="W925" s="138">
        <v>35341</v>
      </c>
      <c r="X925" s="138">
        <v>27435</v>
      </c>
      <c r="Y925" s="138">
        <v>14352</v>
      </c>
      <c r="Z925" s="138">
        <v>16142</v>
      </c>
      <c r="AA925" s="138">
        <v>52577</v>
      </c>
      <c r="AB925" s="138">
        <v>2382</v>
      </c>
      <c r="AC925" s="138">
        <v>2058</v>
      </c>
      <c r="AD925" s="138">
        <v>6448</v>
      </c>
      <c r="AE925" s="138">
        <v>37862</v>
      </c>
      <c r="AF925" s="138">
        <v>6608</v>
      </c>
      <c r="AG925" s="138">
        <v>11010</v>
      </c>
      <c r="AH925" s="138">
        <v>48210</v>
      </c>
      <c r="AI925" s="138">
        <v>39160</v>
      </c>
      <c r="AJ925" s="138">
        <v>382080</v>
      </c>
      <c r="AK925" s="128">
        <f t="shared" si="619"/>
        <v>0.18547000000000002</v>
      </c>
      <c r="AL925" s="129">
        <f t="shared" si="620"/>
        <v>1.9029</v>
      </c>
      <c r="AM925" s="129">
        <f t="shared" si="621"/>
        <v>3.0811500000000001</v>
      </c>
      <c r="AN925" s="129">
        <f t="shared" si="621"/>
        <v>4.0991</v>
      </c>
      <c r="AO925" s="129">
        <f t="shared" si="622"/>
        <v>11.939300000000001</v>
      </c>
      <c r="AP925" s="129">
        <f t="shared" si="623"/>
        <v>4.2905000000000006</v>
      </c>
      <c r="AQ925" s="129">
        <f t="shared" si="624"/>
        <v>0.48210000000000003</v>
      </c>
      <c r="AR925" s="129">
        <f t="shared" si="624"/>
        <v>0.39160000000000006</v>
      </c>
      <c r="AT925" s="131">
        <f t="shared" si="611"/>
        <v>44023</v>
      </c>
      <c r="AU925" s="132">
        <f t="shared" si="590"/>
        <v>0.37862000000000001</v>
      </c>
      <c r="AV925" s="132">
        <f t="shared" si="591"/>
        <v>0.52577000000000007</v>
      </c>
      <c r="AW925" s="132">
        <f t="shared" si="592"/>
        <v>0.48944000000000004</v>
      </c>
      <c r="AX925" s="132">
        <f t="shared" si="593"/>
        <v>2.0580000000000001E-2</v>
      </c>
      <c r="AY925" s="132">
        <f t="shared" si="594"/>
        <v>2.3820000000000001E-2</v>
      </c>
      <c r="AZ925" s="132">
        <f t="shared" si="595"/>
        <v>0.35420000000000001</v>
      </c>
      <c r="BA925" s="132">
        <f t="shared" si="596"/>
        <v>0.14352000000000001</v>
      </c>
      <c r="BB925" s="132">
        <f t="shared" si="597"/>
        <v>0.70682</v>
      </c>
      <c r="BC925" s="132">
        <f t="shared" si="598"/>
        <v>0.16142000000000001</v>
      </c>
      <c r="BD925" s="132">
        <f t="shared" si="599"/>
        <v>0.27435000000000004</v>
      </c>
      <c r="BE925" s="132">
        <f t="shared" si="600"/>
        <v>6.608E-2</v>
      </c>
      <c r="BF925" s="132">
        <f t="shared" si="601"/>
        <v>6.448000000000001E-2</v>
      </c>
      <c r="BG925" s="132">
        <f t="shared" si="612"/>
        <v>1.1009999999999999E-2</v>
      </c>
      <c r="BH925" s="132"/>
      <c r="BI925" s="132">
        <f t="shared" si="584"/>
        <v>1.9029</v>
      </c>
      <c r="BJ925" s="132">
        <f t="shared" si="584"/>
        <v>3.0811500000000001</v>
      </c>
      <c r="BK925" s="132">
        <f t="shared" si="584"/>
        <v>4.0991</v>
      </c>
      <c r="BL925" s="132">
        <f t="shared" si="602"/>
        <v>0.40810000000000002</v>
      </c>
      <c r="BM925" s="132">
        <f t="shared" si="613"/>
        <v>1.6238000000000001</v>
      </c>
      <c r="BN925" s="132">
        <f t="shared" si="603"/>
        <v>0.99894000000000005</v>
      </c>
      <c r="BO925" s="132"/>
      <c r="BP925" s="132">
        <f t="shared" si="614"/>
        <v>4.2905000000000006</v>
      </c>
      <c r="BQ925" s="132">
        <f t="shared" si="615"/>
        <v>11.939300000000001</v>
      </c>
      <c r="BR925" s="132">
        <f t="shared" si="616"/>
        <v>0.38207999999999998</v>
      </c>
      <c r="BS925" s="132">
        <f t="shared" si="604"/>
        <v>0.12995000000000001</v>
      </c>
      <c r="BT925" s="132">
        <f t="shared" si="605"/>
        <v>1.5158</v>
      </c>
      <c r="BU925" s="132"/>
      <c r="BV925" s="132">
        <f t="shared" si="617"/>
        <v>0.47690000000000005</v>
      </c>
      <c r="BW925" s="133">
        <f t="shared" si="585"/>
        <v>3.1676000000000002</v>
      </c>
      <c r="BX925" s="133">
        <f t="shared" si="585"/>
        <v>3.1409000000000002</v>
      </c>
      <c r="BY925" s="133">
        <f t="shared" si="606"/>
        <v>0.44210000000000005</v>
      </c>
      <c r="BZ925" s="133">
        <f t="shared" si="607"/>
        <v>0.76690000000000003</v>
      </c>
      <c r="CA925" s="133">
        <f t="shared" si="608"/>
        <v>1.5700000000000002E-2</v>
      </c>
      <c r="CB925" s="133">
        <f t="shared" si="609"/>
        <v>11.071</v>
      </c>
      <c r="CC925" s="133"/>
      <c r="CD925" s="133">
        <f t="shared" si="610"/>
        <v>3.173</v>
      </c>
    </row>
    <row r="926" spans="1:82" ht="15.75" x14ac:dyDescent="0.25">
      <c r="A926" s="125">
        <v>44024</v>
      </c>
      <c r="B926" s="138">
        <v>17962</v>
      </c>
      <c r="C926" s="138">
        <v>58285</v>
      </c>
      <c r="D926" s="138">
        <v>74525</v>
      </c>
      <c r="E926" s="138">
        <v>15050</v>
      </c>
      <c r="F926" s="138">
        <v>49200</v>
      </c>
      <c r="G926" s="138">
        <v>4233</v>
      </c>
      <c r="H926" s="146">
        <v>20440</v>
      </c>
      <c r="I926" s="138">
        <v>28605</v>
      </c>
      <c r="J926" s="138">
        <v>110276</v>
      </c>
      <c r="K926" s="138">
        <v>82062</v>
      </c>
      <c r="L926" s="138">
        <v>5925</v>
      </c>
      <c r="M926" s="138">
        <v>16256</v>
      </c>
      <c r="N926" s="138">
        <v>173</v>
      </c>
      <c r="O926" s="138">
        <v>20632</v>
      </c>
      <c r="P926" s="138">
        <v>29411</v>
      </c>
      <c r="Q926" s="138">
        <v>3676</v>
      </c>
      <c r="R926" s="138">
        <v>14468</v>
      </c>
      <c r="S926" s="138">
        <v>46286</v>
      </c>
      <c r="T926" s="138">
        <v>9501</v>
      </c>
      <c r="U926" s="138">
        <v>3445</v>
      </c>
      <c r="V926" s="138">
        <v>33082</v>
      </c>
      <c r="W926" s="138">
        <v>33897</v>
      </c>
      <c r="X926" s="138">
        <v>20935</v>
      </c>
      <c r="Y926" s="138">
        <v>12142</v>
      </c>
      <c r="Z926" s="138">
        <v>15569</v>
      </c>
      <c r="AA926" s="138">
        <v>50836</v>
      </c>
      <c r="AB926" s="138">
        <v>2284</v>
      </c>
      <c r="AC926" s="138">
        <v>1802</v>
      </c>
      <c r="AD926" s="138">
        <v>6356</v>
      </c>
      <c r="AE926" s="138">
        <v>37369</v>
      </c>
      <c r="AF926" s="138">
        <v>5425</v>
      </c>
      <c r="AG926" s="138">
        <v>11010</v>
      </c>
      <c r="AH926" s="138">
        <v>45420</v>
      </c>
      <c r="AI926" s="138">
        <v>41060</v>
      </c>
      <c r="AJ926" s="138">
        <v>385220</v>
      </c>
      <c r="AK926" s="128">
        <f t="shared" si="619"/>
        <v>0.16256000000000001</v>
      </c>
      <c r="AL926" s="129">
        <f t="shared" si="620"/>
        <v>1.7962</v>
      </c>
      <c r="AM926" s="129">
        <f t="shared" si="621"/>
        <v>2.91425</v>
      </c>
      <c r="AN926" s="129">
        <f t="shared" si="621"/>
        <v>3.7262500000000003</v>
      </c>
      <c r="AO926" s="129">
        <f t="shared" si="622"/>
        <v>11.027600000000001</v>
      </c>
      <c r="AP926" s="129">
        <f t="shared" si="623"/>
        <v>4.1031000000000004</v>
      </c>
      <c r="AQ926" s="129">
        <f t="shared" si="624"/>
        <v>0.45420000000000005</v>
      </c>
      <c r="AR926" s="129">
        <f t="shared" si="624"/>
        <v>0.41060000000000002</v>
      </c>
      <c r="AT926" s="131">
        <f t="shared" si="611"/>
        <v>44024</v>
      </c>
      <c r="AU926" s="132">
        <f t="shared" si="590"/>
        <v>0.37369000000000002</v>
      </c>
      <c r="AV926" s="132">
        <f t="shared" si="591"/>
        <v>0.50836000000000003</v>
      </c>
      <c r="AW926" s="132">
        <f t="shared" si="592"/>
        <v>0.46286000000000005</v>
      </c>
      <c r="AX926" s="132">
        <f t="shared" si="593"/>
        <v>1.8020000000000001E-2</v>
      </c>
      <c r="AY926" s="132">
        <f t="shared" si="594"/>
        <v>2.2840000000000003E-2</v>
      </c>
      <c r="AZ926" s="132">
        <f t="shared" si="595"/>
        <v>0.33082</v>
      </c>
      <c r="BA926" s="132">
        <f t="shared" si="596"/>
        <v>0.12142000000000001</v>
      </c>
      <c r="BB926" s="132">
        <f t="shared" si="597"/>
        <v>0.6779400000000001</v>
      </c>
      <c r="BC926" s="132">
        <f t="shared" si="598"/>
        <v>0.15569000000000002</v>
      </c>
      <c r="BD926" s="132">
        <f t="shared" si="599"/>
        <v>0.20935000000000001</v>
      </c>
      <c r="BE926" s="132">
        <f t="shared" si="600"/>
        <v>5.4250000000000007E-2</v>
      </c>
      <c r="BF926" s="132">
        <f t="shared" si="601"/>
        <v>6.3560000000000005E-2</v>
      </c>
      <c r="BG926" s="132">
        <f t="shared" si="612"/>
        <v>1.1009999999999999E-2</v>
      </c>
      <c r="BH926" s="132"/>
      <c r="BI926" s="132">
        <f t="shared" si="584"/>
        <v>1.7962</v>
      </c>
      <c r="BJ926" s="132">
        <f t="shared" si="584"/>
        <v>2.91425</v>
      </c>
      <c r="BK926" s="132">
        <f t="shared" si="584"/>
        <v>3.7262500000000003</v>
      </c>
      <c r="BL926" s="132">
        <f t="shared" si="602"/>
        <v>0.34450000000000003</v>
      </c>
      <c r="BM926" s="132">
        <f t="shared" si="613"/>
        <v>1.5050000000000001</v>
      </c>
      <c r="BN926" s="132">
        <f t="shared" si="603"/>
        <v>0.9840000000000001</v>
      </c>
      <c r="BO926" s="132"/>
      <c r="BP926" s="132">
        <f t="shared" si="614"/>
        <v>4.1031000000000004</v>
      </c>
      <c r="BQ926" s="132">
        <f t="shared" si="615"/>
        <v>11.027600000000001</v>
      </c>
      <c r="BR926" s="132">
        <f t="shared" si="616"/>
        <v>0.38522000000000001</v>
      </c>
      <c r="BS926" s="132">
        <f t="shared" si="604"/>
        <v>9.5010000000000011E-2</v>
      </c>
      <c r="BT926" s="132">
        <f t="shared" si="605"/>
        <v>1.4468000000000001</v>
      </c>
      <c r="BU926" s="132"/>
      <c r="BV926" s="132">
        <f t="shared" si="617"/>
        <v>0.42330000000000001</v>
      </c>
      <c r="BW926" s="133">
        <f t="shared" si="585"/>
        <v>2.044</v>
      </c>
      <c r="BX926" s="133">
        <f t="shared" si="585"/>
        <v>2.8605</v>
      </c>
      <c r="BY926" s="133">
        <f t="shared" si="606"/>
        <v>0.36760000000000004</v>
      </c>
      <c r="BZ926" s="133">
        <f t="shared" si="607"/>
        <v>0.59250000000000003</v>
      </c>
      <c r="CA926" s="133">
        <f t="shared" si="608"/>
        <v>1.7299999999999999E-2</v>
      </c>
      <c r="CB926" s="133">
        <f t="shared" si="609"/>
        <v>10.316000000000001</v>
      </c>
      <c r="CC926" s="133"/>
      <c r="CD926" s="133">
        <f t="shared" si="610"/>
        <v>2.9411</v>
      </c>
    </row>
    <row r="927" spans="1:82" ht="15.75" x14ac:dyDescent="0.25">
      <c r="A927" s="125">
        <v>44025</v>
      </c>
      <c r="B927" s="138">
        <v>17091</v>
      </c>
      <c r="C927" s="138">
        <v>55867</v>
      </c>
      <c r="D927" s="138">
        <v>76950</v>
      </c>
      <c r="E927" s="138">
        <v>14869</v>
      </c>
      <c r="F927" s="138">
        <v>46998</v>
      </c>
      <c r="G927" s="138">
        <v>3262</v>
      </c>
      <c r="H927" s="146">
        <v>15557</v>
      </c>
      <c r="I927" s="138">
        <v>24215</v>
      </c>
      <c r="J927" s="138">
        <v>110570</v>
      </c>
      <c r="K927" s="138">
        <v>79546</v>
      </c>
      <c r="L927" s="138">
        <v>5154</v>
      </c>
      <c r="M927" s="138">
        <v>9891</v>
      </c>
      <c r="N927" s="138">
        <v>187</v>
      </c>
      <c r="O927" s="138">
        <v>18983</v>
      </c>
      <c r="P927" s="138">
        <v>25815</v>
      </c>
      <c r="Q927" s="138">
        <v>3282</v>
      </c>
      <c r="R927" s="138">
        <v>13928</v>
      </c>
      <c r="S927" s="138">
        <v>47826</v>
      </c>
      <c r="T927" s="138">
        <v>11373</v>
      </c>
      <c r="U927" s="138">
        <v>3083</v>
      </c>
      <c r="V927" s="138">
        <v>30674</v>
      </c>
      <c r="W927" s="138">
        <v>33678</v>
      </c>
      <c r="X927" s="138">
        <v>19142</v>
      </c>
      <c r="Y927" s="138">
        <v>12661</v>
      </c>
      <c r="Z927" s="138">
        <v>15277</v>
      </c>
      <c r="AA927" s="138">
        <v>46629</v>
      </c>
      <c r="AB927" s="138">
        <v>1679</v>
      </c>
      <c r="AC927" s="138">
        <v>1211</v>
      </c>
      <c r="AD927" s="138">
        <v>5983</v>
      </c>
      <c r="AE927" s="138">
        <v>34655</v>
      </c>
      <c r="AF927" s="138">
        <v>6151</v>
      </c>
      <c r="AG927" s="138">
        <v>0</v>
      </c>
      <c r="AH927" s="138">
        <v>47960</v>
      </c>
      <c r="AI927" s="138">
        <v>36620</v>
      </c>
      <c r="AJ927" s="138">
        <v>386560</v>
      </c>
      <c r="AK927" s="128">
        <f t="shared" si="619"/>
        <v>9.8910000000000012E-2</v>
      </c>
      <c r="AL927" s="129">
        <f t="shared" si="620"/>
        <v>1.7091000000000001</v>
      </c>
      <c r="AM927" s="129">
        <f t="shared" si="621"/>
        <v>2.7933500000000002</v>
      </c>
      <c r="AN927" s="129">
        <f t="shared" si="621"/>
        <v>3.8475000000000001</v>
      </c>
      <c r="AO927" s="129">
        <f t="shared" si="622"/>
        <v>11.057</v>
      </c>
      <c r="AP927" s="129">
        <f t="shared" si="623"/>
        <v>3.9773000000000001</v>
      </c>
      <c r="AQ927" s="129">
        <f t="shared" si="624"/>
        <v>0.47960000000000003</v>
      </c>
      <c r="AR927" s="129">
        <f t="shared" si="624"/>
        <v>0.36620000000000003</v>
      </c>
      <c r="AT927" s="131">
        <f t="shared" si="611"/>
        <v>44025</v>
      </c>
      <c r="AU927" s="132">
        <f t="shared" si="590"/>
        <v>0.34655000000000002</v>
      </c>
      <c r="AV927" s="132">
        <f t="shared" si="591"/>
        <v>0.46629000000000004</v>
      </c>
      <c r="AW927" s="132">
        <f t="shared" si="592"/>
        <v>0.47826000000000002</v>
      </c>
      <c r="AX927" s="132">
        <f t="shared" si="593"/>
        <v>1.2110000000000001E-2</v>
      </c>
      <c r="AY927" s="132">
        <f t="shared" si="594"/>
        <v>1.6790000000000003E-2</v>
      </c>
      <c r="AZ927" s="132">
        <f t="shared" si="595"/>
        <v>0.30674000000000001</v>
      </c>
      <c r="BA927" s="132">
        <f t="shared" si="596"/>
        <v>0.12661</v>
      </c>
      <c r="BB927" s="132">
        <f t="shared" si="597"/>
        <v>0.67356000000000005</v>
      </c>
      <c r="BC927" s="132">
        <f t="shared" si="598"/>
        <v>0.15277000000000002</v>
      </c>
      <c r="BD927" s="132">
        <f t="shared" si="599"/>
        <v>0.19142000000000001</v>
      </c>
      <c r="BE927" s="132">
        <f t="shared" si="600"/>
        <v>6.1510000000000002E-2</v>
      </c>
      <c r="BF927" s="132">
        <f t="shared" si="601"/>
        <v>5.9830000000000008E-2</v>
      </c>
      <c r="BG927" s="132">
        <f t="shared" si="612"/>
        <v>0</v>
      </c>
      <c r="BH927" s="132"/>
      <c r="BI927" s="132">
        <f t="shared" si="584"/>
        <v>1.7091000000000001</v>
      </c>
      <c r="BJ927" s="132">
        <f t="shared" si="584"/>
        <v>2.7933500000000002</v>
      </c>
      <c r="BK927" s="132">
        <f t="shared" si="584"/>
        <v>3.8475000000000001</v>
      </c>
      <c r="BL927" s="132">
        <f t="shared" si="602"/>
        <v>0.30830000000000002</v>
      </c>
      <c r="BM927" s="132">
        <f t="shared" si="613"/>
        <v>1.4869000000000001</v>
      </c>
      <c r="BN927" s="132">
        <f t="shared" si="603"/>
        <v>0.93996000000000013</v>
      </c>
      <c r="BO927" s="132"/>
      <c r="BP927" s="132">
        <f t="shared" si="614"/>
        <v>3.9773000000000001</v>
      </c>
      <c r="BQ927" s="132">
        <f t="shared" si="615"/>
        <v>11.057</v>
      </c>
      <c r="BR927" s="132">
        <f t="shared" si="616"/>
        <v>0.38655999999999996</v>
      </c>
      <c r="BS927" s="132">
        <f t="shared" si="604"/>
        <v>0.11373000000000001</v>
      </c>
      <c r="BT927" s="132">
        <f t="shared" si="605"/>
        <v>1.3928</v>
      </c>
      <c r="BU927" s="132"/>
      <c r="BV927" s="132">
        <f t="shared" si="617"/>
        <v>0.32619999999999999</v>
      </c>
      <c r="BW927" s="133">
        <f t="shared" si="585"/>
        <v>1.5557000000000001</v>
      </c>
      <c r="BX927" s="133">
        <f t="shared" si="585"/>
        <v>2.4215</v>
      </c>
      <c r="BY927" s="133">
        <f t="shared" si="606"/>
        <v>0.32819999999999999</v>
      </c>
      <c r="BZ927" s="133">
        <f t="shared" si="607"/>
        <v>0.51539999999999997</v>
      </c>
      <c r="CA927" s="133">
        <f t="shared" si="608"/>
        <v>1.8700000000000001E-2</v>
      </c>
      <c r="CB927" s="133">
        <f t="shared" si="609"/>
        <v>9.4915000000000003</v>
      </c>
      <c r="CC927" s="133"/>
      <c r="CD927" s="133">
        <f t="shared" si="610"/>
        <v>2.5815000000000001</v>
      </c>
    </row>
    <row r="928" spans="1:82" ht="15.75" x14ac:dyDescent="0.25">
      <c r="A928" s="125">
        <v>44026</v>
      </c>
      <c r="B928" s="138">
        <v>16217</v>
      </c>
      <c r="C928" s="138">
        <v>53726</v>
      </c>
      <c r="D928" s="138">
        <v>73168</v>
      </c>
      <c r="E928" s="138">
        <v>14339</v>
      </c>
      <c r="F928" s="138">
        <v>47016</v>
      </c>
      <c r="G928" s="138">
        <v>2845</v>
      </c>
      <c r="H928" s="146">
        <v>17597</v>
      </c>
      <c r="I928" s="138">
        <v>21195</v>
      </c>
      <c r="J928" s="138">
        <v>107352</v>
      </c>
      <c r="K928" s="138">
        <v>78230</v>
      </c>
      <c r="L928" s="138">
        <v>4783</v>
      </c>
      <c r="M928" s="138">
        <v>814</v>
      </c>
      <c r="N928" s="138">
        <v>175</v>
      </c>
      <c r="O928" s="138">
        <v>18315</v>
      </c>
      <c r="P928" s="138">
        <v>24101</v>
      </c>
      <c r="Q928" s="138">
        <v>2977</v>
      </c>
      <c r="R928" s="138">
        <v>14202</v>
      </c>
      <c r="S928" s="138">
        <v>46760</v>
      </c>
      <c r="T928" s="138">
        <v>8508</v>
      </c>
      <c r="U928" s="138">
        <v>2857</v>
      </c>
      <c r="V928" s="138">
        <v>29435</v>
      </c>
      <c r="W928" s="138">
        <v>34841</v>
      </c>
      <c r="X928" s="138">
        <v>17092</v>
      </c>
      <c r="Y928" s="138">
        <v>12658</v>
      </c>
      <c r="Z928" s="138">
        <v>14546</v>
      </c>
      <c r="AA928" s="138">
        <v>47387</v>
      </c>
      <c r="AB928" s="138">
        <v>1493</v>
      </c>
      <c r="AC928" s="138">
        <v>967</v>
      </c>
      <c r="AD928" s="138">
        <v>8026</v>
      </c>
      <c r="AE928" s="138">
        <v>33972</v>
      </c>
      <c r="AF928" s="138">
        <v>6317</v>
      </c>
      <c r="AG928" s="138">
        <v>13280</v>
      </c>
      <c r="AH928" s="138">
        <v>60670</v>
      </c>
      <c r="AI928" s="138">
        <v>50870</v>
      </c>
      <c r="AJ928" s="138">
        <v>372720</v>
      </c>
      <c r="AK928" s="128">
        <f t="shared" si="619"/>
        <v>8.1400000000000014E-3</v>
      </c>
      <c r="AL928" s="129">
        <f t="shared" si="620"/>
        <v>1.6217000000000001</v>
      </c>
      <c r="AM928" s="129">
        <f t="shared" si="621"/>
        <v>2.6863000000000001</v>
      </c>
      <c r="AN928" s="129">
        <f t="shared" si="621"/>
        <v>3.6584000000000003</v>
      </c>
      <c r="AO928" s="129">
        <f t="shared" si="622"/>
        <v>10.735200000000001</v>
      </c>
      <c r="AP928" s="129">
        <f t="shared" si="623"/>
        <v>3.9115000000000002</v>
      </c>
      <c r="AQ928" s="129">
        <f t="shared" si="624"/>
        <v>0.60670000000000002</v>
      </c>
      <c r="AR928" s="129">
        <f t="shared" si="624"/>
        <v>0.50870000000000004</v>
      </c>
      <c r="AT928" s="131">
        <f t="shared" si="611"/>
        <v>44026</v>
      </c>
      <c r="AU928" s="132">
        <f t="shared" si="590"/>
        <v>0.33972000000000002</v>
      </c>
      <c r="AV928" s="132">
        <f t="shared" si="591"/>
        <v>0.47387000000000001</v>
      </c>
      <c r="AW928" s="132">
        <f t="shared" si="592"/>
        <v>0.46760000000000002</v>
      </c>
      <c r="AX928" s="132">
        <f t="shared" si="593"/>
        <v>9.6700000000000015E-3</v>
      </c>
      <c r="AY928" s="132">
        <f t="shared" si="594"/>
        <v>1.4930000000000001E-2</v>
      </c>
      <c r="AZ928" s="132">
        <f t="shared" si="595"/>
        <v>0.29435</v>
      </c>
      <c r="BA928" s="132">
        <f t="shared" si="596"/>
        <v>0.12658</v>
      </c>
      <c r="BB928" s="132">
        <f t="shared" si="597"/>
        <v>0.69682000000000011</v>
      </c>
      <c r="BC928" s="132">
        <f t="shared" si="598"/>
        <v>0.14546000000000001</v>
      </c>
      <c r="BD928" s="132">
        <f t="shared" si="599"/>
        <v>0.17092000000000002</v>
      </c>
      <c r="BE928" s="132">
        <f t="shared" si="600"/>
        <v>6.3170000000000004E-2</v>
      </c>
      <c r="BF928" s="132">
        <f t="shared" si="601"/>
        <v>8.0260000000000012E-2</v>
      </c>
      <c r="BG928" s="132">
        <f t="shared" si="612"/>
        <v>1.328E-2</v>
      </c>
      <c r="BH928" s="132"/>
      <c r="BI928" s="132">
        <f t="shared" si="584"/>
        <v>1.6217000000000001</v>
      </c>
      <c r="BJ928" s="132">
        <f t="shared" si="584"/>
        <v>2.6863000000000001</v>
      </c>
      <c r="BK928" s="132">
        <f t="shared" si="584"/>
        <v>3.6584000000000003</v>
      </c>
      <c r="BL928" s="132">
        <f t="shared" si="602"/>
        <v>0.28570000000000001</v>
      </c>
      <c r="BM928" s="132">
        <f t="shared" si="613"/>
        <v>1.4339000000000002</v>
      </c>
      <c r="BN928" s="132">
        <f t="shared" si="603"/>
        <v>0.94032000000000004</v>
      </c>
      <c r="BO928" s="132"/>
      <c r="BP928" s="132">
        <f t="shared" si="614"/>
        <v>3.9115000000000002</v>
      </c>
      <c r="BQ928" s="132">
        <f t="shared" si="615"/>
        <v>10.735200000000001</v>
      </c>
      <c r="BR928" s="132">
        <f t="shared" si="616"/>
        <v>0.37272</v>
      </c>
      <c r="BS928" s="132">
        <f t="shared" si="604"/>
        <v>8.5080000000000003E-2</v>
      </c>
      <c r="BT928" s="132">
        <f t="shared" si="605"/>
        <v>1.4202000000000001</v>
      </c>
      <c r="BU928" s="132"/>
      <c r="BV928" s="132">
        <f t="shared" si="617"/>
        <v>0.28450000000000003</v>
      </c>
      <c r="BW928" s="133">
        <f t="shared" si="585"/>
        <v>1.7597</v>
      </c>
      <c r="BX928" s="133">
        <f t="shared" si="585"/>
        <v>2.1194999999999999</v>
      </c>
      <c r="BY928" s="133">
        <f t="shared" si="606"/>
        <v>0.29770000000000002</v>
      </c>
      <c r="BZ928" s="133">
        <f t="shared" si="607"/>
        <v>0.4783</v>
      </c>
      <c r="CA928" s="133">
        <f t="shared" si="608"/>
        <v>1.7500000000000002E-2</v>
      </c>
      <c r="CB928" s="133">
        <f t="shared" si="609"/>
        <v>9.1575000000000006</v>
      </c>
      <c r="CC928" s="133"/>
      <c r="CD928" s="133">
        <f t="shared" si="610"/>
        <v>2.4100999999999999</v>
      </c>
    </row>
    <row r="929" spans="1:82" ht="15.75" x14ac:dyDescent="0.25">
      <c r="A929" s="125">
        <v>44027</v>
      </c>
      <c r="B929" s="138">
        <v>16333</v>
      </c>
      <c r="C929" s="138">
        <v>53509</v>
      </c>
      <c r="D929" s="138">
        <v>73044</v>
      </c>
      <c r="E929" s="138">
        <v>14389</v>
      </c>
      <c r="F929" s="138">
        <v>46734</v>
      </c>
      <c r="G929" s="138">
        <v>2917</v>
      </c>
      <c r="H929" s="146">
        <v>15777</v>
      </c>
      <c r="I929" s="138">
        <v>19783</v>
      </c>
      <c r="J929" s="138">
        <v>106999</v>
      </c>
      <c r="K929" s="138">
        <v>78129</v>
      </c>
      <c r="L929" s="138">
        <v>4491</v>
      </c>
      <c r="M929" s="138">
        <v>785</v>
      </c>
      <c r="N929" s="138">
        <v>161</v>
      </c>
      <c r="O929" s="138">
        <v>18075</v>
      </c>
      <c r="P929" s="138">
        <v>23271</v>
      </c>
      <c r="Q929" s="138">
        <v>2792</v>
      </c>
      <c r="R929" s="138">
        <v>13731</v>
      </c>
      <c r="S929" s="138">
        <v>46691</v>
      </c>
      <c r="T929" s="138">
        <v>11431</v>
      </c>
      <c r="U929" s="138">
        <v>2818</v>
      </c>
      <c r="V929" s="138">
        <v>28558</v>
      </c>
      <c r="W929" s="138">
        <v>32779</v>
      </c>
      <c r="X929" s="138">
        <v>17063</v>
      </c>
      <c r="Y929" s="138">
        <v>12838</v>
      </c>
      <c r="Z929" s="138">
        <v>15258</v>
      </c>
      <c r="AA929" s="138">
        <v>46476</v>
      </c>
      <c r="AB929" s="138">
        <v>1567</v>
      </c>
      <c r="AC929" s="138">
        <v>1185</v>
      </c>
      <c r="AD929" s="138">
        <v>6535</v>
      </c>
      <c r="AE929" s="138">
        <v>34080</v>
      </c>
      <c r="AF929" s="138">
        <v>6078</v>
      </c>
      <c r="AG929" s="138">
        <v>0</v>
      </c>
      <c r="AH929" s="138">
        <v>49530</v>
      </c>
      <c r="AI929" s="138">
        <v>39930</v>
      </c>
      <c r="AJ929" s="138">
        <v>387480</v>
      </c>
      <c r="AK929" s="128">
        <f t="shared" si="619"/>
        <v>7.8500000000000011E-3</v>
      </c>
      <c r="AL929" s="129">
        <f t="shared" si="620"/>
        <v>1.6333</v>
      </c>
      <c r="AM929" s="129">
        <f t="shared" si="621"/>
        <v>2.6754500000000001</v>
      </c>
      <c r="AN929" s="129">
        <f t="shared" si="621"/>
        <v>3.6522000000000001</v>
      </c>
      <c r="AO929" s="129">
        <f t="shared" si="622"/>
        <v>10.699900000000001</v>
      </c>
      <c r="AP929" s="129">
        <f t="shared" si="623"/>
        <v>3.90645</v>
      </c>
      <c r="AQ929" s="129">
        <f t="shared" si="624"/>
        <v>0.49530000000000002</v>
      </c>
      <c r="AR929" s="129">
        <f t="shared" si="624"/>
        <v>0.39930000000000004</v>
      </c>
      <c r="AT929" s="131">
        <f t="shared" si="611"/>
        <v>44027</v>
      </c>
      <c r="AU929" s="132">
        <f t="shared" si="590"/>
        <v>0.34080000000000005</v>
      </c>
      <c r="AV929" s="132">
        <f t="shared" si="591"/>
        <v>0.46476000000000006</v>
      </c>
      <c r="AW929" s="132">
        <f t="shared" si="592"/>
        <v>0.46691000000000005</v>
      </c>
      <c r="AX929" s="132">
        <f t="shared" si="593"/>
        <v>1.1850000000000001E-2</v>
      </c>
      <c r="AY929" s="132">
        <f t="shared" si="594"/>
        <v>1.567E-2</v>
      </c>
      <c r="AZ929" s="132">
        <f t="shared" si="595"/>
        <v>0.28558</v>
      </c>
      <c r="BA929" s="132">
        <f t="shared" si="596"/>
        <v>0.12838000000000002</v>
      </c>
      <c r="BB929" s="132">
        <f t="shared" si="597"/>
        <v>0.65558000000000005</v>
      </c>
      <c r="BC929" s="132">
        <f t="shared" si="598"/>
        <v>0.15258000000000002</v>
      </c>
      <c r="BD929" s="132">
        <f t="shared" si="599"/>
        <v>0.17063</v>
      </c>
      <c r="BE929" s="132">
        <f t="shared" si="600"/>
        <v>6.0780000000000008E-2</v>
      </c>
      <c r="BF929" s="132">
        <f t="shared" si="601"/>
        <v>6.5350000000000005E-2</v>
      </c>
      <c r="BG929" s="132">
        <f t="shared" si="612"/>
        <v>0</v>
      </c>
      <c r="BH929" s="132"/>
      <c r="BI929" s="132">
        <f t="shared" si="584"/>
        <v>1.6333</v>
      </c>
      <c r="BJ929" s="132">
        <f t="shared" si="584"/>
        <v>2.6754500000000001</v>
      </c>
      <c r="BK929" s="132">
        <f t="shared" si="584"/>
        <v>3.6522000000000001</v>
      </c>
      <c r="BL929" s="132">
        <f t="shared" si="602"/>
        <v>0.28179999999999999</v>
      </c>
      <c r="BM929" s="132">
        <f t="shared" si="613"/>
        <v>1.4389000000000001</v>
      </c>
      <c r="BN929" s="132">
        <f t="shared" si="603"/>
        <v>0.93468000000000007</v>
      </c>
      <c r="BO929" s="132"/>
      <c r="BP929" s="132">
        <f t="shared" si="614"/>
        <v>3.90645</v>
      </c>
      <c r="BQ929" s="132">
        <f t="shared" si="615"/>
        <v>10.699900000000001</v>
      </c>
      <c r="BR929" s="132">
        <f t="shared" si="616"/>
        <v>0.38747999999999999</v>
      </c>
      <c r="BS929" s="132">
        <f t="shared" si="604"/>
        <v>0.11431000000000001</v>
      </c>
      <c r="BT929" s="132">
        <f t="shared" si="605"/>
        <v>1.3731</v>
      </c>
      <c r="BU929" s="132"/>
      <c r="BV929" s="132">
        <f t="shared" si="617"/>
        <v>0.29170000000000001</v>
      </c>
      <c r="BW929" s="133">
        <f t="shared" si="585"/>
        <v>1.5777000000000001</v>
      </c>
      <c r="BX929" s="133">
        <f t="shared" si="585"/>
        <v>1.9783000000000002</v>
      </c>
      <c r="BY929" s="133">
        <f t="shared" si="606"/>
        <v>0.2792</v>
      </c>
      <c r="BZ929" s="133">
        <f t="shared" si="607"/>
        <v>0.4491</v>
      </c>
      <c r="CA929" s="133">
        <f t="shared" si="608"/>
        <v>1.61E-2</v>
      </c>
      <c r="CB929" s="133">
        <f t="shared" si="609"/>
        <v>9.0374999999999996</v>
      </c>
      <c r="CC929" s="133"/>
      <c r="CD929" s="133">
        <f t="shared" si="610"/>
        <v>2.3271000000000002</v>
      </c>
    </row>
    <row r="930" spans="1:82" ht="15.75" x14ac:dyDescent="0.25">
      <c r="A930" s="125">
        <v>44028</v>
      </c>
      <c r="B930" s="138">
        <v>16247</v>
      </c>
      <c r="C930" s="138">
        <v>52640</v>
      </c>
      <c r="D930" s="138">
        <v>71812</v>
      </c>
      <c r="E930" s="138">
        <v>14208</v>
      </c>
      <c r="F930" s="138">
        <v>46934</v>
      </c>
      <c r="G930" s="138">
        <v>2998</v>
      </c>
      <c r="H930" s="146">
        <v>16771</v>
      </c>
      <c r="I930" s="138">
        <v>20003</v>
      </c>
      <c r="J930" s="138">
        <v>104296</v>
      </c>
      <c r="K930" s="138">
        <v>74260</v>
      </c>
      <c r="L930" s="138">
        <v>4296</v>
      </c>
      <c r="M930" s="138">
        <v>940</v>
      </c>
      <c r="N930" s="138">
        <v>159</v>
      </c>
      <c r="O930" s="138">
        <v>17992</v>
      </c>
      <c r="P930" s="138">
        <v>22781</v>
      </c>
      <c r="Q930" s="138">
        <v>2718</v>
      </c>
      <c r="R930" s="138">
        <v>13413</v>
      </c>
      <c r="S930" s="138">
        <v>45912</v>
      </c>
      <c r="T930" s="138">
        <v>9136</v>
      </c>
      <c r="U930" s="138">
        <v>2762</v>
      </c>
      <c r="V930" s="138">
        <v>28297</v>
      </c>
      <c r="W930" s="138">
        <v>34418</v>
      </c>
      <c r="X930" s="138">
        <v>17927</v>
      </c>
      <c r="Y930" s="138">
        <v>12907</v>
      </c>
      <c r="Z930" s="138">
        <v>15152</v>
      </c>
      <c r="AA930" s="138">
        <v>45129</v>
      </c>
      <c r="AB930" s="138">
        <v>1609</v>
      </c>
      <c r="AC930" s="138">
        <v>1380</v>
      </c>
      <c r="AD930" s="138">
        <v>6302</v>
      </c>
      <c r="AE930" s="138">
        <v>33397</v>
      </c>
      <c r="AF930" s="138">
        <v>5688</v>
      </c>
      <c r="AG930" s="138">
        <v>0</v>
      </c>
      <c r="AH930" s="138">
        <v>48040</v>
      </c>
      <c r="AI930" s="138">
        <v>41310</v>
      </c>
      <c r="AJ930" s="138">
        <v>220180</v>
      </c>
      <c r="AK930" s="128">
        <f t="shared" si="619"/>
        <v>9.4000000000000004E-3</v>
      </c>
      <c r="AL930" s="129">
        <f t="shared" si="620"/>
        <v>1.6247</v>
      </c>
      <c r="AM930" s="129">
        <f t="shared" si="621"/>
        <v>2.6320000000000001</v>
      </c>
      <c r="AN930" s="129">
        <f t="shared" si="621"/>
        <v>3.5906000000000002</v>
      </c>
      <c r="AO930" s="129">
        <f t="shared" si="622"/>
        <v>10.429600000000001</v>
      </c>
      <c r="AP930" s="129">
        <f t="shared" si="623"/>
        <v>3.7130000000000001</v>
      </c>
      <c r="AQ930" s="129">
        <f t="shared" si="624"/>
        <v>0.48040000000000005</v>
      </c>
      <c r="AR930" s="129">
        <f t="shared" si="624"/>
        <v>0.41310000000000002</v>
      </c>
      <c r="AT930" s="131">
        <f t="shared" si="611"/>
        <v>44028</v>
      </c>
      <c r="AU930" s="132">
        <f t="shared" si="590"/>
        <v>0.33397000000000004</v>
      </c>
      <c r="AV930" s="132">
        <f t="shared" si="591"/>
        <v>0.45129000000000002</v>
      </c>
      <c r="AW930" s="132">
        <f t="shared" si="592"/>
        <v>0.45912000000000003</v>
      </c>
      <c r="AX930" s="132">
        <f t="shared" si="593"/>
        <v>1.3800000000000002E-2</v>
      </c>
      <c r="AY930" s="132">
        <f t="shared" si="594"/>
        <v>1.609E-2</v>
      </c>
      <c r="AZ930" s="132">
        <f t="shared" si="595"/>
        <v>0.28297</v>
      </c>
      <c r="BA930" s="132">
        <f t="shared" si="596"/>
        <v>0.12907000000000002</v>
      </c>
      <c r="BB930" s="132">
        <f t="shared" si="597"/>
        <v>0.68836000000000008</v>
      </c>
      <c r="BC930" s="132">
        <f t="shared" si="598"/>
        <v>0.15152000000000002</v>
      </c>
      <c r="BD930" s="132">
        <f t="shared" si="599"/>
        <v>0.17927000000000001</v>
      </c>
      <c r="BE930" s="132">
        <f t="shared" si="600"/>
        <v>5.6880000000000007E-2</v>
      </c>
      <c r="BF930" s="132">
        <f t="shared" si="601"/>
        <v>6.3020000000000007E-2</v>
      </c>
      <c r="BG930" s="132">
        <f t="shared" si="612"/>
        <v>0</v>
      </c>
      <c r="BH930" s="132"/>
      <c r="BI930" s="132">
        <f t="shared" ref="BI930:BK993" si="625">(AL930)</f>
        <v>1.6247</v>
      </c>
      <c r="BJ930" s="132">
        <f t="shared" si="625"/>
        <v>2.6320000000000001</v>
      </c>
      <c r="BK930" s="132">
        <f t="shared" si="625"/>
        <v>3.5906000000000002</v>
      </c>
      <c r="BL930" s="132">
        <f t="shared" si="602"/>
        <v>0.2762</v>
      </c>
      <c r="BM930" s="132">
        <f t="shared" si="613"/>
        <v>1.4208000000000001</v>
      </c>
      <c r="BN930" s="132">
        <f t="shared" si="603"/>
        <v>0.93868000000000007</v>
      </c>
      <c r="BO930" s="132"/>
      <c r="BP930" s="132">
        <f t="shared" si="614"/>
        <v>3.7130000000000001</v>
      </c>
      <c r="BQ930" s="132">
        <f t="shared" si="615"/>
        <v>10.429600000000001</v>
      </c>
      <c r="BR930" s="132">
        <f t="shared" si="616"/>
        <v>0.22017999999999999</v>
      </c>
      <c r="BS930" s="132">
        <f t="shared" si="604"/>
        <v>9.1360000000000011E-2</v>
      </c>
      <c r="BT930" s="132">
        <f t="shared" si="605"/>
        <v>1.3413000000000002</v>
      </c>
      <c r="BU930" s="132"/>
      <c r="BV930" s="132">
        <f t="shared" si="617"/>
        <v>0.29980000000000001</v>
      </c>
      <c r="BW930" s="133">
        <f t="shared" si="585"/>
        <v>1.6771</v>
      </c>
      <c r="BX930" s="133">
        <f t="shared" si="585"/>
        <v>2.0003000000000002</v>
      </c>
      <c r="BY930" s="133">
        <f t="shared" si="606"/>
        <v>0.27179999999999999</v>
      </c>
      <c r="BZ930" s="133">
        <f t="shared" si="607"/>
        <v>0.42960000000000004</v>
      </c>
      <c r="CA930" s="133">
        <f t="shared" si="608"/>
        <v>1.5900000000000001E-2</v>
      </c>
      <c r="CB930" s="133">
        <f t="shared" si="609"/>
        <v>8.9960000000000004</v>
      </c>
      <c r="CC930" s="133"/>
      <c r="CD930" s="133">
        <f t="shared" si="610"/>
        <v>2.2781000000000002</v>
      </c>
    </row>
    <row r="931" spans="1:82" ht="15.75" x14ac:dyDescent="0.25">
      <c r="A931" s="125">
        <v>44029</v>
      </c>
      <c r="B931" s="126">
        <v>16546</v>
      </c>
      <c r="C931" s="126">
        <v>54159</v>
      </c>
      <c r="D931" s="126">
        <v>73264</v>
      </c>
      <c r="E931" s="126">
        <v>14464</v>
      </c>
      <c r="F931" s="126">
        <v>47362</v>
      </c>
      <c r="G931" s="126">
        <v>3280</v>
      </c>
      <c r="H931" s="135">
        <v>16266</v>
      </c>
      <c r="I931" s="126">
        <v>20208</v>
      </c>
      <c r="J931" s="126">
        <v>106661</v>
      </c>
      <c r="K931" s="126">
        <v>78308</v>
      </c>
      <c r="L931" s="126">
        <v>4089</v>
      </c>
      <c r="M931" s="126">
        <v>9189</v>
      </c>
      <c r="N931" s="126">
        <v>133</v>
      </c>
      <c r="O931" s="126">
        <v>18046</v>
      </c>
      <c r="P931" s="126">
        <v>23589</v>
      </c>
      <c r="Q931" s="126">
        <v>2650</v>
      </c>
      <c r="R931" s="126">
        <v>13990</v>
      </c>
      <c r="S931" s="126">
        <v>46125</v>
      </c>
      <c r="T931" s="126">
        <v>12284</v>
      </c>
      <c r="U931" s="126">
        <v>2816</v>
      </c>
      <c r="V931" s="126">
        <v>28751</v>
      </c>
      <c r="W931" s="126">
        <v>31831</v>
      </c>
      <c r="X931" s="126">
        <v>16916</v>
      </c>
      <c r="Y931" s="126">
        <v>13653</v>
      </c>
      <c r="Z931" s="126">
        <v>15777</v>
      </c>
      <c r="AA931" s="126">
        <v>47780</v>
      </c>
      <c r="AB931" s="126">
        <v>1839</v>
      </c>
      <c r="AC931" s="126">
        <v>1708</v>
      </c>
      <c r="AD931" s="126">
        <v>6444</v>
      </c>
      <c r="AE931" s="126">
        <v>33500</v>
      </c>
      <c r="AF931" s="126">
        <v>5965</v>
      </c>
      <c r="AG931" s="126">
        <v>10870</v>
      </c>
      <c r="AH931" s="126">
        <v>54380</v>
      </c>
      <c r="AI931" s="126">
        <v>45360</v>
      </c>
      <c r="AJ931" s="126">
        <v>382320</v>
      </c>
      <c r="AK931" s="128">
        <f t="shared" si="619"/>
        <v>9.1890000000000013E-2</v>
      </c>
      <c r="AL931" s="129">
        <f t="shared" si="620"/>
        <v>1.6546000000000001</v>
      </c>
      <c r="AM931" s="129">
        <f t="shared" ref="AM931:AN946" si="626">(C931)*0.00005</f>
        <v>2.7079500000000003</v>
      </c>
      <c r="AN931" s="129">
        <f t="shared" si="626"/>
        <v>3.6632000000000002</v>
      </c>
      <c r="AO931" s="129">
        <f t="shared" si="622"/>
        <v>10.6661</v>
      </c>
      <c r="AP931" s="129">
        <f t="shared" si="623"/>
        <v>3.9154</v>
      </c>
      <c r="AQ931" s="129">
        <f t="shared" si="624"/>
        <v>0.54380000000000006</v>
      </c>
      <c r="AR931" s="129">
        <f t="shared" si="624"/>
        <v>0.45360000000000006</v>
      </c>
      <c r="AT931" s="131">
        <f t="shared" si="611"/>
        <v>44029</v>
      </c>
      <c r="AU931" s="132">
        <f t="shared" si="590"/>
        <v>0.33500000000000002</v>
      </c>
      <c r="AV931" s="132">
        <f t="shared" si="591"/>
        <v>0.47780000000000006</v>
      </c>
      <c r="AW931" s="132">
        <f t="shared" si="592"/>
        <v>0.46125000000000005</v>
      </c>
      <c r="AX931" s="132">
        <f t="shared" si="593"/>
        <v>1.7080000000000001E-2</v>
      </c>
      <c r="AY931" s="132">
        <f t="shared" si="594"/>
        <v>1.839E-2</v>
      </c>
      <c r="AZ931" s="132">
        <f t="shared" si="595"/>
        <v>0.28751000000000004</v>
      </c>
      <c r="BA931" s="132">
        <f t="shared" si="596"/>
        <v>0.13653000000000001</v>
      </c>
      <c r="BB931" s="132">
        <f t="shared" si="597"/>
        <v>0.63662000000000007</v>
      </c>
      <c r="BC931" s="132">
        <f t="shared" si="598"/>
        <v>0.15777000000000002</v>
      </c>
      <c r="BD931" s="132">
        <f t="shared" si="599"/>
        <v>0.16916</v>
      </c>
      <c r="BE931" s="132">
        <f t="shared" si="600"/>
        <v>5.9650000000000002E-2</v>
      </c>
      <c r="BF931" s="132">
        <f t="shared" si="601"/>
        <v>6.4440000000000011E-2</v>
      </c>
      <c r="BG931" s="132">
        <f t="shared" si="612"/>
        <v>1.0869999999999999E-2</v>
      </c>
      <c r="BH931" s="132"/>
      <c r="BI931" s="132">
        <f t="shared" si="625"/>
        <v>1.6546000000000001</v>
      </c>
      <c r="BJ931" s="132">
        <f t="shared" si="625"/>
        <v>2.7079500000000003</v>
      </c>
      <c r="BK931" s="132">
        <f t="shared" si="625"/>
        <v>3.6632000000000002</v>
      </c>
      <c r="BL931" s="132">
        <f t="shared" si="602"/>
        <v>0.28160000000000002</v>
      </c>
      <c r="BM931" s="132">
        <f t="shared" si="613"/>
        <v>1.4464000000000001</v>
      </c>
      <c r="BN931" s="132">
        <f t="shared" si="603"/>
        <v>0.94724000000000008</v>
      </c>
      <c r="BO931" s="132"/>
      <c r="BP931" s="132">
        <f t="shared" si="614"/>
        <v>3.9154</v>
      </c>
      <c r="BQ931" s="132">
        <f t="shared" si="615"/>
        <v>10.6661</v>
      </c>
      <c r="BR931" s="132">
        <f t="shared" si="616"/>
        <v>0.38231999999999999</v>
      </c>
      <c r="BS931" s="132">
        <f t="shared" si="604"/>
        <v>0.12284</v>
      </c>
      <c r="BT931" s="132">
        <f t="shared" si="605"/>
        <v>1.399</v>
      </c>
      <c r="BU931" s="132"/>
      <c r="BV931" s="132">
        <f t="shared" si="617"/>
        <v>0.32800000000000001</v>
      </c>
      <c r="BW931" s="133">
        <f t="shared" ref="BW931:BX994" si="627">(H931)*0.0001</f>
        <v>1.6266</v>
      </c>
      <c r="BX931" s="133">
        <f t="shared" si="627"/>
        <v>2.0207999999999999</v>
      </c>
      <c r="BY931" s="133">
        <f t="shared" si="606"/>
        <v>0.26500000000000001</v>
      </c>
      <c r="BZ931" s="133">
        <f t="shared" si="607"/>
        <v>0.40890000000000004</v>
      </c>
      <c r="CA931" s="133">
        <f t="shared" si="608"/>
        <v>1.3300000000000001E-2</v>
      </c>
      <c r="CB931" s="133">
        <f t="shared" si="609"/>
        <v>9.0229999999999997</v>
      </c>
      <c r="CC931" s="133"/>
      <c r="CD931" s="133">
        <f t="shared" si="610"/>
        <v>2.3589000000000002</v>
      </c>
    </row>
    <row r="932" spans="1:82" ht="15.75" x14ac:dyDescent="0.25">
      <c r="A932" s="125">
        <v>44030</v>
      </c>
      <c r="B932" s="126">
        <v>16947</v>
      </c>
      <c r="C932" s="126">
        <v>54382</v>
      </c>
      <c r="D932" s="126">
        <v>73552</v>
      </c>
      <c r="E932" s="126">
        <v>14823</v>
      </c>
      <c r="F932" s="126">
        <v>48677</v>
      </c>
      <c r="G932" s="126">
        <v>3846</v>
      </c>
      <c r="H932" s="126">
        <v>23019</v>
      </c>
      <c r="I932" s="126">
        <v>20171</v>
      </c>
      <c r="J932" s="126">
        <v>108729</v>
      </c>
      <c r="K932" s="126">
        <v>80818</v>
      </c>
      <c r="L932" s="126">
        <v>4065</v>
      </c>
      <c r="M932" s="126">
        <v>7384</v>
      </c>
      <c r="N932" s="126">
        <v>116</v>
      </c>
      <c r="O932" s="126">
        <v>19259</v>
      </c>
      <c r="P932" s="126">
        <v>25183</v>
      </c>
      <c r="Q932" s="126">
        <v>2710</v>
      </c>
      <c r="R932" s="126">
        <v>13667</v>
      </c>
      <c r="S932" s="126">
        <v>46761</v>
      </c>
      <c r="T932" s="126">
        <v>9844</v>
      </c>
      <c r="U932" s="126">
        <v>2735</v>
      </c>
      <c r="V932" s="126">
        <v>29838</v>
      </c>
      <c r="W932" s="126">
        <v>33468</v>
      </c>
      <c r="X932" s="126">
        <v>17762</v>
      </c>
      <c r="Y932" s="126">
        <v>12851</v>
      </c>
      <c r="Z932" s="126">
        <v>17928</v>
      </c>
      <c r="AA932" s="126">
        <v>48318</v>
      </c>
      <c r="AB932" s="126">
        <v>1979</v>
      </c>
      <c r="AC932" s="126">
        <v>1981</v>
      </c>
      <c r="AD932" s="126">
        <v>5535</v>
      </c>
      <c r="AE932" s="126">
        <v>34614</v>
      </c>
      <c r="AF932" s="126">
        <v>5141</v>
      </c>
      <c r="AG932" s="126">
        <v>0</v>
      </c>
      <c r="AH932" s="126">
        <v>51740</v>
      </c>
      <c r="AI932" s="126">
        <v>40950</v>
      </c>
      <c r="AJ932" s="126">
        <v>390100</v>
      </c>
      <c r="AK932" s="128">
        <f t="shared" si="619"/>
        <v>7.3840000000000003E-2</v>
      </c>
      <c r="AL932" s="129">
        <f t="shared" si="620"/>
        <v>1.6947000000000001</v>
      </c>
      <c r="AM932" s="129">
        <f t="shared" si="626"/>
        <v>2.7191000000000001</v>
      </c>
      <c r="AN932" s="129">
        <f t="shared" si="626"/>
        <v>3.6776</v>
      </c>
      <c r="AO932" s="129">
        <f t="shared" si="622"/>
        <v>10.872900000000001</v>
      </c>
      <c r="AP932" s="129">
        <f t="shared" si="623"/>
        <v>4.0409000000000006</v>
      </c>
      <c r="AQ932" s="129">
        <f t="shared" si="624"/>
        <v>0.51740000000000008</v>
      </c>
      <c r="AR932" s="129">
        <f t="shared" si="624"/>
        <v>0.40950000000000003</v>
      </c>
      <c r="AT932" s="131">
        <f t="shared" si="611"/>
        <v>44030</v>
      </c>
      <c r="AU932" s="132">
        <f t="shared" si="590"/>
        <v>0.34614</v>
      </c>
      <c r="AV932" s="132">
        <f t="shared" si="591"/>
        <v>0.48318000000000005</v>
      </c>
      <c r="AW932" s="132">
        <f t="shared" si="592"/>
        <v>0.46761000000000003</v>
      </c>
      <c r="AX932" s="132">
        <f t="shared" si="593"/>
        <v>1.9810000000000001E-2</v>
      </c>
      <c r="AY932" s="132">
        <f t="shared" si="594"/>
        <v>1.9790000000000002E-2</v>
      </c>
      <c r="AZ932" s="132">
        <f t="shared" si="595"/>
        <v>0.29838000000000003</v>
      </c>
      <c r="BA932" s="132">
        <f t="shared" si="596"/>
        <v>0.12851000000000001</v>
      </c>
      <c r="BB932" s="132">
        <f t="shared" si="597"/>
        <v>0.66936000000000007</v>
      </c>
      <c r="BC932" s="132">
        <f t="shared" si="598"/>
        <v>0.17928000000000002</v>
      </c>
      <c r="BD932" s="132">
        <f t="shared" si="599"/>
        <v>0.17762000000000003</v>
      </c>
      <c r="BE932" s="132">
        <f t="shared" si="600"/>
        <v>5.1410000000000004E-2</v>
      </c>
      <c r="BF932" s="132">
        <f t="shared" si="601"/>
        <v>5.5350000000000003E-2</v>
      </c>
      <c r="BG932" s="132">
        <f t="shared" si="612"/>
        <v>0</v>
      </c>
      <c r="BH932" s="132"/>
      <c r="BI932" s="132">
        <f t="shared" si="625"/>
        <v>1.6947000000000001</v>
      </c>
      <c r="BJ932" s="132">
        <f t="shared" si="625"/>
        <v>2.7191000000000001</v>
      </c>
      <c r="BK932" s="132">
        <f t="shared" si="625"/>
        <v>3.6776</v>
      </c>
      <c r="BL932" s="132">
        <f t="shared" si="602"/>
        <v>0.27350000000000002</v>
      </c>
      <c r="BM932" s="132">
        <f t="shared" si="613"/>
        <v>1.4823000000000002</v>
      </c>
      <c r="BN932" s="132">
        <f t="shared" si="603"/>
        <v>0.97354000000000007</v>
      </c>
      <c r="BO932" s="132"/>
      <c r="BP932" s="132">
        <f t="shared" si="614"/>
        <v>4.0409000000000006</v>
      </c>
      <c r="BQ932" s="132">
        <f t="shared" si="615"/>
        <v>10.872900000000001</v>
      </c>
      <c r="BR932" s="132">
        <f t="shared" si="616"/>
        <v>0.3901</v>
      </c>
      <c r="BS932" s="132">
        <f t="shared" si="604"/>
        <v>9.8440000000000014E-2</v>
      </c>
      <c r="BT932" s="132">
        <f t="shared" si="605"/>
        <v>1.3667</v>
      </c>
      <c r="BU932" s="132"/>
      <c r="BV932" s="132">
        <f t="shared" si="617"/>
        <v>0.3846</v>
      </c>
      <c r="BW932" s="133">
        <f t="shared" si="627"/>
        <v>2.3019000000000003</v>
      </c>
      <c r="BX932" s="133">
        <f t="shared" si="627"/>
        <v>2.0171000000000001</v>
      </c>
      <c r="BY932" s="133">
        <f t="shared" si="606"/>
        <v>0.27100000000000002</v>
      </c>
      <c r="BZ932" s="133">
        <f t="shared" si="607"/>
        <v>0.40650000000000003</v>
      </c>
      <c r="CA932" s="133">
        <f t="shared" si="608"/>
        <v>1.1600000000000001E-2</v>
      </c>
      <c r="CB932" s="133">
        <f t="shared" si="609"/>
        <v>9.6295000000000002</v>
      </c>
      <c r="CC932" s="133"/>
      <c r="CD932" s="133">
        <f t="shared" si="610"/>
        <v>2.5183</v>
      </c>
    </row>
    <row r="933" spans="1:82" ht="15.75" x14ac:dyDescent="0.25">
      <c r="A933" s="125">
        <v>44031</v>
      </c>
      <c r="B933" s="126">
        <v>16724</v>
      </c>
      <c r="C933" s="126">
        <v>54322</v>
      </c>
      <c r="D933" s="126">
        <v>73358</v>
      </c>
      <c r="E933" s="126">
        <v>14879</v>
      </c>
      <c r="F933" s="126">
        <v>48994</v>
      </c>
      <c r="G933" s="126">
        <v>3814</v>
      </c>
      <c r="H933" s="126">
        <v>22673</v>
      </c>
      <c r="I933" s="126">
        <v>19792</v>
      </c>
      <c r="J933" s="126">
        <v>109122</v>
      </c>
      <c r="K933" s="126">
        <v>81183</v>
      </c>
      <c r="L933" s="126">
        <v>3937</v>
      </c>
      <c r="M933" s="126">
        <v>10186</v>
      </c>
      <c r="N933" s="126">
        <v>87</v>
      </c>
      <c r="O933" s="126">
        <v>19013</v>
      </c>
      <c r="P933" s="126">
        <v>25000</v>
      </c>
      <c r="Q933" s="126">
        <v>2645</v>
      </c>
      <c r="R933" s="126">
        <v>13553</v>
      </c>
      <c r="S933" s="126">
        <v>45609</v>
      </c>
      <c r="T933" s="126">
        <v>12148</v>
      </c>
      <c r="U933" s="126">
        <v>2746</v>
      </c>
      <c r="V933" s="126">
        <v>30456</v>
      </c>
      <c r="W933" s="126">
        <v>33152</v>
      </c>
      <c r="X933" s="126">
        <v>18101</v>
      </c>
      <c r="Y933" s="126">
        <v>12728</v>
      </c>
      <c r="Z933" s="126">
        <v>17700</v>
      </c>
      <c r="AA933" s="126">
        <v>48184</v>
      </c>
      <c r="AB933" s="126">
        <v>1729</v>
      </c>
      <c r="AC933" s="126">
        <v>1952</v>
      </c>
      <c r="AD933" s="126">
        <v>5242</v>
      </c>
      <c r="AE933" s="126">
        <v>36545</v>
      </c>
      <c r="AF933" s="126">
        <v>5008</v>
      </c>
      <c r="AG933" s="126">
        <v>0</v>
      </c>
      <c r="AH933" s="126">
        <v>47840</v>
      </c>
      <c r="AI933" s="126">
        <v>37830</v>
      </c>
      <c r="AJ933" s="126">
        <v>379800</v>
      </c>
      <c r="AK933" s="128">
        <f t="shared" si="619"/>
        <v>0.10186000000000001</v>
      </c>
      <c r="AL933" s="129">
        <f t="shared" si="620"/>
        <v>1.6724000000000001</v>
      </c>
      <c r="AM933" s="129">
        <f t="shared" si="626"/>
        <v>2.7161</v>
      </c>
      <c r="AN933" s="129">
        <f t="shared" si="626"/>
        <v>3.6679000000000004</v>
      </c>
      <c r="AO933" s="129">
        <f t="shared" si="622"/>
        <v>10.9122</v>
      </c>
      <c r="AP933" s="129">
        <f t="shared" si="623"/>
        <v>4.0591499999999998</v>
      </c>
      <c r="AQ933" s="129">
        <f t="shared" si="624"/>
        <v>0.47840000000000005</v>
      </c>
      <c r="AR933" s="129">
        <f t="shared" si="624"/>
        <v>0.37830000000000003</v>
      </c>
      <c r="AT933" s="131">
        <f t="shared" si="611"/>
        <v>44031</v>
      </c>
      <c r="AU933" s="132">
        <f t="shared" si="590"/>
        <v>0.36545000000000005</v>
      </c>
      <c r="AV933" s="132">
        <f t="shared" si="591"/>
        <v>0.48184000000000005</v>
      </c>
      <c r="AW933" s="132">
        <f t="shared" si="592"/>
        <v>0.45609000000000005</v>
      </c>
      <c r="AX933" s="132">
        <f t="shared" si="593"/>
        <v>1.9520000000000003E-2</v>
      </c>
      <c r="AY933" s="132">
        <f t="shared" si="594"/>
        <v>1.729E-2</v>
      </c>
      <c r="AZ933" s="132">
        <f t="shared" si="595"/>
        <v>0.30456</v>
      </c>
      <c r="BA933" s="132">
        <f t="shared" si="596"/>
        <v>0.12728</v>
      </c>
      <c r="BB933" s="132">
        <f t="shared" si="597"/>
        <v>0.66304000000000007</v>
      </c>
      <c r="BC933" s="132">
        <f t="shared" si="598"/>
        <v>0.17700000000000002</v>
      </c>
      <c r="BD933" s="132">
        <f t="shared" si="599"/>
        <v>0.18101</v>
      </c>
      <c r="BE933" s="132">
        <f t="shared" si="600"/>
        <v>5.0080000000000006E-2</v>
      </c>
      <c r="BF933" s="132">
        <f t="shared" si="601"/>
        <v>5.2420000000000001E-2</v>
      </c>
      <c r="BG933" s="132">
        <f t="shared" si="612"/>
        <v>0</v>
      </c>
      <c r="BH933" s="132"/>
      <c r="BI933" s="132">
        <f t="shared" si="625"/>
        <v>1.6724000000000001</v>
      </c>
      <c r="BJ933" s="132">
        <f t="shared" si="625"/>
        <v>2.7161</v>
      </c>
      <c r="BK933" s="132">
        <f t="shared" si="625"/>
        <v>3.6679000000000004</v>
      </c>
      <c r="BL933" s="132">
        <f t="shared" si="602"/>
        <v>0.27460000000000001</v>
      </c>
      <c r="BM933" s="132">
        <f t="shared" si="613"/>
        <v>1.4879</v>
      </c>
      <c r="BN933" s="132">
        <f t="shared" si="603"/>
        <v>0.97988000000000008</v>
      </c>
      <c r="BO933" s="132"/>
      <c r="BP933" s="132">
        <f t="shared" si="614"/>
        <v>4.0591499999999998</v>
      </c>
      <c r="BQ933" s="132">
        <f t="shared" si="615"/>
        <v>10.9122</v>
      </c>
      <c r="BR933" s="132">
        <f t="shared" si="616"/>
        <v>0.37979999999999997</v>
      </c>
      <c r="BS933" s="132">
        <f t="shared" si="604"/>
        <v>0.12148</v>
      </c>
      <c r="BT933" s="132">
        <f t="shared" si="605"/>
        <v>1.3553000000000002</v>
      </c>
      <c r="BU933" s="132"/>
      <c r="BV933" s="132">
        <f t="shared" si="617"/>
        <v>0.38140000000000002</v>
      </c>
      <c r="BW933" s="133">
        <f t="shared" si="627"/>
        <v>2.2673000000000001</v>
      </c>
      <c r="BX933" s="133">
        <f t="shared" si="627"/>
        <v>1.9792000000000001</v>
      </c>
      <c r="BY933" s="133">
        <f t="shared" si="606"/>
        <v>0.26450000000000001</v>
      </c>
      <c r="BZ933" s="133">
        <f t="shared" si="607"/>
        <v>0.39369999999999999</v>
      </c>
      <c r="CA933" s="133">
        <f t="shared" si="608"/>
        <v>8.7000000000000011E-3</v>
      </c>
      <c r="CB933" s="133">
        <f t="shared" si="609"/>
        <v>9.5065000000000008</v>
      </c>
      <c r="CC933" s="133"/>
      <c r="CD933" s="133">
        <f t="shared" si="610"/>
        <v>2.5</v>
      </c>
    </row>
    <row r="934" spans="1:82" ht="15.75" x14ac:dyDescent="0.25">
      <c r="A934" s="125">
        <v>44032</v>
      </c>
      <c r="B934" s="126">
        <v>16076</v>
      </c>
      <c r="C934" s="126">
        <v>52650</v>
      </c>
      <c r="D934" s="126">
        <v>71774</v>
      </c>
      <c r="E934" s="126">
        <v>14443</v>
      </c>
      <c r="F934" s="126">
        <v>46601</v>
      </c>
      <c r="G934" s="126">
        <v>3109</v>
      </c>
      <c r="H934" s="152">
        <v>19503</v>
      </c>
      <c r="I934" s="126">
        <v>18473</v>
      </c>
      <c r="J934" s="126">
        <v>106724</v>
      </c>
      <c r="K934" s="126">
        <v>78860</v>
      </c>
      <c r="L934" s="126">
        <v>3774</v>
      </c>
      <c r="M934" s="126">
        <v>9041</v>
      </c>
      <c r="N934" s="126">
        <v>145</v>
      </c>
      <c r="O934" s="126">
        <v>18297</v>
      </c>
      <c r="P934" s="126">
        <v>22139</v>
      </c>
      <c r="Q934" s="126">
        <v>2622</v>
      </c>
      <c r="R934" s="126">
        <v>13393</v>
      </c>
      <c r="S934" s="135">
        <v>60518</v>
      </c>
      <c r="T934" s="126">
        <v>7528</v>
      </c>
      <c r="U934" s="126">
        <v>2703</v>
      </c>
      <c r="V934" s="126">
        <v>27929</v>
      </c>
      <c r="W934" s="126">
        <v>33351</v>
      </c>
      <c r="X934" s="126">
        <v>16087</v>
      </c>
      <c r="Y934" s="126">
        <v>13092</v>
      </c>
      <c r="Z934" s="126">
        <v>16388</v>
      </c>
      <c r="AA934" s="126">
        <v>46080</v>
      </c>
      <c r="AB934" s="126">
        <v>1574</v>
      </c>
      <c r="AC934" s="126">
        <v>1588</v>
      </c>
      <c r="AD934" s="126">
        <v>6288</v>
      </c>
      <c r="AE934" s="126">
        <v>36901</v>
      </c>
      <c r="AF934" s="126">
        <v>6094</v>
      </c>
      <c r="AG934" s="126">
        <v>0</v>
      </c>
      <c r="AH934" s="126">
        <v>51840</v>
      </c>
      <c r="AI934" s="126">
        <v>45970</v>
      </c>
      <c r="AJ934" s="126">
        <v>389600</v>
      </c>
      <c r="AK934" s="128">
        <f t="shared" si="619"/>
        <v>9.0410000000000004E-2</v>
      </c>
      <c r="AL934" s="129">
        <f t="shared" si="620"/>
        <v>1.6076000000000001</v>
      </c>
      <c r="AM934" s="129">
        <f t="shared" si="626"/>
        <v>2.6325000000000003</v>
      </c>
      <c r="AN934" s="129">
        <f t="shared" si="626"/>
        <v>3.5887000000000002</v>
      </c>
      <c r="AO934" s="129">
        <f t="shared" si="622"/>
        <v>10.6724</v>
      </c>
      <c r="AP934" s="137">
        <f t="shared" si="623"/>
        <v>3.9430000000000001</v>
      </c>
      <c r="AQ934" s="129">
        <f t="shared" si="624"/>
        <v>0.51840000000000008</v>
      </c>
      <c r="AR934" s="129">
        <f t="shared" si="624"/>
        <v>0.45970000000000005</v>
      </c>
      <c r="AT934" s="131">
        <f t="shared" si="611"/>
        <v>44032</v>
      </c>
      <c r="AU934" s="132">
        <f t="shared" si="590"/>
        <v>0.36901</v>
      </c>
      <c r="AV934" s="132">
        <f t="shared" si="591"/>
        <v>0.46080000000000004</v>
      </c>
      <c r="AW934" s="132">
        <f t="shared" si="592"/>
        <v>0.60518000000000005</v>
      </c>
      <c r="AX934" s="132">
        <f t="shared" si="593"/>
        <v>1.5880000000000002E-2</v>
      </c>
      <c r="AY934" s="132">
        <f t="shared" si="594"/>
        <v>1.5740000000000001E-2</v>
      </c>
      <c r="AZ934" s="132">
        <f t="shared" si="595"/>
        <v>0.27929000000000004</v>
      </c>
      <c r="BA934" s="132">
        <f t="shared" si="596"/>
        <v>0.13092000000000001</v>
      </c>
      <c r="BB934" s="132">
        <f t="shared" si="597"/>
        <v>0.66702000000000006</v>
      </c>
      <c r="BC934" s="132">
        <f t="shared" si="598"/>
        <v>0.16388000000000003</v>
      </c>
      <c r="BD934" s="132">
        <f t="shared" si="599"/>
        <v>0.16087000000000001</v>
      </c>
      <c r="BE934" s="132">
        <f t="shared" si="600"/>
        <v>6.0940000000000008E-2</v>
      </c>
      <c r="BF934" s="132">
        <f t="shared" si="601"/>
        <v>6.2880000000000005E-2</v>
      </c>
      <c r="BG934" s="132">
        <f t="shared" si="612"/>
        <v>0</v>
      </c>
      <c r="BH934" s="132"/>
      <c r="BI934" s="132">
        <f t="shared" si="625"/>
        <v>1.6076000000000001</v>
      </c>
      <c r="BJ934" s="132">
        <f t="shared" si="625"/>
        <v>2.6325000000000003</v>
      </c>
      <c r="BK934" s="132">
        <f t="shared" si="625"/>
        <v>3.5887000000000002</v>
      </c>
      <c r="BL934" s="132">
        <f t="shared" si="602"/>
        <v>0.27030000000000004</v>
      </c>
      <c r="BM934" s="132">
        <f t="shared" si="613"/>
        <v>1.4443000000000001</v>
      </c>
      <c r="BN934" s="132">
        <f t="shared" si="603"/>
        <v>0.93202000000000007</v>
      </c>
      <c r="BO934" s="132"/>
      <c r="BP934" s="132">
        <f t="shared" si="614"/>
        <v>3.9430000000000001</v>
      </c>
      <c r="BQ934" s="132">
        <f t="shared" si="615"/>
        <v>10.6724</v>
      </c>
      <c r="BR934" s="132">
        <f t="shared" si="616"/>
        <v>0.3896</v>
      </c>
      <c r="BS934" s="132">
        <f t="shared" si="604"/>
        <v>7.528E-2</v>
      </c>
      <c r="BT934" s="132">
        <f t="shared" si="605"/>
        <v>1.3393000000000002</v>
      </c>
      <c r="BU934" s="132"/>
      <c r="BV934" s="132">
        <f t="shared" si="617"/>
        <v>0.31090000000000001</v>
      </c>
      <c r="BW934" s="133">
        <f t="shared" si="627"/>
        <v>1.9503000000000001</v>
      </c>
      <c r="BX934" s="133">
        <f t="shared" si="627"/>
        <v>1.8473000000000002</v>
      </c>
      <c r="BY934" s="133">
        <f t="shared" si="606"/>
        <v>0.26219999999999999</v>
      </c>
      <c r="BZ934" s="133">
        <f t="shared" si="607"/>
        <v>0.37740000000000001</v>
      </c>
      <c r="CA934" s="133">
        <f t="shared" si="608"/>
        <v>1.4500000000000001E-2</v>
      </c>
      <c r="CB934" s="133">
        <f t="shared" si="609"/>
        <v>9.1485000000000003</v>
      </c>
      <c r="CC934" s="133"/>
      <c r="CD934" s="133">
        <f t="shared" si="610"/>
        <v>2.2139000000000002</v>
      </c>
    </row>
    <row r="935" spans="1:82" ht="15.75" x14ac:dyDescent="0.25">
      <c r="A935" s="125">
        <v>44033</v>
      </c>
      <c r="B935" s="126">
        <v>15628</v>
      </c>
      <c r="C935" s="135">
        <v>52233</v>
      </c>
      <c r="D935" s="126">
        <v>70804</v>
      </c>
      <c r="E935" s="126">
        <v>14225</v>
      </c>
      <c r="F935" s="126">
        <v>44992</v>
      </c>
      <c r="G935" s="126">
        <v>2798</v>
      </c>
      <c r="H935" s="126">
        <v>18104</v>
      </c>
      <c r="I935" s="126">
        <v>18236</v>
      </c>
      <c r="J935" s="126">
        <v>104605</v>
      </c>
      <c r="K935" s="126">
        <v>76860</v>
      </c>
      <c r="L935" s="126">
        <v>3754</v>
      </c>
      <c r="M935" s="126">
        <v>6791</v>
      </c>
      <c r="N935" s="126">
        <v>147</v>
      </c>
      <c r="O935" s="126">
        <v>17877</v>
      </c>
      <c r="P935" s="126">
        <v>21241</v>
      </c>
      <c r="Q935" s="126">
        <v>3059</v>
      </c>
      <c r="R935" s="126">
        <v>13835</v>
      </c>
      <c r="S935" s="126">
        <v>45331</v>
      </c>
      <c r="T935" s="126">
        <v>12368</v>
      </c>
      <c r="U935" s="126">
        <v>2719</v>
      </c>
      <c r="V935" s="126">
        <v>28034</v>
      </c>
      <c r="W935" s="126">
        <v>32876</v>
      </c>
      <c r="X935" s="126">
        <v>16123</v>
      </c>
      <c r="Y935" s="126">
        <v>13272</v>
      </c>
      <c r="Z935" s="126">
        <v>16107</v>
      </c>
      <c r="AA935" s="126">
        <v>46271</v>
      </c>
      <c r="AB935" s="126">
        <v>1428</v>
      </c>
      <c r="AC935" s="126">
        <v>1292</v>
      </c>
      <c r="AD935" s="126">
        <v>6084</v>
      </c>
      <c r="AE935" s="126">
        <v>37084</v>
      </c>
      <c r="AF935" s="126">
        <v>5941</v>
      </c>
      <c r="AG935" s="126">
        <v>11010</v>
      </c>
      <c r="AH935" s="126">
        <v>54120</v>
      </c>
      <c r="AI935" s="126">
        <v>41190</v>
      </c>
      <c r="AJ935" s="126">
        <v>373300</v>
      </c>
      <c r="AK935" s="128">
        <f t="shared" si="619"/>
        <v>6.7910000000000012E-2</v>
      </c>
      <c r="AL935" s="129">
        <f t="shared" si="620"/>
        <v>1.5628</v>
      </c>
      <c r="AM935" s="129">
        <f t="shared" si="626"/>
        <v>2.61165</v>
      </c>
      <c r="AN935" s="129">
        <f t="shared" si="626"/>
        <v>3.5402</v>
      </c>
      <c r="AO935" s="129">
        <f t="shared" si="622"/>
        <v>10.4605</v>
      </c>
      <c r="AP935" s="129">
        <f t="shared" si="623"/>
        <v>3.843</v>
      </c>
      <c r="AQ935" s="129">
        <f t="shared" si="624"/>
        <v>0.54120000000000001</v>
      </c>
      <c r="AR935" s="129">
        <f t="shared" si="624"/>
        <v>0.41190000000000004</v>
      </c>
      <c r="AT935" s="131">
        <f t="shared" si="611"/>
        <v>44033</v>
      </c>
      <c r="AU935" s="132">
        <f t="shared" si="590"/>
        <v>0.37084</v>
      </c>
      <c r="AV935" s="132">
        <f t="shared" si="591"/>
        <v>0.46271000000000001</v>
      </c>
      <c r="AW935" s="132">
        <f t="shared" si="592"/>
        <v>0.45331000000000005</v>
      </c>
      <c r="AX935" s="132">
        <f t="shared" si="593"/>
        <v>1.2920000000000001E-2</v>
      </c>
      <c r="AY935" s="132">
        <f t="shared" si="594"/>
        <v>1.4280000000000001E-2</v>
      </c>
      <c r="AZ935" s="132">
        <f t="shared" si="595"/>
        <v>0.28034000000000003</v>
      </c>
      <c r="BA935" s="132">
        <f t="shared" si="596"/>
        <v>0.13272</v>
      </c>
      <c r="BB935" s="132">
        <f t="shared" si="597"/>
        <v>0.6575200000000001</v>
      </c>
      <c r="BC935" s="132">
        <f t="shared" si="598"/>
        <v>0.16107000000000002</v>
      </c>
      <c r="BD935" s="132">
        <f t="shared" si="599"/>
        <v>0.16123000000000001</v>
      </c>
      <c r="BE935" s="132">
        <f t="shared" si="600"/>
        <v>5.9410000000000004E-2</v>
      </c>
      <c r="BF935" s="132">
        <f t="shared" si="601"/>
        <v>6.0840000000000005E-2</v>
      </c>
      <c r="BG935" s="132">
        <f t="shared" si="612"/>
        <v>1.1009999999999999E-2</v>
      </c>
      <c r="BH935" s="132"/>
      <c r="BI935" s="132">
        <f t="shared" si="625"/>
        <v>1.5628</v>
      </c>
      <c r="BJ935" s="132">
        <f t="shared" si="625"/>
        <v>2.61165</v>
      </c>
      <c r="BK935" s="132">
        <f t="shared" si="625"/>
        <v>3.5402</v>
      </c>
      <c r="BL935" s="132">
        <f t="shared" si="602"/>
        <v>0.27190000000000003</v>
      </c>
      <c r="BM935" s="132">
        <f t="shared" si="613"/>
        <v>1.4225000000000001</v>
      </c>
      <c r="BN935" s="132">
        <f t="shared" si="603"/>
        <v>0.89984000000000008</v>
      </c>
      <c r="BO935" s="132"/>
      <c r="BP935" s="132">
        <f t="shared" si="614"/>
        <v>3.843</v>
      </c>
      <c r="BQ935" s="132">
        <f t="shared" si="615"/>
        <v>10.4605</v>
      </c>
      <c r="BR935" s="132">
        <f t="shared" si="616"/>
        <v>0.37329999999999997</v>
      </c>
      <c r="BS935" s="132">
        <f t="shared" si="604"/>
        <v>0.12368000000000001</v>
      </c>
      <c r="BT935" s="132">
        <f t="shared" si="605"/>
        <v>1.3835000000000002</v>
      </c>
      <c r="BU935" s="132"/>
      <c r="BV935" s="132">
        <f t="shared" si="617"/>
        <v>0.27979999999999999</v>
      </c>
      <c r="BW935" s="133">
        <f t="shared" si="627"/>
        <v>1.8104</v>
      </c>
      <c r="BX935" s="133">
        <f t="shared" si="627"/>
        <v>1.8236000000000001</v>
      </c>
      <c r="BY935" s="133">
        <f t="shared" si="606"/>
        <v>0.30590000000000001</v>
      </c>
      <c r="BZ935" s="133">
        <f t="shared" si="607"/>
        <v>0.37540000000000001</v>
      </c>
      <c r="CA935" s="133">
        <f t="shared" si="608"/>
        <v>1.4700000000000001E-2</v>
      </c>
      <c r="CB935" s="133">
        <f t="shared" si="609"/>
        <v>8.9384999999999994</v>
      </c>
      <c r="CC935" s="133"/>
      <c r="CD935" s="133">
        <f t="shared" si="610"/>
        <v>2.1241000000000003</v>
      </c>
    </row>
    <row r="936" spans="1:82" ht="15.75" x14ac:dyDescent="0.25">
      <c r="A936" s="125">
        <v>44034</v>
      </c>
      <c r="B936" s="126">
        <v>16025</v>
      </c>
      <c r="C936" s="135">
        <v>53807</v>
      </c>
      <c r="D936" s="126">
        <v>71585</v>
      </c>
      <c r="E936" s="126">
        <v>15061</v>
      </c>
      <c r="F936" s="126">
        <v>46029</v>
      </c>
      <c r="G936" s="126">
        <v>2635</v>
      </c>
      <c r="H936" s="126">
        <v>17483</v>
      </c>
      <c r="I936" s="126">
        <v>17354</v>
      </c>
      <c r="J936" s="126">
        <v>106849</v>
      </c>
      <c r="K936" s="126">
        <v>77259</v>
      </c>
      <c r="L936" s="126">
        <v>3790</v>
      </c>
      <c r="M936" s="126">
        <v>12753</v>
      </c>
      <c r="N936" s="126">
        <v>117</v>
      </c>
      <c r="O936" s="126">
        <v>17973</v>
      </c>
      <c r="P936" s="126">
        <v>21031</v>
      </c>
      <c r="Q936" s="126">
        <v>3111</v>
      </c>
      <c r="R936" s="126">
        <v>13498</v>
      </c>
      <c r="S936" s="126">
        <v>49899</v>
      </c>
      <c r="T936" s="126">
        <v>13573</v>
      </c>
      <c r="U936" s="126">
        <v>3053</v>
      </c>
      <c r="V936" s="126">
        <v>26522</v>
      </c>
      <c r="W936" s="126">
        <v>34587</v>
      </c>
      <c r="X936" s="126">
        <v>17618</v>
      </c>
      <c r="Y936" s="126">
        <v>13905</v>
      </c>
      <c r="Z936" s="126">
        <v>17578</v>
      </c>
      <c r="AA936" s="126">
        <v>46677</v>
      </c>
      <c r="AB936" s="126">
        <v>1727</v>
      </c>
      <c r="AC936" s="126">
        <v>1446</v>
      </c>
      <c r="AD936" s="126">
        <v>6185</v>
      </c>
      <c r="AE936" s="126">
        <v>41194</v>
      </c>
      <c r="AF936" s="126">
        <v>7295</v>
      </c>
      <c r="AG936" s="126">
        <v>6860</v>
      </c>
      <c r="AH936" s="126">
        <v>50590</v>
      </c>
      <c r="AI936" s="126">
        <v>45420</v>
      </c>
      <c r="AJ936" s="126">
        <v>262140</v>
      </c>
      <c r="AK936" s="128">
        <f t="shared" si="619"/>
        <v>0.12753</v>
      </c>
      <c r="AL936" s="129">
        <f t="shared" si="620"/>
        <v>1.6025</v>
      </c>
      <c r="AM936" s="129">
        <f t="shared" si="626"/>
        <v>2.69035</v>
      </c>
      <c r="AN936" s="129">
        <f t="shared" si="626"/>
        <v>3.57925</v>
      </c>
      <c r="AO936" s="129">
        <f t="shared" si="622"/>
        <v>10.684900000000001</v>
      </c>
      <c r="AP936" s="129">
        <f t="shared" si="623"/>
        <v>3.8629500000000001</v>
      </c>
      <c r="AQ936" s="129">
        <f t="shared" si="624"/>
        <v>0.50590000000000002</v>
      </c>
      <c r="AR936" s="129">
        <f t="shared" si="624"/>
        <v>0.45420000000000005</v>
      </c>
      <c r="AT936" s="131">
        <f t="shared" si="611"/>
        <v>44034</v>
      </c>
      <c r="AU936" s="132">
        <f t="shared" si="590"/>
        <v>0.41194000000000003</v>
      </c>
      <c r="AV936" s="132">
        <f t="shared" si="591"/>
        <v>0.46677000000000002</v>
      </c>
      <c r="AW936" s="132">
        <f t="shared" si="592"/>
        <v>0.49899000000000004</v>
      </c>
      <c r="AX936" s="132">
        <f t="shared" si="593"/>
        <v>1.4460000000000001E-2</v>
      </c>
      <c r="AY936" s="132">
        <f t="shared" si="594"/>
        <v>1.7270000000000001E-2</v>
      </c>
      <c r="AZ936" s="132">
        <f t="shared" si="595"/>
        <v>0.26522000000000001</v>
      </c>
      <c r="BA936" s="132">
        <f t="shared" si="596"/>
        <v>0.13905000000000001</v>
      </c>
      <c r="BB936" s="132">
        <f t="shared" si="597"/>
        <v>0.69174000000000002</v>
      </c>
      <c r="BC936" s="132">
        <f t="shared" si="598"/>
        <v>0.17578000000000002</v>
      </c>
      <c r="BD936" s="132">
        <f t="shared" si="599"/>
        <v>0.17618</v>
      </c>
      <c r="BE936" s="132">
        <f t="shared" si="600"/>
        <v>7.2950000000000001E-2</v>
      </c>
      <c r="BF936" s="132">
        <f t="shared" si="601"/>
        <v>6.1850000000000002E-2</v>
      </c>
      <c r="BG936" s="132">
        <f t="shared" si="612"/>
        <v>6.8599999999999998E-3</v>
      </c>
      <c r="BH936" s="132"/>
      <c r="BI936" s="132">
        <f t="shared" si="625"/>
        <v>1.6025</v>
      </c>
      <c r="BJ936" s="132">
        <f t="shared" si="625"/>
        <v>2.69035</v>
      </c>
      <c r="BK936" s="132">
        <f t="shared" si="625"/>
        <v>3.57925</v>
      </c>
      <c r="BL936" s="132">
        <f t="shared" si="602"/>
        <v>0.30530000000000002</v>
      </c>
      <c r="BM936" s="132">
        <f t="shared" si="613"/>
        <v>1.5061</v>
      </c>
      <c r="BN936" s="132">
        <f t="shared" si="603"/>
        <v>0.92058000000000006</v>
      </c>
      <c r="BO936" s="132"/>
      <c r="BP936" s="132">
        <f t="shared" si="614"/>
        <v>3.8629500000000001</v>
      </c>
      <c r="BQ936" s="132">
        <f t="shared" si="615"/>
        <v>10.684900000000001</v>
      </c>
      <c r="BR936" s="132">
        <f t="shared" si="616"/>
        <v>0.26213999999999998</v>
      </c>
      <c r="BS936" s="132">
        <f t="shared" si="604"/>
        <v>0.13573000000000002</v>
      </c>
      <c r="BT936" s="132">
        <f t="shared" si="605"/>
        <v>1.3498000000000001</v>
      </c>
      <c r="BU936" s="132"/>
      <c r="BV936" s="132">
        <f t="shared" si="617"/>
        <v>0.26350000000000001</v>
      </c>
      <c r="BW936" s="133">
        <f t="shared" si="627"/>
        <v>1.7483000000000002</v>
      </c>
      <c r="BX936" s="133">
        <f t="shared" si="627"/>
        <v>1.7354000000000001</v>
      </c>
      <c r="BY936" s="133">
        <f t="shared" si="606"/>
        <v>0.31109999999999999</v>
      </c>
      <c r="BZ936" s="133">
        <f t="shared" si="607"/>
        <v>0.379</v>
      </c>
      <c r="CA936" s="133">
        <f t="shared" si="608"/>
        <v>1.17E-2</v>
      </c>
      <c r="CB936" s="133">
        <f t="shared" si="609"/>
        <v>8.9864999999999995</v>
      </c>
      <c r="CC936" s="133"/>
      <c r="CD936" s="133">
        <f t="shared" si="610"/>
        <v>2.1031</v>
      </c>
    </row>
    <row r="937" spans="1:82" ht="15.75" x14ac:dyDescent="0.25">
      <c r="A937" s="125">
        <v>44035</v>
      </c>
      <c r="B937" s="138">
        <v>15916</v>
      </c>
      <c r="C937" s="138">
        <v>52086</v>
      </c>
      <c r="D937" s="138">
        <v>70859</v>
      </c>
      <c r="E937" s="138">
        <v>14612</v>
      </c>
      <c r="F937" s="138">
        <v>43619</v>
      </c>
      <c r="G937" s="138">
        <v>2840</v>
      </c>
      <c r="H937" s="138">
        <v>17946</v>
      </c>
      <c r="I937" s="138">
        <v>16454</v>
      </c>
      <c r="J937" s="138">
        <v>105643</v>
      </c>
      <c r="K937" s="138">
        <v>77884</v>
      </c>
      <c r="L937" s="138">
        <v>3748</v>
      </c>
      <c r="M937" s="138">
        <v>10994</v>
      </c>
      <c r="N937" s="138">
        <v>115</v>
      </c>
      <c r="O937" s="138">
        <v>17448</v>
      </c>
      <c r="P937" s="138">
        <v>21571</v>
      </c>
      <c r="Q937" s="138">
        <v>3040</v>
      </c>
      <c r="R937" s="138">
        <v>14172</v>
      </c>
      <c r="S937" s="138">
        <v>48996</v>
      </c>
      <c r="T937" s="138">
        <v>12577</v>
      </c>
      <c r="U937" s="138">
        <v>2921</v>
      </c>
      <c r="V937" s="138">
        <v>26397</v>
      </c>
      <c r="W937" s="138">
        <v>32924</v>
      </c>
      <c r="X937" s="138">
        <v>16920</v>
      </c>
      <c r="Y937" s="138">
        <v>13254</v>
      </c>
      <c r="Z937" s="138">
        <v>16867</v>
      </c>
      <c r="AA937" s="138">
        <v>45688</v>
      </c>
      <c r="AB937" s="138">
        <v>1529</v>
      </c>
      <c r="AC937" s="138">
        <v>1606</v>
      </c>
      <c r="AD937" s="138">
        <v>5611</v>
      </c>
      <c r="AE937" s="138">
        <v>37851</v>
      </c>
      <c r="AF937" s="138">
        <v>6794</v>
      </c>
      <c r="AG937" s="138">
        <v>11010</v>
      </c>
      <c r="AH937" s="138">
        <v>47030</v>
      </c>
      <c r="AI937" s="138">
        <v>40050</v>
      </c>
      <c r="AJ937" s="138">
        <v>391000</v>
      </c>
      <c r="AK937" s="128">
        <f t="shared" si="619"/>
        <v>0.10994000000000001</v>
      </c>
      <c r="AL937" s="129">
        <f t="shared" si="620"/>
        <v>1.5916000000000001</v>
      </c>
      <c r="AM937" s="129">
        <f t="shared" si="626"/>
        <v>2.6043000000000003</v>
      </c>
      <c r="AN937" s="129">
        <f t="shared" si="626"/>
        <v>3.5429500000000003</v>
      </c>
      <c r="AO937" s="129">
        <f t="shared" si="622"/>
        <v>10.564300000000001</v>
      </c>
      <c r="AP937" s="129">
        <f t="shared" si="623"/>
        <v>3.8942000000000001</v>
      </c>
      <c r="AQ937" s="129">
        <f t="shared" si="624"/>
        <v>0.47030000000000005</v>
      </c>
      <c r="AR937" s="129">
        <f t="shared" si="624"/>
        <v>0.40050000000000002</v>
      </c>
      <c r="AT937" s="131">
        <f t="shared" si="611"/>
        <v>44035</v>
      </c>
      <c r="AU937" s="132">
        <f t="shared" si="590"/>
        <v>0.37851000000000001</v>
      </c>
      <c r="AV937" s="132">
        <f t="shared" si="591"/>
        <v>0.45688000000000006</v>
      </c>
      <c r="AW937" s="132">
        <f t="shared" si="592"/>
        <v>0.48996000000000006</v>
      </c>
      <c r="AX937" s="132">
        <f t="shared" si="593"/>
        <v>1.6060000000000001E-2</v>
      </c>
      <c r="AY937" s="132">
        <f t="shared" si="594"/>
        <v>1.5290000000000002E-2</v>
      </c>
      <c r="AZ937" s="132">
        <f t="shared" si="595"/>
        <v>0.26397000000000004</v>
      </c>
      <c r="BA937" s="132">
        <f t="shared" si="596"/>
        <v>0.13254000000000002</v>
      </c>
      <c r="BB937" s="132">
        <f t="shared" si="597"/>
        <v>0.65848000000000007</v>
      </c>
      <c r="BC937" s="132">
        <f t="shared" si="598"/>
        <v>0.16867000000000001</v>
      </c>
      <c r="BD937" s="132">
        <f t="shared" si="599"/>
        <v>0.16920000000000002</v>
      </c>
      <c r="BE937" s="132">
        <f t="shared" si="600"/>
        <v>6.794E-2</v>
      </c>
      <c r="BF937" s="132">
        <f t="shared" si="601"/>
        <v>5.6110000000000007E-2</v>
      </c>
      <c r="BG937" s="132">
        <f t="shared" si="612"/>
        <v>1.1009999999999999E-2</v>
      </c>
      <c r="BH937" s="132"/>
      <c r="BI937" s="132">
        <f t="shared" si="625"/>
        <v>1.5916000000000001</v>
      </c>
      <c r="BJ937" s="132">
        <f t="shared" si="625"/>
        <v>2.6043000000000003</v>
      </c>
      <c r="BK937" s="132">
        <f t="shared" si="625"/>
        <v>3.5429500000000003</v>
      </c>
      <c r="BL937" s="132">
        <f t="shared" si="602"/>
        <v>0.29210000000000003</v>
      </c>
      <c r="BM937" s="132">
        <f t="shared" si="613"/>
        <v>1.4612000000000001</v>
      </c>
      <c r="BN937" s="132">
        <f t="shared" si="603"/>
        <v>0.87238000000000004</v>
      </c>
      <c r="BO937" s="132"/>
      <c r="BP937" s="132">
        <f t="shared" si="614"/>
        <v>3.8942000000000001</v>
      </c>
      <c r="BQ937" s="132">
        <f t="shared" si="615"/>
        <v>10.564300000000001</v>
      </c>
      <c r="BR937" s="132">
        <f t="shared" si="616"/>
        <v>0.39099999999999996</v>
      </c>
      <c r="BS937" s="132">
        <f t="shared" si="604"/>
        <v>0.12577000000000002</v>
      </c>
      <c r="BT937" s="132">
        <f t="shared" si="605"/>
        <v>1.4172</v>
      </c>
      <c r="BU937" s="132"/>
      <c r="BV937" s="132">
        <f t="shared" si="617"/>
        <v>0.28400000000000003</v>
      </c>
      <c r="BW937" s="133">
        <f t="shared" si="627"/>
        <v>1.7946000000000002</v>
      </c>
      <c r="BX937" s="133">
        <f t="shared" si="627"/>
        <v>1.6454</v>
      </c>
      <c r="BY937" s="133">
        <f t="shared" si="606"/>
        <v>0.30399999999999999</v>
      </c>
      <c r="BZ937" s="133">
        <f t="shared" si="607"/>
        <v>0.37480000000000002</v>
      </c>
      <c r="CA937" s="133">
        <f t="shared" si="608"/>
        <v>1.15E-2</v>
      </c>
      <c r="CB937" s="133">
        <f t="shared" si="609"/>
        <v>8.7240000000000002</v>
      </c>
      <c r="CC937" s="133"/>
      <c r="CD937" s="133">
        <f t="shared" si="610"/>
        <v>2.1571000000000002</v>
      </c>
    </row>
    <row r="938" spans="1:82" ht="15.75" x14ac:dyDescent="0.25">
      <c r="A938" s="125">
        <v>44036</v>
      </c>
      <c r="B938" s="126">
        <v>16920</v>
      </c>
      <c r="C938" s="126">
        <v>55244</v>
      </c>
      <c r="D938" s="126">
        <v>74552</v>
      </c>
      <c r="E938" s="126">
        <v>15852</v>
      </c>
      <c r="F938" s="126">
        <v>50913</v>
      </c>
      <c r="G938" s="126">
        <v>3208</v>
      </c>
      <c r="H938" s="126">
        <v>19693</v>
      </c>
      <c r="I938" s="126">
        <v>17605</v>
      </c>
      <c r="J938" s="126">
        <v>113452</v>
      </c>
      <c r="K938" s="126">
        <v>83016</v>
      </c>
      <c r="L938" s="126">
        <v>3700</v>
      </c>
      <c r="M938" s="126">
        <v>5743</v>
      </c>
      <c r="N938" s="126">
        <v>116</v>
      </c>
      <c r="O938" s="126">
        <v>17457</v>
      </c>
      <c r="P938" s="126">
        <v>21807</v>
      </c>
      <c r="Q938" s="126">
        <v>3047</v>
      </c>
      <c r="R938" s="126">
        <v>14358</v>
      </c>
      <c r="S938" s="126">
        <v>47167</v>
      </c>
      <c r="T938" s="126">
        <v>14842</v>
      </c>
      <c r="U938" s="126">
        <v>3275</v>
      </c>
      <c r="V938" s="126">
        <v>30004</v>
      </c>
      <c r="W938" s="126">
        <v>39673</v>
      </c>
      <c r="X938" s="126">
        <v>18549</v>
      </c>
      <c r="Y938" s="126">
        <v>14748</v>
      </c>
      <c r="Z938" s="126">
        <v>16308</v>
      </c>
      <c r="AA938" s="126">
        <v>49812</v>
      </c>
      <c r="AB938" s="126">
        <v>1890</v>
      </c>
      <c r="AC938" s="126">
        <v>1530</v>
      </c>
      <c r="AD938" s="126">
        <v>8456</v>
      </c>
      <c r="AE938" s="126">
        <v>38999</v>
      </c>
      <c r="AF938" s="126">
        <v>9479</v>
      </c>
      <c r="AG938" s="126">
        <v>60</v>
      </c>
      <c r="AH938" s="126">
        <v>60470</v>
      </c>
      <c r="AI938" s="126">
        <v>58970</v>
      </c>
      <c r="AJ938" s="126">
        <v>318100</v>
      </c>
      <c r="AK938" s="128">
        <f t="shared" si="619"/>
        <v>5.7430000000000002E-2</v>
      </c>
      <c r="AL938" s="129">
        <f t="shared" si="620"/>
        <v>1.6920000000000002</v>
      </c>
      <c r="AM938" s="129">
        <f t="shared" si="626"/>
        <v>2.7622</v>
      </c>
      <c r="AN938" s="129">
        <f t="shared" si="626"/>
        <v>3.7276000000000002</v>
      </c>
      <c r="AO938" s="129">
        <f t="shared" si="622"/>
        <v>11.3452</v>
      </c>
      <c r="AP938" s="129">
        <f t="shared" si="623"/>
        <v>4.1508000000000003</v>
      </c>
      <c r="AQ938" s="129">
        <f t="shared" si="624"/>
        <v>0.60470000000000002</v>
      </c>
      <c r="AR938" s="129">
        <f t="shared" si="624"/>
        <v>0.5897</v>
      </c>
      <c r="AT938" s="131">
        <f t="shared" si="611"/>
        <v>44036</v>
      </c>
      <c r="AU938" s="132">
        <f t="shared" si="590"/>
        <v>0.38999000000000006</v>
      </c>
      <c r="AV938" s="132">
        <f t="shared" si="591"/>
        <v>0.49812000000000006</v>
      </c>
      <c r="AW938" s="132">
        <f t="shared" si="592"/>
        <v>0.47167000000000003</v>
      </c>
      <c r="AX938" s="132">
        <f t="shared" si="593"/>
        <v>1.5300000000000001E-2</v>
      </c>
      <c r="AY938" s="132">
        <f t="shared" si="594"/>
        <v>1.89E-2</v>
      </c>
      <c r="AZ938" s="132">
        <f t="shared" si="595"/>
        <v>0.30004000000000003</v>
      </c>
      <c r="BA938" s="132">
        <f t="shared" si="596"/>
        <v>0.14748</v>
      </c>
      <c r="BB938" s="132">
        <f t="shared" si="597"/>
        <v>0.79346000000000005</v>
      </c>
      <c r="BC938" s="132">
        <f t="shared" si="598"/>
        <v>0.16308</v>
      </c>
      <c r="BD938" s="132">
        <f t="shared" si="599"/>
        <v>0.18549000000000002</v>
      </c>
      <c r="BE938" s="132">
        <f t="shared" si="600"/>
        <v>9.4790000000000013E-2</v>
      </c>
      <c r="BF938" s="132">
        <f t="shared" si="601"/>
        <v>8.456000000000001E-2</v>
      </c>
      <c r="BG938" s="132">
        <f t="shared" si="612"/>
        <v>5.9999999999999995E-5</v>
      </c>
      <c r="BH938" s="132"/>
      <c r="BI938" s="132">
        <f t="shared" si="625"/>
        <v>1.6920000000000002</v>
      </c>
      <c r="BJ938" s="132">
        <f t="shared" si="625"/>
        <v>2.7622</v>
      </c>
      <c r="BK938" s="132">
        <f t="shared" si="625"/>
        <v>3.7276000000000002</v>
      </c>
      <c r="BL938" s="132">
        <f t="shared" si="602"/>
        <v>0.32750000000000001</v>
      </c>
      <c r="BM938" s="132">
        <f t="shared" si="613"/>
        <v>1.5852000000000002</v>
      </c>
      <c r="BN938" s="132">
        <f t="shared" si="603"/>
        <v>1.0182600000000002</v>
      </c>
      <c r="BO938" s="132"/>
      <c r="BP938" s="132">
        <f t="shared" si="614"/>
        <v>4.1508000000000003</v>
      </c>
      <c r="BQ938" s="132">
        <f t="shared" si="615"/>
        <v>11.3452</v>
      </c>
      <c r="BR938" s="132">
        <f t="shared" si="616"/>
        <v>0.31809999999999999</v>
      </c>
      <c r="BS938" s="132">
        <f t="shared" si="604"/>
        <v>0.14842000000000002</v>
      </c>
      <c r="BT938" s="132">
        <f t="shared" si="605"/>
        <v>1.4358</v>
      </c>
      <c r="BU938" s="132"/>
      <c r="BV938" s="132">
        <f t="shared" si="617"/>
        <v>0.32080000000000003</v>
      </c>
      <c r="BW938" s="133">
        <f t="shared" si="627"/>
        <v>1.9693000000000001</v>
      </c>
      <c r="BX938" s="133">
        <f t="shared" si="627"/>
        <v>1.7605000000000002</v>
      </c>
      <c r="BY938" s="133">
        <f t="shared" si="606"/>
        <v>0.30470000000000003</v>
      </c>
      <c r="BZ938" s="133">
        <f t="shared" si="607"/>
        <v>0.37</v>
      </c>
      <c r="CA938" s="133">
        <f t="shared" si="608"/>
        <v>1.1600000000000001E-2</v>
      </c>
      <c r="CB938" s="133">
        <f t="shared" si="609"/>
        <v>8.7285000000000004</v>
      </c>
      <c r="CC938" s="133"/>
      <c r="CD938" s="133">
        <f t="shared" si="610"/>
        <v>2.1807000000000003</v>
      </c>
    </row>
    <row r="939" spans="1:82" ht="15.75" x14ac:dyDescent="0.25">
      <c r="A939" s="125">
        <v>44037</v>
      </c>
      <c r="B939" s="126">
        <v>17002</v>
      </c>
      <c r="C939" s="126">
        <v>54852</v>
      </c>
      <c r="D939" s="126">
        <v>73864</v>
      </c>
      <c r="E939" s="126">
        <v>14645</v>
      </c>
      <c r="F939" s="126">
        <v>46741</v>
      </c>
      <c r="G939" s="126">
        <v>3774</v>
      </c>
      <c r="H939" s="126">
        <v>22115</v>
      </c>
      <c r="I939" s="126">
        <v>19445</v>
      </c>
      <c r="J939" s="126">
        <v>109585</v>
      </c>
      <c r="K939" s="126">
        <v>80240</v>
      </c>
      <c r="L939" s="126">
        <v>3899</v>
      </c>
      <c r="M939" s="126">
        <v>1256</v>
      </c>
      <c r="N939" s="126">
        <v>73</v>
      </c>
      <c r="O939" s="126">
        <v>18389</v>
      </c>
      <c r="P939" s="126">
        <v>23824</v>
      </c>
      <c r="Q939" s="126">
        <v>3073</v>
      </c>
      <c r="R939" s="126">
        <v>13727</v>
      </c>
      <c r="S939" s="126">
        <v>51096</v>
      </c>
      <c r="T939" s="126">
        <v>14594</v>
      </c>
      <c r="U939" s="126">
        <v>2813</v>
      </c>
      <c r="V939" s="126">
        <v>30363</v>
      </c>
      <c r="W939" s="126">
        <v>34608</v>
      </c>
      <c r="X939" s="126">
        <v>20007</v>
      </c>
      <c r="Y939" s="126">
        <v>13490</v>
      </c>
      <c r="Z939" s="126">
        <v>17692</v>
      </c>
      <c r="AA939" s="126">
        <v>48908</v>
      </c>
      <c r="AB939" s="126">
        <v>1775</v>
      </c>
      <c r="AC939" s="126">
        <v>1851</v>
      </c>
      <c r="AD939" s="126">
        <v>5523</v>
      </c>
      <c r="AE939" s="126">
        <v>36269</v>
      </c>
      <c r="AF939" s="126">
        <v>6983</v>
      </c>
      <c r="AG939" s="126">
        <v>11010</v>
      </c>
      <c r="AH939" s="126">
        <v>51020</v>
      </c>
      <c r="AI939" s="126">
        <v>39870</v>
      </c>
      <c r="AJ939" s="126">
        <v>388620</v>
      </c>
      <c r="AK939" s="128">
        <f t="shared" si="619"/>
        <v>1.2560000000000002E-2</v>
      </c>
      <c r="AL939" s="129">
        <f t="shared" si="620"/>
        <v>1.7002000000000002</v>
      </c>
      <c r="AM939" s="129">
        <f t="shared" si="626"/>
        <v>2.7425999999999999</v>
      </c>
      <c r="AN939" s="129">
        <f t="shared" si="626"/>
        <v>3.6932</v>
      </c>
      <c r="AO939" s="129">
        <f t="shared" si="622"/>
        <v>10.958500000000001</v>
      </c>
      <c r="AP939" s="129">
        <f t="shared" si="623"/>
        <v>4.0120000000000005</v>
      </c>
      <c r="AQ939" s="129">
        <f t="shared" si="624"/>
        <v>0.51019999999999999</v>
      </c>
      <c r="AR939" s="129">
        <f t="shared" si="624"/>
        <v>0.39870000000000005</v>
      </c>
      <c r="AT939" s="131">
        <f t="shared" si="611"/>
        <v>44037</v>
      </c>
      <c r="AU939" s="132">
        <f t="shared" si="590"/>
        <v>0.36269000000000001</v>
      </c>
      <c r="AV939" s="132">
        <f t="shared" si="591"/>
        <v>0.48908000000000001</v>
      </c>
      <c r="AW939" s="132">
        <f t="shared" si="592"/>
        <v>0.51096000000000008</v>
      </c>
      <c r="AX939" s="132">
        <f t="shared" si="593"/>
        <v>1.8510000000000002E-2</v>
      </c>
      <c r="AY939" s="132">
        <f t="shared" si="594"/>
        <v>1.7750000000000002E-2</v>
      </c>
      <c r="AZ939" s="132">
        <f t="shared" si="595"/>
        <v>0.30363000000000001</v>
      </c>
      <c r="BA939" s="132">
        <f t="shared" si="596"/>
        <v>0.13490000000000002</v>
      </c>
      <c r="BB939" s="132">
        <f t="shared" si="597"/>
        <v>0.69216000000000011</v>
      </c>
      <c r="BC939" s="132">
        <f t="shared" si="598"/>
        <v>0.17692000000000002</v>
      </c>
      <c r="BD939" s="132">
        <f t="shared" si="599"/>
        <v>0.20007000000000003</v>
      </c>
      <c r="BE939" s="132">
        <f t="shared" si="600"/>
        <v>6.9830000000000003E-2</v>
      </c>
      <c r="BF939" s="132">
        <f t="shared" si="601"/>
        <v>5.5230000000000001E-2</v>
      </c>
      <c r="BG939" s="132">
        <f t="shared" si="612"/>
        <v>1.1009999999999999E-2</v>
      </c>
      <c r="BH939" s="132"/>
      <c r="BI939" s="132">
        <f t="shared" si="625"/>
        <v>1.7002000000000002</v>
      </c>
      <c r="BJ939" s="132">
        <f t="shared" si="625"/>
        <v>2.7425999999999999</v>
      </c>
      <c r="BK939" s="132">
        <f t="shared" si="625"/>
        <v>3.6932</v>
      </c>
      <c r="BL939" s="132">
        <f t="shared" si="602"/>
        <v>0.28129999999999999</v>
      </c>
      <c r="BM939" s="132">
        <f t="shared" si="613"/>
        <v>1.4645000000000001</v>
      </c>
      <c r="BN939" s="132">
        <f t="shared" si="603"/>
        <v>0.9348200000000001</v>
      </c>
      <c r="BO939" s="132"/>
      <c r="BP939" s="132">
        <f t="shared" si="614"/>
        <v>4.0120000000000005</v>
      </c>
      <c r="BQ939" s="132">
        <f t="shared" si="615"/>
        <v>10.958500000000001</v>
      </c>
      <c r="BR939" s="132">
        <f t="shared" si="616"/>
        <v>0.38861999999999997</v>
      </c>
      <c r="BS939" s="132">
        <f t="shared" si="604"/>
        <v>0.14594000000000001</v>
      </c>
      <c r="BT939" s="132">
        <f t="shared" si="605"/>
        <v>1.3727</v>
      </c>
      <c r="BU939" s="132"/>
      <c r="BV939" s="132">
        <f t="shared" si="617"/>
        <v>0.37740000000000001</v>
      </c>
      <c r="BW939" s="133">
        <f t="shared" si="627"/>
        <v>2.2115</v>
      </c>
      <c r="BX939" s="133">
        <f t="shared" si="627"/>
        <v>1.9445000000000001</v>
      </c>
      <c r="BY939" s="133">
        <f t="shared" si="606"/>
        <v>0.30730000000000002</v>
      </c>
      <c r="BZ939" s="133">
        <f t="shared" si="607"/>
        <v>0.38990000000000002</v>
      </c>
      <c r="CA939" s="133">
        <f t="shared" si="608"/>
        <v>7.3000000000000001E-3</v>
      </c>
      <c r="CB939" s="133">
        <f t="shared" si="609"/>
        <v>9.1944999999999997</v>
      </c>
      <c r="CC939" s="133"/>
      <c r="CD939" s="133">
        <f t="shared" si="610"/>
        <v>2.3824000000000001</v>
      </c>
    </row>
    <row r="940" spans="1:82" ht="15.75" x14ac:dyDescent="0.25">
      <c r="A940" s="125">
        <v>44038</v>
      </c>
      <c r="B940" s="126">
        <v>17026</v>
      </c>
      <c r="C940" s="126">
        <v>55043</v>
      </c>
      <c r="D940" s="126">
        <v>74183</v>
      </c>
      <c r="E940" s="126">
        <v>14500</v>
      </c>
      <c r="F940" s="126">
        <v>50362</v>
      </c>
      <c r="G940" s="126">
        <v>3674</v>
      </c>
      <c r="H940" s="126">
        <v>21020</v>
      </c>
      <c r="I940" s="126">
        <v>18049</v>
      </c>
      <c r="J940" s="126">
        <v>109568</v>
      </c>
      <c r="K940" s="126">
        <v>80826</v>
      </c>
      <c r="L940" s="126">
        <v>3720</v>
      </c>
      <c r="M940" s="126">
        <v>480</v>
      </c>
      <c r="N940" s="126">
        <v>85</v>
      </c>
      <c r="O940" s="126">
        <v>18110</v>
      </c>
      <c r="P940" s="126">
        <v>23816</v>
      </c>
      <c r="Q940" s="126">
        <v>2923</v>
      </c>
      <c r="R940" s="126">
        <v>13373</v>
      </c>
      <c r="S940" s="126">
        <v>46350</v>
      </c>
      <c r="T940" s="126">
        <v>14347</v>
      </c>
      <c r="U940" s="126">
        <v>2675</v>
      </c>
      <c r="V940" s="126">
        <v>28156</v>
      </c>
      <c r="W940" s="126">
        <v>32361</v>
      </c>
      <c r="X940" s="126">
        <v>19424</v>
      </c>
      <c r="Y940" s="126">
        <v>13049</v>
      </c>
      <c r="Z940" s="126">
        <v>17077</v>
      </c>
      <c r="AA940" s="126">
        <v>50113</v>
      </c>
      <c r="AB940" s="126">
        <v>1640</v>
      </c>
      <c r="AC940" s="126">
        <v>2109</v>
      </c>
      <c r="AD940" s="126">
        <v>5355</v>
      </c>
      <c r="AE940" s="126">
        <v>36813</v>
      </c>
      <c r="AF940" s="126">
        <v>7023</v>
      </c>
      <c r="AG940" s="126">
        <v>3490</v>
      </c>
      <c r="AH940" s="126">
        <v>44940</v>
      </c>
      <c r="AI940" s="126">
        <v>37630</v>
      </c>
      <c r="AJ940" s="126">
        <v>378620</v>
      </c>
      <c r="AK940" s="128">
        <f t="shared" si="619"/>
        <v>4.8000000000000004E-3</v>
      </c>
      <c r="AL940" s="129">
        <f t="shared" si="620"/>
        <v>1.7026000000000001</v>
      </c>
      <c r="AM940" s="129">
        <f t="shared" si="626"/>
        <v>2.7521500000000003</v>
      </c>
      <c r="AN940" s="129">
        <f t="shared" si="626"/>
        <v>3.7091500000000002</v>
      </c>
      <c r="AO940" s="129">
        <f t="shared" si="622"/>
        <v>10.956800000000001</v>
      </c>
      <c r="AP940" s="129">
        <f t="shared" si="623"/>
        <v>4.0413000000000006</v>
      </c>
      <c r="AQ940" s="129">
        <f t="shared" si="624"/>
        <v>0.44940000000000002</v>
      </c>
      <c r="AR940" s="129">
        <f t="shared" si="624"/>
        <v>0.37630000000000002</v>
      </c>
      <c r="AT940" s="131">
        <f t="shared" si="611"/>
        <v>44038</v>
      </c>
      <c r="AU940" s="132">
        <f t="shared" si="590"/>
        <v>0.36813000000000001</v>
      </c>
      <c r="AV940" s="132">
        <f t="shared" si="591"/>
        <v>0.50113000000000008</v>
      </c>
      <c r="AW940" s="132">
        <f t="shared" si="592"/>
        <v>0.46350000000000002</v>
      </c>
      <c r="AX940" s="132">
        <f t="shared" si="593"/>
        <v>2.1090000000000001E-2</v>
      </c>
      <c r="AY940" s="132">
        <f t="shared" si="594"/>
        <v>1.6400000000000001E-2</v>
      </c>
      <c r="AZ940" s="132">
        <f t="shared" si="595"/>
        <v>0.28156000000000003</v>
      </c>
      <c r="BA940" s="132">
        <f t="shared" si="596"/>
        <v>0.13049000000000002</v>
      </c>
      <c r="BB940" s="132">
        <f t="shared" si="597"/>
        <v>0.64722000000000002</v>
      </c>
      <c r="BC940" s="132">
        <f t="shared" si="598"/>
        <v>0.17077000000000001</v>
      </c>
      <c r="BD940" s="132">
        <f t="shared" si="599"/>
        <v>0.19424000000000002</v>
      </c>
      <c r="BE940" s="132">
        <f t="shared" si="600"/>
        <v>7.0230000000000001E-2</v>
      </c>
      <c r="BF940" s="132">
        <f t="shared" si="601"/>
        <v>5.3550000000000007E-2</v>
      </c>
      <c r="BG940" s="132">
        <f t="shared" si="612"/>
        <v>3.49E-3</v>
      </c>
      <c r="BH940" s="132"/>
      <c r="BI940" s="132">
        <f t="shared" si="625"/>
        <v>1.7026000000000001</v>
      </c>
      <c r="BJ940" s="132">
        <f t="shared" si="625"/>
        <v>2.7521500000000003</v>
      </c>
      <c r="BK940" s="132">
        <f t="shared" si="625"/>
        <v>3.7091500000000002</v>
      </c>
      <c r="BL940" s="132">
        <f t="shared" si="602"/>
        <v>0.26750000000000002</v>
      </c>
      <c r="BM940" s="132">
        <f t="shared" si="613"/>
        <v>1.4500000000000002</v>
      </c>
      <c r="BN940" s="132">
        <f t="shared" si="603"/>
        <v>1.0072400000000001</v>
      </c>
      <c r="BO940" s="132"/>
      <c r="BP940" s="132">
        <f t="shared" si="614"/>
        <v>4.0413000000000006</v>
      </c>
      <c r="BQ940" s="132">
        <f t="shared" si="615"/>
        <v>10.956800000000001</v>
      </c>
      <c r="BR940" s="132">
        <f t="shared" si="616"/>
        <v>0.37861999999999996</v>
      </c>
      <c r="BS940" s="132">
        <f t="shared" si="604"/>
        <v>0.14347000000000001</v>
      </c>
      <c r="BT940" s="132">
        <f t="shared" si="605"/>
        <v>1.3373000000000002</v>
      </c>
      <c r="BU940" s="132"/>
      <c r="BV940" s="132">
        <f t="shared" si="617"/>
        <v>0.3674</v>
      </c>
      <c r="BW940" s="133">
        <f t="shared" si="627"/>
        <v>2.1020000000000003</v>
      </c>
      <c r="BX940" s="133">
        <f t="shared" si="627"/>
        <v>1.8049000000000002</v>
      </c>
      <c r="BY940" s="133">
        <f t="shared" si="606"/>
        <v>0.2923</v>
      </c>
      <c r="BZ940" s="133">
        <f t="shared" si="607"/>
        <v>0.372</v>
      </c>
      <c r="CA940" s="133">
        <f t="shared" si="608"/>
        <v>8.5000000000000006E-3</v>
      </c>
      <c r="CB940" s="133">
        <f t="shared" si="609"/>
        <v>9.0549999999999997</v>
      </c>
      <c r="CC940" s="133"/>
      <c r="CD940" s="133">
        <f t="shared" si="610"/>
        <v>2.3816000000000002</v>
      </c>
    </row>
    <row r="941" spans="1:82" ht="15.75" x14ac:dyDescent="0.25">
      <c r="A941" s="125">
        <v>44039</v>
      </c>
      <c r="B941" s="138">
        <v>16082</v>
      </c>
      <c r="C941" s="138">
        <v>52867</v>
      </c>
      <c r="D941" s="138">
        <v>71894</v>
      </c>
      <c r="E941" s="138">
        <v>14472</v>
      </c>
      <c r="F941" s="138">
        <v>44369</v>
      </c>
      <c r="G941" s="138">
        <v>2961</v>
      </c>
      <c r="H941" s="138">
        <v>17900</v>
      </c>
      <c r="I941" s="138">
        <v>16352</v>
      </c>
      <c r="J941" s="138">
        <v>106391</v>
      </c>
      <c r="K941" s="138">
        <v>77821</v>
      </c>
      <c r="L941" s="138">
        <v>3435</v>
      </c>
      <c r="M941" s="138">
        <v>475</v>
      </c>
      <c r="N941" s="138">
        <v>132</v>
      </c>
      <c r="O941" s="138">
        <v>17429</v>
      </c>
      <c r="P941" s="138">
        <v>21155</v>
      </c>
      <c r="Q941" s="138">
        <v>2833</v>
      </c>
      <c r="R941" s="138">
        <v>13330</v>
      </c>
      <c r="S941" s="138">
        <v>46825</v>
      </c>
      <c r="T941" s="138">
        <v>14159</v>
      </c>
      <c r="U941" s="138">
        <v>2649</v>
      </c>
      <c r="V941" s="138">
        <v>26379</v>
      </c>
      <c r="W941" s="138">
        <v>33530</v>
      </c>
      <c r="X941" s="138">
        <v>16757</v>
      </c>
      <c r="Y941" s="138">
        <v>12979</v>
      </c>
      <c r="Z941" s="138">
        <v>15862</v>
      </c>
      <c r="AA941" s="138">
        <v>47404</v>
      </c>
      <c r="AB941" s="138">
        <v>1513</v>
      </c>
      <c r="AC941" s="138">
        <v>1342</v>
      </c>
      <c r="AD941" s="138">
        <v>5875</v>
      </c>
      <c r="AE941" s="138">
        <v>35900</v>
      </c>
      <c r="AF941" s="138">
        <v>7621</v>
      </c>
      <c r="AG941" s="138">
        <v>0</v>
      </c>
      <c r="AH941" s="138">
        <v>50070</v>
      </c>
      <c r="AI941" s="138">
        <v>42650</v>
      </c>
      <c r="AJ941" s="138">
        <v>387160</v>
      </c>
      <c r="AK941" s="128">
        <f t="shared" si="619"/>
        <v>4.7500000000000007E-3</v>
      </c>
      <c r="AL941" s="129">
        <f t="shared" si="620"/>
        <v>1.6082000000000001</v>
      </c>
      <c r="AM941" s="129">
        <f t="shared" si="626"/>
        <v>2.6433500000000003</v>
      </c>
      <c r="AN941" s="129">
        <f t="shared" si="626"/>
        <v>3.5947</v>
      </c>
      <c r="AO941" s="129">
        <f t="shared" si="622"/>
        <v>10.639100000000001</v>
      </c>
      <c r="AP941" s="129">
        <f t="shared" si="623"/>
        <v>3.8910500000000003</v>
      </c>
      <c r="AQ941" s="129">
        <f t="shared" si="624"/>
        <v>0.50070000000000003</v>
      </c>
      <c r="AR941" s="129">
        <f t="shared" si="624"/>
        <v>0.42650000000000005</v>
      </c>
      <c r="AT941" s="131">
        <f t="shared" si="611"/>
        <v>44039</v>
      </c>
      <c r="AU941" s="132">
        <f t="shared" si="590"/>
        <v>0.35900000000000004</v>
      </c>
      <c r="AV941" s="132">
        <f t="shared" si="591"/>
        <v>0.47404000000000002</v>
      </c>
      <c r="AW941" s="132">
        <f t="shared" si="592"/>
        <v>0.46825000000000006</v>
      </c>
      <c r="AX941" s="132">
        <f t="shared" si="593"/>
        <v>1.3420000000000001E-2</v>
      </c>
      <c r="AY941" s="132">
        <f t="shared" si="594"/>
        <v>1.5130000000000001E-2</v>
      </c>
      <c r="AZ941" s="132">
        <f t="shared" si="595"/>
        <v>0.26379000000000002</v>
      </c>
      <c r="BA941" s="132">
        <f t="shared" si="596"/>
        <v>0.12979000000000002</v>
      </c>
      <c r="BB941" s="132">
        <f t="shared" si="597"/>
        <v>0.67060000000000008</v>
      </c>
      <c r="BC941" s="132">
        <f t="shared" si="598"/>
        <v>0.15862000000000001</v>
      </c>
      <c r="BD941" s="132">
        <f t="shared" si="599"/>
        <v>0.16757000000000002</v>
      </c>
      <c r="BE941" s="132">
        <f t="shared" si="600"/>
        <v>7.621E-2</v>
      </c>
      <c r="BF941" s="132">
        <f t="shared" si="601"/>
        <v>5.8750000000000004E-2</v>
      </c>
      <c r="BG941" s="132">
        <f t="shared" si="612"/>
        <v>0</v>
      </c>
      <c r="BH941" s="132"/>
      <c r="BI941" s="132">
        <f t="shared" si="625"/>
        <v>1.6082000000000001</v>
      </c>
      <c r="BJ941" s="132">
        <f t="shared" si="625"/>
        <v>2.6433500000000003</v>
      </c>
      <c r="BK941" s="132">
        <f t="shared" si="625"/>
        <v>3.5947</v>
      </c>
      <c r="BL941" s="132">
        <f t="shared" si="602"/>
        <v>0.26490000000000002</v>
      </c>
      <c r="BM941" s="132">
        <f t="shared" si="613"/>
        <v>1.4472</v>
      </c>
      <c r="BN941" s="132">
        <f t="shared" si="603"/>
        <v>0.88738000000000006</v>
      </c>
      <c r="BO941" s="132"/>
      <c r="BP941" s="132">
        <f t="shared" si="614"/>
        <v>3.8910500000000003</v>
      </c>
      <c r="BQ941" s="132">
        <f t="shared" si="615"/>
        <v>10.639100000000001</v>
      </c>
      <c r="BR941" s="132">
        <f t="shared" si="616"/>
        <v>0.38716</v>
      </c>
      <c r="BS941" s="132">
        <f t="shared" si="604"/>
        <v>0.14159000000000002</v>
      </c>
      <c r="BT941" s="132">
        <f t="shared" si="605"/>
        <v>1.333</v>
      </c>
      <c r="BU941" s="132"/>
      <c r="BV941" s="132">
        <f t="shared" si="617"/>
        <v>0.29610000000000003</v>
      </c>
      <c r="BW941" s="133">
        <f t="shared" si="627"/>
        <v>1.79</v>
      </c>
      <c r="BX941" s="133">
        <f t="shared" si="627"/>
        <v>1.6352</v>
      </c>
      <c r="BY941" s="133">
        <f t="shared" si="606"/>
        <v>0.2833</v>
      </c>
      <c r="BZ941" s="133">
        <f t="shared" si="607"/>
        <v>0.34350000000000003</v>
      </c>
      <c r="CA941" s="133">
        <f t="shared" si="608"/>
        <v>1.32E-2</v>
      </c>
      <c r="CB941" s="133">
        <f t="shared" si="609"/>
        <v>8.714500000000001</v>
      </c>
      <c r="CC941" s="133"/>
      <c r="CD941" s="133">
        <f t="shared" si="610"/>
        <v>2.1154999999999999</v>
      </c>
    </row>
    <row r="942" spans="1:82" ht="15.75" x14ac:dyDescent="0.25">
      <c r="A942" s="125">
        <v>44040</v>
      </c>
      <c r="B942" s="138">
        <v>15954</v>
      </c>
      <c r="C942" s="138">
        <v>52275</v>
      </c>
      <c r="D942" s="138">
        <v>71285</v>
      </c>
      <c r="E942" s="138">
        <v>14152</v>
      </c>
      <c r="F942" s="138">
        <v>47618</v>
      </c>
      <c r="G942" s="138">
        <v>2582</v>
      </c>
      <c r="H942" s="138">
        <v>16661</v>
      </c>
      <c r="I942" s="138">
        <v>15914</v>
      </c>
      <c r="J942" s="138">
        <v>105622</v>
      </c>
      <c r="K942" s="138">
        <v>78023</v>
      </c>
      <c r="L942" s="138">
        <v>3495</v>
      </c>
      <c r="M942" s="138">
        <v>2772</v>
      </c>
      <c r="N942" s="138">
        <v>147</v>
      </c>
      <c r="O942" s="138">
        <v>17462</v>
      </c>
      <c r="P942" s="138">
        <v>20636</v>
      </c>
      <c r="Q942" s="138">
        <v>2835</v>
      </c>
      <c r="R942" s="138">
        <v>13895</v>
      </c>
      <c r="S942" s="138">
        <v>48336</v>
      </c>
      <c r="T942" s="138">
        <v>13836</v>
      </c>
      <c r="U942" s="138">
        <v>2633</v>
      </c>
      <c r="V942" s="138">
        <v>26104</v>
      </c>
      <c r="W942" s="138">
        <v>32698</v>
      </c>
      <c r="X942" s="138">
        <v>16721</v>
      </c>
      <c r="Y942" s="138">
        <v>13439</v>
      </c>
      <c r="Z942" s="138">
        <v>15223</v>
      </c>
      <c r="AA942" s="138">
        <v>48386</v>
      </c>
      <c r="AB942" s="138">
        <v>1276</v>
      </c>
      <c r="AC942" s="138">
        <v>1200</v>
      </c>
      <c r="AD942" s="138">
        <v>5323</v>
      </c>
      <c r="AE942" s="138">
        <v>35046</v>
      </c>
      <c r="AF942" s="138">
        <v>8465</v>
      </c>
      <c r="AG942" s="138">
        <v>11010</v>
      </c>
      <c r="AH942" s="138">
        <v>47860</v>
      </c>
      <c r="AI942" s="138">
        <v>39670</v>
      </c>
      <c r="AJ942" s="138">
        <v>379520</v>
      </c>
      <c r="AK942" s="128">
        <f t="shared" si="619"/>
        <v>2.7720000000000002E-2</v>
      </c>
      <c r="AL942" s="129">
        <f t="shared" si="620"/>
        <v>1.5954000000000002</v>
      </c>
      <c r="AM942" s="129">
        <f t="shared" si="626"/>
        <v>2.61375</v>
      </c>
      <c r="AN942" s="129">
        <f t="shared" si="626"/>
        <v>3.5642500000000004</v>
      </c>
      <c r="AO942" s="129">
        <f t="shared" si="622"/>
        <v>10.562200000000001</v>
      </c>
      <c r="AP942" s="129">
        <f t="shared" si="623"/>
        <v>3.9011500000000003</v>
      </c>
      <c r="AQ942" s="129">
        <f t="shared" si="624"/>
        <v>0.47860000000000003</v>
      </c>
      <c r="AR942" s="129">
        <f t="shared" si="624"/>
        <v>0.39670000000000005</v>
      </c>
      <c r="AT942" s="131">
        <f t="shared" si="611"/>
        <v>44040</v>
      </c>
      <c r="AU942" s="132">
        <f t="shared" si="590"/>
        <v>0.35046000000000005</v>
      </c>
      <c r="AV942" s="132">
        <f t="shared" si="591"/>
        <v>0.48386000000000001</v>
      </c>
      <c r="AW942" s="132">
        <f t="shared" si="592"/>
        <v>0.48336000000000001</v>
      </c>
      <c r="AX942" s="132">
        <f t="shared" si="593"/>
        <v>1.2E-2</v>
      </c>
      <c r="AY942" s="132">
        <f t="shared" si="594"/>
        <v>1.2760000000000001E-2</v>
      </c>
      <c r="AZ942" s="132">
        <f t="shared" si="595"/>
        <v>0.26103999999999999</v>
      </c>
      <c r="BA942" s="132">
        <f t="shared" si="596"/>
        <v>0.13439000000000001</v>
      </c>
      <c r="BB942" s="132">
        <f t="shared" si="597"/>
        <v>0.6539600000000001</v>
      </c>
      <c r="BC942" s="132">
        <f t="shared" si="598"/>
        <v>0.15223</v>
      </c>
      <c r="BD942" s="132">
        <f t="shared" si="599"/>
        <v>0.16721000000000003</v>
      </c>
      <c r="BE942" s="132">
        <f t="shared" si="600"/>
        <v>8.4650000000000003E-2</v>
      </c>
      <c r="BF942" s="132">
        <f t="shared" si="601"/>
        <v>5.3230000000000006E-2</v>
      </c>
      <c r="BG942" s="132">
        <f t="shared" si="612"/>
        <v>1.1009999999999999E-2</v>
      </c>
      <c r="BH942" s="132"/>
      <c r="BI942" s="132">
        <f t="shared" si="625"/>
        <v>1.5954000000000002</v>
      </c>
      <c r="BJ942" s="132">
        <f t="shared" si="625"/>
        <v>2.61375</v>
      </c>
      <c r="BK942" s="132">
        <f t="shared" si="625"/>
        <v>3.5642500000000004</v>
      </c>
      <c r="BL942" s="132">
        <f t="shared" si="602"/>
        <v>0.26330000000000003</v>
      </c>
      <c r="BM942" s="132">
        <f t="shared" si="613"/>
        <v>1.4152</v>
      </c>
      <c r="BN942" s="132">
        <f t="shared" si="603"/>
        <v>0.9523600000000001</v>
      </c>
      <c r="BO942" s="132"/>
      <c r="BP942" s="132">
        <f t="shared" si="614"/>
        <v>3.9011500000000003</v>
      </c>
      <c r="BQ942" s="132">
        <f t="shared" si="615"/>
        <v>10.562200000000001</v>
      </c>
      <c r="BR942" s="132">
        <f t="shared" si="616"/>
        <v>0.37951999999999997</v>
      </c>
      <c r="BS942" s="132">
        <f t="shared" si="604"/>
        <v>0.13836000000000001</v>
      </c>
      <c r="BT942" s="132">
        <f t="shared" si="605"/>
        <v>1.3895</v>
      </c>
      <c r="BU942" s="132"/>
      <c r="BV942" s="132">
        <f t="shared" si="617"/>
        <v>0.25819999999999999</v>
      </c>
      <c r="BW942" s="133">
        <f t="shared" si="627"/>
        <v>1.6661000000000001</v>
      </c>
      <c r="BX942" s="133">
        <f t="shared" si="627"/>
        <v>1.5914000000000001</v>
      </c>
      <c r="BY942" s="133">
        <f t="shared" si="606"/>
        <v>0.28350000000000003</v>
      </c>
      <c r="BZ942" s="133">
        <f t="shared" si="607"/>
        <v>0.34950000000000003</v>
      </c>
      <c r="CA942" s="133">
        <f t="shared" si="608"/>
        <v>1.4700000000000001E-2</v>
      </c>
      <c r="CB942" s="133">
        <f t="shared" si="609"/>
        <v>8.7309999999999999</v>
      </c>
      <c r="CC942" s="133"/>
      <c r="CD942" s="133">
        <f t="shared" si="610"/>
        <v>2.0636000000000001</v>
      </c>
    </row>
    <row r="943" spans="1:82" ht="15.75" x14ac:dyDescent="0.25">
      <c r="A943" s="125">
        <v>44041</v>
      </c>
      <c r="B943" s="138">
        <v>15807</v>
      </c>
      <c r="C943" s="138">
        <v>52068</v>
      </c>
      <c r="D943" s="138">
        <v>70748</v>
      </c>
      <c r="E943" s="138">
        <v>13762</v>
      </c>
      <c r="F943" s="138">
        <v>44282</v>
      </c>
      <c r="G943" s="138">
        <v>2516</v>
      </c>
      <c r="H943" s="138">
        <v>16546</v>
      </c>
      <c r="I943" s="138">
        <v>15221</v>
      </c>
      <c r="J943" s="138">
        <v>104303</v>
      </c>
      <c r="K943" s="138">
        <v>76528</v>
      </c>
      <c r="L943" s="138">
        <v>3342</v>
      </c>
      <c r="M943" s="138">
        <v>8215</v>
      </c>
      <c r="N943" s="138">
        <v>219</v>
      </c>
      <c r="O943" s="138">
        <v>17396</v>
      </c>
      <c r="P943" s="138">
        <v>20709</v>
      </c>
      <c r="Q943" s="138">
        <v>2839</v>
      </c>
      <c r="R943" s="138">
        <v>13628</v>
      </c>
      <c r="S943" s="138">
        <v>46960</v>
      </c>
      <c r="T943" s="138">
        <v>13966</v>
      </c>
      <c r="U943" s="138">
        <v>2449</v>
      </c>
      <c r="V943" s="138">
        <v>25155</v>
      </c>
      <c r="W943" s="138">
        <v>33443</v>
      </c>
      <c r="X943" s="138">
        <v>16449</v>
      </c>
      <c r="Y943" s="138">
        <v>13212</v>
      </c>
      <c r="Z943" s="138">
        <v>15231</v>
      </c>
      <c r="AA943" s="138">
        <v>45743</v>
      </c>
      <c r="AB943" s="138">
        <v>1257</v>
      </c>
      <c r="AC943" s="138">
        <v>1101</v>
      </c>
      <c r="AD943" s="138">
        <v>5843</v>
      </c>
      <c r="AE943" s="138">
        <v>34737</v>
      </c>
      <c r="AF943" s="138">
        <v>8427</v>
      </c>
      <c r="AG943" s="138">
        <v>3010</v>
      </c>
      <c r="AH943" s="138">
        <v>51890</v>
      </c>
      <c r="AI943" s="138">
        <v>40460</v>
      </c>
      <c r="AJ943" s="138">
        <v>386080</v>
      </c>
      <c r="AK943" s="128">
        <f t="shared" si="619"/>
        <v>8.2150000000000001E-2</v>
      </c>
      <c r="AL943" s="129">
        <f t="shared" si="620"/>
        <v>1.5807</v>
      </c>
      <c r="AM943" s="129">
        <f t="shared" si="626"/>
        <v>2.6034000000000002</v>
      </c>
      <c r="AN943" s="129">
        <f t="shared" si="626"/>
        <v>3.5374000000000003</v>
      </c>
      <c r="AO943" s="129">
        <f t="shared" si="622"/>
        <v>10.430300000000001</v>
      </c>
      <c r="AP943" s="129">
        <f t="shared" si="623"/>
        <v>3.8264</v>
      </c>
      <c r="AQ943" s="129">
        <f t="shared" si="624"/>
        <v>0.51890000000000003</v>
      </c>
      <c r="AR943" s="129">
        <f t="shared" si="624"/>
        <v>0.40460000000000002</v>
      </c>
      <c r="AT943" s="131">
        <f t="shared" si="611"/>
        <v>44041</v>
      </c>
      <c r="AU943" s="132">
        <f t="shared" si="590"/>
        <v>0.34737000000000001</v>
      </c>
      <c r="AV943" s="132">
        <f t="shared" si="591"/>
        <v>0.45743000000000006</v>
      </c>
      <c r="AW943" s="132">
        <f t="shared" si="592"/>
        <v>0.46960000000000002</v>
      </c>
      <c r="AX943" s="132">
        <f t="shared" si="593"/>
        <v>1.1010000000000001E-2</v>
      </c>
      <c r="AY943" s="132">
        <f t="shared" si="594"/>
        <v>1.2570000000000001E-2</v>
      </c>
      <c r="AZ943" s="132">
        <f t="shared" si="595"/>
        <v>0.25155</v>
      </c>
      <c r="BA943" s="132">
        <f t="shared" si="596"/>
        <v>0.13212000000000002</v>
      </c>
      <c r="BB943" s="132">
        <f t="shared" si="597"/>
        <v>0.66886000000000001</v>
      </c>
      <c r="BC943" s="132">
        <f t="shared" si="598"/>
        <v>0.15231</v>
      </c>
      <c r="BD943" s="132">
        <f t="shared" si="599"/>
        <v>0.16449000000000003</v>
      </c>
      <c r="BE943" s="132">
        <f t="shared" si="600"/>
        <v>8.4270000000000012E-2</v>
      </c>
      <c r="BF943" s="132">
        <f t="shared" si="601"/>
        <v>5.8430000000000003E-2</v>
      </c>
      <c r="BG943" s="132">
        <f t="shared" si="612"/>
        <v>3.0099999999999997E-3</v>
      </c>
      <c r="BH943" s="132"/>
      <c r="BI943" s="132">
        <f t="shared" si="625"/>
        <v>1.5807</v>
      </c>
      <c r="BJ943" s="132">
        <f t="shared" si="625"/>
        <v>2.6034000000000002</v>
      </c>
      <c r="BK943" s="132">
        <f t="shared" si="625"/>
        <v>3.5374000000000003</v>
      </c>
      <c r="BL943" s="132">
        <f t="shared" si="602"/>
        <v>0.24490000000000001</v>
      </c>
      <c r="BM943" s="132">
        <f t="shared" si="613"/>
        <v>1.3762000000000001</v>
      </c>
      <c r="BN943" s="132">
        <f t="shared" si="603"/>
        <v>0.88564000000000009</v>
      </c>
      <c r="BO943" s="132"/>
      <c r="BP943" s="132">
        <f t="shared" si="614"/>
        <v>3.8264</v>
      </c>
      <c r="BQ943" s="132">
        <f t="shared" si="615"/>
        <v>10.430300000000001</v>
      </c>
      <c r="BR943" s="132">
        <f t="shared" si="616"/>
        <v>0.38607999999999998</v>
      </c>
      <c r="BS943" s="132">
        <f t="shared" si="604"/>
        <v>0.13966000000000001</v>
      </c>
      <c r="BT943" s="132">
        <f t="shared" si="605"/>
        <v>1.3628</v>
      </c>
      <c r="BU943" s="132"/>
      <c r="BV943" s="132">
        <f t="shared" si="617"/>
        <v>0.25159999999999999</v>
      </c>
      <c r="BW943" s="133">
        <f t="shared" si="627"/>
        <v>1.6546000000000001</v>
      </c>
      <c r="BX943" s="133">
        <f t="shared" si="627"/>
        <v>1.5221</v>
      </c>
      <c r="BY943" s="133">
        <f t="shared" si="606"/>
        <v>0.28390000000000004</v>
      </c>
      <c r="BZ943" s="133">
        <f t="shared" si="607"/>
        <v>0.3342</v>
      </c>
      <c r="CA943" s="133">
        <f t="shared" si="608"/>
        <v>2.1899999999999999E-2</v>
      </c>
      <c r="CB943" s="133">
        <f t="shared" si="609"/>
        <v>8.6980000000000004</v>
      </c>
      <c r="CC943" s="133"/>
      <c r="CD943" s="133">
        <f t="shared" si="610"/>
        <v>2.0709</v>
      </c>
    </row>
    <row r="944" spans="1:82" ht="15.75" x14ac:dyDescent="0.25">
      <c r="A944" s="125">
        <v>44042</v>
      </c>
      <c r="B944" s="138">
        <v>15465</v>
      </c>
      <c r="C944" s="138">
        <v>50923</v>
      </c>
      <c r="D944" s="138">
        <v>69586</v>
      </c>
      <c r="E944" s="138">
        <v>13805</v>
      </c>
      <c r="F944" s="138">
        <v>47000</v>
      </c>
      <c r="G944" s="138">
        <v>2595</v>
      </c>
      <c r="H944" s="138">
        <v>16992</v>
      </c>
      <c r="I944" s="138">
        <v>15068</v>
      </c>
      <c r="J944" s="138">
        <v>103577</v>
      </c>
      <c r="K944" s="138">
        <v>77363</v>
      </c>
      <c r="L944" s="138">
        <v>3325</v>
      </c>
      <c r="M944" s="138">
        <v>13887</v>
      </c>
      <c r="N944" s="138">
        <v>348</v>
      </c>
      <c r="O944" s="138">
        <v>17338</v>
      </c>
      <c r="P944" s="138">
        <v>20622</v>
      </c>
      <c r="Q944" s="138">
        <v>2824</v>
      </c>
      <c r="R944" s="138">
        <v>13449</v>
      </c>
      <c r="S944" s="138">
        <v>46006</v>
      </c>
      <c r="T944" s="138">
        <v>13794</v>
      </c>
      <c r="U944" s="138">
        <v>2464</v>
      </c>
      <c r="V944" s="138">
        <v>27480</v>
      </c>
      <c r="W944" s="138">
        <v>32987</v>
      </c>
      <c r="X944" s="138">
        <v>16526</v>
      </c>
      <c r="Y944" s="138">
        <v>12840</v>
      </c>
      <c r="Z944" s="138">
        <v>15318</v>
      </c>
      <c r="AA944" s="138">
        <v>44726</v>
      </c>
      <c r="AB944" s="138">
        <v>1167</v>
      </c>
      <c r="AC944" s="138">
        <v>1337</v>
      </c>
      <c r="AD944" s="138">
        <v>6169</v>
      </c>
      <c r="AE944" s="138">
        <v>34816</v>
      </c>
      <c r="AF944" s="138">
        <v>8455</v>
      </c>
      <c r="AG944" s="138">
        <v>0</v>
      </c>
      <c r="AH944" s="138">
        <v>53780</v>
      </c>
      <c r="AI944" s="138">
        <v>46720</v>
      </c>
      <c r="AJ944" s="138">
        <v>377800</v>
      </c>
      <c r="AK944" s="128">
        <f>(M944)*0.00001</f>
        <v>0.13887000000000002</v>
      </c>
      <c r="AL944" s="129">
        <f>(B944)*0.0001</f>
        <v>1.5465</v>
      </c>
      <c r="AM944" s="129">
        <f>(C944)*0.00005</f>
        <v>2.5461499999999999</v>
      </c>
      <c r="AN944" s="129">
        <f>(D944)*0.00005</f>
        <v>3.4793000000000003</v>
      </c>
      <c r="AO944" s="129">
        <f>(J944)*0.0001</f>
        <v>10.357700000000001</v>
      </c>
      <c r="AP944" s="129">
        <f>(K944)*0.00005</f>
        <v>3.86815</v>
      </c>
      <c r="AQ944" s="129">
        <f>(AH944)*0.00001</f>
        <v>0.53780000000000006</v>
      </c>
      <c r="AR944" s="129">
        <f>(AI944)*0.00001</f>
        <v>0.46720000000000006</v>
      </c>
      <c r="AT944" s="131">
        <f t="shared" si="611"/>
        <v>44042</v>
      </c>
      <c r="AU944" s="132">
        <f t="shared" si="590"/>
        <v>0.34816000000000003</v>
      </c>
      <c r="AV944" s="132">
        <f t="shared" si="591"/>
        <v>0.44726000000000005</v>
      </c>
      <c r="AW944" s="132">
        <f t="shared" si="592"/>
        <v>0.46006000000000002</v>
      </c>
      <c r="AX944" s="132">
        <f t="shared" si="593"/>
        <v>1.3370000000000002E-2</v>
      </c>
      <c r="AY944" s="132">
        <f t="shared" si="594"/>
        <v>1.1670000000000002E-2</v>
      </c>
      <c r="AZ944" s="132">
        <f t="shared" si="595"/>
        <v>0.27480000000000004</v>
      </c>
      <c r="BA944" s="132">
        <f t="shared" si="596"/>
        <v>0.12840000000000001</v>
      </c>
      <c r="BB944" s="132">
        <f t="shared" si="597"/>
        <v>0.6597400000000001</v>
      </c>
      <c r="BC944" s="132">
        <f t="shared" si="598"/>
        <v>0.15318000000000001</v>
      </c>
      <c r="BD944" s="132">
        <f t="shared" si="599"/>
        <v>0.16526000000000002</v>
      </c>
      <c r="BE944" s="132">
        <f t="shared" si="600"/>
        <v>8.455E-2</v>
      </c>
      <c r="BF944" s="132">
        <f t="shared" si="601"/>
        <v>6.1690000000000002E-2</v>
      </c>
      <c r="BG944" s="132">
        <f t="shared" si="612"/>
        <v>0</v>
      </c>
      <c r="BH944" s="132"/>
      <c r="BI944" s="132">
        <f t="shared" si="625"/>
        <v>1.5465</v>
      </c>
      <c r="BJ944" s="132">
        <f t="shared" si="625"/>
        <v>2.5461499999999999</v>
      </c>
      <c r="BK944" s="132">
        <f t="shared" si="625"/>
        <v>3.4793000000000003</v>
      </c>
      <c r="BL944" s="132">
        <f t="shared" si="602"/>
        <v>0.24640000000000001</v>
      </c>
      <c r="BM944" s="132">
        <f t="shared" si="613"/>
        <v>1.3805000000000001</v>
      </c>
      <c r="BN944" s="132">
        <f t="shared" si="603"/>
        <v>0.94000000000000006</v>
      </c>
      <c r="BO944" s="132"/>
      <c r="BP944" s="132">
        <f t="shared" si="614"/>
        <v>3.86815</v>
      </c>
      <c r="BQ944" s="132">
        <f t="shared" si="615"/>
        <v>10.357700000000001</v>
      </c>
      <c r="BR944" s="132">
        <f t="shared" si="616"/>
        <v>0.37779999999999997</v>
      </c>
      <c r="BS944" s="132">
        <f t="shared" si="604"/>
        <v>0.13794000000000001</v>
      </c>
      <c r="BT944" s="132">
        <f t="shared" si="605"/>
        <v>1.3449</v>
      </c>
      <c r="BU944" s="132"/>
      <c r="BV944" s="132">
        <f t="shared" si="617"/>
        <v>0.25950000000000001</v>
      </c>
      <c r="BW944" s="133">
        <f t="shared" si="627"/>
        <v>1.6992</v>
      </c>
      <c r="BX944" s="133">
        <f t="shared" si="627"/>
        <v>1.5068000000000001</v>
      </c>
      <c r="BY944" s="133">
        <f t="shared" si="606"/>
        <v>0.28240000000000004</v>
      </c>
      <c r="BZ944" s="133">
        <f t="shared" si="607"/>
        <v>0.33250000000000002</v>
      </c>
      <c r="CA944" s="133">
        <f t="shared" si="608"/>
        <v>3.4800000000000005E-2</v>
      </c>
      <c r="CB944" s="133">
        <f t="shared" si="609"/>
        <v>8.6690000000000005</v>
      </c>
      <c r="CC944" s="133"/>
      <c r="CD944" s="133">
        <f t="shared" si="610"/>
        <v>2.0622000000000003</v>
      </c>
    </row>
    <row r="945" spans="1:82" ht="15.75" x14ac:dyDescent="0.25">
      <c r="A945" s="125">
        <v>44043</v>
      </c>
      <c r="B945" s="138">
        <v>16087</v>
      </c>
      <c r="C945" s="138">
        <v>53006</v>
      </c>
      <c r="D945" s="138">
        <v>72018</v>
      </c>
      <c r="E945" s="138">
        <v>14837</v>
      </c>
      <c r="F945" s="138">
        <v>46183</v>
      </c>
      <c r="G945" s="138">
        <v>3456</v>
      </c>
      <c r="H945" s="138">
        <v>21884</v>
      </c>
      <c r="I945" s="138">
        <v>20062</v>
      </c>
      <c r="J945" s="138">
        <v>108796</v>
      </c>
      <c r="K945" s="138">
        <v>80044</v>
      </c>
      <c r="L945" s="138">
        <v>3801</v>
      </c>
      <c r="M945" s="138">
        <v>19624</v>
      </c>
      <c r="N945" s="138">
        <v>327</v>
      </c>
      <c r="O945" s="138">
        <v>18466</v>
      </c>
      <c r="P945" s="138">
        <v>23558</v>
      </c>
      <c r="Q945" s="138">
        <v>3259</v>
      </c>
      <c r="R945" s="138">
        <v>14247</v>
      </c>
      <c r="S945" s="138">
        <v>46240</v>
      </c>
      <c r="T945" s="138">
        <v>14792</v>
      </c>
      <c r="U945" s="138">
        <v>2985</v>
      </c>
      <c r="V945" s="138">
        <v>28632</v>
      </c>
      <c r="W945" s="138">
        <v>33516</v>
      </c>
      <c r="X945" s="138">
        <v>21006</v>
      </c>
      <c r="Y945" s="138">
        <v>13806</v>
      </c>
      <c r="Z945" s="138">
        <v>15339</v>
      </c>
      <c r="AA945" s="138">
        <v>47698</v>
      </c>
      <c r="AB945" s="138">
        <v>1848</v>
      </c>
      <c r="AC945" s="138">
        <v>1597</v>
      </c>
      <c r="AD945" s="138">
        <v>6878</v>
      </c>
      <c r="AE945" s="138">
        <v>34814</v>
      </c>
      <c r="AF945" s="138">
        <v>9019</v>
      </c>
      <c r="AG945" s="138">
        <v>10520</v>
      </c>
      <c r="AH945" s="138">
        <v>58290</v>
      </c>
      <c r="AI945" s="138">
        <v>47680</v>
      </c>
      <c r="AJ945" s="138">
        <v>376000</v>
      </c>
      <c r="AK945" s="128">
        <f t="shared" si="619"/>
        <v>0.19624000000000003</v>
      </c>
      <c r="AL945" s="129">
        <f t="shared" si="620"/>
        <v>1.6087</v>
      </c>
      <c r="AM945" s="129">
        <f t="shared" si="626"/>
        <v>2.6503000000000001</v>
      </c>
      <c r="AN945" s="129">
        <f t="shared" si="626"/>
        <v>3.6009000000000002</v>
      </c>
      <c r="AO945" s="129">
        <f t="shared" si="622"/>
        <v>10.8796</v>
      </c>
      <c r="AP945" s="129">
        <f t="shared" si="623"/>
        <v>4.0022000000000002</v>
      </c>
      <c r="AQ945" s="129">
        <f t="shared" si="624"/>
        <v>0.58290000000000008</v>
      </c>
      <c r="AR945" s="129">
        <f t="shared" si="624"/>
        <v>0.47680000000000006</v>
      </c>
      <c r="AT945" s="131">
        <f t="shared" si="611"/>
        <v>44043</v>
      </c>
      <c r="AU945" s="132">
        <f t="shared" si="590"/>
        <v>0.34814000000000001</v>
      </c>
      <c r="AV945" s="132">
        <f t="shared" si="591"/>
        <v>0.47698000000000002</v>
      </c>
      <c r="AW945" s="132">
        <f t="shared" si="592"/>
        <v>0.46240000000000003</v>
      </c>
      <c r="AX945" s="132">
        <f t="shared" si="593"/>
        <v>1.5970000000000002E-2</v>
      </c>
      <c r="AY945" s="132">
        <f t="shared" si="594"/>
        <v>1.848E-2</v>
      </c>
      <c r="AZ945" s="132">
        <f t="shared" si="595"/>
        <v>0.28632000000000002</v>
      </c>
      <c r="BA945" s="132">
        <f t="shared" si="596"/>
        <v>0.13806000000000002</v>
      </c>
      <c r="BB945" s="132">
        <f t="shared" si="597"/>
        <v>0.67032000000000003</v>
      </c>
      <c r="BC945" s="132">
        <f t="shared" si="598"/>
        <v>0.15339000000000003</v>
      </c>
      <c r="BD945" s="132">
        <f t="shared" si="599"/>
        <v>0.21006000000000002</v>
      </c>
      <c r="BE945" s="132">
        <f t="shared" si="600"/>
        <v>9.0190000000000006E-2</v>
      </c>
      <c r="BF945" s="132">
        <f t="shared" si="601"/>
        <v>6.8780000000000008E-2</v>
      </c>
      <c r="BG945" s="132">
        <f t="shared" si="612"/>
        <v>1.052E-2</v>
      </c>
      <c r="BH945" s="132"/>
      <c r="BI945" s="132">
        <f t="shared" si="625"/>
        <v>1.6087</v>
      </c>
      <c r="BJ945" s="132">
        <f t="shared" si="625"/>
        <v>2.6503000000000001</v>
      </c>
      <c r="BK945" s="132">
        <f t="shared" si="625"/>
        <v>3.6009000000000002</v>
      </c>
      <c r="BL945" s="132">
        <f t="shared" si="602"/>
        <v>0.29849999999999999</v>
      </c>
      <c r="BM945" s="132">
        <f t="shared" si="613"/>
        <v>1.4837</v>
      </c>
      <c r="BN945" s="132">
        <f t="shared" si="603"/>
        <v>0.92366000000000004</v>
      </c>
      <c r="BO945" s="132"/>
      <c r="BP945" s="132">
        <f t="shared" si="614"/>
        <v>4.0022000000000002</v>
      </c>
      <c r="BQ945" s="132">
        <f t="shared" si="615"/>
        <v>10.8796</v>
      </c>
      <c r="BR945" s="132">
        <f t="shared" si="616"/>
        <v>0.376</v>
      </c>
      <c r="BS945" s="132">
        <f t="shared" si="604"/>
        <v>0.14792000000000002</v>
      </c>
      <c r="BT945" s="132">
        <f t="shared" si="605"/>
        <v>1.4247000000000001</v>
      </c>
      <c r="BU945" s="132"/>
      <c r="BV945" s="132">
        <f t="shared" si="617"/>
        <v>0.34560000000000002</v>
      </c>
      <c r="BW945" s="133">
        <f t="shared" si="627"/>
        <v>2.1884000000000001</v>
      </c>
      <c r="BX945" s="133">
        <f t="shared" si="627"/>
        <v>2.0062000000000002</v>
      </c>
      <c r="BY945" s="133">
        <f t="shared" si="606"/>
        <v>0.32590000000000002</v>
      </c>
      <c r="BZ945" s="133">
        <f t="shared" si="607"/>
        <v>0.38009999999999999</v>
      </c>
      <c r="CA945" s="133">
        <f t="shared" si="608"/>
        <v>3.27E-2</v>
      </c>
      <c r="CB945" s="133">
        <f t="shared" si="609"/>
        <v>9.2330000000000005</v>
      </c>
      <c r="CC945" s="133"/>
      <c r="CD945" s="133">
        <f t="shared" si="610"/>
        <v>2.3557999999999999</v>
      </c>
    </row>
    <row r="946" spans="1:82" ht="15.75" x14ac:dyDescent="0.25">
      <c r="A946" s="125">
        <v>44044</v>
      </c>
      <c r="B946" s="138">
        <v>15907</v>
      </c>
      <c r="C946" s="138">
        <v>52198</v>
      </c>
      <c r="D946" s="138">
        <v>71159</v>
      </c>
      <c r="E946" s="138">
        <v>14172</v>
      </c>
      <c r="F946" s="138">
        <v>49123</v>
      </c>
      <c r="G946" s="138">
        <v>3781</v>
      </c>
      <c r="H946" s="138">
        <v>24560</v>
      </c>
      <c r="I946" s="138">
        <v>21833</v>
      </c>
      <c r="J946" s="138">
        <v>107370</v>
      </c>
      <c r="K946" s="138">
        <v>79781</v>
      </c>
      <c r="L946" s="138">
        <v>4016</v>
      </c>
      <c r="M946" s="138">
        <v>20168</v>
      </c>
      <c r="N946" s="138">
        <v>296</v>
      </c>
      <c r="O946" s="138">
        <v>18895</v>
      </c>
      <c r="P946" s="138">
        <v>25411</v>
      </c>
      <c r="Q946" s="138">
        <v>3324</v>
      </c>
      <c r="R946" s="138">
        <v>13671</v>
      </c>
      <c r="S946" s="138">
        <v>47361</v>
      </c>
      <c r="T946" s="138">
        <v>15007</v>
      </c>
      <c r="U946" s="138">
        <v>2644</v>
      </c>
      <c r="V946" s="138">
        <v>28456</v>
      </c>
      <c r="W946" s="138">
        <v>33500</v>
      </c>
      <c r="X946" s="138">
        <v>19854</v>
      </c>
      <c r="Y946" s="138">
        <v>13365</v>
      </c>
      <c r="Z946" s="138">
        <v>17521</v>
      </c>
      <c r="AA946" s="138">
        <v>45134</v>
      </c>
      <c r="AB946" s="138">
        <v>1566</v>
      </c>
      <c r="AC946" s="138">
        <v>1995</v>
      </c>
      <c r="AD946" s="138">
        <v>6058</v>
      </c>
      <c r="AE946" s="138">
        <v>36234</v>
      </c>
      <c r="AF946" s="138">
        <v>6558</v>
      </c>
      <c r="AG946" s="138">
        <v>3640</v>
      </c>
      <c r="AH946" s="138">
        <v>49150</v>
      </c>
      <c r="AI946" s="138">
        <v>43580</v>
      </c>
      <c r="AJ946" s="138">
        <v>382520</v>
      </c>
      <c r="AK946" s="128">
        <f t="shared" si="619"/>
        <v>0.20168000000000003</v>
      </c>
      <c r="AL946" s="129">
        <f t="shared" si="620"/>
        <v>1.5907</v>
      </c>
      <c r="AM946" s="129">
        <f t="shared" si="626"/>
        <v>2.6099000000000001</v>
      </c>
      <c r="AN946" s="129">
        <f t="shared" si="626"/>
        <v>3.5579500000000004</v>
      </c>
      <c r="AO946" s="129">
        <f t="shared" si="622"/>
        <v>10.737</v>
      </c>
      <c r="AP946" s="129">
        <f t="shared" si="623"/>
        <v>3.9890500000000002</v>
      </c>
      <c r="AQ946" s="129">
        <f>(AH946)*0.00001</f>
        <v>0.49150000000000005</v>
      </c>
      <c r="AR946" s="129">
        <f>(AI946)*0.00001</f>
        <v>0.43580000000000002</v>
      </c>
      <c r="AT946" s="131">
        <f t="shared" si="611"/>
        <v>44044</v>
      </c>
      <c r="AU946" s="132">
        <f t="shared" si="590"/>
        <v>0.36234000000000005</v>
      </c>
      <c r="AV946" s="132">
        <f t="shared" si="591"/>
        <v>0.45134000000000002</v>
      </c>
      <c r="AW946" s="132">
        <f t="shared" si="592"/>
        <v>0.47361000000000003</v>
      </c>
      <c r="AX946" s="132">
        <f t="shared" si="593"/>
        <v>1.9950000000000002E-2</v>
      </c>
      <c r="AY946" s="132">
        <f t="shared" si="594"/>
        <v>1.566E-2</v>
      </c>
      <c r="AZ946" s="132">
        <f t="shared" si="595"/>
        <v>0.28456000000000004</v>
      </c>
      <c r="BA946" s="132">
        <f t="shared" si="596"/>
        <v>0.13365000000000002</v>
      </c>
      <c r="BB946" s="132">
        <f t="shared" si="597"/>
        <v>0.67</v>
      </c>
      <c r="BC946" s="132">
        <f t="shared" si="598"/>
        <v>0.17521</v>
      </c>
      <c r="BD946" s="132">
        <f t="shared" si="599"/>
        <v>0.19854000000000002</v>
      </c>
      <c r="BE946" s="132">
        <f t="shared" si="600"/>
        <v>6.5579999999999999E-2</v>
      </c>
      <c r="BF946" s="132">
        <f t="shared" si="601"/>
        <v>6.0580000000000002E-2</v>
      </c>
      <c r="BG946" s="132">
        <f t="shared" si="612"/>
        <v>3.64E-3</v>
      </c>
      <c r="BH946" s="132"/>
      <c r="BI946" s="132">
        <f t="shared" si="625"/>
        <v>1.5907</v>
      </c>
      <c r="BJ946" s="132">
        <f t="shared" si="625"/>
        <v>2.6099000000000001</v>
      </c>
      <c r="BK946" s="132">
        <f t="shared" si="625"/>
        <v>3.5579500000000004</v>
      </c>
      <c r="BL946" s="132">
        <f t="shared" si="602"/>
        <v>0.26440000000000002</v>
      </c>
      <c r="BM946" s="132">
        <f t="shared" si="613"/>
        <v>1.4172</v>
      </c>
      <c r="BN946" s="132">
        <f t="shared" si="603"/>
        <v>0.98246000000000011</v>
      </c>
      <c r="BO946" s="132"/>
      <c r="BP946" s="132">
        <f t="shared" si="614"/>
        <v>3.9890500000000002</v>
      </c>
      <c r="BQ946" s="132">
        <f t="shared" si="615"/>
        <v>10.737</v>
      </c>
      <c r="BR946" s="132">
        <f t="shared" si="616"/>
        <v>0.38251999999999997</v>
      </c>
      <c r="BS946" s="132">
        <f t="shared" si="604"/>
        <v>0.15007000000000001</v>
      </c>
      <c r="BT946" s="132">
        <f t="shared" si="605"/>
        <v>1.3671</v>
      </c>
      <c r="BU946" s="132"/>
      <c r="BV946" s="132">
        <f t="shared" si="617"/>
        <v>0.37809999999999999</v>
      </c>
      <c r="BW946" s="133">
        <f t="shared" si="627"/>
        <v>2.456</v>
      </c>
      <c r="BX946" s="133">
        <f t="shared" si="627"/>
        <v>2.1833</v>
      </c>
      <c r="BY946" s="133">
        <f t="shared" si="606"/>
        <v>0.33240000000000003</v>
      </c>
      <c r="BZ946" s="133">
        <f t="shared" si="607"/>
        <v>0.40160000000000001</v>
      </c>
      <c r="CA946" s="133">
        <f t="shared" si="608"/>
        <v>2.9600000000000001E-2</v>
      </c>
      <c r="CB946" s="133">
        <f t="shared" si="609"/>
        <v>9.4474999999999998</v>
      </c>
      <c r="CC946" s="133"/>
      <c r="CD946" s="133">
        <f t="shared" si="610"/>
        <v>2.5411000000000001</v>
      </c>
    </row>
    <row r="947" spans="1:82" ht="15.75" x14ac:dyDescent="0.25">
      <c r="A947" s="125">
        <v>44045</v>
      </c>
      <c r="B947" s="138">
        <v>16099</v>
      </c>
      <c r="C947" s="138">
        <v>53296</v>
      </c>
      <c r="D947" s="138">
        <v>72042</v>
      </c>
      <c r="E947" s="138">
        <v>14318</v>
      </c>
      <c r="F947" s="138">
        <v>46534</v>
      </c>
      <c r="G947" s="138">
        <v>3623</v>
      </c>
      <c r="H947" s="138">
        <v>22330</v>
      </c>
      <c r="I947" s="138">
        <v>18909</v>
      </c>
      <c r="J947" s="138">
        <v>106912</v>
      </c>
      <c r="K947" s="138">
        <v>78865</v>
      </c>
      <c r="L947" s="138">
        <v>3765</v>
      </c>
      <c r="M947" s="138">
        <v>19814</v>
      </c>
      <c r="N947" s="138">
        <v>297</v>
      </c>
      <c r="O947" s="138">
        <v>18811</v>
      </c>
      <c r="P947" s="138">
        <v>24919</v>
      </c>
      <c r="Q947" s="138">
        <v>3178</v>
      </c>
      <c r="R947" s="138">
        <v>13468</v>
      </c>
      <c r="S947" s="138">
        <v>45325</v>
      </c>
      <c r="T947" s="138">
        <v>13738</v>
      </c>
      <c r="U947" s="138">
        <v>2623</v>
      </c>
      <c r="V947" s="138">
        <v>29641</v>
      </c>
      <c r="W947" s="138">
        <v>32662</v>
      </c>
      <c r="X947" s="138">
        <v>18834</v>
      </c>
      <c r="Y947" s="138">
        <v>13082</v>
      </c>
      <c r="Z947" s="138">
        <v>16899</v>
      </c>
      <c r="AA947" s="138">
        <v>49338</v>
      </c>
      <c r="AB947" s="138">
        <v>1593</v>
      </c>
      <c r="AC947" s="138">
        <v>1875</v>
      </c>
      <c r="AD947" s="138">
        <v>4956</v>
      </c>
      <c r="AE947" s="138">
        <v>36533</v>
      </c>
      <c r="AF947" s="138">
        <v>6765</v>
      </c>
      <c r="AG947" s="138">
        <v>7230</v>
      </c>
      <c r="AH947" s="138">
        <v>48820</v>
      </c>
      <c r="AI947" s="138">
        <v>36750</v>
      </c>
      <c r="AJ947" s="138">
        <v>373420</v>
      </c>
      <c r="AK947" s="128">
        <f t="shared" si="619"/>
        <v>0.19814000000000001</v>
      </c>
      <c r="AL947" s="129">
        <f t="shared" si="620"/>
        <v>1.6099000000000001</v>
      </c>
      <c r="AM947" s="129">
        <f t="shared" ref="AM947:AN962" si="628">(C947)*0.00005</f>
        <v>2.6648000000000001</v>
      </c>
      <c r="AN947" s="129">
        <f t="shared" si="628"/>
        <v>3.6021000000000001</v>
      </c>
      <c r="AO947" s="129">
        <f t="shared" si="622"/>
        <v>10.6912</v>
      </c>
      <c r="AP947" s="129">
        <f t="shared" si="623"/>
        <v>3.9432500000000004</v>
      </c>
      <c r="AQ947" s="129">
        <f t="shared" ref="AQ947:AR976" si="629">(AH947)*0.00001</f>
        <v>0.48820000000000002</v>
      </c>
      <c r="AR947" s="129">
        <f t="shared" si="629"/>
        <v>0.36750000000000005</v>
      </c>
      <c r="AT947" s="131">
        <f t="shared" si="611"/>
        <v>44045</v>
      </c>
      <c r="AU947" s="132">
        <f t="shared" si="590"/>
        <v>0.36533000000000004</v>
      </c>
      <c r="AV947" s="132">
        <f t="shared" si="591"/>
        <v>0.49338000000000004</v>
      </c>
      <c r="AW947" s="132">
        <f t="shared" si="592"/>
        <v>0.45325000000000004</v>
      </c>
      <c r="AX947" s="132">
        <f t="shared" si="593"/>
        <v>1.8750000000000003E-2</v>
      </c>
      <c r="AY947" s="132">
        <f t="shared" si="594"/>
        <v>1.593E-2</v>
      </c>
      <c r="AZ947" s="132">
        <f t="shared" si="595"/>
        <v>0.29641000000000001</v>
      </c>
      <c r="BA947" s="132">
        <f t="shared" si="596"/>
        <v>0.13082000000000002</v>
      </c>
      <c r="BB947" s="132">
        <f t="shared" si="597"/>
        <v>0.65324000000000004</v>
      </c>
      <c r="BC947" s="132">
        <f t="shared" si="598"/>
        <v>0.16899</v>
      </c>
      <c r="BD947" s="132">
        <f t="shared" si="599"/>
        <v>0.18834000000000001</v>
      </c>
      <c r="BE947" s="132">
        <f t="shared" si="600"/>
        <v>6.7650000000000002E-2</v>
      </c>
      <c r="BF947" s="132">
        <f t="shared" si="601"/>
        <v>4.9560000000000007E-2</v>
      </c>
      <c r="BG947" s="132">
        <f t="shared" si="612"/>
        <v>7.2299999999999994E-3</v>
      </c>
      <c r="BH947" s="132"/>
      <c r="BI947" s="132">
        <f t="shared" si="625"/>
        <v>1.6099000000000001</v>
      </c>
      <c r="BJ947" s="132">
        <f t="shared" si="625"/>
        <v>2.6648000000000001</v>
      </c>
      <c r="BK947" s="132">
        <f t="shared" si="625"/>
        <v>3.6021000000000001</v>
      </c>
      <c r="BL947" s="132">
        <f t="shared" si="602"/>
        <v>0.26230000000000003</v>
      </c>
      <c r="BM947" s="132">
        <f t="shared" si="613"/>
        <v>1.4318</v>
      </c>
      <c r="BN947" s="132">
        <f t="shared" si="603"/>
        <v>0.93068000000000006</v>
      </c>
      <c r="BO947" s="132"/>
      <c r="BP947" s="132">
        <f t="shared" si="614"/>
        <v>3.9432500000000004</v>
      </c>
      <c r="BQ947" s="132">
        <f t="shared" si="615"/>
        <v>10.6912</v>
      </c>
      <c r="BR947" s="132">
        <f t="shared" si="616"/>
        <v>0.37341999999999997</v>
      </c>
      <c r="BS947" s="132">
        <f t="shared" si="604"/>
        <v>0.13738</v>
      </c>
      <c r="BT947" s="132">
        <f t="shared" si="605"/>
        <v>1.3468</v>
      </c>
      <c r="BU947" s="132"/>
      <c r="BV947" s="132">
        <f t="shared" si="617"/>
        <v>0.36230000000000001</v>
      </c>
      <c r="BW947" s="133">
        <f t="shared" si="627"/>
        <v>2.2330000000000001</v>
      </c>
      <c r="BX947" s="133">
        <f t="shared" si="627"/>
        <v>1.8909</v>
      </c>
      <c r="BY947" s="133">
        <f t="shared" si="606"/>
        <v>0.31780000000000003</v>
      </c>
      <c r="BZ947" s="133">
        <f t="shared" si="607"/>
        <v>0.3765</v>
      </c>
      <c r="CA947" s="133">
        <f t="shared" si="608"/>
        <v>2.9700000000000001E-2</v>
      </c>
      <c r="CB947" s="133">
        <f t="shared" si="609"/>
        <v>9.4055</v>
      </c>
      <c r="CC947" s="133"/>
      <c r="CD947" s="133">
        <f t="shared" si="610"/>
        <v>2.4919000000000002</v>
      </c>
    </row>
    <row r="948" spans="1:82" ht="15.75" x14ac:dyDescent="0.25">
      <c r="A948" s="125">
        <v>44046</v>
      </c>
      <c r="B948" s="138">
        <v>15116</v>
      </c>
      <c r="C948" s="138">
        <v>50801</v>
      </c>
      <c r="D948" s="138">
        <v>69629</v>
      </c>
      <c r="E948" s="138">
        <v>14249</v>
      </c>
      <c r="F948" s="138">
        <v>47515</v>
      </c>
      <c r="G948" s="138">
        <v>2820</v>
      </c>
      <c r="H948" s="138">
        <v>18963</v>
      </c>
      <c r="I948" s="138">
        <v>16681</v>
      </c>
      <c r="J948" s="138">
        <v>104894</v>
      </c>
      <c r="K948" s="138">
        <v>78144</v>
      </c>
      <c r="L948" s="138">
        <v>3471</v>
      </c>
      <c r="M948" s="138">
        <v>17375</v>
      </c>
      <c r="N948" s="138">
        <v>311</v>
      </c>
      <c r="O948" s="138">
        <v>17733</v>
      </c>
      <c r="P948" s="138">
        <v>22247</v>
      </c>
      <c r="Q948" s="138">
        <v>2979</v>
      </c>
      <c r="R948" s="138">
        <v>13603</v>
      </c>
      <c r="S948" s="138">
        <v>47697</v>
      </c>
      <c r="T948" s="138">
        <v>13809</v>
      </c>
      <c r="U948" s="138">
        <v>2591</v>
      </c>
      <c r="V948" s="138">
        <v>28221</v>
      </c>
      <c r="W948" s="138">
        <v>33661</v>
      </c>
      <c r="X948" s="138">
        <v>17150</v>
      </c>
      <c r="Y948" s="138">
        <v>13135</v>
      </c>
      <c r="Z948" s="138">
        <v>15799</v>
      </c>
      <c r="AA948" s="138">
        <v>45678</v>
      </c>
      <c r="AB948" s="138">
        <v>1170</v>
      </c>
      <c r="AC948" s="138">
        <v>1242</v>
      </c>
      <c r="AD948" s="138">
        <v>5834</v>
      </c>
      <c r="AE948" s="138">
        <v>34894</v>
      </c>
      <c r="AF948" s="138">
        <v>7051</v>
      </c>
      <c r="AG948" s="138">
        <v>0</v>
      </c>
      <c r="AH948" s="138">
        <v>49420</v>
      </c>
      <c r="AI948" s="138">
        <v>41990</v>
      </c>
      <c r="AJ948" s="138">
        <v>379380</v>
      </c>
      <c r="AK948" s="128">
        <f t="shared" si="619"/>
        <v>0.17375000000000002</v>
      </c>
      <c r="AL948" s="129">
        <f t="shared" si="620"/>
        <v>1.5116000000000001</v>
      </c>
      <c r="AM948" s="129">
        <f t="shared" si="628"/>
        <v>2.5400499999999999</v>
      </c>
      <c r="AN948" s="129">
        <f t="shared" si="628"/>
        <v>3.4814500000000002</v>
      </c>
      <c r="AO948" s="129">
        <f t="shared" si="622"/>
        <v>10.4894</v>
      </c>
      <c r="AP948" s="129">
        <f t="shared" si="623"/>
        <v>3.9072</v>
      </c>
      <c r="AQ948" s="129">
        <f t="shared" si="629"/>
        <v>0.49420000000000003</v>
      </c>
      <c r="AR948" s="129">
        <f t="shared" si="629"/>
        <v>0.41990000000000005</v>
      </c>
      <c r="AT948" s="131">
        <f t="shared" si="611"/>
        <v>44046</v>
      </c>
      <c r="AU948" s="132">
        <f t="shared" si="590"/>
        <v>0.34894000000000003</v>
      </c>
      <c r="AV948" s="132">
        <f t="shared" si="591"/>
        <v>0.45678000000000002</v>
      </c>
      <c r="AW948" s="132">
        <f t="shared" si="592"/>
        <v>0.47697000000000006</v>
      </c>
      <c r="AX948" s="132">
        <f t="shared" si="593"/>
        <v>1.242E-2</v>
      </c>
      <c r="AY948" s="132">
        <f t="shared" si="594"/>
        <v>1.17E-2</v>
      </c>
      <c r="AZ948" s="132">
        <f t="shared" si="595"/>
        <v>0.28221000000000002</v>
      </c>
      <c r="BA948" s="132">
        <f t="shared" si="596"/>
        <v>0.13135000000000002</v>
      </c>
      <c r="BB948" s="132">
        <f t="shared" si="597"/>
        <v>0.67322000000000004</v>
      </c>
      <c r="BC948" s="132">
        <f t="shared" si="598"/>
        <v>0.15799000000000002</v>
      </c>
      <c r="BD948" s="132">
        <f t="shared" si="599"/>
        <v>0.17150000000000001</v>
      </c>
      <c r="BE948" s="132">
        <f t="shared" si="600"/>
        <v>7.0510000000000003E-2</v>
      </c>
      <c r="BF948" s="132">
        <f t="shared" si="601"/>
        <v>5.8340000000000003E-2</v>
      </c>
      <c r="BG948" s="132">
        <f t="shared" si="612"/>
        <v>0</v>
      </c>
      <c r="BH948" s="132"/>
      <c r="BI948" s="132">
        <f t="shared" si="625"/>
        <v>1.5116000000000001</v>
      </c>
      <c r="BJ948" s="132">
        <f t="shared" si="625"/>
        <v>2.5400499999999999</v>
      </c>
      <c r="BK948" s="132">
        <f t="shared" si="625"/>
        <v>3.4814500000000002</v>
      </c>
      <c r="BL948" s="132">
        <f t="shared" si="602"/>
        <v>0.2591</v>
      </c>
      <c r="BM948" s="132">
        <f t="shared" si="613"/>
        <v>1.4249000000000001</v>
      </c>
      <c r="BN948" s="132">
        <f t="shared" si="603"/>
        <v>0.95030000000000003</v>
      </c>
      <c r="BO948" s="132"/>
      <c r="BP948" s="132">
        <f t="shared" si="614"/>
        <v>3.9072</v>
      </c>
      <c r="BQ948" s="132">
        <f t="shared" si="615"/>
        <v>10.4894</v>
      </c>
      <c r="BR948" s="132">
        <f t="shared" si="616"/>
        <v>0.37938</v>
      </c>
      <c r="BS948" s="132">
        <f t="shared" si="604"/>
        <v>0.13809000000000002</v>
      </c>
      <c r="BT948" s="132">
        <f t="shared" si="605"/>
        <v>1.3603000000000001</v>
      </c>
      <c r="BU948" s="132"/>
      <c r="BV948" s="132">
        <f t="shared" si="617"/>
        <v>0.28200000000000003</v>
      </c>
      <c r="BW948" s="133">
        <f t="shared" si="627"/>
        <v>1.8963000000000001</v>
      </c>
      <c r="BX948" s="133">
        <f t="shared" si="627"/>
        <v>1.6681000000000001</v>
      </c>
      <c r="BY948" s="133">
        <f t="shared" si="606"/>
        <v>0.2979</v>
      </c>
      <c r="BZ948" s="133">
        <f t="shared" si="607"/>
        <v>0.34710000000000002</v>
      </c>
      <c r="CA948" s="133">
        <f t="shared" si="608"/>
        <v>3.1100000000000003E-2</v>
      </c>
      <c r="CB948" s="133">
        <f t="shared" si="609"/>
        <v>8.8665000000000003</v>
      </c>
      <c r="CC948" s="133"/>
      <c r="CD948" s="133">
        <f t="shared" si="610"/>
        <v>2.2246999999999999</v>
      </c>
    </row>
    <row r="949" spans="1:82" ht="15.75" x14ac:dyDescent="0.25">
      <c r="A949" s="125">
        <v>44047</v>
      </c>
      <c r="B949" s="138">
        <v>13102</v>
      </c>
      <c r="C949" s="138">
        <v>44262</v>
      </c>
      <c r="D949" s="138">
        <v>61882</v>
      </c>
      <c r="E949" s="146">
        <v>14246</v>
      </c>
      <c r="F949" s="146">
        <v>47339</v>
      </c>
      <c r="G949" s="138">
        <v>2104</v>
      </c>
      <c r="H949" s="138">
        <v>17168</v>
      </c>
      <c r="I949" s="138">
        <v>17049</v>
      </c>
      <c r="J949" s="138">
        <v>97491</v>
      </c>
      <c r="K949" s="138">
        <v>71864</v>
      </c>
      <c r="L949" s="138">
        <v>3576</v>
      </c>
      <c r="M949" s="138">
        <v>3381</v>
      </c>
      <c r="N949" s="138">
        <v>286</v>
      </c>
      <c r="O949" s="138">
        <v>17130</v>
      </c>
      <c r="P949" s="138">
        <v>21842</v>
      </c>
      <c r="Q949" s="138">
        <v>3048</v>
      </c>
      <c r="R949" s="138">
        <v>13979</v>
      </c>
      <c r="S949" s="138">
        <v>46934</v>
      </c>
      <c r="T949" s="138">
        <v>11641</v>
      </c>
      <c r="U949" s="138">
        <v>2593</v>
      </c>
      <c r="V949" s="138">
        <v>24499</v>
      </c>
      <c r="W949" s="138">
        <v>31722</v>
      </c>
      <c r="X949" s="138">
        <v>25585</v>
      </c>
      <c r="Y949" s="146">
        <v>12699</v>
      </c>
      <c r="Z949" s="138">
        <v>13398</v>
      </c>
      <c r="AA949" s="138">
        <v>41571</v>
      </c>
      <c r="AB949" s="138">
        <v>869</v>
      </c>
      <c r="AC949" s="138">
        <v>489</v>
      </c>
      <c r="AD949" s="138">
        <v>3687</v>
      </c>
      <c r="AE949" s="138">
        <v>32080</v>
      </c>
      <c r="AF949" s="138">
        <v>7730</v>
      </c>
      <c r="AG949" s="138">
        <v>11010</v>
      </c>
      <c r="AH949" s="138">
        <v>26540</v>
      </c>
      <c r="AI949" s="138">
        <v>25940</v>
      </c>
      <c r="AJ949" s="138">
        <v>372840</v>
      </c>
      <c r="AK949" s="128">
        <f t="shared" si="619"/>
        <v>3.381E-2</v>
      </c>
      <c r="AL949" s="129">
        <f t="shared" si="620"/>
        <v>1.3102</v>
      </c>
      <c r="AM949" s="129">
        <f t="shared" si="628"/>
        <v>2.2131000000000003</v>
      </c>
      <c r="AN949" s="129">
        <f t="shared" si="628"/>
        <v>3.0941000000000001</v>
      </c>
      <c r="AO949" s="129">
        <f t="shared" si="622"/>
        <v>9.7491000000000003</v>
      </c>
      <c r="AP949" s="129">
        <f t="shared" si="623"/>
        <v>3.5932000000000004</v>
      </c>
      <c r="AQ949" s="129">
        <f t="shared" si="629"/>
        <v>0.26540000000000002</v>
      </c>
      <c r="AR949" s="129">
        <f t="shared" si="629"/>
        <v>0.25940000000000002</v>
      </c>
      <c r="AT949" s="131">
        <f t="shared" si="611"/>
        <v>44047</v>
      </c>
      <c r="AU949" s="132">
        <f t="shared" si="590"/>
        <v>0.32080000000000003</v>
      </c>
      <c r="AV949" s="132">
        <f t="shared" si="591"/>
        <v>0.41571000000000002</v>
      </c>
      <c r="AW949" s="132">
        <f t="shared" si="592"/>
        <v>0.46934000000000003</v>
      </c>
      <c r="AX949" s="132">
        <f t="shared" si="593"/>
        <v>4.8900000000000002E-3</v>
      </c>
      <c r="AY949" s="132">
        <f t="shared" si="594"/>
        <v>8.6900000000000015E-3</v>
      </c>
      <c r="AZ949" s="132">
        <f t="shared" si="595"/>
        <v>0.24499000000000001</v>
      </c>
      <c r="BA949" s="132">
        <f t="shared" si="596"/>
        <v>0.12699000000000002</v>
      </c>
      <c r="BB949" s="132">
        <f t="shared" si="597"/>
        <v>0.63444</v>
      </c>
      <c r="BC949" s="132">
        <f t="shared" si="598"/>
        <v>0.13398000000000002</v>
      </c>
      <c r="BD949" s="132">
        <f t="shared" si="599"/>
        <v>0.25585000000000002</v>
      </c>
      <c r="BE949" s="132">
        <f t="shared" si="600"/>
        <v>7.7300000000000008E-2</v>
      </c>
      <c r="BF949" s="132">
        <f t="shared" si="601"/>
        <v>3.687E-2</v>
      </c>
      <c r="BG949" s="132">
        <f t="shared" si="612"/>
        <v>1.1009999999999999E-2</v>
      </c>
      <c r="BH949" s="132"/>
      <c r="BI949" s="132">
        <f t="shared" si="625"/>
        <v>1.3102</v>
      </c>
      <c r="BJ949" s="132">
        <f t="shared" si="625"/>
        <v>2.2131000000000003</v>
      </c>
      <c r="BK949" s="132">
        <f t="shared" si="625"/>
        <v>3.0941000000000001</v>
      </c>
      <c r="BL949" s="132">
        <f t="shared" si="602"/>
        <v>0.25930000000000003</v>
      </c>
      <c r="BM949" s="132">
        <f t="shared" si="613"/>
        <v>1.4246000000000001</v>
      </c>
      <c r="BN949" s="132">
        <f t="shared" si="603"/>
        <v>0.94678000000000007</v>
      </c>
      <c r="BO949" s="132"/>
      <c r="BP949" s="132">
        <f t="shared" si="614"/>
        <v>3.5932000000000004</v>
      </c>
      <c r="BQ949" s="132">
        <f t="shared" si="615"/>
        <v>9.7491000000000003</v>
      </c>
      <c r="BR949" s="132">
        <f t="shared" si="616"/>
        <v>0.37284</v>
      </c>
      <c r="BS949" s="132">
        <f t="shared" si="604"/>
        <v>0.11641000000000001</v>
      </c>
      <c r="BT949" s="132">
        <f t="shared" si="605"/>
        <v>1.3979000000000001</v>
      </c>
      <c r="BU949" s="132"/>
      <c r="BV949" s="132">
        <f t="shared" si="617"/>
        <v>0.2104</v>
      </c>
      <c r="BW949" s="133">
        <f t="shared" si="627"/>
        <v>1.7168000000000001</v>
      </c>
      <c r="BX949" s="133">
        <f t="shared" si="627"/>
        <v>1.7049000000000001</v>
      </c>
      <c r="BY949" s="133">
        <f t="shared" si="606"/>
        <v>0.30480000000000002</v>
      </c>
      <c r="BZ949" s="133">
        <f t="shared" si="607"/>
        <v>0.35760000000000003</v>
      </c>
      <c r="CA949" s="133">
        <f t="shared" si="608"/>
        <v>2.86E-2</v>
      </c>
      <c r="CB949" s="133">
        <f t="shared" si="609"/>
        <v>8.5649999999999995</v>
      </c>
      <c r="CC949" s="133"/>
      <c r="CD949" s="133">
        <f t="shared" si="610"/>
        <v>2.1842000000000001</v>
      </c>
    </row>
    <row r="950" spans="1:82" ht="15.75" x14ac:dyDescent="0.25">
      <c r="A950" s="125">
        <v>44048</v>
      </c>
      <c r="B950" s="138">
        <v>14387</v>
      </c>
      <c r="C950" s="138">
        <v>48116</v>
      </c>
      <c r="D950" s="138">
        <v>65951</v>
      </c>
      <c r="E950" s="138">
        <v>14823</v>
      </c>
      <c r="F950" s="138">
        <v>46786</v>
      </c>
      <c r="G950" s="138">
        <v>2480</v>
      </c>
      <c r="H950" s="138">
        <v>17372</v>
      </c>
      <c r="I950" s="138">
        <v>16687</v>
      </c>
      <c r="J950" s="138">
        <v>104061</v>
      </c>
      <c r="K950" s="138">
        <v>77841</v>
      </c>
      <c r="L950" s="138">
        <v>3514</v>
      </c>
      <c r="M950" s="138">
        <v>343</v>
      </c>
      <c r="N950" s="138">
        <v>309</v>
      </c>
      <c r="O950" s="138">
        <v>17968</v>
      </c>
      <c r="P950" s="138">
        <v>21958</v>
      </c>
      <c r="Q950" s="138">
        <v>2824</v>
      </c>
      <c r="R950" s="138">
        <v>13674</v>
      </c>
      <c r="S950" s="138">
        <v>47179</v>
      </c>
      <c r="T950" s="138">
        <v>14712</v>
      </c>
      <c r="U950" s="138">
        <v>2574</v>
      </c>
      <c r="V950" s="138">
        <v>28608</v>
      </c>
      <c r="W950" s="138">
        <v>34142</v>
      </c>
      <c r="X950" s="138">
        <v>18360</v>
      </c>
      <c r="Y950" s="146">
        <v>11537</v>
      </c>
      <c r="Z950" s="138">
        <v>19532</v>
      </c>
      <c r="AA950" s="138">
        <v>43136</v>
      </c>
      <c r="AB950" s="138">
        <v>1193</v>
      </c>
      <c r="AC950" s="138">
        <v>1151</v>
      </c>
      <c r="AD950" s="138">
        <v>5227</v>
      </c>
      <c r="AE950" s="138">
        <v>42375</v>
      </c>
      <c r="AF950" s="138">
        <v>6225</v>
      </c>
      <c r="AG950" s="138">
        <v>0</v>
      </c>
      <c r="AH950" s="138">
        <v>47470</v>
      </c>
      <c r="AI950" s="138">
        <v>36150</v>
      </c>
      <c r="AJ950" s="138">
        <v>317360</v>
      </c>
      <c r="AK950" s="128">
        <f t="shared" si="619"/>
        <v>3.4300000000000003E-3</v>
      </c>
      <c r="AL950" s="129">
        <f t="shared" si="620"/>
        <v>1.4387000000000001</v>
      </c>
      <c r="AM950" s="129">
        <f t="shared" si="628"/>
        <v>2.4058000000000002</v>
      </c>
      <c r="AN950" s="129">
        <f t="shared" si="628"/>
        <v>3.2975500000000002</v>
      </c>
      <c r="AO950" s="129">
        <f t="shared" si="622"/>
        <v>10.4061</v>
      </c>
      <c r="AP950" s="129">
        <f t="shared" si="623"/>
        <v>3.8920500000000002</v>
      </c>
      <c r="AQ950" s="129">
        <f t="shared" si="629"/>
        <v>0.47470000000000007</v>
      </c>
      <c r="AR950" s="129">
        <f t="shared" si="629"/>
        <v>0.36150000000000004</v>
      </c>
      <c r="AT950" s="131">
        <f t="shared" si="611"/>
        <v>44048</v>
      </c>
      <c r="AU950" s="132">
        <f t="shared" si="590"/>
        <v>0.42375000000000002</v>
      </c>
      <c r="AV950" s="132">
        <f t="shared" si="591"/>
        <v>0.43136000000000002</v>
      </c>
      <c r="AW950" s="132">
        <f t="shared" si="592"/>
        <v>0.47179000000000004</v>
      </c>
      <c r="AX950" s="132">
        <f t="shared" si="593"/>
        <v>1.1510000000000001E-2</v>
      </c>
      <c r="AY950" s="132">
        <f t="shared" si="594"/>
        <v>1.1930000000000001E-2</v>
      </c>
      <c r="AZ950" s="132">
        <f t="shared" si="595"/>
        <v>0.28608</v>
      </c>
      <c r="BA950" s="132">
        <f t="shared" si="596"/>
        <v>0.11537000000000001</v>
      </c>
      <c r="BB950" s="132">
        <f t="shared" si="597"/>
        <v>0.68284</v>
      </c>
      <c r="BC950" s="132">
        <f t="shared" si="598"/>
        <v>0.19532000000000002</v>
      </c>
      <c r="BD950" s="132">
        <f t="shared" si="599"/>
        <v>0.18360000000000001</v>
      </c>
      <c r="BE950" s="132">
        <f t="shared" si="600"/>
        <v>6.2250000000000007E-2</v>
      </c>
      <c r="BF950" s="132">
        <f t="shared" si="601"/>
        <v>5.2270000000000004E-2</v>
      </c>
      <c r="BG950" s="132">
        <f t="shared" si="612"/>
        <v>0</v>
      </c>
      <c r="BH950" s="132"/>
      <c r="BI950" s="132">
        <f t="shared" si="625"/>
        <v>1.4387000000000001</v>
      </c>
      <c r="BJ950" s="132">
        <f t="shared" si="625"/>
        <v>2.4058000000000002</v>
      </c>
      <c r="BK950" s="132">
        <f t="shared" si="625"/>
        <v>3.2975500000000002</v>
      </c>
      <c r="BL950" s="132">
        <f t="shared" si="602"/>
        <v>0.25740000000000002</v>
      </c>
      <c r="BM950" s="132">
        <f t="shared" si="613"/>
        <v>1.4823000000000002</v>
      </c>
      <c r="BN950" s="132">
        <f t="shared" si="603"/>
        <v>0.93572000000000011</v>
      </c>
      <c r="BO950" s="132"/>
      <c r="BP950" s="132">
        <f t="shared" si="614"/>
        <v>3.8920500000000002</v>
      </c>
      <c r="BQ950" s="132">
        <f t="shared" si="615"/>
        <v>10.4061</v>
      </c>
      <c r="BR950" s="132">
        <f t="shared" si="616"/>
        <v>0.31735999999999998</v>
      </c>
      <c r="BS950" s="132">
        <f t="shared" si="604"/>
        <v>0.14712</v>
      </c>
      <c r="BT950" s="132">
        <f t="shared" si="605"/>
        <v>1.3674000000000002</v>
      </c>
      <c r="BU950" s="132"/>
      <c r="BV950" s="132">
        <f t="shared" si="617"/>
        <v>0.248</v>
      </c>
      <c r="BW950" s="133">
        <f t="shared" si="627"/>
        <v>1.7372000000000001</v>
      </c>
      <c r="BX950" s="133">
        <f t="shared" si="627"/>
        <v>1.6687000000000001</v>
      </c>
      <c r="BY950" s="133">
        <f t="shared" si="606"/>
        <v>0.28240000000000004</v>
      </c>
      <c r="BZ950" s="133">
        <f t="shared" si="607"/>
        <v>0.35139999999999999</v>
      </c>
      <c r="CA950" s="133">
        <f t="shared" si="608"/>
        <v>3.09E-2</v>
      </c>
      <c r="CB950" s="133">
        <f t="shared" si="609"/>
        <v>8.984</v>
      </c>
      <c r="CC950" s="133"/>
      <c r="CD950" s="133">
        <f t="shared" si="610"/>
        <v>2.1958000000000002</v>
      </c>
    </row>
    <row r="951" spans="1:82" ht="15.75" x14ac:dyDescent="0.25">
      <c r="A951" s="125">
        <v>44049</v>
      </c>
      <c r="B951" s="138">
        <v>15372</v>
      </c>
      <c r="C951" s="138">
        <v>51537</v>
      </c>
      <c r="D951" s="138">
        <v>70049</v>
      </c>
      <c r="E951" s="138">
        <v>15744</v>
      </c>
      <c r="F951" s="138">
        <v>44518</v>
      </c>
      <c r="G951" s="138">
        <v>3253</v>
      </c>
      <c r="H951" s="138">
        <v>22624</v>
      </c>
      <c r="I951" s="138">
        <v>22326</v>
      </c>
      <c r="J951" s="138">
        <v>109297</v>
      </c>
      <c r="K951" s="138">
        <v>80118</v>
      </c>
      <c r="L951" s="138">
        <v>3916</v>
      </c>
      <c r="M951" s="138">
        <v>560</v>
      </c>
      <c r="N951" s="138">
        <v>338</v>
      </c>
      <c r="O951" s="138">
        <v>18864</v>
      </c>
      <c r="P951" s="138">
        <v>23722</v>
      </c>
      <c r="Q951" s="138">
        <v>3308</v>
      </c>
      <c r="R951" s="138">
        <v>15544</v>
      </c>
      <c r="S951" s="138">
        <v>50360</v>
      </c>
      <c r="T951" s="138">
        <v>14459</v>
      </c>
      <c r="U951" s="138">
        <v>3459</v>
      </c>
      <c r="V951" s="138">
        <v>28492</v>
      </c>
      <c r="W951" s="138">
        <v>35715</v>
      </c>
      <c r="X951" s="138">
        <v>21695</v>
      </c>
      <c r="Y951" s="138">
        <v>14018</v>
      </c>
      <c r="Z951" s="138">
        <v>17238</v>
      </c>
      <c r="AA951" s="138">
        <v>48573</v>
      </c>
      <c r="AB951" s="138">
        <v>1281</v>
      </c>
      <c r="AC951" s="138">
        <v>1389</v>
      </c>
      <c r="AD951" s="138">
        <v>4531</v>
      </c>
      <c r="AE951" s="138">
        <v>46952</v>
      </c>
      <c r="AF951" s="138">
        <v>8395</v>
      </c>
      <c r="AG951" s="138">
        <v>11000</v>
      </c>
      <c r="AH951" s="138">
        <v>32040</v>
      </c>
      <c r="AI951" s="138">
        <v>30070</v>
      </c>
      <c r="AJ951" s="138">
        <v>377620</v>
      </c>
      <c r="AK951" s="128">
        <f t="shared" si="619"/>
        <v>5.6000000000000008E-3</v>
      </c>
      <c r="AL951" s="129">
        <f t="shared" si="620"/>
        <v>1.5372000000000001</v>
      </c>
      <c r="AM951" s="129">
        <f t="shared" si="628"/>
        <v>2.5768500000000003</v>
      </c>
      <c r="AN951" s="129">
        <f t="shared" si="628"/>
        <v>3.5024500000000001</v>
      </c>
      <c r="AO951" s="129">
        <f t="shared" si="622"/>
        <v>10.9297</v>
      </c>
      <c r="AP951" s="129">
        <f t="shared" si="623"/>
        <v>4.0059000000000005</v>
      </c>
      <c r="AQ951" s="129">
        <f t="shared" si="629"/>
        <v>0.32040000000000002</v>
      </c>
      <c r="AR951" s="129">
        <f t="shared" si="629"/>
        <v>0.30070000000000002</v>
      </c>
      <c r="AT951" s="131">
        <f t="shared" si="611"/>
        <v>44049</v>
      </c>
      <c r="AU951" s="132">
        <f t="shared" si="590"/>
        <v>0.46952000000000005</v>
      </c>
      <c r="AV951" s="132">
        <f t="shared" si="591"/>
        <v>0.48573000000000005</v>
      </c>
      <c r="AW951" s="132">
        <f t="shared" si="592"/>
        <v>0.50360000000000005</v>
      </c>
      <c r="AX951" s="132">
        <f t="shared" si="593"/>
        <v>1.3890000000000001E-2</v>
      </c>
      <c r="AY951" s="132">
        <f t="shared" si="594"/>
        <v>1.281E-2</v>
      </c>
      <c r="AZ951" s="132">
        <f t="shared" si="595"/>
        <v>0.28492000000000001</v>
      </c>
      <c r="BA951" s="132">
        <f t="shared" si="596"/>
        <v>0.14018</v>
      </c>
      <c r="BB951" s="132">
        <f t="shared" si="597"/>
        <v>0.71430000000000005</v>
      </c>
      <c r="BC951" s="132">
        <f t="shared" si="598"/>
        <v>0.17238000000000001</v>
      </c>
      <c r="BD951" s="132">
        <f t="shared" si="599"/>
        <v>0.21695</v>
      </c>
      <c r="BE951" s="132">
        <f t="shared" si="600"/>
        <v>8.3950000000000011E-2</v>
      </c>
      <c r="BF951" s="132">
        <f t="shared" si="601"/>
        <v>4.5310000000000003E-2</v>
      </c>
      <c r="BG951" s="132">
        <f t="shared" si="612"/>
        <v>1.0999999999999999E-2</v>
      </c>
      <c r="BH951" s="132"/>
      <c r="BI951" s="132">
        <f t="shared" si="625"/>
        <v>1.5372000000000001</v>
      </c>
      <c r="BJ951" s="132">
        <f t="shared" si="625"/>
        <v>2.5768500000000003</v>
      </c>
      <c r="BK951" s="132">
        <f t="shared" si="625"/>
        <v>3.5024500000000001</v>
      </c>
      <c r="BL951" s="132">
        <f t="shared" si="602"/>
        <v>0.34590000000000004</v>
      </c>
      <c r="BM951" s="132">
        <f t="shared" si="613"/>
        <v>1.5744</v>
      </c>
      <c r="BN951" s="132">
        <f t="shared" si="603"/>
        <v>0.89036000000000004</v>
      </c>
      <c r="BO951" s="132"/>
      <c r="BP951" s="132">
        <f t="shared" si="614"/>
        <v>4.0059000000000005</v>
      </c>
      <c r="BQ951" s="132">
        <f t="shared" si="615"/>
        <v>10.9297</v>
      </c>
      <c r="BR951" s="132">
        <f t="shared" si="616"/>
        <v>0.37761999999999996</v>
      </c>
      <c r="BS951" s="132">
        <f t="shared" si="604"/>
        <v>0.14459000000000002</v>
      </c>
      <c r="BT951" s="132">
        <f t="shared" si="605"/>
        <v>1.5544</v>
      </c>
      <c r="BU951" s="132"/>
      <c r="BV951" s="132">
        <f t="shared" si="617"/>
        <v>0.32530000000000003</v>
      </c>
      <c r="BW951" s="133">
        <f t="shared" si="627"/>
        <v>2.2624</v>
      </c>
      <c r="BX951" s="133">
        <f t="shared" si="627"/>
        <v>2.2326000000000001</v>
      </c>
      <c r="BY951" s="133">
        <f t="shared" si="606"/>
        <v>0.33080000000000004</v>
      </c>
      <c r="BZ951" s="133">
        <f t="shared" si="607"/>
        <v>0.3916</v>
      </c>
      <c r="CA951" s="133">
        <f t="shared" si="608"/>
        <v>3.3800000000000004E-2</v>
      </c>
      <c r="CB951" s="133">
        <f t="shared" si="609"/>
        <v>9.4320000000000004</v>
      </c>
      <c r="CC951" s="133"/>
      <c r="CD951" s="133">
        <f t="shared" si="610"/>
        <v>2.3722000000000003</v>
      </c>
    </row>
    <row r="952" spans="1:82" ht="15.75" x14ac:dyDescent="0.25">
      <c r="A952" s="125">
        <v>44050</v>
      </c>
      <c r="B952" s="138">
        <v>15892</v>
      </c>
      <c r="C952" s="138">
        <v>52268</v>
      </c>
      <c r="D952" s="138">
        <v>71683</v>
      </c>
      <c r="E952" s="138">
        <v>16989</v>
      </c>
      <c r="F952" s="138">
        <v>50395</v>
      </c>
      <c r="G952" s="138">
        <v>3426</v>
      </c>
      <c r="H952" s="138">
        <v>24276</v>
      </c>
      <c r="I952" s="138">
        <v>21860</v>
      </c>
      <c r="J952" s="138">
        <v>111694</v>
      </c>
      <c r="K952" s="138">
        <v>84799</v>
      </c>
      <c r="L952" s="138">
        <v>3848</v>
      </c>
      <c r="M952" s="138">
        <v>1260</v>
      </c>
      <c r="N952" s="138">
        <v>311</v>
      </c>
      <c r="O952" s="138">
        <v>18260</v>
      </c>
      <c r="P952" s="138">
        <v>25040</v>
      </c>
      <c r="Q952" s="138">
        <v>3318</v>
      </c>
      <c r="R952" s="138">
        <v>14643</v>
      </c>
      <c r="S952" s="138">
        <v>50408</v>
      </c>
      <c r="T952" s="138">
        <v>17108</v>
      </c>
      <c r="U952" s="138">
        <v>3875</v>
      </c>
      <c r="V952" s="138">
        <v>28889</v>
      </c>
      <c r="W952" s="138">
        <v>39547</v>
      </c>
      <c r="X952" s="138">
        <v>21739</v>
      </c>
      <c r="Y952" s="138">
        <v>14526</v>
      </c>
      <c r="Z952" s="138">
        <v>18701</v>
      </c>
      <c r="AA952" s="138">
        <v>47089</v>
      </c>
      <c r="AB952" s="138">
        <v>1531</v>
      </c>
      <c r="AC952" s="138">
        <v>1618</v>
      </c>
      <c r="AD952" s="138">
        <v>6136</v>
      </c>
      <c r="AE952" s="138">
        <v>41651</v>
      </c>
      <c r="AF952" s="138">
        <v>10945</v>
      </c>
      <c r="AG952" s="138">
        <v>0</v>
      </c>
      <c r="AH952" s="138">
        <v>40740</v>
      </c>
      <c r="AI952" s="138">
        <v>40470</v>
      </c>
      <c r="AJ952" s="138">
        <v>374420</v>
      </c>
      <c r="AK952" s="128">
        <f t="shared" si="619"/>
        <v>1.2600000000000002E-2</v>
      </c>
      <c r="AL952" s="129">
        <f t="shared" si="620"/>
        <v>1.5892000000000002</v>
      </c>
      <c r="AM952" s="129">
        <f t="shared" si="628"/>
        <v>2.6133999999999999</v>
      </c>
      <c r="AN952" s="129">
        <f t="shared" si="628"/>
        <v>3.5841500000000002</v>
      </c>
      <c r="AO952" s="129">
        <f t="shared" si="622"/>
        <v>11.169400000000001</v>
      </c>
      <c r="AP952" s="129">
        <f t="shared" si="623"/>
        <v>4.2399500000000003</v>
      </c>
      <c r="AQ952" s="129">
        <f t="shared" si="629"/>
        <v>0.40740000000000004</v>
      </c>
      <c r="AR952" s="129">
        <f t="shared" si="629"/>
        <v>0.40470000000000006</v>
      </c>
      <c r="AT952" s="131">
        <f t="shared" si="611"/>
        <v>44050</v>
      </c>
      <c r="AU952" s="132">
        <f t="shared" si="590"/>
        <v>0.41651000000000005</v>
      </c>
      <c r="AV952" s="132">
        <f t="shared" si="591"/>
        <v>0.47089000000000003</v>
      </c>
      <c r="AW952" s="132">
        <f t="shared" si="592"/>
        <v>0.50408000000000008</v>
      </c>
      <c r="AX952" s="132">
        <f t="shared" si="593"/>
        <v>1.618E-2</v>
      </c>
      <c r="AY952" s="132">
        <f t="shared" si="594"/>
        <v>1.5310000000000001E-2</v>
      </c>
      <c r="AZ952" s="132">
        <f t="shared" si="595"/>
        <v>0.28889000000000004</v>
      </c>
      <c r="BA952" s="132">
        <f t="shared" si="596"/>
        <v>0.14526</v>
      </c>
      <c r="BB952" s="132">
        <f t="shared" si="597"/>
        <v>0.79094000000000009</v>
      </c>
      <c r="BC952" s="132">
        <f t="shared" si="598"/>
        <v>0.18701000000000001</v>
      </c>
      <c r="BD952" s="132">
        <f t="shared" si="599"/>
        <v>0.21739000000000003</v>
      </c>
      <c r="BE952" s="132">
        <f t="shared" si="600"/>
        <v>0.10945000000000001</v>
      </c>
      <c r="BF952" s="132">
        <f t="shared" si="601"/>
        <v>6.1360000000000005E-2</v>
      </c>
      <c r="BG952" s="132">
        <f t="shared" si="612"/>
        <v>0</v>
      </c>
      <c r="BH952" s="132"/>
      <c r="BI952" s="132">
        <f t="shared" si="625"/>
        <v>1.5892000000000002</v>
      </c>
      <c r="BJ952" s="132">
        <f t="shared" si="625"/>
        <v>2.6133999999999999</v>
      </c>
      <c r="BK952" s="132">
        <f t="shared" si="625"/>
        <v>3.5841500000000002</v>
      </c>
      <c r="BL952" s="132">
        <f t="shared" si="602"/>
        <v>0.38750000000000001</v>
      </c>
      <c r="BM952" s="132">
        <f t="shared" si="613"/>
        <v>1.6989000000000001</v>
      </c>
      <c r="BN952" s="132">
        <f t="shared" si="603"/>
        <v>1.0079</v>
      </c>
      <c r="BO952" s="132"/>
      <c r="BP952" s="132">
        <f t="shared" si="614"/>
        <v>4.2399500000000003</v>
      </c>
      <c r="BQ952" s="132">
        <f t="shared" si="615"/>
        <v>11.169400000000001</v>
      </c>
      <c r="BR952" s="132">
        <f t="shared" si="616"/>
        <v>0.37441999999999998</v>
      </c>
      <c r="BS952" s="132">
        <f t="shared" si="604"/>
        <v>0.17108000000000001</v>
      </c>
      <c r="BT952" s="132">
        <f t="shared" si="605"/>
        <v>1.4643000000000002</v>
      </c>
      <c r="BU952" s="132"/>
      <c r="BV952" s="132">
        <f t="shared" si="617"/>
        <v>0.34260000000000002</v>
      </c>
      <c r="BW952" s="133">
        <f t="shared" si="627"/>
        <v>2.4276</v>
      </c>
      <c r="BX952" s="133">
        <f t="shared" si="627"/>
        <v>2.1859999999999999</v>
      </c>
      <c r="BY952" s="133">
        <f t="shared" si="606"/>
        <v>0.33180000000000004</v>
      </c>
      <c r="BZ952" s="133">
        <f t="shared" si="607"/>
        <v>0.38480000000000003</v>
      </c>
      <c r="CA952" s="133">
        <f t="shared" si="608"/>
        <v>3.1100000000000003E-2</v>
      </c>
      <c r="CB952" s="133">
        <f t="shared" si="609"/>
        <v>9.1300000000000008</v>
      </c>
      <c r="CC952" s="133"/>
      <c r="CD952" s="133">
        <f t="shared" si="610"/>
        <v>2.504</v>
      </c>
    </row>
    <row r="953" spans="1:82" ht="15.75" x14ac:dyDescent="0.25">
      <c r="A953" s="125">
        <v>44051</v>
      </c>
      <c r="B953" s="138">
        <v>16521</v>
      </c>
      <c r="C953" s="138">
        <v>54435</v>
      </c>
      <c r="D953" s="138">
        <v>74199</v>
      </c>
      <c r="E953" s="138">
        <v>17535</v>
      </c>
      <c r="F953" s="138">
        <v>48943</v>
      </c>
      <c r="G953" s="138">
        <v>3981</v>
      </c>
      <c r="H953" s="138">
        <v>26164</v>
      </c>
      <c r="I953" s="138">
        <v>23900</v>
      </c>
      <c r="J953" s="138">
        <v>121156</v>
      </c>
      <c r="K953" s="138">
        <v>90010</v>
      </c>
      <c r="L953" s="138">
        <v>4107</v>
      </c>
      <c r="M953" s="138">
        <v>19489</v>
      </c>
      <c r="N953" s="138">
        <v>280</v>
      </c>
      <c r="O953" s="138">
        <v>19804</v>
      </c>
      <c r="P953" s="138">
        <v>27060</v>
      </c>
      <c r="Q953" s="138">
        <v>3480</v>
      </c>
      <c r="R953" s="138">
        <v>19287</v>
      </c>
      <c r="S953" s="138">
        <v>53687</v>
      </c>
      <c r="T953" s="138">
        <v>15648</v>
      </c>
      <c r="U953" s="138">
        <v>4663</v>
      </c>
      <c r="V953" s="138">
        <v>31105</v>
      </c>
      <c r="W953" s="138">
        <v>39417</v>
      </c>
      <c r="X953" s="138">
        <v>22187</v>
      </c>
      <c r="Y953" s="138">
        <v>14331</v>
      </c>
      <c r="Z953" s="138">
        <v>17335</v>
      </c>
      <c r="AA953" s="138">
        <v>49371</v>
      </c>
      <c r="AB953" s="138">
        <v>1445</v>
      </c>
      <c r="AC953" s="138">
        <v>2059</v>
      </c>
      <c r="AD953" s="138">
        <v>5053</v>
      </c>
      <c r="AE953" s="138">
        <v>38138</v>
      </c>
      <c r="AF953" s="138">
        <v>14965</v>
      </c>
      <c r="AG953" s="138">
        <v>0</v>
      </c>
      <c r="AH953" s="138">
        <v>28190</v>
      </c>
      <c r="AI953" s="138">
        <v>32570</v>
      </c>
      <c r="AJ953" s="138">
        <v>376580</v>
      </c>
      <c r="AK953" s="128">
        <f t="shared" si="619"/>
        <v>0.19489000000000001</v>
      </c>
      <c r="AL953" s="129">
        <f t="shared" si="620"/>
        <v>1.6521000000000001</v>
      </c>
      <c r="AM953" s="129">
        <f t="shared" si="628"/>
        <v>2.7217500000000001</v>
      </c>
      <c r="AN953" s="129">
        <f t="shared" si="628"/>
        <v>3.7099500000000001</v>
      </c>
      <c r="AO953" s="129">
        <f t="shared" si="622"/>
        <v>12.115600000000001</v>
      </c>
      <c r="AP953" s="129">
        <f t="shared" si="623"/>
        <v>4.5005000000000006</v>
      </c>
      <c r="AQ953" s="129">
        <f t="shared" si="629"/>
        <v>0.28190000000000004</v>
      </c>
      <c r="AR953" s="129">
        <f t="shared" si="629"/>
        <v>0.32570000000000005</v>
      </c>
      <c r="AT953" s="131">
        <f t="shared" si="611"/>
        <v>44051</v>
      </c>
      <c r="AU953" s="132">
        <f t="shared" si="590"/>
        <v>0.38138000000000005</v>
      </c>
      <c r="AV953" s="132">
        <f t="shared" si="591"/>
        <v>0.49371000000000004</v>
      </c>
      <c r="AW953" s="132">
        <f t="shared" si="592"/>
        <v>0.53687000000000007</v>
      </c>
      <c r="AX953" s="132">
        <f t="shared" si="593"/>
        <v>2.0590000000000001E-2</v>
      </c>
      <c r="AY953" s="132">
        <f t="shared" si="594"/>
        <v>1.4450000000000001E-2</v>
      </c>
      <c r="AZ953" s="132">
        <f t="shared" si="595"/>
        <v>0.31105000000000005</v>
      </c>
      <c r="BA953" s="132">
        <f t="shared" si="596"/>
        <v>0.14331000000000002</v>
      </c>
      <c r="BB953" s="132">
        <f t="shared" si="597"/>
        <v>0.78834000000000004</v>
      </c>
      <c r="BC953" s="132">
        <f t="shared" si="598"/>
        <v>0.17335</v>
      </c>
      <c r="BD953" s="132">
        <f t="shared" si="599"/>
        <v>0.22187000000000001</v>
      </c>
      <c r="BE953" s="132">
        <f t="shared" si="600"/>
        <v>0.14965000000000001</v>
      </c>
      <c r="BF953" s="132">
        <f t="shared" si="601"/>
        <v>5.0530000000000005E-2</v>
      </c>
      <c r="BG953" s="132">
        <f t="shared" si="612"/>
        <v>0</v>
      </c>
      <c r="BH953" s="132"/>
      <c r="BI953" s="132">
        <f t="shared" si="625"/>
        <v>1.6521000000000001</v>
      </c>
      <c r="BJ953" s="132">
        <f t="shared" si="625"/>
        <v>2.7217500000000001</v>
      </c>
      <c r="BK953" s="132">
        <f t="shared" si="625"/>
        <v>3.7099500000000001</v>
      </c>
      <c r="BL953" s="132">
        <f t="shared" si="602"/>
        <v>0.46630000000000005</v>
      </c>
      <c r="BM953" s="132">
        <f t="shared" si="613"/>
        <v>1.7535000000000001</v>
      </c>
      <c r="BN953" s="132">
        <f t="shared" si="603"/>
        <v>0.97886000000000006</v>
      </c>
      <c r="BO953" s="132"/>
      <c r="BP953" s="132">
        <f t="shared" si="614"/>
        <v>4.5005000000000006</v>
      </c>
      <c r="BQ953" s="132">
        <f t="shared" si="615"/>
        <v>12.115600000000001</v>
      </c>
      <c r="BR953" s="132">
        <f t="shared" si="616"/>
        <v>0.37657999999999997</v>
      </c>
      <c r="BS953" s="132">
        <f t="shared" si="604"/>
        <v>0.15648000000000001</v>
      </c>
      <c r="BT953" s="132">
        <f t="shared" si="605"/>
        <v>1.9287000000000001</v>
      </c>
      <c r="BU953" s="132"/>
      <c r="BV953" s="132">
        <f t="shared" si="617"/>
        <v>0.39810000000000001</v>
      </c>
      <c r="BW953" s="133">
        <f t="shared" si="627"/>
        <v>2.6164000000000001</v>
      </c>
      <c r="BX953" s="133">
        <f t="shared" si="627"/>
        <v>2.39</v>
      </c>
      <c r="BY953" s="133">
        <f t="shared" si="606"/>
        <v>0.34800000000000003</v>
      </c>
      <c r="BZ953" s="133">
        <f t="shared" si="607"/>
        <v>0.41070000000000001</v>
      </c>
      <c r="CA953" s="133">
        <f t="shared" si="608"/>
        <v>2.8000000000000001E-2</v>
      </c>
      <c r="CB953" s="133">
        <f t="shared" si="609"/>
        <v>9.902000000000001</v>
      </c>
      <c r="CC953" s="133"/>
      <c r="CD953" s="133">
        <f t="shared" si="610"/>
        <v>2.706</v>
      </c>
    </row>
    <row r="954" spans="1:82" ht="15.75" x14ac:dyDescent="0.25">
      <c r="A954" s="125">
        <v>44052</v>
      </c>
      <c r="B954" s="138">
        <v>16400</v>
      </c>
      <c r="C954" s="138">
        <v>53780</v>
      </c>
      <c r="D954" s="138">
        <v>73096</v>
      </c>
      <c r="E954" s="138">
        <v>15489</v>
      </c>
      <c r="F954" s="138">
        <v>48645</v>
      </c>
      <c r="G954" s="138">
        <v>3775</v>
      </c>
      <c r="H954" s="138">
        <v>24080</v>
      </c>
      <c r="I954" s="138">
        <v>22566</v>
      </c>
      <c r="J954" s="138">
        <v>110019</v>
      </c>
      <c r="K954" s="138">
        <v>82476</v>
      </c>
      <c r="L954" s="138">
        <v>3857</v>
      </c>
      <c r="M954" s="138">
        <v>19533</v>
      </c>
      <c r="N954" s="138">
        <v>285</v>
      </c>
      <c r="O954" s="138">
        <v>19058</v>
      </c>
      <c r="P954" s="138">
        <v>26525</v>
      </c>
      <c r="Q954" s="138">
        <v>3240</v>
      </c>
      <c r="R954" s="138">
        <v>15561</v>
      </c>
      <c r="S954" s="138">
        <v>48968</v>
      </c>
      <c r="T954" s="138">
        <v>15262</v>
      </c>
      <c r="U954" s="138">
        <v>3572</v>
      </c>
      <c r="V954" s="138">
        <v>30447</v>
      </c>
      <c r="W954" s="138">
        <v>35566</v>
      </c>
      <c r="X954" s="138">
        <v>20344</v>
      </c>
      <c r="Y954" s="138">
        <v>13501</v>
      </c>
      <c r="Z954" s="138">
        <v>16776</v>
      </c>
      <c r="AA954" s="138">
        <v>49362</v>
      </c>
      <c r="AB954" s="146">
        <v>1576</v>
      </c>
      <c r="AC954" s="138">
        <v>2121</v>
      </c>
      <c r="AD954" s="138">
        <v>3742</v>
      </c>
      <c r="AE954" s="138">
        <v>38417</v>
      </c>
      <c r="AF954" s="138">
        <v>6271</v>
      </c>
      <c r="AG954" s="138">
        <v>0</v>
      </c>
      <c r="AH954" s="138">
        <v>28910</v>
      </c>
      <c r="AI954" s="138">
        <v>24180</v>
      </c>
      <c r="AJ954" s="138">
        <v>383160</v>
      </c>
      <c r="AK954" s="128">
        <f t="shared" si="619"/>
        <v>0.19533</v>
      </c>
      <c r="AL954" s="129">
        <f t="shared" si="620"/>
        <v>1.6400000000000001</v>
      </c>
      <c r="AM954" s="129">
        <f t="shared" si="628"/>
        <v>2.6890000000000001</v>
      </c>
      <c r="AN954" s="129">
        <f t="shared" si="628"/>
        <v>3.6548000000000003</v>
      </c>
      <c r="AO954" s="129">
        <f t="shared" si="622"/>
        <v>11.001900000000001</v>
      </c>
      <c r="AP954" s="129">
        <f t="shared" si="623"/>
        <v>4.1238000000000001</v>
      </c>
      <c r="AQ954" s="129">
        <f t="shared" si="629"/>
        <v>0.28910000000000002</v>
      </c>
      <c r="AR954" s="129">
        <f t="shared" si="629"/>
        <v>0.24180000000000001</v>
      </c>
      <c r="AT954" s="131">
        <f t="shared" si="611"/>
        <v>44052</v>
      </c>
      <c r="AU954" s="132">
        <f t="shared" si="590"/>
        <v>0.38417000000000001</v>
      </c>
      <c r="AV954" s="132">
        <f t="shared" si="591"/>
        <v>0.49362000000000006</v>
      </c>
      <c r="AW954" s="132">
        <f t="shared" si="592"/>
        <v>0.48968000000000006</v>
      </c>
      <c r="AX954" s="132">
        <f t="shared" si="593"/>
        <v>2.1210000000000003E-2</v>
      </c>
      <c r="AY954" s="132">
        <f t="shared" si="594"/>
        <v>1.576E-2</v>
      </c>
      <c r="AZ954" s="132">
        <f t="shared" si="595"/>
        <v>0.30447000000000002</v>
      </c>
      <c r="BA954" s="132">
        <f t="shared" si="596"/>
        <v>0.13501000000000002</v>
      </c>
      <c r="BB954" s="132">
        <f t="shared" si="597"/>
        <v>0.71132000000000006</v>
      </c>
      <c r="BC954" s="132">
        <f t="shared" si="598"/>
        <v>0.16776000000000002</v>
      </c>
      <c r="BD954" s="132">
        <f t="shared" si="599"/>
        <v>0.20344000000000001</v>
      </c>
      <c r="BE954" s="132">
        <f t="shared" si="600"/>
        <v>6.2710000000000002E-2</v>
      </c>
      <c r="BF954" s="132">
        <f t="shared" si="601"/>
        <v>3.7420000000000002E-2</v>
      </c>
      <c r="BG954" s="132">
        <f t="shared" si="612"/>
        <v>0</v>
      </c>
      <c r="BH954" s="132"/>
      <c r="BI954" s="132">
        <f t="shared" si="625"/>
        <v>1.6400000000000001</v>
      </c>
      <c r="BJ954" s="132">
        <f t="shared" si="625"/>
        <v>2.6890000000000001</v>
      </c>
      <c r="BK954" s="132">
        <f t="shared" si="625"/>
        <v>3.6548000000000003</v>
      </c>
      <c r="BL954" s="132">
        <f t="shared" si="602"/>
        <v>0.35720000000000002</v>
      </c>
      <c r="BM954" s="132">
        <f t="shared" si="613"/>
        <v>1.5489000000000002</v>
      </c>
      <c r="BN954" s="132">
        <f t="shared" si="603"/>
        <v>0.9729000000000001</v>
      </c>
      <c r="BO954" s="132"/>
      <c r="BP954" s="132">
        <f t="shared" si="614"/>
        <v>4.1238000000000001</v>
      </c>
      <c r="BQ954" s="132">
        <f t="shared" si="615"/>
        <v>11.001900000000001</v>
      </c>
      <c r="BR954" s="132">
        <f t="shared" si="616"/>
        <v>0.38316</v>
      </c>
      <c r="BS954" s="132">
        <f t="shared" si="604"/>
        <v>0.15262000000000001</v>
      </c>
      <c r="BT954" s="132">
        <f t="shared" si="605"/>
        <v>1.5561</v>
      </c>
      <c r="BU954" s="132"/>
      <c r="BV954" s="132">
        <f t="shared" si="617"/>
        <v>0.3775</v>
      </c>
      <c r="BW954" s="133">
        <f t="shared" si="627"/>
        <v>2.4079999999999999</v>
      </c>
      <c r="BX954" s="133">
        <f t="shared" si="627"/>
        <v>2.2566000000000002</v>
      </c>
      <c r="BY954" s="133">
        <f t="shared" si="606"/>
        <v>0.32400000000000001</v>
      </c>
      <c r="BZ954" s="133">
        <f t="shared" si="607"/>
        <v>0.38570000000000004</v>
      </c>
      <c r="CA954" s="133">
        <f t="shared" si="608"/>
        <v>2.8500000000000001E-2</v>
      </c>
      <c r="CB954" s="133">
        <f t="shared" si="609"/>
        <v>9.5289999999999999</v>
      </c>
      <c r="CC954" s="133"/>
      <c r="CD954" s="133">
        <f t="shared" si="610"/>
        <v>2.6525000000000003</v>
      </c>
    </row>
    <row r="955" spans="1:82" ht="15.75" x14ac:dyDescent="0.25">
      <c r="A955" s="125">
        <v>44053</v>
      </c>
      <c r="B955" s="138">
        <v>15858</v>
      </c>
      <c r="C955" s="138">
        <v>52508</v>
      </c>
      <c r="D955" s="138">
        <v>72180</v>
      </c>
      <c r="E955" s="138">
        <v>15234</v>
      </c>
      <c r="F955" s="138">
        <v>46121</v>
      </c>
      <c r="G955" s="138">
        <v>3042</v>
      </c>
      <c r="H955" s="138">
        <v>21755</v>
      </c>
      <c r="I955" s="138">
        <v>20493</v>
      </c>
      <c r="J955" s="138">
        <v>108659</v>
      </c>
      <c r="K955" s="138">
        <v>80114</v>
      </c>
      <c r="L955" s="138">
        <v>3614</v>
      </c>
      <c r="M955" s="138">
        <v>9630</v>
      </c>
      <c r="N955" s="138">
        <v>230</v>
      </c>
      <c r="O955" s="138">
        <v>18613</v>
      </c>
      <c r="P955" s="138">
        <v>23931</v>
      </c>
      <c r="Q955" s="138">
        <v>3041</v>
      </c>
      <c r="R955" s="138">
        <v>15200</v>
      </c>
      <c r="S955" s="138">
        <v>50151</v>
      </c>
      <c r="T955" s="138">
        <v>14898</v>
      </c>
      <c r="U955" s="138">
        <v>3201</v>
      </c>
      <c r="V955" s="138">
        <v>26552</v>
      </c>
      <c r="W955" s="138">
        <v>35176</v>
      </c>
      <c r="X955" s="138">
        <v>17749</v>
      </c>
      <c r="Y955" s="138">
        <v>13989</v>
      </c>
      <c r="Z955" s="138">
        <v>16090</v>
      </c>
      <c r="AA955" s="138">
        <v>48467</v>
      </c>
      <c r="AB955" s="138">
        <v>1244</v>
      </c>
      <c r="AC955" s="138">
        <v>1426</v>
      </c>
      <c r="AD955" s="138">
        <v>4666</v>
      </c>
      <c r="AE955" s="138">
        <v>38851</v>
      </c>
      <c r="AF955" s="138">
        <v>7298</v>
      </c>
      <c r="AG955" s="138">
        <v>11010</v>
      </c>
      <c r="AH955" s="138">
        <v>34480</v>
      </c>
      <c r="AI955" s="138">
        <v>30380</v>
      </c>
      <c r="AJ955" s="138">
        <v>384500</v>
      </c>
      <c r="AK955" s="128">
        <f t="shared" si="619"/>
        <v>9.6300000000000011E-2</v>
      </c>
      <c r="AL955" s="129">
        <f t="shared" si="620"/>
        <v>1.5858000000000001</v>
      </c>
      <c r="AM955" s="129">
        <f t="shared" si="628"/>
        <v>2.6254</v>
      </c>
      <c r="AN955" s="129">
        <f t="shared" si="628"/>
        <v>3.609</v>
      </c>
      <c r="AO955" s="129">
        <f t="shared" si="622"/>
        <v>10.8659</v>
      </c>
      <c r="AP955" s="129">
        <f t="shared" si="623"/>
        <v>4.0057</v>
      </c>
      <c r="AQ955" s="129">
        <f t="shared" si="629"/>
        <v>0.34480000000000005</v>
      </c>
      <c r="AR955" s="129">
        <f t="shared" si="629"/>
        <v>0.30380000000000001</v>
      </c>
      <c r="AT955" s="131">
        <f t="shared" si="611"/>
        <v>44053</v>
      </c>
      <c r="AU955" s="132">
        <f t="shared" si="590"/>
        <v>0.38851000000000002</v>
      </c>
      <c r="AV955" s="132">
        <f t="shared" si="591"/>
        <v>0.48467000000000005</v>
      </c>
      <c r="AW955" s="132">
        <f t="shared" si="592"/>
        <v>0.50151000000000001</v>
      </c>
      <c r="AX955" s="132">
        <f t="shared" si="593"/>
        <v>1.4260000000000002E-2</v>
      </c>
      <c r="AY955" s="132">
        <f t="shared" si="594"/>
        <v>1.2440000000000001E-2</v>
      </c>
      <c r="AZ955" s="132">
        <f t="shared" si="595"/>
        <v>0.26552000000000003</v>
      </c>
      <c r="BA955" s="132">
        <f t="shared" si="596"/>
        <v>0.13989000000000001</v>
      </c>
      <c r="BB955" s="132">
        <f t="shared" si="597"/>
        <v>0.70352000000000003</v>
      </c>
      <c r="BC955" s="132">
        <f t="shared" si="598"/>
        <v>0.16090000000000002</v>
      </c>
      <c r="BD955" s="132">
        <f t="shared" si="599"/>
        <v>0.17749000000000001</v>
      </c>
      <c r="BE955" s="132">
        <f t="shared" si="600"/>
        <v>7.2980000000000003E-2</v>
      </c>
      <c r="BF955" s="132">
        <f t="shared" si="601"/>
        <v>4.6660000000000007E-2</v>
      </c>
      <c r="BG955" s="132">
        <f t="shared" si="612"/>
        <v>1.1009999999999999E-2</v>
      </c>
      <c r="BH955" s="132"/>
      <c r="BI955" s="132">
        <f t="shared" si="625"/>
        <v>1.5858000000000001</v>
      </c>
      <c r="BJ955" s="132">
        <f t="shared" si="625"/>
        <v>2.6254</v>
      </c>
      <c r="BK955" s="132">
        <f t="shared" si="625"/>
        <v>3.609</v>
      </c>
      <c r="BL955" s="132">
        <f t="shared" si="602"/>
        <v>0.3201</v>
      </c>
      <c r="BM955" s="132">
        <f t="shared" si="613"/>
        <v>1.5234000000000001</v>
      </c>
      <c r="BN955" s="132">
        <f t="shared" si="603"/>
        <v>0.92242000000000013</v>
      </c>
      <c r="BO955" s="132"/>
      <c r="BP955" s="132">
        <f t="shared" si="614"/>
        <v>4.0057</v>
      </c>
      <c r="BQ955" s="132">
        <f t="shared" si="615"/>
        <v>10.8659</v>
      </c>
      <c r="BR955" s="132">
        <f t="shared" si="616"/>
        <v>0.38450000000000001</v>
      </c>
      <c r="BS955" s="132">
        <f t="shared" si="604"/>
        <v>0.14898</v>
      </c>
      <c r="BT955" s="132">
        <f t="shared" si="605"/>
        <v>1.52</v>
      </c>
      <c r="BU955" s="132"/>
      <c r="BV955" s="132">
        <f t="shared" si="617"/>
        <v>0.30420000000000003</v>
      </c>
      <c r="BW955" s="133">
        <f t="shared" si="627"/>
        <v>2.1755</v>
      </c>
      <c r="BX955" s="133">
        <f t="shared" si="627"/>
        <v>2.0493000000000001</v>
      </c>
      <c r="BY955" s="133">
        <f t="shared" si="606"/>
        <v>0.30410000000000004</v>
      </c>
      <c r="BZ955" s="133">
        <f t="shared" si="607"/>
        <v>0.3614</v>
      </c>
      <c r="CA955" s="133">
        <f t="shared" si="608"/>
        <v>2.3E-2</v>
      </c>
      <c r="CB955" s="133">
        <f t="shared" si="609"/>
        <v>9.3064999999999998</v>
      </c>
      <c r="CC955" s="133"/>
      <c r="CD955" s="133">
        <f t="shared" si="610"/>
        <v>2.3931</v>
      </c>
    </row>
    <row r="956" spans="1:82" ht="15.75" x14ac:dyDescent="0.25">
      <c r="A956" s="125">
        <v>44054</v>
      </c>
      <c r="B956" s="138">
        <v>15490</v>
      </c>
      <c r="C956" s="138">
        <v>51073</v>
      </c>
      <c r="D956" s="138">
        <v>70764</v>
      </c>
      <c r="E956" s="138">
        <v>14801</v>
      </c>
      <c r="F956" s="138">
        <v>45611</v>
      </c>
      <c r="G956" s="138">
        <v>2628</v>
      </c>
      <c r="H956" s="138">
        <v>18721</v>
      </c>
      <c r="I956" s="138">
        <v>18754</v>
      </c>
      <c r="J956" s="138">
        <v>106794</v>
      </c>
      <c r="K956" s="138">
        <v>78079</v>
      </c>
      <c r="L956" s="138">
        <v>3597</v>
      </c>
      <c r="M956" s="138">
        <v>794</v>
      </c>
      <c r="N956" s="138">
        <v>119</v>
      </c>
      <c r="O956" s="138">
        <v>18150</v>
      </c>
      <c r="P956" s="138">
        <v>21896</v>
      </c>
      <c r="Q956" s="138">
        <v>2897</v>
      </c>
      <c r="R956" s="138">
        <v>15303</v>
      </c>
      <c r="S956" s="138">
        <v>50367</v>
      </c>
      <c r="T956" s="138">
        <v>14961</v>
      </c>
      <c r="U956" s="138">
        <v>2988</v>
      </c>
      <c r="V956" s="138">
        <v>27070</v>
      </c>
      <c r="W956" s="138">
        <v>36587</v>
      </c>
      <c r="X956" s="138">
        <v>16425</v>
      </c>
      <c r="Y956" s="138">
        <v>14117</v>
      </c>
      <c r="Z956" s="138">
        <v>14828</v>
      </c>
      <c r="AA956" s="138">
        <v>44914</v>
      </c>
      <c r="AB956" s="138">
        <v>1187</v>
      </c>
      <c r="AC956" s="138">
        <v>1262</v>
      </c>
      <c r="AD956" s="138">
        <v>3568</v>
      </c>
      <c r="AE956" s="138">
        <v>41511</v>
      </c>
      <c r="AF956" s="138">
        <v>7218</v>
      </c>
      <c r="AG956" s="138">
        <v>4360</v>
      </c>
      <c r="AH956" s="138">
        <v>27690</v>
      </c>
      <c r="AI956" s="138">
        <v>22870</v>
      </c>
      <c r="AJ956" s="138">
        <v>373180</v>
      </c>
      <c r="AK956" s="128">
        <f t="shared" si="619"/>
        <v>7.9400000000000009E-3</v>
      </c>
      <c r="AL956" s="129">
        <f t="shared" si="620"/>
        <v>1.5490000000000002</v>
      </c>
      <c r="AM956" s="129">
        <f t="shared" si="628"/>
        <v>2.5536500000000002</v>
      </c>
      <c r="AN956" s="129">
        <f t="shared" si="628"/>
        <v>3.5382000000000002</v>
      </c>
      <c r="AO956" s="129">
        <f t="shared" si="622"/>
        <v>10.679400000000001</v>
      </c>
      <c r="AP956" s="129">
        <f t="shared" si="623"/>
        <v>3.90395</v>
      </c>
      <c r="AQ956" s="129">
        <f t="shared" si="629"/>
        <v>0.27690000000000003</v>
      </c>
      <c r="AR956" s="129">
        <f t="shared" si="629"/>
        <v>0.22870000000000001</v>
      </c>
      <c r="AT956" s="131">
        <f t="shared" si="611"/>
        <v>44054</v>
      </c>
      <c r="AU956" s="132">
        <f t="shared" si="590"/>
        <v>0.41511000000000003</v>
      </c>
      <c r="AV956" s="132">
        <f t="shared" si="591"/>
        <v>0.44914000000000004</v>
      </c>
      <c r="AW956" s="132">
        <f t="shared" si="592"/>
        <v>0.50367000000000006</v>
      </c>
      <c r="AX956" s="132">
        <f t="shared" si="593"/>
        <v>1.2620000000000001E-2</v>
      </c>
      <c r="AY956" s="132">
        <f t="shared" si="594"/>
        <v>1.187E-2</v>
      </c>
      <c r="AZ956" s="132">
        <f t="shared" si="595"/>
        <v>0.2707</v>
      </c>
      <c r="BA956" s="132">
        <f t="shared" si="596"/>
        <v>0.14117000000000002</v>
      </c>
      <c r="BB956" s="132">
        <f t="shared" si="597"/>
        <v>0.73174000000000006</v>
      </c>
      <c r="BC956" s="132">
        <f t="shared" si="598"/>
        <v>0.14828000000000002</v>
      </c>
      <c r="BD956" s="132">
        <f t="shared" si="599"/>
        <v>0.16425000000000001</v>
      </c>
      <c r="BE956" s="132">
        <f t="shared" si="600"/>
        <v>7.2180000000000008E-2</v>
      </c>
      <c r="BF956" s="132">
        <f t="shared" si="601"/>
        <v>3.5680000000000003E-2</v>
      </c>
      <c r="BG956" s="132">
        <f t="shared" si="612"/>
        <v>4.3600000000000002E-3</v>
      </c>
      <c r="BH956" s="132"/>
      <c r="BI956" s="132">
        <f t="shared" si="625"/>
        <v>1.5490000000000002</v>
      </c>
      <c r="BJ956" s="132">
        <f t="shared" si="625"/>
        <v>2.5536500000000002</v>
      </c>
      <c r="BK956" s="132">
        <f t="shared" si="625"/>
        <v>3.5382000000000002</v>
      </c>
      <c r="BL956" s="132">
        <f t="shared" si="602"/>
        <v>0.29880000000000001</v>
      </c>
      <c r="BM956" s="132">
        <f t="shared" si="613"/>
        <v>1.4801</v>
      </c>
      <c r="BN956" s="132">
        <f t="shared" si="603"/>
        <v>0.91222000000000003</v>
      </c>
      <c r="BO956" s="132"/>
      <c r="BP956" s="132">
        <f t="shared" si="614"/>
        <v>3.90395</v>
      </c>
      <c r="BQ956" s="132">
        <f t="shared" si="615"/>
        <v>10.679400000000001</v>
      </c>
      <c r="BR956" s="132">
        <f t="shared" si="616"/>
        <v>0.37317999999999996</v>
      </c>
      <c r="BS956" s="132">
        <f t="shared" si="604"/>
        <v>0.14961000000000002</v>
      </c>
      <c r="BT956" s="132">
        <f t="shared" si="605"/>
        <v>1.5303</v>
      </c>
      <c r="BU956" s="132"/>
      <c r="BV956" s="132">
        <f t="shared" si="617"/>
        <v>0.26280000000000003</v>
      </c>
      <c r="BW956" s="133">
        <f t="shared" si="627"/>
        <v>1.8721000000000001</v>
      </c>
      <c r="BX956" s="133">
        <f t="shared" si="627"/>
        <v>1.8754000000000002</v>
      </c>
      <c r="BY956" s="133">
        <f t="shared" si="606"/>
        <v>0.28970000000000001</v>
      </c>
      <c r="BZ956" s="133">
        <f t="shared" si="607"/>
        <v>0.35970000000000002</v>
      </c>
      <c r="CA956" s="133">
        <f t="shared" si="608"/>
        <v>1.1900000000000001E-2</v>
      </c>
      <c r="CB956" s="133">
        <f t="shared" si="609"/>
        <v>9.0750000000000011</v>
      </c>
      <c r="CC956" s="133"/>
      <c r="CD956" s="133">
        <f t="shared" si="610"/>
        <v>2.1896</v>
      </c>
    </row>
    <row r="957" spans="1:82" ht="15.75" x14ac:dyDescent="0.25">
      <c r="A957" s="125">
        <v>44055</v>
      </c>
      <c r="B957" s="138">
        <v>15169</v>
      </c>
      <c r="C957" s="138">
        <v>50510</v>
      </c>
      <c r="D957" s="138">
        <v>69874</v>
      </c>
      <c r="E957" s="138">
        <v>14852</v>
      </c>
      <c r="F957" s="138">
        <v>47352</v>
      </c>
      <c r="G957" s="138">
        <v>2594</v>
      </c>
      <c r="H957" s="138">
        <v>17939</v>
      </c>
      <c r="I957" s="138">
        <v>18221</v>
      </c>
      <c r="J957" s="138">
        <v>105698</v>
      </c>
      <c r="K957" s="138">
        <v>78636</v>
      </c>
      <c r="L957" s="138">
        <v>3403</v>
      </c>
      <c r="M957" s="138">
        <v>1045</v>
      </c>
      <c r="N957" s="138">
        <v>102</v>
      </c>
      <c r="O957" s="138">
        <v>17942</v>
      </c>
      <c r="P957" s="138">
        <v>21033</v>
      </c>
      <c r="Q957" s="138">
        <v>2799</v>
      </c>
      <c r="R957" s="138">
        <v>14812</v>
      </c>
      <c r="S957" s="138">
        <v>49518</v>
      </c>
      <c r="T957" s="138">
        <v>15164</v>
      </c>
      <c r="U957" s="138">
        <v>2904</v>
      </c>
      <c r="V957" s="138">
        <v>27758</v>
      </c>
      <c r="W957" s="138">
        <v>33691</v>
      </c>
      <c r="X957" s="138">
        <v>15957</v>
      </c>
      <c r="Y957" s="138">
        <v>13275</v>
      </c>
      <c r="Z957" s="138">
        <v>14855</v>
      </c>
      <c r="AA957" s="138">
        <v>46537</v>
      </c>
      <c r="AB957" s="138">
        <v>1210</v>
      </c>
      <c r="AC957" s="138">
        <v>1190</v>
      </c>
      <c r="AD957" s="138">
        <v>3258</v>
      </c>
      <c r="AE957" s="138">
        <v>43028</v>
      </c>
      <c r="AF957" s="138">
        <v>9210</v>
      </c>
      <c r="AG957" s="138">
        <v>10480</v>
      </c>
      <c r="AH957" s="138">
        <v>27540</v>
      </c>
      <c r="AI957" s="138">
        <v>22400</v>
      </c>
      <c r="AJ957" s="138">
        <v>369700</v>
      </c>
      <c r="AK957" s="128">
        <f t="shared" si="619"/>
        <v>1.0450000000000001E-2</v>
      </c>
      <c r="AL957" s="129">
        <f t="shared" si="620"/>
        <v>1.5169000000000001</v>
      </c>
      <c r="AM957" s="129">
        <f t="shared" si="628"/>
        <v>2.5255000000000001</v>
      </c>
      <c r="AN957" s="129">
        <f t="shared" si="628"/>
        <v>3.4937</v>
      </c>
      <c r="AO957" s="129">
        <f t="shared" si="622"/>
        <v>10.569800000000001</v>
      </c>
      <c r="AP957" s="129">
        <f t="shared" si="623"/>
        <v>3.9318000000000004</v>
      </c>
      <c r="AQ957" s="129">
        <f t="shared" si="629"/>
        <v>0.27540000000000003</v>
      </c>
      <c r="AR957" s="129">
        <f t="shared" si="629"/>
        <v>0.224</v>
      </c>
      <c r="AT957" s="131">
        <f t="shared" si="611"/>
        <v>44055</v>
      </c>
      <c r="AU957" s="132">
        <f t="shared" si="590"/>
        <v>0.43028000000000005</v>
      </c>
      <c r="AV957" s="132">
        <f t="shared" si="591"/>
        <v>0.46537000000000006</v>
      </c>
      <c r="AW957" s="132">
        <f t="shared" si="592"/>
        <v>0.49518000000000006</v>
      </c>
      <c r="AX957" s="132">
        <f t="shared" si="593"/>
        <v>1.1900000000000001E-2</v>
      </c>
      <c r="AY957" s="132">
        <f t="shared" si="594"/>
        <v>1.2100000000000001E-2</v>
      </c>
      <c r="AZ957" s="132">
        <f t="shared" si="595"/>
        <v>0.27758000000000005</v>
      </c>
      <c r="BA957" s="132">
        <f t="shared" si="596"/>
        <v>0.13275000000000001</v>
      </c>
      <c r="BB957" s="132">
        <f t="shared" si="597"/>
        <v>0.67382000000000009</v>
      </c>
      <c r="BC957" s="132">
        <f t="shared" si="598"/>
        <v>0.14855000000000002</v>
      </c>
      <c r="BD957" s="132">
        <f t="shared" si="599"/>
        <v>0.15957000000000002</v>
      </c>
      <c r="BE957" s="132">
        <f t="shared" si="600"/>
        <v>9.2100000000000001E-2</v>
      </c>
      <c r="BF957" s="132">
        <f t="shared" si="601"/>
        <v>3.2580000000000005E-2</v>
      </c>
      <c r="BG957" s="132">
        <f t="shared" si="612"/>
        <v>1.048E-2</v>
      </c>
      <c r="BH957" s="132"/>
      <c r="BI957" s="132">
        <f t="shared" si="625"/>
        <v>1.5169000000000001</v>
      </c>
      <c r="BJ957" s="132">
        <f t="shared" si="625"/>
        <v>2.5255000000000001</v>
      </c>
      <c r="BK957" s="132">
        <f t="shared" si="625"/>
        <v>3.4937</v>
      </c>
      <c r="BL957" s="132">
        <f t="shared" si="602"/>
        <v>0.29039999999999999</v>
      </c>
      <c r="BM957" s="132">
        <f t="shared" si="613"/>
        <v>1.4852000000000001</v>
      </c>
      <c r="BN957" s="132">
        <f t="shared" si="603"/>
        <v>0.9470400000000001</v>
      </c>
      <c r="BO957" s="132"/>
      <c r="BP957" s="132">
        <f t="shared" si="614"/>
        <v>3.9318000000000004</v>
      </c>
      <c r="BQ957" s="132">
        <f t="shared" si="615"/>
        <v>10.569800000000001</v>
      </c>
      <c r="BR957" s="132">
        <f t="shared" si="616"/>
        <v>0.36969999999999997</v>
      </c>
      <c r="BS957" s="132">
        <f t="shared" si="604"/>
        <v>0.15164000000000002</v>
      </c>
      <c r="BT957" s="132">
        <f t="shared" si="605"/>
        <v>1.4812000000000001</v>
      </c>
      <c r="BU957" s="132"/>
      <c r="BV957" s="132">
        <f t="shared" si="617"/>
        <v>0.25940000000000002</v>
      </c>
      <c r="BW957" s="133">
        <f t="shared" si="627"/>
        <v>1.7939000000000001</v>
      </c>
      <c r="BX957" s="133">
        <f t="shared" si="627"/>
        <v>1.8221000000000001</v>
      </c>
      <c r="BY957" s="133">
        <f t="shared" si="606"/>
        <v>0.27990000000000004</v>
      </c>
      <c r="BZ957" s="133">
        <f t="shared" si="607"/>
        <v>0.34029999999999999</v>
      </c>
      <c r="CA957" s="133">
        <f t="shared" si="608"/>
        <v>1.0200000000000001E-2</v>
      </c>
      <c r="CB957" s="133">
        <f t="shared" si="609"/>
        <v>8.9710000000000001</v>
      </c>
      <c r="CC957" s="133"/>
      <c r="CD957" s="133">
        <f t="shared" si="610"/>
        <v>2.1032999999999999</v>
      </c>
    </row>
    <row r="958" spans="1:82" ht="15.75" x14ac:dyDescent="0.25">
      <c r="A958" s="125">
        <v>44056</v>
      </c>
      <c r="B958" s="138">
        <v>15101</v>
      </c>
      <c r="C958" s="138">
        <v>50741</v>
      </c>
      <c r="D958" s="138">
        <v>69891</v>
      </c>
      <c r="E958" s="138">
        <v>18215</v>
      </c>
      <c r="F958" s="138">
        <v>46748</v>
      </c>
      <c r="G958" s="138">
        <v>2710</v>
      </c>
      <c r="H958" s="138">
        <v>18346</v>
      </c>
      <c r="I958" s="138">
        <v>18131</v>
      </c>
      <c r="J958" s="138">
        <v>107906</v>
      </c>
      <c r="K958" s="138">
        <v>84918</v>
      </c>
      <c r="L958" s="138">
        <v>3342</v>
      </c>
      <c r="M958" s="138">
        <v>550</v>
      </c>
      <c r="N958" s="138">
        <v>119</v>
      </c>
      <c r="O958" s="138">
        <v>17882</v>
      </c>
      <c r="P958" s="138">
        <v>20653</v>
      </c>
      <c r="Q958" s="138">
        <v>2776</v>
      </c>
      <c r="R958" s="138">
        <v>15115</v>
      </c>
      <c r="S958" s="138">
        <v>48466</v>
      </c>
      <c r="T958" s="138">
        <v>15941</v>
      </c>
      <c r="U958" s="146">
        <v>5944</v>
      </c>
      <c r="V958" s="138">
        <v>27306</v>
      </c>
      <c r="W958" s="138">
        <v>33616</v>
      </c>
      <c r="X958" s="138">
        <v>15447</v>
      </c>
      <c r="Y958" s="138">
        <v>12924</v>
      </c>
      <c r="Z958" s="138">
        <v>15178</v>
      </c>
      <c r="AA958" s="138">
        <v>46066</v>
      </c>
      <c r="AB958" s="138">
        <v>1454</v>
      </c>
      <c r="AC958" s="138">
        <v>1228</v>
      </c>
      <c r="AD958" s="138">
        <v>4252</v>
      </c>
      <c r="AE958" s="138">
        <v>47337</v>
      </c>
      <c r="AF958" s="138">
        <v>8306</v>
      </c>
      <c r="AG958" s="138">
        <v>0</v>
      </c>
      <c r="AH958" s="138">
        <v>28770</v>
      </c>
      <c r="AI958" s="138">
        <v>26670</v>
      </c>
      <c r="AJ958" s="138">
        <v>381960</v>
      </c>
      <c r="AK958" s="128">
        <f t="shared" si="619"/>
        <v>5.5000000000000005E-3</v>
      </c>
      <c r="AL958" s="129">
        <f t="shared" si="620"/>
        <v>1.5101</v>
      </c>
      <c r="AM958" s="129">
        <f t="shared" si="628"/>
        <v>2.5370500000000002</v>
      </c>
      <c r="AN958" s="129">
        <f t="shared" si="628"/>
        <v>3.4945500000000003</v>
      </c>
      <c r="AO958" s="129">
        <f t="shared" si="622"/>
        <v>10.790600000000001</v>
      </c>
      <c r="AP958" s="129">
        <f t="shared" si="623"/>
        <v>4.2458999999999998</v>
      </c>
      <c r="AQ958" s="129">
        <f t="shared" si="629"/>
        <v>0.28770000000000001</v>
      </c>
      <c r="AR958" s="129">
        <f t="shared" si="629"/>
        <v>0.26670000000000005</v>
      </c>
      <c r="AT958" s="131">
        <f t="shared" si="611"/>
        <v>44056</v>
      </c>
      <c r="AU958" s="132">
        <f t="shared" si="590"/>
        <v>0.47337000000000001</v>
      </c>
      <c r="AV958" s="132">
        <f t="shared" si="591"/>
        <v>0.46066000000000001</v>
      </c>
      <c r="AW958" s="132">
        <f t="shared" si="592"/>
        <v>0.48466000000000004</v>
      </c>
      <c r="AX958" s="132">
        <f t="shared" si="593"/>
        <v>1.2280000000000001E-2</v>
      </c>
      <c r="AY958" s="132">
        <f t="shared" si="594"/>
        <v>1.4540000000000001E-2</v>
      </c>
      <c r="AZ958" s="132">
        <f t="shared" si="595"/>
        <v>0.27306000000000002</v>
      </c>
      <c r="BA958" s="132">
        <f t="shared" si="596"/>
        <v>0.12924000000000002</v>
      </c>
      <c r="BB958" s="132">
        <f t="shared" si="597"/>
        <v>0.67232000000000003</v>
      </c>
      <c r="BC958" s="132">
        <f t="shared" si="598"/>
        <v>0.15178000000000003</v>
      </c>
      <c r="BD958" s="132">
        <f t="shared" si="599"/>
        <v>0.15447000000000002</v>
      </c>
      <c r="BE958" s="132">
        <f t="shared" si="600"/>
        <v>8.3060000000000009E-2</v>
      </c>
      <c r="BF958" s="132">
        <f t="shared" si="601"/>
        <v>4.2520000000000002E-2</v>
      </c>
      <c r="BG958" s="132">
        <f t="shared" si="612"/>
        <v>0</v>
      </c>
      <c r="BH958" s="132"/>
      <c r="BI958" s="132">
        <f t="shared" si="625"/>
        <v>1.5101</v>
      </c>
      <c r="BJ958" s="132">
        <f t="shared" si="625"/>
        <v>2.5370500000000002</v>
      </c>
      <c r="BK958" s="132">
        <f t="shared" si="625"/>
        <v>3.4945500000000003</v>
      </c>
      <c r="BL958" s="132">
        <f t="shared" si="602"/>
        <v>0.59440000000000004</v>
      </c>
      <c r="BM958" s="132">
        <f t="shared" si="613"/>
        <v>1.8215000000000001</v>
      </c>
      <c r="BN958" s="132">
        <f t="shared" si="603"/>
        <v>0.93496000000000012</v>
      </c>
      <c r="BO958" s="132"/>
      <c r="BP958" s="132">
        <f t="shared" si="614"/>
        <v>4.2458999999999998</v>
      </c>
      <c r="BQ958" s="132">
        <f t="shared" si="615"/>
        <v>10.790600000000001</v>
      </c>
      <c r="BR958" s="132">
        <f t="shared" si="616"/>
        <v>0.38195999999999997</v>
      </c>
      <c r="BS958" s="132">
        <f t="shared" si="604"/>
        <v>0.15941000000000002</v>
      </c>
      <c r="BT958" s="132">
        <f t="shared" si="605"/>
        <v>1.5115000000000001</v>
      </c>
      <c r="BU958" s="132"/>
      <c r="BV958" s="132">
        <f t="shared" si="617"/>
        <v>0.27100000000000002</v>
      </c>
      <c r="BW958" s="133">
        <f t="shared" si="627"/>
        <v>1.8346</v>
      </c>
      <c r="BX958" s="133">
        <f t="shared" si="627"/>
        <v>1.8131000000000002</v>
      </c>
      <c r="BY958" s="133">
        <f t="shared" si="606"/>
        <v>0.27760000000000001</v>
      </c>
      <c r="BZ958" s="133">
        <f t="shared" si="607"/>
        <v>0.3342</v>
      </c>
      <c r="CA958" s="133">
        <f t="shared" si="608"/>
        <v>1.1900000000000001E-2</v>
      </c>
      <c r="CB958" s="133">
        <f t="shared" si="609"/>
        <v>8.9410000000000007</v>
      </c>
      <c r="CC958" s="133"/>
      <c r="CD958" s="133">
        <f t="shared" si="610"/>
        <v>2.0653000000000001</v>
      </c>
    </row>
    <row r="959" spans="1:82" ht="15.75" x14ac:dyDescent="0.25">
      <c r="A959" s="125">
        <v>44057</v>
      </c>
      <c r="B959" s="138">
        <v>15457</v>
      </c>
      <c r="C959" s="138">
        <v>51151</v>
      </c>
      <c r="D959" s="138">
        <v>70585</v>
      </c>
      <c r="E959" s="138">
        <v>19182</v>
      </c>
      <c r="F959" s="138">
        <v>46867</v>
      </c>
      <c r="G959" s="138">
        <v>3383</v>
      </c>
      <c r="H959" s="138">
        <v>22799</v>
      </c>
      <c r="I959" s="138">
        <v>20449</v>
      </c>
      <c r="J959" s="138">
        <v>110657</v>
      </c>
      <c r="K959" s="138">
        <v>88171</v>
      </c>
      <c r="L959" s="138">
        <v>3617</v>
      </c>
      <c r="M959" s="138">
        <v>7267</v>
      </c>
      <c r="N959" s="138">
        <v>88</v>
      </c>
      <c r="O959" s="138">
        <v>18535</v>
      </c>
      <c r="P959" s="138">
        <v>21869</v>
      </c>
      <c r="Q959" s="138">
        <v>2930</v>
      </c>
      <c r="R959" s="138">
        <v>15602</v>
      </c>
      <c r="S959" s="138">
        <v>48832</v>
      </c>
      <c r="T959" s="138">
        <v>15440</v>
      </c>
      <c r="U959" s="138">
        <v>3994</v>
      </c>
      <c r="V959" s="138">
        <v>27894</v>
      </c>
      <c r="W959" s="138">
        <v>32601</v>
      </c>
      <c r="X959" s="138">
        <v>16234</v>
      </c>
      <c r="Y959" s="138">
        <v>13442</v>
      </c>
      <c r="Z959" s="138">
        <v>16459</v>
      </c>
      <c r="AA959" s="138">
        <v>44865</v>
      </c>
      <c r="AB959" s="138">
        <v>1396</v>
      </c>
      <c r="AC959" s="138">
        <v>1310</v>
      </c>
      <c r="AD959" s="138">
        <v>3667</v>
      </c>
      <c r="AE959" s="138">
        <v>39083</v>
      </c>
      <c r="AF959" s="138">
        <v>7895</v>
      </c>
      <c r="AG959" s="138">
        <v>0</v>
      </c>
      <c r="AH959" s="138">
        <v>27590</v>
      </c>
      <c r="AI959" s="138">
        <v>24400</v>
      </c>
      <c r="AJ959" s="138">
        <v>353720</v>
      </c>
      <c r="AK959" s="128">
        <f t="shared" si="619"/>
        <v>7.2670000000000012E-2</v>
      </c>
      <c r="AL959" s="129">
        <f t="shared" si="620"/>
        <v>1.5457000000000001</v>
      </c>
      <c r="AM959" s="129">
        <f t="shared" si="628"/>
        <v>2.55755</v>
      </c>
      <c r="AN959" s="129">
        <f t="shared" si="628"/>
        <v>3.5292500000000002</v>
      </c>
      <c r="AO959" s="129">
        <f t="shared" si="622"/>
        <v>11.0657</v>
      </c>
      <c r="AP959" s="129">
        <f t="shared" si="623"/>
        <v>4.40855</v>
      </c>
      <c r="AQ959" s="129">
        <f t="shared" si="629"/>
        <v>0.27590000000000003</v>
      </c>
      <c r="AR959" s="129">
        <f t="shared" si="629"/>
        <v>0.24400000000000002</v>
      </c>
      <c r="AT959" s="131">
        <f t="shared" si="611"/>
        <v>44057</v>
      </c>
      <c r="AU959" s="132">
        <f t="shared" si="590"/>
        <v>0.39083000000000001</v>
      </c>
      <c r="AV959" s="132">
        <f t="shared" si="591"/>
        <v>0.44865000000000005</v>
      </c>
      <c r="AW959" s="132">
        <f t="shared" si="592"/>
        <v>0.48832000000000003</v>
      </c>
      <c r="AX959" s="132">
        <f t="shared" si="593"/>
        <v>1.3100000000000001E-2</v>
      </c>
      <c r="AY959" s="132">
        <f t="shared" si="594"/>
        <v>1.3960000000000002E-2</v>
      </c>
      <c r="AZ959" s="132">
        <f t="shared" si="595"/>
        <v>0.27894000000000002</v>
      </c>
      <c r="BA959" s="132">
        <f t="shared" si="596"/>
        <v>0.13442000000000001</v>
      </c>
      <c r="BB959" s="132">
        <f t="shared" si="597"/>
        <v>0.65202000000000004</v>
      </c>
      <c r="BC959" s="132">
        <f t="shared" si="598"/>
        <v>0.16459000000000001</v>
      </c>
      <c r="BD959" s="132">
        <f t="shared" si="599"/>
        <v>0.16234000000000001</v>
      </c>
      <c r="BE959" s="132">
        <f t="shared" si="600"/>
        <v>7.8950000000000006E-2</v>
      </c>
      <c r="BF959" s="132">
        <f t="shared" si="601"/>
        <v>3.6670000000000001E-2</v>
      </c>
      <c r="BG959" s="132">
        <f t="shared" si="612"/>
        <v>0</v>
      </c>
      <c r="BH959" s="132"/>
      <c r="BI959" s="132">
        <f t="shared" si="625"/>
        <v>1.5457000000000001</v>
      </c>
      <c r="BJ959" s="132">
        <f t="shared" si="625"/>
        <v>2.55755</v>
      </c>
      <c r="BK959" s="132">
        <f t="shared" si="625"/>
        <v>3.5292500000000002</v>
      </c>
      <c r="BL959" s="132">
        <f t="shared" si="602"/>
        <v>0.39940000000000003</v>
      </c>
      <c r="BM959" s="132">
        <f t="shared" si="613"/>
        <v>1.9182000000000001</v>
      </c>
      <c r="BN959" s="132">
        <f t="shared" si="603"/>
        <v>0.93734000000000006</v>
      </c>
      <c r="BO959" s="132"/>
      <c r="BP959" s="132">
        <f t="shared" si="614"/>
        <v>4.40855</v>
      </c>
      <c r="BQ959" s="132">
        <f t="shared" si="615"/>
        <v>11.0657</v>
      </c>
      <c r="BR959" s="132">
        <f t="shared" si="616"/>
        <v>0.35371999999999998</v>
      </c>
      <c r="BS959" s="132">
        <f t="shared" si="604"/>
        <v>0.15440000000000001</v>
      </c>
      <c r="BT959" s="132">
        <f t="shared" si="605"/>
        <v>1.5602</v>
      </c>
      <c r="BU959" s="132"/>
      <c r="BV959" s="132">
        <f t="shared" si="617"/>
        <v>0.33829999999999999</v>
      </c>
      <c r="BW959" s="133">
        <f t="shared" si="627"/>
        <v>2.2799</v>
      </c>
      <c r="BX959" s="133">
        <f t="shared" si="627"/>
        <v>2.0449000000000002</v>
      </c>
      <c r="BY959" s="133">
        <f t="shared" si="606"/>
        <v>0.29300000000000004</v>
      </c>
      <c r="BZ959" s="133">
        <f t="shared" si="607"/>
        <v>0.36170000000000002</v>
      </c>
      <c r="CA959" s="133">
        <f t="shared" si="608"/>
        <v>8.8000000000000005E-3</v>
      </c>
      <c r="CB959" s="133">
        <f t="shared" si="609"/>
        <v>9.2675000000000001</v>
      </c>
      <c r="CC959" s="133"/>
      <c r="CD959" s="133">
        <f t="shared" si="610"/>
        <v>2.1869000000000001</v>
      </c>
    </row>
    <row r="960" spans="1:82" ht="15.75" x14ac:dyDescent="0.25">
      <c r="A960" s="125">
        <v>44058</v>
      </c>
      <c r="B960" s="138">
        <v>15558</v>
      </c>
      <c r="C960" s="138">
        <v>51655</v>
      </c>
      <c r="D960" s="138">
        <v>70677</v>
      </c>
      <c r="E960" s="138">
        <v>16594</v>
      </c>
      <c r="F960" s="138">
        <v>47904</v>
      </c>
      <c r="G960" s="138">
        <v>3657</v>
      </c>
      <c r="H960" s="138">
        <v>22669</v>
      </c>
      <c r="I960" s="138">
        <v>20859</v>
      </c>
      <c r="J960" s="138">
        <v>108460</v>
      </c>
      <c r="K960" s="138">
        <v>83703</v>
      </c>
      <c r="L960" s="138">
        <v>3608</v>
      </c>
      <c r="M960" s="138">
        <v>5184</v>
      </c>
      <c r="N960" s="138">
        <v>73</v>
      </c>
      <c r="O960" s="138">
        <v>19084</v>
      </c>
      <c r="P960" s="138">
        <v>22865</v>
      </c>
      <c r="Q960" s="138">
        <v>3079</v>
      </c>
      <c r="R960" s="138">
        <v>14618</v>
      </c>
      <c r="S960" s="138">
        <v>47787</v>
      </c>
      <c r="T960" s="138">
        <v>14819</v>
      </c>
      <c r="U960" s="138">
        <v>5039</v>
      </c>
      <c r="V960" s="138">
        <v>27091</v>
      </c>
      <c r="W960" s="138">
        <v>33258</v>
      </c>
      <c r="X960" s="138">
        <v>18263</v>
      </c>
      <c r="Y960" s="138">
        <v>13447</v>
      </c>
      <c r="Z960" s="138">
        <v>17864</v>
      </c>
      <c r="AA960" s="138">
        <v>47982</v>
      </c>
      <c r="AB960" s="138">
        <v>1446</v>
      </c>
      <c r="AC960" s="138">
        <v>1630</v>
      </c>
      <c r="AD960" s="138">
        <v>3229</v>
      </c>
      <c r="AE960" s="138">
        <v>34866</v>
      </c>
      <c r="AF960" s="138">
        <v>6357</v>
      </c>
      <c r="AG960" s="138">
        <v>11010</v>
      </c>
      <c r="AH960" s="138">
        <v>28470</v>
      </c>
      <c r="AI960" s="138">
        <v>21800</v>
      </c>
      <c r="AJ960" s="138">
        <v>382360</v>
      </c>
      <c r="AK960" s="128">
        <f t="shared" si="619"/>
        <v>5.1840000000000004E-2</v>
      </c>
      <c r="AL960" s="129">
        <f t="shared" si="620"/>
        <v>1.5558000000000001</v>
      </c>
      <c r="AM960" s="129">
        <f t="shared" si="628"/>
        <v>2.5827500000000003</v>
      </c>
      <c r="AN960" s="129">
        <f t="shared" si="628"/>
        <v>3.5338500000000002</v>
      </c>
      <c r="AO960" s="129">
        <f t="shared" si="622"/>
        <v>10.846</v>
      </c>
      <c r="AP960" s="129">
        <f t="shared" si="623"/>
        <v>4.1851500000000001</v>
      </c>
      <c r="AQ960" s="129">
        <f t="shared" si="629"/>
        <v>0.28470000000000001</v>
      </c>
      <c r="AR960" s="129">
        <f t="shared" si="629"/>
        <v>0.21800000000000003</v>
      </c>
      <c r="AT960" s="131">
        <f t="shared" si="611"/>
        <v>44058</v>
      </c>
      <c r="AU960" s="132">
        <f t="shared" si="590"/>
        <v>0.34866000000000003</v>
      </c>
      <c r="AV960" s="132">
        <f t="shared" si="591"/>
        <v>0.47982000000000002</v>
      </c>
      <c r="AW960" s="132">
        <f t="shared" si="592"/>
        <v>0.47787000000000002</v>
      </c>
      <c r="AX960" s="132">
        <f t="shared" si="593"/>
        <v>1.6300000000000002E-2</v>
      </c>
      <c r="AY960" s="132">
        <f t="shared" si="594"/>
        <v>1.4460000000000001E-2</v>
      </c>
      <c r="AZ960" s="132">
        <f t="shared" si="595"/>
        <v>0.27091000000000004</v>
      </c>
      <c r="BA960" s="132">
        <f t="shared" si="596"/>
        <v>0.13447000000000001</v>
      </c>
      <c r="BB960" s="132">
        <f t="shared" si="597"/>
        <v>0.66516000000000008</v>
      </c>
      <c r="BC960" s="132">
        <f t="shared" si="598"/>
        <v>0.17864000000000002</v>
      </c>
      <c r="BD960" s="132">
        <f t="shared" si="599"/>
        <v>0.18263000000000001</v>
      </c>
      <c r="BE960" s="132">
        <f t="shared" si="600"/>
        <v>6.3570000000000002E-2</v>
      </c>
      <c r="BF960" s="132">
        <f t="shared" si="601"/>
        <v>3.2289999999999999E-2</v>
      </c>
      <c r="BG960" s="132">
        <f t="shared" si="612"/>
        <v>1.1009999999999999E-2</v>
      </c>
      <c r="BH960" s="132"/>
      <c r="BI960" s="132">
        <f t="shared" si="625"/>
        <v>1.5558000000000001</v>
      </c>
      <c r="BJ960" s="132">
        <f t="shared" si="625"/>
        <v>2.5827500000000003</v>
      </c>
      <c r="BK960" s="132">
        <f t="shared" si="625"/>
        <v>3.5338500000000002</v>
      </c>
      <c r="BL960" s="132">
        <f t="shared" si="602"/>
        <v>0.50390000000000001</v>
      </c>
      <c r="BM960" s="132">
        <f t="shared" si="613"/>
        <v>1.6594</v>
      </c>
      <c r="BN960" s="132">
        <f t="shared" si="603"/>
        <v>0.95808000000000004</v>
      </c>
      <c r="BO960" s="132"/>
      <c r="BP960" s="132">
        <f t="shared" si="614"/>
        <v>4.1851500000000001</v>
      </c>
      <c r="BQ960" s="132">
        <f t="shared" si="615"/>
        <v>10.846</v>
      </c>
      <c r="BR960" s="132">
        <f t="shared" si="616"/>
        <v>0.38235999999999998</v>
      </c>
      <c r="BS960" s="132">
        <f t="shared" si="604"/>
        <v>0.14819000000000002</v>
      </c>
      <c r="BT960" s="132">
        <f t="shared" si="605"/>
        <v>1.4618</v>
      </c>
      <c r="BU960" s="132"/>
      <c r="BV960" s="132">
        <f t="shared" si="617"/>
        <v>0.36570000000000003</v>
      </c>
      <c r="BW960" s="133">
        <f t="shared" si="627"/>
        <v>2.2669000000000001</v>
      </c>
      <c r="BX960" s="133">
        <f t="shared" si="627"/>
        <v>2.0859000000000001</v>
      </c>
      <c r="BY960" s="133">
        <f t="shared" si="606"/>
        <v>0.30790000000000001</v>
      </c>
      <c r="BZ960" s="133">
        <f t="shared" si="607"/>
        <v>0.36080000000000001</v>
      </c>
      <c r="CA960" s="133">
        <f t="shared" si="608"/>
        <v>7.3000000000000001E-3</v>
      </c>
      <c r="CB960" s="133">
        <f t="shared" si="609"/>
        <v>9.5419999999999998</v>
      </c>
      <c r="CC960" s="133"/>
      <c r="CD960" s="133">
        <f t="shared" si="610"/>
        <v>2.2865000000000002</v>
      </c>
    </row>
    <row r="961" spans="1:82" ht="15.75" x14ac:dyDescent="0.25">
      <c r="A961" s="125">
        <v>44059</v>
      </c>
      <c r="B961" s="138">
        <v>16053</v>
      </c>
      <c r="C961" s="138">
        <v>53723</v>
      </c>
      <c r="D961" s="138">
        <v>72922</v>
      </c>
      <c r="E961" s="138">
        <v>17097</v>
      </c>
      <c r="F961" s="138">
        <v>49245</v>
      </c>
      <c r="G961" s="138">
        <v>4170</v>
      </c>
      <c r="H961" s="138">
        <v>26305</v>
      </c>
      <c r="I961" s="138">
        <v>26503</v>
      </c>
      <c r="J961" s="138">
        <v>112831</v>
      </c>
      <c r="K961" s="138">
        <v>85396</v>
      </c>
      <c r="L961" s="138">
        <v>4588</v>
      </c>
      <c r="M961" s="138">
        <v>5872</v>
      </c>
      <c r="N961" s="138">
        <v>102</v>
      </c>
      <c r="O961" s="138">
        <v>23238</v>
      </c>
      <c r="P961" s="138">
        <v>25405</v>
      </c>
      <c r="Q961" s="138">
        <v>3949</v>
      </c>
      <c r="R961" s="138">
        <v>14912</v>
      </c>
      <c r="S961" s="138">
        <v>46859</v>
      </c>
      <c r="T961" s="138">
        <v>15706</v>
      </c>
      <c r="U961" s="138">
        <v>5165</v>
      </c>
      <c r="V961" s="138">
        <v>29227</v>
      </c>
      <c r="W961" s="138">
        <v>35713</v>
      </c>
      <c r="X961" s="138">
        <v>26641</v>
      </c>
      <c r="Y961" s="138">
        <v>14005</v>
      </c>
      <c r="Z961" s="138">
        <v>16611</v>
      </c>
      <c r="AA961" s="138">
        <v>50433</v>
      </c>
      <c r="AB961" s="138">
        <v>1430</v>
      </c>
      <c r="AC961" s="138">
        <v>1477</v>
      </c>
      <c r="AD961" s="138">
        <v>3415</v>
      </c>
      <c r="AE961" s="138">
        <v>36776</v>
      </c>
      <c r="AF961" s="138">
        <v>7810</v>
      </c>
      <c r="AG961" s="138">
        <v>11010</v>
      </c>
      <c r="AH961" s="138">
        <v>27430</v>
      </c>
      <c r="AI961" s="138">
        <v>21860</v>
      </c>
      <c r="AJ961" s="138">
        <v>373540</v>
      </c>
      <c r="AK961" s="128">
        <f t="shared" si="619"/>
        <v>5.8720000000000001E-2</v>
      </c>
      <c r="AL961" s="129">
        <f t="shared" si="620"/>
        <v>1.6053000000000002</v>
      </c>
      <c r="AM961" s="129">
        <f t="shared" si="628"/>
        <v>2.68615</v>
      </c>
      <c r="AN961" s="129">
        <f t="shared" si="628"/>
        <v>3.6461000000000001</v>
      </c>
      <c r="AO961" s="129">
        <f t="shared" si="622"/>
        <v>11.283100000000001</v>
      </c>
      <c r="AP961" s="129">
        <f t="shared" si="623"/>
        <v>4.2698</v>
      </c>
      <c r="AQ961" s="129">
        <f t="shared" si="629"/>
        <v>0.27430000000000004</v>
      </c>
      <c r="AR961" s="129">
        <f t="shared" si="629"/>
        <v>0.21860000000000002</v>
      </c>
      <c r="AT961" s="131">
        <f t="shared" si="611"/>
        <v>44059</v>
      </c>
      <c r="AU961" s="132">
        <f t="shared" si="590"/>
        <v>0.36776000000000003</v>
      </c>
      <c r="AV961" s="132">
        <f t="shared" si="591"/>
        <v>0.50433000000000006</v>
      </c>
      <c r="AW961" s="132">
        <f t="shared" si="592"/>
        <v>0.46859000000000006</v>
      </c>
      <c r="AX961" s="132">
        <f t="shared" si="593"/>
        <v>1.4770000000000002E-2</v>
      </c>
      <c r="AY961" s="132">
        <f t="shared" si="594"/>
        <v>1.4300000000000002E-2</v>
      </c>
      <c r="AZ961" s="132">
        <f t="shared" si="595"/>
        <v>0.29227000000000003</v>
      </c>
      <c r="BA961" s="132">
        <f t="shared" si="596"/>
        <v>0.14005000000000001</v>
      </c>
      <c r="BB961" s="132">
        <f t="shared" si="597"/>
        <v>0.71426000000000001</v>
      </c>
      <c r="BC961" s="132">
        <f t="shared" si="598"/>
        <v>0.16611000000000001</v>
      </c>
      <c r="BD961" s="132">
        <f t="shared" si="599"/>
        <v>0.26641000000000004</v>
      </c>
      <c r="BE961" s="132">
        <f t="shared" si="600"/>
        <v>7.8100000000000003E-2</v>
      </c>
      <c r="BF961" s="132">
        <f t="shared" si="601"/>
        <v>3.415E-2</v>
      </c>
      <c r="BG961" s="132">
        <f t="shared" si="612"/>
        <v>1.1009999999999999E-2</v>
      </c>
      <c r="BH961" s="132"/>
      <c r="BI961" s="132">
        <f t="shared" si="625"/>
        <v>1.6053000000000002</v>
      </c>
      <c r="BJ961" s="132">
        <f t="shared" si="625"/>
        <v>2.68615</v>
      </c>
      <c r="BK961" s="132">
        <f t="shared" si="625"/>
        <v>3.6461000000000001</v>
      </c>
      <c r="BL961" s="132">
        <f t="shared" si="602"/>
        <v>0.51650000000000007</v>
      </c>
      <c r="BM961" s="132">
        <f t="shared" si="613"/>
        <v>1.7097</v>
      </c>
      <c r="BN961" s="132">
        <f t="shared" si="603"/>
        <v>0.98490000000000011</v>
      </c>
      <c r="BO961" s="132"/>
      <c r="BP961" s="132">
        <f t="shared" si="614"/>
        <v>4.2698</v>
      </c>
      <c r="BQ961" s="132">
        <f t="shared" si="615"/>
        <v>11.283100000000001</v>
      </c>
      <c r="BR961" s="132">
        <f t="shared" si="616"/>
        <v>0.37353999999999998</v>
      </c>
      <c r="BS961" s="132">
        <f t="shared" si="604"/>
        <v>0.15706000000000001</v>
      </c>
      <c r="BT961" s="132">
        <f t="shared" si="605"/>
        <v>1.4912000000000001</v>
      </c>
      <c r="BU961" s="132"/>
      <c r="BV961" s="132">
        <f t="shared" si="617"/>
        <v>0.41700000000000004</v>
      </c>
      <c r="BW961" s="133">
        <f t="shared" si="627"/>
        <v>2.6305000000000001</v>
      </c>
      <c r="BX961" s="133">
        <f t="shared" si="627"/>
        <v>2.6503000000000001</v>
      </c>
      <c r="BY961" s="133">
        <f t="shared" si="606"/>
        <v>0.39490000000000003</v>
      </c>
      <c r="BZ961" s="133">
        <f t="shared" si="607"/>
        <v>0.45880000000000004</v>
      </c>
      <c r="CA961" s="133">
        <f t="shared" si="608"/>
        <v>1.0200000000000001E-2</v>
      </c>
      <c r="CB961" s="133">
        <f t="shared" si="609"/>
        <v>11.619</v>
      </c>
      <c r="CC961" s="133"/>
      <c r="CD961" s="133">
        <f t="shared" si="610"/>
        <v>2.5405000000000002</v>
      </c>
    </row>
    <row r="962" spans="1:82" ht="15.75" x14ac:dyDescent="0.25">
      <c r="A962" s="125">
        <v>44060</v>
      </c>
      <c r="B962" s="138">
        <v>15508</v>
      </c>
      <c r="C962" s="138">
        <v>51548</v>
      </c>
      <c r="D962" s="138">
        <v>70717</v>
      </c>
      <c r="E962" s="138">
        <v>16079</v>
      </c>
      <c r="F962" s="138">
        <v>46008</v>
      </c>
      <c r="G962" s="138">
        <v>3581</v>
      </c>
      <c r="H962" s="138">
        <v>23882</v>
      </c>
      <c r="I962" s="138">
        <v>23037</v>
      </c>
      <c r="J962" s="138">
        <v>109338</v>
      </c>
      <c r="K962" s="138">
        <v>81695</v>
      </c>
      <c r="L962" s="138">
        <v>4435</v>
      </c>
      <c r="M962" s="138">
        <v>5590</v>
      </c>
      <c r="N962" s="138">
        <v>116</v>
      </c>
      <c r="O962" s="138">
        <v>20841</v>
      </c>
      <c r="P962" s="138">
        <v>24522</v>
      </c>
      <c r="Q962" s="138">
        <v>3750</v>
      </c>
      <c r="R962" s="138">
        <v>14560</v>
      </c>
      <c r="S962" s="138">
        <v>49374</v>
      </c>
      <c r="T962" s="138">
        <v>14368</v>
      </c>
      <c r="U962" s="138">
        <v>4570</v>
      </c>
      <c r="V962" s="138">
        <v>28284</v>
      </c>
      <c r="W962" s="138">
        <v>34635</v>
      </c>
      <c r="X962" s="138">
        <v>24842</v>
      </c>
      <c r="Y962" s="138">
        <v>13982</v>
      </c>
      <c r="Z962" s="138">
        <v>16472</v>
      </c>
      <c r="AA962" s="138">
        <v>47030</v>
      </c>
      <c r="AB962" s="138">
        <v>1226</v>
      </c>
      <c r="AC962" s="138">
        <v>1072</v>
      </c>
      <c r="AD962" s="138">
        <v>4164</v>
      </c>
      <c r="AE962" s="138">
        <v>34952</v>
      </c>
      <c r="AF962" s="138">
        <v>7112</v>
      </c>
      <c r="AG962" s="138">
        <v>5950</v>
      </c>
      <c r="AH962" s="138">
        <v>27000</v>
      </c>
      <c r="AI962" s="138">
        <v>27150</v>
      </c>
      <c r="AJ962" s="138">
        <v>375880</v>
      </c>
      <c r="AK962" s="128">
        <f t="shared" si="619"/>
        <v>5.5900000000000005E-2</v>
      </c>
      <c r="AL962" s="129">
        <f t="shared" si="620"/>
        <v>1.5508000000000002</v>
      </c>
      <c r="AM962" s="129">
        <f t="shared" si="628"/>
        <v>2.5773999999999999</v>
      </c>
      <c r="AN962" s="129">
        <f t="shared" si="628"/>
        <v>3.5358500000000004</v>
      </c>
      <c r="AO962" s="129">
        <f t="shared" si="622"/>
        <v>10.9338</v>
      </c>
      <c r="AP962" s="129">
        <f t="shared" si="623"/>
        <v>4.0847500000000005</v>
      </c>
      <c r="AQ962" s="129">
        <f t="shared" si="629"/>
        <v>0.27</v>
      </c>
      <c r="AR962" s="129">
        <f t="shared" si="629"/>
        <v>0.27150000000000002</v>
      </c>
      <c r="AT962" s="131">
        <f t="shared" si="611"/>
        <v>44060</v>
      </c>
      <c r="AU962" s="132">
        <f t="shared" si="590"/>
        <v>0.34952000000000005</v>
      </c>
      <c r="AV962" s="132">
        <f t="shared" si="591"/>
        <v>0.47030000000000005</v>
      </c>
      <c r="AW962" s="132">
        <f t="shared" si="592"/>
        <v>0.49374000000000007</v>
      </c>
      <c r="AX962" s="132">
        <f t="shared" si="593"/>
        <v>1.072E-2</v>
      </c>
      <c r="AY962" s="132">
        <f t="shared" si="594"/>
        <v>1.2260000000000002E-2</v>
      </c>
      <c r="AZ962" s="132">
        <f t="shared" si="595"/>
        <v>0.28284000000000004</v>
      </c>
      <c r="BA962" s="132">
        <f t="shared" si="596"/>
        <v>0.13982</v>
      </c>
      <c r="BB962" s="132">
        <f t="shared" si="597"/>
        <v>0.69270000000000009</v>
      </c>
      <c r="BC962" s="132">
        <f t="shared" si="598"/>
        <v>0.16472000000000001</v>
      </c>
      <c r="BD962" s="132">
        <f t="shared" si="599"/>
        <v>0.24842000000000003</v>
      </c>
      <c r="BE962" s="132">
        <f t="shared" si="600"/>
        <v>7.1120000000000003E-2</v>
      </c>
      <c r="BF962" s="132">
        <f t="shared" si="601"/>
        <v>4.1640000000000003E-2</v>
      </c>
      <c r="BG962" s="132">
        <f t="shared" si="612"/>
        <v>5.9499999999999996E-3</v>
      </c>
      <c r="BH962" s="132"/>
      <c r="BI962" s="132">
        <f t="shared" si="625"/>
        <v>1.5508000000000002</v>
      </c>
      <c r="BJ962" s="132">
        <f t="shared" si="625"/>
        <v>2.5773999999999999</v>
      </c>
      <c r="BK962" s="132">
        <f t="shared" si="625"/>
        <v>3.5358500000000004</v>
      </c>
      <c r="BL962" s="132">
        <f t="shared" si="602"/>
        <v>0.45700000000000002</v>
      </c>
      <c r="BM962" s="132">
        <f t="shared" si="613"/>
        <v>1.6079000000000001</v>
      </c>
      <c r="BN962" s="132">
        <f t="shared" si="603"/>
        <v>0.92016000000000009</v>
      </c>
      <c r="BO962" s="132"/>
      <c r="BP962" s="132">
        <f t="shared" si="614"/>
        <v>4.0847500000000005</v>
      </c>
      <c r="BQ962" s="132">
        <f t="shared" si="615"/>
        <v>10.9338</v>
      </c>
      <c r="BR962" s="132">
        <f t="shared" si="616"/>
        <v>0.37587999999999999</v>
      </c>
      <c r="BS962" s="132">
        <f t="shared" si="604"/>
        <v>0.14368</v>
      </c>
      <c r="BT962" s="132">
        <f t="shared" si="605"/>
        <v>1.456</v>
      </c>
      <c r="BU962" s="132"/>
      <c r="BV962" s="132">
        <f t="shared" si="617"/>
        <v>0.35810000000000003</v>
      </c>
      <c r="BW962" s="133">
        <f t="shared" si="627"/>
        <v>2.3882000000000003</v>
      </c>
      <c r="BX962" s="133">
        <f t="shared" si="627"/>
        <v>2.3037000000000001</v>
      </c>
      <c r="BY962" s="133">
        <f t="shared" si="606"/>
        <v>0.375</v>
      </c>
      <c r="BZ962" s="133">
        <f t="shared" si="607"/>
        <v>0.44350000000000001</v>
      </c>
      <c r="CA962" s="133">
        <f t="shared" si="608"/>
        <v>1.1600000000000001E-2</v>
      </c>
      <c r="CB962" s="133">
        <f t="shared" si="609"/>
        <v>10.420500000000001</v>
      </c>
      <c r="CC962" s="133"/>
      <c r="CD962" s="133">
        <f t="shared" si="610"/>
        <v>2.4521999999999999</v>
      </c>
    </row>
    <row r="963" spans="1:82" ht="15.75" x14ac:dyDescent="0.25">
      <c r="A963" s="125">
        <v>44061</v>
      </c>
      <c r="B963" s="138">
        <v>14899</v>
      </c>
      <c r="C963" s="138">
        <v>50487</v>
      </c>
      <c r="D963" s="138">
        <v>69597</v>
      </c>
      <c r="E963" s="138">
        <v>15354</v>
      </c>
      <c r="F963" s="138">
        <v>45556</v>
      </c>
      <c r="G963" s="138">
        <v>3017</v>
      </c>
      <c r="H963" s="138">
        <v>21260</v>
      </c>
      <c r="I963" s="138">
        <v>21129</v>
      </c>
      <c r="J963" s="138">
        <v>106012</v>
      </c>
      <c r="K963" s="138">
        <v>79722</v>
      </c>
      <c r="L963" s="138">
        <v>3972</v>
      </c>
      <c r="M963" s="138">
        <v>5143</v>
      </c>
      <c r="N963" s="138">
        <v>117</v>
      </c>
      <c r="O963" s="138">
        <v>19603</v>
      </c>
      <c r="P963" s="138">
        <v>22820</v>
      </c>
      <c r="Q963" s="138">
        <v>3407</v>
      </c>
      <c r="R963" s="138">
        <v>14935</v>
      </c>
      <c r="S963" s="138">
        <v>48572</v>
      </c>
      <c r="T963" s="138">
        <v>13431</v>
      </c>
      <c r="U963" s="138">
        <v>4065</v>
      </c>
      <c r="V963" s="138">
        <v>27254</v>
      </c>
      <c r="W963" s="138">
        <v>32905</v>
      </c>
      <c r="X963" s="138">
        <v>18921</v>
      </c>
      <c r="Y963" s="138">
        <v>14716</v>
      </c>
      <c r="Z963" s="138">
        <v>15260</v>
      </c>
      <c r="AA963" s="138">
        <v>46939</v>
      </c>
      <c r="AB963" s="138">
        <v>1152</v>
      </c>
      <c r="AC963" s="138">
        <v>988</v>
      </c>
      <c r="AD963" s="138">
        <v>3520</v>
      </c>
      <c r="AE963" s="138">
        <v>33946</v>
      </c>
      <c r="AF963" s="138">
        <v>6771</v>
      </c>
      <c r="AG963" s="138">
        <v>11010</v>
      </c>
      <c r="AH963" s="138">
        <v>32250</v>
      </c>
      <c r="AI963" s="138">
        <v>25170</v>
      </c>
      <c r="AJ963" s="138">
        <v>382260</v>
      </c>
      <c r="AK963" s="128">
        <f t="shared" si="619"/>
        <v>5.1430000000000003E-2</v>
      </c>
      <c r="AL963" s="129">
        <f t="shared" si="620"/>
        <v>1.4899</v>
      </c>
      <c r="AM963" s="129">
        <f t="shared" ref="AM963:AN978" si="630">(C963)*0.00005</f>
        <v>2.5243500000000001</v>
      </c>
      <c r="AN963" s="129">
        <f t="shared" si="630"/>
        <v>3.4798500000000003</v>
      </c>
      <c r="AO963" s="129">
        <f t="shared" si="622"/>
        <v>10.6012</v>
      </c>
      <c r="AP963" s="129">
        <f t="shared" si="623"/>
        <v>3.9861</v>
      </c>
      <c r="AQ963" s="129">
        <f t="shared" si="629"/>
        <v>0.32250000000000001</v>
      </c>
      <c r="AR963" s="129">
        <f t="shared" si="629"/>
        <v>0.25170000000000003</v>
      </c>
      <c r="AT963" s="131">
        <f t="shared" si="611"/>
        <v>44061</v>
      </c>
      <c r="AU963" s="132">
        <f t="shared" ref="AU963:AU1026" si="631">(AE963)*0.00001</f>
        <v>0.33946000000000004</v>
      </c>
      <c r="AV963" s="132">
        <f t="shared" ref="AV963:AV1026" si="632">(AA963)*0.00001</f>
        <v>0.46939000000000003</v>
      </c>
      <c r="AW963" s="132">
        <f t="shared" ref="AW963:AW1026" si="633">(S963)*0.00001</f>
        <v>0.48572000000000004</v>
      </c>
      <c r="AX963" s="132">
        <f t="shared" ref="AX963:AX1026" si="634">(AC963)*0.00001</f>
        <v>9.8800000000000016E-3</v>
      </c>
      <c r="AY963" s="132">
        <f t="shared" ref="AY963:AY1026" si="635">(AB963)*0.00001</f>
        <v>1.1520000000000001E-2</v>
      </c>
      <c r="AZ963" s="132">
        <f t="shared" ref="AZ963:AZ1026" si="636">(V963)*0.00001</f>
        <v>0.27254</v>
      </c>
      <c r="BA963" s="132">
        <f t="shared" ref="BA963:BA1026" si="637">(Y963)*0.00001</f>
        <v>0.14716000000000001</v>
      </c>
      <c r="BB963" s="132">
        <f t="shared" ref="BB963:BB1026" si="638">(W963)*0.00002</f>
        <v>0.65810000000000002</v>
      </c>
      <c r="BC963" s="132">
        <f t="shared" ref="BC963:BC1026" si="639">(Z963)*0.00001</f>
        <v>0.15260000000000001</v>
      </c>
      <c r="BD963" s="132">
        <f t="shared" ref="BD963:BD1026" si="640">(X963)*0.00001</f>
        <v>0.18921000000000002</v>
      </c>
      <c r="BE963" s="132">
        <f t="shared" ref="BE963:BE1026" si="641">(AF963)*0.00001</f>
        <v>6.7710000000000006E-2</v>
      </c>
      <c r="BF963" s="132">
        <f t="shared" ref="BF963:BF1026" si="642">(AD963)*0.00001</f>
        <v>3.5200000000000002E-2</v>
      </c>
      <c r="BG963" s="132">
        <f t="shared" si="612"/>
        <v>1.1009999999999999E-2</v>
      </c>
      <c r="BH963" s="132"/>
      <c r="BI963" s="132">
        <f t="shared" si="625"/>
        <v>1.4899</v>
      </c>
      <c r="BJ963" s="132">
        <f t="shared" si="625"/>
        <v>2.5243500000000001</v>
      </c>
      <c r="BK963" s="132">
        <f t="shared" si="625"/>
        <v>3.4798500000000003</v>
      </c>
      <c r="BL963" s="132">
        <f t="shared" ref="BL963:BL1026" si="643">(U963)*0.0001</f>
        <v>0.40650000000000003</v>
      </c>
      <c r="BM963" s="132">
        <f t="shared" si="613"/>
        <v>1.5354000000000001</v>
      </c>
      <c r="BN963" s="132">
        <f t="shared" ref="BN963:BN1026" si="644">(F963)*0.00002</f>
        <v>0.91112000000000004</v>
      </c>
      <c r="BO963" s="132"/>
      <c r="BP963" s="132">
        <f t="shared" si="614"/>
        <v>3.9861</v>
      </c>
      <c r="BQ963" s="132">
        <f t="shared" si="615"/>
        <v>10.6012</v>
      </c>
      <c r="BR963" s="132">
        <f t="shared" si="616"/>
        <v>0.38225999999999999</v>
      </c>
      <c r="BS963" s="132">
        <f t="shared" ref="BS963:BS1026" si="645">(T963)*0.00001</f>
        <v>0.13431000000000001</v>
      </c>
      <c r="BT963" s="132">
        <f t="shared" ref="BT963:BT1026" si="646">(R963)*0.0001</f>
        <v>1.4935</v>
      </c>
      <c r="BU963" s="132"/>
      <c r="BV963" s="132">
        <f t="shared" si="617"/>
        <v>0.30170000000000002</v>
      </c>
      <c r="BW963" s="133">
        <f t="shared" si="627"/>
        <v>2.1259999999999999</v>
      </c>
      <c r="BX963" s="133">
        <f t="shared" si="627"/>
        <v>2.1129000000000002</v>
      </c>
      <c r="BY963" s="133">
        <f t="shared" ref="BY963:BY1026" si="647">(Q963)*0.0001</f>
        <v>0.3407</v>
      </c>
      <c r="BZ963" s="133">
        <f t="shared" ref="BZ963:BZ1026" si="648">(L963)*0.0001</f>
        <v>0.3972</v>
      </c>
      <c r="CA963" s="133">
        <f t="shared" ref="CA963:CA1026" si="649">(N963)*0.0001</f>
        <v>1.17E-2</v>
      </c>
      <c r="CB963" s="133">
        <f t="shared" ref="CB963:CB1026" si="650">(O963)*0.0005</f>
        <v>9.8015000000000008</v>
      </c>
      <c r="CC963" s="133"/>
      <c r="CD963" s="133">
        <f t="shared" ref="CD963:CD1026" si="651">(P963)*0.0001</f>
        <v>2.282</v>
      </c>
    </row>
    <row r="964" spans="1:82" ht="15.75" x14ac:dyDescent="0.25">
      <c r="A964" s="125">
        <v>44062</v>
      </c>
      <c r="B964" s="138">
        <v>15175</v>
      </c>
      <c r="C964" s="138">
        <v>50962</v>
      </c>
      <c r="D964" s="138">
        <v>70516</v>
      </c>
      <c r="E964" s="138">
        <v>15562</v>
      </c>
      <c r="F964" s="138">
        <v>45756</v>
      </c>
      <c r="G964" s="138">
        <v>3463</v>
      </c>
      <c r="H964" s="138">
        <v>27152</v>
      </c>
      <c r="I964" s="138">
        <v>25320</v>
      </c>
      <c r="J964" s="138">
        <v>108459</v>
      </c>
      <c r="K964" s="138">
        <v>80515</v>
      </c>
      <c r="L964" s="138">
        <v>4617</v>
      </c>
      <c r="M964" s="138">
        <v>13068</v>
      </c>
      <c r="N964" s="138">
        <v>135</v>
      </c>
      <c r="O964" s="138">
        <v>21522</v>
      </c>
      <c r="P964" s="138">
        <v>23003</v>
      </c>
      <c r="Q964" s="138">
        <v>3761</v>
      </c>
      <c r="R964" s="138">
        <v>14436</v>
      </c>
      <c r="S964" s="138">
        <v>48003</v>
      </c>
      <c r="T964" s="138">
        <v>15996</v>
      </c>
      <c r="U964" s="138">
        <v>3829</v>
      </c>
      <c r="V964" s="138">
        <v>27470</v>
      </c>
      <c r="W964" s="138">
        <v>34648</v>
      </c>
      <c r="X964" s="138">
        <v>21276</v>
      </c>
      <c r="Y964" s="138">
        <v>15032</v>
      </c>
      <c r="Z964" s="138">
        <v>14737</v>
      </c>
      <c r="AA964" s="138">
        <v>45749</v>
      </c>
      <c r="AB964" s="138">
        <v>1227</v>
      </c>
      <c r="AC964" s="138">
        <v>1393</v>
      </c>
      <c r="AD964" s="138">
        <v>4459</v>
      </c>
      <c r="AE964" s="138">
        <v>35771</v>
      </c>
      <c r="AF964" s="138">
        <v>10827</v>
      </c>
      <c r="AG964" s="138">
        <v>5700</v>
      </c>
      <c r="AH964" s="138">
        <v>29580</v>
      </c>
      <c r="AI964" s="138">
        <v>30200</v>
      </c>
      <c r="AJ964" s="138">
        <v>373100</v>
      </c>
      <c r="AK964" s="128">
        <f t="shared" si="619"/>
        <v>0.13068000000000002</v>
      </c>
      <c r="AL964" s="129">
        <f t="shared" si="620"/>
        <v>1.5175000000000001</v>
      </c>
      <c r="AM964" s="129">
        <f t="shared" si="630"/>
        <v>2.5481000000000003</v>
      </c>
      <c r="AN964" s="129">
        <f t="shared" si="630"/>
        <v>3.5258000000000003</v>
      </c>
      <c r="AO964" s="129">
        <f t="shared" si="622"/>
        <v>10.8459</v>
      </c>
      <c r="AP964" s="129">
        <f t="shared" si="623"/>
        <v>4.0257500000000004</v>
      </c>
      <c r="AQ964" s="129">
        <f t="shared" si="629"/>
        <v>0.29580000000000001</v>
      </c>
      <c r="AR964" s="129">
        <f t="shared" si="629"/>
        <v>0.30200000000000005</v>
      </c>
      <c r="AT964" s="131">
        <f t="shared" ref="AT964:AT1027" si="652">A964</f>
        <v>44062</v>
      </c>
      <c r="AU964" s="132">
        <f t="shared" si="631"/>
        <v>0.35771000000000003</v>
      </c>
      <c r="AV964" s="132">
        <f t="shared" si="632"/>
        <v>0.45749000000000006</v>
      </c>
      <c r="AW964" s="132">
        <f t="shared" si="633"/>
        <v>0.48003000000000001</v>
      </c>
      <c r="AX964" s="132">
        <f t="shared" si="634"/>
        <v>1.3930000000000001E-2</v>
      </c>
      <c r="AY964" s="132">
        <f t="shared" si="635"/>
        <v>1.2270000000000001E-2</v>
      </c>
      <c r="AZ964" s="132">
        <f t="shared" si="636"/>
        <v>0.2747</v>
      </c>
      <c r="BA964" s="132">
        <f t="shared" si="637"/>
        <v>0.15032000000000001</v>
      </c>
      <c r="BB964" s="132">
        <f t="shared" si="638"/>
        <v>0.69296000000000002</v>
      </c>
      <c r="BC964" s="132">
        <f t="shared" si="639"/>
        <v>0.14737</v>
      </c>
      <c r="BD964" s="132">
        <f t="shared" si="640"/>
        <v>0.21276</v>
      </c>
      <c r="BE964" s="132">
        <f t="shared" si="641"/>
        <v>0.10827000000000001</v>
      </c>
      <c r="BF964" s="132">
        <f t="shared" si="642"/>
        <v>4.4590000000000005E-2</v>
      </c>
      <c r="BG964" s="132">
        <f t="shared" ref="BG964:BG1027" si="653">(AG964)*0.000001</f>
        <v>5.6999999999999993E-3</v>
      </c>
      <c r="BH964" s="132"/>
      <c r="BI964" s="132">
        <f t="shared" si="625"/>
        <v>1.5175000000000001</v>
      </c>
      <c r="BJ964" s="132">
        <f t="shared" si="625"/>
        <v>2.5481000000000003</v>
      </c>
      <c r="BK964" s="132">
        <f t="shared" si="625"/>
        <v>3.5258000000000003</v>
      </c>
      <c r="BL964" s="132">
        <f t="shared" si="643"/>
        <v>0.38290000000000002</v>
      </c>
      <c r="BM964" s="132">
        <f t="shared" ref="BM964:BM1027" si="654">((E964)*0.0001)</f>
        <v>1.5562</v>
      </c>
      <c r="BN964" s="132">
        <f t="shared" si="644"/>
        <v>0.91512000000000004</v>
      </c>
      <c r="BO964" s="132"/>
      <c r="BP964" s="132">
        <f t="shared" ref="BP964:BP1027" si="655">(AP964)</f>
        <v>4.0257500000000004</v>
      </c>
      <c r="BQ964" s="132">
        <f t="shared" ref="BQ964:BQ1027" si="656">(AO964)</f>
        <v>10.8459</v>
      </c>
      <c r="BR964" s="132">
        <f t="shared" ref="BR964:BR1027" si="657">(AJ964)*0.000001</f>
        <v>0.37309999999999999</v>
      </c>
      <c r="BS964" s="132">
        <f t="shared" si="645"/>
        <v>0.15996000000000002</v>
      </c>
      <c r="BT964" s="132">
        <f t="shared" si="646"/>
        <v>1.4436</v>
      </c>
      <c r="BU964" s="132"/>
      <c r="BV964" s="132">
        <f t="shared" ref="BV964:BV1027" si="658">((G964)*0.0001)</f>
        <v>0.3463</v>
      </c>
      <c r="BW964" s="133">
        <f t="shared" si="627"/>
        <v>2.7152000000000003</v>
      </c>
      <c r="BX964" s="133">
        <f t="shared" si="627"/>
        <v>2.532</v>
      </c>
      <c r="BY964" s="133">
        <f t="shared" si="647"/>
        <v>0.37610000000000005</v>
      </c>
      <c r="BZ964" s="133">
        <f t="shared" si="648"/>
        <v>0.4617</v>
      </c>
      <c r="CA964" s="133">
        <f t="shared" si="649"/>
        <v>1.35E-2</v>
      </c>
      <c r="CB964" s="133">
        <f t="shared" si="650"/>
        <v>10.761000000000001</v>
      </c>
      <c r="CC964" s="133"/>
      <c r="CD964" s="133">
        <f t="shared" si="651"/>
        <v>2.3003</v>
      </c>
    </row>
    <row r="965" spans="1:82" ht="15.75" x14ac:dyDescent="0.25">
      <c r="A965" s="125">
        <v>44063</v>
      </c>
      <c r="B965" s="138">
        <v>15328</v>
      </c>
      <c r="C965" s="138">
        <v>51065</v>
      </c>
      <c r="D965" s="138">
        <v>70491</v>
      </c>
      <c r="E965" s="138">
        <v>14813</v>
      </c>
      <c r="F965" s="138">
        <v>45261</v>
      </c>
      <c r="G965" s="138">
        <v>3231</v>
      </c>
      <c r="H965" s="138">
        <v>26312</v>
      </c>
      <c r="I965" s="138">
        <v>24746</v>
      </c>
      <c r="J965" s="138">
        <v>106210</v>
      </c>
      <c r="K965" s="138">
        <v>78002</v>
      </c>
      <c r="L965" s="138">
        <v>4758</v>
      </c>
      <c r="M965" s="138">
        <v>18147</v>
      </c>
      <c r="N965" s="138">
        <v>101</v>
      </c>
      <c r="O965" s="138">
        <v>20215</v>
      </c>
      <c r="P965" s="138">
        <v>23276</v>
      </c>
      <c r="Q965" s="138">
        <v>3796</v>
      </c>
      <c r="R965" s="138">
        <v>14635</v>
      </c>
      <c r="S965" s="138">
        <v>50130</v>
      </c>
      <c r="T965" s="138">
        <v>13904</v>
      </c>
      <c r="U965" s="138">
        <v>3515</v>
      </c>
      <c r="V965" s="138">
        <v>27801</v>
      </c>
      <c r="W965" s="138">
        <v>33548</v>
      </c>
      <c r="X965" s="138">
        <v>19943</v>
      </c>
      <c r="Y965" s="138">
        <v>14440</v>
      </c>
      <c r="Z965" s="138">
        <v>15413</v>
      </c>
      <c r="AA965" s="138">
        <v>46085</v>
      </c>
      <c r="AB965" s="138">
        <v>1181</v>
      </c>
      <c r="AC965" s="138">
        <v>1148</v>
      </c>
      <c r="AD965" s="138">
        <v>2006</v>
      </c>
      <c r="AE965" s="138">
        <v>33698</v>
      </c>
      <c r="AF965" s="138">
        <v>8668</v>
      </c>
      <c r="AG965" s="138">
        <v>11010</v>
      </c>
      <c r="AH965" s="138">
        <v>14980</v>
      </c>
      <c r="AI965" s="138">
        <v>12390</v>
      </c>
      <c r="AJ965" s="138">
        <v>385760</v>
      </c>
      <c r="AK965" s="128">
        <f t="shared" si="619"/>
        <v>0.18147000000000002</v>
      </c>
      <c r="AL965" s="129">
        <f t="shared" si="620"/>
        <v>1.5328000000000002</v>
      </c>
      <c r="AM965" s="129">
        <f t="shared" si="630"/>
        <v>2.5532500000000002</v>
      </c>
      <c r="AN965" s="129">
        <f t="shared" si="630"/>
        <v>3.5245500000000001</v>
      </c>
      <c r="AO965" s="129">
        <f t="shared" si="622"/>
        <v>10.621</v>
      </c>
      <c r="AP965" s="137">
        <f t="shared" si="623"/>
        <v>3.9001000000000001</v>
      </c>
      <c r="AQ965" s="129">
        <f t="shared" si="629"/>
        <v>0.14980000000000002</v>
      </c>
      <c r="AR965" s="129">
        <f t="shared" si="629"/>
        <v>0.12390000000000001</v>
      </c>
      <c r="AT965" s="131">
        <f t="shared" si="652"/>
        <v>44063</v>
      </c>
      <c r="AU965" s="132">
        <f t="shared" si="631"/>
        <v>0.33698</v>
      </c>
      <c r="AV965" s="132">
        <f t="shared" si="632"/>
        <v>0.46085000000000004</v>
      </c>
      <c r="AW965" s="132">
        <f t="shared" si="633"/>
        <v>0.50130000000000008</v>
      </c>
      <c r="AX965" s="132">
        <f t="shared" si="634"/>
        <v>1.1480000000000001E-2</v>
      </c>
      <c r="AY965" s="132">
        <f t="shared" si="635"/>
        <v>1.1810000000000001E-2</v>
      </c>
      <c r="AZ965" s="132">
        <f t="shared" si="636"/>
        <v>0.27801000000000003</v>
      </c>
      <c r="BA965" s="132">
        <f t="shared" si="637"/>
        <v>0.1444</v>
      </c>
      <c r="BB965" s="132">
        <f t="shared" si="638"/>
        <v>0.67096</v>
      </c>
      <c r="BC965" s="132">
        <f t="shared" si="639"/>
        <v>0.15413000000000002</v>
      </c>
      <c r="BD965" s="132">
        <f t="shared" si="640"/>
        <v>0.19943000000000002</v>
      </c>
      <c r="BE965" s="132">
        <f t="shared" si="641"/>
        <v>8.6680000000000007E-2</v>
      </c>
      <c r="BF965" s="132">
        <f t="shared" si="642"/>
        <v>2.0060000000000001E-2</v>
      </c>
      <c r="BG965" s="132">
        <f t="shared" si="653"/>
        <v>1.1009999999999999E-2</v>
      </c>
      <c r="BH965" s="132"/>
      <c r="BI965" s="132">
        <f t="shared" si="625"/>
        <v>1.5328000000000002</v>
      </c>
      <c r="BJ965" s="132">
        <f t="shared" si="625"/>
        <v>2.5532500000000002</v>
      </c>
      <c r="BK965" s="132">
        <f t="shared" si="625"/>
        <v>3.5245500000000001</v>
      </c>
      <c r="BL965" s="132">
        <f t="shared" si="643"/>
        <v>0.35150000000000003</v>
      </c>
      <c r="BM965" s="132">
        <f t="shared" si="654"/>
        <v>1.4813000000000001</v>
      </c>
      <c r="BN965" s="132">
        <f t="shared" si="644"/>
        <v>0.90522000000000002</v>
      </c>
      <c r="BO965" s="132"/>
      <c r="BP965" s="132">
        <f t="shared" si="655"/>
        <v>3.9001000000000001</v>
      </c>
      <c r="BQ965" s="132">
        <f t="shared" si="656"/>
        <v>10.621</v>
      </c>
      <c r="BR965" s="132">
        <f t="shared" si="657"/>
        <v>0.38575999999999999</v>
      </c>
      <c r="BS965" s="132">
        <f t="shared" si="645"/>
        <v>0.13904000000000002</v>
      </c>
      <c r="BT965" s="132">
        <f t="shared" si="646"/>
        <v>1.4635</v>
      </c>
      <c r="BU965" s="132"/>
      <c r="BV965" s="132">
        <f t="shared" si="658"/>
        <v>0.3231</v>
      </c>
      <c r="BW965" s="133">
        <f t="shared" si="627"/>
        <v>2.6312000000000002</v>
      </c>
      <c r="BX965" s="133">
        <f t="shared" si="627"/>
        <v>2.4746000000000001</v>
      </c>
      <c r="BY965" s="133">
        <f t="shared" si="647"/>
        <v>0.37959999999999999</v>
      </c>
      <c r="BZ965" s="133">
        <f t="shared" si="648"/>
        <v>0.4758</v>
      </c>
      <c r="CA965" s="133">
        <f t="shared" si="649"/>
        <v>1.0100000000000001E-2</v>
      </c>
      <c r="CB965" s="133">
        <f t="shared" si="650"/>
        <v>10.1075</v>
      </c>
      <c r="CC965" s="133"/>
      <c r="CD965" s="133">
        <f t="shared" si="651"/>
        <v>2.3275999999999999</v>
      </c>
    </row>
    <row r="966" spans="1:82" ht="15.75" x14ac:dyDescent="0.25">
      <c r="A966" s="125">
        <v>44064</v>
      </c>
      <c r="B966" s="138">
        <v>15403</v>
      </c>
      <c r="C966" s="138">
        <v>51278</v>
      </c>
      <c r="D966" s="138">
        <v>70647</v>
      </c>
      <c r="E966" s="138">
        <v>14872</v>
      </c>
      <c r="F966" s="138">
        <v>44919</v>
      </c>
      <c r="G966" s="138">
        <v>3452</v>
      </c>
      <c r="H966" s="138">
        <v>24873</v>
      </c>
      <c r="I966" s="138">
        <v>23387</v>
      </c>
      <c r="J966" s="138">
        <v>106020</v>
      </c>
      <c r="K966" s="138">
        <v>78011</v>
      </c>
      <c r="L966" s="138">
        <v>4445</v>
      </c>
      <c r="M966" s="138">
        <v>18691</v>
      </c>
      <c r="N966" s="138">
        <v>86</v>
      </c>
      <c r="O966" s="138">
        <v>19400</v>
      </c>
      <c r="P966" s="138">
        <v>23624</v>
      </c>
      <c r="Q966" s="138">
        <v>3496</v>
      </c>
      <c r="R966" s="138">
        <v>14706</v>
      </c>
      <c r="S966" s="138">
        <v>48350</v>
      </c>
      <c r="T966" s="138">
        <v>13785</v>
      </c>
      <c r="U966" s="138">
        <v>3363</v>
      </c>
      <c r="V966" s="138">
        <v>27465</v>
      </c>
      <c r="W966" s="138">
        <v>32813</v>
      </c>
      <c r="X966" s="138">
        <v>18647</v>
      </c>
      <c r="Y966" s="138">
        <v>13676</v>
      </c>
      <c r="Z966" s="138">
        <v>16694</v>
      </c>
      <c r="AA966" s="138">
        <v>46566</v>
      </c>
      <c r="AB966" s="138">
        <v>1325</v>
      </c>
      <c r="AC966" s="138">
        <v>1304</v>
      </c>
      <c r="AD966" s="138">
        <v>2488</v>
      </c>
      <c r="AE966" s="138">
        <v>33493</v>
      </c>
      <c r="AF966" s="138">
        <v>8059</v>
      </c>
      <c r="AG966" s="138">
        <v>5540</v>
      </c>
      <c r="AH966" s="138">
        <v>14800</v>
      </c>
      <c r="AI966" s="138">
        <v>16230</v>
      </c>
      <c r="AJ966" s="138">
        <v>375560</v>
      </c>
      <c r="AK966" s="128">
        <f t="shared" si="619"/>
        <v>0.18691000000000002</v>
      </c>
      <c r="AL966" s="129">
        <f t="shared" si="620"/>
        <v>1.5403</v>
      </c>
      <c r="AM966" s="129">
        <f t="shared" si="630"/>
        <v>2.5639000000000003</v>
      </c>
      <c r="AN966" s="129">
        <f t="shared" si="630"/>
        <v>3.5323500000000001</v>
      </c>
      <c r="AO966" s="129">
        <f t="shared" si="622"/>
        <v>10.602</v>
      </c>
      <c r="AP966" s="129">
        <f t="shared" si="623"/>
        <v>3.9005500000000004</v>
      </c>
      <c r="AQ966" s="129">
        <f t="shared" si="629"/>
        <v>0.14800000000000002</v>
      </c>
      <c r="AR966" s="129">
        <f t="shared" si="629"/>
        <v>0.1623</v>
      </c>
      <c r="AT966" s="131">
        <f t="shared" si="652"/>
        <v>44064</v>
      </c>
      <c r="AU966" s="132">
        <f t="shared" si="631"/>
        <v>0.33493000000000001</v>
      </c>
      <c r="AV966" s="132">
        <f t="shared" si="632"/>
        <v>0.46566000000000002</v>
      </c>
      <c r="AW966" s="132">
        <f t="shared" si="633"/>
        <v>0.48350000000000004</v>
      </c>
      <c r="AX966" s="132">
        <f t="shared" si="634"/>
        <v>1.3040000000000001E-2</v>
      </c>
      <c r="AY966" s="132">
        <f t="shared" si="635"/>
        <v>1.3250000000000001E-2</v>
      </c>
      <c r="AZ966" s="132">
        <f t="shared" si="636"/>
        <v>0.27465000000000001</v>
      </c>
      <c r="BA966" s="132">
        <f t="shared" si="637"/>
        <v>0.13676000000000002</v>
      </c>
      <c r="BB966" s="132">
        <f t="shared" si="638"/>
        <v>0.65626000000000007</v>
      </c>
      <c r="BC966" s="132">
        <f t="shared" si="639"/>
        <v>0.16694000000000001</v>
      </c>
      <c r="BD966" s="132">
        <f t="shared" si="640"/>
        <v>0.18647000000000002</v>
      </c>
      <c r="BE966" s="132">
        <f t="shared" si="641"/>
        <v>8.0590000000000009E-2</v>
      </c>
      <c r="BF966" s="132">
        <f t="shared" si="642"/>
        <v>2.4880000000000003E-2</v>
      </c>
      <c r="BG966" s="132">
        <f t="shared" si="653"/>
        <v>5.5399999999999998E-3</v>
      </c>
      <c r="BH966" s="132"/>
      <c r="BI966" s="132">
        <f t="shared" si="625"/>
        <v>1.5403</v>
      </c>
      <c r="BJ966" s="132">
        <f t="shared" si="625"/>
        <v>2.5639000000000003</v>
      </c>
      <c r="BK966" s="132">
        <f t="shared" si="625"/>
        <v>3.5323500000000001</v>
      </c>
      <c r="BL966" s="132">
        <f t="shared" si="643"/>
        <v>0.33630000000000004</v>
      </c>
      <c r="BM966" s="132">
        <f t="shared" si="654"/>
        <v>1.4872000000000001</v>
      </c>
      <c r="BN966" s="132">
        <f t="shared" si="644"/>
        <v>0.89838000000000007</v>
      </c>
      <c r="BO966" s="132"/>
      <c r="BP966" s="132">
        <f t="shared" si="655"/>
        <v>3.9005500000000004</v>
      </c>
      <c r="BQ966" s="132">
        <f t="shared" si="656"/>
        <v>10.602</v>
      </c>
      <c r="BR966" s="132">
        <f t="shared" si="657"/>
        <v>0.37556</v>
      </c>
      <c r="BS966" s="132">
        <f t="shared" si="645"/>
        <v>0.13785</v>
      </c>
      <c r="BT966" s="132">
        <f t="shared" si="646"/>
        <v>1.4706000000000001</v>
      </c>
      <c r="BU966" s="132"/>
      <c r="BV966" s="132">
        <f t="shared" si="658"/>
        <v>0.34520000000000001</v>
      </c>
      <c r="BW966" s="133">
        <f t="shared" si="627"/>
        <v>2.4873000000000003</v>
      </c>
      <c r="BX966" s="133">
        <f t="shared" si="627"/>
        <v>2.3387000000000002</v>
      </c>
      <c r="BY966" s="133">
        <f t="shared" si="647"/>
        <v>0.34960000000000002</v>
      </c>
      <c r="BZ966" s="133">
        <f t="shared" si="648"/>
        <v>0.44450000000000001</v>
      </c>
      <c r="CA966" s="133">
        <f t="shared" si="649"/>
        <v>8.6E-3</v>
      </c>
      <c r="CB966" s="133">
        <f t="shared" si="650"/>
        <v>9.7000000000000011</v>
      </c>
      <c r="CC966" s="133"/>
      <c r="CD966" s="133">
        <f t="shared" si="651"/>
        <v>2.3624000000000001</v>
      </c>
    </row>
    <row r="967" spans="1:82" ht="15.75" x14ac:dyDescent="0.25">
      <c r="A967" s="125">
        <v>44065</v>
      </c>
      <c r="B967" s="138">
        <v>15522</v>
      </c>
      <c r="C967" s="138">
        <v>51184</v>
      </c>
      <c r="D967" s="138">
        <v>70564</v>
      </c>
      <c r="E967" s="138">
        <v>14877</v>
      </c>
      <c r="F967" s="138">
        <v>46192</v>
      </c>
      <c r="G967" s="138">
        <v>3710</v>
      </c>
      <c r="H967" s="138">
        <v>24629</v>
      </c>
      <c r="I967" s="138">
        <v>22693</v>
      </c>
      <c r="J967" s="138">
        <v>106146</v>
      </c>
      <c r="K967" s="138">
        <v>78762</v>
      </c>
      <c r="L967" s="138">
        <v>4222</v>
      </c>
      <c r="M967" s="138">
        <v>18921</v>
      </c>
      <c r="N967" s="138">
        <v>73</v>
      </c>
      <c r="O967" s="138">
        <v>19723</v>
      </c>
      <c r="P967" s="138">
        <v>24289</v>
      </c>
      <c r="Q967" s="138">
        <v>3281</v>
      </c>
      <c r="R967" s="138">
        <v>14092</v>
      </c>
      <c r="S967" s="138">
        <v>46504</v>
      </c>
      <c r="T967" s="138">
        <v>14422</v>
      </c>
      <c r="U967" s="138">
        <v>3213</v>
      </c>
      <c r="V967" s="138">
        <v>28546</v>
      </c>
      <c r="W967" s="138">
        <v>33554</v>
      </c>
      <c r="X967" s="138">
        <v>19251</v>
      </c>
      <c r="Y967" s="138">
        <v>13371</v>
      </c>
      <c r="Z967" s="138">
        <v>17038</v>
      </c>
      <c r="AA967" s="138">
        <v>46662</v>
      </c>
      <c r="AB967" s="138">
        <v>1418</v>
      </c>
      <c r="AC967" s="138">
        <v>1723</v>
      </c>
      <c r="AD967" s="138">
        <v>2195</v>
      </c>
      <c r="AE967" s="138">
        <v>34891</v>
      </c>
      <c r="AF967" s="138">
        <v>6562</v>
      </c>
      <c r="AG967" s="138">
        <v>11010</v>
      </c>
      <c r="AH967" s="138">
        <v>16480</v>
      </c>
      <c r="AI967" s="138">
        <v>14350</v>
      </c>
      <c r="AJ967" s="138">
        <v>383820</v>
      </c>
      <c r="AK967" s="128">
        <f t="shared" si="619"/>
        <v>0.18921000000000002</v>
      </c>
      <c r="AL967" s="129">
        <f t="shared" si="620"/>
        <v>1.5522</v>
      </c>
      <c r="AM967" s="129">
        <f t="shared" si="630"/>
        <v>2.5592000000000001</v>
      </c>
      <c r="AN967" s="129">
        <f t="shared" si="630"/>
        <v>3.5282</v>
      </c>
      <c r="AO967" s="129">
        <f t="shared" si="622"/>
        <v>10.614600000000001</v>
      </c>
      <c r="AP967" s="129">
        <f t="shared" si="623"/>
        <v>3.9381000000000004</v>
      </c>
      <c r="AQ967" s="129">
        <f t="shared" si="629"/>
        <v>0.1648</v>
      </c>
      <c r="AR967" s="129">
        <f t="shared" si="629"/>
        <v>0.14350000000000002</v>
      </c>
      <c r="AT967" s="131">
        <f t="shared" si="652"/>
        <v>44065</v>
      </c>
      <c r="AU967" s="132">
        <f t="shared" si="631"/>
        <v>0.34891000000000005</v>
      </c>
      <c r="AV967" s="132">
        <f t="shared" si="632"/>
        <v>0.46662000000000003</v>
      </c>
      <c r="AW967" s="132">
        <f t="shared" si="633"/>
        <v>0.46504000000000006</v>
      </c>
      <c r="AX967" s="132">
        <f t="shared" si="634"/>
        <v>1.7230000000000002E-2</v>
      </c>
      <c r="AY967" s="132">
        <f t="shared" si="635"/>
        <v>1.4180000000000002E-2</v>
      </c>
      <c r="AZ967" s="132">
        <f t="shared" si="636"/>
        <v>0.28546000000000005</v>
      </c>
      <c r="BA967" s="132">
        <f t="shared" si="637"/>
        <v>0.13371000000000002</v>
      </c>
      <c r="BB967" s="132">
        <f t="shared" si="638"/>
        <v>0.67108000000000001</v>
      </c>
      <c r="BC967" s="132">
        <f t="shared" si="639"/>
        <v>0.17038</v>
      </c>
      <c r="BD967" s="132">
        <f t="shared" si="640"/>
        <v>0.19251000000000001</v>
      </c>
      <c r="BE967" s="132">
        <f t="shared" si="641"/>
        <v>6.5620000000000012E-2</v>
      </c>
      <c r="BF967" s="132">
        <f t="shared" si="642"/>
        <v>2.1950000000000001E-2</v>
      </c>
      <c r="BG967" s="132">
        <f t="shared" si="653"/>
        <v>1.1009999999999999E-2</v>
      </c>
      <c r="BH967" s="132"/>
      <c r="BI967" s="132">
        <f t="shared" si="625"/>
        <v>1.5522</v>
      </c>
      <c r="BJ967" s="132">
        <f t="shared" si="625"/>
        <v>2.5592000000000001</v>
      </c>
      <c r="BK967" s="132">
        <f t="shared" si="625"/>
        <v>3.5282</v>
      </c>
      <c r="BL967" s="132">
        <f t="shared" si="643"/>
        <v>0.32130000000000003</v>
      </c>
      <c r="BM967" s="132">
        <f t="shared" si="654"/>
        <v>1.4877</v>
      </c>
      <c r="BN967" s="132">
        <f t="shared" si="644"/>
        <v>0.92384000000000011</v>
      </c>
      <c r="BO967" s="132"/>
      <c r="BP967" s="132">
        <f t="shared" si="655"/>
        <v>3.9381000000000004</v>
      </c>
      <c r="BQ967" s="132">
        <f t="shared" si="656"/>
        <v>10.614600000000001</v>
      </c>
      <c r="BR967" s="132">
        <f t="shared" si="657"/>
        <v>0.38381999999999999</v>
      </c>
      <c r="BS967" s="132">
        <f t="shared" si="645"/>
        <v>0.14422000000000001</v>
      </c>
      <c r="BT967" s="132">
        <f t="shared" si="646"/>
        <v>1.4092</v>
      </c>
      <c r="BU967" s="132"/>
      <c r="BV967" s="132">
        <f t="shared" si="658"/>
        <v>0.371</v>
      </c>
      <c r="BW967" s="133">
        <f t="shared" si="627"/>
        <v>2.4629000000000003</v>
      </c>
      <c r="BX967" s="133">
        <f t="shared" si="627"/>
        <v>2.2693000000000003</v>
      </c>
      <c r="BY967" s="133">
        <f t="shared" si="647"/>
        <v>0.3281</v>
      </c>
      <c r="BZ967" s="133">
        <f t="shared" si="648"/>
        <v>0.42220000000000002</v>
      </c>
      <c r="CA967" s="133">
        <f t="shared" si="649"/>
        <v>7.3000000000000001E-3</v>
      </c>
      <c r="CB967" s="133">
        <f t="shared" si="650"/>
        <v>9.8614999999999995</v>
      </c>
      <c r="CC967" s="133"/>
      <c r="CD967" s="133">
        <f t="shared" si="651"/>
        <v>2.4289000000000001</v>
      </c>
    </row>
    <row r="968" spans="1:82" ht="15.75" x14ac:dyDescent="0.25">
      <c r="A968" s="125">
        <v>44066</v>
      </c>
      <c r="B968" s="138">
        <v>15916</v>
      </c>
      <c r="C968" s="138">
        <v>52613</v>
      </c>
      <c r="D968" s="138">
        <v>71650</v>
      </c>
      <c r="E968" s="138">
        <v>14752</v>
      </c>
      <c r="F968" s="138">
        <v>47419</v>
      </c>
      <c r="G968" s="138">
        <v>3628</v>
      </c>
      <c r="H968" s="138">
        <v>23361</v>
      </c>
      <c r="I968" s="138">
        <v>21807</v>
      </c>
      <c r="J968" s="138">
        <v>106632</v>
      </c>
      <c r="K968" s="138">
        <v>78897</v>
      </c>
      <c r="L968" s="138">
        <v>4041</v>
      </c>
      <c r="M968" s="138">
        <v>19140</v>
      </c>
      <c r="N968" s="138">
        <v>88</v>
      </c>
      <c r="O968" s="138">
        <v>18900</v>
      </c>
      <c r="P968" s="138">
        <v>23871</v>
      </c>
      <c r="Q968" s="138">
        <v>3150</v>
      </c>
      <c r="R968" s="138">
        <v>14443</v>
      </c>
      <c r="S968" s="138">
        <v>46154</v>
      </c>
      <c r="T968" s="138">
        <v>14164</v>
      </c>
      <c r="U968" s="138">
        <v>3174</v>
      </c>
      <c r="V968" s="138">
        <v>30406</v>
      </c>
      <c r="W968" s="138">
        <v>33537</v>
      </c>
      <c r="X968" s="138">
        <v>18101</v>
      </c>
      <c r="Y968" s="138">
        <v>13774</v>
      </c>
      <c r="Z968" s="138">
        <v>16671</v>
      </c>
      <c r="AA968" s="138">
        <v>49399</v>
      </c>
      <c r="AB968" s="146">
        <v>1321</v>
      </c>
      <c r="AC968" s="138">
        <v>1675</v>
      </c>
      <c r="AD968" s="138">
        <v>1489</v>
      </c>
      <c r="AE968" s="138">
        <v>35936</v>
      </c>
      <c r="AF968" s="138">
        <v>7215</v>
      </c>
      <c r="AG968" s="138">
        <v>3710</v>
      </c>
      <c r="AH968" s="138">
        <v>16740</v>
      </c>
      <c r="AI968" s="138">
        <v>9800</v>
      </c>
      <c r="AJ968" s="138">
        <v>375320</v>
      </c>
      <c r="AK968" s="128">
        <f t="shared" si="619"/>
        <v>0.19140000000000001</v>
      </c>
      <c r="AL968" s="129">
        <f t="shared" si="620"/>
        <v>1.5916000000000001</v>
      </c>
      <c r="AM968" s="129">
        <f t="shared" si="630"/>
        <v>2.6306500000000002</v>
      </c>
      <c r="AN968" s="129">
        <f t="shared" si="630"/>
        <v>3.5825</v>
      </c>
      <c r="AO968" s="129">
        <f t="shared" si="622"/>
        <v>10.6632</v>
      </c>
      <c r="AP968" s="129">
        <f t="shared" si="623"/>
        <v>3.9448500000000002</v>
      </c>
      <c r="AQ968" s="129">
        <f t="shared" si="629"/>
        <v>0.16740000000000002</v>
      </c>
      <c r="AR968" s="129">
        <f t="shared" si="629"/>
        <v>9.8000000000000004E-2</v>
      </c>
      <c r="AT968" s="131">
        <f t="shared" si="652"/>
        <v>44066</v>
      </c>
      <c r="AU968" s="132">
        <f t="shared" si="631"/>
        <v>0.35936000000000001</v>
      </c>
      <c r="AV968" s="132">
        <f t="shared" si="632"/>
        <v>0.49399000000000004</v>
      </c>
      <c r="AW968" s="132">
        <f t="shared" si="633"/>
        <v>0.46154000000000006</v>
      </c>
      <c r="AX968" s="132">
        <f t="shared" si="634"/>
        <v>1.6750000000000001E-2</v>
      </c>
      <c r="AY968" s="132">
        <f t="shared" si="635"/>
        <v>1.3210000000000001E-2</v>
      </c>
      <c r="AZ968" s="132">
        <f t="shared" si="636"/>
        <v>0.30406000000000005</v>
      </c>
      <c r="BA968" s="132">
        <f t="shared" si="637"/>
        <v>0.13774</v>
      </c>
      <c r="BB968" s="132">
        <f t="shared" si="638"/>
        <v>0.67074</v>
      </c>
      <c r="BC968" s="132">
        <f t="shared" si="639"/>
        <v>0.16671000000000002</v>
      </c>
      <c r="BD968" s="132">
        <f t="shared" si="640"/>
        <v>0.18101</v>
      </c>
      <c r="BE968" s="132">
        <f t="shared" si="641"/>
        <v>7.2150000000000006E-2</v>
      </c>
      <c r="BF968" s="132">
        <f t="shared" si="642"/>
        <v>1.489E-2</v>
      </c>
      <c r="BG968" s="132">
        <f t="shared" si="653"/>
        <v>3.7099999999999998E-3</v>
      </c>
      <c r="BH968" s="132"/>
      <c r="BI968" s="132">
        <f t="shared" si="625"/>
        <v>1.5916000000000001</v>
      </c>
      <c r="BJ968" s="132">
        <f t="shared" si="625"/>
        <v>2.6306500000000002</v>
      </c>
      <c r="BK968" s="132">
        <f t="shared" si="625"/>
        <v>3.5825</v>
      </c>
      <c r="BL968" s="132">
        <f t="shared" si="643"/>
        <v>0.31740000000000002</v>
      </c>
      <c r="BM968" s="132">
        <f t="shared" si="654"/>
        <v>1.4752000000000001</v>
      </c>
      <c r="BN968" s="132">
        <f t="shared" si="644"/>
        <v>0.94838000000000011</v>
      </c>
      <c r="BO968" s="132"/>
      <c r="BP968" s="132">
        <f t="shared" si="655"/>
        <v>3.9448500000000002</v>
      </c>
      <c r="BQ968" s="132">
        <f t="shared" si="656"/>
        <v>10.6632</v>
      </c>
      <c r="BR968" s="132">
        <f t="shared" si="657"/>
        <v>0.37531999999999999</v>
      </c>
      <c r="BS968" s="132">
        <f t="shared" si="645"/>
        <v>0.14164000000000002</v>
      </c>
      <c r="BT968" s="132">
        <f t="shared" si="646"/>
        <v>1.4443000000000001</v>
      </c>
      <c r="BU968" s="132"/>
      <c r="BV968" s="132">
        <f t="shared" si="658"/>
        <v>0.36280000000000001</v>
      </c>
      <c r="BW968" s="133">
        <f t="shared" si="627"/>
        <v>2.3361000000000001</v>
      </c>
      <c r="BX968" s="133">
        <f t="shared" si="627"/>
        <v>2.1807000000000003</v>
      </c>
      <c r="BY968" s="133">
        <f t="shared" si="647"/>
        <v>0.315</v>
      </c>
      <c r="BZ968" s="133">
        <f t="shared" si="648"/>
        <v>0.40410000000000001</v>
      </c>
      <c r="CA968" s="133">
        <f t="shared" si="649"/>
        <v>8.8000000000000005E-3</v>
      </c>
      <c r="CB968" s="133">
        <f t="shared" si="650"/>
        <v>9.4500000000000011</v>
      </c>
      <c r="CC968" s="133"/>
      <c r="CD968" s="133">
        <f t="shared" si="651"/>
        <v>2.3871000000000002</v>
      </c>
    </row>
    <row r="969" spans="1:82" ht="15.75" x14ac:dyDescent="0.25">
      <c r="A969" s="125">
        <v>44067</v>
      </c>
      <c r="B969" s="138">
        <v>15170</v>
      </c>
      <c r="C969" s="138">
        <v>50782</v>
      </c>
      <c r="D969" s="138">
        <v>70075</v>
      </c>
      <c r="E969" s="138">
        <v>14608</v>
      </c>
      <c r="F969" s="138">
        <v>44230</v>
      </c>
      <c r="G969" s="138">
        <v>2897</v>
      </c>
      <c r="H969" s="138">
        <v>20388</v>
      </c>
      <c r="I969" s="138">
        <v>18850</v>
      </c>
      <c r="J969" s="138">
        <v>105258</v>
      </c>
      <c r="K969" s="138">
        <v>77171</v>
      </c>
      <c r="L969" s="138">
        <v>3922</v>
      </c>
      <c r="M969" s="138">
        <v>10539</v>
      </c>
      <c r="N969" s="138">
        <v>118</v>
      </c>
      <c r="O969" s="138">
        <v>18387</v>
      </c>
      <c r="P969" s="138">
        <v>21081</v>
      </c>
      <c r="Q969" s="138">
        <v>3053</v>
      </c>
      <c r="R969" s="138">
        <v>14487</v>
      </c>
      <c r="S969" s="138">
        <v>50192</v>
      </c>
      <c r="T969" s="138">
        <v>13591</v>
      </c>
      <c r="U969" s="138">
        <v>3151</v>
      </c>
      <c r="V969" s="138">
        <v>28249</v>
      </c>
      <c r="W969" s="138">
        <v>33082</v>
      </c>
      <c r="X969" s="138">
        <v>15969</v>
      </c>
      <c r="Y969" s="138">
        <v>14325</v>
      </c>
      <c r="Z969" s="138">
        <v>15854</v>
      </c>
      <c r="AA969" s="138">
        <v>47580</v>
      </c>
      <c r="AB969" s="138">
        <v>1207</v>
      </c>
      <c r="AC969" s="138">
        <v>1111</v>
      </c>
      <c r="AD969" s="138">
        <v>2359</v>
      </c>
      <c r="AE969" s="138">
        <v>36587</v>
      </c>
      <c r="AF969" s="138">
        <v>7100</v>
      </c>
      <c r="AG969" s="138">
        <v>11010</v>
      </c>
      <c r="AH969" s="138">
        <v>16750</v>
      </c>
      <c r="AI969" s="138">
        <v>14890</v>
      </c>
      <c r="AJ969" s="138">
        <v>368620</v>
      </c>
      <c r="AK969" s="128">
        <f t="shared" si="619"/>
        <v>0.10539000000000001</v>
      </c>
      <c r="AL969" s="129">
        <f t="shared" si="620"/>
        <v>1.5170000000000001</v>
      </c>
      <c r="AM969" s="129">
        <f t="shared" si="630"/>
        <v>2.5390999999999999</v>
      </c>
      <c r="AN969" s="129">
        <f t="shared" si="630"/>
        <v>3.5037500000000001</v>
      </c>
      <c r="AO969" s="129">
        <f t="shared" si="622"/>
        <v>10.5258</v>
      </c>
      <c r="AP969" s="129">
        <f t="shared" si="623"/>
        <v>3.8585500000000001</v>
      </c>
      <c r="AQ969" s="129">
        <f t="shared" si="629"/>
        <v>0.16750000000000001</v>
      </c>
      <c r="AR969" s="129">
        <f t="shared" si="629"/>
        <v>0.1489</v>
      </c>
      <c r="AT969" s="131">
        <f t="shared" si="652"/>
        <v>44067</v>
      </c>
      <c r="AU969" s="132">
        <f t="shared" si="631"/>
        <v>0.36587000000000003</v>
      </c>
      <c r="AV969" s="132">
        <f t="shared" si="632"/>
        <v>0.47580000000000006</v>
      </c>
      <c r="AW969" s="132">
        <f t="shared" si="633"/>
        <v>0.50192000000000003</v>
      </c>
      <c r="AX969" s="132">
        <f t="shared" si="634"/>
        <v>1.111E-2</v>
      </c>
      <c r="AY969" s="132">
        <f t="shared" si="635"/>
        <v>1.2070000000000001E-2</v>
      </c>
      <c r="AZ969" s="132">
        <f t="shared" si="636"/>
        <v>0.28249000000000002</v>
      </c>
      <c r="BA969" s="132">
        <f t="shared" si="637"/>
        <v>0.14325000000000002</v>
      </c>
      <c r="BB969" s="132">
        <f t="shared" si="638"/>
        <v>0.66164000000000001</v>
      </c>
      <c r="BC969" s="132">
        <f t="shared" si="639"/>
        <v>0.15854000000000001</v>
      </c>
      <c r="BD969" s="132">
        <f t="shared" si="640"/>
        <v>0.15969000000000003</v>
      </c>
      <c r="BE969" s="132">
        <f t="shared" si="641"/>
        <v>7.1000000000000008E-2</v>
      </c>
      <c r="BF969" s="132">
        <f t="shared" si="642"/>
        <v>2.3590000000000003E-2</v>
      </c>
      <c r="BG969" s="132">
        <f t="shared" si="653"/>
        <v>1.1009999999999999E-2</v>
      </c>
      <c r="BH969" s="132"/>
      <c r="BI969" s="132">
        <f t="shared" si="625"/>
        <v>1.5170000000000001</v>
      </c>
      <c r="BJ969" s="132">
        <f t="shared" si="625"/>
        <v>2.5390999999999999</v>
      </c>
      <c r="BK969" s="132">
        <f t="shared" si="625"/>
        <v>3.5037500000000001</v>
      </c>
      <c r="BL969" s="132">
        <f t="shared" si="643"/>
        <v>0.31509999999999999</v>
      </c>
      <c r="BM969" s="132">
        <f t="shared" si="654"/>
        <v>1.4608000000000001</v>
      </c>
      <c r="BN969" s="132">
        <f t="shared" si="644"/>
        <v>0.88460000000000005</v>
      </c>
      <c r="BO969" s="132"/>
      <c r="BP969" s="132">
        <f t="shared" si="655"/>
        <v>3.8585500000000001</v>
      </c>
      <c r="BQ969" s="132">
        <f t="shared" si="656"/>
        <v>10.5258</v>
      </c>
      <c r="BR969" s="132">
        <f t="shared" si="657"/>
        <v>0.36862</v>
      </c>
      <c r="BS969" s="132">
        <f t="shared" si="645"/>
        <v>0.13591</v>
      </c>
      <c r="BT969" s="132">
        <f t="shared" si="646"/>
        <v>1.4487000000000001</v>
      </c>
      <c r="BU969" s="132"/>
      <c r="BV969" s="132">
        <f t="shared" si="658"/>
        <v>0.28970000000000001</v>
      </c>
      <c r="BW969" s="133">
        <f t="shared" si="627"/>
        <v>2.0388000000000002</v>
      </c>
      <c r="BX969" s="133">
        <f t="shared" si="627"/>
        <v>1.885</v>
      </c>
      <c r="BY969" s="133">
        <f t="shared" si="647"/>
        <v>0.30530000000000002</v>
      </c>
      <c r="BZ969" s="133">
        <f t="shared" si="648"/>
        <v>0.39219999999999999</v>
      </c>
      <c r="CA969" s="133">
        <f t="shared" si="649"/>
        <v>1.18E-2</v>
      </c>
      <c r="CB969" s="133">
        <f t="shared" si="650"/>
        <v>9.1935000000000002</v>
      </c>
      <c r="CC969" s="133"/>
      <c r="CD969" s="133">
        <f t="shared" si="651"/>
        <v>2.1081000000000003</v>
      </c>
    </row>
    <row r="970" spans="1:82" ht="15.75" x14ac:dyDescent="0.25">
      <c r="A970" s="125">
        <v>44068</v>
      </c>
      <c r="B970" s="138">
        <v>14757</v>
      </c>
      <c r="C970" s="138">
        <v>49280</v>
      </c>
      <c r="D970" s="138">
        <v>68799</v>
      </c>
      <c r="E970" s="138">
        <v>14271</v>
      </c>
      <c r="F970" s="138">
        <v>44587</v>
      </c>
      <c r="G970" s="138">
        <v>2571</v>
      </c>
      <c r="H970" s="138">
        <v>18659</v>
      </c>
      <c r="I970" s="138">
        <v>16971</v>
      </c>
      <c r="J970" s="138">
        <v>104276</v>
      </c>
      <c r="K970" s="138">
        <v>76772</v>
      </c>
      <c r="L970" s="158">
        <v>3922</v>
      </c>
      <c r="M970" s="138">
        <v>10550</v>
      </c>
      <c r="N970" s="158">
        <v>118</v>
      </c>
      <c r="O970" s="138">
        <v>17801</v>
      </c>
      <c r="P970" s="138">
        <v>20320</v>
      </c>
      <c r="Q970" s="138">
        <v>2972</v>
      </c>
      <c r="R970" s="138">
        <v>14635</v>
      </c>
      <c r="S970" s="138">
        <v>49911</v>
      </c>
      <c r="T970" s="138">
        <v>13482</v>
      </c>
      <c r="U970" s="138">
        <v>3044</v>
      </c>
      <c r="V970" s="138">
        <v>27579</v>
      </c>
      <c r="W970" s="138">
        <v>34492</v>
      </c>
      <c r="X970" s="138">
        <v>15635</v>
      </c>
      <c r="Y970" s="138">
        <v>13135</v>
      </c>
      <c r="Z970" s="138">
        <v>16160</v>
      </c>
      <c r="AA970" s="138">
        <v>45372</v>
      </c>
      <c r="AB970" s="138">
        <v>1061</v>
      </c>
      <c r="AC970" s="138">
        <v>1008</v>
      </c>
      <c r="AD970" s="138">
        <v>3047</v>
      </c>
      <c r="AE970" s="138">
        <v>35468</v>
      </c>
      <c r="AF970" s="138">
        <v>7569</v>
      </c>
      <c r="AG970" s="138">
        <v>2300</v>
      </c>
      <c r="AH970" s="138">
        <v>18450</v>
      </c>
      <c r="AI970" s="138">
        <v>20270</v>
      </c>
      <c r="AJ970" s="138">
        <v>382240</v>
      </c>
      <c r="AK970" s="128">
        <f t="shared" si="619"/>
        <v>0.10550000000000001</v>
      </c>
      <c r="AL970" s="129">
        <f t="shared" si="620"/>
        <v>1.4757</v>
      </c>
      <c r="AM970" s="129">
        <f t="shared" si="630"/>
        <v>2.464</v>
      </c>
      <c r="AN970" s="129">
        <f t="shared" si="630"/>
        <v>3.4399500000000001</v>
      </c>
      <c r="AO970" s="129">
        <f t="shared" si="622"/>
        <v>10.4276</v>
      </c>
      <c r="AP970" s="129">
        <f t="shared" si="623"/>
        <v>3.8386</v>
      </c>
      <c r="AQ970" s="129">
        <f t="shared" si="629"/>
        <v>0.18450000000000003</v>
      </c>
      <c r="AR970" s="129">
        <f t="shared" si="629"/>
        <v>0.20270000000000002</v>
      </c>
      <c r="AT970" s="131">
        <f t="shared" si="652"/>
        <v>44068</v>
      </c>
      <c r="AU970" s="132">
        <f t="shared" si="631"/>
        <v>0.35468000000000005</v>
      </c>
      <c r="AV970" s="132">
        <f t="shared" si="632"/>
        <v>0.45372000000000001</v>
      </c>
      <c r="AW970" s="132">
        <f t="shared" si="633"/>
        <v>0.49911000000000005</v>
      </c>
      <c r="AX970" s="132">
        <f t="shared" si="634"/>
        <v>1.008E-2</v>
      </c>
      <c r="AY970" s="132">
        <f t="shared" si="635"/>
        <v>1.0610000000000001E-2</v>
      </c>
      <c r="AZ970" s="132">
        <f t="shared" si="636"/>
        <v>0.27579000000000004</v>
      </c>
      <c r="BA970" s="132">
        <f t="shared" si="637"/>
        <v>0.13135000000000002</v>
      </c>
      <c r="BB970" s="132">
        <f t="shared" si="638"/>
        <v>0.68984000000000001</v>
      </c>
      <c r="BC970" s="132">
        <f t="shared" si="639"/>
        <v>0.16160000000000002</v>
      </c>
      <c r="BD970" s="132">
        <f t="shared" si="640"/>
        <v>0.15635000000000002</v>
      </c>
      <c r="BE970" s="132">
        <f t="shared" si="641"/>
        <v>7.5690000000000007E-2</v>
      </c>
      <c r="BF970" s="132">
        <f t="shared" si="642"/>
        <v>3.0470000000000004E-2</v>
      </c>
      <c r="BG970" s="132">
        <f t="shared" si="653"/>
        <v>2.3E-3</v>
      </c>
      <c r="BH970" s="132"/>
      <c r="BI970" s="132">
        <f t="shared" si="625"/>
        <v>1.4757</v>
      </c>
      <c r="BJ970" s="132">
        <f t="shared" si="625"/>
        <v>2.464</v>
      </c>
      <c r="BK970" s="132">
        <f t="shared" si="625"/>
        <v>3.4399500000000001</v>
      </c>
      <c r="BL970" s="132">
        <f t="shared" si="643"/>
        <v>0.3044</v>
      </c>
      <c r="BM970" s="132">
        <f t="shared" si="654"/>
        <v>1.4271</v>
      </c>
      <c r="BN970" s="132">
        <f t="shared" si="644"/>
        <v>0.89174000000000009</v>
      </c>
      <c r="BO970" s="132"/>
      <c r="BP970" s="132">
        <f t="shared" si="655"/>
        <v>3.8386</v>
      </c>
      <c r="BQ970" s="132">
        <f t="shared" si="656"/>
        <v>10.4276</v>
      </c>
      <c r="BR970" s="132">
        <f t="shared" si="657"/>
        <v>0.38223999999999997</v>
      </c>
      <c r="BS970" s="132">
        <f t="shared" si="645"/>
        <v>0.13482000000000002</v>
      </c>
      <c r="BT970" s="132">
        <f t="shared" si="646"/>
        <v>1.4635</v>
      </c>
      <c r="BU970" s="132"/>
      <c r="BV970" s="132">
        <f t="shared" si="658"/>
        <v>0.2571</v>
      </c>
      <c r="BW970" s="133">
        <f t="shared" si="627"/>
        <v>1.8659000000000001</v>
      </c>
      <c r="BX970" s="133">
        <f t="shared" si="627"/>
        <v>1.6971000000000001</v>
      </c>
      <c r="BY970" s="133">
        <f t="shared" si="647"/>
        <v>0.29720000000000002</v>
      </c>
      <c r="BZ970" s="133">
        <f t="shared" si="648"/>
        <v>0.39219999999999999</v>
      </c>
      <c r="CA970" s="133">
        <f t="shared" si="649"/>
        <v>1.18E-2</v>
      </c>
      <c r="CB970" s="133">
        <f t="shared" si="650"/>
        <v>8.900500000000001</v>
      </c>
      <c r="CC970" s="133"/>
      <c r="CD970" s="133">
        <f t="shared" si="651"/>
        <v>2.032</v>
      </c>
    </row>
    <row r="971" spans="1:82" ht="15.75" x14ac:dyDescent="0.25">
      <c r="A971" s="125">
        <v>44069</v>
      </c>
      <c r="B971" s="138">
        <v>14801</v>
      </c>
      <c r="C971" s="138">
        <v>49051</v>
      </c>
      <c r="D971" s="138">
        <v>68081</v>
      </c>
      <c r="E971" s="138">
        <v>13996</v>
      </c>
      <c r="F971" s="138">
        <v>44286</v>
      </c>
      <c r="G971" s="138">
        <v>2480</v>
      </c>
      <c r="H971" s="138">
        <v>17668</v>
      </c>
      <c r="I971" s="138">
        <v>17259</v>
      </c>
      <c r="J971" s="138">
        <v>102700</v>
      </c>
      <c r="K971" s="138">
        <v>75107</v>
      </c>
      <c r="L971" s="138">
        <v>3923</v>
      </c>
      <c r="M971" s="138">
        <v>5624</v>
      </c>
      <c r="N971" s="138">
        <v>117</v>
      </c>
      <c r="O971" s="138">
        <v>17158</v>
      </c>
      <c r="P971" s="138">
        <v>19670</v>
      </c>
      <c r="Q971" s="138">
        <v>2859</v>
      </c>
      <c r="R971" s="138">
        <v>13999</v>
      </c>
      <c r="S971" s="138">
        <v>48819</v>
      </c>
      <c r="T971" s="138">
        <v>13596</v>
      </c>
      <c r="U971" s="138">
        <v>2927</v>
      </c>
      <c r="V971" s="138">
        <v>27186</v>
      </c>
      <c r="W971" s="138">
        <v>33288</v>
      </c>
      <c r="X971" s="138">
        <v>14956</v>
      </c>
      <c r="Y971" s="138">
        <v>13038</v>
      </c>
      <c r="Z971" s="138">
        <v>16304</v>
      </c>
      <c r="AA971" s="138">
        <v>45949</v>
      </c>
      <c r="AB971" s="138">
        <v>1188</v>
      </c>
      <c r="AC971" s="138">
        <v>1162</v>
      </c>
      <c r="AD971" s="138">
        <v>1880</v>
      </c>
      <c r="AE971" s="138">
        <v>32778</v>
      </c>
      <c r="AF971" s="138">
        <v>7768</v>
      </c>
      <c r="AG971" s="138">
        <v>10850</v>
      </c>
      <c r="AH971" s="138">
        <v>16620</v>
      </c>
      <c r="AI971" s="138">
        <v>12020</v>
      </c>
      <c r="AJ971" s="138">
        <v>374580</v>
      </c>
      <c r="AK971" s="128">
        <f t="shared" si="619"/>
        <v>5.6240000000000005E-2</v>
      </c>
      <c r="AL971" s="129">
        <f t="shared" si="620"/>
        <v>1.4801</v>
      </c>
      <c r="AM971" s="129">
        <f t="shared" si="630"/>
        <v>2.45255</v>
      </c>
      <c r="AN971" s="129">
        <f t="shared" si="630"/>
        <v>3.4040500000000002</v>
      </c>
      <c r="AO971" s="129">
        <f t="shared" si="622"/>
        <v>10.270000000000001</v>
      </c>
      <c r="AP971" s="129">
        <f t="shared" si="623"/>
        <v>3.75535</v>
      </c>
      <c r="AQ971" s="129">
        <f t="shared" si="629"/>
        <v>0.16620000000000001</v>
      </c>
      <c r="AR971" s="129">
        <f t="shared" si="629"/>
        <v>0.12020000000000002</v>
      </c>
      <c r="AT971" s="131">
        <f t="shared" si="652"/>
        <v>44069</v>
      </c>
      <c r="AU971" s="132">
        <f t="shared" si="631"/>
        <v>0.32778000000000002</v>
      </c>
      <c r="AV971" s="132">
        <f t="shared" si="632"/>
        <v>0.45949000000000007</v>
      </c>
      <c r="AW971" s="132">
        <f t="shared" si="633"/>
        <v>0.48819000000000001</v>
      </c>
      <c r="AX971" s="132">
        <f t="shared" si="634"/>
        <v>1.162E-2</v>
      </c>
      <c r="AY971" s="132">
        <f t="shared" si="635"/>
        <v>1.1880000000000002E-2</v>
      </c>
      <c r="AZ971" s="132">
        <f t="shared" si="636"/>
        <v>0.27186000000000005</v>
      </c>
      <c r="BA971" s="132">
        <f t="shared" si="637"/>
        <v>0.13038000000000002</v>
      </c>
      <c r="BB971" s="132">
        <f t="shared" si="638"/>
        <v>0.66576000000000002</v>
      </c>
      <c r="BC971" s="132">
        <f t="shared" si="639"/>
        <v>0.16304000000000002</v>
      </c>
      <c r="BD971" s="132">
        <f t="shared" si="640"/>
        <v>0.14956</v>
      </c>
      <c r="BE971" s="132">
        <f t="shared" si="641"/>
        <v>7.7680000000000013E-2</v>
      </c>
      <c r="BF971" s="132">
        <f t="shared" si="642"/>
        <v>1.8800000000000001E-2</v>
      </c>
      <c r="BG971" s="132">
        <f t="shared" si="653"/>
        <v>1.085E-2</v>
      </c>
      <c r="BH971" s="132"/>
      <c r="BI971" s="132">
        <f t="shared" si="625"/>
        <v>1.4801</v>
      </c>
      <c r="BJ971" s="132">
        <f t="shared" si="625"/>
        <v>2.45255</v>
      </c>
      <c r="BK971" s="132">
        <f t="shared" si="625"/>
        <v>3.4040500000000002</v>
      </c>
      <c r="BL971" s="132">
        <f t="shared" si="643"/>
        <v>0.29270000000000002</v>
      </c>
      <c r="BM971" s="132">
        <f t="shared" si="654"/>
        <v>1.3996000000000002</v>
      </c>
      <c r="BN971" s="132">
        <f t="shared" si="644"/>
        <v>0.88572000000000006</v>
      </c>
      <c r="BO971" s="132"/>
      <c r="BP971" s="132">
        <f t="shared" si="655"/>
        <v>3.75535</v>
      </c>
      <c r="BQ971" s="132">
        <f t="shared" si="656"/>
        <v>10.270000000000001</v>
      </c>
      <c r="BR971" s="132">
        <f t="shared" si="657"/>
        <v>0.37457999999999997</v>
      </c>
      <c r="BS971" s="132">
        <f t="shared" si="645"/>
        <v>0.13596</v>
      </c>
      <c r="BT971" s="132">
        <f t="shared" si="646"/>
        <v>1.3999000000000001</v>
      </c>
      <c r="BU971" s="132"/>
      <c r="BV971" s="132">
        <f t="shared" si="658"/>
        <v>0.248</v>
      </c>
      <c r="BW971" s="133">
        <f t="shared" si="627"/>
        <v>1.7668000000000001</v>
      </c>
      <c r="BX971" s="133">
        <f t="shared" si="627"/>
        <v>1.7259</v>
      </c>
      <c r="BY971" s="133">
        <f t="shared" si="647"/>
        <v>0.28589999999999999</v>
      </c>
      <c r="BZ971" s="133">
        <f t="shared" si="648"/>
        <v>0.39230000000000004</v>
      </c>
      <c r="CA971" s="133">
        <f t="shared" si="649"/>
        <v>1.17E-2</v>
      </c>
      <c r="CB971" s="133">
        <f t="shared" si="650"/>
        <v>8.5790000000000006</v>
      </c>
      <c r="CC971" s="133"/>
      <c r="CD971" s="133">
        <f t="shared" si="651"/>
        <v>1.9670000000000001</v>
      </c>
    </row>
    <row r="972" spans="1:82" ht="15.75" x14ac:dyDescent="0.25">
      <c r="A972" s="125">
        <v>44070</v>
      </c>
      <c r="B972" s="138">
        <v>15063</v>
      </c>
      <c r="C972" s="138">
        <v>49628</v>
      </c>
      <c r="D972" s="138">
        <v>68886</v>
      </c>
      <c r="E972" s="138">
        <v>13787</v>
      </c>
      <c r="F972" s="138">
        <v>44480</v>
      </c>
      <c r="G972" s="138">
        <v>2673</v>
      </c>
      <c r="H972" s="138">
        <v>17902</v>
      </c>
      <c r="I972" s="138">
        <v>16552</v>
      </c>
      <c r="J972" s="138">
        <v>102629</v>
      </c>
      <c r="K972" s="138">
        <v>75547</v>
      </c>
      <c r="L972" s="138">
        <v>3819</v>
      </c>
      <c r="M972" s="138">
        <v>1883</v>
      </c>
      <c r="N972" s="138">
        <v>116</v>
      </c>
      <c r="O972" s="138">
        <v>17552</v>
      </c>
      <c r="P972" s="138">
        <v>20183</v>
      </c>
      <c r="Q972" s="138">
        <v>2760</v>
      </c>
      <c r="R972" s="138">
        <v>13644</v>
      </c>
      <c r="S972" s="138">
        <v>47622</v>
      </c>
      <c r="T972" s="138">
        <v>12944</v>
      </c>
      <c r="U972" s="138">
        <v>2901</v>
      </c>
      <c r="V972" s="138">
        <v>27584</v>
      </c>
      <c r="W972" s="138">
        <v>31297</v>
      </c>
      <c r="X972" s="138">
        <v>15625</v>
      </c>
      <c r="Y972" s="138">
        <v>12896</v>
      </c>
      <c r="Z972" s="138">
        <v>16022</v>
      </c>
      <c r="AA972" s="138">
        <v>46001</v>
      </c>
      <c r="AB972" s="138">
        <v>1246</v>
      </c>
      <c r="AC972" s="138">
        <v>1265</v>
      </c>
      <c r="AD972" s="138">
        <v>2936</v>
      </c>
      <c r="AE972" s="138">
        <v>33150</v>
      </c>
      <c r="AF972" s="138">
        <v>7211</v>
      </c>
      <c r="AG972" s="138">
        <v>11010</v>
      </c>
      <c r="AH972" s="138">
        <v>21240</v>
      </c>
      <c r="AI972" s="138">
        <v>18910</v>
      </c>
      <c r="AJ972" s="138">
        <v>381200</v>
      </c>
      <c r="AK972" s="128">
        <f t="shared" si="619"/>
        <v>1.8830000000000003E-2</v>
      </c>
      <c r="AL972" s="129">
        <f t="shared" si="620"/>
        <v>1.5063</v>
      </c>
      <c r="AM972" s="129">
        <f t="shared" si="630"/>
        <v>2.4814000000000003</v>
      </c>
      <c r="AN972" s="129">
        <f t="shared" si="630"/>
        <v>3.4443000000000001</v>
      </c>
      <c r="AO972" s="129">
        <f t="shared" si="622"/>
        <v>10.2629</v>
      </c>
      <c r="AP972" s="129">
        <f t="shared" si="623"/>
        <v>3.7773500000000002</v>
      </c>
      <c r="AQ972" s="129">
        <f t="shared" si="629"/>
        <v>0.21240000000000001</v>
      </c>
      <c r="AR972" s="129">
        <f t="shared" si="629"/>
        <v>0.18910000000000002</v>
      </c>
      <c r="AT972" s="131">
        <f t="shared" si="652"/>
        <v>44070</v>
      </c>
      <c r="AU972" s="132">
        <f t="shared" si="631"/>
        <v>0.33150000000000002</v>
      </c>
      <c r="AV972" s="132">
        <f t="shared" si="632"/>
        <v>0.46001000000000003</v>
      </c>
      <c r="AW972" s="132">
        <f t="shared" si="633"/>
        <v>0.47622000000000003</v>
      </c>
      <c r="AX972" s="132">
        <f t="shared" si="634"/>
        <v>1.2650000000000002E-2</v>
      </c>
      <c r="AY972" s="132">
        <f t="shared" si="635"/>
        <v>1.2460000000000001E-2</v>
      </c>
      <c r="AZ972" s="132">
        <f t="shared" si="636"/>
        <v>0.27584000000000003</v>
      </c>
      <c r="BA972" s="132">
        <f t="shared" si="637"/>
        <v>0.12896000000000002</v>
      </c>
      <c r="BB972" s="132">
        <f t="shared" si="638"/>
        <v>0.62594000000000005</v>
      </c>
      <c r="BC972" s="132">
        <f t="shared" si="639"/>
        <v>0.16022</v>
      </c>
      <c r="BD972" s="132">
        <f t="shared" si="640"/>
        <v>0.15625</v>
      </c>
      <c r="BE972" s="132">
        <f t="shared" si="641"/>
        <v>7.2110000000000007E-2</v>
      </c>
      <c r="BF972" s="132">
        <f t="shared" si="642"/>
        <v>2.9360000000000001E-2</v>
      </c>
      <c r="BG972" s="132">
        <f t="shared" si="653"/>
        <v>1.1009999999999999E-2</v>
      </c>
      <c r="BH972" s="132"/>
      <c r="BI972" s="132">
        <f t="shared" si="625"/>
        <v>1.5063</v>
      </c>
      <c r="BJ972" s="132">
        <f t="shared" si="625"/>
        <v>2.4814000000000003</v>
      </c>
      <c r="BK972" s="132">
        <f t="shared" si="625"/>
        <v>3.4443000000000001</v>
      </c>
      <c r="BL972" s="132">
        <f t="shared" si="643"/>
        <v>0.29010000000000002</v>
      </c>
      <c r="BM972" s="132">
        <f t="shared" si="654"/>
        <v>1.3787</v>
      </c>
      <c r="BN972" s="132">
        <f t="shared" si="644"/>
        <v>0.88960000000000006</v>
      </c>
      <c r="BO972" s="132"/>
      <c r="BP972" s="132">
        <f t="shared" si="655"/>
        <v>3.7773500000000002</v>
      </c>
      <c r="BQ972" s="132">
        <f t="shared" si="656"/>
        <v>10.2629</v>
      </c>
      <c r="BR972" s="132">
        <f t="shared" si="657"/>
        <v>0.38119999999999998</v>
      </c>
      <c r="BS972" s="132">
        <f t="shared" si="645"/>
        <v>0.12944</v>
      </c>
      <c r="BT972" s="132">
        <f t="shared" si="646"/>
        <v>1.3644000000000001</v>
      </c>
      <c r="BU972" s="132"/>
      <c r="BV972" s="132">
        <f t="shared" si="658"/>
        <v>0.26730000000000004</v>
      </c>
      <c r="BW972" s="133">
        <f t="shared" si="627"/>
        <v>1.7902</v>
      </c>
      <c r="BX972" s="133">
        <f t="shared" si="627"/>
        <v>1.6552</v>
      </c>
      <c r="BY972" s="133">
        <f t="shared" si="647"/>
        <v>0.27600000000000002</v>
      </c>
      <c r="BZ972" s="133">
        <f t="shared" si="648"/>
        <v>0.38190000000000002</v>
      </c>
      <c r="CA972" s="133">
        <f t="shared" si="649"/>
        <v>1.1600000000000001E-2</v>
      </c>
      <c r="CB972" s="133">
        <f t="shared" si="650"/>
        <v>8.7759999999999998</v>
      </c>
      <c r="CC972" s="133"/>
      <c r="CD972" s="133">
        <f t="shared" si="651"/>
        <v>2.0183</v>
      </c>
    </row>
    <row r="973" spans="1:82" ht="15.75" x14ac:dyDescent="0.25">
      <c r="A973" s="125">
        <v>44071</v>
      </c>
      <c r="B973" s="138">
        <v>15126</v>
      </c>
      <c r="C973" s="138">
        <v>49906</v>
      </c>
      <c r="D973" s="138">
        <v>68935</v>
      </c>
      <c r="E973" s="138">
        <v>14111</v>
      </c>
      <c r="F973" s="138">
        <v>44597</v>
      </c>
      <c r="G973" s="138">
        <v>3225</v>
      </c>
      <c r="H973" s="138">
        <v>19566</v>
      </c>
      <c r="I973" s="138">
        <v>16950</v>
      </c>
      <c r="J973" s="138">
        <v>103400</v>
      </c>
      <c r="K973" s="138">
        <v>76055</v>
      </c>
      <c r="L973" s="138">
        <v>3747</v>
      </c>
      <c r="M973" s="138">
        <v>4469</v>
      </c>
      <c r="N973" s="138">
        <v>88</v>
      </c>
      <c r="O973" s="138">
        <v>17193</v>
      </c>
      <c r="P973" s="138">
        <v>20897</v>
      </c>
      <c r="Q973" s="138">
        <v>2749</v>
      </c>
      <c r="R973" s="138">
        <v>14402</v>
      </c>
      <c r="S973" s="138">
        <v>47543</v>
      </c>
      <c r="T973" s="138">
        <v>13162</v>
      </c>
      <c r="U973" s="138">
        <v>3044</v>
      </c>
      <c r="V973" s="138">
        <v>27218</v>
      </c>
      <c r="W973" s="138">
        <v>33351</v>
      </c>
      <c r="X973" s="138">
        <v>15019</v>
      </c>
      <c r="Y973" s="138">
        <v>12869</v>
      </c>
      <c r="Z973" s="138">
        <v>16281</v>
      </c>
      <c r="AA973" s="138">
        <v>45230</v>
      </c>
      <c r="AB973" s="138">
        <v>1351</v>
      </c>
      <c r="AC973" s="138">
        <v>1424</v>
      </c>
      <c r="AD973" s="138">
        <v>2124</v>
      </c>
      <c r="AE973" s="138">
        <v>33200</v>
      </c>
      <c r="AF973" s="138">
        <v>6272</v>
      </c>
      <c r="AG973" s="138">
        <v>1060</v>
      </c>
      <c r="AH973" s="138">
        <v>13030</v>
      </c>
      <c r="AI973" s="138">
        <v>12560</v>
      </c>
      <c r="AJ973" s="138">
        <v>377280</v>
      </c>
      <c r="AK973" s="128">
        <f t="shared" si="619"/>
        <v>4.4690000000000001E-2</v>
      </c>
      <c r="AL973" s="129">
        <f t="shared" si="620"/>
        <v>1.5126000000000002</v>
      </c>
      <c r="AM973" s="129">
        <f t="shared" si="630"/>
        <v>2.4953000000000003</v>
      </c>
      <c r="AN973" s="129">
        <f t="shared" si="630"/>
        <v>3.4467500000000002</v>
      </c>
      <c r="AO973" s="129">
        <f t="shared" si="622"/>
        <v>10.34</v>
      </c>
      <c r="AP973" s="129">
        <f t="shared" si="623"/>
        <v>3.8027500000000001</v>
      </c>
      <c r="AQ973" s="129">
        <f t="shared" si="629"/>
        <v>0.1303</v>
      </c>
      <c r="AR973" s="129">
        <f t="shared" si="629"/>
        <v>0.12560000000000002</v>
      </c>
      <c r="AT973" s="131">
        <f t="shared" si="652"/>
        <v>44071</v>
      </c>
      <c r="AU973" s="132">
        <f t="shared" si="631"/>
        <v>0.33200000000000002</v>
      </c>
      <c r="AV973" s="132">
        <f t="shared" si="632"/>
        <v>0.45230000000000004</v>
      </c>
      <c r="AW973" s="132">
        <f t="shared" si="633"/>
        <v>0.47543000000000002</v>
      </c>
      <c r="AX973" s="132">
        <f t="shared" si="634"/>
        <v>1.4240000000000001E-2</v>
      </c>
      <c r="AY973" s="132">
        <f t="shared" si="635"/>
        <v>1.3510000000000001E-2</v>
      </c>
      <c r="AZ973" s="132">
        <f t="shared" si="636"/>
        <v>0.27218000000000003</v>
      </c>
      <c r="BA973" s="132">
        <f t="shared" si="637"/>
        <v>0.12869</v>
      </c>
      <c r="BB973" s="132">
        <f t="shared" si="638"/>
        <v>0.66702000000000006</v>
      </c>
      <c r="BC973" s="132">
        <f t="shared" si="639"/>
        <v>0.16281000000000001</v>
      </c>
      <c r="BD973" s="132">
        <f t="shared" si="640"/>
        <v>0.15019000000000002</v>
      </c>
      <c r="BE973" s="132">
        <f t="shared" si="641"/>
        <v>6.2720000000000012E-2</v>
      </c>
      <c r="BF973" s="132">
        <f t="shared" si="642"/>
        <v>2.1240000000000002E-2</v>
      </c>
      <c r="BG973" s="132">
        <f t="shared" si="653"/>
        <v>1.06E-3</v>
      </c>
      <c r="BH973" s="132"/>
      <c r="BI973" s="132">
        <f t="shared" si="625"/>
        <v>1.5126000000000002</v>
      </c>
      <c r="BJ973" s="132">
        <f t="shared" si="625"/>
        <v>2.4953000000000003</v>
      </c>
      <c r="BK973" s="132">
        <f t="shared" si="625"/>
        <v>3.4467500000000002</v>
      </c>
      <c r="BL973" s="132">
        <f t="shared" si="643"/>
        <v>0.3044</v>
      </c>
      <c r="BM973" s="132">
        <f t="shared" si="654"/>
        <v>1.4111</v>
      </c>
      <c r="BN973" s="132">
        <f t="shared" si="644"/>
        <v>0.89194000000000007</v>
      </c>
      <c r="BO973" s="132"/>
      <c r="BP973" s="132">
        <f t="shared" si="655"/>
        <v>3.8027500000000001</v>
      </c>
      <c r="BQ973" s="132">
        <f t="shared" si="656"/>
        <v>10.34</v>
      </c>
      <c r="BR973" s="132">
        <f t="shared" si="657"/>
        <v>0.37728</v>
      </c>
      <c r="BS973" s="132">
        <f t="shared" si="645"/>
        <v>0.13162000000000001</v>
      </c>
      <c r="BT973" s="132">
        <f t="shared" si="646"/>
        <v>1.4402000000000001</v>
      </c>
      <c r="BU973" s="132"/>
      <c r="BV973" s="132">
        <f t="shared" si="658"/>
        <v>0.32250000000000001</v>
      </c>
      <c r="BW973" s="133">
        <f t="shared" si="627"/>
        <v>1.9566000000000001</v>
      </c>
      <c r="BX973" s="133">
        <f t="shared" si="627"/>
        <v>1.6950000000000001</v>
      </c>
      <c r="BY973" s="133">
        <f t="shared" si="647"/>
        <v>0.27490000000000003</v>
      </c>
      <c r="BZ973" s="133">
        <f t="shared" si="648"/>
        <v>0.37470000000000003</v>
      </c>
      <c r="CA973" s="133">
        <f t="shared" si="649"/>
        <v>8.8000000000000005E-3</v>
      </c>
      <c r="CB973" s="133">
        <f t="shared" si="650"/>
        <v>8.5965000000000007</v>
      </c>
      <c r="CC973" s="133"/>
      <c r="CD973" s="133">
        <f t="shared" si="651"/>
        <v>2.0897000000000001</v>
      </c>
    </row>
    <row r="974" spans="1:82" ht="15.75" x14ac:dyDescent="0.25">
      <c r="A974" s="125">
        <v>44072</v>
      </c>
      <c r="B974" s="138">
        <v>17017</v>
      </c>
      <c r="C974" s="138">
        <v>55402</v>
      </c>
      <c r="D974" s="138">
        <v>75194</v>
      </c>
      <c r="E974" s="138">
        <v>14689</v>
      </c>
      <c r="F974" s="138">
        <v>46206</v>
      </c>
      <c r="G974" s="138">
        <v>4372</v>
      </c>
      <c r="H974" s="138">
        <v>28665</v>
      </c>
      <c r="I974" s="138">
        <v>24868</v>
      </c>
      <c r="J974" s="138">
        <v>110443</v>
      </c>
      <c r="K974" s="138">
        <v>79001</v>
      </c>
      <c r="L974" s="138">
        <v>4369</v>
      </c>
      <c r="M974" s="138">
        <v>4070</v>
      </c>
      <c r="N974" s="138">
        <v>85</v>
      </c>
      <c r="O974" s="138">
        <v>18642</v>
      </c>
      <c r="P974" s="138">
        <v>24848</v>
      </c>
      <c r="Q974" s="138">
        <v>3351</v>
      </c>
      <c r="R974" s="138">
        <v>14326</v>
      </c>
      <c r="S974" s="138">
        <v>46815</v>
      </c>
      <c r="T974" s="138">
        <v>13635</v>
      </c>
      <c r="U974" s="138">
        <v>3645</v>
      </c>
      <c r="V974" s="138">
        <v>31634</v>
      </c>
      <c r="W974" s="138">
        <v>34575</v>
      </c>
      <c r="X974" s="138">
        <v>20787</v>
      </c>
      <c r="Y974" s="138">
        <v>14678</v>
      </c>
      <c r="Z974" s="138">
        <v>17010</v>
      </c>
      <c r="AA974" s="138">
        <v>51520</v>
      </c>
      <c r="AB974" s="138">
        <v>1886</v>
      </c>
      <c r="AC974" s="138">
        <v>1718</v>
      </c>
      <c r="AD974" s="138">
        <v>2739</v>
      </c>
      <c r="AE974" s="138">
        <v>36238</v>
      </c>
      <c r="AF974" s="138">
        <v>5861</v>
      </c>
      <c r="AG974" s="138">
        <v>11010</v>
      </c>
      <c r="AH974" s="138">
        <v>23460</v>
      </c>
      <c r="AI974" s="138">
        <v>18320</v>
      </c>
      <c r="AJ974" s="138">
        <v>381040</v>
      </c>
      <c r="AK974" s="128">
        <f t="shared" si="619"/>
        <v>4.07E-2</v>
      </c>
      <c r="AL974" s="129">
        <f t="shared" si="620"/>
        <v>1.7017</v>
      </c>
      <c r="AM974" s="129">
        <f t="shared" si="630"/>
        <v>2.7701000000000002</v>
      </c>
      <c r="AN974" s="129">
        <f t="shared" si="630"/>
        <v>3.7597</v>
      </c>
      <c r="AO974" s="129">
        <f t="shared" si="622"/>
        <v>11.0443</v>
      </c>
      <c r="AP974" s="129">
        <f t="shared" si="623"/>
        <v>3.9500500000000001</v>
      </c>
      <c r="AQ974" s="129">
        <f t="shared" si="629"/>
        <v>0.23460000000000003</v>
      </c>
      <c r="AR974" s="129">
        <f t="shared" si="629"/>
        <v>0.1832</v>
      </c>
      <c r="AT974" s="131">
        <f t="shared" si="652"/>
        <v>44072</v>
      </c>
      <c r="AU974" s="132">
        <f t="shared" si="631"/>
        <v>0.36238000000000004</v>
      </c>
      <c r="AV974" s="132">
        <f t="shared" si="632"/>
        <v>0.51519999999999999</v>
      </c>
      <c r="AW974" s="132">
        <f t="shared" si="633"/>
        <v>0.46815000000000001</v>
      </c>
      <c r="AX974" s="132">
        <f t="shared" si="634"/>
        <v>1.7180000000000001E-2</v>
      </c>
      <c r="AY974" s="132">
        <f t="shared" si="635"/>
        <v>1.8860000000000002E-2</v>
      </c>
      <c r="AZ974" s="132">
        <f t="shared" si="636"/>
        <v>0.31634000000000001</v>
      </c>
      <c r="BA974" s="132">
        <f t="shared" si="637"/>
        <v>0.14678000000000002</v>
      </c>
      <c r="BB974" s="132">
        <f t="shared" si="638"/>
        <v>0.6915</v>
      </c>
      <c r="BC974" s="132">
        <f t="shared" si="639"/>
        <v>0.1701</v>
      </c>
      <c r="BD974" s="132">
        <f t="shared" si="640"/>
        <v>0.20787000000000003</v>
      </c>
      <c r="BE974" s="132">
        <f t="shared" si="641"/>
        <v>5.8610000000000002E-2</v>
      </c>
      <c r="BF974" s="132">
        <f t="shared" si="642"/>
        <v>2.7390000000000001E-2</v>
      </c>
      <c r="BG974" s="132">
        <f t="shared" si="653"/>
        <v>1.1009999999999999E-2</v>
      </c>
      <c r="BH974" s="132"/>
      <c r="BI974" s="132">
        <f t="shared" si="625"/>
        <v>1.7017</v>
      </c>
      <c r="BJ974" s="132">
        <f t="shared" si="625"/>
        <v>2.7701000000000002</v>
      </c>
      <c r="BK974" s="132">
        <f t="shared" si="625"/>
        <v>3.7597</v>
      </c>
      <c r="BL974" s="132">
        <f t="shared" si="643"/>
        <v>0.36449999999999999</v>
      </c>
      <c r="BM974" s="132">
        <f t="shared" si="654"/>
        <v>1.4689000000000001</v>
      </c>
      <c r="BN974" s="132">
        <f t="shared" si="644"/>
        <v>0.92412000000000005</v>
      </c>
      <c r="BO974" s="132"/>
      <c r="BP974" s="132">
        <f t="shared" si="655"/>
        <v>3.9500500000000001</v>
      </c>
      <c r="BQ974" s="132">
        <f t="shared" si="656"/>
        <v>11.0443</v>
      </c>
      <c r="BR974" s="132">
        <f t="shared" si="657"/>
        <v>0.38103999999999999</v>
      </c>
      <c r="BS974" s="132">
        <f t="shared" si="645"/>
        <v>0.13635</v>
      </c>
      <c r="BT974" s="132">
        <f t="shared" si="646"/>
        <v>1.4326000000000001</v>
      </c>
      <c r="BU974" s="132"/>
      <c r="BV974" s="132">
        <f t="shared" si="658"/>
        <v>0.43720000000000003</v>
      </c>
      <c r="BW974" s="133">
        <f t="shared" si="627"/>
        <v>2.8665000000000003</v>
      </c>
      <c r="BX974" s="133">
        <f t="shared" si="627"/>
        <v>2.4868000000000001</v>
      </c>
      <c r="BY974" s="133">
        <f t="shared" si="647"/>
        <v>0.33510000000000001</v>
      </c>
      <c r="BZ974" s="133">
        <f t="shared" si="648"/>
        <v>0.43690000000000001</v>
      </c>
      <c r="CA974" s="133">
        <f t="shared" si="649"/>
        <v>8.5000000000000006E-3</v>
      </c>
      <c r="CB974" s="133">
        <f t="shared" si="650"/>
        <v>9.3209999999999997</v>
      </c>
      <c r="CC974" s="133"/>
      <c r="CD974" s="133">
        <f t="shared" si="651"/>
        <v>2.4847999999999999</v>
      </c>
    </row>
    <row r="975" spans="1:82" ht="15.75" x14ac:dyDescent="0.25">
      <c r="A975" s="125">
        <v>44073</v>
      </c>
      <c r="B975" s="138">
        <v>16199</v>
      </c>
      <c r="C975" s="138">
        <v>53021</v>
      </c>
      <c r="D975" s="138">
        <v>71984</v>
      </c>
      <c r="E975" s="138">
        <v>14493</v>
      </c>
      <c r="F975" s="138">
        <v>45696</v>
      </c>
      <c r="G975" s="138">
        <v>3779</v>
      </c>
      <c r="H975" s="138">
        <v>27143</v>
      </c>
      <c r="I975" s="138">
        <v>24027</v>
      </c>
      <c r="J975" s="138">
        <v>105834</v>
      </c>
      <c r="K975" s="138">
        <v>77431</v>
      </c>
      <c r="L975" s="138">
        <v>4487</v>
      </c>
      <c r="M975" s="138">
        <v>2317</v>
      </c>
      <c r="N975" s="138">
        <v>87</v>
      </c>
      <c r="O975" s="138">
        <v>19975</v>
      </c>
      <c r="P975" s="138">
        <v>24818</v>
      </c>
      <c r="Q975" s="138">
        <v>3312</v>
      </c>
      <c r="R975" s="138">
        <v>14165</v>
      </c>
      <c r="S975" s="138">
        <v>48258</v>
      </c>
      <c r="T975" s="138">
        <v>13398</v>
      </c>
      <c r="U975" s="138">
        <v>3390</v>
      </c>
      <c r="V975" s="138">
        <v>30018</v>
      </c>
      <c r="W975" s="138">
        <v>32171</v>
      </c>
      <c r="X975" s="138">
        <v>18665</v>
      </c>
      <c r="Y975" s="138">
        <v>13059</v>
      </c>
      <c r="Z975" s="138">
        <v>17786</v>
      </c>
      <c r="AA975" s="138">
        <v>49324</v>
      </c>
      <c r="AB975" s="138">
        <v>1729</v>
      </c>
      <c r="AC975" s="138">
        <v>1495</v>
      </c>
      <c r="AD975" s="138">
        <v>1899</v>
      </c>
      <c r="AE975" s="138">
        <v>34733</v>
      </c>
      <c r="AF975" s="138">
        <v>4965</v>
      </c>
      <c r="AG975" s="138">
        <v>6280</v>
      </c>
      <c r="AH975" s="138">
        <v>15260</v>
      </c>
      <c r="AI975" s="138">
        <v>13060</v>
      </c>
      <c r="AJ975" s="138">
        <v>372780</v>
      </c>
      <c r="AK975" s="128">
        <f>(M975)*0.00001</f>
        <v>2.3170000000000003E-2</v>
      </c>
      <c r="AL975" s="129">
        <f>(B975)*0.0001</f>
        <v>1.6199000000000001</v>
      </c>
      <c r="AM975" s="129">
        <f>(C975)*0.00005</f>
        <v>2.6510500000000001</v>
      </c>
      <c r="AN975" s="129">
        <f>(D975)*0.00005</f>
        <v>3.5992000000000002</v>
      </c>
      <c r="AO975" s="129">
        <f>(J975)*0.0001</f>
        <v>10.583400000000001</v>
      </c>
      <c r="AP975" s="129">
        <f>(K975)*0.00005</f>
        <v>3.87155</v>
      </c>
      <c r="AQ975" s="129">
        <f>(AH975)*0.00001</f>
        <v>0.15260000000000001</v>
      </c>
      <c r="AR975" s="129">
        <f>(AI975)*0.00001</f>
        <v>0.13060000000000002</v>
      </c>
      <c r="AT975" s="131">
        <f t="shared" si="652"/>
        <v>44073</v>
      </c>
      <c r="AU975" s="132">
        <f t="shared" si="631"/>
        <v>0.34733000000000003</v>
      </c>
      <c r="AV975" s="132">
        <f t="shared" si="632"/>
        <v>0.49324000000000007</v>
      </c>
      <c r="AW975" s="132">
        <f t="shared" si="633"/>
        <v>0.48258000000000006</v>
      </c>
      <c r="AX975" s="132">
        <f t="shared" si="634"/>
        <v>1.4950000000000001E-2</v>
      </c>
      <c r="AY975" s="132">
        <f t="shared" si="635"/>
        <v>1.729E-2</v>
      </c>
      <c r="AZ975" s="132">
        <f t="shared" si="636"/>
        <v>0.30018</v>
      </c>
      <c r="BA975" s="132">
        <f t="shared" si="637"/>
        <v>0.13059000000000001</v>
      </c>
      <c r="BB975" s="132">
        <f t="shared" si="638"/>
        <v>0.6434200000000001</v>
      </c>
      <c r="BC975" s="132">
        <f t="shared" si="639"/>
        <v>0.17786000000000002</v>
      </c>
      <c r="BD975" s="132">
        <f t="shared" si="640"/>
        <v>0.18665000000000001</v>
      </c>
      <c r="BE975" s="132">
        <f t="shared" si="641"/>
        <v>4.9650000000000007E-2</v>
      </c>
      <c r="BF975" s="132">
        <f t="shared" si="642"/>
        <v>1.899E-2</v>
      </c>
      <c r="BG975" s="132">
        <f t="shared" si="653"/>
        <v>6.28E-3</v>
      </c>
      <c r="BH975" s="132"/>
      <c r="BI975" s="132">
        <f t="shared" si="625"/>
        <v>1.6199000000000001</v>
      </c>
      <c r="BJ975" s="132">
        <f t="shared" si="625"/>
        <v>2.6510500000000001</v>
      </c>
      <c r="BK975" s="132">
        <f t="shared" si="625"/>
        <v>3.5992000000000002</v>
      </c>
      <c r="BL975" s="132">
        <f t="shared" si="643"/>
        <v>0.33900000000000002</v>
      </c>
      <c r="BM975" s="132">
        <f t="shared" si="654"/>
        <v>1.4493</v>
      </c>
      <c r="BN975" s="132">
        <f t="shared" si="644"/>
        <v>0.91392000000000007</v>
      </c>
      <c r="BO975" s="132"/>
      <c r="BP975" s="132">
        <f t="shared" si="655"/>
        <v>3.87155</v>
      </c>
      <c r="BQ975" s="132">
        <f t="shared" si="656"/>
        <v>10.583400000000001</v>
      </c>
      <c r="BR975" s="132">
        <f t="shared" si="657"/>
        <v>0.37278</v>
      </c>
      <c r="BS975" s="132">
        <f t="shared" si="645"/>
        <v>0.13398000000000002</v>
      </c>
      <c r="BT975" s="132">
        <f t="shared" si="646"/>
        <v>1.4165000000000001</v>
      </c>
      <c r="BU975" s="132"/>
      <c r="BV975" s="132">
        <f t="shared" si="658"/>
        <v>0.37790000000000001</v>
      </c>
      <c r="BW975" s="133">
        <f t="shared" si="627"/>
        <v>2.7143000000000002</v>
      </c>
      <c r="BX975" s="133">
        <f t="shared" si="627"/>
        <v>2.4027000000000003</v>
      </c>
      <c r="BY975" s="133">
        <f t="shared" si="647"/>
        <v>0.33119999999999999</v>
      </c>
      <c r="BZ975" s="133">
        <f t="shared" si="648"/>
        <v>0.44870000000000004</v>
      </c>
      <c r="CA975" s="133">
        <f t="shared" si="649"/>
        <v>8.7000000000000011E-3</v>
      </c>
      <c r="CB975" s="133">
        <f t="shared" si="650"/>
        <v>9.9875000000000007</v>
      </c>
      <c r="CC975" s="133"/>
      <c r="CD975" s="133">
        <f t="shared" si="651"/>
        <v>2.4818000000000002</v>
      </c>
    </row>
    <row r="976" spans="1:82" ht="15.75" x14ac:dyDescent="0.25">
      <c r="A976" s="125">
        <v>44074</v>
      </c>
      <c r="B976" s="138">
        <v>15207</v>
      </c>
      <c r="C976" s="138">
        <v>50530</v>
      </c>
      <c r="D976" s="138">
        <v>69513</v>
      </c>
      <c r="E976" s="138">
        <v>13802</v>
      </c>
      <c r="F976" s="138">
        <v>43173</v>
      </c>
      <c r="G976" s="138">
        <v>2843</v>
      </c>
      <c r="H976" s="138">
        <v>21732</v>
      </c>
      <c r="I976" s="138">
        <v>20641</v>
      </c>
      <c r="J976" s="138">
        <v>102944</v>
      </c>
      <c r="K976" s="138">
        <v>74836</v>
      </c>
      <c r="L976" s="138">
        <v>4355</v>
      </c>
      <c r="M976" s="138">
        <v>1112</v>
      </c>
      <c r="N976" s="138">
        <v>118</v>
      </c>
      <c r="O976" s="138">
        <v>17707</v>
      </c>
      <c r="P976" s="138">
        <v>21394</v>
      </c>
      <c r="Q976" s="138">
        <v>3120</v>
      </c>
      <c r="R976" s="138">
        <v>13609</v>
      </c>
      <c r="S976" s="138">
        <v>47471</v>
      </c>
      <c r="T976" s="138">
        <v>12935</v>
      </c>
      <c r="U976" s="138">
        <v>3093</v>
      </c>
      <c r="V976" s="138">
        <v>27576</v>
      </c>
      <c r="W976" s="138">
        <v>33362</v>
      </c>
      <c r="X976" s="138">
        <v>15871</v>
      </c>
      <c r="Y976" s="138">
        <v>12982</v>
      </c>
      <c r="Z976" s="138">
        <v>17241</v>
      </c>
      <c r="AA976" s="138">
        <v>46774</v>
      </c>
      <c r="AB976" s="138">
        <v>1238</v>
      </c>
      <c r="AC976" s="138">
        <v>1186</v>
      </c>
      <c r="AD976" s="138">
        <v>6404</v>
      </c>
      <c r="AE976" s="138">
        <v>33245</v>
      </c>
      <c r="AF976" s="138">
        <v>5727</v>
      </c>
      <c r="AG976" s="138">
        <v>0</v>
      </c>
      <c r="AH976" s="138">
        <v>55500</v>
      </c>
      <c r="AI976" s="138">
        <v>43390</v>
      </c>
      <c r="AJ976" s="138">
        <v>380620</v>
      </c>
      <c r="AK976" s="128">
        <f t="shared" si="619"/>
        <v>1.1120000000000001E-2</v>
      </c>
      <c r="AL976" s="129">
        <f t="shared" si="620"/>
        <v>1.5207000000000002</v>
      </c>
      <c r="AM976" s="129">
        <f t="shared" si="630"/>
        <v>2.5265</v>
      </c>
      <c r="AN976" s="129">
        <f t="shared" si="630"/>
        <v>3.4756500000000004</v>
      </c>
      <c r="AO976" s="129">
        <f t="shared" si="622"/>
        <v>10.294400000000001</v>
      </c>
      <c r="AP976" s="129">
        <f t="shared" si="623"/>
        <v>3.7418</v>
      </c>
      <c r="AQ976" s="129">
        <f t="shared" si="629"/>
        <v>0.55500000000000005</v>
      </c>
      <c r="AR976" s="129">
        <f t="shared" si="629"/>
        <v>0.43390000000000001</v>
      </c>
      <c r="AT976" s="131">
        <f t="shared" si="652"/>
        <v>44074</v>
      </c>
      <c r="AU976" s="132">
        <f t="shared" si="631"/>
        <v>0.33245000000000002</v>
      </c>
      <c r="AV976" s="132">
        <f t="shared" si="632"/>
        <v>0.46774000000000004</v>
      </c>
      <c r="AW976" s="132">
        <f t="shared" si="633"/>
        <v>0.47471000000000002</v>
      </c>
      <c r="AX976" s="132">
        <f t="shared" si="634"/>
        <v>1.1860000000000001E-2</v>
      </c>
      <c r="AY976" s="132">
        <f t="shared" si="635"/>
        <v>1.238E-2</v>
      </c>
      <c r="AZ976" s="132">
        <f t="shared" si="636"/>
        <v>0.27576000000000001</v>
      </c>
      <c r="BA976" s="132">
        <f t="shared" si="637"/>
        <v>0.12982000000000002</v>
      </c>
      <c r="BB976" s="132">
        <f t="shared" si="638"/>
        <v>0.66724000000000006</v>
      </c>
      <c r="BC976" s="132">
        <f t="shared" si="639"/>
        <v>0.17241000000000001</v>
      </c>
      <c r="BD976" s="132">
        <f t="shared" si="640"/>
        <v>0.15871000000000002</v>
      </c>
      <c r="BE976" s="132">
        <f t="shared" si="641"/>
        <v>5.7270000000000001E-2</v>
      </c>
      <c r="BF976" s="132">
        <f t="shared" si="642"/>
        <v>6.404E-2</v>
      </c>
      <c r="BG976" s="132">
        <f t="shared" si="653"/>
        <v>0</v>
      </c>
      <c r="BH976" s="132"/>
      <c r="BI976" s="132">
        <f t="shared" si="625"/>
        <v>1.5207000000000002</v>
      </c>
      <c r="BJ976" s="132">
        <f t="shared" si="625"/>
        <v>2.5265</v>
      </c>
      <c r="BK976" s="132">
        <f t="shared" si="625"/>
        <v>3.4756500000000004</v>
      </c>
      <c r="BL976" s="132">
        <f t="shared" si="643"/>
        <v>0.30930000000000002</v>
      </c>
      <c r="BM976" s="132">
        <f t="shared" si="654"/>
        <v>1.3802000000000001</v>
      </c>
      <c r="BN976" s="132">
        <f t="shared" si="644"/>
        <v>0.86346000000000012</v>
      </c>
      <c r="BO976" s="132"/>
      <c r="BP976" s="132">
        <f t="shared" si="655"/>
        <v>3.7418</v>
      </c>
      <c r="BQ976" s="132">
        <f t="shared" si="656"/>
        <v>10.294400000000001</v>
      </c>
      <c r="BR976" s="132">
        <f t="shared" si="657"/>
        <v>0.38061999999999996</v>
      </c>
      <c r="BS976" s="132">
        <f t="shared" si="645"/>
        <v>0.12935000000000002</v>
      </c>
      <c r="BT976" s="132">
        <f t="shared" si="646"/>
        <v>1.3609</v>
      </c>
      <c r="BU976" s="132"/>
      <c r="BV976" s="132">
        <f t="shared" si="658"/>
        <v>0.2843</v>
      </c>
      <c r="BW976" s="133">
        <f t="shared" si="627"/>
        <v>2.1732</v>
      </c>
      <c r="BX976" s="133">
        <f t="shared" si="627"/>
        <v>2.0641000000000003</v>
      </c>
      <c r="BY976" s="133">
        <f t="shared" si="647"/>
        <v>0.312</v>
      </c>
      <c r="BZ976" s="133">
        <f t="shared" si="648"/>
        <v>0.4355</v>
      </c>
      <c r="CA976" s="133">
        <f t="shared" si="649"/>
        <v>1.18E-2</v>
      </c>
      <c r="CB976" s="133">
        <f t="shared" si="650"/>
        <v>8.8535000000000004</v>
      </c>
      <c r="CC976" s="133"/>
      <c r="CD976" s="133">
        <f t="shared" si="651"/>
        <v>2.1394000000000002</v>
      </c>
    </row>
    <row r="977" spans="1:82" ht="15.75" x14ac:dyDescent="0.25">
      <c r="A977" s="125">
        <v>44075</v>
      </c>
      <c r="B977" s="138">
        <v>14933</v>
      </c>
      <c r="C977" s="138">
        <v>49723</v>
      </c>
      <c r="D977" s="138">
        <v>68975</v>
      </c>
      <c r="E977" s="138">
        <v>14101</v>
      </c>
      <c r="F977" s="138">
        <v>43225</v>
      </c>
      <c r="G977" s="138">
        <v>2547</v>
      </c>
      <c r="H977" s="138">
        <v>19795</v>
      </c>
      <c r="I977" s="138">
        <v>19301</v>
      </c>
      <c r="J977" s="138">
        <v>102884</v>
      </c>
      <c r="K977" s="138">
        <v>76195</v>
      </c>
      <c r="L977" s="138">
        <v>4016</v>
      </c>
      <c r="M977" s="138">
        <v>1184</v>
      </c>
      <c r="N977" s="138">
        <v>133</v>
      </c>
      <c r="O977" s="138">
        <v>17161</v>
      </c>
      <c r="P977" s="138">
        <v>20130</v>
      </c>
      <c r="Q977" s="138">
        <v>3106</v>
      </c>
      <c r="R977" s="138">
        <v>14437</v>
      </c>
      <c r="S977" s="138">
        <v>47974</v>
      </c>
      <c r="T977" s="138">
        <v>12689</v>
      </c>
      <c r="U977" s="138">
        <v>3012</v>
      </c>
      <c r="V977" s="138">
        <v>26729</v>
      </c>
      <c r="W977" s="138">
        <v>33112</v>
      </c>
      <c r="X977" s="138">
        <v>15390</v>
      </c>
      <c r="Y977" s="138">
        <v>13079</v>
      </c>
      <c r="Z977" s="138">
        <v>15013</v>
      </c>
      <c r="AA977" s="138">
        <v>46936</v>
      </c>
      <c r="AB977" s="138">
        <v>1082</v>
      </c>
      <c r="AC977" s="138">
        <v>1469</v>
      </c>
      <c r="AD977" s="138">
        <v>11146</v>
      </c>
      <c r="AE977" s="138">
        <v>33403</v>
      </c>
      <c r="AF977" s="138">
        <v>6721</v>
      </c>
      <c r="AG977" s="138">
        <v>11010</v>
      </c>
      <c r="AH977" s="138">
        <v>72350</v>
      </c>
      <c r="AI977" s="138">
        <v>76480</v>
      </c>
      <c r="AJ977" s="138">
        <v>379900</v>
      </c>
      <c r="AK977" s="128">
        <f t="shared" si="619"/>
        <v>1.1840000000000002E-2</v>
      </c>
      <c r="AL977" s="129">
        <f t="shared" si="620"/>
        <v>1.4933000000000001</v>
      </c>
      <c r="AM977" s="129">
        <f t="shared" si="630"/>
        <v>2.4861500000000003</v>
      </c>
      <c r="AN977" s="129">
        <f t="shared" si="630"/>
        <v>3.44875</v>
      </c>
      <c r="AO977" s="129">
        <f t="shared" si="622"/>
        <v>10.288400000000001</v>
      </c>
      <c r="AP977" s="129">
        <f t="shared" si="623"/>
        <v>3.8097500000000002</v>
      </c>
      <c r="AQ977" s="129">
        <f>(AH977)*0.00001</f>
        <v>0.72350000000000003</v>
      </c>
      <c r="AR977" s="129">
        <f>(AI977)*0.000001</f>
        <v>7.6479999999999992E-2</v>
      </c>
      <c r="AT977" s="131">
        <f t="shared" si="652"/>
        <v>44075</v>
      </c>
      <c r="AU977" s="132">
        <f t="shared" si="631"/>
        <v>0.33403000000000005</v>
      </c>
      <c r="AV977" s="132">
        <f t="shared" si="632"/>
        <v>0.46936000000000005</v>
      </c>
      <c r="AW977" s="132">
        <f t="shared" si="633"/>
        <v>0.47974000000000006</v>
      </c>
      <c r="AX977" s="132">
        <f t="shared" si="634"/>
        <v>1.4690000000000002E-2</v>
      </c>
      <c r="AY977" s="132">
        <f t="shared" si="635"/>
        <v>1.0820000000000001E-2</v>
      </c>
      <c r="AZ977" s="132">
        <f t="shared" si="636"/>
        <v>0.26729000000000003</v>
      </c>
      <c r="BA977" s="132">
        <f t="shared" si="637"/>
        <v>0.13079000000000002</v>
      </c>
      <c r="BB977" s="132">
        <f t="shared" si="638"/>
        <v>0.66224000000000005</v>
      </c>
      <c r="BC977" s="132">
        <f t="shared" si="639"/>
        <v>0.15013000000000001</v>
      </c>
      <c r="BD977" s="132">
        <f t="shared" si="640"/>
        <v>0.15390000000000001</v>
      </c>
      <c r="BE977" s="132">
        <f t="shared" si="641"/>
        <v>6.7210000000000006E-2</v>
      </c>
      <c r="BF977" s="132">
        <f t="shared" si="642"/>
        <v>0.11146</v>
      </c>
      <c r="BG977" s="132">
        <f t="shared" si="653"/>
        <v>1.1009999999999999E-2</v>
      </c>
      <c r="BH977" s="132"/>
      <c r="BI977" s="132">
        <f t="shared" si="625"/>
        <v>1.4933000000000001</v>
      </c>
      <c r="BJ977" s="132">
        <f t="shared" si="625"/>
        <v>2.4861500000000003</v>
      </c>
      <c r="BK977" s="132">
        <f t="shared" si="625"/>
        <v>3.44875</v>
      </c>
      <c r="BL977" s="132">
        <f t="shared" si="643"/>
        <v>0.30120000000000002</v>
      </c>
      <c r="BM977" s="132">
        <f t="shared" si="654"/>
        <v>1.4101000000000001</v>
      </c>
      <c r="BN977" s="132">
        <f t="shared" si="644"/>
        <v>0.86450000000000005</v>
      </c>
      <c r="BO977" s="132"/>
      <c r="BP977" s="132">
        <f t="shared" si="655"/>
        <v>3.8097500000000002</v>
      </c>
      <c r="BQ977" s="132">
        <f t="shared" si="656"/>
        <v>10.288400000000001</v>
      </c>
      <c r="BR977" s="132">
        <f t="shared" si="657"/>
        <v>0.37989999999999996</v>
      </c>
      <c r="BS977" s="132">
        <f t="shared" si="645"/>
        <v>0.12689</v>
      </c>
      <c r="BT977" s="132">
        <f t="shared" si="646"/>
        <v>1.4437</v>
      </c>
      <c r="BU977" s="132"/>
      <c r="BV977" s="132">
        <f t="shared" si="658"/>
        <v>0.25470000000000004</v>
      </c>
      <c r="BW977" s="133">
        <f t="shared" si="627"/>
        <v>1.9795</v>
      </c>
      <c r="BX977" s="133">
        <f t="shared" si="627"/>
        <v>1.9301000000000001</v>
      </c>
      <c r="BY977" s="133">
        <f t="shared" si="647"/>
        <v>0.31059999999999999</v>
      </c>
      <c r="BZ977" s="133">
        <f t="shared" si="648"/>
        <v>0.40160000000000001</v>
      </c>
      <c r="CA977" s="133">
        <f t="shared" si="649"/>
        <v>1.3300000000000001E-2</v>
      </c>
      <c r="CB977" s="133">
        <f t="shared" si="650"/>
        <v>8.5805000000000007</v>
      </c>
      <c r="CC977" s="133"/>
      <c r="CD977" s="133">
        <f t="shared" si="651"/>
        <v>2.0129999999999999</v>
      </c>
    </row>
    <row r="978" spans="1:82" ht="15.75" x14ac:dyDescent="0.25">
      <c r="A978" s="125">
        <v>44076</v>
      </c>
      <c r="B978" s="138">
        <v>15056</v>
      </c>
      <c r="C978" s="138">
        <v>50189</v>
      </c>
      <c r="D978" s="138">
        <v>69449</v>
      </c>
      <c r="E978" s="138">
        <v>14176</v>
      </c>
      <c r="F978" s="138">
        <v>44264</v>
      </c>
      <c r="G978" s="138">
        <v>2621</v>
      </c>
      <c r="H978" s="138">
        <v>19410</v>
      </c>
      <c r="I978" s="138">
        <v>19147</v>
      </c>
      <c r="J978" s="138">
        <v>102206</v>
      </c>
      <c r="K978" s="138">
        <v>75864</v>
      </c>
      <c r="L978" s="138">
        <v>3992</v>
      </c>
      <c r="M978" s="138">
        <v>4105</v>
      </c>
      <c r="N978" s="138">
        <v>147</v>
      </c>
      <c r="O978" s="138">
        <v>16502</v>
      </c>
      <c r="P978" s="138">
        <v>19846</v>
      </c>
      <c r="Q978" s="138">
        <v>3112</v>
      </c>
      <c r="R978" s="138">
        <v>14441</v>
      </c>
      <c r="S978" s="138">
        <v>47543</v>
      </c>
      <c r="T978" s="138">
        <v>12744</v>
      </c>
      <c r="U978" s="138">
        <v>2903</v>
      </c>
      <c r="V978" s="138">
        <v>27400</v>
      </c>
      <c r="W978" s="138">
        <v>32203</v>
      </c>
      <c r="X978" s="138">
        <v>15285</v>
      </c>
      <c r="Y978" s="138">
        <v>12880</v>
      </c>
      <c r="Z978" s="138">
        <v>15163</v>
      </c>
      <c r="AA978" s="138">
        <v>46605</v>
      </c>
      <c r="AB978" s="138">
        <v>1213</v>
      </c>
      <c r="AC978" s="138">
        <v>1507</v>
      </c>
      <c r="AD978" s="138">
        <v>5145</v>
      </c>
      <c r="AE978" s="138">
        <v>34860</v>
      </c>
      <c r="AF978" s="138">
        <v>7121</v>
      </c>
      <c r="AG978" s="138">
        <v>6080</v>
      </c>
      <c r="AH978" s="138">
        <v>40790</v>
      </c>
      <c r="AI978" s="138">
        <v>32700</v>
      </c>
      <c r="AJ978" s="138">
        <v>366340</v>
      </c>
      <c r="AK978" s="128">
        <f t="shared" si="619"/>
        <v>4.1050000000000003E-2</v>
      </c>
      <c r="AL978" s="129">
        <f t="shared" si="620"/>
        <v>1.5056</v>
      </c>
      <c r="AM978" s="129">
        <f t="shared" si="630"/>
        <v>2.5094500000000002</v>
      </c>
      <c r="AN978" s="129">
        <f t="shared" si="630"/>
        <v>3.4724500000000003</v>
      </c>
      <c r="AO978" s="129">
        <f t="shared" si="622"/>
        <v>10.220600000000001</v>
      </c>
      <c r="AP978" s="129">
        <f t="shared" si="623"/>
        <v>3.7932000000000001</v>
      </c>
      <c r="AQ978" s="129">
        <f t="shared" ref="AQ978:AQ1005" si="659">(AH978)*0.00001</f>
        <v>0.40790000000000004</v>
      </c>
      <c r="AR978" s="129">
        <f t="shared" ref="AR978:AR1006" si="660">(AI978)*0.000001</f>
        <v>3.27E-2</v>
      </c>
      <c r="AT978" s="131">
        <f t="shared" si="652"/>
        <v>44076</v>
      </c>
      <c r="AU978" s="132">
        <f t="shared" si="631"/>
        <v>0.34860000000000002</v>
      </c>
      <c r="AV978" s="132">
        <f t="shared" si="632"/>
        <v>0.46605000000000002</v>
      </c>
      <c r="AW978" s="132">
        <f t="shared" si="633"/>
        <v>0.47543000000000002</v>
      </c>
      <c r="AX978" s="132">
        <f t="shared" si="634"/>
        <v>1.5070000000000002E-2</v>
      </c>
      <c r="AY978" s="132">
        <f t="shared" si="635"/>
        <v>1.213E-2</v>
      </c>
      <c r="AZ978" s="132">
        <f t="shared" si="636"/>
        <v>0.27400000000000002</v>
      </c>
      <c r="BA978" s="132">
        <f t="shared" si="637"/>
        <v>0.1288</v>
      </c>
      <c r="BB978" s="132">
        <f t="shared" si="638"/>
        <v>0.64406000000000008</v>
      </c>
      <c r="BC978" s="132">
        <f t="shared" si="639"/>
        <v>0.15163000000000001</v>
      </c>
      <c r="BD978" s="132">
        <f t="shared" si="640"/>
        <v>0.15285000000000001</v>
      </c>
      <c r="BE978" s="132">
        <f t="shared" si="641"/>
        <v>7.1210000000000009E-2</v>
      </c>
      <c r="BF978" s="132">
        <f t="shared" si="642"/>
        <v>5.1450000000000003E-2</v>
      </c>
      <c r="BG978" s="132">
        <f t="shared" si="653"/>
        <v>6.0799999999999995E-3</v>
      </c>
      <c r="BH978" s="132"/>
      <c r="BI978" s="132">
        <f t="shared" si="625"/>
        <v>1.5056</v>
      </c>
      <c r="BJ978" s="132">
        <f t="shared" si="625"/>
        <v>2.5094500000000002</v>
      </c>
      <c r="BK978" s="132">
        <f t="shared" si="625"/>
        <v>3.4724500000000003</v>
      </c>
      <c r="BL978" s="132">
        <f t="shared" si="643"/>
        <v>0.2903</v>
      </c>
      <c r="BM978" s="132">
        <f t="shared" si="654"/>
        <v>1.4176</v>
      </c>
      <c r="BN978" s="132">
        <f t="shared" si="644"/>
        <v>0.88528000000000007</v>
      </c>
      <c r="BO978" s="132"/>
      <c r="BP978" s="132">
        <f t="shared" si="655"/>
        <v>3.7932000000000001</v>
      </c>
      <c r="BQ978" s="132">
        <f t="shared" si="656"/>
        <v>10.220600000000001</v>
      </c>
      <c r="BR978" s="132">
        <f t="shared" si="657"/>
        <v>0.36634</v>
      </c>
      <c r="BS978" s="132">
        <f t="shared" si="645"/>
        <v>0.12744</v>
      </c>
      <c r="BT978" s="132">
        <f t="shared" si="646"/>
        <v>1.4441000000000002</v>
      </c>
      <c r="BU978" s="132"/>
      <c r="BV978" s="132">
        <f t="shared" si="658"/>
        <v>0.2621</v>
      </c>
      <c r="BW978" s="133">
        <f t="shared" si="627"/>
        <v>1.9410000000000001</v>
      </c>
      <c r="BX978" s="133">
        <f t="shared" si="627"/>
        <v>1.9147000000000001</v>
      </c>
      <c r="BY978" s="133">
        <f t="shared" si="647"/>
        <v>0.31120000000000003</v>
      </c>
      <c r="BZ978" s="133">
        <f t="shared" si="648"/>
        <v>0.3992</v>
      </c>
      <c r="CA978" s="133">
        <f t="shared" si="649"/>
        <v>1.4700000000000001E-2</v>
      </c>
      <c r="CB978" s="133">
        <f t="shared" si="650"/>
        <v>8.2509999999999994</v>
      </c>
      <c r="CC978" s="133"/>
      <c r="CD978" s="133">
        <f t="shared" si="651"/>
        <v>1.9846000000000001</v>
      </c>
    </row>
    <row r="979" spans="1:82" ht="15.75" x14ac:dyDescent="0.25">
      <c r="A979" s="125">
        <v>44077</v>
      </c>
      <c r="B979" s="126">
        <v>15225</v>
      </c>
      <c r="C979" s="126">
        <v>50851</v>
      </c>
      <c r="D979" s="126">
        <v>70201</v>
      </c>
      <c r="E979" s="126">
        <v>14194</v>
      </c>
      <c r="F979" s="126">
        <v>43735</v>
      </c>
      <c r="G979" s="126">
        <v>2870</v>
      </c>
      <c r="H979" s="126">
        <v>19517</v>
      </c>
      <c r="I979" s="126">
        <v>18541</v>
      </c>
      <c r="J979" s="126">
        <v>101930</v>
      </c>
      <c r="K979" s="126">
        <v>75635</v>
      </c>
      <c r="L979" s="126">
        <v>3824</v>
      </c>
      <c r="M979" s="126">
        <v>7166</v>
      </c>
      <c r="N979" s="126">
        <v>145</v>
      </c>
      <c r="O979" s="126">
        <v>17003</v>
      </c>
      <c r="P979" s="126">
        <v>19956</v>
      </c>
      <c r="Q979" s="126">
        <v>2946</v>
      </c>
      <c r="R979" s="126">
        <v>14037</v>
      </c>
      <c r="S979" s="126">
        <v>48464</v>
      </c>
      <c r="T979" s="126">
        <v>13383</v>
      </c>
      <c r="U979" s="126">
        <v>2978</v>
      </c>
      <c r="V979" s="126">
        <v>28084</v>
      </c>
      <c r="W979" s="126">
        <v>33253</v>
      </c>
      <c r="X979" s="126">
        <v>15043</v>
      </c>
      <c r="Y979" s="126">
        <v>13102</v>
      </c>
      <c r="Z979" s="126">
        <v>16315</v>
      </c>
      <c r="AA979" s="126">
        <v>45967</v>
      </c>
      <c r="AB979" s="126">
        <v>1294</v>
      </c>
      <c r="AC979" s="126">
        <v>1195</v>
      </c>
      <c r="AD979" s="126">
        <v>5103</v>
      </c>
      <c r="AE979" s="126">
        <v>35325</v>
      </c>
      <c r="AF979" s="126">
        <v>7389</v>
      </c>
      <c r="AG979" s="126">
        <v>11010</v>
      </c>
      <c r="AH979" s="126">
        <v>43080</v>
      </c>
      <c r="AI979" s="126">
        <v>34870</v>
      </c>
      <c r="AJ979" s="126">
        <v>381900</v>
      </c>
      <c r="AK979" s="128">
        <f t="shared" ref="AK979:AK1005" si="661">(M979)*0.00001</f>
        <v>7.1660000000000001E-2</v>
      </c>
      <c r="AL979" s="129">
        <f t="shared" ref="AL979:AL1005" si="662">(B979)*0.0001</f>
        <v>1.5225</v>
      </c>
      <c r="AM979" s="129">
        <f t="shared" ref="AM979:AN994" si="663">(C979)*0.00005</f>
        <v>2.5425500000000003</v>
      </c>
      <c r="AN979" s="129">
        <f t="shared" si="663"/>
        <v>3.5100500000000001</v>
      </c>
      <c r="AO979" s="129">
        <f t="shared" ref="AO979:AO1005" si="664">(J979)*0.0001</f>
        <v>10.193</v>
      </c>
      <c r="AP979" s="129">
        <f t="shared" ref="AP979:AP1005" si="665">(K979)*0.00005</f>
        <v>3.7817500000000002</v>
      </c>
      <c r="AQ979" s="129">
        <f t="shared" si="659"/>
        <v>0.43080000000000002</v>
      </c>
      <c r="AR979" s="129">
        <f t="shared" si="660"/>
        <v>3.4869999999999998E-2</v>
      </c>
      <c r="AT979" s="131">
        <f t="shared" si="652"/>
        <v>44077</v>
      </c>
      <c r="AU979" s="132">
        <f t="shared" si="631"/>
        <v>0.35325000000000001</v>
      </c>
      <c r="AV979" s="132">
        <f t="shared" si="632"/>
        <v>0.45967000000000002</v>
      </c>
      <c r="AW979" s="132">
        <f t="shared" si="633"/>
        <v>0.48464000000000002</v>
      </c>
      <c r="AX979" s="132">
        <f t="shared" si="634"/>
        <v>1.1950000000000001E-2</v>
      </c>
      <c r="AY979" s="132">
        <f t="shared" si="635"/>
        <v>1.2940000000000002E-2</v>
      </c>
      <c r="AZ979" s="132">
        <f t="shared" si="636"/>
        <v>0.28084000000000003</v>
      </c>
      <c r="BA979" s="132">
        <f t="shared" si="637"/>
        <v>0.13102</v>
      </c>
      <c r="BB979" s="132">
        <f t="shared" si="638"/>
        <v>0.6650600000000001</v>
      </c>
      <c r="BC979" s="132">
        <f t="shared" si="639"/>
        <v>0.16315000000000002</v>
      </c>
      <c r="BD979" s="132">
        <f t="shared" si="640"/>
        <v>0.15043000000000001</v>
      </c>
      <c r="BE979" s="132">
        <f t="shared" si="641"/>
        <v>7.3890000000000011E-2</v>
      </c>
      <c r="BF979" s="132">
        <f t="shared" si="642"/>
        <v>5.1030000000000006E-2</v>
      </c>
      <c r="BG979" s="132">
        <f t="shared" si="653"/>
        <v>1.1009999999999999E-2</v>
      </c>
      <c r="BH979" s="132"/>
      <c r="BI979" s="132">
        <f t="shared" si="625"/>
        <v>1.5225</v>
      </c>
      <c r="BJ979" s="132">
        <f t="shared" si="625"/>
        <v>2.5425500000000003</v>
      </c>
      <c r="BK979" s="132">
        <f t="shared" si="625"/>
        <v>3.5100500000000001</v>
      </c>
      <c r="BL979" s="132">
        <f t="shared" si="643"/>
        <v>0.29780000000000001</v>
      </c>
      <c r="BM979" s="132">
        <f t="shared" si="654"/>
        <v>1.4194</v>
      </c>
      <c r="BN979" s="132">
        <f t="shared" si="644"/>
        <v>0.87470000000000003</v>
      </c>
      <c r="BO979" s="132"/>
      <c r="BP979" s="132">
        <f t="shared" si="655"/>
        <v>3.7817500000000002</v>
      </c>
      <c r="BQ979" s="132">
        <f t="shared" si="656"/>
        <v>10.193</v>
      </c>
      <c r="BR979" s="132">
        <f t="shared" si="657"/>
        <v>0.38189999999999996</v>
      </c>
      <c r="BS979" s="132">
        <f t="shared" si="645"/>
        <v>0.13383</v>
      </c>
      <c r="BT979" s="132">
        <f t="shared" si="646"/>
        <v>1.4037000000000002</v>
      </c>
      <c r="BU979" s="132"/>
      <c r="BV979" s="132">
        <f t="shared" si="658"/>
        <v>0.28700000000000003</v>
      </c>
      <c r="BW979" s="133">
        <f t="shared" si="627"/>
        <v>1.9517</v>
      </c>
      <c r="BX979" s="133">
        <f t="shared" si="627"/>
        <v>1.8541000000000001</v>
      </c>
      <c r="BY979" s="133">
        <f t="shared" si="647"/>
        <v>0.29460000000000003</v>
      </c>
      <c r="BZ979" s="133">
        <f t="shared" si="648"/>
        <v>0.38240000000000002</v>
      </c>
      <c r="CA979" s="133">
        <f t="shared" si="649"/>
        <v>1.4500000000000001E-2</v>
      </c>
      <c r="CB979" s="133">
        <f t="shared" si="650"/>
        <v>8.5015000000000001</v>
      </c>
      <c r="CC979" s="133"/>
      <c r="CD979" s="133">
        <f t="shared" si="651"/>
        <v>1.9956</v>
      </c>
    </row>
    <row r="980" spans="1:82" ht="15.75" x14ac:dyDescent="0.25">
      <c r="A980" s="125">
        <v>44078</v>
      </c>
      <c r="B980" s="126">
        <v>15698</v>
      </c>
      <c r="C980" s="126">
        <v>51073</v>
      </c>
      <c r="D980" s="126">
        <v>70241</v>
      </c>
      <c r="E980" s="126">
        <v>14400</v>
      </c>
      <c r="F980" s="126">
        <v>43937</v>
      </c>
      <c r="G980" s="126">
        <v>3642</v>
      </c>
      <c r="H980" s="126">
        <v>21798</v>
      </c>
      <c r="I980" s="126">
        <v>19377</v>
      </c>
      <c r="J980" s="126">
        <v>102588</v>
      </c>
      <c r="K980" s="126">
        <v>76883</v>
      </c>
      <c r="L980" s="126">
        <v>3822</v>
      </c>
      <c r="M980" s="126">
        <v>9678</v>
      </c>
      <c r="N980" s="126">
        <v>115</v>
      </c>
      <c r="O980" s="126">
        <v>18084</v>
      </c>
      <c r="P980" s="126">
        <v>21738</v>
      </c>
      <c r="Q980" s="126">
        <v>2885</v>
      </c>
      <c r="R980" s="126">
        <v>14440</v>
      </c>
      <c r="S980" s="126">
        <v>48040</v>
      </c>
      <c r="T980" s="126">
        <v>14944</v>
      </c>
      <c r="U980" s="126">
        <v>2864</v>
      </c>
      <c r="V980" s="126">
        <v>28159</v>
      </c>
      <c r="W980" s="126">
        <v>33402</v>
      </c>
      <c r="X980" s="126">
        <v>15678</v>
      </c>
      <c r="Y980" s="126">
        <v>12855</v>
      </c>
      <c r="Z980" s="126">
        <v>16505</v>
      </c>
      <c r="AA980" s="126">
        <v>44852</v>
      </c>
      <c r="AB980" s="126">
        <v>1541</v>
      </c>
      <c r="AC980" s="126">
        <v>1805</v>
      </c>
      <c r="AD980" s="126">
        <v>7493</v>
      </c>
      <c r="AE980" s="126">
        <v>37588</v>
      </c>
      <c r="AF980" s="126">
        <v>6566</v>
      </c>
      <c r="AG980" s="126">
        <v>2060</v>
      </c>
      <c r="AH980" s="126">
        <v>67100</v>
      </c>
      <c r="AI980" s="126">
        <v>54120</v>
      </c>
      <c r="AJ980" s="126">
        <v>364120</v>
      </c>
      <c r="AK980" s="128">
        <f t="shared" si="661"/>
        <v>9.6780000000000005E-2</v>
      </c>
      <c r="AL980" s="129">
        <f t="shared" si="662"/>
        <v>1.5698000000000001</v>
      </c>
      <c r="AM980" s="129">
        <f t="shared" si="663"/>
        <v>2.5536500000000002</v>
      </c>
      <c r="AN980" s="129">
        <f t="shared" si="663"/>
        <v>3.5120500000000003</v>
      </c>
      <c r="AO980" s="129">
        <f t="shared" si="664"/>
        <v>10.258800000000001</v>
      </c>
      <c r="AP980" s="129">
        <f t="shared" si="665"/>
        <v>3.8441500000000004</v>
      </c>
      <c r="AQ980" s="129">
        <f t="shared" si="659"/>
        <v>0.67100000000000004</v>
      </c>
      <c r="AR980" s="129">
        <f t="shared" si="660"/>
        <v>5.4119999999999994E-2</v>
      </c>
      <c r="AT980" s="131">
        <f t="shared" si="652"/>
        <v>44078</v>
      </c>
      <c r="AU980" s="132">
        <f t="shared" si="631"/>
        <v>0.37588000000000005</v>
      </c>
      <c r="AV980" s="132">
        <f t="shared" si="632"/>
        <v>0.44852000000000003</v>
      </c>
      <c r="AW980" s="132">
        <f t="shared" si="633"/>
        <v>0.48040000000000005</v>
      </c>
      <c r="AX980" s="132">
        <f t="shared" si="634"/>
        <v>1.805E-2</v>
      </c>
      <c r="AY980" s="132">
        <f t="shared" si="635"/>
        <v>1.5410000000000002E-2</v>
      </c>
      <c r="AZ980" s="132">
        <f t="shared" si="636"/>
        <v>0.28159000000000001</v>
      </c>
      <c r="BA980" s="132">
        <f t="shared" si="637"/>
        <v>0.12855</v>
      </c>
      <c r="BB980" s="132">
        <f t="shared" si="638"/>
        <v>0.66804000000000008</v>
      </c>
      <c r="BC980" s="132">
        <f t="shared" si="639"/>
        <v>0.16505</v>
      </c>
      <c r="BD980" s="132">
        <f t="shared" si="640"/>
        <v>0.15678</v>
      </c>
      <c r="BE980" s="132">
        <f t="shared" si="641"/>
        <v>6.566000000000001E-2</v>
      </c>
      <c r="BF980" s="132">
        <f t="shared" si="642"/>
        <v>7.493000000000001E-2</v>
      </c>
      <c r="BG980" s="132">
        <f t="shared" si="653"/>
        <v>2.0599999999999998E-3</v>
      </c>
      <c r="BH980" s="132"/>
      <c r="BI980" s="132">
        <f t="shared" si="625"/>
        <v>1.5698000000000001</v>
      </c>
      <c r="BJ980" s="132">
        <f t="shared" si="625"/>
        <v>2.5536500000000002</v>
      </c>
      <c r="BK980" s="132">
        <f t="shared" si="625"/>
        <v>3.5120500000000003</v>
      </c>
      <c r="BL980" s="132">
        <f t="shared" si="643"/>
        <v>0.28639999999999999</v>
      </c>
      <c r="BM980" s="132">
        <f t="shared" si="654"/>
        <v>1.4400000000000002</v>
      </c>
      <c r="BN980" s="132">
        <f t="shared" si="644"/>
        <v>0.87874000000000008</v>
      </c>
      <c r="BO980" s="132"/>
      <c r="BP980" s="132">
        <f t="shared" si="655"/>
        <v>3.8441500000000004</v>
      </c>
      <c r="BQ980" s="132">
        <f t="shared" si="656"/>
        <v>10.258800000000001</v>
      </c>
      <c r="BR980" s="132">
        <f t="shared" si="657"/>
        <v>0.36412</v>
      </c>
      <c r="BS980" s="132">
        <f t="shared" si="645"/>
        <v>0.14944000000000002</v>
      </c>
      <c r="BT980" s="132">
        <f t="shared" si="646"/>
        <v>1.4440000000000002</v>
      </c>
      <c r="BU980" s="132"/>
      <c r="BV980" s="132">
        <f t="shared" si="658"/>
        <v>0.36420000000000002</v>
      </c>
      <c r="BW980" s="133">
        <f t="shared" si="627"/>
        <v>2.1798000000000002</v>
      </c>
      <c r="BX980" s="133">
        <f t="shared" si="627"/>
        <v>1.9377000000000002</v>
      </c>
      <c r="BY980" s="133">
        <f t="shared" si="647"/>
        <v>0.28850000000000003</v>
      </c>
      <c r="BZ980" s="133">
        <f t="shared" si="648"/>
        <v>0.38220000000000004</v>
      </c>
      <c r="CA980" s="133">
        <f t="shared" si="649"/>
        <v>1.15E-2</v>
      </c>
      <c r="CB980" s="133">
        <f t="shared" si="650"/>
        <v>9.0419999999999998</v>
      </c>
      <c r="CC980" s="133"/>
      <c r="CD980" s="133">
        <f t="shared" si="651"/>
        <v>2.1738</v>
      </c>
    </row>
    <row r="981" spans="1:82" ht="15.75" x14ac:dyDescent="0.25">
      <c r="A981" s="125">
        <v>44079</v>
      </c>
      <c r="B981" s="126">
        <v>15821</v>
      </c>
      <c r="C981" s="126">
        <v>51366</v>
      </c>
      <c r="D981" s="126">
        <v>70261</v>
      </c>
      <c r="E981" s="126">
        <v>14394</v>
      </c>
      <c r="F981" s="126">
        <v>45454</v>
      </c>
      <c r="G981" s="126">
        <v>3959</v>
      </c>
      <c r="H981" s="126">
        <v>23307</v>
      </c>
      <c r="I981" s="126">
        <v>20289</v>
      </c>
      <c r="J981" s="126">
        <v>104601</v>
      </c>
      <c r="K981" s="126">
        <v>78311</v>
      </c>
      <c r="L981" s="126">
        <v>3646</v>
      </c>
      <c r="M981" s="126">
        <v>4776</v>
      </c>
      <c r="N981" s="126">
        <v>72</v>
      </c>
      <c r="O981" s="126">
        <v>17626</v>
      </c>
      <c r="P981" s="126">
        <v>23653</v>
      </c>
      <c r="Q981" s="126">
        <v>2824</v>
      </c>
      <c r="R981" s="126">
        <v>14273</v>
      </c>
      <c r="S981" s="126">
        <v>46796</v>
      </c>
      <c r="T981" s="126">
        <v>15438</v>
      </c>
      <c r="U981" s="126">
        <v>2973</v>
      </c>
      <c r="V981" s="126">
        <v>28549</v>
      </c>
      <c r="W981" s="126">
        <v>33198</v>
      </c>
      <c r="X981" s="126">
        <v>16689</v>
      </c>
      <c r="Y981" s="126">
        <v>12330</v>
      </c>
      <c r="Z981" s="126">
        <v>17795</v>
      </c>
      <c r="AA981" s="126">
        <v>46336</v>
      </c>
      <c r="AB981" s="126">
        <v>1646</v>
      </c>
      <c r="AC981" s="126">
        <v>2054</v>
      </c>
      <c r="AD981" s="126">
        <v>7368</v>
      </c>
      <c r="AE981" s="126">
        <v>39287</v>
      </c>
      <c r="AF981" s="126">
        <v>4710</v>
      </c>
      <c r="AG981" s="126">
        <v>0</v>
      </c>
      <c r="AH981" s="126">
        <v>69280</v>
      </c>
      <c r="AI981" s="126">
        <v>53990</v>
      </c>
      <c r="AJ981" s="126">
        <v>380880</v>
      </c>
      <c r="AK981" s="128">
        <f t="shared" si="661"/>
        <v>4.7760000000000004E-2</v>
      </c>
      <c r="AL981" s="129">
        <f t="shared" si="662"/>
        <v>1.5821000000000001</v>
      </c>
      <c r="AM981" s="129">
        <f t="shared" si="663"/>
        <v>2.5683000000000002</v>
      </c>
      <c r="AN981" s="129">
        <f t="shared" si="663"/>
        <v>3.5130500000000002</v>
      </c>
      <c r="AO981" s="129">
        <f t="shared" si="664"/>
        <v>10.460100000000001</v>
      </c>
      <c r="AP981" s="129">
        <f t="shared" si="665"/>
        <v>3.9155500000000001</v>
      </c>
      <c r="AQ981" s="129">
        <f t="shared" si="659"/>
        <v>0.69280000000000008</v>
      </c>
      <c r="AR981" s="129">
        <f t="shared" si="660"/>
        <v>5.3989999999999996E-2</v>
      </c>
      <c r="AT981" s="131">
        <f t="shared" si="652"/>
        <v>44079</v>
      </c>
      <c r="AU981" s="132">
        <f t="shared" si="631"/>
        <v>0.39287000000000005</v>
      </c>
      <c r="AV981" s="132">
        <f t="shared" si="632"/>
        <v>0.46336000000000005</v>
      </c>
      <c r="AW981" s="132">
        <f t="shared" si="633"/>
        <v>0.46796000000000004</v>
      </c>
      <c r="AX981" s="132">
        <f t="shared" si="634"/>
        <v>2.0540000000000003E-2</v>
      </c>
      <c r="AY981" s="132">
        <f t="shared" si="635"/>
        <v>1.6460000000000002E-2</v>
      </c>
      <c r="AZ981" s="132">
        <f t="shared" si="636"/>
        <v>0.28549000000000002</v>
      </c>
      <c r="BA981" s="132">
        <f t="shared" si="637"/>
        <v>0.12330000000000001</v>
      </c>
      <c r="BB981" s="132">
        <f t="shared" si="638"/>
        <v>0.66396000000000011</v>
      </c>
      <c r="BC981" s="132">
        <f t="shared" si="639"/>
        <v>0.17795000000000002</v>
      </c>
      <c r="BD981" s="132">
        <f t="shared" si="640"/>
        <v>0.16689000000000001</v>
      </c>
      <c r="BE981" s="132">
        <f t="shared" si="641"/>
        <v>4.7100000000000003E-2</v>
      </c>
      <c r="BF981" s="132">
        <f t="shared" si="642"/>
        <v>7.3680000000000009E-2</v>
      </c>
      <c r="BG981" s="132">
        <f t="shared" si="653"/>
        <v>0</v>
      </c>
      <c r="BH981" s="132"/>
      <c r="BI981" s="132">
        <f t="shared" si="625"/>
        <v>1.5821000000000001</v>
      </c>
      <c r="BJ981" s="132">
        <f t="shared" si="625"/>
        <v>2.5683000000000002</v>
      </c>
      <c r="BK981" s="132">
        <f t="shared" si="625"/>
        <v>3.5130500000000002</v>
      </c>
      <c r="BL981" s="132">
        <f t="shared" si="643"/>
        <v>0.29730000000000001</v>
      </c>
      <c r="BM981" s="132">
        <f t="shared" si="654"/>
        <v>1.4394</v>
      </c>
      <c r="BN981" s="132">
        <f t="shared" si="644"/>
        <v>0.90908000000000011</v>
      </c>
      <c r="BO981" s="132"/>
      <c r="BP981" s="132">
        <f t="shared" si="655"/>
        <v>3.9155500000000001</v>
      </c>
      <c r="BQ981" s="132">
        <f t="shared" si="656"/>
        <v>10.460100000000001</v>
      </c>
      <c r="BR981" s="132">
        <f t="shared" si="657"/>
        <v>0.38088</v>
      </c>
      <c r="BS981" s="132">
        <f t="shared" si="645"/>
        <v>0.15438000000000002</v>
      </c>
      <c r="BT981" s="132">
        <f t="shared" si="646"/>
        <v>1.4273</v>
      </c>
      <c r="BU981" s="132"/>
      <c r="BV981" s="132">
        <f t="shared" si="658"/>
        <v>0.39590000000000003</v>
      </c>
      <c r="BW981" s="133">
        <f t="shared" si="627"/>
        <v>2.3307000000000002</v>
      </c>
      <c r="BX981" s="133">
        <f t="shared" si="627"/>
        <v>2.0289000000000001</v>
      </c>
      <c r="BY981" s="133">
        <f t="shared" si="647"/>
        <v>0.28240000000000004</v>
      </c>
      <c r="BZ981" s="133">
        <f t="shared" si="648"/>
        <v>0.36460000000000004</v>
      </c>
      <c r="CA981" s="133">
        <f t="shared" si="649"/>
        <v>7.2000000000000007E-3</v>
      </c>
      <c r="CB981" s="133">
        <f t="shared" si="650"/>
        <v>8.8130000000000006</v>
      </c>
      <c r="CC981" s="133"/>
      <c r="CD981" s="133">
        <f t="shared" si="651"/>
        <v>2.3653</v>
      </c>
    </row>
    <row r="982" spans="1:82" ht="15.75" x14ac:dyDescent="0.25">
      <c r="A982" s="125">
        <v>44080</v>
      </c>
      <c r="B982" s="126">
        <v>15787</v>
      </c>
      <c r="C982" s="126">
        <v>51613</v>
      </c>
      <c r="D982" s="126">
        <v>70128</v>
      </c>
      <c r="E982" s="126">
        <v>14408</v>
      </c>
      <c r="F982" s="126">
        <v>44637</v>
      </c>
      <c r="G982" s="126">
        <v>3924</v>
      </c>
      <c r="H982" s="126">
        <v>22650</v>
      </c>
      <c r="I982" s="126">
        <v>20242</v>
      </c>
      <c r="J982" s="126">
        <v>103582</v>
      </c>
      <c r="K982" s="126">
        <v>77708</v>
      </c>
      <c r="L982" s="126">
        <v>3627</v>
      </c>
      <c r="M982" s="126">
        <v>2363</v>
      </c>
      <c r="N982" s="126">
        <v>56</v>
      </c>
      <c r="O982" s="126">
        <v>18244</v>
      </c>
      <c r="P982" s="126">
        <v>24200</v>
      </c>
      <c r="Q982" s="126">
        <v>2692</v>
      </c>
      <c r="R982" s="126">
        <v>13704</v>
      </c>
      <c r="S982" s="126">
        <v>45472</v>
      </c>
      <c r="T982" s="126">
        <v>15013</v>
      </c>
      <c r="U982" s="126">
        <v>2818</v>
      </c>
      <c r="V982" s="126">
        <v>28330</v>
      </c>
      <c r="W982" s="126">
        <v>31513</v>
      </c>
      <c r="X982" s="126">
        <v>17570</v>
      </c>
      <c r="Y982" s="126">
        <v>12360</v>
      </c>
      <c r="Z982" s="126">
        <v>17463</v>
      </c>
      <c r="AA982" s="126">
        <v>47753</v>
      </c>
      <c r="AB982" s="126">
        <v>1683</v>
      </c>
      <c r="AC982" s="126">
        <v>2118</v>
      </c>
      <c r="AD982" s="126">
        <v>5365</v>
      </c>
      <c r="AE982" s="126">
        <v>41414</v>
      </c>
      <c r="AF982" s="126">
        <v>4699</v>
      </c>
      <c r="AG982" s="126">
        <v>10880</v>
      </c>
      <c r="AH982" s="126">
        <v>47400</v>
      </c>
      <c r="AI982" s="126">
        <v>41570</v>
      </c>
      <c r="AJ982" s="126">
        <v>371600</v>
      </c>
      <c r="AK982" s="128">
        <f t="shared" si="661"/>
        <v>2.3630000000000002E-2</v>
      </c>
      <c r="AL982" s="129">
        <f t="shared" si="662"/>
        <v>1.5787</v>
      </c>
      <c r="AM982" s="129">
        <f t="shared" si="663"/>
        <v>2.5806500000000003</v>
      </c>
      <c r="AN982" s="129">
        <f t="shared" si="663"/>
        <v>3.5064000000000002</v>
      </c>
      <c r="AO982" s="129">
        <f t="shared" si="664"/>
        <v>10.3582</v>
      </c>
      <c r="AP982" s="129">
        <f t="shared" si="665"/>
        <v>3.8854000000000002</v>
      </c>
      <c r="AQ982" s="129">
        <f t="shared" si="659"/>
        <v>0.47400000000000003</v>
      </c>
      <c r="AR982" s="129">
        <f t="shared" si="660"/>
        <v>4.1569999999999996E-2</v>
      </c>
      <c r="AT982" s="131">
        <f t="shared" si="652"/>
        <v>44080</v>
      </c>
      <c r="AU982" s="132">
        <f t="shared" si="631"/>
        <v>0.41414000000000001</v>
      </c>
      <c r="AV982" s="132">
        <f t="shared" si="632"/>
        <v>0.47753000000000007</v>
      </c>
      <c r="AW982" s="132">
        <f t="shared" si="633"/>
        <v>0.45472000000000001</v>
      </c>
      <c r="AX982" s="132">
        <f t="shared" si="634"/>
        <v>2.1180000000000001E-2</v>
      </c>
      <c r="AY982" s="132">
        <f t="shared" si="635"/>
        <v>1.6830000000000001E-2</v>
      </c>
      <c r="AZ982" s="132">
        <f t="shared" si="636"/>
        <v>0.2833</v>
      </c>
      <c r="BA982" s="132">
        <f t="shared" si="637"/>
        <v>0.12360000000000002</v>
      </c>
      <c r="BB982" s="132">
        <f t="shared" si="638"/>
        <v>0.63026000000000004</v>
      </c>
      <c r="BC982" s="132">
        <f t="shared" si="639"/>
        <v>0.17463000000000001</v>
      </c>
      <c r="BD982" s="132">
        <f t="shared" si="640"/>
        <v>0.17570000000000002</v>
      </c>
      <c r="BE982" s="132">
        <f t="shared" si="641"/>
        <v>4.6990000000000004E-2</v>
      </c>
      <c r="BF982" s="132">
        <f t="shared" si="642"/>
        <v>5.3650000000000003E-2</v>
      </c>
      <c r="BG982" s="132">
        <f t="shared" si="653"/>
        <v>1.0879999999999999E-2</v>
      </c>
      <c r="BH982" s="132"/>
      <c r="BI982" s="132">
        <f t="shared" si="625"/>
        <v>1.5787</v>
      </c>
      <c r="BJ982" s="132">
        <f t="shared" si="625"/>
        <v>2.5806500000000003</v>
      </c>
      <c r="BK982" s="132">
        <f t="shared" si="625"/>
        <v>3.5064000000000002</v>
      </c>
      <c r="BL982" s="132">
        <f t="shared" si="643"/>
        <v>0.28179999999999999</v>
      </c>
      <c r="BM982" s="132">
        <f t="shared" si="654"/>
        <v>1.4408000000000001</v>
      </c>
      <c r="BN982" s="132">
        <f t="shared" si="644"/>
        <v>0.89274000000000009</v>
      </c>
      <c r="BO982" s="132"/>
      <c r="BP982" s="132">
        <f t="shared" si="655"/>
        <v>3.8854000000000002</v>
      </c>
      <c r="BQ982" s="132">
        <f t="shared" si="656"/>
        <v>10.3582</v>
      </c>
      <c r="BR982" s="132">
        <f t="shared" si="657"/>
        <v>0.37159999999999999</v>
      </c>
      <c r="BS982" s="132">
        <f t="shared" si="645"/>
        <v>0.15013000000000001</v>
      </c>
      <c r="BT982" s="132">
        <f t="shared" si="646"/>
        <v>1.3704000000000001</v>
      </c>
      <c r="BU982" s="132"/>
      <c r="BV982" s="132">
        <f t="shared" si="658"/>
        <v>0.39240000000000003</v>
      </c>
      <c r="BW982" s="133">
        <f t="shared" si="627"/>
        <v>2.2650000000000001</v>
      </c>
      <c r="BX982" s="133">
        <f t="shared" si="627"/>
        <v>2.0242</v>
      </c>
      <c r="BY982" s="133">
        <f t="shared" si="647"/>
        <v>0.26919999999999999</v>
      </c>
      <c r="BZ982" s="133">
        <f t="shared" si="648"/>
        <v>0.36270000000000002</v>
      </c>
      <c r="CA982" s="133">
        <f t="shared" si="649"/>
        <v>5.5999999999999999E-3</v>
      </c>
      <c r="CB982" s="133">
        <f t="shared" si="650"/>
        <v>9.1219999999999999</v>
      </c>
      <c r="CC982" s="133"/>
      <c r="CD982" s="133">
        <f t="shared" si="651"/>
        <v>2.42</v>
      </c>
    </row>
    <row r="983" spans="1:82" ht="15.75" x14ac:dyDescent="0.25">
      <c r="A983" s="125">
        <v>44081</v>
      </c>
      <c r="B983" s="126">
        <v>15700</v>
      </c>
      <c r="C983" s="126">
        <v>52144</v>
      </c>
      <c r="D983" s="126">
        <v>70781</v>
      </c>
      <c r="E983" s="126">
        <v>14595</v>
      </c>
      <c r="F983" s="126">
        <v>45749</v>
      </c>
      <c r="G983" s="126">
        <v>3452</v>
      </c>
      <c r="H983" s="126">
        <v>20415</v>
      </c>
      <c r="I983" s="126">
        <v>19032</v>
      </c>
      <c r="J983" s="126">
        <v>104804</v>
      </c>
      <c r="K983" s="126">
        <v>78716</v>
      </c>
      <c r="L983" s="126">
        <v>3559</v>
      </c>
      <c r="M983" s="126">
        <v>2880</v>
      </c>
      <c r="N983" s="126">
        <v>72</v>
      </c>
      <c r="O983" s="126">
        <v>17913</v>
      </c>
      <c r="P983" s="126">
        <v>22454</v>
      </c>
      <c r="Q983" s="126">
        <v>2679</v>
      </c>
      <c r="R983" s="126">
        <v>13957</v>
      </c>
      <c r="S983" s="126">
        <v>44889</v>
      </c>
      <c r="T983" s="126">
        <v>14600</v>
      </c>
      <c r="U983" s="126">
        <v>2699</v>
      </c>
      <c r="V983" s="126">
        <v>29639</v>
      </c>
      <c r="W983" s="126">
        <v>33176</v>
      </c>
      <c r="X983" s="126">
        <v>16483</v>
      </c>
      <c r="Y983" s="126">
        <v>12357</v>
      </c>
      <c r="Z983" s="126">
        <v>16518</v>
      </c>
      <c r="AA983" s="126">
        <v>49281</v>
      </c>
      <c r="AB983" s="126">
        <v>1480</v>
      </c>
      <c r="AC983" s="126">
        <v>1897</v>
      </c>
      <c r="AD983" s="126">
        <v>5643</v>
      </c>
      <c r="AE983" s="126">
        <v>46799</v>
      </c>
      <c r="AF983" s="126">
        <v>5184</v>
      </c>
      <c r="AG983" s="126">
        <v>10550</v>
      </c>
      <c r="AH983" s="126">
        <v>55420</v>
      </c>
      <c r="AI983" s="126">
        <v>43800</v>
      </c>
      <c r="AJ983" s="126">
        <v>376140</v>
      </c>
      <c r="AK983" s="128">
        <f t="shared" si="661"/>
        <v>2.8800000000000003E-2</v>
      </c>
      <c r="AL983" s="129">
        <f t="shared" si="662"/>
        <v>1.57</v>
      </c>
      <c r="AM983" s="129">
        <f t="shared" si="663"/>
        <v>2.6072000000000002</v>
      </c>
      <c r="AN983" s="129">
        <f t="shared" si="663"/>
        <v>3.53905</v>
      </c>
      <c r="AO983" s="129">
        <f t="shared" si="664"/>
        <v>10.480400000000001</v>
      </c>
      <c r="AP983" s="129">
        <f t="shared" si="665"/>
        <v>3.9358000000000004</v>
      </c>
      <c r="AQ983" s="129">
        <f t="shared" si="659"/>
        <v>0.55420000000000003</v>
      </c>
      <c r="AR983" s="129">
        <f t="shared" si="660"/>
        <v>4.3799999999999999E-2</v>
      </c>
      <c r="AT983" s="131">
        <f t="shared" si="652"/>
        <v>44081</v>
      </c>
      <c r="AU983" s="132">
        <f t="shared" si="631"/>
        <v>0.46799000000000002</v>
      </c>
      <c r="AV983" s="132">
        <f t="shared" si="632"/>
        <v>0.49281000000000003</v>
      </c>
      <c r="AW983" s="132">
        <f t="shared" si="633"/>
        <v>0.44889000000000001</v>
      </c>
      <c r="AX983" s="132">
        <f t="shared" si="634"/>
        <v>1.8970000000000001E-2</v>
      </c>
      <c r="AY983" s="132">
        <f t="shared" si="635"/>
        <v>1.4800000000000001E-2</v>
      </c>
      <c r="AZ983" s="132">
        <f t="shared" si="636"/>
        <v>0.29639000000000004</v>
      </c>
      <c r="BA983" s="132">
        <f t="shared" si="637"/>
        <v>0.12357000000000001</v>
      </c>
      <c r="BB983" s="132">
        <f t="shared" si="638"/>
        <v>0.66352000000000011</v>
      </c>
      <c r="BC983" s="132">
        <f t="shared" si="639"/>
        <v>0.16518000000000002</v>
      </c>
      <c r="BD983" s="132">
        <f t="shared" si="640"/>
        <v>0.16483</v>
      </c>
      <c r="BE983" s="132">
        <f t="shared" si="641"/>
        <v>5.1840000000000004E-2</v>
      </c>
      <c r="BF983" s="132">
        <f t="shared" si="642"/>
        <v>5.6430000000000008E-2</v>
      </c>
      <c r="BG983" s="132">
        <f t="shared" si="653"/>
        <v>1.055E-2</v>
      </c>
      <c r="BH983" s="132"/>
      <c r="BI983" s="132">
        <f t="shared" si="625"/>
        <v>1.57</v>
      </c>
      <c r="BJ983" s="132">
        <f t="shared" si="625"/>
        <v>2.6072000000000002</v>
      </c>
      <c r="BK983" s="132">
        <f t="shared" si="625"/>
        <v>3.53905</v>
      </c>
      <c r="BL983" s="132">
        <f t="shared" si="643"/>
        <v>0.26990000000000003</v>
      </c>
      <c r="BM983" s="132">
        <f t="shared" si="654"/>
        <v>1.4595</v>
      </c>
      <c r="BN983" s="132">
        <f t="shared" si="644"/>
        <v>0.91498000000000013</v>
      </c>
      <c r="BO983" s="132"/>
      <c r="BP983" s="132">
        <f t="shared" si="655"/>
        <v>3.9358000000000004</v>
      </c>
      <c r="BQ983" s="132">
        <f t="shared" si="656"/>
        <v>10.480400000000001</v>
      </c>
      <c r="BR983" s="132">
        <f t="shared" si="657"/>
        <v>0.37613999999999997</v>
      </c>
      <c r="BS983" s="132">
        <f t="shared" si="645"/>
        <v>0.14600000000000002</v>
      </c>
      <c r="BT983" s="132">
        <f t="shared" si="646"/>
        <v>1.3957000000000002</v>
      </c>
      <c r="BU983" s="132"/>
      <c r="BV983" s="132">
        <f t="shared" si="658"/>
        <v>0.34520000000000001</v>
      </c>
      <c r="BW983" s="133">
        <f t="shared" si="627"/>
        <v>2.0415000000000001</v>
      </c>
      <c r="BX983" s="133">
        <f t="shared" si="627"/>
        <v>1.9032</v>
      </c>
      <c r="BY983" s="133">
        <f t="shared" si="647"/>
        <v>0.26790000000000003</v>
      </c>
      <c r="BZ983" s="133">
        <f t="shared" si="648"/>
        <v>0.35589999999999999</v>
      </c>
      <c r="CA983" s="133">
        <f t="shared" si="649"/>
        <v>7.2000000000000007E-3</v>
      </c>
      <c r="CB983" s="133">
        <f t="shared" si="650"/>
        <v>8.9565000000000001</v>
      </c>
      <c r="CC983" s="133"/>
      <c r="CD983" s="133">
        <f t="shared" si="651"/>
        <v>2.2454000000000001</v>
      </c>
    </row>
    <row r="984" spans="1:82" ht="15.75" x14ac:dyDescent="0.25">
      <c r="A984" s="125">
        <v>44082</v>
      </c>
      <c r="B984" s="138">
        <v>14962</v>
      </c>
      <c r="C984" s="138">
        <v>49590</v>
      </c>
      <c r="D984" s="138">
        <v>68140</v>
      </c>
      <c r="E984" s="138">
        <v>13983</v>
      </c>
      <c r="F984" s="138">
        <v>42453</v>
      </c>
      <c r="G984" s="138">
        <v>2320</v>
      </c>
      <c r="H984" s="138">
        <v>16328</v>
      </c>
      <c r="I984" s="138">
        <v>16454</v>
      </c>
      <c r="J984" s="138">
        <v>101309</v>
      </c>
      <c r="K984" s="138">
        <v>75627</v>
      </c>
      <c r="L984" s="138">
        <v>3469</v>
      </c>
      <c r="M984" s="138">
        <v>2639</v>
      </c>
      <c r="N984" s="138">
        <v>145</v>
      </c>
      <c r="O984" s="138">
        <v>16108</v>
      </c>
      <c r="P984" s="138">
        <v>17982</v>
      </c>
      <c r="Q984" s="138">
        <v>2571</v>
      </c>
      <c r="R984" s="138">
        <v>14311</v>
      </c>
      <c r="S984" s="138">
        <v>48403</v>
      </c>
      <c r="T984" s="138">
        <v>12981</v>
      </c>
      <c r="U984" s="138">
        <v>2622</v>
      </c>
      <c r="V984" s="138">
        <v>27762</v>
      </c>
      <c r="W984" s="138">
        <v>34945</v>
      </c>
      <c r="X984" s="138">
        <v>13314</v>
      </c>
      <c r="Y984" s="138">
        <v>13120</v>
      </c>
      <c r="Z984" s="138">
        <v>16166</v>
      </c>
      <c r="AA984" s="138">
        <v>45325</v>
      </c>
      <c r="AB984" s="138">
        <v>955</v>
      </c>
      <c r="AC984" s="138">
        <v>1301</v>
      </c>
      <c r="AD984" s="138">
        <v>6646</v>
      </c>
      <c r="AE984" s="138">
        <v>50244</v>
      </c>
      <c r="AF984" s="138">
        <v>5649</v>
      </c>
      <c r="AG984" s="138">
        <v>0</v>
      </c>
      <c r="AH984" s="138">
        <v>48750</v>
      </c>
      <c r="AI984" s="138">
        <v>47350</v>
      </c>
      <c r="AJ984" s="138">
        <v>381160</v>
      </c>
      <c r="AK984" s="128">
        <f t="shared" si="661"/>
        <v>2.6390000000000004E-2</v>
      </c>
      <c r="AL984" s="129">
        <f t="shared" si="662"/>
        <v>1.4962</v>
      </c>
      <c r="AM984" s="129">
        <f t="shared" si="663"/>
        <v>2.4795000000000003</v>
      </c>
      <c r="AN984" s="129">
        <f t="shared" si="663"/>
        <v>3.407</v>
      </c>
      <c r="AO984" s="129">
        <f t="shared" si="664"/>
        <v>10.1309</v>
      </c>
      <c r="AP984" s="129">
        <f t="shared" si="665"/>
        <v>3.7813500000000002</v>
      </c>
      <c r="AQ984" s="129">
        <f t="shared" si="659"/>
        <v>0.48750000000000004</v>
      </c>
      <c r="AR984" s="129">
        <f t="shared" si="660"/>
        <v>4.7349999999999996E-2</v>
      </c>
      <c r="AT984" s="131">
        <f t="shared" si="652"/>
        <v>44082</v>
      </c>
      <c r="AU984" s="132">
        <f t="shared" si="631"/>
        <v>0.50244</v>
      </c>
      <c r="AV984" s="132">
        <f t="shared" si="632"/>
        <v>0.45325000000000004</v>
      </c>
      <c r="AW984" s="132">
        <f t="shared" si="633"/>
        <v>0.48403000000000002</v>
      </c>
      <c r="AX984" s="132">
        <f t="shared" si="634"/>
        <v>1.3010000000000001E-2</v>
      </c>
      <c r="AY984" s="132">
        <f t="shared" si="635"/>
        <v>9.5500000000000012E-3</v>
      </c>
      <c r="AZ984" s="132">
        <f t="shared" si="636"/>
        <v>0.27762000000000003</v>
      </c>
      <c r="BA984" s="132">
        <f t="shared" si="637"/>
        <v>0.13120000000000001</v>
      </c>
      <c r="BB984" s="132">
        <f t="shared" si="638"/>
        <v>0.69890000000000008</v>
      </c>
      <c r="BC984" s="132">
        <f t="shared" si="639"/>
        <v>0.16166000000000003</v>
      </c>
      <c r="BD984" s="132">
        <f t="shared" si="640"/>
        <v>0.13314000000000001</v>
      </c>
      <c r="BE984" s="132">
        <f t="shared" si="641"/>
        <v>5.6490000000000005E-2</v>
      </c>
      <c r="BF984" s="132">
        <f t="shared" si="642"/>
        <v>6.6460000000000005E-2</v>
      </c>
      <c r="BG984" s="132">
        <f t="shared" si="653"/>
        <v>0</v>
      </c>
      <c r="BH984" s="132"/>
      <c r="BI984" s="132">
        <f t="shared" si="625"/>
        <v>1.4962</v>
      </c>
      <c r="BJ984" s="132">
        <f t="shared" si="625"/>
        <v>2.4795000000000003</v>
      </c>
      <c r="BK984" s="132">
        <f t="shared" si="625"/>
        <v>3.407</v>
      </c>
      <c r="BL984" s="132">
        <f t="shared" si="643"/>
        <v>0.26219999999999999</v>
      </c>
      <c r="BM984" s="132">
        <f t="shared" si="654"/>
        <v>1.3983000000000001</v>
      </c>
      <c r="BN984" s="132">
        <f t="shared" si="644"/>
        <v>0.84906000000000004</v>
      </c>
      <c r="BO984" s="132"/>
      <c r="BP984" s="132">
        <f t="shared" si="655"/>
        <v>3.7813500000000002</v>
      </c>
      <c r="BQ984" s="132">
        <f t="shared" si="656"/>
        <v>10.1309</v>
      </c>
      <c r="BR984" s="132">
        <f t="shared" si="657"/>
        <v>0.38116</v>
      </c>
      <c r="BS984" s="132">
        <f t="shared" si="645"/>
        <v>0.12981000000000001</v>
      </c>
      <c r="BT984" s="132">
        <f t="shared" si="646"/>
        <v>1.4311</v>
      </c>
      <c r="BU984" s="132"/>
      <c r="BV984" s="132">
        <f t="shared" si="658"/>
        <v>0.23200000000000001</v>
      </c>
      <c r="BW984" s="133">
        <f t="shared" si="627"/>
        <v>1.6328</v>
      </c>
      <c r="BX984" s="133">
        <f t="shared" si="627"/>
        <v>1.6454</v>
      </c>
      <c r="BY984" s="133">
        <f t="shared" si="647"/>
        <v>0.2571</v>
      </c>
      <c r="BZ984" s="133">
        <f t="shared" si="648"/>
        <v>0.34690000000000004</v>
      </c>
      <c r="CA984" s="133">
        <f t="shared" si="649"/>
        <v>1.4500000000000001E-2</v>
      </c>
      <c r="CB984" s="133">
        <f t="shared" si="650"/>
        <v>8.0540000000000003</v>
      </c>
      <c r="CC984" s="133"/>
      <c r="CD984" s="133">
        <f t="shared" si="651"/>
        <v>1.7982</v>
      </c>
    </row>
    <row r="985" spans="1:82" ht="15.75" x14ac:dyDescent="0.25">
      <c r="A985" s="125">
        <v>44083</v>
      </c>
      <c r="B985" s="138">
        <v>14473</v>
      </c>
      <c r="C985" s="138">
        <v>48769</v>
      </c>
      <c r="D985" s="138">
        <v>67313</v>
      </c>
      <c r="E985" s="138">
        <v>14090</v>
      </c>
      <c r="F985" s="138">
        <v>43003</v>
      </c>
      <c r="G985" s="138">
        <v>2082</v>
      </c>
      <c r="H985" s="138">
        <v>15163</v>
      </c>
      <c r="I985" s="138">
        <v>16037</v>
      </c>
      <c r="J985" s="138">
        <v>100453</v>
      </c>
      <c r="K985" s="138">
        <v>75262</v>
      </c>
      <c r="L985" s="138">
        <v>3358</v>
      </c>
      <c r="M985" s="138">
        <v>8270</v>
      </c>
      <c r="N985" s="138">
        <v>172</v>
      </c>
      <c r="O985" s="138">
        <v>15909</v>
      </c>
      <c r="P985" s="138">
        <v>16672</v>
      </c>
      <c r="Q985" s="138">
        <v>2596</v>
      </c>
      <c r="R985" s="138">
        <v>14496</v>
      </c>
      <c r="S985" s="138">
        <v>47118</v>
      </c>
      <c r="T985" s="138">
        <v>13127</v>
      </c>
      <c r="U985" s="138">
        <v>2790</v>
      </c>
      <c r="V985" s="138">
        <v>27188</v>
      </c>
      <c r="W985" s="138">
        <v>31835</v>
      </c>
      <c r="X985" s="138">
        <v>13727</v>
      </c>
      <c r="Y985" s="138">
        <v>13273</v>
      </c>
      <c r="Z985" s="138">
        <v>15222</v>
      </c>
      <c r="AA985" s="138">
        <v>46639</v>
      </c>
      <c r="AB985" s="138">
        <v>870</v>
      </c>
      <c r="AC985" s="138">
        <v>991</v>
      </c>
      <c r="AD985" s="138">
        <v>6847</v>
      </c>
      <c r="AE985" s="138">
        <v>53853</v>
      </c>
      <c r="AF985" s="138">
        <v>7074</v>
      </c>
      <c r="AG985" s="138">
        <v>10920</v>
      </c>
      <c r="AH985" s="138">
        <v>50180</v>
      </c>
      <c r="AI985" s="138">
        <v>48620</v>
      </c>
      <c r="AJ985" s="138">
        <v>373320</v>
      </c>
      <c r="AK985" s="128">
        <f t="shared" si="661"/>
        <v>8.270000000000001E-2</v>
      </c>
      <c r="AL985" s="129">
        <f t="shared" si="662"/>
        <v>1.4473</v>
      </c>
      <c r="AM985" s="129">
        <f t="shared" si="663"/>
        <v>2.43845</v>
      </c>
      <c r="AN985" s="129">
        <f t="shared" si="663"/>
        <v>3.36565</v>
      </c>
      <c r="AO985" s="129">
        <f t="shared" si="664"/>
        <v>10.045300000000001</v>
      </c>
      <c r="AP985" s="129">
        <f t="shared" si="665"/>
        <v>3.7631000000000001</v>
      </c>
      <c r="AQ985" s="129">
        <f t="shared" si="659"/>
        <v>0.50180000000000002</v>
      </c>
      <c r="AR985" s="129">
        <f t="shared" si="660"/>
        <v>4.8619999999999997E-2</v>
      </c>
      <c r="AT985" s="131">
        <f t="shared" si="652"/>
        <v>44083</v>
      </c>
      <c r="AU985" s="132">
        <f t="shared" si="631"/>
        <v>0.53853000000000006</v>
      </c>
      <c r="AV985" s="132">
        <f t="shared" si="632"/>
        <v>0.46639000000000003</v>
      </c>
      <c r="AW985" s="132">
        <f t="shared" si="633"/>
        <v>0.47118000000000004</v>
      </c>
      <c r="AX985" s="132">
        <f t="shared" si="634"/>
        <v>9.9100000000000004E-3</v>
      </c>
      <c r="AY985" s="132">
        <f t="shared" si="635"/>
        <v>8.7000000000000011E-3</v>
      </c>
      <c r="AZ985" s="132">
        <f t="shared" si="636"/>
        <v>0.27188000000000001</v>
      </c>
      <c r="BA985" s="132">
        <f t="shared" si="637"/>
        <v>0.13273000000000001</v>
      </c>
      <c r="BB985" s="132">
        <f t="shared" si="638"/>
        <v>0.63670000000000004</v>
      </c>
      <c r="BC985" s="132">
        <f t="shared" si="639"/>
        <v>0.15222000000000002</v>
      </c>
      <c r="BD985" s="132">
        <f t="shared" si="640"/>
        <v>0.13727</v>
      </c>
      <c r="BE985" s="132">
        <f t="shared" si="641"/>
        <v>7.0740000000000011E-2</v>
      </c>
      <c r="BF985" s="132">
        <f t="shared" si="642"/>
        <v>6.8470000000000003E-2</v>
      </c>
      <c r="BG985" s="132">
        <f t="shared" si="653"/>
        <v>1.0919999999999999E-2</v>
      </c>
      <c r="BH985" s="132"/>
      <c r="BI985" s="132">
        <f t="shared" si="625"/>
        <v>1.4473</v>
      </c>
      <c r="BJ985" s="132">
        <f t="shared" si="625"/>
        <v>2.43845</v>
      </c>
      <c r="BK985" s="132">
        <f t="shared" si="625"/>
        <v>3.36565</v>
      </c>
      <c r="BL985" s="132">
        <f t="shared" si="643"/>
        <v>0.27900000000000003</v>
      </c>
      <c r="BM985" s="132">
        <f t="shared" si="654"/>
        <v>1.409</v>
      </c>
      <c r="BN985" s="132">
        <f t="shared" si="644"/>
        <v>0.86006000000000005</v>
      </c>
      <c r="BO985" s="132"/>
      <c r="BP985" s="132">
        <f t="shared" si="655"/>
        <v>3.7631000000000001</v>
      </c>
      <c r="BQ985" s="132">
        <f t="shared" si="656"/>
        <v>10.045300000000001</v>
      </c>
      <c r="BR985" s="132">
        <f t="shared" si="657"/>
        <v>0.37331999999999999</v>
      </c>
      <c r="BS985" s="132">
        <f t="shared" si="645"/>
        <v>0.13127</v>
      </c>
      <c r="BT985" s="132">
        <f t="shared" si="646"/>
        <v>1.4496</v>
      </c>
      <c r="BU985" s="132"/>
      <c r="BV985" s="132">
        <f t="shared" si="658"/>
        <v>0.2082</v>
      </c>
      <c r="BW985" s="133">
        <f t="shared" si="627"/>
        <v>1.5163</v>
      </c>
      <c r="BX985" s="133">
        <f t="shared" si="627"/>
        <v>1.6037000000000001</v>
      </c>
      <c r="BY985" s="133">
        <f t="shared" si="647"/>
        <v>0.2596</v>
      </c>
      <c r="BZ985" s="133">
        <f t="shared" si="648"/>
        <v>0.33580000000000004</v>
      </c>
      <c r="CA985" s="133">
        <f t="shared" si="649"/>
        <v>1.72E-2</v>
      </c>
      <c r="CB985" s="133">
        <f t="shared" si="650"/>
        <v>7.9545000000000003</v>
      </c>
      <c r="CC985" s="133"/>
      <c r="CD985" s="133">
        <f t="shared" si="651"/>
        <v>1.6672</v>
      </c>
    </row>
    <row r="986" spans="1:82" ht="15.75" x14ac:dyDescent="0.25">
      <c r="A986" s="125">
        <v>44084</v>
      </c>
      <c r="B986" s="138">
        <v>19608</v>
      </c>
      <c r="C986" s="138">
        <v>62918</v>
      </c>
      <c r="D986" s="138">
        <v>84105</v>
      </c>
      <c r="E986" s="138">
        <v>22209</v>
      </c>
      <c r="F986" s="138">
        <v>50854</v>
      </c>
      <c r="G986" s="138">
        <v>8183</v>
      </c>
      <c r="H986" s="138">
        <v>59890</v>
      </c>
      <c r="I986" s="138">
        <v>59729</v>
      </c>
      <c r="J986" s="138">
        <v>134307</v>
      </c>
      <c r="K986" s="138">
        <v>99935</v>
      </c>
      <c r="L986" s="138">
        <v>5456</v>
      </c>
      <c r="M986" s="138">
        <v>15340</v>
      </c>
      <c r="N986" s="138">
        <v>211</v>
      </c>
      <c r="O986" s="138">
        <v>25566</v>
      </c>
      <c r="P986" s="138">
        <v>29686</v>
      </c>
      <c r="Q986" s="138">
        <v>4391</v>
      </c>
      <c r="R986" s="138">
        <v>16450</v>
      </c>
      <c r="S986" s="138">
        <v>49108</v>
      </c>
      <c r="T986" s="138">
        <v>17789</v>
      </c>
      <c r="U986" s="138">
        <v>6527</v>
      </c>
      <c r="V986" s="138">
        <v>35917</v>
      </c>
      <c r="W986" s="138">
        <v>46707</v>
      </c>
      <c r="X986" s="138">
        <v>35298</v>
      </c>
      <c r="Y986" s="138">
        <v>16419</v>
      </c>
      <c r="Z986" s="138">
        <v>17313</v>
      </c>
      <c r="AA986" s="138">
        <v>55961</v>
      </c>
      <c r="AB986" s="138">
        <v>3147</v>
      </c>
      <c r="AC986" s="138">
        <v>1634</v>
      </c>
      <c r="AD986" s="138">
        <v>9302</v>
      </c>
      <c r="AE986" s="138">
        <v>68091</v>
      </c>
      <c r="AF986" s="138">
        <v>21035</v>
      </c>
      <c r="AG986" s="138">
        <v>10500</v>
      </c>
      <c r="AH986" s="138">
        <v>56130</v>
      </c>
      <c r="AI986" s="138">
        <v>61860</v>
      </c>
      <c r="AJ986" s="138">
        <v>373720</v>
      </c>
      <c r="AK986" s="128">
        <f t="shared" si="661"/>
        <v>0.15340000000000001</v>
      </c>
      <c r="AL986" s="129">
        <f t="shared" si="662"/>
        <v>1.9608000000000001</v>
      </c>
      <c r="AM986" s="129">
        <f t="shared" si="663"/>
        <v>3.1459000000000001</v>
      </c>
      <c r="AN986" s="129">
        <f t="shared" si="663"/>
        <v>4.2052500000000004</v>
      </c>
      <c r="AO986" s="129">
        <f t="shared" si="664"/>
        <v>13.4307</v>
      </c>
      <c r="AP986" s="129">
        <f t="shared" si="665"/>
        <v>4.9967500000000005</v>
      </c>
      <c r="AQ986" s="129">
        <f t="shared" si="659"/>
        <v>0.56130000000000002</v>
      </c>
      <c r="AR986" s="129">
        <f t="shared" si="660"/>
        <v>6.1859999999999998E-2</v>
      </c>
      <c r="AT986" s="131">
        <f t="shared" si="652"/>
        <v>44084</v>
      </c>
      <c r="AU986" s="132">
        <f t="shared" si="631"/>
        <v>0.68091000000000002</v>
      </c>
      <c r="AV986" s="132">
        <f t="shared" si="632"/>
        <v>0.55961000000000005</v>
      </c>
      <c r="AW986" s="132">
        <f t="shared" si="633"/>
        <v>0.49108000000000002</v>
      </c>
      <c r="AX986" s="132">
        <f t="shared" si="634"/>
        <v>1.634E-2</v>
      </c>
      <c r="AY986" s="132">
        <f t="shared" si="635"/>
        <v>3.1470000000000005E-2</v>
      </c>
      <c r="AZ986" s="132">
        <f t="shared" si="636"/>
        <v>0.35917000000000004</v>
      </c>
      <c r="BA986" s="132">
        <f t="shared" si="637"/>
        <v>0.16419</v>
      </c>
      <c r="BB986" s="132">
        <f t="shared" si="638"/>
        <v>0.93414000000000008</v>
      </c>
      <c r="BC986" s="132">
        <f t="shared" si="639"/>
        <v>0.17313000000000001</v>
      </c>
      <c r="BD986" s="132">
        <f t="shared" si="640"/>
        <v>0.35298000000000002</v>
      </c>
      <c r="BE986" s="132">
        <f t="shared" si="641"/>
        <v>0.21035000000000001</v>
      </c>
      <c r="BF986" s="132">
        <f t="shared" si="642"/>
        <v>9.3020000000000005E-2</v>
      </c>
      <c r="BG986" s="132">
        <f t="shared" si="653"/>
        <v>1.0499999999999999E-2</v>
      </c>
      <c r="BH986" s="132"/>
      <c r="BI986" s="132">
        <f t="shared" si="625"/>
        <v>1.9608000000000001</v>
      </c>
      <c r="BJ986" s="132">
        <f t="shared" si="625"/>
        <v>3.1459000000000001</v>
      </c>
      <c r="BK986" s="132">
        <f t="shared" si="625"/>
        <v>4.2052500000000004</v>
      </c>
      <c r="BL986" s="132">
        <f t="shared" si="643"/>
        <v>0.65270000000000006</v>
      </c>
      <c r="BM986" s="132">
        <f t="shared" si="654"/>
        <v>2.2209000000000003</v>
      </c>
      <c r="BN986" s="132">
        <f t="shared" si="644"/>
        <v>1.01708</v>
      </c>
      <c r="BO986" s="132"/>
      <c r="BP986" s="132">
        <f t="shared" si="655"/>
        <v>4.9967500000000005</v>
      </c>
      <c r="BQ986" s="132">
        <f t="shared" si="656"/>
        <v>13.4307</v>
      </c>
      <c r="BR986" s="132">
        <f t="shared" si="657"/>
        <v>0.37372</v>
      </c>
      <c r="BS986" s="132">
        <f t="shared" si="645"/>
        <v>0.17789000000000002</v>
      </c>
      <c r="BT986" s="132">
        <f t="shared" si="646"/>
        <v>1.645</v>
      </c>
      <c r="BU986" s="132"/>
      <c r="BV986" s="132">
        <f t="shared" si="658"/>
        <v>0.81830000000000003</v>
      </c>
      <c r="BW986" s="133">
        <f t="shared" si="627"/>
        <v>5.9889999999999999</v>
      </c>
      <c r="BX986" s="133">
        <f t="shared" si="627"/>
        <v>5.9729000000000001</v>
      </c>
      <c r="BY986" s="133">
        <f t="shared" si="647"/>
        <v>0.43910000000000005</v>
      </c>
      <c r="BZ986" s="133">
        <f t="shared" si="648"/>
        <v>0.54559999999999997</v>
      </c>
      <c r="CA986" s="133">
        <f t="shared" si="649"/>
        <v>2.1100000000000001E-2</v>
      </c>
      <c r="CB986" s="133">
        <f t="shared" si="650"/>
        <v>12.782999999999999</v>
      </c>
      <c r="CC986" s="133"/>
      <c r="CD986" s="133">
        <f t="shared" si="651"/>
        <v>2.9686000000000003</v>
      </c>
    </row>
    <row r="987" spans="1:82" ht="15.75" x14ac:dyDescent="0.25">
      <c r="A987" s="125">
        <v>44085</v>
      </c>
      <c r="B987" s="138">
        <v>20832</v>
      </c>
      <c r="C987" s="138">
        <v>67727</v>
      </c>
      <c r="D987" s="138">
        <v>89157</v>
      </c>
      <c r="E987" s="138">
        <v>21838</v>
      </c>
      <c r="F987" s="138">
        <v>46431</v>
      </c>
      <c r="G987" s="138">
        <v>5606</v>
      </c>
      <c r="H987" s="138">
        <v>55287</v>
      </c>
      <c r="I987" s="138">
        <v>49337</v>
      </c>
      <c r="J987" s="138">
        <v>134552</v>
      </c>
      <c r="K987" s="138">
        <v>97214</v>
      </c>
      <c r="L987" s="146">
        <v>9407</v>
      </c>
      <c r="M987" s="138">
        <v>17697</v>
      </c>
      <c r="N987" s="138">
        <v>150</v>
      </c>
      <c r="O987" s="138">
        <v>29640</v>
      </c>
      <c r="P987" s="138">
        <v>39761</v>
      </c>
      <c r="Q987" s="138">
        <v>5610</v>
      </c>
      <c r="R987" s="138">
        <v>18626</v>
      </c>
      <c r="S987" s="138">
        <v>61931</v>
      </c>
      <c r="T987" s="138">
        <v>11232</v>
      </c>
      <c r="U987" s="138">
        <v>8081</v>
      </c>
      <c r="V987" s="138">
        <v>36838</v>
      </c>
      <c r="W987" s="138">
        <v>38314</v>
      </c>
      <c r="X987" s="138">
        <v>31549</v>
      </c>
      <c r="Y987" s="138">
        <v>15995</v>
      </c>
      <c r="Z987" s="138">
        <v>15474</v>
      </c>
      <c r="AA987" s="138">
        <v>54001</v>
      </c>
      <c r="AB987" s="138">
        <v>3574</v>
      </c>
      <c r="AC987" s="138">
        <v>1509</v>
      </c>
      <c r="AD987" s="138">
        <v>7231</v>
      </c>
      <c r="AE987" s="138">
        <v>73072</v>
      </c>
      <c r="AF987" s="138">
        <v>11620</v>
      </c>
      <c r="AG987" s="138">
        <v>0</v>
      </c>
      <c r="AH987" s="138">
        <v>50270</v>
      </c>
      <c r="AI987" s="138">
        <v>48210</v>
      </c>
      <c r="AJ987" s="138">
        <v>381420</v>
      </c>
      <c r="AK987" s="128">
        <f t="shared" si="661"/>
        <v>0.17697000000000002</v>
      </c>
      <c r="AL987" s="129">
        <f t="shared" si="662"/>
        <v>2.0832000000000002</v>
      </c>
      <c r="AM987" s="129">
        <f t="shared" si="663"/>
        <v>3.3863500000000002</v>
      </c>
      <c r="AN987" s="129">
        <f t="shared" si="663"/>
        <v>4.4578500000000005</v>
      </c>
      <c r="AO987" s="129">
        <f t="shared" si="664"/>
        <v>13.455200000000001</v>
      </c>
      <c r="AP987" s="129">
        <f t="shared" si="665"/>
        <v>4.8607000000000005</v>
      </c>
      <c r="AQ987" s="129">
        <f t="shared" si="659"/>
        <v>0.50270000000000004</v>
      </c>
      <c r="AR987" s="129">
        <f t="shared" si="660"/>
        <v>4.8209999999999996E-2</v>
      </c>
      <c r="AT987" s="131">
        <f t="shared" si="652"/>
        <v>44085</v>
      </c>
      <c r="AU987" s="132">
        <f t="shared" si="631"/>
        <v>0.73072000000000004</v>
      </c>
      <c r="AV987" s="132">
        <f t="shared" si="632"/>
        <v>0.54000999999999999</v>
      </c>
      <c r="AW987" s="132">
        <f t="shared" si="633"/>
        <v>0.61931000000000003</v>
      </c>
      <c r="AX987" s="132">
        <f t="shared" si="634"/>
        <v>1.5090000000000001E-2</v>
      </c>
      <c r="AY987" s="132">
        <f t="shared" si="635"/>
        <v>3.5740000000000001E-2</v>
      </c>
      <c r="AZ987" s="132">
        <f t="shared" si="636"/>
        <v>0.36838000000000004</v>
      </c>
      <c r="BA987" s="132">
        <f t="shared" si="637"/>
        <v>0.15995000000000001</v>
      </c>
      <c r="BB987" s="132">
        <f t="shared" si="638"/>
        <v>0.76628000000000007</v>
      </c>
      <c r="BC987" s="132">
        <f t="shared" si="639"/>
        <v>0.15474000000000002</v>
      </c>
      <c r="BD987" s="132">
        <f t="shared" si="640"/>
        <v>0.31549000000000005</v>
      </c>
      <c r="BE987" s="132">
        <f t="shared" si="641"/>
        <v>0.11620000000000001</v>
      </c>
      <c r="BF987" s="132">
        <f t="shared" si="642"/>
        <v>7.2309999999999999E-2</v>
      </c>
      <c r="BG987" s="132">
        <f t="shared" si="653"/>
        <v>0</v>
      </c>
      <c r="BH987" s="132"/>
      <c r="BI987" s="132">
        <f t="shared" si="625"/>
        <v>2.0832000000000002</v>
      </c>
      <c r="BJ987" s="132">
        <f t="shared" si="625"/>
        <v>3.3863500000000002</v>
      </c>
      <c r="BK987" s="132">
        <f t="shared" si="625"/>
        <v>4.4578500000000005</v>
      </c>
      <c r="BL987" s="132">
        <f t="shared" si="643"/>
        <v>0.80810000000000004</v>
      </c>
      <c r="BM987" s="132">
        <f t="shared" si="654"/>
        <v>2.1838000000000002</v>
      </c>
      <c r="BN987" s="132">
        <f t="shared" si="644"/>
        <v>0.92862000000000011</v>
      </c>
      <c r="BO987" s="132"/>
      <c r="BP987" s="132">
        <f t="shared" si="655"/>
        <v>4.8607000000000005</v>
      </c>
      <c r="BQ987" s="132">
        <f t="shared" si="656"/>
        <v>13.455200000000001</v>
      </c>
      <c r="BR987" s="132">
        <f t="shared" si="657"/>
        <v>0.38141999999999998</v>
      </c>
      <c r="BS987" s="132">
        <f t="shared" si="645"/>
        <v>0.11232</v>
      </c>
      <c r="BT987" s="132">
        <f t="shared" si="646"/>
        <v>1.8626</v>
      </c>
      <c r="BU987" s="132"/>
      <c r="BV987" s="132">
        <f t="shared" si="658"/>
        <v>0.56059999999999999</v>
      </c>
      <c r="BW987" s="133">
        <f t="shared" si="627"/>
        <v>5.5287000000000006</v>
      </c>
      <c r="BX987" s="133">
        <f t="shared" si="627"/>
        <v>4.9337</v>
      </c>
      <c r="BY987" s="133">
        <f t="shared" si="647"/>
        <v>0.56100000000000005</v>
      </c>
      <c r="BZ987" s="133">
        <f t="shared" si="648"/>
        <v>0.94070000000000009</v>
      </c>
      <c r="CA987" s="133">
        <f t="shared" si="649"/>
        <v>1.5000000000000001E-2</v>
      </c>
      <c r="CB987" s="133">
        <f t="shared" si="650"/>
        <v>14.82</v>
      </c>
      <c r="CC987" s="133"/>
      <c r="CD987" s="133">
        <f t="shared" si="651"/>
        <v>3.9761000000000002</v>
      </c>
    </row>
    <row r="988" spans="1:82" ht="15.75" x14ac:dyDescent="0.25">
      <c r="A988" s="125">
        <v>44086</v>
      </c>
      <c r="B988" s="138">
        <v>18770</v>
      </c>
      <c r="C988" s="138">
        <v>60476</v>
      </c>
      <c r="D988" s="138">
        <v>81174</v>
      </c>
      <c r="E988" s="138">
        <v>17608</v>
      </c>
      <c r="F988" s="138">
        <v>45414</v>
      </c>
      <c r="G988" s="138">
        <v>4158</v>
      </c>
      <c r="H988" s="138">
        <v>33923</v>
      </c>
      <c r="I988" s="138">
        <v>32776</v>
      </c>
      <c r="J988" s="138">
        <v>116493</v>
      </c>
      <c r="K988" s="138">
        <v>85990</v>
      </c>
      <c r="L988" s="138">
        <v>8487</v>
      </c>
      <c r="M988" s="138">
        <v>17381</v>
      </c>
      <c r="N988" s="138">
        <v>68</v>
      </c>
      <c r="O988" s="138">
        <v>25148</v>
      </c>
      <c r="P988" s="138">
        <v>31510</v>
      </c>
      <c r="Q988" s="138">
        <v>4580</v>
      </c>
      <c r="R988" s="138">
        <v>15221</v>
      </c>
      <c r="S988" s="138">
        <v>49950</v>
      </c>
      <c r="T988" s="138">
        <v>15442</v>
      </c>
      <c r="U988" s="138">
        <v>5489</v>
      </c>
      <c r="V988" s="138">
        <v>33799</v>
      </c>
      <c r="W988" s="138">
        <v>33442</v>
      </c>
      <c r="X988" s="138">
        <v>21310</v>
      </c>
      <c r="Y988" s="138">
        <v>13784</v>
      </c>
      <c r="Z988" s="138">
        <v>16096</v>
      </c>
      <c r="AA988" s="138">
        <v>50686</v>
      </c>
      <c r="AB988" s="138">
        <v>2990</v>
      </c>
      <c r="AC988" s="138">
        <v>1499</v>
      </c>
      <c r="AD988" s="138">
        <v>5938</v>
      </c>
      <c r="AE988" s="138">
        <v>67322</v>
      </c>
      <c r="AF988" s="138">
        <v>6809</v>
      </c>
      <c r="AG988" s="138">
        <v>10610</v>
      </c>
      <c r="AH988" s="138">
        <v>46220</v>
      </c>
      <c r="AI988" s="138">
        <v>32980</v>
      </c>
      <c r="AJ988" s="138">
        <v>381140</v>
      </c>
      <c r="AK988" s="128">
        <f t="shared" si="661"/>
        <v>0.17381000000000002</v>
      </c>
      <c r="AL988" s="129">
        <f t="shared" si="662"/>
        <v>1.877</v>
      </c>
      <c r="AM988" s="129">
        <f t="shared" si="663"/>
        <v>3.0238</v>
      </c>
      <c r="AN988" s="129">
        <f t="shared" si="663"/>
        <v>4.0587</v>
      </c>
      <c r="AO988" s="129">
        <f t="shared" si="664"/>
        <v>11.6493</v>
      </c>
      <c r="AP988" s="129">
        <f t="shared" si="665"/>
        <v>4.2995000000000001</v>
      </c>
      <c r="AQ988" s="129">
        <f t="shared" si="659"/>
        <v>0.46220000000000006</v>
      </c>
      <c r="AR988" s="129">
        <f t="shared" si="660"/>
        <v>3.2979999999999995E-2</v>
      </c>
      <c r="AT988" s="131">
        <f t="shared" si="652"/>
        <v>44086</v>
      </c>
      <c r="AU988" s="132">
        <f t="shared" si="631"/>
        <v>0.67322000000000004</v>
      </c>
      <c r="AV988" s="132">
        <f t="shared" si="632"/>
        <v>0.50686000000000009</v>
      </c>
      <c r="AW988" s="132">
        <f t="shared" si="633"/>
        <v>0.49950000000000006</v>
      </c>
      <c r="AX988" s="132">
        <f t="shared" si="634"/>
        <v>1.4990000000000002E-2</v>
      </c>
      <c r="AY988" s="132">
        <f t="shared" si="635"/>
        <v>2.9900000000000003E-2</v>
      </c>
      <c r="AZ988" s="132">
        <f t="shared" si="636"/>
        <v>0.33799000000000001</v>
      </c>
      <c r="BA988" s="132">
        <f t="shared" si="637"/>
        <v>0.13784000000000002</v>
      </c>
      <c r="BB988" s="132">
        <f t="shared" si="638"/>
        <v>0.6688400000000001</v>
      </c>
      <c r="BC988" s="132">
        <f t="shared" si="639"/>
        <v>0.16096000000000002</v>
      </c>
      <c r="BD988" s="132">
        <f t="shared" si="640"/>
        <v>0.21310000000000001</v>
      </c>
      <c r="BE988" s="132">
        <f t="shared" si="641"/>
        <v>6.8090000000000012E-2</v>
      </c>
      <c r="BF988" s="132">
        <f t="shared" si="642"/>
        <v>5.9380000000000002E-2</v>
      </c>
      <c r="BG988" s="132">
        <f t="shared" si="653"/>
        <v>1.061E-2</v>
      </c>
      <c r="BH988" s="132"/>
      <c r="BI988" s="132">
        <f t="shared" si="625"/>
        <v>1.877</v>
      </c>
      <c r="BJ988" s="132">
        <f t="shared" si="625"/>
        <v>3.0238</v>
      </c>
      <c r="BK988" s="132">
        <f t="shared" si="625"/>
        <v>4.0587</v>
      </c>
      <c r="BL988" s="132">
        <f t="shared" si="643"/>
        <v>0.54890000000000005</v>
      </c>
      <c r="BM988" s="132">
        <f t="shared" si="654"/>
        <v>1.7608000000000001</v>
      </c>
      <c r="BN988" s="132">
        <f t="shared" si="644"/>
        <v>0.90828000000000009</v>
      </c>
      <c r="BO988" s="132"/>
      <c r="BP988" s="132">
        <f t="shared" si="655"/>
        <v>4.2995000000000001</v>
      </c>
      <c r="BQ988" s="132">
        <f t="shared" si="656"/>
        <v>11.6493</v>
      </c>
      <c r="BR988" s="132">
        <f t="shared" si="657"/>
        <v>0.38113999999999998</v>
      </c>
      <c r="BS988" s="132">
        <f t="shared" si="645"/>
        <v>0.15442</v>
      </c>
      <c r="BT988" s="132">
        <f t="shared" si="646"/>
        <v>1.5221</v>
      </c>
      <c r="BU988" s="132"/>
      <c r="BV988" s="132">
        <f t="shared" si="658"/>
        <v>0.4158</v>
      </c>
      <c r="BW988" s="133">
        <f t="shared" si="627"/>
        <v>3.3923000000000001</v>
      </c>
      <c r="BX988" s="133">
        <f t="shared" si="627"/>
        <v>3.2776000000000001</v>
      </c>
      <c r="BY988" s="133">
        <f t="shared" si="647"/>
        <v>0.45800000000000002</v>
      </c>
      <c r="BZ988" s="133">
        <f t="shared" si="648"/>
        <v>0.84870000000000001</v>
      </c>
      <c r="CA988" s="133">
        <f t="shared" si="649"/>
        <v>6.8000000000000005E-3</v>
      </c>
      <c r="CB988" s="133">
        <f t="shared" si="650"/>
        <v>12.574</v>
      </c>
      <c r="CC988" s="133"/>
      <c r="CD988" s="133">
        <f t="shared" si="651"/>
        <v>3.1510000000000002</v>
      </c>
    </row>
    <row r="989" spans="1:82" ht="15.75" x14ac:dyDescent="0.25">
      <c r="A989" s="125">
        <v>44087</v>
      </c>
      <c r="B989" s="138">
        <v>18400</v>
      </c>
      <c r="C989" s="138">
        <v>59218</v>
      </c>
      <c r="D989" s="138">
        <v>80135</v>
      </c>
      <c r="E989" s="138">
        <v>16659</v>
      </c>
      <c r="F989" s="138">
        <v>46215</v>
      </c>
      <c r="G989" s="138">
        <v>3860</v>
      </c>
      <c r="H989" s="138">
        <v>28897</v>
      </c>
      <c r="I989" s="138">
        <v>29060</v>
      </c>
      <c r="J989" s="138">
        <v>114418</v>
      </c>
      <c r="K989" s="138">
        <v>84434</v>
      </c>
      <c r="L989" s="138">
        <v>6977</v>
      </c>
      <c r="M989" s="138">
        <v>17183</v>
      </c>
      <c r="N989" s="155">
        <v>68</v>
      </c>
      <c r="O989" s="138">
        <v>23174</v>
      </c>
      <c r="P989" s="138">
        <v>29074</v>
      </c>
      <c r="Q989" s="138">
        <v>4085</v>
      </c>
      <c r="R989" s="138">
        <v>15013</v>
      </c>
      <c r="S989" s="138">
        <v>49221</v>
      </c>
      <c r="T989" s="138">
        <v>11570</v>
      </c>
      <c r="U989" s="138">
        <v>4636</v>
      </c>
      <c r="V989" s="138">
        <v>33311</v>
      </c>
      <c r="W989" s="138">
        <v>33079</v>
      </c>
      <c r="X989" s="138">
        <v>19456</v>
      </c>
      <c r="Y989" s="138">
        <v>13411</v>
      </c>
      <c r="Z989" s="138">
        <v>15641</v>
      </c>
      <c r="AA989" s="138">
        <v>50475</v>
      </c>
      <c r="AB989" s="138">
        <v>2381</v>
      </c>
      <c r="AC989" s="138">
        <v>1413</v>
      </c>
      <c r="AD989" s="138">
        <v>7567</v>
      </c>
      <c r="AE989" s="138">
        <v>65937</v>
      </c>
      <c r="AF989" s="138">
        <v>6536</v>
      </c>
      <c r="AG989" s="138">
        <v>0</v>
      </c>
      <c r="AH989" s="138">
        <v>56530</v>
      </c>
      <c r="AI989" s="138">
        <v>50000</v>
      </c>
      <c r="AJ989" s="138">
        <v>372460</v>
      </c>
      <c r="AK989" s="128">
        <f t="shared" si="661"/>
        <v>0.17183000000000001</v>
      </c>
      <c r="AL989" s="129">
        <f t="shared" si="662"/>
        <v>1.84</v>
      </c>
      <c r="AM989" s="129">
        <f t="shared" si="663"/>
        <v>2.9609000000000001</v>
      </c>
      <c r="AN989" s="129">
        <f t="shared" si="663"/>
        <v>4.0067500000000003</v>
      </c>
      <c r="AO989" s="129">
        <f t="shared" si="664"/>
        <v>11.441800000000001</v>
      </c>
      <c r="AP989" s="129">
        <f t="shared" si="665"/>
        <v>4.2217000000000002</v>
      </c>
      <c r="AQ989" s="129">
        <f t="shared" si="659"/>
        <v>0.56530000000000002</v>
      </c>
      <c r="AR989" s="129">
        <f t="shared" si="660"/>
        <v>4.9999999999999996E-2</v>
      </c>
      <c r="AT989" s="131">
        <f t="shared" si="652"/>
        <v>44087</v>
      </c>
      <c r="AU989" s="132">
        <f t="shared" si="631"/>
        <v>0.65937000000000001</v>
      </c>
      <c r="AV989" s="132">
        <f t="shared" si="632"/>
        <v>0.50475000000000003</v>
      </c>
      <c r="AW989" s="132">
        <f t="shared" si="633"/>
        <v>0.49221000000000004</v>
      </c>
      <c r="AX989" s="132">
        <f t="shared" si="634"/>
        <v>1.4130000000000002E-2</v>
      </c>
      <c r="AY989" s="132">
        <f t="shared" si="635"/>
        <v>2.3810000000000001E-2</v>
      </c>
      <c r="AZ989" s="132">
        <f t="shared" si="636"/>
        <v>0.33311000000000002</v>
      </c>
      <c r="BA989" s="132">
        <f t="shared" si="637"/>
        <v>0.13411000000000001</v>
      </c>
      <c r="BB989" s="132">
        <f t="shared" si="638"/>
        <v>0.66158000000000006</v>
      </c>
      <c r="BC989" s="132">
        <f t="shared" si="639"/>
        <v>0.15641000000000002</v>
      </c>
      <c r="BD989" s="132">
        <f t="shared" si="640"/>
        <v>0.19456000000000001</v>
      </c>
      <c r="BE989" s="132">
        <f t="shared" si="641"/>
        <v>6.5360000000000001E-2</v>
      </c>
      <c r="BF989" s="132">
        <f t="shared" si="642"/>
        <v>7.5670000000000001E-2</v>
      </c>
      <c r="BG989" s="132">
        <f t="shared" si="653"/>
        <v>0</v>
      </c>
      <c r="BH989" s="132"/>
      <c r="BI989" s="132">
        <f t="shared" si="625"/>
        <v>1.84</v>
      </c>
      <c r="BJ989" s="132">
        <f t="shared" si="625"/>
        <v>2.9609000000000001</v>
      </c>
      <c r="BK989" s="132">
        <f t="shared" si="625"/>
        <v>4.0067500000000003</v>
      </c>
      <c r="BL989" s="132">
        <f t="shared" si="643"/>
        <v>0.46360000000000001</v>
      </c>
      <c r="BM989" s="132">
        <f t="shared" si="654"/>
        <v>1.6659000000000002</v>
      </c>
      <c r="BN989" s="132">
        <f t="shared" si="644"/>
        <v>0.92430000000000012</v>
      </c>
      <c r="BO989" s="132"/>
      <c r="BP989" s="132">
        <f t="shared" si="655"/>
        <v>4.2217000000000002</v>
      </c>
      <c r="BQ989" s="132">
        <f t="shared" si="656"/>
        <v>11.441800000000001</v>
      </c>
      <c r="BR989" s="132">
        <f t="shared" si="657"/>
        <v>0.37245999999999996</v>
      </c>
      <c r="BS989" s="132">
        <f t="shared" si="645"/>
        <v>0.11570000000000001</v>
      </c>
      <c r="BT989" s="132">
        <f t="shared" si="646"/>
        <v>1.5013000000000001</v>
      </c>
      <c r="BU989" s="132"/>
      <c r="BV989" s="132">
        <f t="shared" si="658"/>
        <v>0.38600000000000001</v>
      </c>
      <c r="BW989" s="133">
        <f t="shared" si="627"/>
        <v>2.8896999999999999</v>
      </c>
      <c r="BX989" s="133">
        <f t="shared" si="627"/>
        <v>2.9060000000000001</v>
      </c>
      <c r="BY989" s="133">
        <f t="shared" si="647"/>
        <v>0.40850000000000003</v>
      </c>
      <c r="BZ989" s="133">
        <f t="shared" si="648"/>
        <v>0.69769999999999999</v>
      </c>
      <c r="CA989" s="133">
        <f t="shared" si="649"/>
        <v>6.8000000000000005E-3</v>
      </c>
      <c r="CB989" s="133">
        <f t="shared" si="650"/>
        <v>11.587</v>
      </c>
      <c r="CC989" s="133"/>
      <c r="CD989" s="133">
        <f t="shared" si="651"/>
        <v>2.9074</v>
      </c>
    </row>
    <row r="990" spans="1:82" ht="15.75" x14ac:dyDescent="0.25">
      <c r="A990" s="125">
        <v>44088</v>
      </c>
      <c r="B990" s="138">
        <v>16962</v>
      </c>
      <c r="C990" s="138">
        <v>55753</v>
      </c>
      <c r="D990" s="138">
        <v>76629</v>
      </c>
      <c r="E990" s="138">
        <v>16070</v>
      </c>
      <c r="F990" s="138">
        <v>42906</v>
      </c>
      <c r="G990" s="138">
        <v>2991</v>
      </c>
      <c r="H990" s="138">
        <v>24070</v>
      </c>
      <c r="I990" s="138">
        <v>25451</v>
      </c>
      <c r="J990" s="138">
        <v>109995</v>
      </c>
      <c r="K990" s="138">
        <v>81189</v>
      </c>
      <c r="L990" s="138">
        <v>5911</v>
      </c>
      <c r="M990" s="138">
        <v>15859</v>
      </c>
      <c r="N990" s="138">
        <v>143</v>
      </c>
      <c r="O990" s="138">
        <v>21013</v>
      </c>
      <c r="P990" s="138">
        <v>25070</v>
      </c>
      <c r="Q990" s="138">
        <v>3745</v>
      </c>
      <c r="R990" s="138">
        <v>14857</v>
      </c>
      <c r="S990" s="138">
        <v>49864</v>
      </c>
      <c r="T990" s="138">
        <v>19812</v>
      </c>
      <c r="U990" s="138">
        <v>4088</v>
      </c>
      <c r="V990" s="138">
        <v>30149</v>
      </c>
      <c r="W990" s="138">
        <v>33066</v>
      </c>
      <c r="X990" s="138">
        <v>17390</v>
      </c>
      <c r="Y990" s="138">
        <v>13431</v>
      </c>
      <c r="Z990" s="138">
        <v>14514</v>
      </c>
      <c r="AA990" s="138">
        <v>47899</v>
      </c>
      <c r="AB990" s="138">
        <v>1997</v>
      </c>
      <c r="AC990" s="138">
        <v>845</v>
      </c>
      <c r="AD990" s="138">
        <v>5987</v>
      </c>
      <c r="AE990" s="138">
        <v>65179</v>
      </c>
      <c r="AF990" s="138">
        <v>7107</v>
      </c>
      <c r="AG990" s="138">
        <v>0</v>
      </c>
      <c r="AH990" s="138">
        <v>40120</v>
      </c>
      <c r="AI990" s="138">
        <v>35310</v>
      </c>
      <c r="AJ990" s="138">
        <v>384340</v>
      </c>
      <c r="AK990" s="128">
        <f t="shared" si="661"/>
        <v>0.15859000000000001</v>
      </c>
      <c r="AL990" s="129">
        <f t="shared" si="662"/>
        <v>1.6962000000000002</v>
      </c>
      <c r="AM990" s="129">
        <f t="shared" si="663"/>
        <v>2.7876500000000002</v>
      </c>
      <c r="AN990" s="129">
        <f t="shared" si="663"/>
        <v>3.8314500000000002</v>
      </c>
      <c r="AO990" s="129">
        <f t="shared" si="664"/>
        <v>10.999500000000001</v>
      </c>
      <c r="AP990" s="129">
        <f t="shared" si="665"/>
        <v>4.05945</v>
      </c>
      <c r="AQ990" s="129">
        <f t="shared" si="659"/>
        <v>0.40120000000000006</v>
      </c>
      <c r="AR990" s="129">
        <f t="shared" si="660"/>
        <v>3.5310000000000001E-2</v>
      </c>
      <c r="AT990" s="131">
        <f t="shared" si="652"/>
        <v>44088</v>
      </c>
      <c r="AU990" s="132">
        <f t="shared" si="631"/>
        <v>0.65179000000000009</v>
      </c>
      <c r="AV990" s="132">
        <f t="shared" si="632"/>
        <v>0.47899000000000003</v>
      </c>
      <c r="AW990" s="132">
        <f t="shared" si="633"/>
        <v>0.49864000000000003</v>
      </c>
      <c r="AX990" s="132">
        <f t="shared" si="634"/>
        <v>8.4500000000000009E-3</v>
      </c>
      <c r="AY990" s="132">
        <f t="shared" si="635"/>
        <v>1.9970000000000002E-2</v>
      </c>
      <c r="AZ990" s="132">
        <f t="shared" si="636"/>
        <v>0.30149000000000004</v>
      </c>
      <c r="BA990" s="132">
        <f t="shared" si="637"/>
        <v>0.13431000000000001</v>
      </c>
      <c r="BB990" s="132">
        <f t="shared" si="638"/>
        <v>0.66132000000000002</v>
      </c>
      <c r="BC990" s="132">
        <f t="shared" si="639"/>
        <v>0.14514000000000002</v>
      </c>
      <c r="BD990" s="132">
        <f t="shared" si="640"/>
        <v>0.17390000000000003</v>
      </c>
      <c r="BE990" s="132">
        <f t="shared" si="641"/>
        <v>7.1070000000000008E-2</v>
      </c>
      <c r="BF990" s="132">
        <f t="shared" si="642"/>
        <v>5.9870000000000007E-2</v>
      </c>
      <c r="BG990" s="132">
        <f t="shared" si="653"/>
        <v>0</v>
      </c>
      <c r="BH990" s="132"/>
      <c r="BI990" s="132">
        <f t="shared" si="625"/>
        <v>1.6962000000000002</v>
      </c>
      <c r="BJ990" s="132">
        <f t="shared" si="625"/>
        <v>2.7876500000000002</v>
      </c>
      <c r="BK990" s="132">
        <f t="shared" si="625"/>
        <v>3.8314500000000002</v>
      </c>
      <c r="BL990" s="132">
        <f t="shared" si="643"/>
        <v>0.4088</v>
      </c>
      <c r="BM990" s="132">
        <f t="shared" si="654"/>
        <v>1.607</v>
      </c>
      <c r="BN990" s="132">
        <f t="shared" si="644"/>
        <v>0.8581200000000001</v>
      </c>
      <c r="BO990" s="132"/>
      <c r="BP990" s="132">
        <f t="shared" si="655"/>
        <v>4.05945</v>
      </c>
      <c r="BQ990" s="132">
        <f t="shared" si="656"/>
        <v>10.999500000000001</v>
      </c>
      <c r="BR990" s="132">
        <f t="shared" si="657"/>
        <v>0.38433999999999996</v>
      </c>
      <c r="BS990" s="132">
        <f t="shared" si="645"/>
        <v>0.19812000000000002</v>
      </c>
      <c r="BT990" s="132">
        <f t="shared" si="646"/>
        <v>1.4857</v>
      </c>
      <c r="BU990" s="132"/>
      <c r="BV990" s="132">
        <f t="shared" si="658"/>
        <v>0.29910000000000003</v>
      </c>
      <c r="BW990" s="133">
        <f t="shared" si="627"/>
        <v>2.407</v>
      </c>
      <c r="BX990" s="133">
        <f t="shared" si="627"/>
        <v>2.5451000000000001</v>
      </c>
      <c r="BY990" s="133">
        <f t="shared" si="647"/>
        <v>0.3745</v>
      </c>
      <c r="BZ990" s="133">
        <f t="shared" si="648"/>
        <v>0.59110000000000007</v>
      </c>
      <c r="CA990" s="133">
        <f t="shared" si="649"/>
        <v>1.43E-2</v>
      </c>
      <c r="CB990" s="133">
        <f t="shared" si="650"/>
        <v>10.506500000000001</v>
      </c>
      <c r="CC990" s="133"/>
      <c r="CD990" s="133">
        <f t="shared" si="651"/>
        <v>2.5070000000000001</v>
      </c>
    </row>
    <row r="991" spans="1:82" ht="15.75" x14ac:dyDescent="0.25">
      <c r="A991" s="125">
        <v>44089</v>
      </c>
      <c r="B991" s="138">
        <v>16501</v>
      </c>
      <c r="C991" s="138">
        <v>54353</v>
      </c>
      <c r="D991" s="138">
        <v>74429</v>
      </c>
      <c r="E991" s="138">
        <v>15349</v>
      </c>
      <c r="F991" s="138">
        <v>42928</v>
      </c>
      <c r="G991" s="138">
        <v>2628</v>
      </c>
      <c r="H991" s="138">
        <v>21287</v>
      </c>
      <c r="I991" s="138">
        <v>22049</v>
      </c>
      <c r="J991" s="138">
        <v>106901</v>
      </c>
      <c r="K991" s="138">
        <v>78695</v>
      </c>
      <c r="L991" s="138">
        <v>5473</v>
      </c>
      <c r="M991" s="138">
        <v>15149</v>
      </c>
      <c r="N991" s="138">
        <v>141</v>
      </c>
      <c r="O991" s="138">
        <v>19314</v>
      </c>
      <c r="P991" s="138">
        <v>22959</v>
      </c>
      <c r="Q991" s="138">
        <v>3623</v>
      </c>
      <c r="R991" s="138">
        <v>14645</v>
      </c>
      <c r="S991" s="138">
        <v>48887</v>
      </c>
      <c r="T991" s="138">
        <v>22737</v>
      </c>
      <c r="U991" s="138">
        <v>3723</v>
      </c>
      <c r="V991" s="138">
        <v>29264</v>
      </c>
      <c r="W991" s="138">
        <v>33291</v>
      </c>
      <c r="X991" s="138">
        <v>17198</v>
      </c>
      <c r="Y991" s="138">
        <v>13310</v>
      </c>
      <c r="Z991" s="138">
        <v>14691</v>
      </c>
      <c r="AA991" s="138">
        <v>47853</v>
      </c>
      <c r="AB991" s="138">
        <v>1009</v>
      </c>
      <c r="AC991" s="138">
        <v>886</v>
      </c>
      <c r="AD991" s="146">
        <v>3985</v>
      </c>
      <c r="AE991" s="138">
        <v>68448</v>
      </c>
      <c r="AF991" s="138">
        <v>6960</v>
      </c>
      <c r="AG991" s="138">
        <v>11010</v>
      </c>
      <c r="AH991" s="138">
        <v>41440</v>
      </c>
      <c r="AI991" s="138">
        <v>29190</v>
      </c>
      <c r="AJ991" s="138">
        <v>379500</v>
      </c>
      <c r="AK991" s="128">
        <f t="shared" si="661"/>
        <v>0.15149000000000001</v>
      </c>
      <c r="AL991" s="129">
        <f t="shared" si="662"/>
        <v>1.6501000000000001</v>
      </c>
      <c r="AM991" s="129">
        <f t="shared" si="663"/>
        <v>2.7176500000000003</v>
      </c>
      <c r="AN991" s="129">
        <f t="shared" si="663"/>
        <v>3.7214500000000004</v>
      </c>
      <c r="AO991" s="129">
        <f t="shared" si="664"/>
        <v>10.690100000000001</v>
      </c>
      <c r="AP991" s="129">
        <f t="shared" si="665"/>
        <v>3.9347500000000002</v>
      </c>
      <c r="AQ991" s="129">
        <f t="shared" si="659"/>
        <v>0.41440000000000005</v>
      </c>
      <c r="AR991" s="129">
        <f t="shared" si="660"/>
        <v>2.9189999999999997E-2</v>
      </c>
      <c r="AT991" s="131">
        <f t="shared" si="652"/>
        <v>44089</v>
      </c>
      <c r="AU991" s="132">
        <f t="shared" si="631"/>
        <v>0.68448000000000009</v>
      </c>
      <c r="AV991" s="132">
        <f t="shared" si="632"/>
        <v>0.47853000000000007</v>
      </c>
      <c r="AW991" s="132">
        <f t="shared" si="633"/>
        <v>0.48887000000000003</v>
      </c>
      <c r="AX991" s="132">
        <f t="shared" si="634"/>
        <v>8.8600000000000016E-3</v>
      </c>
      <c r="AY991" s="132">
        <f t="shared" si="635"/>
        <v>1.009E-2</v>
      </c>
      <c r="AZ991" s="132">
        <f t="shared" si="636"/>
        <v>0.29264000000000001</v>
      </c>
      <c r="BA991" s="132">
        <f t="shared" si="637"/>
        <v>0.13310000000000002</v>
      </c>
      <c r="BB991" s="132">
        <f t="shared" si="638"/>
        <v>0.66582000000000008</v>
      </c>
      <c r="BC991" s="132">
        <f t="shared" si="639"/>
        <v>0.14691000000000001</v>
      </c>
      <c r="BD991" s="132">
        <f t="shared" si="640"/>
        <v>0.17198000000000002</v>
      </c>
      <c r="BE991" s="132">
        <f t="shared" si="641"/>
        <v>6.9600000000000009E-2</v>
      </c>
      <c r="BF991" s="132">
        <f t="shared" si="642"/>
        <v>3.9850000000000003E-2</v>
      </c>
      <c r="BG991" s="132">
        <f t="shared" si="653"/>
        <v>1.1009999999999999E-2</v>
      </c>
      <c r="BH991" s="132"/>
      <c r="BI991" s="132">
        <f t="shared" si="625"/>
        <v>1.6501000000000001</v>
      </c>
      <c r="BJ991" s="132">
        <f t="shared" si="625"/>
        <v>2.7176500000000003</v>
      </c>
      <c r="BK991" s="132">
        <f t="shared" si="625"/>
        <v>3.7214500000000004</v>
      </c>
      <c r="BL991" s="132">
        <f t="shared" si="643"/>
        <v>0.37230000000000002</v>
      </c>
      <c r="BM991" s="132">
        <f t="shared" si="654"/>
        <v>1.5349000000000002</v>
      </c>
      <c r="BN991" s="132">
        <f t="shared" si="644"/>
        <v>0.8585600000000001</v>
      </c>
      <c r="BO991" s="132"/>
      <c r="BP991" s="132">
        <f t="shared" si="655"/>
        <v>3.9347500000000002</v>
      </c>
      <c r="BQ991" s="132">
        <f t="shared" si="656"/>
        <v>10.690100000000001</v>
      </c>
      <c r="BR991" s="132">
        <f t="shared" si="657"/>
        <v>0.3795</v>
      </c>
      <c r="BS991" s="132">
        <f t="shared" si="645"/>
        <v>0.22737000000000002</v>
      </c>
      <c r="BT991" s="132">
        <f t="shared" si="646"/>
        <v>1.4645000000000001</v>
      </c>
      <c r="BU991" s="132"/>
      <c r="BV991" s="132">
        <f t="shared" si="658"/>
        <v>0.26280000000000003</v>
      </c>
      <c r="BW991" s="133">
        <f t="shared" si="627"/>
        <v>2.1287000000000003</v>
      </c>
      <c r="BX991" s="133">
        <f t="shared" si="627"/>
        <v>2.2049000000000003</v>
      </c>
      <c r="BY991" s="133">
        <f t="shared" si="647"/>
        <v>0.36230000000000001</v>
      </c>
      <c r="BZ991" s="133">
        <f t="shared" si="648"/>
        <v>0.54730000000000001</v>
      </c>
      <c r="CA991" s="133">
        <f t="shared" si="649"/>
        <v>1.4100000000000001E-2</v>
      </c>
      <c r="CB991" s="133">
        <f t="shared" si="650"/>
        <v>9.657</v>
      </c>
      <c r="CC991" s="133"/>
      <c r="CD991" s="133">
        <f t="shared" si="651"/>
        <v>2.2959000000000001</v>
      </c>
    </row>
    <row r="992" spans="1:82" ht="15.75" x14ac:dyDescent="0.25">
      <c r="A992" s="125">
        <v>44090</v>
      </c>
      <c r="B992" s="138">
        <v>16194</v>
      </c>
      <c r="C992" s="138">
        <v>53793</v>
      </c>
      <c r="D992" s="138">
        <v>73965</v>
      </c>
      <c r="E992" s="138">
        <v>15267</v>
      </c>
      <c r="F992" s="138">
        <v>43021</v>
      </c>
      <c r="G992" s="138">
        <v>2610</v>
      </c>
      <c r="H992" s="138">
        <v>20270</v>
      </c>
      <c r="I992" s="138">
        <v>21247</v>
      </c>
      <c r="J992" s="138">
        <v>106022</v>
      </c>
      <c r="K992" s="138">
        <v>78131</v>
      </c>
      <c r="L992" s="138">
        <v>5102</v>
      </c>
      <c r="M992" s="138">
        <v>14534</v>
      </c>
      <c r="N992" s="155">
        <v>141</v>
      </c>
      <c r="O992" s="138">
        <v>18650</v>
      </c>
      <c r="P992" s="138">
        <v>21923</v>
      </c>
      <c r="Q992" s="138">
        <v>3485</v>
      </c>
      <c r="R992" s="138">
        <v>14542</v>
      </c>
      <c r="S992" s="138">
        <v>47346</v>
      </c>
      <c r="T992" s="138">
        <v>26978</v>
      </c>
      <c r="U992" s="138">
        <v>3597</v>
      </c>
      <c r="V992" s="138">
        <v>28653</v>
      </c>
      <c r="W992" s="138">
        <v>32963</v>
      </c>
      <c r="X992" s="138">
        <v>16122</v>
      </c>
      <c r="Y992" s="138">
        <v>12904</v>
      </c>
      <c r="Z992" s="138">
        <v>15235</v>
      </c>
      <c r="AA992" s="138">
        <v>47794</v>
      </c>
      <c r="AB992" s="138">
        <v>1175</v>
      </c>
      <c r="AC992" s="138">
        <v>857</v>
      </c>
      <c r="AD992" s="138">
        <v>4966</v>
      </c>
      <c r="AE992" s="138">
        <v>40822</v>
      </c>
      <c r="AF992" s="138">
        <v>6833</v>
      </c>
      <c r="AG992" s="138">
        <v>10220</v>
      </c>
      <c r="AH992" s="138">
        <v>35770</v>
      </c>
      <c r="AI992" s="138">
        <v>31790</v>
      </c>
      <c r="AJ992" s="138">
        <v>370960</v>
      </c>
      <c r="AK992" s="128">
        <f t="shared" si="661"/>
        <v>0.14534000000000002</v>
      </c>
      <c r="AL992" s="129">
        <f t="shared" si="662"/>
        <v>1.6194000000000002</v>
      </c>
      <c r="AM992" s="129">
        <f t="shared" si="663"/>
        <v>2.6896500000000003</v>
      </c>
      <c r="AN992" s="129">
        <f t="shared" si="663"/>
        <v>3.6982500000000003</v>
      </c>
      <c r="AO992" s="129">
        <f t="shared" si="664"/>
        <v>10.6022</v>
      </c>
      <c r="AP992" s="129">
        <f t="shared" si="665"/>
        <v>3.9065500000000002</v>
      </c>
      <c r="AQ992" s="129">
        <f t="shared" si="659"/>
        <v>0.35770000000000002</v>
      </c>
      <c r="AR992" s="129">
        <f t="shared" si="660"/>
        <v>3.1789999999999999E-2</v>
      </c>
      <c r="AT992" s="131">
        <f t="shared" si="652"/>
        <v>44090</v>
      </c>
      <c r="AU992" s="132">
        <f t="shared" si="631"/>
        <v>0.40822000000000003</v>
      </c>
      <c r="AV992" s="132">
        <f t="shared" si="632"/>
        <v>0.47794000000000003</v>
      </c>
      <c r="AW992" s="132">
        <f t="shared" si="633"/>
        <v>0.47346000000000005</v>
      </c>
      <c r="AX992" s="132">
        <f t="shared" si="634"/>
        <v>8.5700000000000012E-3</v>
      </c>
      <c r="AY992" s="132">
        <f t="shared" si="635"/>
        <v>1.1750000000000002E-2</v>
      </c>
      <c r="AZ992" s="132">
        <f t="shared" si="636"/>
        <v>0.28653000000000001</v>
      </c>
      <c r="BA992" s="132">
        <f t="shared" si="637"/>
        <v>0.12904000000000002</v>
      </c>
      <c r="BB992" s="132">
        <f t="shared" si="638"/>
        <v>0.65926000000000007</v>
      </c>
      <c r="BC992" s="132">
        <f t="shared" si="639"/>
        <v>0.15235000000000001</v>
      </c>
      <c r="BD992" s="132">
        <f t="shared" si="640"/>
        <v>0.16122</v>
      </c>
      <c r="BE992" s="132">
        <f t="shared" si="641"/>
        <v>6.8330000000000002E-2</v>
      </c>
      <c r="BF992" s="132">
        <f t="shared" si="642"/>
        <v>4.9660000000000003E-2</v>
      </c>
      <c r="BG992" s="132">
        <f t="shared" si="653"/>
        <v>1.022E-2</v>
      </c>
      <c r="BH992" s="132"/>
      <c r="BI992" s="132">
        <f t="shared" si="625"/>
        <v>1.6194000000000002</v>
      </c>
      <c r="BJ992" s="132">
        <f t="shared" si="625"/>
        <v>2.6896500000000003</v>
      </c>
      <c r="BK992" s="132">
        <f t="shared" si="625"/>
        <v>3.6982500000000003</v>
      </c>
      <c r="BL992" s="132">
        <f t="shared" si="643"/>
        <v>0.35970000000000002</v>
      </c>
      <c r="BM992" s="132">
        <f t="shared" si="654"/>
        <v>1.5267000000000002</v>
      </c>
      <c r="BN992" s="132">
        <f t="shared" si="644"/>
        <v>0.86042000000000007</v>
      </c>
      <c r="BO992" s="132"/>
      <c r="BP992" s="132">
        <f t="shared" si="655"/>
        <v>3.9065500000000002</v>
      </c>
      <c r="BQ992" s="132">
        <f t="shared" si="656"/>
        <v>10.6022</v>
      </c>
      <c r="BR992" s="132">
        <f t="shared" si="657"/>
        <v>0.37095999999999996</v>
      </c>
      <c r="BS992" s="132">
        <f t="shared" si="645"/>
        <v>0.26978000000000002</v>
      </c>
      <c r="BT992" s="132">
        <f t="shared" si="646"/>
        <v>1.4542000000000002</v>
      </c>
      <c r="BU992" s="132"/>
      <c r="BV992" s="132">
        <f t="shared" si="658"/>
        <v>0.26100000000000001</v>
      </c>
      <c r="BW992" s="133">
        <f t="shared" si="627"/>
        <v>2.0270000000000001</v>
      </c>
      <c r="BX992" s="133">
        <f t="shared" si="627"/>
        <v>2.1247000000000003</v>
      </c>
      <c r="BY992" s="133">
        <f t="shared" si="647"/>
        <v>0.34850000000000003</v>
      </c>
      <c r="BZ992" s="133">
        <f t="shared" si="648"/>
        <v>0.51019999999999999</v>
      </c>
      <c r="CA992" s="133">
        <f t="shared" si="649"/>
        <v>1.4100000000000001E-2</v>
      </c>
      <c r="CB992" s="133">
        <f t="shared" si="650"/>
        <v>9.3250000000000011</v>
      </c>
      <c r="CC992" s="133"/>
      <c r="CD992" s="133">
        <f t="shared" si="651"/>
        <v>2.1922999999999999</v>
      </c>
    </row>
    <row r="993" spans="1:82" ht="15.75" x14ac:dyDescent="0.25">
      <c r="A993" s="125">
        <v>44091</v>
      </c>
      <c r="B993" s="138">
        <v>15914</v>
      </c>
      <c r="C993" s="138">
        <v>52911</v>
      </c>
      <c r="D993" s="138">
        <v>73101</v>
      </c>
      <c r="E993" s="138">
        <v>15060</v>
      </c>
      <c r="F993" s="138">
        <v>43534</v>
      </c>
      <c r="G993" s="138">
        <v>2515</v>
      </c>
      <c r="H993" s="138">
        <v>19605</v>
      </c>
      <c r="I993" s="138">
        <v>21181</v>
      </c>
      <c r="J993" s="138">
        <v>104865</v>
      </c>
      <c r="K993" s="138">
        <v>78221</v>
      </c>
      <c r="L993" s="138">
        <v>4772</v>
      </c>
      <c r="M993" s="138">
        <v>15755</v>
      </c>
      <c r="N993" s="155">
        <v>141</v>
      </c>
      <c r="O993" s="138">
        <v>18275</v>
      </c>
      <c r="P993" s="138">
        <v>21285</v>
      </c>
      <c r="Q993" s="138">
        <v>3380</v>
      </c>
      <c r="R993" s="138">
        <v>14123</v>
      </c>
      <c r="S993" s="138">
        <v>50775</v>
      </c>
      <c r="T993" s="138">
        <v>23493</v>
      </c>
      <c r="U993" s="138">
        <v>3344</v>
      </c>
      <c r="V993" s="138">
        <v>28452</v>
      </c>
      <c r="W993" s="138">
        <v>31950</v>
      </c>
      <c r="X993" s="138">
        <v>15128</v>
      </c>
      <c r="Y993" s="138">
        <v>12484</v>
      </c>
      <c r="Z993" s="138">
        <v>14569</v>
      </c>
      <c r="AA993" s="138">
        <v>48264</v>
      </c>
      <c r="AB993" s="138">
        <v>1457</v>
      </c>
      <c r="AC993" s="138">
        <v>926</v>
      </c>
      <c r="AD993" s="138">
        <v>4868</v>
      </c>
      <c r="AE993" s="138">
        <v>32679</v>
      </c>
      <c r="AF993" s="138">
        <v>6866</v>
      </c>
      <c r="AG993" s="138">
        <v>10770</v>
      </c>
      <c r="AH993" s="138">
        <v>42460</v>
      </c>
      <c r="AI993" s="138">
        <v>31230</v>
      </c>
      <c r="AJ993" s="138">
        <v>379660</v>
      </c>
      <c r="AK993" s="128">
        <f t="shared" si="661"/>
        <v>0.15755000000000002</v>
      </c>
      <c r="AL993" s="129">
        <f t="shared" si="662"/>
        <v>1.5914000000000001</v>
      </c>
      <c r="AM993" s="129">
        <f t="shared" si="663"/>
        <v>2.6455500000000001</v>
      </c>
      <c r="AN993" s="129">
        <f t="shared" si="663"/>
        <v>3.6550500000000001</v>
      </c>
      <c r="AO993" s="129">
        <f t="shared" si="664"/>
        <v>10.486500000000001</v>
      </c>
      <c r="AP993" s="129">
        <f t="shared" si="665"/>
        <v>3.9110500000000004</v>
      </c>
      <c r="AQ993" s="129">
        <f t="shared" si="659"/>
        <v>0.42460000000000003</v>
      </c>
      <c r="AR993" s="129">
        <f t="shared" si="660"/>
        <v>3.1229999999999997E-2</v>
      </c>
      <c r="AT993" s="131">
        <f t="shared" si="652"/>
        <v>44091</v>
      </c>
      <c r="AU993" s="132">
        <f t="shared" si="631"/>
        <v>0.32679000000000002</v>
      </c>
      <c r="AV993" s="132">
        <f t="shared" si="632"/>
        <v>0.48264000000000001</v>
      </c>
      <c r="AW993" s="132">
        <f t="shared" si="633"/>
        <v>0.50775000000000003</v>
      </c>
      <c r="AX993" s="132">
        <f t="shared" si="634"/>
        <v>9.2600000000000009E-3</v>
      </c>
      <c r="AY993" s="132">
        <f t="shared" si="635"/>
        <v>1.4570000000000001E-2</v>
      </c>
      <c r="AZ993" s="132">
        <f t="shared" si="636"/>
        <v>0.28452000000000005</v>
      </c>
      <c r="BA993" s="132">
        <f t="shared" si="637"/>
        <v>0.12484000000000001</v>
      </c>
      <c r="BB993" s="132">
        <f t="shared" si="638"/>
        <v>0.63900000000000001</v>
      </c>
      <c r="BC993" s="132">
        <f t="shared" si="639"/>
        <v>0.14569000000000001</v>
      </c>
      <c r="BD993" s="132">
        <f t="shared" si="640"/>
        <v>0.15128000000000003</v>
      </c>
      <c r="BE993" s="132">
        <f t="shared" si="641"/>
        <v>6.8659999999999999E-2</v>
      </c>
      <c r="BF993" s="132">
        <f t="shared" si="642"/>
        <v>4.8680000000000001E-2</v>
      </c>
      <c r="BG993" s="132">
        <f t="shared" si="653"/>
        <v>1.077E-2</v>
      </c>
      <c r="BH993" s="132"/>
      <c r="BI993" s="132">
        <f t="shared" si="625"/>
        <v>1.5914000000000001</v>
      </c>
      <c r="BJ993" s="132">
        <f t="shared" si="625"/>
        <v>2.6455500000000001</v>
      </c>
      <c r="BK993" s="132">
        <f t="shared" si="625"/>
        <v>3.6550500000000001</v>
      </c>
      <c r="BL993" s="132">
        <f t="shared" si="643"/>
        <v>0.33440000000000003</v>
      </c>
      <c r="BM993" s="132">
        <f t="shared" si="654"/>
        <v>1.506</v>
      </c>
      <c r="BN993" s="132">
        <f t="shared" si="644"/>
        <v>0.87068000000000012</v>
      </c>
      <c r="BO993" s="132"/>
      <c r="BP993" s="132">
        <f t="shared" si="655"/>
        <v>3.9110500000000004</v>
      </c>
      <c r="BQ993" s="132">
        <f t="shared" si="656"/>
        <v>10.486500000000001</v>
      </c>
      <c r="BR993" s="132">
        <f t="shared" si="657"/>
        <v>0.37966</v>
      </c>
      <c r="BS993" s="132">
        <f t="shared" si="645"/>
        <v>0.23493000000000003</v>
      </c>
      <c r="BT993" s="132">
        <f t="shared" si="646"/>
        <v>1.4123000000000001</v>
      </c>
      <c r="BU993" s="132"/>
      <c r="BV993" s="132">
        <f t="shared" si="658"/>
        <v>0.2515</v>
      </c>
      <c r="BW993" s="133">
        <f t="shared" si="627"/>
        <v>1.9605000000000001</v>
      </c>
      <c r="BX993" s="133">
        <f t="shared" si="627"/>
        <v>2.1181000000000001</v>
      </c>
      <c r="BY993" s="133">
        <f t="shared" si="647"/>
        <v>0.33800000000000002</v>
      </c>
      <c r="BZ993" s="133">
        <f t="shared" si="648"/>
        <v>0.47720000000000001</v>
      </c>
      <c r="CA993" s="133">
        <f t="shared" si="649"/>
        <v>1.4100000000000001E-2</v>
      </c>
      <c r="CB993" s="133">
        <f t="shared" si="650"/>
        <v>9.1375000000000011</v>
      </c>
      <c r="CC993" s="133"/>
      <c r="CD993" s="133">
        <f t="shared" si="651"/>
        <v>2.1285000000000003</v>
      </c>
    </row>
    <row r="994" spans="1:82" ht="15.75" x14ac:dyDescent="0.25">
      <c r="A994" s="125">
        <v>44092</v>
      </c>
      <c r="B994" s="138">
        <v>16255</v>
      </c>
      <c r="C994" s="138">
        <v>53503</v>
      </c>
      <c r="D994" s="138">
        <v>73741</v>
      </c>
      <c r="E994" s="155">
        <v>15060</v>
      </c>
      <c r="F994" s="138">
        <v>44100</v>
      </c>
      <c r="G994" s="138">
        <v>3077</v>
      </c>
      <c r="H994" s="138">
        <v>23138</v>
      </c>
      <c r="I994" s="138">
        <v>24582</v>
      </c>
      <c r="J994" s="138">
        <v>107307</v>
      </c>
      <c r="K994" s="138">
        <v>78736</v>
      </c>
      <c r="L994" s="138">
        <v>4953</v>
      </c>
      <c r="M994" s="138">
        <v>16188</v>
      </c>
      <c r="N994" s="138">
        <v>137</v>
      </c>
      <c r="O994" s="138">
        <v>19264</v>
      </c>
      <c r="P994" s="138">
        <v>22296</v>
      </c>
      <c r="Q994" s="138">
        <v>3771</v>
      </c>
      <c r="R994" s="138">
        <v>15208</v>
      </c>
      <c r="S994" s="138">
        <v>48791</v>
      </c>
      <c r="T994" s="138">
        <v>23987</v>
      </c>
      <c r="U994" s="138">
        <v>3572</v>
      </c>
      <c r="V994" s="138">
        <v>27678</v>
      </c>
      <c r="W994" s="138">
        <v>34150</v>
      </c>
      <c r="X994" s="138">
        <v>16641</v>
      </c>
      <c r="Y994" s="138">
        <v>13067</v>
      </c>
      <c r="Z994" s="138">
        <v>14935</v>
      </c>
      <c r="AA994" s="138">
        <v>46057</v>
      </c>
      <c r="AB994" s="138">
        <v>1587</v>
      </c>
      <c r="AC994" s="138">
        <v>882</v>
      </c>
      <c r="AD994" s="138">
        <v>4570</v>
      </c>
      <c r="AE994" s="138">
        <v>31912</v>
      </c>
      <c r="AF994" s="138">
        <v>7086</v>
      </c>
      <c r="AG994" s="138">
        <v>0</v>
      </c>
      <c r="AH994" s="138">
        <v>60330</v>
      </c>
      <c r="AI994" s="138">
        <v>53240</v>
      </c>
      <c r="AJ994" s="138">
        <v>368020</v>
      </c>
      <c r="AK994" s="128">
        <f t="shared" si="661"/>
        <v>0.16188000000000002</v>
      </c>
      <c r="AL994" s="129">
        <f t="shared" si="662"/>
        <v>1.6255000000000002</v>
      </c>
      <c r="AM994" s="129">
        <f t="shared" si="663"/>
        <v>2.6751499999999999</v>
      </c>
      <c r="AN994" s="129">
        <f t="shared" si="663"/>
        <v>3.6870500000000002</v>
      </c>
      <c r="AO994" s="129">
        <f t="shared" si="664"/>
        <v>10.730700000000001</v>
      </c>
      <c r="AP994" s="129">
        <f t="shared" si="665"/>
        <v>3.9368000000000003</v>
      </c>
      <c r="AQ994" s="129">
        <f t="shared" si="659"/>
        <v>0.60330000000000006</v>
      </c>
      <c r="AR994" s="129">
        <f t="shared" si="660"/>
        <v>5.3239999999999996E-2</v>
      </c>
      <c r="AT994" s="131">
        <f t="shared" si="652"/>
        <v>44092</v>
      </c>
      <c r="AU994" s="132">
        <f t="shared" si="631"/>
        <v>0.31912000000000001</v>
      </c>
      <c r="AV994" s="132">
        <f t="shared" si="632"/>
        <v>0.46057000000000003</v>
      </c>
      <c r="AW994" s="132">
        <f t="shared" si="633"/>
        <v>0.48791000000000007</v>
      </c>
      <c r="AX994" s="132">
        <f t="shared" si="634"/>
        <v>8.8200000000000014E-3</v>
      </c>
      <c r="AY994" s="132">
        <f t="shared" si="635"/>
        <v>1.5870000000000002E-2</v>
      </c>
      <c r="AZ994" s="132">
        <f t="shared" si="636"/>
        <v>0.27678000000000003</v>
      </c>
      <c r="BA994" s="132">
        <f t="shared" si="637"/>
        <v>0.13067000000000001</v>
      </c>
      <c r="BB994" s="132">
        <f t="shared" si="638"/>
        <v>0.68300000000000005</v>
      </c>
      <c r="BC994" s="132">
        <f t="shared" si="639"/>
        <v>0.14935000000000001</v>
      </c>
      <c r="BD994" s="132">
        <f t="shared" si="640"/>
        <v>0.16641</v>
      </c>
      <c r="BE994" s="132">
        <f t="shared" si="641"/>
        <v>7.0860000000000006E-2</v>
      </c>
      <c r="BF994" s="132">
        <f t="shared" si="642"/>
        <v>4.5700000000000005E-2</v>
      </c>
      <c r="BG994" s="132">
        <f t="shared" si="653"/>
        <v>0</v>
      </c>
      <c r="BH994" s="132"/>
      <c r="BI994" s="132">
        <f t="shared" ref="BI994:BK1057" si="666">(AL994)</f>
        <v>1.6255000000000002</v>
      </c>
      <c r="BJ994" s="132">
        <f t="shared" si="666"/>
        <v>2.6751499999999999</v>
      </c>
      <c r="BK994" s="132">
        <f t="shared" si="666"/>
        <v>3.6870500000000002</v>
      </c>
      <c r="BL994" s="132">
        <f t="shared" si="643"/>
        <v>0.35720000000000002</v>
      </c>
      <c r="BM994" s="132">
        <f t="shared" si="654"/>
        <v>1.506</v>
      </c>
      <c r="BN994" s="132">
        <f t="shared" si="644"/>
        <v>0.88200000000000012</v>
      </c>
      <c r="BO994" s="132"/>
      <c r="BP994" s="132">
        <f t="shared" si="655"/>
        <v>3.9368000000000003</v>
      </c>
      <c r="BQ994" s="132">
        <f t="shared" si="656"/>
        <v>10.730700000000001</v>
      </c>
      <c r="BR994" s="132">
        <f t="shared" si="657"/>
        <v>0.36801999999999996</v>
      </c>
      <c r="BS994" s="132">
        <f t="shared" si="645"/>
        <v>0.23987000000000003</v>
      </c>
      <c r="BT994" s="132">
        <f t="shared" si="646"/>
        <v>1.5208000000000002</v>
      </c>
      <c r="BU994" s="132"/>
      <c r="BV994" s="132">
        <f t="shared" si="658"/>
        <v>0.30770000000000003</v>
      </c>
      <c r="BW994" s="133">
        <f t="shared" si="627"/>
        <v>2.3138000000000001</v>
      </c>
      <c r="BX994" s="133">
        <f t="shared" si="627"/>
        <v>2.4582000000000002</v>
      </c>
      <c r="BY994" s="133">
        <f t="shared" si="647"/>
        <v>0.37709999999999999</v>
      </c>
      <c r="BZ994" s="133">
        <f t="shared" si="648"/>
        <v>0.49530000000000002</v>
      </c>
      <c r="CA994" s="133">
        <f t="shared" si="649"/>
        <v>1.37E-2</v>
      </c>
      <c r="CB994" s="133">
        <f t="shared" si="650"/>
        <v>9.6319999999999997</v>
      </c>
      <c r="CC994" s="133"/>
      <c r="CD994" s="133">
        <f t="shared" si="651"/>
        <v>2.2296</v>
      </c>
    </row>
    <row r="995" spans="1:82" ht="15.75" x14ac:dyDescent="0.25">
      <c r="A995" s="125">
        <v>44093</v>
      </c>
      <c r="B995" s="138">
        <v>16554</v>
      </c>
      <c r="C995" s="138">
        <v>54255</v>
      </c>
      <c r="D995" s="138">
        <v>74078</v>
      </c>
      <c r="E995" s="138">
        <v>14440</v>
      </c>
      <c r="F995" s="138">
        <v>45390</v>
      </c>
      <c r="G995" s="138">
        <v>3231</v>
      </c>
      <c r="H995" s="138">
        <v>21311</v>
      </c>
      <c r="I995" s="138">
        <v>23460</v>
      </c>
      <c r="J995" s="138">
        <v>108432</v>
      </c>
      <c r="K995" s="138">
        <v>77832</v>
      </c>
      <c r="L995" s="138">
        <v>4831</v>
      </c>
      <c r="M995" s="138">
        <v>16872</v>
      </c>
      <c r="N995" s="138">
        <v>68</v>
      </c>
      <c r="O995" s="138">
        <v>20877</v>
      </c>
      <c r="P995" s="138">
        <v>22403</v>
      </c>
      <c r="Q995" s="138">
        <v>3954</v>
      </c>
      <c r="R995" s="138">
        <v>14282</v>
      </c>
      <c r="S995" s="138">
        <v>45784</v>
      </c>
      <c r="T995" s="138">
        <v>28602</v>
      </c>
      <c r="U995" s="138">
        <v>3221</v>
      </c>
      <c r="V995" s="138">
        <v>29788</v>
      </c>
      <c r="W995" s="138">
        <v>33824</v>
      </c>
      <c r="X995" s="138">
        <v>24371</v>
      </c>
      <c r="Y995" s="138">
        <v>12549</v>
      </c>
      <c r="Z995" s="138">
        <v>16149</v>
      </c>
      <c r="AA995" s="138">
        <v>47968</v>
      </c>
      <c r="AB995" s="138">
        <v>1715</v>
      </c>
      <c r="AC995" s="138">
        <v>1380</v>
      </c>
      <c r="AD995" s="138">
        <v>4790</v>
      </c>
      <c r="AE995" s="138">
        <v>32265</v>
      </c>
      <c r="AF995" s="138">
        <v>5508</v>
      </c>
      <c r="AG995" s="138">
        <v>10610</v>
      </c>
      <c r="AH995" s="138">
        <v>24870</v>
      </c>
      <c r="AI995" s="138">
        <v>18820</v>
      </c>
      <c r="AJ995" s="138">
        <v>379360</v>
      </c>
      <c r="AK995" s="128">
        <f t="shared" si="661"/>
        <v>0.16872000000000001</v>
      </c>
      <c r="AL995" s="129">
        <f t="shared" si="662"/>
        <v>1.6554</v>
      </c>
      <c r="AM995" s="129">
        <f t="shared" ref="AM995:AN1005" si="667">(C995)*0.00005</f>
        <v>2.7127500000000002</v>
      </c>
      <c r="AN995" s="129">
        <f t="shared" si="667"/>
        <v>3.7039</v>
      </c>
      <c r="AO995" s="129">
        <f t="shared" si="664"/>
        <v>10.843200000000001</v>
      </c>
      <c r="AP995" s="129">
        <f t="shared" si="665"/>
        <v>3.8916000000000004</v>
      </c>
      <c r="AQ995" s="129">
        <f t="shared" si="659"/>
        <v>0.24870000000000003</v>
      </c>
      <c r="AR995" s="129">
        <f t="shared" si="660"/>
        <v>1.882E-2</v>
      </c>
      <c r="AT995" s="131">
        <f t="shared" si="652"/>
        <v>44093</v>
      </c>
      <c r="AU995" s="132">
        <f t="shared" si="631"/>
        <v>0.32265000000000005</v>
      </c>
      <c r="AV995" s="132">
        <f t="shared" si="632"/>
        <v>0.47968000000000005</v>
      </c>
      <c r="AW995" s="132">
        <f t="shared" si="633"/>
        <v>0.45784000000000002</v>
      </c>
      <c r="AX995" s="132">
        <f t="shared" si="634"/>
        <v>1.3800000000000002E-2</v>
      </c>
      <c r="AY995" s="132">
        <f t="shared" si="635"/>
        <v>1.7150000000000002E-2</v>
      </c>
      <c r="AZ995" s="132">
        <f t="shared" si="636"/>
        <v>0.29788000000000003</v>
      </c>
      <c r="BA995" s="132">
        <f t="shared" si="637"/>
        <v>0.12549000000000002</v>
      </c>
      <c r="BB995" s="132">
        <f t="shared" si="638"/>
        <v>0.67648000000000008</v>
      </c>
      <c r="BC995" s="132">
        <f t="shared" si="639"/>
        <v>0.16149000000000002</v>
      </c>
      <c r="BD995" s="132">
        <f t="shared" si="640"/>
        <v>0.24371000000000001</v>
      </c>
      <c r="BE995" s="132">
        <f t="shared" si="641"/>
        <v>5.5080000000000004E-2</v>
      </c>
      <c r="BF995" s="132">
        <f t="shared" si="642"/>
        <v>4.7900000000000005E-2</v>
      </c>
      <c r="BG995" s="132">
        <f t="shared" si="653"/>
        <v>1.061E-2</v>
      </c>
      <c r="BH995" s="132"/>
      <c r="BI995" s="132">
        <f t="shared" si="666"/>
        <v>1.6554</v>
      </c>
      <c r="BJ995" s="132">
        <f t="shared" si="666"/>
        <v>2.7127500000000002</v>
      </c>
      <c r="BK995" s="132">
        <f t="shared" si="666"/>
        <v>3.7039</v>
      </c>
      <c r="BL995" s="132">
        <f t="shared" si="643"/>
        <v>0.3221</v>
      </c>
      <c r="BM995" s="132">
        <f t="shared" si="654"/>
        <v>1.4440000000000002</v>
      </c>
      <c r="BN995" s="132">
        <f t="shared" si="644"/>
        <v>0.90780000000000005</v>
      </c>
      <c r="BO995" s="132"/>
      <c r="BP995" s="132">
        <f t="shared" si="655"/>
        <v>3.8916000000000004</v>
      </c>
      <c r="BQ995" s="132">
        <f t="shared" si="656"/>
        <v>10.843200000000001</v>
      </c>
      <c r="BR995" s="132">
        <f t="shared" si="657"/>
        <v>0.37935999999999998</v>
      </c>
      <c r="BS995" s="132">
        <f t="shared" si="645"/>
        <v>0.28602</v>
      </c>
      <c r="BT995" s="132">
        <f t="shared" si="646"/>
        <v>1.4282000000000001</v>
      </c>
      <c r="BU995" s="132"/>
      <c r="BV995" s="132">
        <f t="shared" si="658"/>
        <v>0.3231</v>
      </c>
      <c r="BW995" s="133">
        <f t="shared" ref="BW995:BX1058" si="668">(H995)*0.0001</f>
        <v>2.1311</v>
      </c>
      <c r="BX995" s="133">
        <f t="shared" si="668"/>
        <v>2.3460000000000001</v>
      </c>
      <c r="BY995" s="133">
        <f t="shared" si="647"/>
        <v>0.39540000000000003</v>
      </c>
      <c r="BZ995" s="133">
        <f t="shared" si="648"/>
        <v>0.48310000000000003</v>
      </c>
      <c r="CA995" s="133">
        <f t="shared" si="649"/>
        <v>6.8000000000000005E-3</v>
      </c>
      <c r="CB995" s="133">
        <f t="shared" si="650"/>
        <v>10.438499999999999</v>
      </c>
      <c r="CC995" s="133"/>
      <c r="CD995" s="133">
        <f t="shared" si="651"/>
        <v>2.2403</v>
      </c>
    </row>
    <row r="996" spans="1:82" ht="15.75" x14ac:dyDescent="0.25">
      <c r="A996" s="125">
        <v>44094</v>
      </c>
      <c r="B996" s="138">
        <v>16257</v>
      </c>
      <c r="C996" s="138">
        <v>54012</v>
      </c>
      <c r="D996" s="138">
        <v>73824</v>
      </c>
      <c r="E996" s="138">
        <v>14676</v>
      </c>
      <c r="F996" s="138">
        <v>45776</v>
      </c>
      <c r="G996" s="138">
        <v>3227</v>
      </c>
      <c r="H996" s="138">
        <v>19684</v>
      </c>
      <c r="I996" s="138">
        <v>20545</v>
      </c>
      <c r="J996" s="138">
        <v>107660</v>
      </c>
      <c r="K996" s="138">
        <v>78818</v>
      </c>
      <c r="L996" s="138">
        <v>4466</v>
      </c>
      <c r="M996" s="138">
        <v>16547</v>
      </c>
      <c r="N996" s="155">
        <v>68</v>
      </c>
      <c r="O996" s="138">
        <v>19285</v>
      </c>
      <c r="P996" s="138">
        <v>21679</v>
      </c>
      <c r="Q996" s="138">
        <v>3625</v>
      </c>
      <c r="R996" s="138">
        <v>14117</v>
      </c>
      <c r="S996" s="138">
        <v>44772</v>
      </c>
      <c r="T996" s="138">
        <v>25694</v>
      </c>
      <c r="U996" s="138">
        <v>3217</v>
      </c>
      <c r="V996" s="138">
        <v>30905</v>
      </c>
      <c r="W996" s="138">
        <v>32680</v>
      </c>
      <c r="X996" s="138">
        <v>20244</v>
      </c>
      <c r="Y996" s="138">
        <v>13284</v>
      </c>
      <c r="Z996" s="138">
        <v>15723</v>
      </c>
      <c r="AA996" s="138">
        <v>49302</v>
      </c>
      <c r="AB996" s="138">
        <v>1458</v>
      </c>
      <c r="AC996" s="138">
        <v>1217</v>
      </c>
      <c r="AD996" s="138">
        <v>2999</v>
      </c>
      <c r="AE996" s="138">
        <v>33096</v>
      </c>
      <c r="AF996" s="138">
        <v>5639</v>
      </c>
      <c r="AG996" s="138">
        <v>0</v>
      </c>
      <c r="AH996" s="138">
        <v>37050</v>
      </c>
      <c r="AI996" s="138">
        <v>28910</v>
      </c>
      <c r="AJ996" s="138">
        <v>372940</v>
      </c>
      <c r="AK996" s="128">
        <f t="shared" si="661"/>
        <v>0.16547000000000001</v>
      </c>
      <c r="AL996" s="129">
        <f t="shared" si="662"/>
        <v>1.6257000000000001</v>
      </c>
      <c r="AM996" s="129">
        <f t="shared" si="667"/>
        <v>2.7006000000000001</v>
      </c>
      <c r="AN996" s="129">
        <f t="shared" si="667"/>
        <v>3.6912000000000003</v>
      </c>
      <c r="AO996" s="129">
        <f t="shared" si="664"/>
        <v>10.766</v>
      </c>
      <c r="AP996" s="137">
        <f t="shared" si="665"/>
        <v>3.9409000000000001</v>
      </c>
      <c r="AQ996" s="129">
        <f t="shared" si="659"/>
        <v>0.37050000000000005</v>
      </c>
      <c r="AR996" s="129">
        <f t="shared" si="660"/>
        <v>2.8909999999999998E-2</v>
      </c>
      <c r="AT996" s="131">
        <f t="shared" si="652"/>
        <v>44094</v>
      </c>
      <c r="AU996" s="132">
        <f t="shared" si="631"/>
        <v>0.33096000000000003</v>
      </c>
      <c r="AV996" s="132">
        <f t="shared" si="632"/>
        <v>0.49302000000000001</v>
      </c>
      <c r="AW996" s="132">
        <f t="shared" si="633"/>
        <v>0.44772000000000006</v>
      </c>
      <c r="AX996" s="132">
        <f t="shared" si="634"/>
        <v>1.217E-2</v>
      </c>
      <c r="AY996" s="132">
        <f t="shared" si="635"/>
        <v>1.4580000000000001E-2</v>
      </c>
      <c r="AZ996" s="132">
        <f t="shared" si="636"/>
        <v>0.30905000000000005</v>
      </c>
      <c r="BA996" s="132">
        <f t="shared" si="637"/>
        <v>0.13284000000000001</v>
      </c>
      <c r="BB996" s="132">
        <f t="shared" si="638"/>
        <v>0.65360000000000007</v>
      </c>
      <c r="BC996" s="132">
        <f t="shared" si="639"/>
        <v>0.15723000000000001</v>
      </c>
      <c r="BD996" s="132">
        <f t="shared" si="640"/>
        <v>0.20244000000000001</v>
      </c>
      <c r="BE996" s="132">
        <f t="shared" si="641"/>
        <v>5.6390000000000003E-2</v>
      </c>
      <c r="BF996" s="132">
        <f t="shared" si="642"/>
        <v>2.9990000000000003E-2</v>
      </c>
      <c r="BG996" s="132">
        <f t="shared" si="653"/>
        <v>0</v>
      </c>
      <c r="BH996" s="132"/>
      <c r="BI996" s="132">
        <f t="shared" si="666"/>
        <v>1.6257000000000001</v>
      </c>
      <c r="BJ996" s="132">
        <f t="shared" si="666"/>
        <v>2.7006000000000001</v>
      </c>
      <c r="BK996" s="132">
        <f t="shared" si="666"/>
        <v>3.6912000000000003</v>
      </c>
      <c r="BL996" s="132">
        <f t="shared" si="643"/>
        <v>0.32170000000000004</v>
      </c>
      <c r="BM996" s="132">
        <f t="shared" si="654"/>
        <v>1.4676</v>
      </c>
      <c r="BN996" s="132">
        <f t="shared" si="644"/>
        <v>0.91552000000000011</v>
      </c>
      <c r="BO996" s="132"/>
      <c r="BP996" s="132">
        <f t="shared" si="655"/>
        <v>3.9409000000000001</v>
      </c>
      <c r="BQ996" s="132">
        <f t="shared" si="656"/>
        <v>10.766</v>
      </c>
      <c r="BR996" s="132">
        <f t="shared" si="657"/>
        <v>0.37293999999999999</v>
      </c>
      <c r="BS996" s="132">
        <f t="shared" si="645"/>
        <v>0.25694</v>
      </c>
      <c r="BT996" s="132">
        <f t="shared" si="646"/>
        <v>1.4117000000000002</v>
      </c>
      <c r="BU996" s="132"/>
      <c r="BV996" s="132">
        <f t="shared" si="658"/>
        <v>0.32270000000000004</v>
      </c>
      <c r="BW996" s="133">
        <f t="shared" si="668"/>
        <v>1.9684000000000001</v>
      </c>
      <c r="BX996" s="133">
        <f t="shared" si="668"/>
        <v>2.0545</v>
      </c>
      <c r="BY996" s="133">
        <f t="shared" si="647"/>
        <v>0.36250000000000004</v>
      </c>
      <c r="BZ996" s="133">
        <f t="shared" si="648"/>
        <v>0.4466</v>
      </c>
      <c r="CA996" s="133">
        <f t="shared" si="649"/>
        <v>6.8000000000000005E-3</v>
      </c>
      <c r="CB996" s="133">
        <f t="shared" si="650"/>
        <v>9.6425000000000001</v>
      </c>
      <c r="CC996" s="133"/>
      <c r="CD996" s="133">
        <f t="shared" si="651"/>
        <v>2.1678999999999999</v>
      </c>
    </row>
    <row r="997" spans="1:82" ht="15.75" x14ac:dyDescent="0.25">
      <c r="A997" s="125">
        <v>44095</v>
      </c>
      <c r="B997" s="138">
        <v>15646</v>
      </c>
      <c r="C997" s="138">
        <v>52550</v>
      </c>
      <c r="D997" s="138">
        <v>72265</v>
      </c>
      <c r="E997" s="138">
        <v>14612</v>
      </c>
      <c r="F997" s="138">
        <v>42987</v>
      </c>
      <c r="G997" s="138">
        <v>3025</v>
      </c>
      <c r="H997" s="138">
        <v>18514</v>
      </c>
      <c r="I997" s="138">
        <v>20734</v>
      </c>
      <c r="J997" s="138">
        <v>106327</v>
      </c>
      <c r="K997" s="138">
        <v>76897</v>
      </c>
      <c r="L997" s="138">
        <v>4445</v>
      </c>
      <c r="M997" s="138">
        <v>15176</v>
      </c>
      <c r="N997" s="138">
        <v>139</v>
      </c>
      <c r="O997" s="138">
        <v>18322</v>
      </c>
      <c r="P997" s="138">
        <v>20276</v>
      </c>
      <c r="Q997" s="138">
        <v>3655</v>
      </c>
      <c r="R997" s="138">
        <v>14002</v>
      </c>
      <c r="S997" s="138">
        <v>47693</v>
      </c>
      <c r="T997" s="138">
        <v>27187</v>
      </c>
      <c r="U997" s="138">
        <v>3146</v>
      </c>
      <c r="V997" s="138">
        <v>28222</v>
      </c>
      <c r="W997" s="138">
        <v>33270</v>
      </c>
      <c r="X997" s="138">
        <v>22498</v>
      </c>
      <c r="Y997" s="138">
        <v>13099</v>
      </c>
      <c r="Z997" s="138">
        <v>14500</v>
      </c>
      <c r="AA997" s="138">
        <v>48240</v>
      </c>
      <c r="AB997" s="138">
        <v>1303</v>
      </c>
      <c r="AC997" s="138">
        <v>707</v>
      </c>
      <c r="AD997" s="138">
        <v>4212</v>
      </c>
      <c r="AE997" s="138">
        <v>31364</v>
      </c>
      <c r="AF997" s="138">
        <v>6220</v>
      </c>
      <c r="AG997" s="138">
        <v>11010</v>
      </c>
      <c r="AH997" s="138">
        <v>36850</v>
      </c>
      <c r="AI997" s="138">
        <v>29030</v>
      </c>
      <c r="AJ997" s="138">
        <v>379980</v>
      </c>
      <c r="AK997" s="128">
        <f t="shared" si="661"/>
        <v>0.15176000000000001</v>
      </c>
      <c r="AL997" s="129">
        <f t="shared" si="662"/>
        <v>1.5646</v>
      </c>
      <c r="AM997" s="129">
        <f t="shared" si="667"/>
        <v>2.6274999999999999</v>
      </c>
      <c r="AN997" s="129">
        <f t="shared" si="667"/>
        <v>3.6132500000000003</v>
      </c>
      <c r="AO997" s="129">
        <f t="shared" si="664"/>
        <v>10.6327</v>
      </c>
      <c r="AP997" s="129">
        <f t="shared" si="665"/>
        <v>3.8448500000000001</v>
      </c>
      <c r="AQ997" s="129">
        <f t="shared" si="659"/>
        <v>0.36850000000000005</v>
      </c>
      <c r="AR997" s="129">
        <f t="shared" si="660"/>
        <v>2.903E-2</v>
      </c>
      <c r="AT997" s="131">
        <f t="shared" si="652"/>
        <v>44095</v>
      </c>
      <c r="AU997" s="132">
        <f t="shared" si="631"/>
        <v>0.31364000000000003</v>
      </c>
      <c r="AV997" s="132">
        <f t="shared" si="632"/>
        <v>0.48240000000000005</v>
      </c>
      <c r="AW997" s="132">
        <f t="shared" si="633"/>
        <v>0.47693000000000002</v>
      </c>
      <c r="AX997" s="132">
        <f t="shared" si="634"/>
        <v>7.0700000000000008E-3</v>
      </c>
      <c r="AY997" s="132">
        <f t="shared" si="635"/>
        <v>1.3030000000000002E-2</v>
      </c>
      <c r="AZ997" s="132">
        <f t="shared" si="636"/>
        <v>0.28222000000000003</v>
      </c>
      <c r="BA997" s="132">
        <f t="shared" si="637"/>
        <v>0.13099000000000002</v>
      </c>
      <c r="BB997" s="132">
        <f t="shared" si="638"/>
        <v>0.6654000000000001</v>
      </c>
      <c r="BC997" s="132">
        <f t="shared" si="639"/>
        <v>0.14500000000000002</v>
      </c>
      <c r="BD997" s="132">
        <f t="shared" si="640"/>
        <v>0.22498000000000001</v>
      </c>
      <c r="BE997" s="132">
        <f t="shared" si="641"/>
        <v>6.2200000000000005E-2</v>
      </c>
      <c r="BF997" s="132">
        <f t="shared" si="642"/>
        <v>4.2120000000000005E-2</v>
      </c>
      <c r="BG997" s="132">
        <f t="shared" si="653"/>
        <v>1.1009999999999999E-2</v>
      </c>
      <c r="BH997" s="132"/>
      <c r="BI997" s="132">
        <f t="shared" si="666"/>
        <v>1.5646</v>
      </c>
      <c r="BJ997" s="132">
        <f t="shared" si="666"/>
        <v>2.6274999999999999</v>
      </c>
      <c r="BK997" s="132">
        <f t="shared" si="666"/>
        <v>3.6132500000000003</v>
      </c>
      <c r="BL997" s="132">
        <f t="shared" si="643"/>
        <v>0.31459999999999999</v>
      </c>
      <c r="BM997" s="132">
        <f t="shared" si="654"/>
        <v>1.4612000000000001</v>
      </c>
      <c r="BN997" s="132">
        <f t="shared" si="644"/>
        <v>0.85974000000000006</v>
      </c>
      <c r="BO997" s="132"/>
      <c r="BP997" s="132">
        <f t="shared" si="655"/>
        <v>3.8448500000000001</v>
      </c>
      <c r="BQ997" s="132">
        <f t="shared" si="656"/>
        <v>10.6327</v>
      </c>
      <c r="BR997" s="132">
        <f t="shared" si="657"/>
        <v>0.37997999999999998</v>
      </c>
      <c r="BS997" s="132">
        <f t="shared" si="645"/>
        <v>0.27187</v>
      </c>
      <c r="BT997" s="132">
        <f t="shared" si="646"/>
        <v>1.4002000000000001</v>
      </c>
      <c r="BU997" s="132"/>
      <c r="BV997" s="132">
        <f t="shared" si="658"/>
        <v>0.30249999999999999</v>
      </c>
      <c r="BW997" s="133">
        <f t="shared" si="668"/>
        <v>1.8514000000000002</v>
      </c>
      <c r="BX997" s="133">
        <f t="shared" si="668"/>
        <v>2.0733999999999999</v>
      </c>
      <c r="BY997" s="133">
        <f t="shared" si="647"/>
        <v>0.36549999999999999</v>
      </c>
      <c r="BZ997" s="133">
        <f t="shared" si="648"/>
        <v>0.44450000000000001</v>
      </c>
      <c r="CA997" s="133">
        <f t="shared" si="649"/>
        <v>1.3900000000000001E-2</v>
      </c>
      <c r="CB997" s="133">
        <f t="shared" si="650"/>
        <v>9.1609999999999996</v>
      </c>
      <c r="CC997" s="133"/>
      <c r="CD997" s="133">
        <f t="shared" si="651"/>
        <v>2.0276000000000001</v>
      </c>
    </row>
    <row r="998" spans="1:82" ht="15.75" x14ac:dyDescent="0.25">
      <c r="A998" s="125">
        <v>44096</v>
      </c>
      <c r="B998" s="138">
        <v>15733</v>
      </c>
      <c r="C998" s="138">
        <v>52064</v>
      </c>
      <c r="D998" s="138">
        <v>71610</v>
      </c>
      <c r="E998" s="138">
        <v>14367</v>
      </c>
      <c r="F998" s="138">
        <v>42330</v>
      </c>
      <c r="G998" s="138">
        <v>3138</v>
      </c>
      <c r="H998" s="138">
        <v>18608</v>
      </c>
      <c r="I998" s="138">
        <v>19470</v>
      </c>
      <c r="J998" s="138">
        <v>104882</v>
      </c>
      <c r="K998" s="138">
        <v>75886</v>
      </c>
      <c r="L998" s="138">
        <v>4387</v>
      </c>
      <c r="M998" s="138">
        <v>15447</v>
      </c>
      <c r="N998" s="138">
        <v>151</v>
      </c>
      <c r="O998" s="138">
        <v>17545</v>
      </c>
      <c r="P998" s="138">
        <v>19675</v>
      </c>
      <c r="Q998" s="138">
        <v>3603</v>
      </c>
      <c r="R998" s="138">
        <v>14571</v>
      </c>
      <c r="S998" s="138">
        <v>50525</v>
      </c>
      <c r="T998" s="138">
        <v>23544</v>
      </c>
      <c r="U998" s="138">
        <v>3036</v>
      </c>
      <c r="V998" s="138">
        <v>28408</v>
      </c>
      <c r="W998" s="138">
        <v>33753</v>
      </c>
      <c r="X998" s="138">
        <v>20681</v>
      </c>
      <c r="Y998" s="138">
        <v>13471</v>
      </c>
      <c r="Z998" s="138">
        <v>15231</v>
      </c>
      <c r="AA998" s="138">
        <v>45873</v>
      </c>
      <c r="AB998" s="138">
        <v>1368</v>
      </c>
      <c r="AC998" s="138">
        <v>589</v>
      </c>
      <c r="AD998" s="138">
        <v>5906</v>
      </c>
      <c r="AE998" s="138">
        <v>31617</v>
      </c>
      <c r="AF998" s="138">
        <v>6930</v>
      </c>
      <c r="AG998" s="138">
        <v>2480</v>
      </c>
      <c r="AH998" s="138">
        <v>41730</v>
      </c>
      <c r="AI998" s="138">
        <v>38220</v>
      </c>
      <c r="AJ998" s="138">
        <v>371660</v>
      </c>
      <c r="AK998" s="128">
        <f t="shared" si="661"/>
        <v>0.15447000000000002</v>
      </c>
      <c r="AL998" s="129">
        <f t="shared" si="662"/>
        <v>1.5733000000000001</v>
      </c>
      <c r="AM998" s="129">
        <f t="shared" si="667"/>
        <v>2.6032000000000002</v>
      </c>
      <c r="AN998" s="129">
        <f t="shared" si="667"/>
        <v>3.5805000000000002</v>
      </c>
      <c r="AO998" s="129">
        <f t="shared" si="664"/>
        <v>10.488200000000001</v>
      </c>
      <c r="AP998" s="129">
        <f t="shared" si="665"/>
        <v>3.7943000000000002</v>
      </c>
      <c r="AQ998" s="129">
        <f t="shared" si="659"/>
        <v>0.41730000000000006</v>
      </c>
      <c r="AR998" s="129">
        <f t="shared" si="660"/>
        <v>3.8219999999999997E-2</v>
      </c>
      <c r="AT998" s="131">
        <f t="shared" si="652"/>
        <v>44096</v>
      </c>
      <c r="AU998" s="132">
        <f t="shared" si="631"/>
        <v>0.31617000000000001</v>
      </c>
      <c r="AV998" s="132">
        <f t="shared" si="632"/>
        <v>0.45873000000000003</v>
      </c>
      <c r="AW998" s="132">
        <f t="shared" si="633"/>
        <v>0.50525000000000009</v>
      </c>
      <c r="AX998" s="132">
        <f t="shared" si="634"/>
        <v>5.8900000000000003E-3</v>
      </c>
      <c r="AY998" s="132">
        <f t="shared" si="635"/>
        <v>1.3680000000000001E-2</v>
      </c>
      <c r="AZ998" s="132">
        <f t="shared" si="636"/>
        <v>0.28408</v>
      </c>
      <c r="BA998" s="132">
        <f t="shared" si="637"/>
        <v>0.13471000000000002</v>
      </c>
      <c r="BB998" s="132">
        <f t="shared" si="638"/>
        <v>0.6750600000000001</v>
      </c>
      <c r="BC998" s="132">
        <f t="shared" si="639"/>
        <v>0.15231</v>
      </c>
      <c r="BD998" s="132">
        <f t="shared" si="640"/>
        <v>0.20681000000000002</v>
      </c>
      <c r="BE998" s="132">
        <f t="shared" si="641"/>
        <v>6.93E-2</v>
      </c>
      <c r="BF998" s="132">
        <f t="shared" si="642"/>
        <v>5.9060000000000001E-2</v>
      </c>
      <c r="BG998" s="132">
        <f t="shared" si="653"/>
        <v>2.48E-3</v>
      </c>
      <c r="BH998" s="132"/>
      <c r="BI998" s="132">
        <f t="shared" si="666"/>
        <v>1.5733000000000001</v>
      </c>
      <c r="BJ998" s="132">
        <f t="shared" si="666"/>
        <v>2.6032000000000002</v>
      </c>
      <c r="BK998" s="132">
        <f t="shared" si="666"/>
        <v>3.5805000000000002</v>
      </c>
      <c r="BL998" s="132">
        <f t="shared" si="643"/>
        <v>0.30360000000000004</v>
      </c>
      <c r="BM998" s="132">
        <f t="shared" si="654"/>
        <v>1.4367000000000001</v>
      </c>
      <c r="BN998" s="132">
        <f t="shared" si="644"/>
        <v>0.84660000000000002</v>
      </c>
      <c r="BO998" s="132"/>
      <c r="BP998" s="132">
        <f t="shared" si="655"/>
        <v>3.7943000000000002</v>
      </c>
      <c r="BQ998" s="132">
        <f t="shared" si="656"/>
        <v>10.488200000000001</v>
      </c>
      <c r="BR998" s="132">
        <f t="shared" si="657"/>
        <v>0.37165999999999999</v>
      </c>
      <c r="BS998" s="132">
        <f t="shared" si="645"/>
        <v>0.23544000000000001</v>
      </c>
      <c r="BT998" s="132">
        <f t="shared" si="646"/>
        <v>1.4571000000000001</v>
      </c>
      <c r="BU998" s="132"/>
      <c r="BV998" s="132">
        <f t="shared" si="658"/>
        <v>0.31380000000000002</v>
      </c>
      <c r="BW998" s="133">
        <f t="shared" si="668"/>
        <v>1.8608</v>
      </c>
      <c r="BX998" s="133">
        <f t="shared" si="668"/>
        <v>1.9470000000000001</v>
      </c>
      <c r="BY998" s="133">
        <f t="shared" si="647"/>
        <v>0.36030000000000001</v>
      </c>
      <c r="BZ998" s="133">
        <f t="shared" si="648"/>
        <v>0.43870000000000003</v>
      </c>
      <c r="CA998" s="133">
        <f t="shared" si="649"/>
        <v>1.5100000000000001E-2</v>
      </c>
      <c r="CB998" s="133">
        <f t="shared" si="650"/>
        <v>8.7725000000000009</v>
      </c>
      <c r="CC998" s="133"/>
      <c r="CD998" s="133">
        <f t="shared" si="651"/>
        <v>1.9675</v>
      </c>
    </row>
    <row r="999" spans="1:82" ht="15.75" x14ac:dyDescent="0.25">
      <c r="A999" s="125">
        <v>44097</v>
      </c>
      <c r="B999" s="138">
        <v>15572</v>
      </c>
      <c r="C999" s="138">
        <v>52342</v>
      </c>
      <c r="D999" s="138">
        <v>71787</v>
      </c>
      <c r="E999" s="138">
        <v>14307</v>
      </c>
      <c r="F999" s="138">
        <v>44000</v>
      </c>
      <c r="G999" s="138">
        <v>3160</v>
      </c>
      <c r="H999" s="138">
        <v>18350</v>
      </c>
      <c r="I999" s="138">
        <v>18928</v>
      </c>
      <c r="J999" s="138">
        <v>106801</v>
      </c>
      <c r="K999" s="138">
        <v>76967</v>
      </c>
      <c r="L999" s="138">
        <v>4582</v>
      </c>
      <c r="M999" s="138">
        <v>15086</v>
      </c>
      <c r="N999" s="138">
        <v>139</v>
      </c>
      <c r="O999" s="138">
        <v>17813</v>
      </c>
      <c r="P999" s="138">
        <v>19239</v>
      </c>
      <c r="Q999" s="138">
        <v>3503</v>
      </c>
      <c r="R999" s="138">
        <v>14250</v>
      </c>
      <c r="S999" s="138">
        <v>50002</v>
      </c>
      <c r="T999" s="138">
        <v>26596</v>
      </c>
      <c r="U999" s="138">
        <v>2978</v>
      </c>
      <c r="V999" s="138">
        <v>28478</v>
      </c>
      <c r="W999" s="138">
        <v>35218</v>
      </c>
      <c r="X999" s="138">
        <v>24460</v>
      </c>
      <c r="Y999" s="138">
        <v>13463</v>
      </c>
      <c r="Z999" s="138">
        <v>14913</v>
      </c>
      <c r="AA999" s="138">
        <v>46622</v>
      </c>
      <c r="AB999" s="138">
        <v>1411</v>
      </c>
      <c r="AC999" s="138">
        <v>657</v>
      </c>
      <c r="AD999" s="138">
        <v>4628</v>
      </c>
      <c r="AE999" s="138">
        <v>34475</v>
      </c>
      <c r="AF999" s="138">
        <v>7059</v>
      </c>
      <c r="AG999" s="138">
        <v>11010</v>
      </c>
      <c r="AH999" s="138">
        <v>40770</v>
      </c>
      <c r="AI999" s="138">
        <v>34660</v>
      </c>
      <c r="AJ999" s="138">
        <v>381700</v>
      </c>
      <c r="AK999" s="128">
        <f t="shared" si="661"/>
        <v>0.15086000000000002</v>
      </c>
      <c r="AL999" s="129">
        <f t="shared" si="662"/>
        <v>1.5572000000000001</v>
      </c>
      <c r="AM999" s="129">
        <f t="shared" si="667"/>
        <v>2.6171000000000002</v>
      </c>
      <c r="AN999" s="129">
        <f t="shared" si="667"/>
        <v>3.58935</v>
      </c>
      <c r="AO999" s="129">
        <f t="shared" si="664"/>
        <v>10.680100000000001</v>
      </c>
      <c r="AP999" s="129">
        <f t="shared" si="665"/>
        <v>3.8483500000000004</v>
      </c>
      <c r="AQ999" s="129">
        <f t="shared" si="659"/>
        <v>0.40770000000000001</v>
      </c>
      <c r="AR999" s="129">
        <f t="shared" si="660"/>
        <v>3.4659999999999996E-2</v>
      </c>
      <c r="AT999" s="131">
        <f t="shared" si="652"/>
        <v>44097</v>
      </c>
      <c r="AU999" s="132">
        <f t="shared" si="631"/>
        <v>0.34475</v>
      </c>
      <c r="AV999" s="132">
        <f t="shared" si="632"/>
        <v>0.46622000000000002</v>
      </c>
      <c r="AW999" s="132">
        <f t="shared" si="633"/>
        <v>0.50002000000000002</v>
      </c>
      <c r="AX999" s="132">
        <f t="shared" si="634"/>
        <v>6.5700000000000003E-3</v>
      </c>
      <c r="AY999" s="132">
        <f t="shared" si="635"/>
        <v>1.4110000000000001E-2</v>
      </c>
      <c r="AZ999" s="132">
        <f t="shared" si="636"/>
        <v>0.28478000000000003</v>
      </c>
      <c r="BA999" s="132">
        <f t="shared" si="637"/>
        <v>0.13463</v>
      </c>
      <c r="BB999" s="132">
        <f t="shared" si="638"/>
        <v>0.7043600000000001</v>
      </c>
      <c r="BC999" s="132">
        <f t="shared" si="639"/>
        <v>0.14913000000000001</v>
      </c>
      <c r="BD999" s="132">
        <f t="shared" si="640"/>
        <v>0.24460000000000001</v>
      </c>
      <c r="BE999" s="132">
        <f t="shared" si="641"/>
        <v>7.059E-2</v>
      </c>
      <c r="BF999" s="132">
        <f t="shared" si="642"/>
        <v>4.6280000000000002E-2</v>
      </c>
      <c r="BG999" s="132">
        <f t="shared" si="653"/>
        <v>1.1009999999999999E-2</v>
      </c>
      <c r="BH999" s="132"/>
      <c r="BI999" s="132">
        <f t="shared" si="666"/>
        <v>1.5572000000000001</v>
      </c>
      <c r="BJ999" s="132">
        <f t="shared" si="666"/>
        <v>2.6171000000000002</v>
      </c>
      <c r="BK999" s="132">
        <f t="shared" si="666"/>
        <v>3.58935</v>
      </c>
      <c r="BL999" s="132">
        <f t="shared" si="643"/>
        <v>0.29780000000000001</v>
      </c>
      <c r="BM999" s="132">
        <f t="shared" si="654"/>
        <v>1.4307000000000001</v>
      </c>
      <c r="BN999" s="132">
        <f t="shared" si="644"/>
        <v>0.88000000000000012</v>
      </c>
      <c r="BO999" s="132"/>
      <c r="BP999" s="132">
        <f t="shared" si="655"/>
        <v>3.8483500000000004</v>
      </c>
      <c r="BQ999" s="132">
        <f t="shared" si="656"/>
        <v>10.680100000000001</v>
      </c>
      <c r="BR999" s="132">
        <f t="shared" si="657"/>
        <v>0.38169999999999998</v>
      </c>
      <c r="BS999" s="132">
        <f t="shared" si="645"/>
        <v>0.26596000000000003</v>
      </c>
      <c r="BT999" s="132">
        <f t="shared" si="646"/>
        <v>1.425</v>
      </c>
      <c r="BU999" s="132"/>
      <c r="BV999" s="132">
        <f t="shared" si="658"/>
        <v>0.316</v>
      </c>
      <c r="BW999" s="133">
        <f t="shared" si="668"/>
        <v>1.8350000000000002</v>
      </c>
      <c r="BX999" s="133">
        <f t="shared" si="668"/>
        <v>1.8928</v>
      </c>
      <c r="BY999" s="133">
        <f t="shared" si="647"/>
        <v>0.3503</v>
      </c>
      <c r="BZ999" s="133">
        <f t="shared" si="648"/>
        <v>0.4582</v>
      </c>
      <c r="CA999" s="133">
        <f t="shared" si="649"/>
        <v>1.3900000000000001E-2</v>
      </c>
      <c r="CB999" s="133">
        <f t="shared" si="650"/>
        <v>8.9064999999999994</v>
      </c>
      <c r="CC999" s="133"/>
      <c r="CD999" s="133">
        <f t="shared" si="651"/>
        <v>1.9239000000000002</v>
      </c>
    </row>
    <row r="1000" spans="1:82" ht="15.75" x14ac:dyDescent="0.25">
      <c r="A1000" s="125">
        <v>44098</v>
      </c>
      <c r="B1000" s="138">
        <v>15260</v>
      </c>
      <c r="C1000" s="138">
        <v>50570</v>
      </c>
      <c r="D1000" s="138">
        <v>69861</v>
      </c>
      <c r="E1000" s="138">
        <v>14023</v>
      </c>
      <c r="F1000" s="138">
        <v>41950</v>
      </c>
      <c r="G1000" s="138">
        <v>2949</v>
      </c>
      <c r="H1000" s="138">
        <v>17614</v>
      </c>
      <c r="I1000" s="138">
        <v>15371</v>
      </c>
      <c r="J1000" s="138">
        <v>102150</v>
      </c>
      <c r="K1000" s="138">
        <v>75163</v>
      </c>
      <c r="L1000" s="138">
        <v>3858</v>
      </c>
      <c r="M1000" s="138">
        <v>15911</v>
      </c>
      <c r="N1000" s="138">
        <v>138</v>
      </c>
      <c r="O1000" s="138">
        <v>16232</v>
      </c>
      <c r="P1000" s="138">
        <v>18441</v>
      </c>
      <c r="Q1000" s="138">
        <v>2934</v>
      </c>
      <c r="R1000" s="138">
        <v>13920</v>
      </c>
      <c r="S1000" s="138">
        <v>47325</v>
      </c>
      <c r="T1000" s="138">
        <v>24080</v>
      </c>
      <c r="U1000" s="138">
        <v>2948</v>
      </c>
      <c r="V1000" s="138">
        <v>27489</v>
      </c>
      <c r="W1000" s="138">
        <v>31855</v>
      </c>
      <c r="X1000" s="138">
        <v>17210</v>
      </c>
      <c r="Y1000" s="138">
        <v>13327</v>
      </c>
      <c r="Z1000" s="138">
        <v>13965</v>
      </c>
      <c r="AA1000" s="138">
        <v>44531</v>
      </c>
      <c r="AB1000" s="138">
        <v>1390</v>
      </c>
      <c r="AC1000" s="138">
        <v>690</v>
      </c>
      <c r="AD1000" s="138">
        <v>4858</v>
      </c>
      <c r="AE1000" s="138">
        <v>33126</v>
      </c>
      <c r="AF1000" s="138">
        <v>6644</v>
      </c>
      <c r="AG1000" s="138">
        <v>2480</v>
      </c>
      <c r="AH1000" s="138">
        <v>37160</v>
      </c>
      <c r="AI1000" s="138">
        <v>25230</v>
      </c>
      <c r="AJ1000" s="138">
        <v>382720</v>
      </c>
      <c r="AK1000" s="128">
        <f t="shared" si="661"/>
        <v>0.15911</v>
      </c>
      <c r="AL1000" s="129">
        <f t="shared" si="662"/>
        <v>1.526</v>
      </c>
      <c r="AM1000" s="129">
        <f t="shared" si="667"/>
        <v>2.5285000000000002</v>
      </c>
      <c r="AN1000" s="129">
        <f t="shared" si="667"/>
        <v>3.4930500000000002</v>
      </c>
      <c r="AO1000" s="129">
        <f t="shared" si="664"/>
        <v>10.215</v>
      </c>
      <c r="AP1000" s="129">
        <f t="shared" si="665"/>
        <v>3.7581500000000001</v>
      </c>
      <c r="AQ1000" s="129">
        <f t="shared" si="659"/>
        <v>0.37160000000000004</v>
      </c>
      <c r="AR1000" s="129">
        <f t="shared" si="660"/>
        <v>2.5229999999999999E-2</v>
      </c>
      <c r="AT1000" s="131">
        <f t="shared" si="652"/>
        <v>44098</v>
      </c>
      <c r="AU1000" s="132">
        <f t="shared" si="631"/>
        <v>0.33126000000000005</v>
      </c>
      <c r="AV1000" s="132">
        <f t="shared" si="632"/>
        <v>0.44531000000000004</v>
      </c>
      <c r="AW1000" s="132">
        <f t="shared" si="633"/>
        <v>0.47325000000000006</v>
      </c>
      <c r="AX1000" s="132">
        <f t="shared" si="634"/>
        <v>6.9000000000000008E-3</v>
      </c>
      <c r="AY1000" s="132">
        <f t="shared" si="635"/>
        <v>1.3900000000000001E-2</v>
      </c>
      <c r="AZ1000" s="132">
        <f t="shared" si="636"/>
        <v>0.27489000000000002</v>
      </c>
      <c r="BA1000" s="132">
        <f t="shared" si="637"/>
        <v>0.13327</v>
      </c>
      <c r="BB1000" s="132">
        <f t="shared" si="638"/>
        <v>0.6371</v>
      </c>
      <c r="BC1000" s="132">
        <f t="shared" si="639"/>
        <v>0.13965000000000002</v>
      </c>
      <c r="BD1000" s="132">
        <f t="shared" si="640"/>
        <v>0.1721</v>
      </c>
      <c r="BE1000" s="132">
        <f t="shared" si="641"/>
        <v>6.6439999999999999E-2</v>
      </c>
      <c r="BF1000" s="132">
        <f t="shared" si="642"/>
        <v>4.8580000000000005E-2</v>
      </c>
      <c r="BG1000" s="132">
        <f t="shared" si="653"/>
        <v>2.48E-3</v>
      </c>
      <c r="BH1000" s="132"/>
      <c r="BI1000" s="132">
        <f t="shared" si="666"/>
        <v>1.526</v>
      </c>
      <c r="BJ1000" s="132">
        <f t="shared" si="666"/>
        <v>2.5285000000000002</v>
      </c>
      <c r="BK1000" s="132">
        <f t="shared" si="666"/>
        <v>3.4930500000000002</v>
      </c>
      <c r="BL1000" s="132">
        <f t="shared" si="643"/>
        <v>0.29480000000000001</v>
      </c>
      <c r="BM1000" s="132">
        <f t="shared" si="654"/>
        <v>1.4023000000000001</v>
      </c>
      <c r="BN1000" s="132">
        <f t="shared" si="644"/>
        <v>0.83900000000000008</v>
      </c>
      <c r="BO1000" s="132"/>
      <c r="BP1000" s="132">
        <f t="shared" si="655"/>
        <v>3.7581500000000001</v>
      </c>
      <c r="BQ1000" s="132">
        <f t="shared" si="656"/>
        <v>10.215</v>
      </c>
      <c r="BR1000" s="132">
        <f t="shared" si="657"/>
        <v>0.38272</v>
      </c>
      <c r="BS1000" s="132">
        <f t="shared" si="645"/>
        <v>0.24080000000000001</v>
      </c>
      <c r="BT1000" s="132">
        <f t="shared" si="646"/>
        <v>1.3920000000000001</v>
      </c>
      <c r="BU1000" s="132"/>
      <c r="BV1000" s="132">
        <f t="shared" si="658"/>
        <v>0.2949</v>
      </c>
      <c r="BW1000" s="133">
        <f t="shared" si="668"/>
        <v>1.7614000000000001</v>
      </c>
      <c r="BX1000" s="133">
        <f t="shared" si="668"/>
        <v>1.5371000000000001</v>
      </c>
      <c r="BY1000" s="133">
        <f t="shared" si="647"/>
        <v>0.29339999999999999</v>
      </c>
      <c r="BZ1000" s="133">
        <f t="shared" si="648"/>
        <v>0.38580000000000003</v>
      </c>
      <c r="CA1000" s="133">
        <f t="shared" si="649"/>
        <v>1.3800000000000002E-2</v>
      </c>
      <c r="CB1000" s="133">
        <f t="shared" si="650"/>
        <v>8.1159999999999997</v>
      </c>
      <c r="CC1000" s="133"/>
      <c r="CD1000" s="133">
        <f t="shared" si="651"/>
        <v>1.8441000000000001</v>
      </c>
    </row>
    <row r="1001" spans="1:82" ht="15.75" x14ac:dyDescent="0.25">
      <c r="A1001" s="125">
        <v>44099</v>
      </c>
      <c r="B1001" s="138">
        <v>15087</v>
      </c>
      <c r="C1001" s="138">
        <v>50457</v>
      </c>
      <c r="D1001" s="138">
        <v>69469</v>
      </c>
      <c r="E1001" s="138">
        <v>13774</v>
      </c>
      <c r="F1001" s="138">
        <v>44853</v>
      </c>
      <c r="G1001" s="138">
        <v>2746</v>
      </c>
      <c r="H1001" s="138">
        <v>17355</v>
      </c>
      <c r="I1001" s="138">
        <v>14981</v>
      </c>
      <c r="J1001" s="138">
        <v>102393</v>
      </c>
      <c r="K1001" s="138">
        <v>75797</v>
      </c>
      <c r="L1001" s="138">
        <v>3798</v>
      </c>
      <c r="M1001" s="138">
        <v>16114</v>
      </c>
      <c r="N1001" s="138">
        <v>126</v>
      </c>
      <c r="O1001" s="138">
        <v>16278</v>
      </c>
      <c r="P1001" s="138">
        <v>18650</v>
      </c>
      <c r="Q1001" s="138">
        <v>2790</v>
      </c>
      <c r="R1001" s="138">
        <v>14421</v>
      </c>
      <c r="S1001" s="138">
        <v>48604</v>
      </c>
      <c r="T1001" s="138">
        <v>27855</v>
      </c>
      <c r="U1001" s="138">
        <v>2786</v>
      </c>
      <c r="V1001" s="138">
        <v>26548</v>
      </c>
      <c r="W1001" s="138">
        <v>33229</v>
      </c>
      <c r="X1001" s="138">
        <v>14905</v>
      </c>
      <c r="Y1001" s="138">
        <v>12686</v>
      </c>
      <c r="Z1001" s="138">
        <v>14587</v>
      </c>
      <c r="AA1001" s="138">
        <v>46187</v>
      </c>
      <c r="AB1001" s="138">
        <v>1717</v>
      </c>
      <c r="AC1001" s="138">
        <v>893</v>
      </c>
      <c r="AD1001" s="138">
        <v>3941</v>
      </c>
      <c r="AE1001" s="138">
        <v>30488</v>
      </c>
      <c r="AF1001" s="138">
        <v>6957</v>
      </c>
      <c r="AG1001" s="138">
        <v>10650</v>
      </c>
      <c r="AH1001" s="138">
        <v>33930</v>
      </c>
      <c r="AI1001" s="138">
        <v>26980</v>
      </c>
      <c r="AJ1001" s="138">
        <v>370760</v>
      </c>
      <c r="AK1001" s="128">
        <f t="shared" si="661"/>
        <v>0.16114000000000001</v>
      </c>
      <c r="AL1001" s="129">
        <f t="shared" si="662"/>
        <v>1.5087000000000002</v>
      </c>
      <c r="AM1001" s="129">
        <f t="shared" si="667"/>
        <v>2.52285</v>
      </c>
      <c r="AN1001" s="129">
        <f t="shared" si="667"/>
        <v>3.4734500000000001</v>
      </c>
      <c r="AO1001" s="129">
        <f t="shared" si="664"/>
        <v>10.2393</v>
      </c>
      <c r="AP1001" s="129">
        <f t="shared" si="665"/>
        <v>3.7898500000000004</v>
      </c>
      <c r="AQ1001" s="129">
        <f t="shared" si="659"/>
        <v>0.33930000000000005</v>
      </c>
      <c r="AR1001" s="129">
        <f t="shared" si="660"/>
        <v>2.6980000000000001E-2</v>
      </c>
      <c r="AT1001" s="131">
        <f t="shared" si="652"/>
        <v>44099</v>
      </c>
      <c r="AU1001" s="132">
        <f t="shared" si="631"/>
        <v>0.30488000000000004</v>
      </c>
      <c r="AV1001" s="132">
        <f t="shared" si="632"/>
        <v>0.46187000000000006</v>
      </c>
      <c r="AW1001" s="132">
        <f t="shared" si="633"/>
        <v>0.48604000000000003</v>
      </c>
      <c r="AX1001" s="132">
        <f t="shared" si="634"/>
        <v>8.9300000000000004E-3</v>
      </c>
      <c r="AY1001" s="132">
        <f t="shared" si="635"/>
        <v>1.7170000000000001E-2</v>
      </c>
      <c r="AZ1001" s="132">
        <f t="shared" si="636"/>
        <v>0.26548000000000005</v>
      </c>
      <c r="BA1001" s="132">
        <f t="shared" si="637"/>
        <v>0.12686</v>
      </c>
      <c r="BB1001" s="132">
        <f t="shared" si="638"/>
        <v>0.66458000000000006</v>
      </c>
      <c r="BC1001" s="132">
        <f t="shared" si="639"/>
        <v>0.14587</v>
      </c>
      <c r="BD1001" s="132">
        <f t="shared" si="640"/>
        <v>0.14905000000000002</v>
      </c>
      <c r="BE1001" s="132">
        <f t="shared" si="641"/>
        <v>6.9570000000000007E-2</v>
      </c>
      <c r="BF1001" s="132">
        <f t="shared" si="642"/>
        <v>3.9410000000000001E-2</v>
      </c>
      <c r="BG1001" s="132">
        <f t="shared" si="653"/>
        <v>1.065E-2</v>
      </c>
      <c r="BH1001" s="132"/>
      <c r="BI1001" s="132">
        <f t="shared" si="666"/>
        <v>1.5087000000000002</v>
      </c>
      <c r="BJ1001" s="132">
        <f t="shared" si="666"/>
        <v>2.52285</v>
      </c>
      <c r="BK1001" s="132">
        <f t="shared" si="666"/>
        <v>3.4734500000000001</v>
      </c>
      <c r="BL1001" s="132">
        <f t="shared" si="643"/>
        <v>0.27860000000000001</v>
      </c>
      <c r="BM1001" s="132">
        <f t="shared" si="654"/>
        <v>1.3774</v>
      </c>
      <c r="BN1001" s="132">
        <f t="shared" si="644"/>
        <v>0.89706000000000008</v>
      </c>
      <c r="BO1001" s="132"/>
      <c r="BP1001" s="132">
        <f t="shared" si="655"/>
        <v>3.7898500000000004</v>
      </c>
      <c r="BQ1001" s="132">
        <f t="shared" si="656"/>
        <v>10.2393</v>
      </c>
      <c r="BR1001" s="132">
        <f t="shared" si="657"/>
        <v>0.37075999999999998</v>
      </c>
      <c r="BS1001" s="132">
        <f t="shared" si="645"/>
        <v>0.27855000000000002</v>
      </c>
      <c r="BT1001" s="132">
        <f t="shared" si="646"/>
        <v>1.4421000000000002</v>
      </c>
      <c r="BU1001" s="132"/>
      <c r="BV1001" s="132">
        <f t="shared" si="658"/>
        <v>0.27460000000000001</v>
      </c>
      <c r="BW1001" s="133">
        <f t="shared" si="668"/>
        <v>1.7355</v>
      </c>
      <c r="BX1001" s="133">
        <f t="shared" si="668"/>
        <v>1.4981</v>
      </c>
      <c r="BY1001" s="133">
        <f t="shared" si="647"/>
        <v>0.27900000000000003</v>
      </c>
      <c r="BZ1001" s="133">
        <f t="shared" si="648"/>
        <v>0.37980000000000003</v>
      </c>
      <c r="CA1001" s="133">
        <f t="shared" si="649"/>
        <v>1.26E-2</v>
      </c>
      <c r="CB1001" s="133">
        <f t="shared" si="650"/>
        <v>8.1389999999999993</v>
      </c>
      <c r="CC1001" s="133"/>
      <c r="CD1001" s="133">
        <f t="shared" si="651"/>
        <v>1.865</v>
      </c>
    </row>
    <row r="1002" spans="1:82" ht="15.75" x14ac:dyDescent="0.25">
      <c r="A1002" s="125">
        <v>44100</v>
      </c>
      <c r="B1002" s="138">
        <v>15640</v>
      </c>
      <c r="C1002" s="138">
        <v>51094</v>
      </c>
      <c r="D1002" s="138">
        <v>70546</v>
      </c>
      <c r="E1002" s="138">
        <v>13530</v>
      </c>
      <c r="F1002" s="138">
        <v>44799</v>
      </c>
      <c r="G1002" s="138">
        <v>2978</v>
      </c>
      <c r="H1002" s="138">
        <v>18705</v>
      </c>
      <c r="I1002" s="138">
        <v>16760</v>
      </c>
      <c r="J1002" s="138">
        <v>103257</v>
      </c>
      <c r="K1002" s="138">
        <v>75742</v>
      </c>
      <c r="L1002" s="138">
        <v>3786</v>
      </c>
      <c r="M1002" s="138">
        <v>17288</v>
      </c>
      <c r="N1002" s="138">
        <v>97</v>
      </c>
      <c r="O1002" s="138">
        <v>17927</v>
      </c>
      <c r="P1002" s="138">
        <v>20196</v>
      </c>
      <c r="Q1002" s="138">
        <v>2884</v>
      </c>
      <c r="R1002" s="138">
        <v>14066</v>
      </c>
      <c r="S1002" s="138">
        <v>46434</v>
      </c>
      <c r="T1002" s="138">
        <v>25022</v>
      </c>
      <c r="U1002" s="138">
        <v>2864</v>
      </c>
      <c r="V1002" s="138">
        <v>28279</v>
      </c>
      <c r="W1002" s="138">
        <v>32929</v>
      </c>
      <c r="X1002" s="138">
        <v>15651</v>
      </c>
      <c r="Y1002" s="138">
        <v>13294</v>
      </c>
      <c r="Z1002" s="138">
        <v>15336</v>
      </c>
      <c r="AA1002" s="138">
        <v>45170</v>
      </c>
      <c r="AB1002" s="138">
        <v>1874</v>
      </c>
      <c r="AC1002" s="138">
        <v>1105</v>
      </c>
      <c r="AD1002" s="138">
        <v>5441</v>
      </c>
      <c r="AE1002" s="138">
        <v>32886</v>
      </c>
      <c r="AF1002" s="138">
        <v>5663</v>
      </c>
      <c r="AG1002" s="138">
        <v>0</v>
      </c>
      <c r="AH1002" s="138">
        <v>42780</v>
      </c>
      <c r="AI1002" s="138">
        <v>41150</v>
      </c>
      <c r="AJ1002" s="138">
        <v>369240</v>
      </c>
      <c r="AK1002" s="128">
        <f t="shared" si="661"/>
        <v>0.17288000000000001</v>
      </c>
      <c r="AL1002" s="129">
        <f t="shared" si="662"/>
        <v>1.5640000000000001</v>
      </c>
      <c r="AM1002" s="129">
        <f t="shared" si="667"/>
        <v>2.5547</v>
      </c>
      <c r="AN1002" s="129">
        <f t="shared" si="667"/>
        <v>3.5273000000000003</v>
      </c>
      <c r="AO1002" s="129">
        <f t="shared" si="664"/>
        <v>10.325700000000001</v>
      </c>
      <c r="AP1002" s="129">
        <f t="shared" si="665"/>
        <v>3.7871000000000001</v>
      </c>
      <c r="AQ1002" s="129">
        <f t="shared" si="659"/>
        <v>0.42780000000000001</v>
      </c>
      <c r="AR1002" s="129">
        <f t="shared" si="660"/>
        <v>4.1149999999999999E-2</v>
      </c>
      <c r="AT1002" s="131">
        <f t="shared" si="652"/>
        <v>44100</v>
      </c>
      <c r="AU1002" s="132">
        <f t="shared" si="631"/>
        <v>0.32886000000000004</v>
      </c>
      <c r="AV1002" s="132">
        <f t="shared" si="632"/>
        <v>0.45170000000000005</v>
      </c>
      <c r="AW1002" s="132">
        <f t="shared" si="633"/>
        <v>0.46434000000000003</v>
      </c>
      <c r="AX1002" s="132">
        <f t="shared" si="634"/>
        <v>1.1050000000000001E-2</v>
      </c>
      <c r="AY1002" s="132">
        <f t="shared" si="635"/>
        <v>1.8740000000000003E-2</v>
      </c>
      <c r="AZ1002" s="132">
        <f t="shared" si="636"/>
        <v>0.28279000000000004</v>
      </c>
      <c r="BA1002" s="132">
        <f t="shared" si="637"/>
        <v>0.13294</v>
      </c>
      <c r="BB1002" s="132">
        <f t="shared" si="638"/>
        <v>0.65858000000000005</v>
      </c>
      <c r="BC1002" s="132">
        <f t="shared" si="639"/>
        <v>0.15336000000000002</v>
      </c>
      <c r="BD1002" s="132">
        <f t="shared" si="640"/>
        <v>0.15651000000000001</v>
      </c>
      <c r="BE1002" s="132">
        <f t="shared" si="641"/>
        <v>5.6630000000000007E-2</v>
      </c>
      <c r="BF1002" s="132">
        <f t="shared" si="642"/>
        <v>5.4410000000000007E-2</v>
      </c>
      <c r="BG1002" s="132">
        <f t="shared" si="653"/>
        <v>0</v>
      </c>
      <c r="BH1002" s="132"/>
      <c r="BI1002" s="132">
        <f t="shared" si="666"/>
        <v>1.5640000000000001</v>
      </c>
      <c r="BJ1002" s="132">
        <f t="shared" si="666"/>
        <v>2.5547</v>
      </c>
      <c r="BK1002" s="132">
        <f t="shared" si="666"/>
        <v>3.5273000000000003</v>
      </c>
      <c r="BL1002" s="132">
        <f t="shared" si="643"/>
        <v>0.28639999999999999</v>
      </c>
      <c r="BM1002" s="132">
        <f t="shared" si="654"/>
        <v>1.353</v>
      </c>
      <c r="BN1002" s="132">
        <f t="shared" si="644"/>
        <v>0.89598000000000011</v>
      </c>
      <c r="BO1002" s="132"/>
      <c r="BP1002" s="132">
        <f t="shared" si="655"/>
        <v>3.7871000000000001</v>
      </c>
      <c r="BQ1002" s="132">
        <f t="shared" si="656"/>
        <v>10.325700000000001</v>
      </c>
      <c r="BR1002" s="132">
        <f t="shared" si="657"/>
        <v>0.36923999999999996</v>
      </c>
      <c r="BS1002" s="132">
        <f t="shared" si="645"/>
        <v>0.25022</v>
      </c>
      <c r="BT1002" s="132">
        <f t="shared" si="646"/>
        <v>1.4066000000000001</v>
      </c>
      <c r="BU1002" s="132"/>
      <c r="BV1002" s="132">
        <f t="shared" si="658"/>
        <v>0.29780000000000001</v>
      </c>
      <c r="BW1002" s="133">
        <f t="shared" si="668"/>
        <v>1.8705000000000001</v>
      </c>
      <c r="BX1002" s="133">
        <f t="shared" si="668"/>
        <v>1.6760000000000002</v>
      </c>
      <c r="BY1002" s="133">
        <f t="shared" si="647"/>
        <v>0.28839999999999999</v>
      </c>
      <c r="BZ1002" s="133">
        <f t="shared" si="648"/>
        <v>0.37859999999999999</v>
      </c>
      <c r="CA1002" s="133">
        <f t="shared" si="649"/>
        <v>9.7000000000000003E-3</v>
      </c>
      <c r="CB1002" s="133">
        <f t="shared" si="650"/>
        <v>8.9634999999999998</v>
      </c>
      <c r="CC1002" s="133"/>
      <c r="CD1002" s="133">
        <f t="shared" si="651"/>
        <v>2.0196000000000001</v>
      </c>
    </row>
    <row r="1003" spans="1:82" ht="15.75" x14ac:dyDescent="0.25">
      <c r="A1003" s="125">
        <v>44101</v>
      </c>
      <c r="B1003" s="138">
        <v>15851</v>
      </c>
      <c r="C1003" s="138">
        <v>52398</v>
      </c>
      <c r="D1003" s="138">
        <v>71913</v>
      </c>
      <c r="E1003" s="138">
        <v>14087</v>
      </c>
      <c r="F1003" s="138">
        <v>46030</v>
      </c>
      <c r="G1003" s="138">
        <v>2838</v>
      </c>
      <c r="H1003" s="138">
        <v>18322</v>
      </c>
      <c r="I1003" s="138">
        <v>17508</v>
      </c>
      <c r="J1003" s="138">
        <v>105647</v>
      </c>
      <c r="K1003" s="138">
        <v>77930</v>
      </c>
      <c r="L1003" s="138">
        <v>3774</v>
      </c>
      <c r="M1003" s="138">
        <v>16947</v>
      </c>
      <c r="N1003" s="155">
        <v>97</v>
      </c>
      <c r="O1003" s="138">
        <v>17835</v>
      </c>
      <c r="P1003" s="138">
        <v>19768</v>
      </c>
      <c r="Q1003" s="138">
        <v>2865</v>
      </c>
      <c r="R1003" s="138">
        <v>13876</v>
      </c>
      <c r="S1003" s="138">
        <v>46037</v>
      </c>
      <c r="T1003" s="138">
        <v>27562</v>
      </c>
      <c r="U1003" s="138">
        <v>2926</v>
      </c>
      <c r="V1003" s="138">
        <v>29954</v>
      </c>
      <c r="W1003" s="138">
        <v>32655</v>
      </c>
      <c r="X1003" s="138">
        <v>16124</v>
      </c>
      <c r="Y1003" s="138">
        <v>12961</v>
      </c>
      <c r="Z1003" s="138">
        <v>15476</v>
      </c>
      <c r="AA1003" s="138">
        <v>48879</v>
      </c>
      <c r="AB1003" s="138">
        <v>1742</v>
      </c>
      <c r="AC1003" s="138">
        <v>1014</v>
      </c>
      <c r="AD1003" s="138">
        <v>4997</v>
      </c>
      <c r="AE1003" s="138">
        <v>33522</v>
      </c>
      <c r="AF1003" s="138">
        <v>5633</v>
      </c>
      <c r="AG1003" s="138">
        <v>10860</v>
      </c>
      <c r="AH1003" s="138">
        <v>41000</v>
      </c>
      <c r="AI1003" s="138">
        <v>30240</v>
      </c>
      <c r="AJ1003" s="138">
        <v>379880</v>
      </c>
      <c r="AK1003" s="128">
        <f t="shared" si="661"/>
        <v>0.16947000000000001</v>
      </c>
      <c r="AL1003" s="129">
        <f t="shared" si="662"/>
        <v>1.5851000000000002</v>
      </c>
      <c r="AM1003" s="129">
        <f t="shared" si="667"/>
        <v>2.6199000000000003</v>
      </c>
      <c r="AN1003" s="129">
        <f t="shared" si="667"/>
        <v>3.59565</v>
      </c>
      <c r="AO1003" s="129">
        <f t="shared" si="664"/>
        <v>10.5647</v>
      </c>
      <c r="AP1003" s="129">
        <f t="shared" si="665"/>
        <v>3.8965000000000001</v>
      </c>
      <c r="AQ1003" s="129">
        <f t="shared" si="659"/>
        <v>0.41000000000000003</v>
      </c>
      <c r="AR1003" s="129">
        <f t="shared" si="660"/>
        <v>3.024E-2</v>
      </c>
      <c r="AT1003" s="131">
        <f t="shared" si="652"/>
        <v>44101</v>
      </c>
      <c r="AU1003" s="132">
        <f t="shared" si="631"/>
        <v>0.33522000000000002</v>
      </c>
      <c r="AV1003" s="132">
        <f t="shared" si="632"/>
        <v>0.48879000000000006</v>
      </c>
      <c r="AW1003" s="132">
        <f t="shared" si="633"/>
        <v>0.46037000000000006</v>
      </c>
      <c r="AX1003" s="132">
        <f t="shared" si="634"/>
        <v>1.0140000000000001E-2</v>
      </c>
      <c r="AY1003" s="132">
        <f t="shared" si="635"/>
        <v>1.7420000000000001E-2</v>
      </c>
      <c r="AZ1003" s="132">
        <f t="shared" si="636"/>
        <v>0.29954000000000003</v>
      </c>
      <c r="BA1003" s="132">
        <f t="shared" si="637"/>
        <v>0.12961</v>
      </c>
      <c r="BB1003" s="132">
        <f t="shared" si="638"/>
        <v>0.65310000000000001</v>
      </c>
      <c r="BC1003" s="132">
        <f t="shared" si="639"/>
        <v>0.15476000000000001</v>
      </c>
      <c r="BD1003" s="132">
        <f t="shared" si="640"/>
        <v>0.16124000000000002</v>
      </c>
      <c r="BE1003" s="132">
        <f t="shared" si="641"/>
        <v>5.6330000000000005E-2</v>
      </c>
      <c r="BF1003" s="132">
        <f t="shared" si="642"/>
        <v>4.9970000000000007E-2</v>
      </c>
      <c r="BG1003" s="132">
        <f t="shared" si="653"/>
        <v>1.086E-2</v>
      </c>
      <c r="BH1003" s="132"/>
      <c r="BI1003" s="132">
        <f t="shared" si="666"/>
        <v>1.5851000000000002</v>
      </c>
      <c r="BJ1003" s="132">
        <f t="shared" si="666"/>
        <v>2.6199000000000003</v>
      </c>
      <c r="BK1003" s="132">
        <f t="shared" si="666"/>
        <v>3.59565</v>
      </c>
      <c r="BL1003" s="132">
        <f t="shared" si="643"/>
        <v>0.29260000000000003</v>
      </c>
      <c r="BM1003" s="132">
        <f t="shared" si="654"/>
        <v>1.4087000000000001</v>
      </c>
      <c r="BN1003" s="132">
        <f t="shared" si="644"/>
        <v>0.92060000000000008</v>
      </c>
      <c r="BO1003" s="132"/>
      <c r="BP1003" s="132">
        <f t="shared" si="655"/>
        <v>3.8965000000000001</v>
      </c>
      <c r="BQ1003" s="132">
        <f t="shared" si="656"/>
        <v>10.5647</v>
      </c>
      <c r="BR1003" s="132">
        <f t="shared" si="657"/>
        <v>0.37988</v>
      </c>
      <c r="BS1003" s="132">
        <f t="shared" si="645"/>
        <v>0.27562000000000003</v>
      </c>
      <c r="BT1003" s="132">
        <f t="shared" si="646"/>
        <v>1.3876000000000002</v>
      </c>
      <c r="BU1003" s="132"/>
      <c r="BV1003" s="132">
        <f t="shared" si="658"/>
        <v>0.2838</v>
      </c>
      <c r="BW1003" s="133">
        <f t="shared" si="668"/>
        <v>1.8322000000000001</v>
      </c>
      <c r="BX1003" s="133">
        <f t="shared" si="668"/>
        <v>1.7508000000000001</v>
      </c>
      <c r="BY1003" s="133">
        <f t="shared" si="647"/>
        <v>0.28650000000000003</v>
      </c>
      <c r="BZ1003" s="133">
        <f t="shared" si="648"/>
        <v>0.37740000000000001</v>
      </c>
      <c r="CA1003" s="133">
        <f t="shared" si="649"/>
        <v>9.7000000000000003E-3</v>
      </c>
      <c r="CB1003" s="133">
        <f t="shared" si="650"/>
        <v>8.9175000000000004</v>
      </c>
      <c r="CC1003" s="133"/>
      <c r="CD1003" s="133">
        <f t="shared" si="651"/>
        <v>1.9768000000000001</v>
      </c>
    </row>
    <row r="1004" spans="1:82" ht="15.75" x14ac:dyDescent="0.25">
      <c r="A1004" s="125">
        <v>44102</v>
      </c>
      <c r="B1004" s="138">
        <v>14927</v>
      </c>
      <c r="C1004" s="138">
        <v>50343</v>
      </c>
      <c r="D1004" s="138">
        <v>69976</v>
      </c>
      <c r="E1004" s="138">
        <v>13970</v>
      </c>
      <c r="F1004" s="138">
        <v>44273</v>
      </c>
      <c r="G1004" s="138">
        <v>2408</v>
      </c>
      <c r="H1004" s="138">
        <v>16409</v>
      </c>
      <c r="I1004" s="138">
        <v>16323</v>
      </c>
      <c r="J1004" s="138">
        <v>103511</v>
      </c>
      <c r="K1004" s="138">
        <v>76499</v>
      </c>
      <c r="L1004" s="138">
        <v>3683</v>
      </c>
      <c r="M1004" s="138">
        <v>15780</v>
      </c>
      <c r="N1004" s="138">
        <v>126</v>
      </c>
      <c r="O1004" s="138">
        <v>16475</v>
      </c>
      <c r="P1004" s="138">
        <v>17951</v>
      </c>
      <c r="Q1004" s="138">
        <v>2838</v>
      </c>
      <c r="R1004" s="138">
        <v>14193</v>
      </c>
      <c r="S1004" s="138">
        <v>48329</v>
      </c>
      <c r="T1004" s="138">
        <v>24591</v>
      </c>
      <c r="U1004" s="138">
        <v>2757</v>
      </c>
      <c r="V1004" s="138">
        <v>27365</v>
      </c>
      <c r="W1004" s="138">
        <v>32255</v>
      </c>
      <c r="X1004" s="138">
        <v>14518</v>
      </c>
      <c r="Y1004" s="138">
        <v>13441</v>
      </c>
      <c r="Z1004" s="138">
        <v>14872</v>
      </c>
      <c r="AA1004" s="138">
        <v>45980</v>
      </c>
      <c r="AB1004" s="138">
        <v>1558</v>
      </c>
      <c r="AC1004" s="138">
        <v>746</v>
      </c>
      <c r="AD1004" s="138">
        <v>5297</v>
      </c>
      <c r="AE1004" s="138">
        <v>32993</v>
      </c>
      <c r="AF1004" s="138">
        <v>6139</v>
      </c>
      <c r="AG1004" s="138">
        <v>0</v>
      </c>
      <c r="AH1004" s="138">
        <v>44610</v>
      </c>
      <c r="AI1004" s="138">
        <v>37960</v>
      </c>
      <c r="AJ1004" s="138">
        <v>379260</v>
      </c>
      <c r="AK1004" s="128">
        <f t="shared" si="661"/>
        <v>0.15780000000000002</v>
      </c>
      <c r="AL1004" s="129">
        <f t="shared" si="662"/>
        <v>1.4927000000000001</v>
      </c>
      <c r="AM1004" s="129">
        <f t="shared" si="667"/>
        <v>2.51715</v>
      </c>
      <c r="AN1004" s="129">
        <f t="shared" si="667"/>
        <v>3.4988000000000001</v>
      </c>
      <c r="AO1004" s="129">
        <f t="shared" si="664"/>
        <v>10.351100000000001</v>
      </c>
      <c r="AP1004" s="129">
        <f t="shared" si="665"/>
        <v>3.8249500000000003</v>
      </c>
      <c r="AQ1004" s="129">
        <f t="shared" si="659"/>
        <v>0.44610000000000005</v>
      </c>
      <c r="AR1004" s="129">
        <f t="shared" si="660"/>
        <v>3.7960000000000001E-2</v>
      </c>
      <c r="AT1004" s="131">
        <f t="shared" si="652"/>
        <v>44102</v>
      </c>
      <c r="AU1004" s="132">
        <f t="shared" si="631"/>
        <v>0.32993</v>
      </c>
      <c r="AV1004" s="132">
        <f t="shared" si="632"/>
        <v>0.45980000000000004</v>
      </c>
      <c r="AW1004" s="132">
        <f t="shared" si="633"/>
        <v>0.48329000000000005</v>
      </c>
      <c r="AX1004" s="132">
        <f t="shared" si="634"/>
        <v>7.4600000000000005E-3</v>
      </c>
      <c r="AY1004" s="132">
        <f t="shared" si="635"/>
        <v>1.5580000000000002E-2</v>
      </c>
      <c r="AZ1004" s="132">
        <f t="shared" si="636"/>
        <v>0.27365</v>
      </c>
      <c r="BA1004" s="132">
        <f t="shared" si="637"/>
        <v>0.13441</v>
      </c>
      <c r="BB1004" s="132">
        <f t="shared" si="638"/>
        <v>0.64510000000000001</v>
      </c>
      <c r="BC1004" s="132">
        <f t="shared" si="639"/>
        <v>0.14872000000000002</v>
      </c>
      <c r="BD1004" s="132">
        <f t="shared" si="640"/>
        <v>0.14518</v>
      </c>
      <c r="BE1004" s="132">
        <f t="shared" si="641"/>
        <v>6.1390000000000007E-2</v>
      </c>
      <c r="BF1004" s="132">
        <f t="shared" si="642"/>
        <v>5.2970000000000003E-2</v>
      </c>
      <c r="BG1004" s="132">
        <f t="shared" si="653"/>
        <v>0</v>
      </c>
      <c r="BH1004" s="132"/>
      <c r="BI1004" s="132">
        <f t="shared" si="666"/>
        <v>1.4927000000000001</v>
      </c>
      <c r="BJ1004" s="132">
        <f t="shared" si="666"/>
        <v>2.51715</v>
      </c>
      <c r="BK1004" s="132">
        <f t="shared" si="666"/>
        <v>3.4988000000000001</v>
      </c>
      <c r="BL1004" s="132">
        <f t="shared" si="643"/>
        <v>0.2757</v>
      </c>
      <c r="BM1004" s="132">
        <f t="shared" si="654"/>
        <v>1.397</v>
      </c>
      <c r="BN1004" s="132">
        <f t="shared" si="644"/>
        <v>0.88546000000000002</v>
      </c>
      <c r="BO1004" s="132"/>
      <c r="BP1004" s="132">
        <f t="shared" si="655"/>
        <v>3.8249500000000003</v>
      </c>
      <c r="BQ1004" s="132">
        <f t="shared" si="656"/>
        <v>10.351100000000001</v>
      </c>
      <c r="BR1004" s="132">
        <f t="shared" si="657"/>
        <v>0.37925999999999999</v>
      </c>
      <c r="BS1004" s="132">
        <f t="shared" si="645"/>
        <v>0.24591000000000002</v>
      </c>
      <c r="BT1004" s="132">
        <f t="shared" si="646"/>
        <v>1.4193</v>
      </c>
      <c r="BU1004" s="132"/>
      <c r="BV1004" s="132">
        <f t="shared" si="658"/>
        <v>0.24080000000000001</v>
      </c>
      <c r="BW1004" s="133">
        <f t="shared" si="668"/>
        <v>1.6409</v>
      </c>
      <c r="BX1004" s="133">
        <f t="shared" si="668"/>
        <v>1.6323000000000001</v>
      </c>
      <c r="BY1004" s="133">
        <f t="shared" si="647"/>
        <v>0.2838</v>
      </c>
      <c r="BZ1004" s="133">
        <f t="shared" si="648"/>
        <v>0.36830000000000002</v>
      </c>
      <c r="CA1004" s="133">
        <f t="shared" si="649"/>
        <v>1.26E-2</v>
      </c>
      <c r="CB1004" s="133">
        <f t="shared" si="650"/>
        <v>8.2375000000000007</v>
      </c>
      <c r="CC1004" s="133"/>
      <c r="CD1004" s="133">
        <f t="shared" si="651"/>
        <v>1.7951000000000001</v>
      </c>
    </row>
    <row r="1005" spans="1:82" ht="15.75" x14ac:dyDescent="0.25">
      <c r="A1005" s="125">
        <v>44103</v>
      </c>
      <c r="B1005" s="138">
        <v>14633</v>
      </c>
      <c r="C1005" s="138">
        <v>49460</v>
      </c>
      <c r="D1005" s="138">
        <v>68925</v>
      </c>
      <c r="E1005" s="138">
        <v>14013</v>
      </c>
      <c r="F1005" s="138">
        <v>42255</v>
      </c>
      <c r="G1005" s="138">
        <v>2462</v>
      </c>
      <c r="H1005" s="138">
        <v>15552</v>
      </c>
      <c r="I1005" s="138">
        <v>16163</v>
      </c>
      <c r="J1005" s="138">
        <v>101974</v>
      </c>
      <c r="K1005" s="138">
        <v>75660</v>
      </c>
      <c r="L1005" s="138">
        <v>3715</v>
      </c>
      <c r="M1005" s="138">
        <v>15058</v>
      </c>
      <c r="N1005" s="138">
        <v>180</v>
      </c>
      <c r="O1005" s="138">
        <v>15728</v>
      </c>
      <c r="P1005" s="138">
        <v>16861</v>
      </c>
      <c r="Q1005" s="138">
        <v>2795</v>
      </c>
      <c r="R1005" s="138">
        <v>14441</v>
      </c>
      <c r="S1005" s="138">
        <v>49459</v>
      </c>
      <c r="T1005" s="138">
        <v>27553</v>
      </c>
      <c r="U1005" s="138">
        <v>2805</v>
      </c>
      <c r="V1005" s="138">
        <v>26786</v>
      </c>
      <c r="W1005" s="138">
        <v>32059</v>
      </c>
      <c r="X1005" s="138">
        <v>14801</v>
      </c>
      <c r="Y1005" s="138">
        <v>13821</v>
      </c>
      <c r="Z1005" s="138">
        <v>13993</v>
      </c>
      <c r="AA1005" s="138">
        <v>45299</v>
      </c>
      <c r="AB1005" s="138">
        <v>1431</v>
      </c>
      <c r="AC1005" s="138">
        <v>4349</v>
      </c>
      <c r="AD1005" s="138">
        <v>6569</v>
      </c>
      <c r="AE1005" s="138">
        <v>33363</v>
      </c>
      <c r="AF1005" s="138">
        <v>6782</v>
      </c>
      <c r="AG1005" s="138">
        <v>10730</v>
      </c>
      <c r="AH1005" s="138">
        <v>65290</v>
      </c>
      <c r="AI1005" s="138">
        <v>53120</v>
      </c>
      <c r="AJ1005" s="138">
        <v>370140</v>
      </c>
      <c r="AK1005" s="128">
        <f t="shared" si="661"/>
        <v>0.15058000000000002</v>
      </c>
      <c r="AL1005" s="129">
        <f t="shared" si="662"/>
        <v>1.4633</v>
      </c>
      <c r="AM1005" s="129">
        <f t="shared" si="667"/>
        <v>2.4730000000000003</v>
      </c>
      <c r="AN1005" s="129">
        <f t="shared" si="667"/>
        <v>3.44625</v>
      </c>
      <c r="AO1005" s="129">
        <f t="shared" si="664"/>
        <v>10.1974</v>
      </c>
      <c r="AP1005" s="129">
        <f t="shared" si="665"/>
        <v>3.7830000000000004</v>
      </c>
      <c r="AQ1005" s="129">
        <f t="shared" si="659"/>
        <v>0.65290000000000004</v>
      </c>
      <c r="AR1005" s="129">
        <f t="shared" si="660"/>
        <v>5.3120000000000001E-2</v>
      </c>
      <c r="AT1005" s="131">
        <f t="shared" si="652"/>
        <v>44103</v>
      </c>
      <c r="AU1005" s="132">
        <f t="shared" si="631"/>
        <v>0.33363000000000004</v>
      </c>
      <c r="AV1005" s="132">
        <f t="shared" si="632"/>
        <v>0.45299000000000006</v>
      </c>
      <c r="AW1005" s="132">
        <f t="shared" si="633"/>
        <v>0.49459000000000003</v>
      </c>
      <c r="AX1005" s="132">
        <f t="shared" si="634"/>
        <v>4.3490000000000001E-2</v>
      </c>
      <c r="AY1005" s="132">
        <f t="shared" si="635"/>
        <v>1.4310000000000002E-2</v>
      </c>
      <c r="AZ1005" s="132">
        <f t="shared" si="636"/>
        <v>0.26786000000000004</v>
      </c>
      <c r="BA1005" s="132">
        <f t="shared" si="637"/>
        <v>0.13821</v>
      </c>
      <c r="BB1005" s="132">
        <f t="shared" si="638"/>
        <v>0.64118000000000008</v>
      </c>
      <c r="BC1005" s="132">
        <f t="shared" si="639"/>
        <v>0.13993</v>
      </c>
      <c r="BD1005" s="132">
        <f t="shared" si="640"/>
        <v>0.14801</v>
      </c>
      <c r="BE1005" s="132">
        <f t="shared" si="641"/>
        <v>6.7820000000000005E-2</v>
      </c>
      <c r="BF1005" s="132">
        <f t="shared" si="642"/>
        <v>6.5690000000000012E-2</v>
      </c>
      <c r="BG1005" s="132">
        <f t="shared" si="653"/>
        <v>1.073E-2</v>
      </c>
      <c r="BH1005" s="132"/>
      <c r="BI1005" s="132">
        <f t="shared" si="666"/>
        <v>1.4633</v>
      </c>
      <c r="BJ1005" s="132">
        <f t="shared" si="666"/>
        <v>2.4730000000000003</v>
      </c>
      <c r="BK1005" s="132">
        <f t="shared" si="666"/>
        <v>3.44625</v>
      </c>
      <c r="BL1005" s="132">
        <f t="shared" si="643"/>
        <v>0.28050000000000003</v>
      </c>
      <c r="BM1005" s="132">
        <f t="shared" si="654"/>
        <v>1.4013</v>
      </c>
      <c r="BN1005" s="132">
        <f t="shared" si="644"/>
        <v>0.84510000000000007</v>
      </c>
      <c r="BO1005" s="132"/>
      <c r="BP1005" s="132">
        <f t="shared" si="655"/>
        <v>3.7830000000000004</v>
      </c>
      <c r="BQ1005" s="132">
        <f t="shared" si="656"/>
        <v>10.1974</v>
      </c>
      <c r="BR1005" s="132">
        <f t="shared" si="657"/>
        <v>0.37013999999999997</v>
      </c>
      <c r="BS1005" s="132">
        <f t="shared" si="645"/>
        <v>0.27553</v>
      </c>
      <c r="BT1005" s="132">
        <f t="shared" si="646"/>
        <v>1.4441000000000002</v>
      </c>
      <c r="BU1005" s="132"/>
      <c r="BV1005" s="132">
        <f t="shared" si="658"/>
        <v>0.2462</v>
      </c>
      <c r="BW1005" s="133">
        <f t="shared" si="668"/>
        <v>1.5552000000000001</v>
      </c>
      <c r="BX1005" s="133">
        <f t="shared" si="668"/>
        <v>1.6163000000000001</v>
      </c>
      <c r="BY1005" s="133">
        <f t="shared" si="647"/>
        <v>0.27950000000000003</v>
      </c>
      <c r="BZ1005" s="133">
        <f t="shared" si="648"/>
        <v>0.3715</v>
      </c>
      <c r="CA1005" s="133">
        <f t="shared" si="649"/>
        <v>1.8000000000000002E-2</v>
      </c>
      <c r="CB1005" s="133">
        <f t="shared" si="650"/>
        <v>7.8639999999999999</v>
      </c>
      <c r="CC1005" s="133"/>
      <c r="CD1005" s="133">
        <f t="shared" si="651"/>
        <v>1.6861000000000002</v>
      </c>
    </row>
    <row r="1006" spans="1:82" ht="15.75" x14ac:dyDescent="0.25">
      <c r="A1006" s="125">
        <v>44104</v>
      </c>
      <c r="B1006" s="138">
        <v>15038</v>
      </c>
      <c r="C1006" s="138">
        <v>50624</v>
      </c>
      <c r="D1006" s="138">
        <v>70795</v>
      </c>
      <c r="E1006" s="138">
        <v>14830</v>
      </c>
      <c r="F1006" s="138">
        <v>43368</v>
      </c>
      <c r="G1006" s="138">
        <v>2990</v>
      </c>
      <c r="H1006" s="138">
        <v>25000</v>
      </c>
      <c r="I1006" s="138">
        <v>22311</v>
      </c>
      <c r="J1006" s="138">
        <v>106452</v>
      </c>
      <c r="K1006" s="138">
        <v>78350</v>
      </c>
      <c r="L1006" s="138">
        <v>4744</v>
      </c>
      <c r="M1006" s="138">
        <v>15793</v>
      </c>
      <c r="N1006" s="138">
        <v>170</v>
      </c>
      <c r="O1006" s="138">
        <v>16727</v>
      </c>
      <c r="P1006" s="138">
        <v>19154</v>
      </c>
      <c r="Q1006" s="138">
        <v>3435</v>
      </c>
      <c r="R1006" s="138">
        <v>14451</v>
      </c>
      <c r="S1006" s="138">
        <v>49005</v>
      </c>
      <c r="T1006" s="138">
        <v>25267</v>
      </c>
      <c r="U1006" s="138">
        <v>3394</v>
      </c>
      <c r="V1006" s="138">
        <v>28175</v>
      </c>
      <c r="W1006" s="138">
        <v>33812</v>
      </c>
      <c r="X1006" s="138">
        <v>18701</v>
      </c>
      <c r="Y1006" s="138">
        <v>13898</v>
      </c>
      <c r="Z1006" s="138">
        <v>14863</v>
      </c>
      <c r="AA1006" s="138">
        <v>47001</v>
      </c>
      <c r="AB1006" s="138">
        <v>1898</v>
      </c>
      <c r="AC1006" s="138">
        <v>1072</v>
      </c>
      <c r="AD1006" s="138">
        <v>7768</v>
      </c>
      <c r="AE1006" s="138">
        <v>33157</v>
      </c>
      <c r="AF1006" s="138">
        <v>7192</v>
      </c>
      <c r="AG1006" s="138">
        <v>10520</v>
      </c>
      <c r="AH1006" s="138">
        <v>43170</v>
      </c>
      <c r="AI1006" s="138">
        <v>38860</v>
      </c>
      <c r="AJ1006" s="138">
        <v>380640</v>
      </c>
      <c r="AK1006" s="128">
        <f>(M1006)*0.00001</f>
        <v>0.15793000000000001</v>
      </c>
      <c r="AL1006" s="129">
        <f>(B1006)*0.0001</f>
        <v>1.5038</v>
      </c>
      <c r="AM1006" s="129">
        <f>(C1006)*0.00005</f>
        <v>2.5312000000000001</v>
      </c>
      <c r="AN1006" s="129">
        <f>(D1006)*0.00005</f>
        <v>3.5397500000000002</v>
      </c>
      <c r="AO1006" s="129">
        <f>(J1006)*0.0001</f>
        <v>10.645200000000001</v>
      </c>
      <c r="AP1006" s="129">
        <f>(K1006)*0.00005</f>
        <v>3.9175</v>
      </c>
      <c r="AQ1006" s="129">
        <f>(AH1006)*0.00001</f>
        <v>0.43170000000000003</v>
      </c>
      <c r="AR1006" s="129">
        <f t="shared" si="660"/>
        <v>3.8859999999999999E-2</v>
      </c>
      <c r="AT1006" s="131">
        <f t="shared" si="652"/>
        <v>44104</v>
      </c>
      <c r="AU1006" s="132">
        <f t="shared" si="631"/>
        <v>0.33157000000000003</v>
      </c>
      <c r="AV1006" s="132">
        <f t="shared" si="632"/>
        <v>0.47001000000000004</v>
      </c>
      <c r="AW1006" s="132">
        <f t="shared" si="633"/>
        <v>0.49005000000000004</v>
      </c>
      <c r="AX1006" s="132">
        <f t="shared" si="634"/>
        <v>1.072E-2</v>
      </c>
      <c r="AY1006" s="132">
        <f t="shared" si="635"/>
        <v>1.898E-2</v>
      </c>
      <c r="AZ1006" s="132">
        <f t="shared" si="636"/>
        <v>0.28175</v>
      </c>
      <c r="BA1006" s="132">
        <f t="shared" si="637"/>
        <v>0.13898000000000002</v>
      </c>
      <c r="BB1006" s="132">
        <f t="shared" si="638"/>
        <v>0.67624000000000006</v>
      </c>
      <c r="BC1006" s="132">
        <f t="shared" si="639"/>
        <v>0.14863000000000001</v>
      </c>
      <c r="BD1006" s="132">
        <f t="shared" si="640"/>
        <v>0.18701000000000001</v>
      </c>
      <c r="BE1006" s="132">
        <f t="shared" si="641"/>
        <v>7.1920000000000012E-2</v>
      </c>
      <c r="BF1006" s="132">
        <f t="shared" si="642"/>
        <v>7.7680000000000013E-2</v>
      </c>
      <c r="BG1006" s="132">
        <f t="shared" si="653"/>
        <v>1.052E-2</v>
      </c>
      <c r="BH1006" s="132"/>
      <c r="BI1006" s="132">
        <f t="shared" si="666"/>
        <v>1.5038</v>
      </c>
      <c r="BJ1006" s="132">
        <f t="shared" si="666"/>
        <v>2.5312000000000001</v>
      </c>
      <c r="BK1006" s="132">
        <f t="shared" si="666"/>
        <v>3.5397500000000002</v>
      </c>
      <c r="BL1006" s="132">
        <f t="shared" si="643"/>
        <v>0.33940000000000003</v>
      </c>
      <c r="BM1006" s="132">
        <f t="shared" si="654"/>
        <v>1.4830000000000001</v>
      </c>
      <c r="BN1006" s="132">
        <f t="shared" si="644"/>
        <v>0.86736000000000002</v>
      </c>
      <c r="BO1006" s="132"/>
      <c r="BP1006" s="132">
        <f t="shared" si="655"/>
        <v>3.9175</v>
      </c>
      <c r="BQ1006" s="132">
        <f t="shared" si="656"/>
        <v>10.645200000000001</v>
      </c>
      <c r="BR1006" s="132">
        <f t="shared" si="657"/>
        <v>0.38063999999999998</v>
      </c>
      <c r="BS1006" s="132">
        <f t="shared" si="645"/>
        <v>0.25267000000000001</v>
      </c>
      <c r="BT1006" s="132">
        <f t="shared" si="646"/>
        <v>1.4451000000000001</v>
      </c>
      <c r="BU1006" s="132"/>
      <c r="BV1006" s="132">
        <f t="shared" si="658"/>
        <v>0.29899999999999999</v>
      </c>
      <c r="BW1006" s="133">
        <f t="shared" si="668"/>
        <v>2.5</v>
      </c>
      <c r="BX1006" s="133">
        <f t="shared" si="668"/>
        <v>2.2311000000000001</v>
      </c>
      <c r="BY1006" s="133">
        <f t="shared" si="647"/>
        <v>0.34350000000000003</v>
      </c>
      <c r="BZ1006" s="133">
        <f t="shared" si="648"/>
        <v>0.47440000000000004</v>
      </c>
      <c r="CA1006" s="133">
        <f t="shared" si="649"/>
        <v>1.7000000000000001E-2</v>
      </c>
      <c r="CB1006" s="133">
        <f t="shared" si="650"/>
        <v>8.3635000000000002</v>
      </c>
      <c r="CC1006" s="133"/>
      <c r="CD1006" s="133">
        <f t="shared" si="651"/>
        <v>1.9154</v>
      </c>
    </row>
    <row r="1007" spans="1:82" ht="15.75" x14ac:dyDescent="0.25">
      <c r="A1007" s="125">
        <v>44105</v>
      </c>
      <c r="B1007" s="138">
        <v>14462</v>
      </c>
      <c r="C1007" s="138">
        <v>48545</v>
      </c>
      <c r="D1007" s="138">
        <v>68471</v>
      </c>
      <c r="E1007" s="138">
        <v>13724</v>
      </c>
      <c r="F1007" s="138">
        <v>42495</v>
      </c>
      <c r="G1007" s="138">
        <v>2232</v>
      </c>
      <c r="H1007" s="138">
        <v>19689</v>
      </c>
      <c r="I1007" s="138">
        <v>16732</v>
      </c>
      <c r="J1007" s="138">
        <v>101202</v>
      </c>
      <c r="K1007" s="138">
        <v>74601</v>
      </c>
      <c r="L1007" s="138">
        <v>4433</v>
      </c>
      <c r="M1007" s="138">
        <v>15984</v>
      </c>
      <c r="N1007" s="138">
        <v>173</v>
      </c>
      <c r="O1007" s="138">
        <v>15309</v>
      </c>
      <c r="P1007" s="138">
        <v>18356</v>
      </c>
      <c r="Q1007" s="138">
        <v>3080</v>
      </c>
      <c r="R1007" s="138">
        <v>13436</v>
      </c>
      <c r="S1007" s="138">
        <v>47206</v>
      </c>
      <c r="T1007" s="138">
        <v>27299</v>
      </c>
      <c r="U1007" s="138">
        <v>2816</v>
      </c>
      <c r="V1007" s="138">
        <v>26623</v>
      </c>
      <c r="W1007" s="138">
        <v>32810</v>
      </c>
      <c r="X1007" s="138">
        <v>15213</v>
      </c>
      <c r="Y1007" s="138">
        <v>13373</v>
      </c>
      <c r="Z1007" s="138">
        <v>14520</v>
      </c>
      <c r="AA1007" s="138">
        <v>44331</v>
      </c>
      <c r="AB1007" s="138">
        <v>1895</v>
      </c>
      <c r="AC1007" s="138">
        <v>873</v>
      </c>
      <c r="AD1007" s="138">
        <v>4760</v>
      </c>
      <c r="AE1007" s="138">
        <v>31466</v>
      </c>
      <c r="AF1007" s="138">
        <v>7014</v>
      </c>
      <c r="AG1007" s="138">
        <v>0</v>
      </c>
      <c r="AH1007" s="138">
        <v>37870</v>
      </c>
      <c r="AI1007" s="138">
        <v>24480</v>
      </c>
      <c r="AJ1007" s="138">
        <v>379700</v>
      </c>
      <c r="AK1007" s="128">
        <f t="shared" ref="AK1007:AK1066" si="669">(M1007)*0.00001</f>
        <v>0.15984000000000001</v>
      </c>
      <c r="AL1007" s="129">
        <f t="shared" ref="AL1007:AL1066" si="670">(B1007)*0.0001</f>
        <v>1.4462000000000002</v>
      </c>
      <c r="AM1007" s="129">
        <f t="shared" ref="AM1007:AN1022" si="671">(C1007)*0.00005</f>
        <v>2.4272499999999999</v>
      </c>
      <c r="AN1007" s="129">
        <f t="shared" si="671"/>
        <v>3.4235500000000001</v>
      </c>
      <c r="AO1007" s="129">
        <f t="shared" ref="AO1007:AO1066" si="672">(J1007)*0.0001</f>
        <v>10.120200000000001</v>
      </c>
      <c r="AP1007" s="129">
        <f t="shared" ref="AP1007:AP1066" si="673">(K1007)*0.00005</f>
        <v>3.7300500000000003</v>
      </c>
      <c r="AQ1007" s="129">
        <f>(AH1007)*0.00001</f>
        <v>0.37870000000000004</v>
      </c>
      <c r="AR1007" s="129">
        <f>(AI1007)*0.00001</f>
        <v>0.24480000000000002</v>
      </c>
      <c r="AT1007" s="131">
        <f t="shared" si="652"/>
        <v>44105</v>
      </c>
      <c r="AU1007" s="132">
        <f t="shared" si="631"/>
        <v>0.31466000000000005</v>
      </c>
      <c r="AV1007" s="132">
        <f t="shared" si="632"/>
        <v>0.44331000000000004</v>
      </c>
      <c r="AW1007" s="132">
        <f t="shared" si="633"/>
        <v>0.47206000000000004</v>
      </c>
      <c r="AX1007" s="132">
        <f t="shared" si="634"/>
        <v>8.7299999999999999E-3</v>
      </c>
      <c r="AY1007" s="132">
        <f t="shared" si="635"/>
        <v>1.8950000000000002E-2</v>
      </c>
      <c r="AZ1007" s="132">
        <f t="shared" si="636"/>
        <v>0.26623000000000002</v>
      </c>
      <c r="BA1007" s="132">
        <f t="shared" si="637"/>
        <v>0.13373000000000002</v>
      </c>
      <c r="BB1007" s="132">
        <f t="shared" si="638"/>
        <v>0.65620000000000001</v>
      </c>
      <c r="BC1007" s="132">
        <f t="shared" si="639"/>
        <v>0.14520000000000002</v>
      </c>
      <c r="BD1007" s="132">
        <f t="shared" si="640"/>
        <v>0.15213000000000002</v>
      </c>
      <c r="BE1007" s="132">
        <f t="shared" si="641"/>
        <v>7.0140000000000008E-2</v>
      </c>
      <c r="BF1007" s="132">
        <f t="shared" si="642"/>
        <v>4.7600000000000003E-2</v>
      </c>
      <c r="BG1007" s="132">
        <f t="shared" si="653"/>
        <v>0</v>
      </c>
      <c r="BH1007" s="132"/>
      <c r="BI1007" s="132">
        <f t="shared" si="666"/>
        <v>1.4462000000000002</v>
      </c>
      <c r="BJ1007" s="132">
        <f t="shared" si="666"/>
        <v>2.4272499999999999</v>
      </c>
      <c r="BK1007" s="132">
        <f t="shared" si="666"/>
        <v>3.4235500000000001</v>
      </c>
      <c r="BL1007" s="132">
        <f t="shared" si="643"/>
        <v>0.28160000000000002</v>
      </c>
      <c r="BM1007" s="132">
        <f t="shared" si="654"/>
        <v>1.3724000000000001</v>
      </c>
      <c r="BN1007" s="132">
        <f t="shared" si="644"/>
        <v>0.8499000000000001</v>
      </c>
      <c r="BO1007" s="132"/>
      <c r="BP1007" s="132">
        <f t="shared" si="655"/>
        <v>3.7300500000000003</v>
      </c>
      <c r="BQ1007" s="132">
        <f t="shared" si="656"/>
        <v>10.120200000000001</v>
      </c>
      <c r="BR1007" s="132">
        <f t="shared" si="657"/>
        <v>0.37969999999999998</v>
      </c>
      <c r="BS1007" s="132">
        <f t="shared" si="645"/>
        <v>0.27299000000000001</v>
      </c>
      <c r="BT1007" s="132">
        <f t="shared" si="646"/>
        <v>1.3436000000000001</v>
      </c>
      <c r="BU1007" s="132"/>
      <c r="BV1007" s="132">
        <f t="shared" si="658"/>
        <v>0.22320000000000001</v>
      </c>
      <c r="BW1007" s="133">
        <f t="shared" si="668"/>
        <v>1.9689000000000001</v>
      </c>
      <c r="BX1007" s="133">
        <f t="shared" si="668"/>
        <v>1.6732</v>
      </c>
      <c r="BY1007" s="133">
        <f t="shared" si="647"/>
        <v>0.308</v>
      </c>
      <c r="BZ1007" s="133">
        <f t="shared" si="648"/>
        <v>0.44330000000000003</v>
      </c>
      <c r="CA1007" s="133">
        <f t="shared" si="649"/>
        <v>1.7299999999999999E-2</v>
      </c>
      <c r="CB1007" s="133">
        <f t="shared" si="650"/>
        <v>7.6545000000000005</v>
      </c>
      <c r="CC1007" s="133"/>
      <c r="CD1007" s="133">
        <f t="shared" si="651"/>
        <v>1.8356000000000001</v>
      </c>
    </row>
    <row r="1008" spans="1:82" ht="15.75" x14ac:dyDescent="0.25">
      <c r="A1008" s="125">
        <v>44106</v>
      </c>
      <c r="B1008" s="126">
        <v>14365</v>
      </c>
      <c r="C1008" s="126">
        <v>48116</v>
      </c>
      <c r="D1008" s="126">
        <v>67389</v>
      </c>
      <c r="E1008" s="126">
        <v>13542</v>
      </c>
      <c r="F1008" s="126">
        <v>41549</v>
      </c>
      <c r="G1008" s="126">
        <v>2148</v>
      </c>
      <c r="H1008" s="126">
        <v>18007</v>
      </c>
      <c r="I1008" s="126">
        <v>15720</v>
      </c>
      <c r="J1008" s="126">
        <v>99185</v>
      </c>
      <c r="K1008" s="126">
        <v>73154</v>
      </c>
      <c r="L1008" s="126">
        <v>4231</v>
      </c>
      <c r="M1008" s="126">
        <v>15799</v>
      </c>
      <c r="N1008" s="126">
        <v>124</v>
      </c>
      <c r="O1008" s="126">
        <v>15440</v>
      </c>
      <c r="P1008" s="126">
        <v>18650</v>
      </c>
      <c r="Q1008" s="126">
        <v>2940</v>
      </c>
      <c r="R1008" s="126">
        <v>13998</v>
      </c>
      <c r="S1008" s="126">
        <v>46931</v>
      </c>
      <c r="T1008" s="126">
        <v>23635</v>
      </c>
      <c r="U1008" s="126">
        <v>2796</v>
      </c>
      <c r="V1008" s="126">
        <v>26050</v>
      </c>
      <c r="W1008" s="135">
        <v>31798</v>
      </c>
      <c r="X1008" s="126">
        <v>14071</v>
      </c>
      <c r="Y1008" s="126">
        <v>13161</v>
      </c>
      <c r="Z1008" s="126">
        <v>14962</v>
      </c>
      <c r="AA1008" s="126">
        <v>45034</v>
      </c>
      <c r="AB1008" s="126">
        <v>1648</v>
      </c>
      <c r="AC1008" s="126">
        <v>819</v>
      </c>
      <c r="AD1008" s="126">
        <v>5662</v>
      </c>
      <c r="AE1008" s="126">
        <v>30360</v>
      </c>
      <c r="AF1008" s="126">
        <v>6635</v>
      </c>
      <c r="AG1008" s="126">
        <v>10880</v>
      </c>
      <c r="AH1008" s="126">
        <v>33500</v>
      </c>
      <c r="AI1008" s="126">
        <v>32520</v>
      </c>
      <c r="AJ1008" s="126">
        <v>353320</v>
      </c>
      <c r="AK1008" s="128">
        <f t="shared" si="669"/>
        <v>0.15799000000000002</v>
      </c>
      <c r="AL1008" s="129">
        <f t="shared" si="670"/>
        <v>1.4365000000000001</v>
      </c>
      <c r="AM1008" s="129">
        <f t="shared" si="671"/>
        <v>2.4058000000000002</v>
      </c>
      <c r="AN1008" s="129">
        <f t="shared" si="671"/>
        <v>3.3694500000000001</v>
      </c>
      <c r="AO1008" s="129">
        <f t="shared" si="672"/>
        <v>9.9184999999999999</v>
      </c>
      <c r="AP1008" s="129">
        <f t="shared" si="673"/>
        <v>3.6577000000000002</v>
      </c>
      <c r="AQ1008" s="129">
        <f t="shared" ref="AQ1008:AR1037" si="674">(AH1008)*0.00001</f>
        <v>0.33500000000000002</v>
      </c>
      <c r="AR1008" s="129">
        <f t="shared" si="674"/>
        <v>0.32520000000000004</v>
      </c>
      <c r="AT1008" s="131">
        <f t="shared" si="652"/>
        <v>44106</v>
      </c>
      <c r="AU1008" s="132">
        <f t="shared" si="631"/>
        <v>0.30360000000000004</v>
      </c>
      <c r="AV1008" s="132">
        <f t="shared" si="632"/>
        <v>0.45034000000000002</v>
      </c>
      <c r="AW1008" s="132">
        <f t="shared" si="633"/>
        <v>0.46931000000000006</v>
      </c>
      <c r="AX1008" s="132">
        <f t="shared" si="634"/>
        <v>8.1900000000000011E-3</v>
      </c>
      <c r="AY1008" s="132">
        <f t="shared" si="635"/>
        <v>1.6480000000000002E-2</v>
      </c>
      <c r="AZ1008" s="132">
        <f t="shared" si="636"/>
        <v>0.26050000000000001</v>
      </c>
      <c r="BA1008" s="132">
        <f t="shared" si="637"/>
        <v>0.13161</v>
      </c>
      <c r="BB1008" s="132">
        <f t="shared" si="638"/>
        <v>0.63596000000000008</v>
      </c>
      <c r="BC1008" s="132">
        <f t="shared" si="639"/>
        <v>0.14962</v>
      </c>
      <c r="BD1008" s="132">
        <f t="shared" si="640"/>
        <v>0.14071</v>
      </c>
      <c r="BE1008" s="132">
        <f t="shared" si="641"/>
        <v>6.6350000000000006E-2</v>
      </c>
      <c r="BF1008" s="132">
        <f t="shared" si="642"/>
        <v>5.6620000000000004E-2</v>
      </c>
      <c r="BG1008" s="132">
        <f t="shared" si="653"/>
        <v>1.0879999999999999E-2</v>
      </c>
      <c r="BH1008" s="132"/>
      <c r="BI1008" s="132">
        <f t="shared" si="666"/>
        <v>1.4365000000000001</v>
      </c>
      <c r="BJ1008" s="132">
        <f t="shared" si="666"/>
        <v>2.4058000000000002</v>
      </c>
      <c r="BK1008" s="132">
        <f t="shared" si="666"/>
        <v>3.3694500000000001</v>
      </c>
      <c r="BL1008" s="132">
        <f t="shared" si="643"/>
        <v>0.27960000000000002</v>
      </c>
      <c r="BM1008" s="132">
        <f t="shared" si="654"/>
        <v>1.3542000000000001</v>
      </c>
      <c r="BN1008" s="132">
        <f t="shared" si="644"/>
        <v>0.83098000000000005</v>
      </c>
      <c r="BO1008" s="132"/>
      <c r="BP1008" s="132">
        <f t="shared" si="655"/>
        <v>3.6577000000000002</v>
      </c>
      <c r="BQ1008" s="132">
        <f t="shared" si="656"/>
        <v>9.9184999999999999</v>
      </c>
      <c r="BR1008" s="132">
        <f t="shared" si="657"/>
        <v>0.35331999999999997</v>
      </c>
      <c r="BS1008" s="132">
        <f t="shared" si="645"/>
        <v>0.23635000000000003</v>
      </c>
      <c r="BT1008" s="132">
        <f t="shared" si="646"/>
        <v>1.3998000000000002</v>
      </c>
      <c r="BU1008" s="132"/>
      <c r="BV1008" s="132">
        <f t="shared" si="658"/>
        <v>0.21480000000000002</v>
      </c>
      <c r="BW1008" s="133">
        <f t="shared" si="668"/>
        <v>1.8007000000000002</v>
      </c>
      <c r="BX1008" s="133">
        <f t="shared" si="668"/>
        <v>1.5720000000000001</v>
      </c>
      <c r="BY1008" s="133">
        <f t="shared" si="647"/>
        <v>0.29400000000000004</v>
      </c>
      <c r="BZ1008" s="133">
        <f t="shared" si="648"/>
        <v>0.42310000000000003</v>
      </c>
      <c r="CA1008" s="133">
        <f t="shared" si="649"/>
        <v>1.2400000000000001E-2</v>
      </c>
      <c r="CB1008" s="133">
        <f t="shared" si="650"/>
        <v>7.72</v>
      </c>
      <c r="CC1008" s="133"/>
      <c r="CD1008" s="133">
        <f t="shared" si="651"/>
        <v>1.865</v>
      </c>
    </row>
    <row r="1009" spans="1:82" ht="15.75" x14ac:dyDescent="0.25">
      <c r="A1009" s="125">
        <v>44107</v>
      </c>
      <c r="B1009" s="126">
        <v>14704</v>
      </c>
      <c r="C1009" s="126">
        <v>49066</v>
      </c>
      <c r="D1009" s="126">
        <v>68370</v>
      </c>
      <c r="E1009" s="126">
        <v>13488</v>
      </c>
      <c r="F1009" s="126">
        <v>43813</v>
      </c>
      <c r="G1009" s="126">
        <v>2218</v>
      </c>
      <c r="H1009" s="126">
        <v>17372</v>
      </c>
      <c r="I1009" s="126">
        <v>16059</v>
      </c>
      <c r="J1009" s="126">
        <v>100623</v>
      </c>
      <c r="K1009" s="126">
        <v>73891</v>
      </c>
      <c r="L1009" s="126">
        <v>3962</v>
      </c>
      <c r="M1009" s="126">
        <v>16720</v>
      </c>
      <c r="N1009" s="126">
        <v>85</v>
      </c>
      <c r="O1009" s="126">
        <v>16395</v>
      </c>
      <c r="P1009" s="126">
        <v>18710</v>
      </c>
      <c r="Q1009" s="126">
        <v>2827</v>
      </c>
      <c r="R1009" s="126">
        <v>13741</v>
      </c>
      <c r="S1009" s="126">
        <v>44793</v>
      </c>
      <c r="T1009" s="126">
        <v>27464</v>
      </c>
      <c r="U1009" s="126">
        <v>2784</v>
      </c>
      <c r="V1009" s="126">
        <v>27147</v>
      </c>
      <c r="W1009" s="135">
        <v>31798</v>
      </c>
      <c r="X1009" s="126">
        <v>14686</v>
      </c>
      <c r="Y1009" s="126">
        <v>13118</v>
      </c>
      <c r="Z1009" s="126">
        <v>15732</v>
      </c>
      <c r="AA1009" s="126">
        <v>44496</v>
      </c>
      <c r="AB1009" s="126">
        <v>1598</v>
      </c>
      <c r="AC1009" s="126">
        <v>875</v>
      </c>
      <c r="AD1009" s="126">
        <v>2735</v>
      </c>
      <c r="AE1009" s="126">
        <v>30458</v>
      </c>
      <c r="AF1009" s="126">
        <v>5503</v>
      </c>
      <c r="AG1009" s="126">
        <v>0</v>
      </c>
      <c r="AH1009" s="126">
        <v>30410</v>
      </c>
      <c r="AI1009" s="126">
        <v>19500</v>
      </c>
      <c r="AJ1009" s="126">
        <v>378540</v>
      </c>
      <c r="AK1009" s="128">
        <f t="shared" si="669"/>
        <v>0.16720000000000002</v>
      </c>
      <c r="AL1009" s="129">
        <f t="shared" si="670"/>
        <v>1.4704000000000002</v>
      </c>
      <c r="AM1009" s="129">
        <f t="shared" si="671"/>
        <v>2.4533</v>
      </c>
      <c r="AN1009" s="129">
        <f t="shared" si="671"/>
        <v>3.4185000000000003</v>
      </c>
      <c r="AO1009" s="129">
        <f t="shared" si="672"/>
        <v>10.0623</v>
      </c>
      <c r="AP1009" s="129">
        <f t="shared" si="673"/>
        <v>3.69455</v>
      </c>
      <c r="AQ1009" s="129">
        <f t="shared" si="674"/>
        <v>0.30410000000000004</v>
      </c>
      <c r="AR1009" s="129">
        <f t="shared" si="674"/>
        <v>0.19500000000000001</v>
      </c>
      <c r="AT1009" s="131">
        <f t="shared" si="652"/>
        <v>44107</v>
      </c>
      <c r="AU1009" s="132">
        <f t="shared" si="631"/>
        <v>0.30458000000000002</v>
      </c>
      <c r="AV1009" s="132">
        <f t="shared" si="632"/>
        <v>0.44496000000000002</v>
      </c>
      <c r="AW1009" s="132">
        <f t="shared" si="633"/>
        <v>0.44793000000000005</v>
      </c>
      <c r="AX1009" s="132">
        <f t="shared" si="634"/>
        <v>8.7500000000000008E-3</v>
      </c>
      <c r="AY1009" s="132">
        <f t="shared" si="635"/>
        <v>1.5980000000000001E-2</v>
      </c>
      <c r="AZ1009" s="132">
        <f t="shared" si="636"/>
        <v>0.27147000000000004</v>
      </c>
      <c r="BA1009" s="132">
        <f t="shared" si="637"/>
        <v>0.13118000000000002</v>
      </c>
      <c r="BB1009" s="132">
        <f t="shared" si="638"/>
        <v>0.63596000000000008</v>
      </c>
      <c r="BC1009" s="132">
        <f t="shared" si="639"/>
        <v>0.15732000000000002</v>
      </c>
      <c r="BD1009" s="132">
        <f t="shared" si="640"/>
        <v>0.14686000000000002</v>
      </c>
      <c r="BE1009" s="132">
        <f t="shared" si="641"/>
        <v>5.5030000000000003E-2</v>
      </c>
      <c r="BF1009" s="132">
        <f t="shared" si="642"/>
        <v>2.7350000000000003E-2</v>
      </c>
      <c r="BG1009" s="132">
        <f t="shared" si="653"/>
        <v>0</v>
      </c>
      <c r="BH1009" s="132"/>
      <c r="BI1009" s="132">
        <f t="shared" si="666"/>
        <v>1.4704000000000002</v>
      </c>
      <c r="BJ1009" s="132">
        <f t="shared" si="666"/>
        <v>2.4533</v>
      </c>
      <c r="BK1009" s="132">
        <f t="shared" si="666"/>
        <v>3.4185000000000003</v>
      </c>
      <c r="BL1009" s="132">
        <f t="shared" si="643"/>
        <v>0.27840000000000004</v>
      </c>
      <c r="BM1009" s="132">
        <f t="shared" si="654"/>
        <v>1.3488</v>
      </c>
      <c r="BN1009" s="132">
        <f t="shared" si="644"/>
        <v>0.87626000000000004</v>
      </c>
      <c r="BO1009" s="132"/>
      <c r="BP1009" s="132">
        <f t="shared" si="655"/>
        <v>3.69455</v>
      </c>
      <c r="BQ1009" s="132">
        <f t="shared" si="656"/>
        <v>10.0623</v>
      </c>
      <c r="BR1009" s="132">
        <f t="shared" si="657"/>
        <v>0.37853999999999999</v>
      </c>
      <c r="BS1009" s="132">
        <f t="shared" si="645"/>
        <v>0.27464</v>
      </c>
      <c r="BT1009" s="132">
        <f t="shared" si="646"/>
        <v>1.3741000000000001</v>
      </c>
      <c r="BU1009" s="132"/>
      <c r="BV1009" s="132">
        <f t="shared" si="658"/>
        <v>0.2218</v>
      </c>
      <c r="BW1009" s="133">
        <f t="shared" si="668"/>
        <v>1.7372000000000001</v>
      </c>
      <c r="BX1009" s="133">
        <f t="shared" si="668"/>
        <v>1.6059000000000001</v>
      </c>
      <c r="BY1009" s="133">
        <f t="shared" si="647"/>
        <v>0.28270000000000001</v>
      </c>
      <c r="BZ1009" s="133">
        <f t="shared" si="648"/>
        <v>0.3962</v>
      </c>
      <c r="CA1009" s="133">
        <f t="shared" si="649"/>
        <v>8.5000000000000006E-3</v>
      </c>
      <c r="CB1009" s="133">
        <f t="shared" si="650"/>
        <v>8.1974999999999998</v>
      </c>
      <c r="CC1009" s="133"/>
      <c r="CD1009" s="133">
        <f t="shared" si="651"/>
        <v>1.871</v>
      </c>
    </row>
    <row r="1010" spans="1:82" ht="15.75" x14ac:dyDescent="0.25">
      <c r="A1010" s="125">
        <v>44108</v>
      </c>
      <c r="B1010" s="126">
        <v>14947</v>
      </c>
      <c r="C1010" s="126">
        <v>50322</v>
      </c>
      <c r="D1010" s="126">
        <v>69388</v>
      </c>
      <c r="E1010" s="126">
        <v>13830</v>
      </c>
      <c r="F1010" s="126">
        <v>45086</v>
      </c>
      <c r="G1010" s="126">
        <v>2112</v>
      </c>
      <c r="H1010" s="126">
        <v>16517</v>
      </c>
      <c r="I1010" s="126">
        <v>15342</v>
      </c>
      <c r="J1010" s="126">
        <v>102331</v>
      </c>
      <c r="K1010" s="126">
        <v>75729</v>
      </c>
      <c r="L1010" s="126">
        <v>3906</v>
      </c>
      <c r="M1010" s="126">
        <v>16650</v>
      </c>
      <c r="N1010" s="126">
        <v>72</v>
      </c>
      <c r="O1010" s="126">
        <v>16001</v>
      </c>
      <c r="P1010" s="126">
        <v>17953</v>
      </c>
      <c r="Q1010" s="126">
        <v>2738</v>
      </c>
      <c r="R1010" s="126">
        <v>13687</v>
      </c>
      <c r="S1010" s="126">
        <v>44248</v>
      </c>
      <c r="T1010" s="126">
        <v>24002</v>
      </c>
      <c r="U1010" s="126">
        <v>2855</v>
      </c>
      <c r="V1010" s="126">
        <v>29619</v>
      </c>
      <c r="W1010" s="135">
        <v>31798</v>
      </c>
      <c r="X1010" s="126">
        <v>14904</v>
      </c>
      <c r="Y1010" s="126">
        <v>12747</v>
      </c>
      <c r="Z1010" s="126">
        <v>15938</v>
      </c>
      <c r="AA1010" s="126">
        <v>48441</v>
      </c>
      <c r="AB1010" s="126">
        <v>1897</v>
      </c>
      <c r="AC1010" s="126">
        <v>835</v>
      </c>
      <c r="AD1010" s="126">
        <v>3197</v>
      </c>
      <c r="AE1010" s="126">
        <v>32169</v>
      </c>
      <c r="AF1010" s="126">
        <v>5445</v>
      </c>
      <c r="AG1010" s="126">
        <v>10790</v>
      </c>
      <c r="AH1010" s="126">
        <v>33930</v>
      </c>
      <c r="AI1010" s="126">
        <v>31360</v>
      </c>
      <c r="AJ1010" s="126">
        <v>370660</v>
      </c>
      <c r="AK1010" s="128">
        <f t="shared" si="669"/>
        <v>0.16650000000000001</v>
      </c>
      <c r="AL1010" s="129">
        <f t="shared" si="670"/>
        <v>1.4947000000000001</v>
      </c>
      <c r="AM1010" s="129">
        <f t="shared" si="671"/>
        <v>2.5161000000000002</v>
      </c>
      <c r="AN1010" s="129">
        <f t="shared" si="671"/>
        <v>3.4694000000000003</v>
      </c>
      <c r="AO1010" s="129">
        <f t="shared" si="672"/>
        <v>10.2331</v>
      </c>
      <c r="AP1010" s="129">
        <f t="shared" si="673"/>
        <v>3.7864500000000003</v>
      </c>
      <c r="AQ1010" s="129">
        <f t="shared" si="674"/>
        <v>0.33930000000000005</v>
      </c>
      <c r="AR1010" s="129">
        <f t="shared" si="674"/>
        <v>0.31360000000000005</v>
      </c>
      <c r="AT1010" s="131">
        <f t="shared" si="652"/>
        <v>44108</v>
      </c>
      <c r="AU1010" s="132">
        <f t="shared" si="631"/>
        <v>0.32169000000000003</v>
      </c>
      <c r="AV1010" s="132">
        <f t="shared" si="632"/>
        <v>0.48441000000000006</v>
      </c>
      <c r="AW1010" s="132">
        <f t="shared" si="633"/>
        <v>0.44248000000000004</v>
      </c>
      <c r="AX1010" s="132">
        <f t="shared" si="634"/>
        <v>8.3500000000000015E-3</v>
      </c>
      <c r="AY1010" s="132">
        <f t="shared" si="635"/>
        <v>1.8970000000000001E-2</v>
      </c>
      <c r="AZ1010" s="132">
        <f t="shared" si="636"/>
        <v>0.29619000000000001</v>
      </c>
      <c r="BA1010" s="132">
        <f t="shared" si="637"/>
        <v>0.12747</v>
      </c>
      <c r="BB1010" s="132">
        <f t="shared" si="638"/>
        <v>0.63596000000000008</v>
      </c>
      <c r="BC1010" s="132">
        <f t="shared" si="639"/>
        <v>0.15938000000000002</v>
      </c>
      <c r="BD1010" s="132">
        <f t="shared" si="640"/>
        <v>0.14904000000000001</v>
      </c>
      <c r="BE1010" s="132">
        <f t="shared" si="641"/>
        <v>5.4450000000000005E-2</v>
      </c>
      <c r="BF1010" s="132">
        <f t="shared" si="642"/>
        <v>3.1970000000000005E-2</v>
      </c>
      <c r="BG1010" s="132">
        <f t="shared" si="653"/>
        <v>1.0789999999999999E-2</v>
      </c>
      <c r="BH1010" s="132"/>
      <c r="BI1010" s="132">
        <f t="shared" si="666"/>
        <v>1.4947000000000001</v>
      </c>
      <c r="BJ1010" s="132">
        <f t="shared" si="666"/>
        <v>2.5161000000000002</v>
      </c>
      <c r="BK1010" s="132">
        <f t="shared" si="666"/>
        <v>3.4694000000000003</v>
      </c>
      <c r="BL1010" s="132">
        <f t="shared" si="643"/>
        <v>0.28550000000000003</v>
      </c>
      <c r="BM1010" s="132">
        <f t="shared" si="654"/>
        <v>1.383</v>
      </c>
      <c r="BN1010" s="132">
        <f t="shared" si="644"/>
        <v>0.90172000000000008</v>
      </c>
      <c r="BO1010" s="132"/>
      <c r="BP1010" s="132">
        <f t="shared" si="655"/>
        <v>3.7864500000000003</v>
      </c>
      <c r="BQ1010" s="132">
        <f t="shared" si="656"/>
        <v>10.2331</v>
      </c>
      <c r="BR1010" s="132">
        <f t="shared" si="657"/>
        <v>0.37065999999999999</v>
      </c>
      <c r="BS1010" s="132">
        <f t="shared" si="645"/>
        <v>0.24002000000000001</v>
      </c>
      <c r="BT1010" s="132">
        <f t="shared" si="646"/>
        <v>1.3687</v>
      </c>
      <c r="BU1010" s="132"/>
      <c r="BV1010" s="132">
        <f t="shared" si="658"/>
        <v>0.2112</v>
      </c>
      <c r="BW1010" s="133">
        <f t="shared" si="668"/>
        <v>1.6517000000000002</v>
      </c>
      <c r="BX1010" s="133">
        <f t="shared" si="668"/>
        <v>1.5342</v>
      </c>
      <c r="BY1010" s="133">
        <f t="shared" si="647"/>
        <v>0.27379999999999999</v>
      </c>
      <c r="BZ1010" s="133">
        <f t="shared" si="648"/>
        <v>0.3906</v>
      </c>
      <c r="CA1010" s="133">
        <f t="shared" si="649"/>
        <v>7.2000000000000007E-3</v>
      </c>
      <c r="CB1010" s="133">
        <f t="shared" si="650"/>
        <v>8.0005000000000006</v>
      </c>
      <c r="CC1010" s="133"/>
      <c r="CD1010" s="133">
        <f t="shared" si="651"/>
        <v>1.7953000000000001</v>
      </c>
    </row>
    <row r="1011" spans="1:82" ht="15.75" x14ac:dyDescent="0.25">
      <c r="A1011" s="125">
        <v>44109</v>
      </c>
      <c r="B1011" s="126">
        <v>14322</v>
      </c>
      <c r="C1011" s="126">
        <v>48480</v>
      </c>
      <c r="D1011" s="126">
        <v>67698</v>
      </c>
      <c r="E1011" s="126">
        <v>13568</v>
      </c>
      <c r="F1011" s="126">
        <v>41714</v>
      </c>
      <c r="G1011" s="126">
        <v>1881</v>
      </c>
      <c r="H1011" s="126">
        <v>15184</v>
      </c>
      <c r="I1011" s="126">
        <v>14083</v>
      </c>
      <c r="J1011" s="126">
        <v>99930</v>
      </c>
      <c r="K1011" s="126">
        <v>73045</v>
      </c>
      <c r="L1011" s="126">
        <v>3834</v>
      </c>
      <c r="M1011" s="126">
        <v>14708</v>
      </c>
      <c r="N1011" s="126">
        <v>140</v>
      </c>
      <c r="O1011" s="126">
        <v>14770</v>
      </c>
      <c r="P1011" s="126">
        <v>16895</v>
      </c>
      <c r="Q1011" s="126">
        <v>2848</v>
      </c>
      <c r="R1011" s="126">
        <v>13761</v>
      </c>
      <c r="S1011" s="126">
        <v>47233</v>
      </c>
      <c r="T1011" s="126">
        <v>26105</v>
      </c>
      <c r="U1011" s="126">
        <v>2752</v>
      </c>
      <c r="V1011" s="126">
        <v>27366</v>
      </c>
      <c r="W1011" s="126">
        <v>32510</v>
      </c>
      <c r="X1011" s="126">
        <v>13505</v>
      </c>
      <c r="Y1011" s="126">
        <v>13203</v>
      </c>
      <c r="Z1011" s="126">
        <v>15244</v>
      </c>
      <c r="AA1011" s="126">
        <v>45251</v>
      </c>
      <c r="AB1011" s="126">
        <v>1638</v>
      </c>
      <c r="AC1011" s="126">
        <v>722</v>
      </c>
      <c r="AD1011" s="126">
        <v>5476</v>
      </c>
      <c r="AE1011" s="126">
        <v>31047</v>
      </c>
      <c r="AF1011" s="126">
        <v>5805</v>
      </c>
      <c r="AG1011" s="126">
        <v>0</v>
      </c>
      <c r="AH1011" s="126">
        <v>38860</v>
      </c>
      <c r="AI1011" s="126">
        <v>29960</v>
      </c>
      <c r="AJ1011" s="126">
        <v>377660</v>
      </c>
      <c r="AK1011" s="128">
        <f t="shared" si="669"/>
        <v>0.14708000000000002</v>
      </c>
      <c r="AL1011" s="129">
        <f t="shared" si="670"/>
        <v>1.4322000000000001</v>
      </c>
      <c r="AM1011" s="129">
        <f t="shared" si="671"/>
        <v>2.4239999999999999</v>
      </c>
      <c r="AN1011" s="129">
        <f t="shared" si="671"/>
        <v>3.3849</v>
      </c>
      <c r="AO1011" s="129">
        <f t="shared" si="672"/>
        <v>9.9930000000000003</v>
      </c>
      <c r="AP1011" s="129">
        <f t="shared" si="673"/>
        <v>3.65225</v>
      </c>
      <c r="AQ1011" s="129">
        <f t="shared" si="674"/>
        <v>0.38860000000000006</v>
      </c>
      <c r="AR1011" s="129">
        <f t="shared" si="674"/>
        <v>0.29960000000000003</v>
      </c>
      <c r="AT1011" s="131">
        <f t="shared" si="652"/>
        <v>44109</v>
      </c>
      <c r="AU1011" s="132">
        <f t="shared" si="631"/>
        <v>0.31047000000000002</v>
      </c>
      <c r="AV1011" s="132">
        <f t="shared" si="632"/>
        <v>0.45251000000000002</v>
      </c>
      <c r="AW1011" s="132">
        <f t="shared" si="633"/>
        <v>0.47233000000000003</v>
      </c>
      <c r="AX1011" s="132">
        <f t="shared" si="634"/>
        <v>7.2200000000000007E-3</v>
      </c>
      <c r="AY1011" s="132">
        <f t="shared" si="635"/>
        <v>1.6380000000000002E-2</v>
      </c>
      <c r="AZ1011" s="132">
        <f t="shared" si="636"/>
        <v>0.27366000000000001</v>
      </c>
      <c r="BA1011" s="132">
        <f t="shared" si="637"/>
        <v>0.13203000000000001</v>
      </c>
      <c r="BB1011" s="132">
        <f t="shared" si="638"/>
        <v>0.6502</v>
      </c>
      <c r="BC1011" s="132">
        <f t="shared" si="639"/>
        <v>0.15244000000000002</v>
      </c>
      <c r="BD1011" s="132">
        <f t="shared" si="640"/>
        <v>0.13505</v>
      </c>
      <c r="BE1011" s="132">
        <f t="shared" si="641"/>
        <v>5.8050000000000004E-2</v>
      </c>
      <c r="BF1011" s="132">
        <f t="shared" si="642"/>
        <v>5.4760000000000003E-2</v>
      </c>
      <c r="BG1011" s="132">
        <f t="shared" si="653"/>
        <v>0</v>
      </c>
      <c r="BH1011" s="132"/>
      <c r="BI1011" s="132">
        <f t="shared" si="666"/>
        <v>1.4322000000000001</v>
      </c>
      <c r="BJ1011" s="132">
        <f t="shared" si="666"/>
        <v>2.4239999999999999</v>
      </c>
      <c r="BK1011" s="132">
        <f t="shared" si="666"/>
        <v>3.3849</v>
      </c>
      <c r="BL1011" s="132">
        <f t="shared" si="643"/>
        <v>0.2752</v>
      </c>
      <c r="BM1011" s="132">
        <f t="shared" si="654"/>
        <v>1.3568</v>
      </c>
      <c r="BN1011" s="132">
        <f t="shared" si="644"/>
        <v>0.83428000000000002</v>
      </c>
      <c r="BO1011" s="132"/>
      <c r="BP1011" s="132">
        <f t="shared" si="655"/>
        <v>3.65225</v>
      </c>
      <c r="BQ1011" s="132">
        <f t="shared" si="656"/>
        <v>9.9930000000000003</v>
      </c>
      <c r="BR1011" s="132">
        <f t="shared" si="657"/>
        <v>0.37766</v>
      </c>
      <c r="BS1011" s="132">
        <f t="shared" si="645"/>
        <v>0.26105</v>
      </c>
      <c r="BT1011" s="132">
        <f t="shared" si="646"/>
        <v>1.3761000000000001</v>
      </c>
      <c r="BU1011" s="132"/>
      <c r="BV1011" s="132">
        <f t="shared" si="658"/>
        <v>0.18810000000000002</v>
      </c>
      <c r="BW1011" s="133">
        <f t="shared" si="668"/>
        <v>1.5184</v>
      </c>
      <c r="BX1011" s="133">
        <f t="shared" si="668"/>
        <v>1.4083000000000001</v>
      </c>
      <c r="BY1011" s="133">
        <f t="shared" si="647"/>
        <v>0.2848</v>
      </c>
      <c r="BZ1011" s="133">
        <f t="shared" si="648"/>
        <v>0.38340000000000002</v>
      </c>
      <c r="CA1011" s="133">
        <f t="shared" si="649"/>
        <v>1.4E-2</v>
      </c>
      <c r="CB1011" s="133">
        <f t="shared" si="650"/>
        <v>7.3849999999999998</v>
      </c>
      <c r="CC1011" s="133"/>
      <c r="CD1011" s="133">
        <f t="shared" si="651"/>
        <v>1.6895</v>
      </c>
    </row>
    <row r="1012" spans="1:82" ht="15.75" x14ac:dyDescent="0.25">
      <c r="A1012" s="125">
        <v>44110</v>
      </c>
      <c r="B1012" s="138">
        <v>14066</v>
      </c>
      <c r="C1012" s="138">
        <v>47810</v>
      </c>
      <c r="D1012" s="138">
        <v>66848</v>
      </c>
      <c r="E1012" s="138">
        <v>14009</v>
      </c>
      <c r="F1012" s="138">
        <v>42391</v>
      </c>
      <c r="G1012" s="138">
        <v>1738</v>
      </c>
      <c r="H1012" s="138">
        <v>14646</v>
      </c>
      <c r="I1012" s="138">
        <v>13802</v>
      </c>
      <c r="J1012" s="138">
        <v>99981</v>
      </c>
      <c r="K1012" s="138">
        <v>74590</v>
      </c>
      <c r="L1012" s="138">
        <v>3746</v>
      </c>
      <c r="M1012" s="138">
        <v>14305</v>
      </c>
      <c r="N1012" s="138">
        <v>142</v>
      </c>
      <c r="O1012" s="138">
        <v>14110</v>
      </c>
      <c r="P1012" s="138">
        <v>16211</v>
      </c>
      <c r="Q1012" s="138">
        <v>2694</v>
      </c>
      <c r="R1012" s="138">
        <v>14240</v>
      </c>
      <c r="S1012" s="138">
        <v>49873</v>
      </c>
      <c r="T1012" s="138">
        <v>23231</v>
      </c>
      <c r="U1012" s="138">
        <v>2767</v>
      </c>
      <c r="V1012" s="138">
        <v>26414</v>
      </c>
      <c r="W1012" s="138">
        <v>32576</v>
      </c>
      <c r="X1012" s="138">
        <v>13057</v>
      </c>
      <c r="Y1012" s="138">
        <v>12499</v>
      </c>
      <c r="Z1012" s="138">
        <v>15991</v>
      </c>
      <c r="AA1012" s="138">
        <v>44747</v>
      </c>
      <c r="AB1012" s="138">
        <v>1818</v>
      </c>
      <c r="AC1012" s="138">
        <v>490</v>
      </c>
      <c r="AD1012" s="138">
        <v>4291</v>
      </c>
      <c r="AE1012" s="138">
        <v>31438</v>
      </c>
      <c r="AF1012" s="138">
        <v>6073</v>
      </c>
      <c r="AG1012" s="138">
        <v>0</v>
      </c>
      <c r="AH1012" s="138">
        <v>40730</v>
      </c>
      <c r="AI1012" s="138">
        <v>31230</v>
      </c>
      <c r="AJ1012" s="138">
        <v>379320</v>
      </c>
      <c r="AK1012" s="128">
        <f t="shared" si="669"/>
        <v>0.14305000000000001</v>
      </c>
      <c r="AL1012" s="129">
        <f t="shared" si="670"/>
        <v>1.4066000000000001</v>
      </c>
      <c r="AM1012" s="129">
        <f t="shared" si="671"/>
        <v>2.3905000000000003</v>
      </c>
      <c r="AN1012" s="129">
        <f t="shared" si="671"/>
        <v>3.3424</v>
      </c>
      <c r="AO1012" s="129">
        <f t="shared" si="672"/>
        <v>9.9981000000000009</v>
      </c>
      <c r="AP1012" s="129">
        <f t="shared" si="673"/>
        <v>3.7295000000000003</v>
      </c>
      <c r="AQ1012" s="129">
        <f t="shared" si="674"/>
        <v>0.40730000000000005</v>
      </c>
      <c r="AR1012" s="129">
        <f t="shared" si="674"/>
        <v>0.31230000000000002</v>
      </c>
      <c r="AT1012" s="131">
        <f t="shared" si="652"/>
        <v>44110</v>
      </c>
      <c r="AU1012" s="132">
        <f t="shared" si="631"/>
        <v>0.31438000000000005</v>
      </c>
      <c r="AV1012" s="132">
        <f t="shared" si="632"/>
        <v>0.44747000000000003</v>
      </c>
      <c r="AW1012" s="132">
        <f t="shared" si="633"/>
        <v>0.49873000000000006</v>
      </c>
      <c r="AX1012" s="132">
        <f t="shared" si="634"/>
        <v>4.9000000000000007E-3</v>
      </c>
      <c r="AY1012" s="132">
        <f t="shared" si="635"/>
        <v>1.8180000000000002E-2</v>
      </c>
      <c r="AZ1012" s="132">
        <f t="shared" si="636"/>
        <v>0.26414000000000004</v>
      </c>
      <c r="BA1012" s="132">
        <f t="shared" si="637"/>
        <v>0.12499</v>
      </c>
      <c r="BB1012" s="132">
        <f t="shared" si="638"/>
        <v>0.6515200000000001</v>
      </c>
      <c r="BC1012" s="132">
        <f t="shared" si="639"/>
        <v>0.15991000000000002</v>
      </c>
      <c r="BD1012" s="132">
        <f t="shared" si="640"/>
        <v>0.13057000000000002</v>
      </c>
      <c r="BE1012" s="132">
        <f t="shared" si="641"/>
        <v>6.0730000000000006E-2</v>
      </c>
      <c r="BF1012" s="132">
        <f t="shared" si="642"/>
        <v>4.2910000000000004E-2</v>
      </c>
      <c r="BG1012" s="132">
        <f t="shared" si="653"/>
        <v>0</v>
      </c>
      <c r="BH1012" s="132"/>
      <c r="BI1012" s="132">
        <f t="shared" si="666"/>
        <v>1.4066000000000001</v>
      </c>
      <c r="BJ1012" s="132">
        <f t="shared" si="666"/>
        <v>2.3905000000000003</v>
      </c>
      <c r="BK1012" s="132">
        <f t="shared" si="666"/>
        <v>3.3424</v>
      </c>
      <c r="BL1012" s="132">
        <f t="shared" si="643"/>
        <v>0.2767</v>
      </c>
      <c r="BM1012" s="132">
        <f t="shared" si="654"/>
        <v>1.4009</v>
      </c>
      <c r="BN1012" s="132">
        <f t="shared" si="644"/>
        <v>0.84782000000000002</v>
      </c>
      <c r="BO1012" s="132"/>
      <c r="BP1012" s="132">
        <f t="shared" si="655"/>
        <v>3.7295000000000003</v>
      </c>
      <c r="BQ1012" s="132">
        <f t="shared" si="656"/>
        <v>9.9981000000000009</v>
      </c>
      <c r="BR1012" s="132">
        <f t="shared" si="657"/>
        <v>0.37931999999999999</v>
      </c>
      <c r="BS1012" s="132">
        <f t="shared" si="645"/>
        <v>0.23231000000000002</v>
      </c>
      <c r="BT1012" s="132">
        <f t="shared" si="646"/>
        <v>1.4240000000000002</v>
      </c>
      <c r="BU1012" s="132"/>
      <c r="BV1012" s="132">
        <f t="shared" si="658"/>
        <v>0.17380000000000001</v>
      </c>
      <c r="BW1012" s="133">
        <f t="shared" si="668"/>
        <v>1.4646000000000001</v>
      </c>
      <c r="BX1012" s="133">
        <f t="shared" si="668"/>
        <v>1.3802000000000001</v>
      </c>
      <c r="BY1012" s="133">
        <f t="shared" si="647"/>
        <v>0.26940000000000003</v>
      </c>
      <c r="BZ1012" s="133">
        <f t="shared" si="648"/>
        <v>0.37460000000000004</v>
      </c>
      <c r="CA1012" s="133">
        <f t="shared" si="649"/>
        <v>1.4200000000000001E-2</v>
      </c>
      <c r="CB1012" s="133">
        <f t="shared" si="650"/>
        <v>7.0549999999999997</v>
      </c>
      <c r="CC1012" s="133"/>
      <c r="CD1012" s="133">
        <f t="shared" si="651"/>
        <v>1.6211</v>
      </c>
    </row>
    <row r="1013" spans="1:82" ht="15.75" x14ac:dyDescent="0.25">
      <c r="A1013" s="125">
        <v>44111</v>
      </c>
      <c r="B1013" s="126">
        <v>13784</v>
      </c>
      <c r="C1013" s="126">
        <v>47222</v>
      </c>
      <c r="D1013" s="126">
        <v>64540</v>
      </c>
      <c r="E1013" s="126">
        <v>13755</v>
      </c>
      <c r="F1013" s="126">
        <v>42204</v>
      </c>
      <c r="G1013" s="126">
        <v>1817</v>
      </c>
      <c r="H1013" s="126">
        <v>14137</v>
      </c>
      <c r="I1013" s="126">
        <v>12876</v>
      </c>
      <c r="J1013" s="126">
        <v>94533</v>
      </c>
      <c r="K1013" s="126">
        <v>73705</v>
      </c>
      <c r="L1013" s="126">
        <v>3609</v>
      </c>
      <c r="M1013" s="126">
        <v>15854</v>
      </c>
      <c r="N1013" s="126">
        <v>140</v>
      </c>
      <c r="O1013" s="126">
        <v>14002</v>
      </c>
      <c r="P1013" s="126">
        <v>15870</v>
      </c>
      <c r="Q1013" s="126">
        <v>2622</v>
      </c>
      <c r="R1013" s="126">
        <v>13976</v>
      </c>
      <c r="S1013" s="126">
        <v>47357</v>
      </c>
      <c r="T1013" s="126">
        <v>25897</v>
      </c>
      <c r="U1013" s="126">
        <v>2605</v>
      </c>
      <c r="V1013" s="126">
        <v>26620</v>
      </c>
      <c r="W1013" s="126">
        <v>31505</v>
      </c>
      <c r="X1013" s="126">
        <v>13588</v>
      </c>
      <c r="Y1013" s="126">
        <v>12478</v>
      </c>
      <c r="Z1013" s="126">
        <v>15797</v>
      </c>
      <c r="AA1013" s="126">
        <v>45261</v>
      </c>
      <c r="AB1013" s="126">
        <v>1649</v>
      </c>
      <c r="AC1013" s="126">
        <v>821</v>
      </c>
      <c r="AD1013" s="126">
        <v>4575</v>
      </c>
      <c r="AE1013" s="126">
        <v>32133</v>
      </c>
      <c r="AF1013" s="126">
        <v>5900</v>
      </c>
      <c r="AG1013" s="126">
        <v>11010</v>
      </c>
      <c r="AH1013" s="126">
        <v>28680</v>
      </c>
      <c r="AI1013" s="126">
        <v>23720</v>
      </c>
      <c r="AJ1013" s="126">
        <v>370100</v>
      </c>
      <c r="AK1013" s="128">
        <f t="shared" si="669"/>
        <v>0.15854000000000001</v>
      </c>
      <c r="AL1013" s="129">
        <f t="shared" si="670"/>
        <v>1.3784000000000001</v>
      </c>
      <c r="AM1013" s="129">
        <f t="shared" si="671"/>
        <v>2.3611</v>
      </c>
      <c r="AN1013" s="129">
        <f t="shared" si="671"/>
        <v>3.2270000000000003</v>
      </c>
      <c r="AO1013" s="129">
        <f t="shared" si="672"/>
        <v>9.4533000000000005</v>
      </c>
      <c r="AP1013" s="129">
        <f t="shared" si="673"/>
        <v>3.6852500000000004</v>
      </c>
      <c r="AQ1013" s="129">
        <f t="shared" si="674"/>
        <v>0.2868</v>
      </c>
      <c r="AR1013" s="129">
        <f t="shared" si="674"/>
        <v>0.23720000000000002</v>
      </c>
      <c r="AT1013" s="131">
        <f t="shared" si="652"/>
        <v>44111</v>
      </c>
      <c r="AU1013" s="132">
        <f t="shared" si="631"/>
        <v>0.32133</v>
      </c>
      <c r="AV1013" s="132">
        <f t="shared" si="632"/>
        <v>0.45261000000000001</v>
      </c>
      <c r="AW1013" s="132">
        <f t="shared" si="633"/>
        <v>0.47357000000000005</v>
      </c>
      <c r="AX1013" s="132">
        <f t="shared" si="634"/>
        <v>8.2100000000000003E-3</v>
      </c>
      <c r="AY1013" s="132">
        <f t="shared" si="635"/>
        <v>1.6490000000000001E-2</v>
      </c>
      <c r="AZ1013" s="132">
        <f t="shared" si="636"/>
        <v>0.26620000000000005</v>
      </c>
      <c r="BA1013" s="132">
        <f t="shared" si="637"/>
        <v>0.12478000000000002</v>
      </c>
      <c r="BB1013" s="132">
        <f t="shared" si="638"/>
        <v>0.6301000000000001</v>
      </c>
      <c r="BC1013" s="132">
        <f t="shared" si="639"/>
        <v>0.15797</v>
      </c>
      <c r="BD1013" s="132">
        <f t="shared" si="640"/>
        <v>0.13588</v>
      </c>
      <c r="BE1013" s="132">
        <f t="shared" si="641"/>
        <v>5.9000000000000004E-2</v>
      </c>
      <c r="BF1013" s="132">
        <f t="shared" si="642"/>
        <v>4.5750000000000006E-2</v>
      </c>
      <c r="BG1013" s="132">
        <f t="shared" si="653"/>
        <v>1.1009999999999999E-2</v>
      </c>
      <c r="BH1013" s="132"/>
      <c r="BI1013" s="132">
        <f t="shared" si="666"/>
        <v>1.3784000000000001</v>
      </c>
      <c r="BJ1013" s="132">
        <f t="shared" si="666"/>
        <v>2.3611</v>
      </c>
      <c r="BK1013" s="132">
        <f t="shared" si="666"/>
        <v>3.2270000000000003</v>
      </c>
      <c r="BL1013" s="132">
        <f t="shared" si="643"/>
        <v>0.26050000000000001</v>
      </c>
      <c r="BM1013" s="132">
        <f t="shared" si="654"/>
        <v>1.3755000000000002</v>
      </c>
      <c r="BN1013" s="132">
        <f t="shared" si="644"/>
        <v>0.84408000000000005</v>
      </c>
      <c r="BO1013" s="132"/>
      <c r="BP1013" s="132">
        <f t="shared" si="655"/>
        <v>3.6852500000000004</v>
      </c>
      <c r="BQ1013" s="132">
        <f t="shared" si="656"/>
        <v>9.4533000000000005</v>
      </c>
      <c r="BR1013" s="132">
        <f t="shared" si="657"/>
        <v>0.37009999999999998</v>
      </c>
      <c r="BS1013" s="132">
        <f t="shared" si="645"/>
        <v>0.25897000000000003</v>
      </c>
      <c r="BT1013" s="132">
        <f t="shared" si="646"/>
        <v>1.3976000000000002</v>
      </c>
      <c r="BU1013" s="132"/>
      <c r="BV1013" s="132">
        <f t="shared" si="658"/>
        <v>0.1817</v>
      </c>
      <c r="BW1013" s="133">
        <f t="shared" si="668"/>
        <v>1.4137000000000002</v>
      </c>
      <c r="BX1013" s="133">
        <f t="shared" si="668"/>
        <v>1.2876000000000001</v>
      </c>
      <c r="BY1013" s="133">
        <f t="shared" si="647"/>
        <v>0.26219999999999999</v>
      </c>
      <c r="BZ1013" s="133">
        <f t="shared" si="648"/>
        <v>0.3609</v>
      </c>
      <c r="CA1013" s="133">
        <f t="shared" si="649"/>
        <v>1.4E-2</v>
      </c>
      <c r="CB1013" s="133">
        <f t="shared" si="650"/>
        <v>7.0010000000000003</v>
      </c>
      <c r="CC1013" s="133"/>
      <c r="CD1013" s="133">
        <f t="shared" si="651"/>
        <v>1.587</v>
      </c>
    </row>
    <row r="1014" spans="1:82" ht="15.75" x14ac:dyDescent="0.25">
      <c r="A1014" s="125">
        <v>44112</v>
      </c>
      <c r="B1014" s="126">
        <v>13705</v>
      </c>
      <c r="C1014" s="126">
        <v>46789</v>
      </c>
      <c r="D1014" s="126">
        <v>65432</v>
      </c>
      <c r="E1014" s="126">
        <v>13655</v>
      </c>
      <c r="F1014" s="126">
        <v>40917</v>
      </c>
      <c r="G1014" s="126">
        <v>1904</v>
      </c>
      <c r="H1014" s="126">
        <v>13570</v>
      </c>
      <c r="I1014" s="126">
        <v>12502</v>
      </c>
      <c r="J1014" s="126">
        <v>97711</v>
      </c>
      <c r="K1014" s="126">
        <v>72399</v>
      </c>
      <c r="L1014" s="126">
        <v>3556</v>
      </c>
      <c r="M1014" s="126">
        <v>14274</v>
      </c>
      <c r="N1014" s="126">
        <v>154</v>
      </c>
      <c r="O1014" s="126">
        <v>13099</v>
      </c>
      <c r="P1014" s="126">
        <v>15430</v>
      </c>
      <c r="Q1014" s="135">
        <v>2437</v>
      </c>
      <c r="R1014" s="126">
        <v>13485</v>
      </c>
      <c r="S1014" s="126">
        <v>46920</v>
      </c>
      <c r="T1014" s="126">
        <v>21906</v>
      </c>
      <c r="U1014" s="126">
        <v>2674</v>
      </c>
      <c r="V1014" s="126">
        <v>26103</v>
      </c>
      <c r="W1014" s="126">
        <v>31626</v>
      </c>
      <c r="X1014" s="126">
        <v>13344</v>
      </c>
      <c r="Y1014" s="126">
        <v>12676</v>
      </c>
      <c r="Z1014" s="126">
        <v>13901</v>
      </c>
      <c r="AA1014" s="126">
        <v>45156</v>
      </c>
      <c r="AB1014" s="126">
        <v>1818</v>
      </c>
      <c r="AC1014" s="126">
        <v>1007</v>
      </c>
      <c r="AD1014" s="126">
        <v>3386</v>
      </c>
      <c r="AE1014" s="126">
        <v>31244</v>
      </c>
      <c r="AF1014" s="126">
        <v>5898</v>
      </c>
      <c r="AG1014" s="126">
        <v>7720</v>
      </c>
      <c r="AH1014" s="126">
        <v>16000</v>
      </c>
      <c r="AI1014" s="126">
        <v>16750</v>
      </c>
      <c r="AJ1014" s="126">
        <v>360620</v>
      </c>
      <c r="AK1014" s="128">
        <f t="shared" si="669"/>
        <v>0.14274000000000001</v>
      </c>
      <c r="AL1014" s="129">
        <f t="shared" si="670"/>
        <v>1.3705000000000001</v>
      </c>
      <c r="AM1014" s="129">
        <f t="shared" si="671"/>
        <v>2.3394500000000003</v>
      </c>
      <c r="AN1014" s="129">
        <f t="shared" si="671"/>
        <v>3.2716000000000003</v>
      </c>
      <c r="AO1014" s="129">
        <f t="shared" si="672"/>
        <v>9.7711000000000006</v>
      </c>
      <c r="AP1014" s="129">
        <f t="shared" si="673"/>
        <v>3.6199500000000002</v>
      </c>
      <c r="AQ1014" s="129">
        <f t="shared" si="674"/>
        <v>0.16</v>
      </c>
      <c r="AR1014" s="129">
        <f t="shared" si="674"/>
        <v>0.16750000000000001</v>
      </c>
      <c r="AT1014" s="131">
        <f t="shared" si="652"/>
        <v>44112</v>
      </c>
      <c r="AU1014" s="132">
        <f t="shared" si="631"/>
        <v>0.31244000000000005</v>
      </c>
      <c r="AV1014" s="132">
        <f t="shared" si="632"/>
        <v>0.45156000000000002</v>
      </c>
      <c r="AW1014" s="132">
        <f t="shared" si="633"/>
        <v>0.46920000000000006</v>
      </c>
      <c r="AX1014" s="132">
        <f t="shared" si="634"/>
        <v>1.0070000000000001E-2</v>
      </c>
      <c r="AY1014" s="132">
        <f t="shared" si="635"/>
        <v>1.8180000000000002E-2</v>
      </c>
      <c r="AZ1014" s="132">
        <f t="shared" si="636"/>
        <v>0.26103000000000004</v>
      </c>
      <c r="BA1014" s="132">
        <f t="shared" si="637"/>
        <v>0.12676000000000001</v>
      </c>
      <c r="BB1014" s="132">
        <f t="shared" si="638"/>
        <v>0.63252000000000008</v>
      </c>
      <c r="BC1014" s="132">
        <f t="shared" si="639"/>
        <v>0.13901000000000002</v>
      </c>
      <c r="BD1014" s="132">
        <f t="shared" si="640"/>
        <v>0.13344</v>
      </c>
      <c r="BE1014" s="132">
        <f t="shared" si="641"/>
        <v>5.8980000000000005E-2</v>
      </c>
      <c r="BF1014" s="132">
        <f t="shared" si="642"/>
        <v>3.3860000000000001E-2</v>
      </c>
      <c r="BG1014" s="132">
        <f t="shared" si="653"/>
        <v>7.7199999999999994E-3</v>
      </c>
      <c r="BH1014" s="132"/>
      <c r="BI1014" s="132">
        <f t="shared" si="666"/>
        <v>1.3705000000000001</v>
      </c>
      <c r="BJ1014" s="132">
        <f t="shared" si="666"/>
        <v>2.3394500000000003</v>
      </c>
      <c r="BK1014" s="132">
        <f t="shared" si="666"/>
        <v>3.2716000000000003</v>
      </c>
      <c r="BL1014" s="132">
        <f t="shared" si="643"/>
        <v>0.26740000000000003</v>
      </c>
      <c r="BM1014" s="132">
        <f t="shared" si="654"/>
        <v>1.3655000000000002</v>
      </c>
      <c r="BN1014" s="132">
        <f t="shared" si="644"/>
        <v>0.81834000000000007</v>
      </c>
      <c r="BO1014" s="132"/>
      <c r="BP1014" s="132">
        <f t="shared" si="655"/>
        <v>3.6199500000000002</v>
      </c>
      <c r="BQ1014" s="132">
        <f t="shared" si="656"/>
        <v>9.7711000000000006</v>
      </c>
      <c r="BR1014" s="132">
        <f t="shared" si="657"/>
        <v>0.36062</v>
      </c>
      <c r="BS1014" s="132">
        <f t="shared" si="645"/>
        <v>0.21906</v>
      </c>
      <c r="BT1014" s="132">
        <f t="shared" si="646"/>
        <v>1.3485</v>
      </c>
      <c r="BU1014" s="132"/>
      <c r="BV1014" s="132">
        <f t="shared" si="658"/>
        <v>0.19040000000000001</v>
      </c>
      <c r="BW1014" s="133">
        <f t="shared" si="668"/>
        <v>1.357</v>
      </c>
      <c r="BX1014" s="133">
        <f t="shared" si="668"/>
        <v>1.2502</v>
      </c>
      <c r="BY1014" s="133">
        <f t="shared" si="647"/>
        <v>0.2437</v>
      </c>
      <c r="BZ1014" s="133">
        <f t="shared" si="648"/>
        <v>0.35560000000000003</v>
      </c>
      <c r="CA1014" s="133">
        <f t="shared" si="649"/>
        <v>1.54E-2</v>
      </c>
      <c r="CB1014" s="133">
        <f t="shared" si="650"/>
        <v>6.5495000000000001</v>
      </c>
      <c r="CC1014" s="133"/>
      <c r="CD1014" s="133">
        <f t="shared" si="651"/>
        <v>1.5430000000000001</v>
      </c>
    </row>
    <row r="1015" spans="1:82" ht="15.75" x14ac:dyDescent="0.25">
      <c r="A1015" s="125">
        <v>44113</v>
      </c>
      <c r="B1015" s="138">
        <v>13758</v>
      </c>
      <c r="C1015" s="138">
        <v>46831</v>
      </c>
      <c r="D1015" s="138">
        <v>65063</v>
      </c>
      <c r="E1015" s="138">
        <v>13731</v>
      </c>
      <c r="F1015" s="138">
        <v>41177</v>
      </c>
      <c r="G1015" s="138">
        <v>1648</v>
      </c>
      <c r="H1015" s="138">
        <v>13683</v>
      </c>
      <c r="I1015" s="138">
        <v>12922</v>
      </c>
      <c r="J1015" s="138">
        <v>98142</v>
      </c>
      <c r="K1015" s="138">
        <v>72613</v>
      </c>
      <c r="L1015" s="138">
        <v>3570</v>
      </c>
      <c r="M1015" s="138">
        <v>14238</v>
      </c>
      <c r="N1015" s="138">
        <v>113</v>
      </c>
      <c r="O1015" s="138">
        <v>13977</v>
      </c>
      <c r="P1015" s="138">
        <v>15864</v>
      </c>
      <c r="Q1015" s="135">
        <v>2437</v>
      </c>
      <c r="R1015" s="138">
        <v>14122</v>
      </c>
      <c r="S1015" s="138">
        <v>46868</v>
      </c>
      <c r="T1015" s="138">
        <v>25673</v>
      </c>
      <c r="U1015" s="138">
        <v>2711</v>
      </c>
      <c r="V1015" s="138">
        <v>26404</v>
      </c>
      <c r="W1015" s="138">
        <v>34295</v>
      </c>
      <c r="X1015" s="138">
        <v>12682</v>
      </c>
      <c r="Y1015" s="138">
        <v>12462</v>
      </c>
      <c r="Z1015" s="138">
        <v>15911</v>
      </c>
      <c r="AA1015" s="138">
        <v>43941</v>
      </c>
      <c r="AB1015" s="138">
        <v>1174</v>
      </c>
      <c r="AC1015" s="138">
        <v>884</v>
      </c>
      <c r="AD1015" s="138">
        <v>2234</v>
      </c>
      <c r="AE1015" s="138">
        <v>28940</v>
      </c>
      <c r="AF1015" s="138">
        <v>5548</v>
      </c>
      <c r="AG1015" s="138">
        <v>0</v>
      </c>
      <c r="AH1015" s="138">
        <v>30080</v>
      </c>
      <c r="AI1015" s="138">
        <v>85410</v>
      </c>
      <c r="AJ1015" s="138">
        <v>371040</v>
      </c>
      <c r="AK1015" s="128">
        <f t="shared" si="669"/>
        <v>0.14238000000000001</v>
      </c>
      <c r="AL1015" s="129">
        <f t="shared" si="670"/>
        <v>1.3758000000000001</v>
      </c>
      <c r="AM1015" s="129">
        <f t="shared" si="671"/>
        <v>2.3415500000000002</v>
      </c>
      <c r="AN1015" s="129">
        <f t="shared" si="671"/>
        <v>3.2531500000000002</v>
      </c>
      <c r="AO1015" s="129">
        <f t="shared" si="672"/>
        <v>9.8141999999999996</v>
      </c>
      <c r="AP1015" s="129">
        <f t="shared" si="673"/>
        <v>3.6306500000000002</v>
      </c>
      <c r="AQ1015" s="129">
        <f t="shared" si="674"/>
        <v>0.30080000000000001</v>
      </c>
      <c r="AR1015" s="129">
        <f t="shared" si="674"/>
        <v>0.85410000000000008</v>
      </c>
      <c r="AT1015" s="131">
        <f t="shared" si="652"/>
        <v>44113</v>
      </c>
      <c r="AU1015" s="132">
        <f t="shared" si="631"/>
        <v>0.28940000000000005</v>
      </c>
      <c r="AV1015" s="132">
        <f t="shared" si="632"/>
        <v>0.43941000000000002</v>
      </c>
      <c r="AW1015" s="132">
        <f t="shared" si="633"/>
        <v>0.46868000000000004</v>
      </c>
      <c r="AX1015" s="132">
        <f t="shared" si="634"/>
        <v>8.8400000000000006E-3</v>
      </c>
      <c r="AY1015" s="132">
        <f t="shared" si="635"/>
        <v>1.174E-2</v>
      </c>
      <c r="AZ1015" s="132">
        <f t="shared" si="636"/>
        <v>0.26404</v>
      </c>
      <c r="BA1015" s="132">
        <f t="shared" si="637"/>
        <v>0.12462000000000001</v>
      </c>
      <c r="BB1015" s="132">
        <f t="shared" si="638"/>
        <v>0.68590000000000007</v>
      </c>
      <c r="BC1015" s="132">
        <f t="shared" si="639"/>
        <v>0.15911</v>
      </c>
      <c r="BD1015" s="132">
        <f t="shared" si="640"/>
        <v>0.12682000000000002</v>
      </c>
      <c r="BE1015" s="132">
        <f t="shared" si="641"/>
        <v>5.5480000000000002E-2</v>
      </c>
      <c r="BF1015" s="132">
        <f t="shared" si="642"/>
        <v>2.2340000000000002E-2</v>
      </c>
      <c r="BG1015" s="132">
        <f t="shared" si="653"/>
        <v>0</v>
      </c>
      <c r="BH1015" s="132"/>
      <c r="BI1015" s="132">
        <f t="shared" si="666"/>
        <v>1.3758000000000001</v>
      </c>
      <c r="BJ1015" s="132">
        <f t="shared" si="666"/>
        <v>2.3415500000000002</v>
      </c>
      <c r="BK1015" s="132">
        <f t="shared" si="666"/>
        <v>3.2531500000000002</v>
      </c>
      <c r="BL1015" s="132">
        <f t="shared" si="643"/>
        <v>0.27110000000000001</v>
      </c>
      <c r="BM1015" s="132">
        <f t="shared" si="654"/>
        <v>1.3731</v>
      </c>
      <c r="BN1015" s="132">
        <f t="shared" si="644"/>
        <v>0.82354000000000005</v>
      </c>
      <c r="BO1015" s="132"/>
      <c r="BP1015" s="132">
        <f t="shared" si="655"/>
        <v>3.6306500000000002</v>
      </c>
      <c r="BQ1015" s="132">
        <f t="shared" si="656"/>
        <v>9.8141999999999996</v>
      </c>
      <c r="BR1015" s="132">
        <f t="shared" si="657"/>
        <v>0.37103999999999998</v>
      </c>
      <c r="BS1015" s="132">
        <f t="shared" si="645"/>
        <v>0.25673000000000001</v>
      </c>
      <c r="BT1015" s="132">
        <f t="shared" si="646"/>
        <v>1.4122000000000001</v>
      </c>
      <c r="BU1015" s="132"/>
      <c r="BV1015" s="132">
        <f t="shared" si="658"/>
        <v>0.1648</v>
      </c>
      <c r="BW1015" s="133">
        <f t="shared" si="668"/>
        <v>1.3683000000000001</v>
      </c>
      <c r="BX1015" s="133">
        <f t="shared" si="668"/>
        <v>1.2922</v>
      </c>
      <c r="BY1015" s="133">
        <f t="shared" si="647"/>
        <v>0.2437</v>
      </c>
      <c r="BZ1015" s="133">
        <f t="shared" si="648"/>
        <v>0.35700000000000004</v>
      </c>
      <c r="CA1015" s="133">
        <f t="shared" si="649"/>
        <v>1.1300000000000001E-2</v>
      </c>
      <c r="CB1015" s="133">
        <f t="shared" si="650"/>
        <v>6.9885000000000002</v>
      </c>
      <c r="CC1015" s="133"/>
      <c r="CD1015" s="133">
        <f t="shared" si="651"/>
        <v>1.5864</v>
      </c>
    </row>
    <row r="1016" spans="1:82" ht="15.75" x14ac:dyDescent="0.25">
      <c r="A1016" s="125">
        <v>44114</v>
      </c>
      <c r="B1016" s="138">
        <v>14033</v>
      </c>
      <c r="C1016" s="138">
        <v>47411</v>
      </c>
      <c r="D1016" s="138">
        <v>65354</v>
      </c>
      <c r="E1016" s="138">
        <v>13369</v>
      </c>
      <c r="F1016" s="138">
        <v>42087</v>
      </c>
      <c r="G1016" s="138">
        <v>1779</v>
      </c>
      <c r="H1016" s="138">
        <v>14017</v>
      </c>
      <c r="I1016" s="138">
        <v>12539</v>
      </c>
      <c r="J1016" s="138">
        <v>97477</v>
      </c>
      <c r="K1016" s="138">
        <v>72442</v>
      </c>
      <c r="L1016" s="138">
        <v>3498</v>
      </c>
      <c r="M1016" s="138">
        <v>15568</v>
      </c>
      <c r="N1016" s="138">
        <v>67</v>
      </c>
      <c r="O1016" s="138">
        <v>15391</v>
      </c>
      <c r="P1016" s="138">
        <v>16580</v>
      </c>
      <c r="Q1016" s="135">
        <v>2437</v>
      </c>
      <c r="R1016" s="138">
        <v>13663</v>
      </c>
      <c r="S1016" s="138">
        <v>44768</v>
      </c>
      <c r="T1016" s="138">
        <v>22469</v>
      </c>
      <c r="U1016" s="138">
        <v>2687</v>
      </c>
      <c r="V1016" s="138">
        <v>25952</v>
      </c>
      <c r="W1016" s="138">
        <v>31751</v>
      </c>
      <c r="X1016" s="138">
        <v>13272</v>
      </c>
      <c r="Y1016" s="138">
        <v>13211</v>
      </c>
      <c r="Z1016" s="138">
        <v>16174</v>
      </c>
      <c r="AA1016" s="138">
        <v>45909</v>
      </c>
      <c r="AB1016" s="138">
        <v>1430</v>
      </c>
      <c r="AC1016" s="138">
        <v>753</v>
      </c>
      <c r="AD1016" s="138">
        <v>4548</v>
      </c>
      <c r="AE1016" s="138">
        <v>30631</v>
      </c>
      <c r="AF1016" s="138">
        <v>4955</v>
      </c>
      <c r="AG1016" s="138">
        <v>11010</v>
      </c>
      <c r="AH1016" s="138">
        <v>32040</v>
      </c>
      <c r="AI1016" s="138">
        <v>25880</v>
      </c>
      <c r="AJ1016" s="138">
        <v>370680</v>
      </c>
      <c r="AK1016" s="128">
        <f t="shared" si="669"/>
        <v>0.15568000000000001</v>
      </c>
      <c r="AL1016" s="129">
        <f t="shared" si="670"/>
        <v>1.4033</v>
      </c>
      <c r="AM1016" s="129">
        <f t="shared" si="671"/>
        <v>2.3705500000000002</v>
      </c>
      <c r="AN1016" s="129">
        <f t="shared" si="671"/>
        <v>3.2677</v>
      </c>
      <c r="AO1016" s="129">
        <f t="shared" si="672"/>
        <v>9.7477</v>
      </c>
      <c r="AP1016" s="129">
        <f t="shared" si="673"/>
        <v>3.6221000000000001</v>
      </c>
      <c r="AQ1016" s="129">
        <f t="shared" si="674"/>
        <v>0.32040000000000002</v>
      </c>
      <c r="AR1016" s="129">
        <f t="shared" si="674"/>
        <v>0.25880000000000003</v>
      </c>
      <c r="AT1016" s="131">
        <f t="shared" si="652"/>
        <v>44114</v>
      </c>
      <c r="AU1016" s="132">
        <f t="shared" si="631"/>
        <v>0.30631000000000003</v>
      </c>
      <c r="AV1016" s="132">
        <f t="shared" si="632"/>
        <v>0.45909000000000005</v>
      </c>
      <c r="AW1016" s="132">
        <f t="shared" si="633"/>
        <v>0.44768000000000002</v>
      </c>
      <c r="AX1016" s="132">
        <f t="shared" si="634"/>
        <v>7.5300000000000002E-3</v>
      </c>
      <c r="AY1016" s="132">
        <f t="shared" si="635"/>
        <v>1.4300000000000002E-2</v>
      </c>
      <c r="AZ1016" s="132">
        <f t="shared" si="636"/>
        <v>0.25952000000000003</v>
      </c>
      <c r="BA1016" s="132">
        <f t="shared" si="637"/>
        <v>0.13211000000000001</v>
      </c>
      <c r="BB1016" s="132">
        <f t="shared" si="638"/>
        <v>0.63502000000000003</v>
      </c>
      <c r="BC1016" s="132">
        <f t="shared" si="639"/>
        <v>0.16174000000000002</v>
      </c>
      <c r="BD1016" s="132">
        <f t="shared" si="640"/>
        <v>0.13272</v>
      </c>
      <c r="BE1016" s="132">
        <f t="shared" si="641"/>
        <v>4.9550000000000004E-2</v>
      </c>
      <c r="BF1016" s="132">
        <f t="shared" si="642"/>
        <v>4.5480000000000007E-2</v>
      </c>
      <c r="BG1016" s="132">
        <f t="shared" si="653"/>
        <v>1.1009999999999999E-2</v>
      </c>
      <c r="BH1016" s="132"/>
      <c r="BI1016" s="132">
        <f t="shared" si="666"/>
        <v>1.4033</v>
      </c>
      <c r="BJ1016" s="132">
        <f t="shared" si="666"/>
        <v>2.3705500000000002</v>
      </c>
      <c r="BK1016" s="132">
        <f t="shared" si="666"/>
        <v>3.2677</v>
      </c>
      <c r="BL1016" s="132">
        <f t="shared" si="643"/>
        <v>0.26869999999999999</v>
      </c>
      <c r="BM1016" s="132">
        <f t="shared" si="654"/>
        <v>1.3369</v>
      </c>
      <c r="BN1016" s="132">
        <f t="shared" si="644"/>
        <v>0.84174000000000004</v>
      </c>
      <c r="BO1016" s="132"/>
      <c r="BP1016" s="132">
        <f t="shared" si="655"/>
        <v>3.6221000000000001</v>
      </c>
      <c r="BQ1016" s="132">
        <f t="shared" si="656"/>
        <v>9.7477</v>
      </c>
      <c r="BR1016" s="132">
        <f t="shared" si="657"/>
        <v>0.37068000000000001</v>
      </c>
      <c r="BS1016" s="132">
        <f t="shared" si="645"/>
        <v>0.22469000000000003</v>
      </c>
      <c r="BT1016" s="132">
        <f t="shared" si="646"/>
        <v>1.3663000000000001</v>
      </c>
      <c r="BU1016" s="132"/>
      <c r="BV1016" s="132">
        <f t="shared" si="658"/>
        <v>0.1779</v>
      </c>
      <c r="BW1016" s="133">
        <f t="shared" si="668"/>
        <v>1.4017000000000002</v>
      </c>
      <c r="BX1016" s="133">
        <f t="shared" si="668"/>
        <v>1.2539</v>
      </c>
      <c r="BY1016" s="133">
        <f t="shared" si="647"/>
        <v>0.2437</v>
      </c>
      <c r="BZ1016" s="133">
        <f t="shared" si="648"/>
        <v>0.3498</v>
      </c>
      <c r="CA1016" s="133">
        <f t="shared" si="649"/>
        <v>6.7000000000000002E-3</v>
      </c>
      <c r="CB1016" s="133">
        <f t="shared" si="650"/>
        <v>7.6955</v>
      </c>
      <c r="CC1016" s="133"/>
      <c r="CD1016" s="133">
        <f t="shared" si="651"/>
        <v>1.6580000000000001</v>
      </c>
    </row>
    <row r="1017" spans="1:82" ht="15.75" x14ac:dyDescent="0.25">
      <c r="A1017" s="125">
        <v>44115</v>
      </c>
      <c r="B1017" s="138">
        <v>14411</v>
      </c>
      <c r="C1017" s="138">
        <v>48543</v>
      </c>
      <c r="D1017" s="138">
        <v>66353</v>
      </c>
      <c r="E1017" s="138">
        <v>13965</v>
      </c>
      <c r="F1017" s="146">
        <v>44258</v>
      </c>
      <c r="G1017" s="138">
        <v>1835</v>
      </c>
      <c r="H1017" s="138">
        <v>13709</v>
      </c>
      <c r="I1017" s="138">
        <v>12625</v>
      </c>
      <c r="J1017" s="138">
        <v>99290</v>
      </c>
      <c r="K1017" s="138">
        <v>74876</v>
      </c>
      <c r="L1017" s="138">
        <v>3463</v>
      </c>
      <c r="M1017" s="138">
        <v>16085</v>
      </c>
      <c r="N1017" s="138">
        <v>71</v>
      </c>
      <c r="O1017" s="138">
        <v>15673</v>
      </c>
      <c r="P1017" s="138">
        <v>16442</v>
      </c>
      <c r="Q1017" s="135">
        <v>2437</v>
      </c>
      <c r="R1017" s="138">
        <v>13820</v>
      </c>
      <c r="S1017" s="138">
        <v>45231</v>
      </c>
      <c r="T1017" s="138">
        <v>25049</v>
      </c>
      <c r="U1017" s="138">
        <v>2707</v>
      </c>
      <c r="V1017" s="138">
        <v>28192</v>
      </c>
      <c r="W1017" s="138">
        <v>30487</v>
      </c>
      <c r="X1017" s="138">
        <v>13515</v>
      </c>
      <c r="Y1017" s="138">
        <v>12898</v>
      </c>
      <c r="Z1017" s="138">
        <v>15948</v>
      </c>
      <c r="AA1017" s="138">
        <v>46442</v>
      </c>
      <c r="AB1017" s="138">
        <v>864</v>
      </c>
      <c r="AC1017" s="138">
        <v>810</v>
      </c>
      <c r="AD1017" s="138">
        <v>2614</v>
      </c>
      <c r="AE1017" s="138">
        <v>33778</v>
      </c>
      <c r="AF1017" s="138">
        <v>5319</v>
      </c>
      <c r="AG1017" s="138">
        <v>0</v>
      </c>
      <c r="AH1017" s="138">
        <v>23170</v>
      </c>
      <c r="AI1017" s="138">
        <v>21020</v>
      </c>
      <c r="AJ1017" s="138">
        <v>368760</v>
      </c>
      <c r="AK1017" s="128">
        <f t="shared" si="669"/>
        <v>0.16085000000000002</v>
      </c>
      <c r="AL1017" s="129">
        <f t="shared" si="670"/>
        <v>1.4411</v>
      </c>
      <c r="AM1017" s="129">
        <f t="shared" si="671"/>
        <v>2.4271500000000001</v>
      </c>
      <c r="AN1017" s="129">
        <f t="shared" si="671"/>
        <v>3.31765</v>
      </c>
      <c r="AO1017" s="129">
        <f t="shared" si="672"/>
        <v>9.9290000000000003</v>
      </c>
      <c r="AP1017" s="129">
        <f t="shared" si="673"/>
        <v>3.7438000000000002</v>
      </c>
      <c r="AQ1017" s="129">
        <f t="shared" si="674"/>
        <v>0.23170000000000002</v>
      </c>
      <c r="AR1017" s="129">
        <f t="shared" si="674"/>
        <v>0.21020000000000003</v>
      </c>
      <c r="AT1017" s="131">
        <f t="shared" si="652"/>
        <v>44115</v>
      </c>
      <c r="AU1017" s="132">
        <f t="shared" si="631"/>
        <v>0.33778000000000002</v>
      </c>
      <c r="AV1017" s="132">
        <f t="shared" si="632"/>
        <v>0.46442000000000005</v>
      </c>
      <c r="AW1017" s="132">
        <f t="shared" si="633"/>
        <v>0.45231000000000005</v>
      </c>
      <c r="AX1017" s="132">
        <f t="shared" si="634"/>
        <v>8.1000000000000013E-3</v>
      </c>
      <c r="AY1017" s="132">
        <f t="shared" si="635"/>
        <v>8.6400000000000001E-3</v>
      </c>
      <c r="AZ1017" s="132">
        <f t="shared" si="636"/>
        <v>0.28192</v>
      </c>
      <c r="BA1017" s="132">
        <f t="shared" si="637"/>
        <v>0.12898000000000001</v>
      </c>
      <c r="BB1017" s="132">
        <f t="shared" si="638"/>
        <v>0.60974000000000006</v>
      </c>
      <c r="BC1017" s="132">
        <f t="shared" si="639"/>
        <v>0.15948000000000001</v>
      </c>
      <c r="BD1017" s="132">
        <f t="shared" si="640"/>
        <v>0.13515000000000002</v>
      </c>
      <c r="BE1017" s="132">
        <f t="shared" si="641"/>
        <v>5.3190000000000001E-2</v>
      </c>
      <c r="BF1017" s="132">
        <f t="shared" si="642"/>
        <v>2.6140000000000004E-2</v>
      </c>
      <c r="BG1017" s="132">
        <f t="shared" si="653"/>
        <v>0</v>
      </c>
      <c r="BH1017" s="132"/>
      <c r="BI1017" s="132">
        <f t="shared" si="666"/>
        <v>1.4411</v>
      </c>
      <c r="BJ1017" s="132">
        <f t="shared" si="666"/>
        <v>2.4271500000000001</v>
      </c>
      <c r="BK1017" s="132">
        <f t="shared" si="666"/>
        <v>3.31765</v>
      </c>
      <c r="BL1017" s="132">
        <f t="shared" si="643"/>
        <v>0.2707</v>
      </c>
      <c r="BM1017" s="132">
        <f t="shared" si="654"/>
        <v>1.3965000000000001</v>
      </c>
      <c r="BN1017" s="132">
        <f t="shared" si="644"/>
        <v>0.88516000000000006</v>
      </c>
      <c r="BO1017" s="132"/>
      <c r="BP1017" s="132">
        <f t="shared" si="655"/>
        <v>3.7438000000000002</v>
      </c>
      <c r="BQ1017" s="132">
        <f t="shared" si="656"/>
        <v>9.9290000000000003</v>
      </c>
      <c r="BR1017" s="132">
        <f t="shared" si="657"/>
        <v>0.36875999999999998</v>
      </c>
      <c r="BS1017" s="132">
        <f t="shared" si="645"/>
        <v>0.25049000000000005</v>
      </c>
      <c r="BT1017" s="132">
        <f t="shared" si="646"/>
        <v>1.3820000000000001</v>
      </c>
      <c r="BU1017" s="132"/>
      <c r="BV1017" s="132">
        <f t="shared" si="658"/>
        <v>0.1835</v>
      </c>
      <c r="BW1017" s="133">
        <f t="shared" si="668"/>
        <v>1.3709</v>
      </c>
      <c r="BX1017" s="133">
        <f t="shared" si="668"/>
        <v>1.2625</v>
      </c>
      <c r="BY1017" s="133">
        <f t="shared" si="647"/>
        <v>0.2437</v>
      </c>
      <c r="BZ1017" s="133">
        <f t="shared" si="648"/>
        <v>0.3463</v>
      </c>
      <c r="CA1017" s="133">
        <f t="shared" si="649"/>
        <v>7.1000000000000004E-3</v>
      </c>
      <c r="CB1017" s="133">
        <f t="shared" si="650"/>
        <v>7.8365</v>
      </c>
      <c r="CC1017" s="133"/>
      <c r="CD1017" s="133">
        <f t="shared" si="651"/>
        <v>1.6442000000000001</v>
      </c>
    </row>
    <row r="1018" spans="1:82" ht="15.75" x14ac:dyDescent="0.25">
      <c r="A1018" s="125">
        <v>44116</v>
      </c>
      <c r="B1018" s="138">
        <v>16602</v>
      </c>
      <c r="C1018" s="138">
        <v>55824</v>
      </c>
      <c r="D1018" s="138">
        <v>75860</v>
      </c>
      <c r="E1018" s="138">
        <v>18046</v>
      </c>
      <c r="F1018" s="138">
        <v>47227</v>
      </c>
      <c r="G1018" s="138">
        <v>2960</v>
      </c>
      <c r="H1018" s="138">
        <v>24801</v>
      </c>
      <c r="I1018" s="138">
        <v>23426</v>
      </c>
      <c r="J1018" s="138">
        <v>120358</v>
      </c>
      <c r="K1018" s="138">
        <v>87885</v>
      </c>
      <c r="L1018" s="138">
        <v>5432</v>
      </c>
      <c r="M1018" s="138">
        <v>17989</v>
      </c>
      <c r="N1018" s="138">
        <v>124</v>
      </c>
      <c r="O1018" s="138">
        <v>20595</v>
      </c>
      <c r="P1018" s="138">
        <v>18807</v>
      </c>
      <c r="Q1018" s="135">
        <v>2437</v>
      </c>
      <c r="R1018" s="138">
        <v>15010</v>
      </c>
      <c r="S1018" s="138">
        <v>48790</v>
      </c>
      <c r="T1018" s="138">
        <v>26191</v>
      </c>
      <c r="U1018" s="138">
        <v>4081</v>
      </c>
      <c r="V1018" s="138">
        <v>33601</v>
      </c>
      <c r="W1018" s="146">
        <v>31798</v>
      </c>
      <c r="X1018" s="138">
        <v>30495</v>
      </c>
      <c r="Y1018" s="138">
        <v>17093</v>
      </c>
      <c r="Z1018" s="138">
        <v>17706</v>
      </c>
      <c r="AA1018" s="138">
        <v>53751</v>
      </c>
      <c r="AB1018" s="138">
        <v>1272</v>
      </c>
      <c r="AC1018" s="138">
        <v>880</v>
      </c>
      <c r="AD1018" s="138">
        <v>5387</v>
      </c>
      <c r="AE1018" s="138">
        <v>43895</v>
      </c>
      <c r="AF1018" s="138">
        <v>13171</v>
      </c>
      <c r="AG1018" s="138">
        <v>11010</v>
      </c>
      <c r="AH1018" s="138">
        <v>49050</v>
      </c>
      <c r="AI1018" s="138">
        <v>46890</v>
      </c>
      <c r="AJ1018" s="138">
        <v>360560</v>
      </c>
      <c r="AK1018" s="128">
        <f t="shared" si="669"/>
        <v>0.17989000000000002</v>
      </c>
      <c r="AL1018" s="129">
        <f t="shared" si="670"/>
        <v>1.6602000000000001</v>
      </c>
      <c r="AM1018" s="129">
        <f t="shared" si="671"/>
        <v>2.7912000000000003</v>
      </c>
      <c r="AN1018" s="129">
        <f t="shared" si="671"/>
        <v>3.7930000000000001</v>
      </c>
      <c r="AO1018" s="129">
        <f t="shared" si="672"/>
        <v>12.0358</v>
      </c>
      <c r="AP1018" s="129">
        <f t="shared" si="673"/>
        <v>4.3942500000000004</v>
      </c>
      <c r="AQ1018" s="129">
        <f t="shared" si="674"/>
        <v>0.49050000000000005</v>
      </c>
      <c r="AR1018" s="129">
        <f t="shared" si="674"/>
        <v>0.46890000000000004</v>
      </c>
      <c r="AT1018" s="131">
        <f t="shared" si="652"/>
        <v>44116</v>
      </c>
      <c r="AU1018" s="132">
        <f t="shared" si="631"/>
        <v>0.43895000000000006</v>
      </c>
      <c r="AV1018" s="132">
        <f t="shared" si="632"/>
        <v>0.53751000000000004</v>
      </c>
      <c r="AW1018" s="132">
        <f t="shared" si="633"/>
        <v>0.48790000000000006</v>
      </c>
      <c r="AX1018" s="132">
        <f t="shared" si="634"/>
        <v>8.8000000000000005E-3</v>
      </c>
      <c r="AY1018" s="132">
        <f t="shared" si="635"/>
        <v>1.272E-2</v>
      </c>
      <c r="AZ1018" s="132">
        <f t="shared" si="636"/>
        <v>0.33601000000000003</v>
      </c>
      <c r="BA1018" s="132">
        <f t="shared" si="637"/>
        <v>0.17093000000000003</v>
      </c>
      <c r="BB1018" s="132">
        <f t="shared" si="638"/>
        <v>0.63596000000000008</v>
      </c>
      <c r="BC1018" s="132">
        <f t="shared" si="639"/>
        <v>0.17706000000000002</v>
      </c>
      <c r="BD1018" s="132">
        <f t="shared" si="640"/>
        <v>0.30495</v>
      </c>
      <c r="BE1018" s="132">
        <f t="shared" si="641"/>
        <v>0.13171000000000002</v>
      </c>
      <c r="BF1018" s="132">
        <f t="shared" si="642"/>
        <v>5.3870000000000001E-2</v>
      </c>
      <c r="BG1018" s="132">
        <f t="shared" si="653"/>
        <v>1.1009999999999999E-2</v>
      </c>
      <c r="BH1018" s="132"/>
      <c r="BI1018" s="132">
        <f t="shared" si="666"/>
        <v>1.6602000000000001</v>
      </c>
      <c r="BJ1018" s="132">
        <f t="shared" si="666"/>
        <v>2.7912000000000003</v>
      </c>
      <c r="BK1018" s="132">
        <f t="shared" si="666"/>
        <v>3.7930000000000001</v>
      </c>
      <c r="BL1018" s="132">
        <f t="shared" si="643"/>
        <v>0.40810000000000002</v>
      </c>
      <c r="BM1018" s="132">
        <f t="shared" si="654"/>
        <v>1.8046</v>
      </c>
      <c r="BN1018" s="132">
        <f t="shared" si="644"/>
        <v>0.94454000000000005</v>
      </c>
      <c r="BO1018" s="132"/>
      <c r="BP1018" s="132">
        <f t="shared" si="655"/>
        <v>4.3942500000000004</v>
      </c>
      <c r="BQ1018" s="132">
        <f t="shared" si="656"/>
        <v>12.0358</v>
      </c>
      <c r="BR1018" s="132">
        <f t="shared" si="657"/>
        <v>0.36055999999999999</v>
      </c>
      <c r="BS1018" s="132">
        <f t="shared" si="645"/>
        <v>0.26191000000000003</v>
      </c>
      <c r="BT1018" s="132">
        <f t="shared" si="646"/>
        <v>1.5010000000000001</v>
      </c>
      <c r="BU1018" s="132"/>
      <c r="BV1018" s="132">
        <f t="shared" si="658"/>
        <v>0.29600000000000004</v>
      </c>
      <c r="BW1018" s="133">
        <f t="shared" si="668"/>
        <v>2.4801000000000002</v>
      </c>
      <c r="BX1018" s="133">
        <f t="shared" si="668"/>
        <v>2.3426</v>
      </c>
      <c r="BY1018" s="133">
        <f t="shared" si="647"/>
        <v>0.2437</v>
      </c>
      <c r="BZ1018" s="133">
        <f t="shared" si="648"/>
        <v>0.54320000000000002</v>
      </c>
      <c r="CA1018" s="133">
        <f t="shared" si="649"/>
        <v>1.2400000000000001E-2</v>
      </c>
      <c r="CB1018" s="133">
        <f t="shared" si="650"/>
        <v>10.297499999999999</v>
      </c>
      <c r="CC1018" s="133"/>
      <c r="CD1018" s="133">
        <f t="shared" si="651"/>
        <v>1.8807</v>
      </c>
    </row>
    <row r="1019" spans="1:82" ht="15.75" x14ac:dyDescent="0.25">
      <c r="A1019" s="125">
        <v>44117</v>
      </c>
      <c r="B1019" s="138">
        <v>15865</v>
      </c>
      <c r="C1019" s="138">
        <v>53915</v>
      </c>
      <c r="D1019" s="138">
        <v>73869</v>
      </c>
      <c r="E1019" s="138">
        <v>16764</v>
      </c>
      <c r="F1019" s="138">
        <v>44090</v>
      </c>
      <c r="G1019" s="138">
        <v>3314</v>
      </c>
      <c r="H1019" s="138">
        <v>29213</v>
      </c>
      <c r="I1019" s="138">
        <v>26988</v>
      </c>
      <c r="J1019" s="138">
        <v>114636</v>
      </c>
      <c r="K1019" s="138">
        <v>83335</v>
      </c>
      <c r="L1019" s="138">
        <v>6910</v>
      </c>
      <c r="M1019" s="138">
        <v>16194</v>
      </c>
      <c r="N1019" s="138">
        <v>169</v>
      </c>
      <c r="O1019" s="138">
        <v>19222</v>
      </c>
      <c r="P1019" s="138">
        <v>23012</v>
      </c>
      <c r="Q1019" s="135">
        <v>2437</v>
      </c>
      <c r="R1019" s="138">
        <v>15071</v>
      </c>
      <c r="S1019" s="138">
        <v>56954</v>
      </c>
      <c r="T1019" s="138">
        <v>28034</v>
      </c>
      <c r="U1019" s="138">
        <v>3946</v>
      </c>
      <c r="V1019" s="138">
        <v>30325</v>
      </c>
      <c r="W1019" s="146">
        <v>31798</v>
      </c>
      <c r="X1019" s="138">
        <v>31958</v>
      </c>
      <c r="Y1019" s="138">
        <v>15025</v>
      </c>
      <c r="Z1019" s="138">
        <v>15865</v>
      </c>
      <c r="AA1019" s="138">
        <v>48251</v>
      </c>
      <c r="AB1019" s="138">
        <v>1503</v>
      </c>
      <c r="AC1019" s="138">
        <v>727</v>
      </c>
      <c r="AD1019" s="138">
        <v>7812</v>
      </c>
      <c r="AE1019" s="138">
        <v>43462</v>
      </c>
      <c r="AF1019" s="138">
        <v>9077</v>
      </c>
      <c r="AG1019" s="138">
        <v>6010</v>
      </c>
      <c r="AH1019" s="138">
        <v>55540</v>
      </c>
      <c r="AI1019" s="138">
        <v>45310</v>
      </c>
      <c r="AJ1019" s="138">
        <v>367720</v>
      </c>
      <c r="AK1019" s="128">
        <f t="shared" si="669"/>
        <v>0.16194</v>
      </c>
      <c r="AL1019" s="129">
        <f t="shared" si="670"/>
        <v>1.5865</v>
      </c>
      <c r="AM1019" s="129">
        <f t="shared" si="671"/>
        <v>2.6957500000000003</v>
      </c>
      <c r="AN1019" s="129">
        <f t="shared" si="671"/>
        <v>3.6934500000000003</v>
      </c>
      <c r="AO1019" s="129">
        <f t="shared" si="672"/>
        <v>11.463600000000001</v>
      </c>
      <c r="AP1019" s="129">
        <f t="shared" si="673"/>
        <v>4.1667500000000004</v>
      </c>
      <c r="AQ1019" s="129">
        <f t="shared" si="674"/>
        <v>0.5554</v>
      </c>
      <c r="AR1019" s="129">
        <f t="shared" si="674"/>
        <v>0.45310000000000006</v>
      </c>
      <c r="AT1019" s="131">
        <f t="shared" si="652"/>
        <v>44117</v>
      </c>
      <c r="AU1019" s="132">
        <f t="shared" si="631"/>
        <v>0.43462000000000006</v>
      </c>
      <c r="AV1019" s="132">
        <f t="shared" si="632"/>
        <v>0.48251000000000005</v>
      </c>
      <c r="AW1019" s="132">
        <f t="shared" si="633"/>
        <v>0.56954000000000005</v>
      </c>
      <c r="AX1019" s="132">
        <f t="shared" si="634"/>
        <v>7.2700000000000004E-3</v>
      </c>
      <c r="AY1019" s="132">
        <f t="shared" si="635"/>
        <v>1.5030000000000002E-2</v>
      </c>
      <c r="AZ1019" s="132">
        <f t="shared" si="636"/>
        <v>0.30325000000000002</v>
      </c>
      <c r="BA1019" s="132">
        <f t="shared" si="637"/>
        <v>0.15025000000000002</v>
      </c>
      <c r="BB1019" s="132">
        <f t="shared" si="638"/>
        <v>0.63596000000000008</v>
      </c>
      <c r="BC1019" s="132">
        <f t="shared" si="639"/>
        <v>0.15865000000000001</v>
      </c>
      <c r="BD1019" s="132">
        <f t="shared" si="640"/>
        <v>0.31958000000000003</v>
      </c>
      <c r="BE1019" s="132">
        <f t="shared" si="641"/>
        <v>9.0770000000000003E-2</v>
      </c>
      <c r="BF1019" s="132">
        <f t="shared" si="642"/>
        <v>7.8120000000000009E-2</v>
      </c>
      <c r="BG1019" s="132">
        <f t="shared" si="653"/>
        <v>6.0099999999999997E-3</v>
      </c>
      <c r="BH1019" s="132"/>
      <c r="BI1019" s="132">
        <f t="shared" si="666"/>
        <v>1.5865</v>
      </c>
      <c r="BJ1019" s="132">
        <f t="shared" si="666"/>
        <v>2.6957500000000003</v>
      </c>
      <c r="BK1019" s="132">
        <f t="shared" si="666"/>
        <v>3.6934500000000003</v>
      </c>
      <c r="BL1019" s="132">
        <f t="shared" si="643"/>
        <v>0.39460000000000001</v>
      </c>
      <c r="BM1019" s="132">
        <f t="shared" si="654"/>
        <v>1.6764000000000001</v>
      </c>
      <c r="BN1019" s="132">
        <f t="shared" si="644"/>
        <v>0.88180000000000003</v>
      </c>
      <c r="BO1019" s="132"/>
      <c r="BP1019" s="132">
        <f t="shared" si="655"/>
        <v>4.1667500000000004</v>
      </c>
      <c r="BQ1019" s="132">
        <f t="shared" si="656"/>
        <v>11.463600000000001</v>
      </c>
      <c r="BR1019" s="132">
        <f t="shared" si="657"/>
        <v>0.36771999999999999</v>
      </c>
      <c r="BS1019" s="132">
        <f t="shared" si="645"/>
        <v>0.28034000000000003</v>
      </c>
      <c r="BT1019" s="132">
        <f t="shared" si="646"/>
        <v>1.5071000000000001</v>
      </c>
      <c r="BU1019" s="132"/>
      <c r="BV1019" s="132">
        <f t="shared" si="658"/>
        <v>0.33140000000000003</v>
      </c>
      <c r="BW1019" s="133">
        <f t="shared" si="668"/>
        <v>2.9213</v>
      </c>
      <c r="BX1019" s="133">
        <f t="shared" si="668"/>
        <v>2.6988000000000003</v>
      </c>
      <c r="BY1019" s="133">
        <f t="shared" si="647"/>
        <v>0.2437</v>
      </c>
      <c r="BZ1019" s="133">
        <f t="shared" si="648"/>
        <v>0.69100000000000006</v>
      </c>
      <c r="CA1019" s="133">
        <f t="shared" si="649"/>
        <v>1.6900000000000002E-2</v>
      </c>
      <c r="CB1019" s="133">
        <f t="shared" si="650"/>
        <v>9.6110000000000007</v>
      </c>
      <c r="CC1019" s="133"/>
      <c r="CD1019" s="133">
        <f t="shared" si="651"/>
        <v>2.3012000000000001</v>
      </c>
    </row>
    <row r="1020" spans="1:82" ht="15.75" x14ac:dyDescent="0.25">
      <c r="A1020" s="125">
        <v>44118</v>
      </c>
      <c r="B1020" s="138">
        <v>15046</v>
      </c>
      <c r="C1020" s="138">
        <v>50480</v>
      </c>
      <c r="D1020" s="138">
        <v>70115</v>
      </c>
      <c r="E1020" s="138">
        <v>14927</v>
      </c>
      <c r="F1020" s="146">
        <v>39720</v>
      </c>
      <c r="G1020" s="138">
        <v>2466</v>
      </c>
      <c r="H1020" s="138">
        <v>21842</v>
      </c>
      <c r="I1020" s="138">
        <v>20684</v>
      </c>
      <c r="J1020" s="138">
        <v>104469</v>
      </c>
      <c r="K1020" s="138">
        <v>77532</v>
      </c>
      <c r="L1020" s="138">
        <v>5659</v>
      </c>
      <c r="M1020" s="138">
        <v>14513</v>
      </c>
      <c r="N1020" s="138">
        <v>154</v>
      </c>
      <c r="O1020" s="138">
        <v>16609</v>
      </c>
      <c r="P1020" s="138">
        <v>20581</v>
      </c>
      <c r="Q1020" s="135">
        <v>2437</v>
      </c>
      <c r="R1020" s="138">
        <v>14192</v>
      </c>
      <c r="S1020" s="138">
        <v>46158</v>
      </c>
      <c r="T1020" s="138">
        <v>22913</v>
      </c>
      <c r="U1020" s="138">
        <v>3234</v>
      </c>
      <c r="V1020" s="138">
        <v>28406</v>
      </c>
      <c r="W1020" s="146">
        <v>31798</v>
      </c>
      <c r="X1020" s="138">
        <v>19995</v>
      </c>
      <c r="Y1020" s="138">
        <v>13830</v>
      </c>
      <c r="Z1020" s="138">
        <v>14795</v>
      </c>
      <c r="AA1020" s="138">
        <v>44693</v>
      </c>
      <c r="AB1020" s="138">
        <v>1053</v>
      </c>
      <c r="AC1020" s="138">
        <v>696</v>
      </c>
      <c r="AD1020" s="138">
        <v>6571</v>
      </c>
      <c r="AE1020" s="138">
        <v>46076</v>
      </c>
      <c r="AF1020" s="138">
        <v>6744</v>
      </c>
      <c r="AG1020" s="138">
        <v>0</v>
      </c>
      <c r="AH1020" s="138">
        <v>43920</v>
      </c>
      <c r="AI1020" s="138">
        <v>39490</v>
      </c>
      <c r="AJ1020" s="138">
        <v>371040</v>
      </c>
      <c r="AK1020" s="128">
        <f t="shared" si="669"/>
        <v>0.14513000000000001</v>
      </c>
      <c r="AL1020" s="129">
        <f t="shared" si="670"/>
        <v>1.5046000000000002</v>
      </c>
      <c r="AM1020" s="129">
        <f t="shared" si="671"/>
        <v>2.524</v>
      </c>
      <c r="AN1020" s="129">
        <f t="shared" si="671"/>
        <v>3.5057500000000004</v>
      </c>
      <c r="AO1020" s="129">
        <f t="shared" si="672"/>
        <v>10.446900000000001</v>
      </c>
      <c r="AP1020" s="129">
        <f t="shared" si="673"/>
        <v>3.8766000000000003</v>
      </c>
      <c r="AQ1020" s="129">
        <f t="shared" si="674"/>
        <v>0.43920000000000003</v>
      </c>
      <c r="AR1020" s="129">
        <f t="shared" si="674"/>
        <v>0.39490000000000003</v>
      </c>
      <c r="AT1020" s="131">
        <f t="shared" si="652"/>
        <v>44118</v>
      </c>
      <c r="AU1020" s="132">
        <f t="shared" si="631"/>
        <v>0.46076000000000006</v>
      </c>
      <c r="AV1020" s="132">
        <f t="shared" si="632"/>
        <v>0.44693000000000005</v>
      </c>
      <c r="AW1020" s="132">
        <f t="shared" si="633"/>
        <v>0.46158000000000005</v>
      </c>
      <c r="AX1020" s="132">
        <f t="shared" si="634"/>
        <v>6.9600000000000009E-3</v>
      </c>
      <c r="AY1020" s="132">
        <f t="shared" si="635"/>
        <v>1.0530000000000001E-2</v>
      </c>
      <c r="AZ1020" s="132">
        <f t="shared" si="636"/>
        <v>0.28406000000000003</v>
      </c>
      <c r="BA1020" s="132">
        <f t="shared" si="637"/>
        <v>0.13830000000000001</v>
      </c>
      <c r="BB1020" s="132">
        <f t="shared" si="638"/>
        <v>0.63596000000000008</v>
      </c>
      <c r="BC1020" s="132">
        <f t="shared" si="639"/>
        <v>0.14795000000000003</v>
      </c>
      <c r="BD1020" s="132">
        <f t="shared" si="640"/>
        <v>0.19995000000000002</v>
      </c>
      <c r="BE1020" s="132">
        <f t="shared" si="641"/>
        <v>6.744E-2</v>
      </c>
      <c r="BF1020" s="132">
        <f t="shared" si="642"/>
        <v>6.5710000000000005E-2</v>
      </c>
      <c r="BG1020" s="132">
        <f t="shared" si="653"/>
        <v>0</v>
      </c>
      <c r="BH1020" s="132"/>
      <c r="BI1020" s="132">
        <f t="shared" si="666"/>
        <v>1.5046000000000002</v>
      </c>
      <c r="BJ1020" s="132">
        <f t="shared" si="666"/>
        <v>2.524</v>
      </c>
      <c r="BK1020" s="132">
        <f t="shared" si="666"/>
        <v>3.5057500000000004</v>
      </c>
      <c r="BL1020" s="132">
        <f t="shared" si="643"/>
        <v>0.32340000000000002</v>
      </c>
      <c r="BM1020" s="132">
        <f t="shared" si="654"/>
        <v>1.4927000000000001</v>
      </c>
      <c r="BN1020" s="132">
        <f t="shared" si="644"/>
        <v>0.79440000000000011</v>
      </c>
      <c r="BO1020" s="132"/>
      <c r="BP1020" s="132">
        <f t="shared" si="655"/>
        <v>3.8766000000000003</v>
      </c>
      <c r="BQ1020" s="132">
        <f t="shared" si="656"/>
        <v>10.446900000000001</v>
      </c>
      <c r="BR1020" s="132">
        <f t="shared" si="657"/>
        <v>0.37103999999999998</v>
      </c>
      <c r="BS1020" s="132">
        <f t="shared" si="645"/>
        <v>0.22913000000000003</v>
      </c>
      <c r="BT1020" s="132">
        <f t="shared" si="646"/>
        <v>1.4192</v>
      </c>
      <c r="BU1020" s="132"/>
      <c r="BV1020" s="132">
        <f t="shared" si="658"/>
        <v>0.24660000000000001</v>
      </c>
      <c r="BW1020" s="133">
        <f t="shared" si="668"/>
        <v>2.1842000000000001</v>
      </c>
      <c r="BX1020" s="133">
        <f t="shared" si="668"/>
        <v>2.0684</v>
      </c>
      <c r="BY1020" s="133">
        <f t="shared" si="647"/>
        <v>0.2437</v>
      </c>
      <c r="BZ1020" s="133">
        <f t="shared" si="648"/>
        <v>0.56590000000000007</v>
      </c>
      <c r="CA1020" s="133">
        <f t="shared" si="649"/>
        <v>1.54E-2</v>
      </c>
      <c r="CB1020" s="133">
        <f t="shared" si="650"/>
        <v>8.3045000000000009</v>
      </c>
      <c r="CC1020" s="133"/>
      <c r="CD1020" s="133">
        <f t="shared" si="651"/>
        <v>2.0581</v>
      </c>
    </row>
    <row r="1021" spans="1:82" ht="15.75" x14ac:dyDescent="0.25">
      <c r="A1021" s="125">
        <v>44119</v>
      </c>
      <c r="B1021" s="138">
        <v>14759</v>
      </c>
      <c r="C1021" s="138">
        <v>49913</v>
      </c>
      <c r="D1021" s="138">
        <v>69159</v>
      </c>
      <c r="E1021" s="138">
        <v>14699</v>
      </c>
      <c r="F1021" s="138">
        <v>41333</v>
      </c>
      <c r="G1021" s="138">
        <v>2248</v>
      </c>
      <c r="H1021" s="138">
        <v>18656</v>
      </c>
      <c r="I1021" s="138">
        <v>17100</v>
      </c>
      <c r="J1021" s="138">
        <v>102167</v>
      </c>
      <c r="K1021" s="138">
        <v>76667</v>
      </c>
      <c r="L1021" s="138">
        <v>5161</v>
      </c>
      <c r="M1021" s="138">
        <v>6075</v>
      </c>
      <c r="N1021" s="138">
        <v>138</v>
      </c>
      <c r="O1021" s="138">
        <v>16196</v>
      </c>
      <c r="P1021" s="138">
        <v>19538</v>
      </c>
      <c r="Q1021" s="135">
        <v>2437</v>
      </c>
      <c r="R1021" s="138">
        <v>13690</v>
      </c>
      <c r="S1021" s="138">
        <v>46706</v>
      </c>
      <c r="T1021" s="138">
        <v>27137</v>
      </c>
      <c r="U1021" s="138">
        <v>3117</v>
      </c>
      <c r="V1021" s="138">
        <v>26959</v>
      </c>
      <c r="W1021" s="146">
        <v>31798</v>
      </c>
      <c r="X1021" s="138">
        <v>17042</v>
      </c>
      <c r="Y1021" s="138">
        <v>13252</v>
      </c>
      <c r="Z1021" s="138">
        <v>14388</v>
      </c>
      <c r="AA1021" s="138">
        <v>46021</v>
      </c>
      <c r="AB1021" s="138">
        <v>933</v>
      </c>
      <c r="AC1021" s="138">
        <v>574</v>
      </c>
      <c r="AD1021" s="138">
        <v>6919</v>
      </c>
      <c r="AE1021" s="138">
        <v>38568</v>
      </c>
      <c r="AF1021" s="138">
        <v>6561</v>
      </c>
      <c r="AG1021" s="138">
        <v>11010</v>
      </c>
      <c r="AH1021" s="138">
        <v>57250</v>
      </c>
      <c r="AI1021" s="138">
        <v>42120</v>
      </c>
      <c r="AJ1021" s="138">
        <v>371080</v>
      </c>
      <c r="AK1021" s="128">
        <f t="shared" si="669"/>
        <v>6.0750000000000005E-2</v>
      </c>
      <c r="AL1021" s="129">
        <f t="shared" si="670"/>
        <v>1.4759</v>
      </c>
      <c r="AM1021" s="129">
        <f t="shared" si="671"/>
        <v>2.4956499999999999</v>
      </c>
      <c r="AN1021" s="129">
        <f t="shared" si="671"/>
        <v>3.4579500000000003</v>
      </c>
      <c r="AO1021" s="129">
        <f t="shared" si="672"/>
        <v>10.216700000000001</v>
      </c>
      <c r="AP1021" s="129">
        <f t="shared" si="673"/>
        <v>3.8333500000000003</v>
      </c>
      <c r="AQ1021" s="129">
        <f t="shared" si="674"/>
        <v>0.57250000000000001</v>
      </c>
      <c r="AR1021" s="129">
        <f t="shared" si="674"/>
        <v>0.42120000000000002</v>
      </c>
      <c r="AT1021" s="131">
        <f t="shared" si="652"/>
        <v>44119</v>
      </c>
      <c r="AU1021" s="132">
        <f t="shared" si="631"/>
        <v>0.38568000000000002</v>
      </c>
      <c r="AV1021" s="132">
        <f t="shared" si="632"/>
        <v>0.46021000000000006</v>
      </c>
      <c r="AW1021" s="132">
        <f t="shared" si="633"/>
        <v>0.46706000000000003</v>
      </c>
      <c r="AX1021" s="132">
        <f t="shared" si="634"/>
        <v>5.7400000000000003E-3</v>
      </c>
      <c r="AY1021" s="132">
        <f t="shared" si="635"/>
        <v>9.3300000000000015E-3</v>
      </c>
      <c r="AZ1021" s="132">
        <f t="shared" si="636"/>
        <v>0.26959</v>
      </c>
      <c r="BA1021" s="132">
        <f t="shared" si="637"/>
        <v>0.13252</v>
      </c>
      <c r="BB1021" s="132">
        <f t="shared" si="638"/>
        <v>0.63596000000000008</v>
      </c>
      <c r="BC1021" s="132">
        <f t="shared" si="639"/>
        <v>0.14388000000000001</v>
      </c>
      <c r="BD1021" s="132">
        <f t="shared" si="640"/>
        <v>0.17042000000000002</v>
      </c>
      <c r="BE1021" s="132">
        <f t="shared" si="641"/>
        <v>6.5610000000000002E-2</v>
      </c>
      <c r="BF1021" s="132">
        <f t="shared" si="642"/>
        <v>6.9190000000000002E-2</v>
      </c>
      <c r="BG1021" s="132">
        <f t="shared" si="653"/>
        <v>1.1009999999999999E-2</v>
      </c>
      <c r="BH1021" s="132"/>
      <c r="BI1021" s="132">
        <f t="shared" si="666"/>
        <v>1.4759</v>
      </c>
      <c r="BJ1021" s="132">
        <f t="shared" si="666"/>
        <v>2.4956499999999999</v>
      </c>
      <c r="BK1021" s="132">
        <f t="shared" si="666"/>
        <v>3.4579500000000003</v>
      </c>
      <c r="BL1021" s="132">
        <f t="shared" si="643"/>
        <v>0.31170000000000003</v>
      </c>
      <c r="BM1021" s="132">
        <f t="shared" si="654"/>
        <v>1.4699</v>
      </c>
      <c r="BN1021" s="132">
        <f t="shared" si="644"/>
        <v>0.82666000000000006</v>
      </c>
      <c r="BO1021" s="132"/>
      <c r="BP1021" s="132">
        <f t="shared" si="655"/>
        <v>3.8333500000000003</v>
      </c>
      <c r="BQ1021" s="132">
        <f t="shared" si="656"/>
        <v>10.216700000000001</v>
      </c>
      <c r="BR1021" s="132">
        <f t="shared" si="657"/>
        <v>0.37107999999999997</v>
      </c>
      <c r="BS1021" s="132">
        <f t="shared" si="645"/>
        <v>0.27137</v>
      </c>
      <c r="BT1021" s="132">
        <f t="shared" si="646"/>
        <v>1.369</v>
      </c>
      <c r="BU1021" s="132"/>
      <c r="BV1021" s="132">
        <f t="shared" si="658"/>
        <v>0.2248</v>
      </c>
      <c r="BW1021" s="133">
        <f t="shared" si="668"/>
        <v>1.8656000000000001</v>
      </c>
      <c r="BX1021" s="133">
        <f t="shared" si="668"/>
        <v>1.7100000000000002</v>
      </c>
      <c r="BY1021" s="133">
        <f t="shared" si="647"/>
        <v>0.2437</v>
      </c>
      <c r="BZ1021" s="133">
        <f t="shared" si="648"/>
        <v>0.5161</v>
      </c>
      <c r="CA1021" s="133">
        <f t="shared" si="649"/>
        <v>1.3800000000000002E-2</v>
      </c>
      <c r="CB1021" s="133">
        <f t="shared" si="650"/>
        <v>8.0980000000000008</v>
      </c>
      <c r="CC1021" s="133"/>
      <c r="CD1021" s="133">
        <f t="shared" si="651"/>
        <v>1.9538000000000002</v>
      </c>
    </row>
    <row r="1022" spans="1:82" ht="15.75" x14ac:dyDescent="0.25">
      <c r="A1022" s="125">
        <v>44120</v>
      </c>
      <c r="B1022" s="138">
        <v>15609</v>
      </c>
      <c r="C1022" s="138">
        <v>52366</v>
      </c>
      <c r="D1022" s="138">
        <v>71994</v>
      </c>
      <c r="E1022" s="138">
        <v>16735</v>
      </c>
      <c r="F1022" s="138">
        <v>43408</v>
      </c>
      <c r="G1022" s="138">
        <v>2774</v>
      </c>
      <c r="H1022" s="138">
        <v>22825</v>
      </c>
      <c r="I1022" s="138">
        <v>21589</v>
      </c>
      <c r="J1022" s="138">
        <v>110139</v>
      </c>
      <c r="K1022" s="138">
        <v>83151</v>
      </c>
      <c r="L1022" s="138">
        <v>5655</v>
      </c>
      <c r="M1022" s="138">
        <v>2469</v>
      </c>
      <c r="N1022" s="138">
        <v>151</v>
      </c>
      <c r="O1022" s="138">
        <v>17737</v>
      </c>
      <c r="P1022" s="138">
        <v>20952</v>
      </c>
      <c r="Q1022" s="135">
        <v>2437</v>
      </c>
      <c r="R1022" s="138">
        <v>15454</v>
      </c>
      <c r="S1022" s="146">
        <v>82568</v>
      </c>
      <c r="T1022" s="138">
        <v>25299</v>
      </c>
      <c r="U1022" s="138">
        <v>4679</v>
      </c>
      <c r="V1022" s="138">
        <v>28667</v>
      </c>
      <c r="W1022" s="146">
        <v>31798</v>
      </c>
      <c r="X1022" s="138">
        <v>21767</v>
      </c>
      <c r="Y1022" s="138">
        <v>13806</v>
      </c>
      <c r="Z1022" s="138">
        <v>14216</v>
      </c>
      <c r="AA1022" s="138">
        <v>46637</v>
      </c>
      <c r="AB1022" s="138">
        <v>1196</v>
      </c>
      <c r="AC1022" s="138">
        <v>689</v>
      </c>
      <c r="AD1022" s="138">
        <v>8213</v>
      </c>
      <c r="AE1022" s="138">
        <v>30909</v>
      </c>
      <c r="AF1022" s="138">
        <v>9320</v>
      </c>
      <c r="AG1022" s="138">
        <v>6780</v>
      </c>
      <c r="AH1022" s="138">
        <v>112530</v>
      </c>
      <c r="AI1022" s="138">
        <v>77900</v>
      </c>
      <c r="AJ1022" s="138">
        <v>361440</v>
      </c>
      <c r="AK1022" s="128">
        <f t="shared" si="669"/>
        <v>2.4690000000000004E-2</v>
      </c>
      <c r="AL1022" s="129">
        <f t="shared" si="670"/>
        <v>1.5609000000000002</v>
      </c>
      <c r="AM1022" s="129">
        <f t="shared" si="671"/>
        <v>2.6183000000000001</v>
      </c>
      <c r="AN1022" s="129">
        <f t="shared" si="671"/>
        <v>3.5997000000000003</v>
      </c>
      <c r="AO1022" s="129">
        <f t="shared" si="672"/>
        <v>11.013900000000001</v>
      </c>
      <c r="AP1022" s="129">
        <f t="shared" si="673"/>
        <v>4.1575500000000005</v>
      </c>
      <c r="AQ1022" s="129">
        <f t="shared" si="674"/>
        <v>1.1253000000000002</v>
      </c>
      <c r="AR1022" s="129">
        <f t="shared" si="674"/>
        <v>0.77900000000000003</v>
      </c>
      <c r="AT1022" s="131">
        <f t="shared" si="652"/>
        <v>44120</v>
      </c>
      <c r="AU1022" s="132">
        <f t="shared" si="631"/>
        <v>0.30909000000000003</v>
      </c>
      <c r="AV1022" s="132">
        <f t="shared" si="632"/>
        <v>0.46637000000000006</v>
      </c>
      <c r="AW1022" s="132">
        <f t="shared" si="633"/>
        <v>0.82568000000000008</v>
      </c>
      <c r="AX1022" s="132">
        <f t="shared" si="634"/>
        <v>6.8900000000000003E-3</v>
      </c>
      <c r="AY1022" s="132">
        <f t="shared" si="635"/>
        <v>1.196E-2</v>
      </c>
      <c r="AZ1022" s="132">
        <f t="shared" si="636"/>
        <v>0.28667000000000004</v>
      </c>
      <c r="BA1022" s="132">
        <f t="shared" si="637"/>
        <v>0.13806000000000002</v>
      </c>
      <c r="BB1022" s="132">
        <f t="shared" si="638"/>
        <v>0.63596000000000008</v>
      </c>
      <c r="BC1022" s="132">
        <f t="shared" si="639"/>
        <v>0.14216000000000001</v>
      </c>
      <c r="BD1022" s="132">
        <f t="shared" si="640"/>
        <v>0.21767000000000003</v>
      </c>
      <c r="BE1022" s="132">
        <f t="shared" si="641"/>
        <v>9.3200000000000005E-2</v>
      </c>
      <c r="BF1022" s="132">
        <f t="shared" si="642"/>
        <v>8.2130000000000009E-2</v>
      </c>
      <c r="BG1022" s="132">
        <f t="shared" si="653"/>
        <v>6.7799999999999996E-3</v>
      </c>
      <c r="BH1022" s="132"/>
      <c r="BI1022" s="132">
        <f t="shared" si="666"/>
        <v>1.5609000000000002</v>
      </c>
      <c r="BJ1022" s="132">
        <f t="shared" si="666"/>
        <v>2.6183000000000001</v>
      </c>
      <c r="BK1022" s="132">
        <f t="shared" si="666"/>
        <v>3.5997000000000003</v>
      </c>
      <c r="BL1022" s="132">
        <f t="shared" si="643"/>
        <v>0.46790000000000004</v>
      </c>
      <c r="BM1022" s="132">
        <f t="shared" si="654"/>
        <v>1.6735</v>
      </c>
      <c r="BN1022" s="132">
        <f t="shared" si="644"/>
        <v>0.86816000000000004</v>
      </c>
      <c r="BO1022" s="132"/>
      <c r="BP1022" s="132">
        <f t="shared" si="655"/>
        <v>4.1575500000000005</v>
      </c>
      <c r="BQ1022" s="132">
        <f t="shared" si="656"/>
        <v>11.013900000000001</v>
      </c>
      <c r="BR1022" s="132">
        <f t="shared" si="657"/>
        <v>0.36143999999999998</v>
      </c>
      <c r="BS1022" s="132">
        <f t="shared" si="645"/>
        <v>0.25299000000000005</v>
      </c>
      <c r="BT1022" s="132">
        <f t="shared" si="646"/>
        <v>1.5454000000000001</v>
      </c>
      <c r="BU1022" s="132"/>
      <c r="BV1022" s="132">
        <f t="shared" si="658"/>
        <v>0.27740000000000004</v>
      </c>
      <c r="BW1022" s="133">
        <f t="shared" si="668"/>
        <v>2.2825000000000002</v>
      </c>
      <c r="BX1022" s="133">
        <f t="shared" si="668"/>
        <v>2.1589</v>
      </c>
      <c r="BY1022" s="133">
        <f t="shared" si="647"/>
        <v>0.2437</v>
      </c>
      <c r="BZ1022" s="133">
        <f t="shared" si="648"/>
        <v>0.5655</v>
      </c>
      <c r="CA1022" s="133">
        <f t="shared" si="649"/>
        <v>1.5100000000000001E-2</v>
      </c>
      <c r="CB1022" s="133">
        <f t="shared" si="650"/>
        <v>8.8685000000000009</v>
      </c>
      <c r="CC1022" s="133"/>
      <c r="CD1022" s="133">
        <f t="shared" si="651"/>
        <v>2.0952000000000002</v>
      </c>
    </row>
    <row r="1023" spans="1:82" ht="15.75" x14ac:dyDescent="0.25">
      <c r="A1023" s="125">
        <v>44121</v>
      </c>
      <c r="B1023" s="138">
        <v>15871</v>
      </c>
      <c r="C1023" s="138">
        <v>52945</v>
      </c>
      <c r="D1023" s="138">
        <v>72911</v>
      </c>
      <c r="E1023" s="138">
        <v>16272</v>
      </c>
      <c r="F1023" s="138">
        <v>43656</v>
      </c>
      <c r="G1023" s="138">
        <v>2918</v>
      </c>
      <c r="H1023" s="138">
        <v>26196</v>
      </c>
      <c r="I1023" s="138">
        <v>25146</v>
      </c>
      <c r="J1023" s="138">
        <v>110257</v>
      </c>
      <c r="K1023" s="138">
        <v>82759</v>
      </c>
      <c r="L1023" s="138">
        <v>6704</v>
      </c>
      <c r="M1023" s="138">
        <v>4264</v>
      </c>
      <c r="N1023" s="138">
        <v>95</v>
      </c>
      <c r="O1023" s="138">
        <v>20121</v>
      </c>
      <c r="P1023" s="138">
        <v>24198</v>
      </c>
      <c r="Q1023" s="135">
        <v>2437</v>
      </c>
      <c r="R1023" s="138">
        <v>14611</v>
      </c>
      <c r="S1023" s="138">
        <v>49021</v>
      </c>
      <c r="T1023" s="138">
        <v>28102</v>
      </c>
      <c r="U1023" s="138">
        <v>4507</v>
      </c>
      <c r="V1023" s="138">
        <v>29574</v>
      </c>
      <c r="W1023" s="146">
        <v>31798</v>
      </c>
      <c r="X1023" s="138">
        <v>22845</v>
      </c>
      <c r="Y1023" s="138">
        <v>13425</v>
      </c>
      <c r="Z1023" s="138">
        <v>15549</v>
      </c>
      <c r="AA1023" s="138">
        <v>48030</v>
      </c>
      <c r="AB1023" s="138">
        <v>1369</v>
      </c>
      <c r="AC1023" s="138">
        <v>856</v>
      </c>
      <c r="AD1023" s="138">
        <v>12978</v>
      </c>
      <c r="AE1023" s="138">
        <v>30569</v>
      </c>
      <c r="AF1023" s="138">
        <v>7639</v>
      </c>
      <c r="AG1023" s="138">
        <v>11010</v>
      </c>
      <c r="AH1023" s="138">
        <v>40050</v>
      </c>
      <c r="AI1023" s="138">
        <v>48710</v>
      </c>
      <c r="AJ1023" s="138">
        <v>373380</v>
      </c>
      <c r="AK1023" s="128">
        <f t="shared" si="669"/>
        <v>4.2640000000000004E-2</v>
      </c>
      <c r="AL1023" s="129">
        <f t="shared" si="670"/>
        <v>1.5871000000000002</v>
      </c>
      <c r="AM1023" s="129">
        <f t="shared" ref="AM1023:AN1038" si="675">(C1023)*0.00005</f>
        <v>2.6472500000000001</v>
      </c>
      <c r="AN1023" s="129">
        <f t="shared" si="675"/>
        <v>3.6455500000000001</v>
      </c>
      <c r="AO1023" s="129">
        <f t="shared" si="672"/>
        <v>11.025700000000001</v>
      </c>
      <c r="AP1023" s="129">
        <f t="shared" si="673"/>
        <v>4.13795</v>
      </c>
      <c r="AQ1023" s="129">
        <f t="shared" si="674"/>
        <v>0.40050000000000002</v>
      </c>
      <c r="AR1023" s="129">
        <f t="shared" si="674"/>
        <v>0.48710000000000003</v>
      </c>
      <c r="AT1023" s="131">
        <f t="shared" si="652"/>
        <v>44121</v>
      </c>
      <c r="AU1023" s="132">
        <f t="shared" si="631"/>
        <v>0.30569000000000002</v>
      </c>
      <c r="AV1023" s="132">
        <f t="shared" si="632"/>
        <v>0.48030000000000006</v>
      </c>
      <c r="AW1023" s="132">
        <f t="shared" si="633"/>
        <v>0.49021000000000003</v>
      </c>
      <c r="AX1023" s="132">
        <f t="shared" si="634"/>
        <v>8.5599999999999999E-3</v>
      </c>
      <c r="AY1023" s="132">
        <f t="shared" si="635"/>
        <v>1.3690000000000001E-2</v>
      </c>
      <c r="AZ1023" s="132">
        <f t="shared" si="636"/>
        <v>0.29574</v>
      </c>
      <c r="BA1023" s="132">
        <f t="shared" si="637"/>
        <v>0.13425000000000001</v>
      </c>
      <c r="BB1023" s="132">
        <f t="shared" si="638"/>
        <v>0.63596000000000008</v>
      </c>
      <c r="BC1023" s="132">
        <f t="shared" si="639"/>
        <v>0.15549000000000002</v>
      </c>
      <c r="BD1023" s="132">
        <f t="shared" si="640"/>
        <v>0.22845000000000001</v>
      </c>
      <c r="BE1023" s="132">
        <f t="shared" si="641"/>
        <v>7.639E-2</v>
      </c>
      <c r="BF1023" s="132">
        <f t="shared" si="642"/>
        <v>0.12978000000000001</v>
      </c>
      <c r="BG1023" s="132">
        <f t="shared" si="653"/>
        <v>1.1009999999999999E-2</v>
      </c>
      <c r="BH1023" s="132"/>
      <c r="BI1023" s="132">
        <f t="shared" si="666"/>
        <v>1.5871000000000002</v>
      </c>
      <c r="BJ1023" s="132">
        <f t="shared" si="666"/>
        <v>2.6472500000000001</v>
      </c>
      <c r="BK1023" s="132">
        <f t="shared" si="666"/>
        <v>3.6455500000000001</v>
      </c>
      <c r="BL1023" s="132">
        <f t="shared" si="643"/>
        <v>0.45070000000000005</v>
      </c>
      <c r="BM1023" s="132">
        <f t="shared" si="654"/>
        <v>1.6272</v>
      </c>
      <c r="BN1023" s="132">
        <f t="shared" si="644"/>
        <v>0.87312000000000012</v>
      </c>
      <c r="BO1023" s="132"/>
      <c r="BP1023" s="132">
        <f t="shared" si="655"/>
        <v>4.13795</v>
      </c>
      <c r="BQ1023" s="132">
        <f t="shared" si="656"/>
        <v>11.025700000000001</v>
      </c>
      <c r="BR1023" s="132">
        <f t="shared" si="657"/>
        <v>0.37337999999999999</v>
      </c>
      <c r="BS1023" s="132">
        <f t="shared" si="645"/>
        <v>0.28102000000000005</v>
      </c>
      <c r="BT1023" s="132">
        <f t="shared" si="646"/>
        <v>1.4611000000000001</v>
      </c>
      <c r="BU1023" s="132"/>
      <c r="BV1023" s="132">
        <f t="shared" si="658"/>
        <v>0.2918</v>
      </c>
      <c r="BW1023" s="133">
        <f t="shared" si="668"/>
        <v>2.6196000000000002</v>
      </c>
      <c r="BX1023" s="133">
        <f t="shared" si="668"/>
        <v>2.5146000000000002</v>
      </c>
      <c r="BY1023" s="133">
        <f t="shared" si="647"/>
        <v>0.2437</v>
      </c>
      <c r="BZ1023" s="133">
        <f t="shared" si="648"/>
        <v>0.6704</v>
      </c>
      <c r="CA1023" s="133">
        <f t="shared" si="649"/>
        <v>9.4999999999999998E-3</v>
      </c>
      <c r="CB1023" s="133">
        <f t="shared" si="650"/>
        <v>10.060499999999999</v>
      </c>
      <c r="CC1023" s="133"/>
      <c r="CD1023" s="133">
        <f t="shared" si="651"/>
        <v>2.4198</v>
      </c>
    </row>
    <row r="1024" spans="1:82" ht="15.75" x14ac:dyDescent="0.25">
      <c r="A1024" s="125">
        <v>44122</v>
      </c>
      <c r="B1024" s="138">
        <v>15382</v>
      </c>
      <c r="C1024" s="138">
        <v>51954</v>
      </c>
      <c r="D1024" s="138">
        <v>71559</v>
      </c>
      <c r="E1024" s="138">
        <v>15285</v>
      </c>
      <c r="F1024" s="138">
        <v>44860</v>
      </c>
      <c r="G1024" s="138">
        <v>2314</v>
      </c>
      <c r="H1024" s="138">
        <v>21019</v>
      </c>
      <c r="I1024" s="138">
        <v>20652</v>
      </c>
      <c r="J1024" s="138">
        <v>105466</v>
      </c>
      <c r="K1024" s="138">
        <v>79475</v>
      </c>
      <c r="L1024" s="138">
        <v>5764</v>
      </c>
      <c r="M1024" s="138">
        <v>15265</v>
      </c>
      <c r="N1024" s="138">
        <v>84</v>
      </c>
      <c r="O1024" s="138">
        <v>18758</v>
      </c>
      <c r="P1024" s="138">
        <v>21688</v>
      </c>
      <c r="Q1024" s="135">
        <v>2437</v>
      </c>
      <c r="R1024" s="138">
        <v>14001</v>
      </c>
      <c r="S1024" s="138">
        <v>46092</v>
      </c>
      <c r="T1024" s="138">
        <v>23929</v>
      </c>
      <c r="U1024" s="138">
        <v>3922</v>
      </c>
      <c r="V1024" s="138">
        <v>29828</v>
      </c>
      <c r="W1024" s="146">
        <v>31798</v>
      </c>
      <c r="X1024" s="138">
        <v>18102</v>
      </c>
      <c r="Y1024" s="138">
        <v>13629</v>
      </c>
      <c r="Z1024" s="138">
        <v>14641</v>
      </c>
      <c r="AA1024" s="138">
        <v>48071</v>
      </c>
      <c r="AB1024" s="138">
        <v>1108</v>
      </c>
      <c r="AC1024" s="138">
        <v>947</v>
      </c>
      <c r="AD1024" s="138">
        <v>701</v>
      </c>
      <c r="AE1024" s="138">
        <v>30979</v>
      </c>
      <c r="AF1024" s="138">
        <v>6652</v>
      </c>
      <c r="AG1024" s="138">
        <v>0</v>
      </c>
      <c r="AH1024" s="138">
        <v>4870</v>
      </c>
      <c r="AI1024" s="138">
        <v>6480</v>
      </c>
      <c r="AJ1024" s="138">
        <v>362920</v>
      </c>
      <c r="AK1024" s="128">
        <f t="shared" si="669"/>
        <v>0.15265000000000001</v>
      </c>
      <c r="AL1024" s="129">
        <f t="shared" si="670"/>
        <v>1.5382</v>
      </c>
      <c r="AM1024" s="129">
        <f t="shared" si="675"/>
        <v>2.5977000000000001</v>
      </c>
      <c r="AN1024" s="129">
        <f t="shared" si="675"/>
        <v>3.57795</v>
      </c>
      <c r="AO1024" s="129">
        <f t="shared" si="672"/>
        <v>10.5466</v>
      </c>
      <c r="AP1024" s="129">
        <f t="shared" si="673"/>
        <v>3.9737500000000003</v>
      </c>
      <c r="AQ1024" s="129">
        <f t="shared" si="674"/>
        <v>4.8700000000000007E-2</v>
      </c>
      <c r="AR1024" s="129">
        <f t="shared" si="674"/>
        <v>6.480000000000001E-2</v>
      </c>
      <c r="AT1024" s="131">
        <f t="shared" si="652"/>
        <v>44122</v>
      </c>
      <c r="AU1024" s="132">
        <f t="shared" si="631"/>
        <v>0.30979000000000001</v>
      </c>
      <c r="AV1024" s="132">
        <f t="shared" si="632"/>
        <v>0.48071000000000003</v>
      </c>
      <c r="AW1024" s="132">
        <f t="shared" si="633"/>
        <v>0.46092000000000005</v>
      </c>
      <c r="AX1024" s="132">
        <f t="shared" si="634"/>
        <v>9.470000000000001E-3</v>
      </c>
      <c r="AY1024" s="132">
        <f t="shared" si="635"/>
        <v>1.1080000000000001E-2</v>
      </c>
      <c r="AZ1024" s="132">
        <f t="shared" si="636"/>
        <v>0.29828000000000005</v>
      </c>
      <c r="BA1024" s="132">
        <f t="shared" si="637"/>
        <v>0.13629000000000002</v>
      </c>
      <c r="BB1024" s="132">
        <f t="shared" si="638"/>
        <v>0.63596000000000008</v>
      </c>
      <c r="BC1024" s="132">
        <f t="shared" si="639"/>
        <v>0.14641000000000001</v>
      </c>
      <c r="BD1024" s="132">
        <f t="shared" si="640"/>
        <v>0.18102000000000001</v>
      </c>
      <c r="BE1024" s="132">
        <f t="shared" si="641"/>
        <v>6.652000000000001E-2</v>
      </c>
      <c r="BF1024" s="132">
        <f t="shared" si="642"/>
        <v>7.0100000000000006E-3</v>
      </c>
      <c r="BG1024" s="132">
        <f t="shared" si="653"/>
        <v>0</v>
      </c>
      <c r="BH1024" s="132"/>
      <c r="BI1024" s="132">
        <f t="shared" si="666"/>
        <v>1.5382</v>
      </c>
      <c r="BJ1024" s="132">
        <f t="shared" si="666"/>
        <v>2.5977000000000001</v>
      </c>
      <c r="BK1024" s="132">
        <f t="shared" si="666"/>
        <v>3.57795</v>
      </c>
      <c r="BL1024" s="132">
        <f t="shared" si="643"/>
        <v>0.39219999999999999</v>
      </c>
      <c r="BM1024" s="132">
        <f t="shared" si="654"/>
        <v>1.5285</v>
      </c>
      <c r="BN1024" s="132">
        <f t="shared" si="644"/>
        <v>0.89720000000000011</v>
      </c>
      <c r="BO1024" s="132"/>
      <c r="BP1024" s="132">
        <f t="shared" si="655"/>
        <v>3.9737500000000003</v>
      </c>
      <c r="BQ1024" s="132">
        <f t="shared" si="656"/>
        <v>10.5466</v>
      </c>
      <c r="BR1024" s="132">
        <f t="shared" si="657"/>
        <v>0.36291999999999996</v>
      </c>
      <c r="BS1024" s="132">
        <f t="shared" si="645"/>
        <v>0.23929000000000003</v>
      </c>
      <c r="BT1024" s="132">
        <f t="shared" si="646"/>
        <v>1.4001000000000001</v>
      </c>
      <c r="BU1024" s="132"/>
      <c r="BV1024" s="132">
        <f t="shared" si="658"/>
        <v>0.23140000000000002</v>
      </c>
      <c r="BW1024" s="133">
        <f t="shared" si="668"/>
        <v>2.1019000000000001</v>
      </c>
      <c r="BX1024" s="133">
        <f t="shared" si="668"/>
        <v>2.0651999999999999</v>
      </c>
      <c r="BY1024" s="133">
        <f t="shared" si="647"/>
        <v>0.2437</v>
      </c>
      <c r="BZ1024" s="133">
        <f t="shared" si="648"/>
        <v>0.57640000000000002</v>
      </c>
      <c r="CA1024" s="133">
        <f t="shared" si="649"/>
        <v>8.4000000000000012E-3</v>
      </c>
      <c r="CB1024" s="133">
        <f t="shared" si="650"/>
        <v>9.3789999999999996</v>
      </c>
      <c r="CC1024" s="133"/>
      <c r="CD1024" s="133">
        <f t="shared" si="651"/>
        <v>2.1688000000000001</v>
      </c>
    </row>
    <row r="1025" spans="1:82" ht="15.75" x14ac:dyDescent="0.25">
      <c r="A1025" s="125">
        <v>44123</v>
      </c>
      <c r="B1025" s="138">
        <v>14924</v>
      </c>
      <c r="C1025" s="138">
        <v>50780</v>
      </c>
      <c r="D1025" s="138">
        <v>70499</v>
      </c>
      <c r="E1025" s="138">
        <v>15058</v>
      </c>
      <c r="F1025" s="138">
        <v>42041</v>
      </c>
      <c r="G1025" s="138">
        <v>2005</v>
      </c>
      <c r="H1025" s="138">
        <v>18727</v>
      </c>
      <c r="I1025" s="138">
        <v>18708</v>
      </c>
      <c r="J1025" s="138">
        <v>105787</v>
      </c>
      <c r="K1025" s="138">
        <v>78385</v>
      </c>
      <c r="L1025" s="138">
        <v>5336</v>
      </c>
      <c r="M1025" s="138">
        <v>15584</v>
      </c>
      <c r="N1025" s="138">
        <v>152</v>
      </c>
      <c r="O1025" s="138">
        <v>17306</v>
      </c>
      <c r="P1025" s="138">
        <v>19778</v>
      </c>
      <c r="Q1025" s="135">
        <v>2437</v>
      </c>
      <c r="R1025" s="138">
        <v>14143</v>
      </c>
      <c r="S1025" s="138">
        <v>50033</v>
      </c>
      <c r="T1025" s="138">
        <v>26135</v>
      </c>
      <c r="U1025" s="138">
        <v>3514</v>
      </c>
      <c r="V1025" s="138">
        <v>28749</v>
      </c>
      <c r="W1025" s="146">
        <v>31798</v>
      </c>
      <c r="X1025" s="138">
        <v>17532</v>
      </c>
      <c r="Y1025" s="138">
        <v>13368</v>
      </c>
      <c r="Z1025" s="138">
        <v>14228</v>
      </c>
      <c r="AA1025" s="138">
        <v>46593</v>
      </c>
      <c r="AB1025" s="138">
        <v>1155</v>
      </c>
      <c r="AC1025" s="138">
        <v>650</v>
      </c>
      <c r="AD1025" s="138">
        <v>3113</v>
      </c>
      <c r="AE1025" s="138">
        <v>31513</v>
      </c>
      <c r="AF1025" s="138">
        <v>7469</v>
      </c>
      <c r="AG1025" s="138">
        <v>7580</v>
      </c>
      <c r="AH1025" s="138">
        <v>99270</v>
      </c>
      <c r="AI1025" s="138">
        <v>56630</v>
      </c>
      <c r="AJ1025" s="138">
        <v>372380</v>
      </c>
      <c r="AK1025" s="128">
        <f t="shared" si="669"/>
        <v>0.15584000000000001</v>
      </c>
      <c r="AL1025" s="129">
        <f t="shared" si="670"/>
        <v>1.4924000000000002</v>
      </c>
      <c r="AM1025" s="129">
        <f t="shared" si="675"/>
        <v>2.5390000000000001</v>
      </c>
      <c r="AN1025" s="129">
        <f t="shared" si="675"/>
        <v>3.52495</v>
      </c>
      <c r="AO1025" s="129">
        <f t="shared" si="672"/>
        <v>10.578700000000001</v>
      </c>
      <c r="AP1025" s="129">
        <f t="shared" si="673"/>
        <v>3.9192500000000003</v>
      </c>
      <c r="AQ1025" s="129">
        <f t="shared" si="674"/>
        <v>0.99270000000000003</v>
      </c>
      <c r="AR1025" s="129">
        <f t="shared" si="674"/>
        <v>0.56630000000000003</v>
      </c>
      <c r="AT1025" s="131">
        <f t="shared" si="652"/>
        <v>44123</v>
      </c>
      <c r="AU1025" s="132">
        <f t="shared" si="631"/>
        <v>0.31513000000000002</v>
      </c>
      <c r="AV1025" s="132">
        <f t="shared" si="632"/>
        <v>0.46593000000000001</v>
      </c>
      <c r="AW1025" s="132">
        <f t="shared" si="633"/>
        <v>0.50033000000000005</v>
      </c>
      <c r="AX1025" s="132">
        <f t="shared" si="634"/>
        <v>6.5000000000000006E-3</v>
      </c>
      <c r="AY1025" s="132">
        <f t="shared" si="635"/>
        <v>1.1550000000000001E-2</v>
      </c>
      <c r="AZ1025" s="132">
        <f t="shared" si="636"/>
        <v>0.28749000000000002</v>
      </c>
      <c r="BA1025" s="132">
        <f t="shared" si="637"/>
        <v>0.13368000000000002</v>
      </c>
      <c r="BB1025" s="132">
        <f t="shared" si="638"/>
        <v>0.63596000000000008</v>
      </c>
      <c r="BC1025" s="132">
        <f t="shared" si="639"/>
        <v>0.14228000000000002</v>
      </c>
      <c r="BD1025" s="132">
        <f t="shared" si="640"/>
        <v>0.17532</v>
      </c>
      <c r="BE1025" s="132">
        <f t="shared" si="641"/>
        <v>7.4690000000000006E-2</v>
      </c>
      <c r="BF1025" s="132">
        <f t="shared" si="642"/>
        <v>3.1130000000000001E-2</v>
      </c>
      <c r="BG1025" s="132">
        <f t="shared" si="653"/>
        <v>7.5799999999999999E-3</v>
      </c>
      <c r="BH1025" s="132"/>
      <c r="BI1025" s="132">
        <f t="shared" si="666"/>
        <v>1.4924000000000002</v>
      </c>
      <c r="BJ1025" s="132">
        <f t="shared" si="666"/>
        <v>2.5390000000000001</v>
      </c>
      <c r="BK1025" s="132">
        <f t="shared" si="666"/>
        <v>3.52495</v>
      </c>
      <c r="BL1025" s="132">
        <f t="shared" si="643"/>
        <v>0.35139999999999999</v>
      </c>
      <c r="BM1025" s="132">
        <f t="shared" si="654"/>
        <v>1.5058</v>
      </c>
      <c r="BN1025" s="132">
        <f t="shared" si="644"/>
        <v>0.84082000000000012</v>
      </c>
      <c r="BO1025" s="132"/>
      <c r="BP1025" s="132">
        <f t="shared" si="655"/>
        <v>3.9192500000000003</v>
      </c>
      <c r="BQ1025" s="132">
        <f t="shared" si="656"/>
        <v>10.578700000000001</v>
      </c>
      <c r="BR1025" s="132">
        <f t="shared" si="657"/>
        <v>0.37237999999999999</v>
      </c>
      <c r="BS1025" s="132">
        <f t="shared" si="645"/>
        <v>0.26135000000000003</v>
      </c>
      <c r="BT1025" s="132">
        <f t="shared" si="646"/>
        <v>1.4143000000000001</v>
      </c>
      <c r="BU1025" s="132"/>
      <c r="BV1025" s="132">
        <f t="shared" si="658"/>
        <v>0.20050000000000001</v>
      </c>
      <c r="BW1025" s="133">
        <f t="shared" si="668"/>
        <v>1.8727</v>
      </c>
      <c r="BX1025" s="133">
        <f t="shared" si="668"/>
        <v>1.8708</v>
      </c>
      <c r="BY1025" s="133">
        <f t="shared" si="647"/>
        <v>0.2437</v>
      </c>
      <c r="BZ1025" s="133">
        <f t="shared" si="648"/>
        <v>0.53360000000000007</v>
      </c>
      <c r="CA1025" s="133">
        <f t="shared" si="649"/>
        <v>1.52E-2</v>
      </c>
      <c r="CB1025" s="133">
        <f t="shared" si="650"/>
        <v>8.6530000000000005</v>
      </c>
      <c r="CC1025" s="133"/>
      <c r="CD1025" s="133">
        <f t="shared" si="651"/>
        <v>1.9778</v>
      </c>
    </row>
    <row r="1026" spans="1:82" ht="15.75" x14ac:dyDescent="0.25">
      <c r="A1026" s="125">
        <v>44124</v>
      </c>
      <c r="B1026" s="126">
        <v>15134</v>
      </c>
      <c r="C1026" s="126">
        <v>51209</v>
      </c>
      <c r="D1026" s="126">
        <v>71017</v>
      </c>
      <c r="E1026" s="126">
        <v>15256</v>
      </c>
      <c r="F1026" s="126">
        <v>41491</v>
      </c>
      <c r="G1026" s="126">
        <v>2336</v>
      </c>
      <c r="H1026" s="126">
        <v>21535</v>
      </c>
      <c r="I1026" s="126">
        <v>20622</v>
      </c>
      <c r="J1026" s="126">
        <v>107514</v>
      </c>
      <c r="K1026" s="126">
        <v>80008</v>
      </c>
      <c r="L1026" s="126">
        <v>5758</v>
      </c>
      <c r="M1026" s="126">
        <v>14194</v>
      </c>
      <c r="N1026" s="126">
        <v>171</v>
      </c>
      <c r="O1026" s="126">
        <v>17368</v>
      </c>
      <c r="P1026" s="126">
        <v>21446</v>
      </c>
      <c r="Q1026" s="135">
        <v>2437</v>
      </c>
      <c r="R1026" s="126">
        <v>14825</v>
      </c>
      <c r="S1026" s="126">
        <v>52276</v>
      </c>
      <c r="T1026" s="126">
        <v>23328</v>
      </c>
      <c r="U1026" s="126">
        <v>3761</v>
      </c>
      <c r="V1026" s="126">
        <v>29003</v>
      </c>
      <c r="W1026" s="146">
        <v>31798</v>
      </c>
      <c r="X1026" s="126">
        <v>18704</v>
      </c>
      <c r="Y1026" s="126">
        <v>13916</v>
      </c>
      <c r="Z1026" s="126">
        <v>13946</v>
      </c>
      <c r="AA1026" s="126">
        <v>47325</v>
      </c>
      <c r="AB1026" s="126">
        <v>1173</v>
      </c>
      <c r="AC1026" s="126">
        <v>631</v>
      </c>
      <c r="AD1026" s="126">
        <v>15132</v>
      </c>
      <c r="AE1026" s="126">
        <v>35806</v>
      </c>
      <c r="AF1026" s="126">
        <v>8142</v>
      </c>
      <c r="AG1026" s="126">
        <v>11010</v>
      </c>
      <c r="AH1026" s="126">
        <v>123760</v>
      </c>
      <c r="AI1026" s="126">
        <v>108550</v>
      </c>
      <c r="AJ1026" s="126">
        <v>372460</v>
      </c>
      <c r="AK1026" s="128">
        <f t="shared" si="669"/>
        <v>0.14194000000000001</v>
      </c>
      <c r="AL1026" s="129">
        <f t="shared" si="670"/>
        <v>1.5134000000000001</v>
      </c>
      <c r="AM1026" s="129">
        <f t="shared" si="675"/>
        <v>2.5604500000000003</v>
      </c>
      <c r="AN1026" s="129">
        <f t="shared" si="675"/>
        <v>3.5508500000000001</v>
      </c>
      <c r="AO1026" s="129">
        <f t="shared" si="672"/>
        <v>10.7514</v>
      </c>
      <c r="AP1026" s="137">
        <f t="shared" si="673"/>
        <v>4.0004</v>
      </c>
      <c r="AQ1026" s="129">
        <f t="shared" si="674"/>
        <v>1.2376</v>
      </c>
      <c r="AR1026" s="129">
        <f t="shared" si="674"/>
        <v>1.0855000000000001</v>
      </c>
      <c r="AT1026" s="131">
        <f t="shared" si="652"/>
        <v>44124</v>
      </c>
      <c r="AU1026" s="132">
        <f t="shared" si="631"/>
        <v>0.35806000000000004</v>
      </c>
      <c r="AV1026" s="132">
        <f t="shared" si="632"/>
        <v>0.47325000000000006</v>
      </c>
      <c r="AW1026" s="132">
        <f t="shared" si="633"/>
        <v>0.52276</v>
      </c>
      <c r="AX1026" s="132">
        <f t="shared" si="634"/>
        <v>6.3100000000000005E-3</v>
      </c>
      <c r="AY1026" s="132">
        <f t="shared" si="635"/>
        <v>1.1730000000000001E-2</v>
      </c>
      <c r="AZ1026" s="132">
        <f t="shared" si="636"/>
        <v>0.29003000000000001</v>
      </c>
      <c r="BA1026" s="132">
        <f t="shared" si="637"/>
        <v>0.13916000000000001</v>
      </c>
      <c r="BB1026" s="132">
        <f t="shared" si="638"/>
        <v>0.63596000000000008</v>
      </c>
      <c r="BC1026" s="132">
        <f t="shared" si="639"/>
        <v>0.13946</v>
      </c>
      <c r="BD1026" s="132">
        <f t="shared" si="640"/>
        <v>0.18704000000000001</v>
      </c>
      <c r="BE1026" s="132">
        <f t="shared" si="641"/>
        <v>8.1420000000000006E-2</v>
      </c>
      <c r="BF1026" s="132">
        <f t="shared" si="642"/>
        <v>0.15132000000000001</v>
      </c>
      <c r="BG1026" s="132">
        <f t="shared" si="653"/>
        <v>1.1009999999999999E-2</v>
      </c>
      <c r="BH1026" s="132"/>
      <c r="BI1026" s="132">
        <f t="shared" si="666"/>
        <v>1.5134000000000001</v>
      </c>
      <c r="BJ1026" s="132">
        <f t="shared" si="666"/>
        <v>2.5604500000000003</v>
      </c>
      <c r="BK1026" s="132">
        <f t="shared" si="666"/>
        <v>3.5508500000000001</v>
      </c>
      <c r="BL1026" s="132">
        <f t="shared" si="643"/>
        <v>0.37610000000000005</v>
      </c>
      <c r="BM1026" s="132">
        <f t="shared" si="654"/>
        <v>1.5256000000000001</v>
      </c>
      <c r="BN1026" s="132">
        <f t="shared" si="644"/>
        <v>0.82982000000000011</v>
      </c>
      <c r="BO1026" s="132"/>
      <c r="BP1026" s="132">
        <f t="shared" si="655"/>
        <v>4.0004</v>
      </c>
      <c r="BQ1026" s="132">
        <f t="shared" si="656"/>
        <v>10.7514</v>
      </c>
      <c r="BR1026" s="132">
        <f t="shared" si="657"/>
        <v>0.37245999999999996</v>
      </c>
      <c r="BS1026" s="132">
        <f t="shared" si="645"/>
        <v>0.23328000000000002</v>
      </c>
      <c r="BT1026" s="132">
        <f t="shared" si="646"/>
        <v>1.4825000000000002</v>
      </c>
      <c r="BU1026" s="132"/>
      <c r="BV1026" s="132">
        <f t="shared" si="658"/>
        <v>0.2336</v>
      </c>
      <c r="BW1026" s="133">
        <f t="shared" si="668"/>
        <v>2.1535000000000002</v>
      </c>
      <c r="BX1026" s="133">
        <f t="shared" si="668"/>
        <v>2.0622000000000003</v>
      </c>
      <c r="BY1026" s="133">
        <f t="shared" si="647"/>
        <v>0.2437</v>
      </c>
      <c r="BZ1026" s="133">
        <f t="shared" si="648"/>
        <v>0.57579999999999998</v>
      </c>
      <c r="CA1026" s="133">
        <f t="shared" si="649"/>
        <v>1.7100000000000001E-2</v>
      </c>
      <c r="CB1026" s="133">
        <f t="shared" si="650"/>
        <v>8.6840000000000011</v>
      </c>
      <c r="CC1026" s="133"/>
      <c r="CD1026" s="133">
        <f t="shared" si="651"/>
        <v>2.1446000000000001</v>
      </c>
    </row>
    <row r="1027" spans="1:82" ht="15.75" x14ac:dyDescent="0.25">
      <c r="A1027" s="125">
        <v>44125</v>
      </c>
      <c r="B1027" s="138">
        <v>14793</v>
      </c>
      <c r="C1027" s="138">
        <v>49800</v>
      </c>
      <c r="D1027" s="138">
        <v>69777</v>
      </c>
      <c r="E1027" s="138">
        <v>15015</v>
      </c>
      <c r="F1027" s="138">
        <v>41102</v>
      </c>
      <c r="G1027" s="138">
        <v>1954</v>
      </c>
      <c r="H1027" s="138">
        <v>18220</v>
      </c>
      <c r="I1027" s="138">
        <v>18664</v>
      </c>
      <c r="J1027" s="138">
        <v>104256</v>
      </c>
      <c r="K1027" s="138">
        <v>76400</v>
      </c>
      <c r="L1027" s="138">
        <v>5229</v>
      </c>
      <c r="M1027" s="138">
        <v>14295</v>
      </c>
      <c r="N1027" s="138">
        <v>166</v>
      </c>
      <c r="O1027" s="138">
        <v>16497</v>
      </c>
      <c r="P1027" s="138">
        <v>20114</v>
      </c>
      <c r="Q1027" s="135">
        <v>2437</v>
      </c>
      <c r="R1027" s="138">
        <v>14375</v>
      </c>
      <c r="S1027" s="138">
        <v>49869</v>
      </c>
      <c r="T1027" s="138">
        <v>26160</v>
      </c>
      <c r="U1027" s="138">
        <v>3447</v>
      </c>
      <c r="V1027" s="138">
        <v>27978</v>
      </c>
      <c r="W1027" s="146">
        <v>31798</v>
      </c>
      <c r="X1027" s="138">
        <v>15656</v>
      </c>
      <c r="Y1027" s="138">
        <v>14072</v>
      </c>
      <c r="Z1027" s="138">
        <v>14200</v>
      </c>
      <c r="AA1027" s="138">
        <v>44750</v>
      </c>
      <c r="AB1027" s="138">
        <v>1043</v>
      </c>
      <c r="AC1027" s="138">
        <v>652</v>
      </c>
      <c r="AD1027" s="138">
        <v>12880</v>
      </c>
      <c r="AE1027" s="138">
        <v>38579</v>
      </c>
      <c r="AF1027" s="138">
        <v>8309</v>
      </c>
      <c r="AG1027" s="138">
        <v>3960</v>
      </c>
      <c r="AH1027" s="138">
        <v>67490</v>
      </c>
      <c r="AI1027" s="138">
        <v>66390</v>
      </c>
      <c r="AJ1027" s="138">
        <v>269420</v>
      </c>
      <c r="AK1027" s="128">
        <f t="shared" si="669"/>
        <v>0.14295000000000002</v>
      </c>
      <c r="AL1027" s="129">
        <f t="shared" si="670"/>
        <v>1.4793000000000001</v>
      </c>
      <c r="AM1027" s="129">
        <f t="shared" si="675"/>
        <v>2.4900000000000002</v>
      </c>
      <c r="AN1027" s="129">
        <f t="shared" si="675"/>
        <v>3.4888500000000002</v>
      </c>
      <c r="AO1027" s="129">
        <f t="shared" si="672"/>
        <v>10.425600000000001</v>
      </c>
      <c r="AP1027" s="129">
        <f t="shared" si="673"/>
        <v>3.8200000000000003</v>
      </c>
      <c r="AQ1027" s="129">
        <f t="shared" si="674"/>
        <v>0.67490000000000006</v>
      </c>
      <c r="AR1027" s="129">
        <f t="shared" si="674"/>
        <v>0.66390000000000005</v>
      </c>
      <c r="AT1027" s="131">
        <f t="shared" si="652"/>
        <v>44125</v>
      </c>
      <c r="AU1027" s="132">
        <f t="shared" ref="AU1027:AU1090" si="676">(AE1027)*0.00001</f>
        <v>0.38579000000000002</v>
      </c>
      <c r="AV1027" s="132">
        <f t="shared" ref="AV1027:AV1090" si="677">(AA1027)*0.00001</f>
        <v>0.44750000000000001</v>
      </c>
      <c r="AW1027" s="132">
        <f t="shared" ref="AW1027:AW1090" si="678">(S1027)*0.00001</f>
        <v>0.49869000000000002</v>
      </c>
      <c r="AX1027" s="132">
        <f t="shared" ref="AX1027:AX1090" si="679">(AC1027)*0.00001</f>
        <v>6.5200000000000006E-3</v>
      </c>
      <c r="AY1027" s="132">
        <f t="shared" ref="AY1027:AY1090" si="680">(AB1027)*0.00001</f>
        <v>1.043E-2</v>
      </c>
      <c r="AZ1027" s="132">
        <f t="shared" ref="AZ1027:AZ1090" si="681">(V1027)*0.00001</f>
        <v>0.27978000000000003</v>
      </c>
      <c r="BA1027" s="132">
        <f t="shared" ref="BA1027:BA1090" si="682">(Y1027)*0.00001</f>
        <v>0.14072000000000001</v>
      </c>
      <c r="BB1027" s="132">
        <f t="shared" ref="BB1027:BB1090" si="683">(W1027)*0.00002</f>
        <v>0.63596000000000008</v>
      </c>
      <c r="BC1027" s="132">
        <f t="shared" ref="BC1027:BC1090" si="684">(Z1027)*0.00001</f>
        <v>0.14200000000000002</v>
      </c>
      <c r="BD1027" s="132">
        <f t="shared" ref="BD1027:BD1090" si="685">(X1027)*0.00001</f>
        <v>0.15656</v>
      </c>
      <c r="BE1027" s="132">
        <f t="shared" ref="BE1027:BE1090" si="686">(AF1027)*0.00001</f>
        <v>8.3090000000000011E-2</v>
      </c>
      <c r="BF1027" s="132">
        <f t="shared" ref="BF1027:BF1090" si="687">(AD1027)*0.00001</f>
        <v>0.1288</v>
      </c>
      <c r="BG1027" s="132">
        <f t="shared" si="653"/>
        <v>3.96E-3</v>
      </c>
      <c r="BH1027" s="132"/>
      <c r="BI1027" s="132">
        <f t="shared" si="666"/>
        <v>1.4793000000000001</v>
      </c>
      <c r="BJ1027" s="132">
        <f t="shared" si="666"/>
        <v>2.4900000000000002</v>
      </c>
      <c r="BK1027" s="132">
        <f t="shared" si="666"/>
        <v>3.4888500000000002</v>
      </c>
      <c r="BL1027" s="132">
        <f t="shared" ref="BL1027:BL1090" si="688">(U1027)*0.0001</f>
        <v>0.34470000000000001</v>
      </c>
      <c r="BM1027" s="132">
        <f t="shared" si="654"/>
        <v>1.5015000000000001</v>
      </c>
      <c r="BN1027" s="132">
        <f t="shared" ref="BN1027:BN1090" si="689">(F1027)*0.00002</f>
        <v>0.8220400000000001</v>
      </c>
      <c r="BO1027" s="132"/>
      <c r="BP1027" s="132">
        <f t="shared" si="655"/>
        <v>3.8200000000000003</v>
      </c>
      <c r="BQ1027" s="132">
        <f t="shared" si="656"/>
        <v>10.425600000000001</v>
      </c>
      <c r="BR1027" s="132">
        <f t="shared" si="657"/>
        <v>0.26941999999999999</v>
      </c>
      <c r="BS1027" s="132">
        <f t="shared" ref="BS1027:BS1090" si="690">(T1027)*0.00001</f>
        <v>0.2616</v>
      </c>
      <c r="BT1027" s="132">
        <f t="shared" ref="BT1027:BT1090" si="691">(R1027)*0.0001</f>
        <v>1.4375</v>
      </c>
      <c r="BU1027" s="132"/>
      <c r="BV1027" s="132">
        <f t="shared" si="658"/>
        <v>0.19540000000000002</v>
      </c>
      <c r="BW1027" s="133">
        <f t="shared" si="668"/>
        <v>1.8220000000000001</v>
      </c>
      <c r="BX1027" s="133">
        <f t="shared" si="668"/>
        <v>1.8664000000000001</v>
      </c>
      <c r="BY1027" s="133">
        <f t="shared" ref="BY1027:BY1090" si="692">(Q1027)*0.0001</f>
        <v>0.2437</v>
      </c>
      <c r="BZ1027" s="133">
        <f t="shared" ref="BZ1027:BZ1090" si="693">(L1027)*0.0001</f>
        <v>0.52290000000000003</v>
      </c>
      <c r="CA1027" s="133">
        <f t="shared" ref="CA1027:CA1090" si="694">(N1027)*0.0001</f>
        <v>1.66E-2</v>
      </c>
      <c r="CB1027" s="133">
        <f t="shared" ref="CB1027:CB1090" si="695">(O1027)*0.0005</f>
        <v>8.2484999999999999</v>
      </c>
      <c r="CC1027" s="133"/>
      <c r="CD1027" s="133">
        <f t="shared" ref="CD1027:CD1090" si="696">(P1027)*0.0001</f>
        <v>2.0114000000000001</v>
      </c>
    </row>
    <row r="1028" spans="1:82" ht="15.75" x14ac:dyDescent="0.25">
      <c r="A1028" s="125">
        <v>44126</v>
      </c>
      <c r="B1028" s="126">
        <v>14524</v>
      </c>
      <c r="C1028" s="126">
        <v>49610</v>
      </c>
      <c r="D1028" s="126">
        <v>69545</v>
      </c>
      <c r="E1028" s="126">
        <v>15115</v>
      </c>
      <c r="F1028" s="126">
        <v>41231</v>
      </c>
      <c r="G1028" s="126">
        <v>1925</v>
      </c>
      <c r="H1028" s="126">
        <v>16973</v>
      </c>
      <c r="I1028" s="126">
        <v>17182</v>
      </c>
      <c r="J1028" s="126">
        <v>102894</v>
      </c>
      <c r="K1028" s="126">
        <v>75286</v>
      </c>
      <c r="L1028" s="126">
        <v>4901</v>
      </c>
      <c r="M1028" s="126">
        <v>14598</v>
      </c>
      <c r="N1028" s="126">
        <v>158</v>
      </c>
      <c r="O1028" s="126">
        <v>16113</v>
      </c>
      <c r="P1028" s="126">
        <v>19214</v>
      </c>
      <c r="Q1028" s="135">
        <v>2437</v>
      </c>
      <c r="R1028" s="126">
        <v>13914</v>
      </c>
      <c r="S1028" s="126">
        <v>49842</v>
      </c>
      <c r="T1028" s="126">
        <v>23061</v>
      </c>
      <c r="U1028" s="126">
        <v>3406</v>
      </c>
      <c r="V1028" s="126">
        <v>27371</v>
      </c>
      <c r="W1028" s="146">
        <v>31798</v>
      </c>
      <c r="X1028" s="126">
        <v>15011</v>
      </c>
      <c r="Y1028" s="126">
        <v>13374</v>
      </c>
      <c r="Z1028" s="126">
        <v>14384</v>
      </c>
      <c r="AA1028" s="126">
        <v>47632</v>
      </c>
      <c r="AB1028" s="126">
        <v>983</v>
      </c>
      <c r="AC1028" s="126">
        <v>564</v>
      </c>
      <c r="AD1028" s="126">
        <v>8421</v>
      </c>
      <c r="AE1028" s="126">
        <v>35233</v>
      </c>
      <c r="AF1028" s="126">
        <v>8100</v>
      </c>
      <c r="AG1028" s="126">
        <v>19910</v>
      </c>
      <c r="AH1028" s="126">
        <v>59300</v>
      </c>
      <c r="AI1028" s="126">
        <v>46310</v>
      </c>
      <c r="AJ1028" s="126">
        <v>254520</v>
      </c>
      <c r="AK1028" s="128">
        <f t="shared" si="669"/>
        <v>0.14598</v>
      </c>
      <c r="AL1028" s="129">
        <f t="shared" si="670"/>
        <v>1.4524000000000001</v>
      </c>
      <c r="AM1028" s="129">
        <f t="shared" si="675"/>
        <v>2.4805000000000001</v>
      </c>
      <c r="AN1028" s="129">
        <f t="shared" si="675"/>
        <v>3.4772500000000002</v>
      </c>
      <c r="AO1028" s="129">
        <f t="shared" si="672"/>
        <v>10.289400000000001</v>
      </c>
      <c r="AP1028" s="129">
        <f t="shared" si="673"/>
        <v>3.7643</v>
      </c>
      <c r="AQ1028" s="129">
        <f t="shared" si="674"/>
        <v>0.59300000000000008</v>
      </c>
      <c r="AR1028" s="129">
        <f t="shared" si="674"/>
        <v>0.46310000000000001</v>
      </c>
      <c r="AT1028" s="131">
        <f t="shared" ref="AT1028:AT1091" si="697">A1028</f>
        <v>44126</v>
      </c>
      <c r="AU1028" s="132">
        <f t="shared" si="676"/>
        <v>0.35233000000000003</v>
      </c>
      <c r="AV1028" s="132">
        <f t="shared" si="677"/>
        <v>0.47632000000000002</v>
      </c>
      <c r="AW1028" s="132">
        <f t="shared" si="678"/>
        <v>0.49842000000000003</v>
      </c>
      <c r="AX1028" s="132">
        <f t="shared" si="679"/>
        <v>5.64E-3</v>
      </c>
      <c r="AY1028" s="132">
        <f t="shared" si="680"/>
        <v>9.8300000000000002E-3</v>
      </c>
      <c r="AZ1028" s="132">
        <f t="shared" si="681"/>
        <v>0.27371000000000001</v>
      </c>
      <c r="BA1028" s="132">
        <f t="shared" si="682"/>
        <v>0.13374</v>
      </c>
      <c r="BB1028" s="132">
        <f t="shared" si="683"/>
        <v>0.63596000000000008</v>
      </c>
      <c r="BC1028" s="132">
        <f t="shared" si="684"/>
        <v>0.14384000000000002</v>
      </c>
      <c r="BD1028" s="132">
        <f t="shared" si="685"/>
        <v>0.15011000000000002</v>
      </c>
      <c r="BE1028" s="132">
        <f t="shared" si="686"/>
        <v>8.1000000000000003E-2</v>
      </c>
      <c r="BF1028" s="132">
        <f t="shared" si="687"/>
        <v>8.4210000000000007E-2</v>
      </c>
      <c r="BG1028" s="132">
        <f t="shared" ref="BG1028:BG1091" si="698">(AG1028)*0.000001</f>
        <v>1.9910000000000001E-2</v>
      </c>
      <c r="BH1028" s="132"/>
      <c r="BI1028" s="132">
        <f t="shared" si="666"/>
        <v>1.4524000000000001</v>
      </c>
      <c r="BJ1028" s="132">
        <f t="shared" si="666"/>
        <v>2.4805000000000001</v>
      </c>
      <c r="BK1028" s="132">
        <f t="shared" si="666"/>
        <v>3.4772500000000002</v>
      </c>
      <c r="BL1028" s="132">
        <f t="shared" si="688"/>
        <v>0.34060000000000001</v>
      </c>
      <c r="BM1028" s="132">
        <f t="shared" ref="BM1028:BM1091" si="699">((E1028)*0.0001)</f>
        <v>1.5115000000000001</v>
      </c>
      <c r="BN1028" s="132">
        <f t="shared" si="689"/>
        <v>0.82462000000000002</v>
      </c>
      <c r="BO1028" s="132"/>
      <c r="BP1028" s="132">
        <f t="shared" ref="BP1028:BP1091" si="700">(AP1028)</f>
        <v>3.7643</v>
      </c>
      <c r="BQ1028" s="132">
        <f t="shared" ref="BQ1028:BQ1091" si="701">(AO1028)</f>
        <v>10.289400000000001</v>
      </c>
      <c r="BR1028" s="132">
        <f t="shared" ref="BR1028:BR1091" si="702">(AJ1028)*0.000001</f>
        <v>0.25451999999999997</v>
      </c>
      <c r="BS1028" s="132">
        <f t="shared" si="690"/>
        <v>0.23061000000000001</v>
      </c>
      <c r="BT1028" s="132">
        <f t="shared" si="691"/>
        <v>1.3914</v>
      </c>
      <c r="BU1028" s="132"/>
      <c r="BV1028" s="132">
        <f t="shared" ref="BV1028:BV1091" si="703">((G1028)*0.0001)</f>
        <v>0.1925</v>
      </c>
      <c r="BW1028" s="133">
        <f t="shared" si="668"/>
        <v>1.6973</v>
      </c>
      <c r="BX1028" s="133">
        <f t="shared" si="668"/>
        <v>1.7182000000000002</v>
      </c>
      <c r="BY1028" s="133">
        <f t="shared" si="692"/>
        <v>0.2437</v>
      </c>
      <c r="BZ1028" s="133">
        <f t="shared" si="693"/>
        <v>0.49010000000000004</v>
      </c>
      <c r="CA1028" s="133">
        <f t="shared" si="694"/>
        <v>1.5800000000000002E-2</v>
      </c>
      <c r="CB1028" s="133">
        <f t="shared" si="695"/>
        <v>8.0564999999999998</v>
      </c>
      <c r="CC1028" s="133"/>
      <c r="CD1028" s="133">
        <f t="shared" si="696"/>
        <v>1.9214</v>
      </c>
    </row>
    <row r="1029" spans="1:82" ht="15.75" x14ac:dyDescent="0.25">
      <c r="A1029" s="125">
        <v>44127</v>
      </c>
      <c r="B1029" s="126">
        <v>14528</v>
      </c>
      <c r="C1029" s="126">
        <v>49388</v>
      </c>
      <c r="D1029" s="126">
        <v>69045</v>
      </c>
      <c r="E1029" s="126">
        <v>14576</v>
      </c>
      <c r="F1029" s="126">
        <v>40328</v>
      </c>
      <c r="G1029" s="126">
        <v>1936</v>
      </c>
      <c r="H1029" s="126">
        <v>16167</v>
      </c>
      <c r="I1029" s="126">
        <v>16589</v>
      </c>
      <c r="J1029" s="126">
        <v>102460</v>
      </c>
      <c r="K1029" s="126">
        <v>76321</v>
      </c>
      <c r="L1029" s="126">
        <v>4680</v>
      </c>
      <c r="M1029" s="126">
        <v>7837</v>
      </c>
      <c r="N1029" s="126">
        <v>197</v>
      </c>
      <c r="O1029" s="126">
        <v>16340</v>
      </c>
      <c r="P1029" s="126">
        <v>18780</v>
      </c>
      <c r="Q1029" s="135">
        <v>2437</v>
      </c>
      <c r="R1029" s="126">
        <v>14199</v>
      </c>
      <c r="S1029" s="126">
        <v>50238</v>
      </c>
      <c r="T1029" s="126">
        <v>26711</v>
      </c>
      <c r="U1029" s="126">
        <v>3312</v>
      </c>
      <c r="V1029" s="126">
        <v>26716</v>
      </c>
      <c r="W1029" s="146">
        <v>31798</v>
      </c>
      <c r="X1029" s="126">
        <v>15249</v>
      </c>
      <c r="Y1029" s="126">
        <v>13153</v>
      </c>
      <c r="Z1029" s="126">
        <v>14527</v>
      </c>
      <c r="AA1029" s="126">
        <v>45712</v>
      </c>
      <c r="AB1029" s="126">
        <v>929</v>
      </c>
      <c r="AC1029" s="126">
        <v>602</v>
      </c>
      <c r="AD1029" s="126">
        <v>7482</v>
      </c>
      <c r="AE1029" s="126">
        <v>28751</v>
      </c>
      <c r="AF1029" s="126">
        <v>7184</v>
      </c>
      <c r="AG1029" s="126">
        <v>19910</v>
      </c>
      <c r="AH1029" s="126">
        <v>68290</v>
      </c>
      <c r="AI1029" s="126">
        <v>55830</v>
      </c>
      <c r="AJ1029" s="126">
        <v>378280</v>
      </c>
      <c r="AK1029" s="128">
        <f t="shared" si="669"/>
        <v>7.8370000000000009E-2</v>
      </c>
      <c r="AL1029" s="129">
        <f t="shared" si="670"/>
        <v>1.4528000000000001</v>
      </c>
      <c r="AM1029" s="129">
        <f t="shared" si="675"/>
        <v>2.4694000000000003</v>
      </c>
      <c r="AN1029" s="129">
        <f t="shared" si="675"/>
        <v>3.4522500000000003</v>
      </c>
      <c r="AO1029" s="129">
        <f t="shared" si="672"/>
        <v>10.246</v>
      </c>
      <c r="AP1029" s="129">
        <f t="shared" si="673"/>
        <v>3.8160500000000002</v>
      </c>
      <c r="AQ1029" s="129">
        <f t="shared" si="674"/>
        <v>0.68290000000000006</v>
      </c>
      <c r="AR1029" s="129">
        <f t="shared" si="674"/>
        <v>0.55830000000000002</v>
      </c>
      <c r="AT1029" s="131">
        <f t="shared" si="697"/>
        <v>44127</v>
      </c>
      <c r="AU1029" s="132">
        <f t="shared" si="676"/>
        <v>0.28751000000000004</v>
      </c>
      <c r="AV1029" s="132">
        <f t="shared" si="677"/>
        <v>0.45712000000000003</v>
      </c>
      <c r="AW1029" s="132">
        <f t="shared" si="678"/>
        <v>0.50238000000000005</v>
      </c>
      <c r="AX1029" s="132">
        <f t="shared" si="679"/>
        <v>6.0200000000000002E-3</v>
      </c>
      <c r="AY1029" s="132">
        <f t="shared" si="680"/>
        <v>9.2900000000000014E-3</v>
      </c>
      <c r="AZ1029" s="132">
        <f t="shared" si="681"/>
        <v>0.26716000000000001</v>
      </c>
      <c r="BA1029" s="132">
        <f t="shared" si="682"/>
        <v>0.13153000000000001</v>
      </c>
      <c r="BB1029" s="132">
        <f t="shared" si="683"/>
        <v>0.63596000000000008</v>
      </c>
      <c r="BC1029" s="132">
        <f t="shared" si="684"/>
        <v>0.14527000000000001</v>
      </c>
      <c r="BD1029" s="132">
        <f t="shared" si="685"/>
        <v>0.15249000000000001</v>
      </c>
      <c r="BE1029" s="132">
        <f t="shared" si="686"/>
        <v>7.1840000000000001E-2</v>
      </c>
      <c r="BF1029" s="132">
        <f t="shared" si="687"/>
        <v>7.4820000000000011E-2</v>
      </c>
      <c r="BG1029" s="132">
        <f t="shared" si="698"/>
        <v>1.9910000000000001E-2</v>
      </c>
      <c r="BH1029" s="132"/>
      <c r="BI1029" s="132">
        <f t="shared" si="666"/>
        <v>1.4528000000000001</v>
      </c>
      <c r="BJ1029" s="132">
        <f t="shared" si="666"/>
        <v>2.4694000000000003</v>
      </c>
      <c r="BK1029" s="132">
        <f t="shared" si="666"/>
        <v>3.4522500000000003</v>
      </c>
      <c r="BL1029" s="132">
        <f t="shared" si="688"/>
        <v>0.33119999999999999</v>
      </c>
      <c r="BM1029" s="132">
        <f t="shared" si="699"/>
        <v>1.4576</v>
      </c>
      <c r="BN1029" s="132">
        <f t="shared" si="689"/>
        <v>0.80656000000000005</v>
      </c>
      <c r="BO1029" s="132"/>
      <c r="BP1029" s="132">
        <f t="shared" si="700"/>
        <v>3.8160500000000002</v>
      </c>
      <c r="BQ1029" s="132">
        <f t="shared" si="701"/>
        <v>10.246</v>
      </c>
      <c r="BR1029" s="132">
        <f t="shared" si="702"/>
        <v>0.37828000000000001</v>
      </c>
      <c r="BS1029" s="132">
        <f t="shared" si="690"/>
        <v>0.26711000000000001</v>
      </c>
      <c r="BT1029" s="132">
        <f t="shared" si="691"/>
        <v>1.4199000000000002</v>
      </c>
      <c r="BU1029" s="132"/>
      <c r="BV1029" s="132">
        <f t="shared" si="703"/>
        <v>0.19360000000000002</v>
      </c>
      <c r="BW1029" s="133">
        <f t="shared" si="668"/>
        <v>1.6167</v>
      </c>
      <c r="BX1029" s="133">
        <f t="shared" si="668"/>
        <v>1.6589</v>
      </c>
      <c r="BY1029" s="133">
        <f t="shared" si="692"/>
        <v>0.2437</v>
      </c>
      <c r="BZ1029" s="133">
        <f t="shared" si="693"/>
        <v>0.46800000000000003</v>
      </c>
      <c r="CA1029" s="133">
        <f t="shared" si="694"/>
        <v>1.9700000000000002E-2</v>
      </c>
      <c r="CB1029" s="133">
        <f t="shared" si="695"/>
        <v>8.17</v>
      </c>
      <c r="CC1029" s="133"/>
      <c r="CD1029" s="133">
        <f t="shared" si="696"/>
        <v>1.8780000000000001</v>
      </c>
    </row>
    <row r="1030" spans="1:82" ht="15.75" x14ac:dyDescent="0.25">
      <c r="A1030" s="125">
        <v>44128</v>
      </c>
      <c r="B1030" s="126">
        <v>14769</v>
      </c>
      <c r="C1030" s="126">
        <v>49842</v>
      </c>
      <c r="D1030" s="126">
        <v>69508</v>
      </c>
      <c r="E1030" s="126">
        <v>14398</v>
      </c>
      <c r="F1030" s="126">
        <v>44035</v>
      </c>
      <c r="G1030" s="126">
        <v>2076</v>
      </c>
      <c r="H1030" s="126">
        <v>16092</v>
      </c>
      <c r="I1030" s="126">
        <v>15601</v>
      </c>
      <c r="J1030" s="126">
        <v>103448</v>
      </c>
      <c r="K1030" s="126">
        <v>77233</v>
      </c>
      <c r="L1030" s="126">
        <v>4575</v>
      </c>
      <c r="M1030" s="126">
        <v>15039</v>
      </c>
      <c r="N1030" s="126">
        <v>195</v>
      </c>
      <c r="O1030" s="126">
        <v>17540</v>
      </c>
      <c r="P1030" s="126">
        <v>18942</v>
      </c>
      <c r="Q1030" s="135">
        <v>2437</v>
      </c>
      <c r="R1030" s="126">
        <v>13787</v>
      </c>
      <c r="S1030" s="126">
        <v>47686</v>
      </c>
      <c r="T1030" s="126">
        <v>23863</v>
      </c>
      <c r="U1030" s="126">
        <v>3321</v>
      </c>
      <c r="V1030" s="126">
        <v>27972</v>
      </c>
      <c r="W1030" s="146">
        <v>31798</v>
      </c>
      <c r="X1030" s="126">
        <v>15176</v>
      </c>
      <c r="Y1030" s="126">
        <v>12938</v>
      </c>
      <c r="Z1030" s="126">
        <v>15884</v>
      </c>
      <c r="AA1030" s="126">
        <v>47097</v>
      </c>
      <c r="AB1030" s="126">
        <v>1048</v>
      </c>
      <c r="AC1030" s="126">
        <v>637</v>
      </c>
      <c r="AD1030" s="126">
        <v>6585</v>
      </c>
      <c r="AE1030" s="126">
        <v>30590</v>
      </c>
      <c r="AF1030" s="126">
        <v>6279</v>
      </c>
      <c r="AG1030" s="126">
        <v>19910</v>
      </c>
      <c r="AH1030" s="126">
        <v>40450</v>
      </c>
      <c r="AI1030" s="126">
        <v>32430</v>
      </c>
      <c r="AJ1030" s="126">
        <v>373880</v>
      </c>
      <c r="AK1030" s="128">
        <f t="shared" si="669"/>
        <v>0.15039000000000002</v>
      </c>
      <c r="AL1030" s="129">
        <f t="shared" si="670"/>
        <v>1.4769000000000001</v>
      </c>
      <c r="AM1030" s="129">
        <f t="shared" si="675"/>
        <v>2.4921000000000002</v>
      </c>
      <c r="AN1030" s="129">
        <f t="shared" si="675"/>
        <v>3.4754</v>
      </c>
      <c r="AO1030" s="129">
        <f t="shared" si="672"/>
        <v>10.344800000000001</v>
      </c>
      <c r="AP1030" s="129">
        <f t="shared" si="673"/>
        <v>3.86165</v>
      </c>
      <c r="AQ1030" s="129">
        <f t="shared" si="674"/>
        <v>0.40450000000000003</v>
      </c>
      <c r="AR1030" s="129">
        <f t="shared" si="674"/>
        <v>0.32430000000000003</v>
      </c>
      <c r="AT1030" s="131">
        <f t="shared" si="697"/>
        <v>44128</v>
      </c>
      <c r="AU1030" s="132">
        <f t="shared" si="676"/>
        <v>0.30590000000000001</v>
      </c>
      <c r="AV1030" s="132">
        <f t="shared" si="677"/>
        <v>0.47097000000000006</v>
      </c>
      <c r="AW1030" s="132">
        <f t="shared" si="678"/>
        <v>0.47686000000000006</v>
      </c>
      <c r="AX1030" s="132">
        <f t="shared" si="679"/>
        <v>6.3700000000000007E-3</v>
      </c>
      <c r="AY1030" s="132">
        <f t="shared" si="680"/>
        <v>1.0480000000000001E-2</v>
      </c>
      <c r="AZ1030" s="132">
        <f t="shared" si="681"/>
        <v>0.27972000000000002</v>
      </c>
      <c r="BA1030" s="132">
        <f t="shared" si="682"/>
        <v>0.12938000000000002</v>
      </c>
      <c r="BB1030" s="132">
        <f t="shared" si="683"/>
        <v>0.63596000000000008</v>
      </c>
      <c r="BC1030" s="132">
        <f t="shared" si="684"/>
        <v>0.15884000000000001</v>
      </c>
      <c r="BD1030" s="132">
        <f t="shared" si="685"/>
        <v>0.15176000000000001</v>
      </c>
      <c r="BE1030" s="132">
        <f t="shared" si="686"/>
        <v>6.2789999999999999E-2</v>
      </c>
      <c r="BF1030" s="132">
        <f t="shared" si="687"/>
        <v>6.5850000000000006E-2</v>
      </c>
      <c r="BG1030" s="132">
        <f t="shared" si="698"/>
        <v>1.9910000000000001E-2</v>
      </c>
      <c r="BH1030" s="132"/>
      <c r="BI1030" s="132">
        <f t="shared" si="666"/>
        <v>1.4769000000000001</v>
      </c>
      <c r="BJ1030" s="132">
        <f t="shared" si="666"/>
        <v>2.4921000000000002</v>
      </c>
      <c r="BK1030" s="132">
        <f t="shared" si="666"/>
        <v>3.4754</v>
      </c>
      <c r="BL1030" s="132">
        <f t="shared" si="688"/>
        <v>0.33210000000000001</v>
      </c>
      <c r="BM1030" s="132">
        <f t="shared" si="699"/>
        <v>1.4398</v>
      </c>
      <c r="BN1030" s="132">
        <f t="shared" si="689"/>
        <v>0.88070000000000004</v>
      </c>
      <c r="BO1030" s="132"/>
      <c r="BP1030" s="132">
        <f t="shared" si="700"/>
        <v>3.86165</v>
      </c>
      <c r="BQ1030" s="132">
        <f t="shared" si="701"/>
        <v>10.344800000000001</v>
      </c>
      <c r="BR1030" s="132">
        <f t="shared" si="702"/>
        <v>0.37387999999999999</v>
      </c>
      <c r="BS1030" s="132">
        <f t="shared" si="690"/>
        <v>0.23863000000000001</v>
      </c>
      <c r="BT1030" s="132">
        <f t="shared" si="691"/>
        <v>1.3787</v>
      </c>
      <c r="BU1030" s="132"/>
      <c r="BV1030" s="132">
        <f t="shared" si="703"/>
        <v>0.20760000000000001</v>
      </c>
      <c r="BW1030" s="133">
        <f t="shared" si="668"/>
        <v>1.6092000000000002</v>
      </c>
      <c r="BX1030" s="133">
        <f t="shared" si="668"/>
        <v>1.5601</v>
      </c>
      <c r="BY1030" s="133">
        <f t="shared" si="692"/>
        <v>0.2437</v>
      </c>
      <c r="BZ1030" s="133">
        <f t="shared" si="693"/>
        <v>0.45750000000000002</v>
      </c>
      <c r="CA1030" s="133">
        <f t="shared" si="694"/>
        <v>1.95E-2</v>
      </c>
      <c r="CB1030" s="133">
        <f t="shared" si="695"/>
        <v>8.77</v>
      </c>
      <c r="CC1030" s="133"/>
      <c r="CD1030" s="133">
        <f t="shared" si="696"/>
        <v>1.8942000000000001</v>
      </c>
    </row>
    <row r="1031" spans="1:82" ht="15.75" x14ac:dyDescent="0.25">
      <c r="A1031" s="125">
        <v>44129</v>
      </c>
      <c r="B1031" s="126">
        <v>14732</v>
      </c>
      <c r="C1031" s="126">
        <v>49939</v>
      </c>
      <c r="D1031" s="126">
        <v>69174</v>
      </c>
      <c r="E1031" s="126">
        <v>14302</v>
      </c>
      <c r="F1031" s="126">
        <v>43260</v>
      </c>
      <c r="G1031" s="126">
        <v>1952</v>
      </c>
      <c r="H1031" s="126">
        <v>15402</v>
      </c>
      <c r="I1031" s="126">
        <v>15828</v>
      </c>
      <c r="J1031" s="126">
        <v>102346</v>
      </c>
      <c r="K1031" s="126">
        <v>76200</v>
      </c>
      <c r="L1031" s="126">
        <v>4316</v>
      </c>
      <c r="M1031" s="126">
        <v>15214</v>
      </c>
      <c r="N1031" s="126">
        <v>181</v>
      </c>
      <c r="O1031" s="126">
        <v>16630</v>
      </c>
      <c r="P1031" s="126">
        <v>18276</v>
      </c>
      <c r="Q1031" s="135">
        <v>2437</v>
      </c>
      <c r="R1031" s="126">
        <v>13755</v>
      </c>
      <c r="S1031" s="126">
        <v>47854</v>
      </c>
      <c r="T1031" s="126">
        <v>26559</v>
      </c>
      <c r="U1031" s="126">
        <v>3238</v>
      </c>
      <c r="V1031" s="126">
        <v>29714</v>
      </c>
      <c r="W1031" s="146">
        <v>31798</v>
      </c>
      <c r="X1031" s="126">
        <v>14939</v>
      </c>
      <c r="Y1031" s="126">
        <v>13095</v>
      </c>
      <c r="Z1031" s="126">
        <v>14115</v>
      </c>
      <c r="AA1031" s="126">
        <v>48070</v>
      </c>
      <c r="AB1031" s="126">
        <v>941</v>
      </c>
      <c r="AC1031" s="126">
        <v>665</v>
      </c>
      <c r="AD1031" s="126">
        <v>4121</v>
      </c>
      <c r="AE1031" s="126">
        <v>31150</v>
      </c>
      <c r="AF1031" s="126">
        <v>6083</v>
      </c>
      <c r="AG1031" s="126">
        <v>11010</v>
      </c>
      <c r="AH1031" s="126">
        <v>32520</v>
      </c>
      <c r="AI1031" s="126">
        <v>24660</v>
      </c>
      <c r="AJ1031" s="126">
        <v>369200</v>
      </c>
      <c r="AK1031" s="128">
        <f t="shared" si="669"/>
        <v>0.15214000000000003</v>
      </c>
      <c r="AL1031" s="129">
        <f t="shared" si="670"/>
        <v>1.4732000000000001</v>
      </c>
      <c r="AM1031" s="129">
        <f t="shared" si="675"/>
        <v>2.49695</v>
      </c>
      <c r="AN1031" s="129">
        <f t="shared" si="675"/>
        <v>3.4587000000000003</v>
      </c>
      <c r="AO1031" s="129">
        <f t="shared" si="672"/>
        <v>10.2346</v>
      </c>
      <c r="AP1031" s="129">
        <f t="shared" si="673"/>
        <v>3.81</v>
      </c>
      <c r="AQ1031" s="129">
        <f t="shared" si="674"/>
        <v>0.32520000000000004</v>
      </c>
      <c r="AR1031" s="129">
        <f t="shared" si="674"/>
        <v>0.24660000000000001</v>
      </c>
      <c r="AT1031" s="131">
        <f t="shared" si="697"/>
        <v>44129</v>
      </c>
      <c r="AU1031" s="132">
        <f t="shared" si="676"/>
        <v>0.3115</v>
      </c>
      <c r="AV1031" s="132">
        <f t="shared" si="677"/>
        <v>0.48070000000000002</v>
      </c>
      <c r="AW1031" s="132">
        <f t="shared" si="678"/>
        <v>0.47854000000000002</v>
      </c>
      <c r="AX1031" s="132">
        <f t="shared" si="679"/>
        <v>6.6500000000000005E-3</v>
      </c>
      <c r="AY1031" s="132">
        <f t="shared" si="680"/>
        <v>9.41E-3</v>
      </c>
      <c r="AZ1031" s="132">
        <f t="shared" si="681"/>
        <v>0.29714000000000002</v>
      </c>
      <c r="BA1031" s="132">
        <f t="shared" si="682"/>
        <v>0.13095000000000001</v>
      </c>
      <c r="BB1031" s="132">
        <f t="shared" si="683"/>
        <v>0.63596000000000008</v>
      </c>
      <c r="BC1031" s="132">
        <f t="shared" si="684"/>
        <v>0.14115</v>
      </c>
      <c r="BD1031" s="132">
        <f t="shared" si="685"/>
        <v>0.14939000000000002</v>
      </c>
      <c r="BE1031" s="132">
        <f t="shared" si="686"/>
        <v>6.0830000000000002E-2</v>
      </c>
      <c r="BF1031" s="132">
        <f t="shared" si="687"/>
        <v>4.1210000000000004E-2</v>
      </c>
      <c r="BG1031" s="132">
        <f t="shared" si="698"/>
        <v>1.1009999999999999E-2</v>
      </c>
      <c r="BH1031" s="132"/>
      <c r="BI1031" s="132">
        <f t="shared" si="666"/>
        <v>1.4732000000000001</v>
      </c>
      <c r="BJ1031" s="132">
        <f t="shared" si="666"/>
        <v>2.49695</v>
      </c>
      <c r="BK1031" s="132">
        <f t="shared" si="666"/>
        <v>3.4587000000000003</v>
      </c>
      <c r="BL1031" s="132">
        <f t="shared" si="688"/>
        <v>0.32380000000000003</v>
      </c>
      <c r="BM1031" s="132">
        <f t="shared" si="699"/>
        <v>1.4302000000000001</v>
      </c>
      <c r="BN1031" s="132">
        <f t="shared" si="689"/>
        <v>0.86520000000000008</v>
      </c>
      <c r="BO1031" s="132"/>
      <c r="BP1031" s="132">
        <f t="shared" si="700"/>
        <v>3.81</v>
      </c>
      <c r="BQ1031" s="132">
        <f t="shared" si="701"/>
        <v>10.2346</v>
      </c>
      <c r="BR1031" s="132">
        <f t="shared" si="702"/>
        <v>0.36919999999999997</v>
      </c>
      <c r="BS1031" s="132">
        <f t="shared" si="690"/>
        <v>0.26559000000000005</v>
      </c>
      <c r="BT1031" s="132">
        <f t="shared" si="691"/>
        <v>1.3755000000000002</v>
      </c>
      <c r="BU1031" s="132"/>
      <c r="BV1031" s="132">
        <f t="shared" si="703"/>
        <v>0.19520000000000001</v>
      </c>
      <c r="BW1031" s="133">
        <f t="shared" si="668"/>
        <v>1.5402</v>
      </c>
      <c r="BX1031" s="133">
        <f t="shared" si="668"/>
        <v>1.5828</v>
      </c>
      <c r="BY1031" s="133">
        <f t="shared" si="692"/>
        <v>0.2437</v>
      </c>
      <c r="BZ1031" s="133">
        <f t="shared" si="693"/>
        <v>0.43160000000000004</v>
      </c>
      <c r="CA1031" s="133">
        <f t="shared" si="694"/>
        <v>1.8100000000000002E-2</v>
      </c>
      <c r="CB1031" s="133">
        <f t="shared" si="695"/>
        <v>8.3149999999999995</v>
      </c>
      <c r="CC1031" s="133"/>
      <c r="CD1031" s="133">
        <f t="shared" si="696"/>
        <v>1.8276000000000001</v>
      </c>
    </row>
    <row r="1032" spans="1:82" ht="15.75" x14ac:dyDescent="0.25">
      <c r="A1032" s="125">
        <v>44130</v>
      </c>
      <c r="B1032" s="138">
        <v>14371</v>
      </c>
      <c r="C1032" s="138">
        <v>49039</v>
      </c>
      <c r="D1032" s="138">
        <v>68480</v>
      </c>
      <c r="E1032" s="138">
        <v>14389</v>
      </c>
      <c r="F1032" s="138">
        <v>40245</v>
      </c>
      <c r="G1032" s="138">
        <v>1912</v>
      </c>
      <c r="H1032" s="138">
        <v>14766</v>
      </c>
      <c r="I1032" s="138">
        <v>15585</v>
      </c>
      <c r="J1032" s="138">
        <v>101786</v>
      </c>
      <c r="K1032" s="138">
        <v>76090</v>
      </c>
      <c r="L1032" s="138">
        <v>4400</v>
      </c>
      <c r="M1032" s="138">
        <v>12880</v>
      </c>
      <c r="N1032" s="138">
        <v>240</v>
      </c>
      <c r="O1032" s="138">
        <v>15766</v>
      </c>
      <c r="P1032" s="138">
        <v>17272</v>
      </c>
      <c r="Q1032" s="135">
        <v>2437</v>
      </c>
      <c r="R1032" s="138">
        <v>13869</v>
      </c>
      <c r="S1032" s="138">
        <v>50106</v>
      </c>
      <c r="T1032" s="138">
        <v>23797</v>
      </c>
      <c r="U1032" s="138">
        <v>3240</v>
      </c>
      <c r="V1032" s="138">
        <v>27390</v>
      </c>
      <c r="W1032" s="146">
        <v>31798</v>
      </c>
      <c r="X1032" s="138">
        <v>14422</v>
      </c>
      <c r="Y1032" s="138">
        <v>13291</v>
      </c>
      <c r="Z1032" s="138">
        <v>13237</v>
      </c>
      <c r="AA1032" s="138">
        <v>47332</v>
      </c>
      <c r="AB1032" s="138">
        <v>909</v>
      </c>
      <c r="AC1032" s="138">
        <v>544</v>
      </c>
      <c r="AD1032" s="138">
        <v>7575</v>
      </c>
      <c r="AE1032" s="138">
        <v>31432</v>
      </c>
      <c r="AF1032" s="138">
        <v>7538</v>
      </c>
      <c r="AG1032" s="138">
        <v>19910</v>
      </c>
      <c r="AH1032" s="138">
        <v>83790</v>
      </c>
      <c r="AI1032" s="138">
        <v>69530</v>
      </c>
      <c r="AJ1032" s="138">
        <v>366260</v>
      </c>
      <c r="AK1032" s="128">
        <f t="shared" si="669"/>
        <v>0.1288</v>
      </c>
      <c r="AL1032" s="129">
        <f t="shared" si="670"/>
        <v>1.4371</v>
      </c>
      <c r="AM1032" s="129">
        <f t="shared" si="675"/>
        <v>2.4519500000000001</v>
      </c>
      <c r="AN1032" s="129">
        <f t="shared" si="675"/>
        <v>3.4240000000000004</v>
      </c>
      <c r="AO1032" s="129">
        <f t="shared" si="672"/>
        <v>10.178600000000001</v>
      </c>
      <c r="AP1032" s="129">
        <f t="shared" si="673"/>
        <v>3.8045</v>
      </c>
      <c r="AQ1032" s="129">
        <f t="shared" si="674"/>
        <v>0.83790000000000009</v>
      </c>
      <c r="AR1032" s="129">
        <f t="shared" si="674"/>
        <v>0.69530000000000003</v>
      </c>
      <c r="AT1032" s="131">
        <f t="shared" si="697"/>
        <v>44130</v>
      </c>
      <c r="AU1032" s="132">
        <f t="shared" si="676"/>
        <v>0.31432000000000004</v>
      </c>
      <c r="AV1032" s="132">
        <f t="shared" si="677"/>
        <v>0.47332000000000002</v>
      </c>
      <c r="AW1032" s="132">
        <f t="shared" si="678"/>
        <v>0.50106000000000006</v>
      </c>
      <c r="AX1032" s="132">
        <f t="shared" si="679"/>
        <v>5.4400000000000004E-3</v>
      </c>
      <c r="AY1032" s="132">
        <f t="shared" si="680"/>
        <v>9.0900000000000009E-3</v>
      </c>
      <c r="AZ1032" s="132">
        <f t="shared" si="681"/>
        <v>0.27390000000000003</v>
      </c>
      <c r="BA1032" s="132">
        <f t="shared" si="682"/>
        <v>0.13291</v>
      </c>
      <c r="BB1032" s="132">
        <f t="shared" si="683"/>
        <v>0.63596000000000008</v>
      </c>
      <c r="BC1032" s="132">
        <f t="shared" si="684"/>
        <v>0.13237000000000002</v>
      </c>
      <c r="BD1032" s="132">
        <f t="shared" si="685"/>
        <v>0.14422000000000001</v>
      </c>
      <c r="BE1032" s="132">
        <f t="shared" si="686"/>
        <v>7.5380000000000003E-2</v>
      </c>
      <c r="BF1032" s="132">
        <f t="shared" si="687"/>
        <v>7.5750000000000012E-2</v>
      </c>
      <c r="BG1032" s="132">
        <f t="shared" si="698"/>
        <v>1.9910000000000001E-2</v>
      </c>
      <c r="BH1032" s="132"/>
      <c r="BI1032" s="132">
        <f t="shared" si="666"/>
        <v>1.4371</v>
      </c>
      <c r="BJ1032" s="132">
        <f t="shared" si="666"/>
        <v>2.4519500000000001</v>
      </c>
      <c r="BK1032" s="132">
        <f t="shared" si="666"/>
        <v>3.4240000000000004</v>
      </c>
      <c r="BL1032" s="132">
        <f t="shared" si="688"/>
        <v>0.32400000000000001</v>
      </c>
      <c r="BM1032" s="132">
        <f t="shared" si="699"/>
        <v>1.4389000000000001</v>
      </c>
      <c r="BN1032" s="132">
        <f t="shared" si="689"/>
        <v>0.80490000000000006</v>
      </c>
      <c r="BO1032" s="132"/>
      <c r="BP1032" s="132">
        <f t="shared" si="700"/>
        <v>3.8045</v>
      </c>
      <c r="BQ1032" s="132">
        <f t="shared" si="701"/>
        <v>10.178600000000001</v>
      </c>
      <c r="BR1032" s="132">
        <f t="shared" si="702"/>
        <v>0.36625999999999997</v>
      </c>
      <c r="BS1032" s="132">
        <f t="shared" si="690"/>
        <v>0.23797000000000001</v>
      </c>
      <c r="BT1032" s="132">
        <f t="shared" si="691"/>
        <v>1.3869</v>
      </c>
      <c r="BU1032" s="132"/>
      <c r="BV1032" s="132">
        <f t="shared" si="703"/>
        <v>0.19120000000000001</v>
      </c>
      <c r="BW1032" s="133">
        <f t="shared" si="668"/>
        <v>1.4766000000000001</v>
      </c>
      <c r="BX1032" s="133">
        <f t="shared" si="668"/>
        <v>1.5585</v>
      </c>
      <c r="BY1032" s="133">
        <f t="shared" si="692"/>
        <v>0.2437</v>
      </c>
      <c r="BZ1032" s="133">
        <f t="shared" si="693"/>
        <v>0.44</v>
      </c>
      <c r="CA1032" s="133">
        <f t="shared" si="694"/>
        <v>2.4E-2</v>
      </c>
      <c r="CB1032" s="133">
        <f t="shared" si="695"/>
        <v>7.883</v>
      </c>
      <c r="CC1032" s="133"/>
      <c r="CD1032" s="133">
        <f t="shared" si="696"/>
        <v>1.7272000000000001</v>
      </c>
    </row>
    <row r="1033" spans="1:82" ht="15.75" x14ac:dyDescent="0.25">
      <c r="A1033" s="125">
        <v>44131</v>
      </c>
      <c r="B1033" s="138">
        <v>14239</v>
      </c>
      <c r="C1033" s="138">
        <v>48611</v>
      </c>
      <c r="D1033" s="138">
        <v>67800</v>
      </c>
      <c r="E1033" s="138">
        <v>14581</v>
      </c>
      <c r="F1033" s="138">
        <v>40120</v>
      </c>
      <c r="G1033" s="138">
        <v>1633</v>
      </c>
      <c r="H1033" s="138">
        <v>13756</v>
      </c>
      <c r="I1033" s="138">
        <v>14438</v>
      </c>
      <c r="J1033" s="138">
        <v>100563</v>
      </c>
      <c r="K1033" s="138">
        <v>74708</v>
      </c>
      <c r="L1033" s="138">
        <v>4024</v>
      </c>
      <c r="M1033" s="138">
        <v>12292</v>
      </c>
      <c r="N1033" s="138">
        <v>226</v>
      </c>
      <c r="O1033" s="138">
        <v>14485</v>
      </c>
      <c r="P1033" s="138">
        <v>16509</v>
      </c>
      <c r="Q1033" s="135">
        <v>2437</v>
      </c>
      <c r="R1033" s="138">
        <v>14266</v>
      </c>
      <c r="S1033" s="138">
        <v>50554</v>
      </c>
      <c r="T1033" s="138">
        <v>26824</v>
      </c>
      <c r="U1033" s="138">
        <v>3161</v>
      </c>
      <c r="V1033" s="138">
        <v>27313</v>
      </c>
      <c r="W1033" s="146">
        <v>31798</v>
      </c>
      <c r="X1033" s="138">
        <v>13673</v>
      </c>
      <c r="Y1033" s="138">
        <v>13525</v>
      </c>
      <c r="Z1033" s="138">
        <v>13254</v>
      </c>
      <c r="AA1033" s="138">
        <v>46654</v>
      </c>
      <c r="AB1033" s="138">
        <v>831</v>
      </c>
      <c r="AC1033" s="138">
        <v>440</v>
      </c>
      <c r="AD1033" s="138">
        <v>6950</v>
      </c>
      <c r="AE1033" s="138">
        <v>32987</v>
      </c>
      <c r="AF1033" s="138">
        <v>7311</v>
      </c>
      <c r="AG1033" s="138">
        <v>19910</v>
      </c>
      <c r="AH1033" s="138">
        <v>33660</v>
      </c>
      <c r="AI1033" s="138">
        <v>23410</v>
      </c>
      <c r="AJ1033" s="138">
        <v>351220</v>
      </c>
      <c r="AK1033" s="128">
        <f t="shared" si="669"/>
        <v>0.12292000000000002</v>
      </c>
      <c r="AL1033" s="129">
        <f t="shared" si="670"/>
        <v>1.4239000000000002</v>
      </c>
      <c r="AM1033" s="129">
        <f t="shared" si="675"/>
        <v>2.4305500000000002</v>
      </c>
      <c r="AN1033" s="129">
        <f t="shared" si="675"/>
        <v>3.39</v>
      </c>
      <c r="AO1033" s="129">
        <f t="shared" si="672"/>
        <v>10.0563</v>
      </c>
      <c r="AP1033" s="129">
        <f t="shared" si="673"/>
        <v>3.7354000000000003</v>
      </c>
      <c r="AQ1033" s="129">
        <f t="shared" si="674"/>
        <v>0.33660000000000001</v>
      </c>
      <c r="AR1033" s="129">
        <f t="shared" si="674"/>
        <v>0.23410000000000003</v>
      </c>
      <c r="AT1033" s="131">
        <f t="shared" si="697"/>
        <v>44131</v>
      </c>
      <c r="AU1033" s="132">
        <f t="shared" si="676"/>
        <v>0.32987000000000005</v>
      </c>
      <c r="AV1033" s="132">
        <f t="shared" si="677"/>
        <v>0.46654000000000007</v>
      </c>
      <c r="AW1033" s="132">
        <f t="shared" si="678"/>
        <v>0.50553999999999999</v>
      </c>
      <c r="AX1033" s="132">
        <f t="shared" si="679"/>
        <v>4.4000000000000003E-3</v>
      </c>
      <c r="AY1033" s="132">
        <f t="shared" si="680"/>
        <v>8.3100000000000014E-3</v>
      </c>
      <c r="AZ1033" s="132">
        <f t="shared" si="681"/>
        <v>0.27313000000000004</v>
      </c>
      <c r="BA1033" s="132">
        <f t="shared" si="682"/>
        <v>0.13525000000000001</v>
      </c>
      <c r="BB1033" s="132">
        <f t="shared" si="683"/>
        <v>0.63596000000000008</v>
      </c>
      <c r="BC1033" s="132">
        <f t="shared" si="684"/>
        <v>0.13254000000000002</v>
      </c>
      <c r="BD1033" s="132">
        <f t="shared" si="685"/>
        <v>0.13673000000000002</v>
      </c>
      <c r="BE1033" s="132">
        <f t="shared" si="686"/>
        <v>7.3110000000000008E-2</v>
      </c>
      <c r="BF1033" s="132">
        <f t="shared" si="687"/>
        <v>6.9500000000000006E-2</v>
      </c>
      <c r="BG1033" s="132">
        <f t="shared" si="698"/>
        <v>1.9910000000000001E-2</v>
      </c>
      <c r="BH1033" s="132"/>
      <c r="BI1033" s="132">
        <f t="shared" si="666"/>
        <v>1.4239000000000002</v>
      </c>
      <c r="BJ1033" s="132">
        <f t="shared" si="666"/>
        <v>2.4305500000000002</v>
      </c>
      <c r="BK1033" s="132">
        <f t="shared" si="666"/>
        <v>3.39</v>
      </c>
      <c r="BL1033" s="132">
        <f t="shared" si="688"/>
        <v>0.31609999999999999</v>
      </c>
      <c r="BM1033" s="132">
        <f t="shared" si="699"/>
        <v>1.4581000000000002</v>
      </c>
      <c r="BN1033" s="132">
        <f t="shared" si="689"/>
        <v>0.80240000000000011</v>
      </c>
      <c r="BO1033" s="132"/>
      <c r="BP1033" s="132">
        <f t="shared" si="700"/>
        <v>3.7354000000000003</v>
      </c>
      <c r="BQ1033" s="132">
        <f t="shared" si="701"/>
        <v>10.0563</v>
      </c>
      <c r="BR1033" s="132">
        <f t="shared" si="702"/>
        <v>0.35121999999999998</v>
      </c>
      <c r="BS1033" s="132">
        <f t="shared" si="690"/>
        <v>0.26824000000000003</v>
      </c>
      <c r="BT1033" s="132">
        <f t="shared" si="691"/>
        <v>1.4266000000000001</v>
      </c>
      <c r="BU1033" s="132"/>
      <c r="BV1033" s="132">
        <f t="shared" si="703"/>
        <v>0.1633</v>
      </c>
      <c r="BW1033" s="133">
        <f t="shared" si="668"/>
        <v>1.3756000000000002</v>
      </c>
      <c r="BX1033" s="133">
        <f t="shared" si="668"/>
        <v>1.4438</v>
      </c>
      <c r="BY1033" s="133">
        <f t="shared" si="692"/>
        <v>0.2437</v>
      </c>
      <c r="BZ1033" s="133">
        <f t="shared" si="693"/>
        <v>0.40240000000000004</v>
      </c>
      <c r="CA1033" s="133">
        <f t="shared" si="694"/>
        <v>2.2600000000000002E-2</v>
      </c>
      <c r="CB1033" s="133">
        <f t="shared" si="695"/>
        <v>7.2424999999999997</v>
      </c>
      <c r="CC1033" s="133"/>
      <c r="CD1033" s="133">
        <f t="shared" si="696"/>
        <v>1.6509</v>
      </c>
    </row>
    <row r="1034" spans="1:82" ht="15.75" x14ac:dyDescent="0.25">
      <c r="A1034" s="125">
        <v>44132</v>
      </c>
      <c r="B1034" s="138">
        <v>14128</v>
      </c>
      <c r="C1034" s="138">
        <v>48090</v>
      </c>
      <c r="D1034" s="138">
        <v>67484</v>
      </c>
      <c r="E1034" s="138">
        <v>14477</v>
      </c>
      <c r="F1034" s="138">
        <v>39975</v>
      </c>
      <c r="G1034" s="138">
        <v>1601</v>
      </c>
      <c r="H1034" s="138">
        <v>13227</v>
      </c>
      <c r="I1034" s="138">
        <v>13775</v>
      </c>
      <c r="J1034" s="138">
        <v>100332</v>
      </c>
      <c r="K1034" s="138">
        <v>74155</v>
      </c>
      <c r="L1034" s="138">
        <v>3924</v>
      </c>
      <c r="M1034" s="138">
        <v>12731</v>
      </c>
      <c r="N1034" s="138">
        <v>229</v>
      </c>
      <c r="O1034" s="138">
        <v>14086</v>
      </c>
      <c r="P1034" s="138">
        <v>16555</v>
      </c>
      <c r="Q1034" s="135">
        <v>2437</v>
      </c>
      <c r="R1034" s="138">
        <v>13807</v>
      </c>
      <c r="S1034" s="138">
        <v>49623</v>
      </c>
      <c r="T1034" s="138">
        <v>23018</v>
      </c>
      <c r="U1034" s="138">
        <v>3129</v>
      </c>
      <c r="V1034" s="138">
        <v>26816</v>
      </c>
      <c r="W1034" s="146">
        <v>41093</v>
      </c>
      <c r="X1034" s="138">
        <v>13336</v>
      </c>
      <c r="Y1034" s="138">
        <v>12724</v>
      </c>
      <c r="Z1034" s="138">
        <v>12600</v>
      </c>
      <c r="AA1034" s="138">
        <v>45854</v>
      </c>
      <c r="AB1034" s="138">
        <v>761</v>
      </c>
      <c r="AC1034" s="138">
        <v>606</v>
      </c>
      <c r="AD1034" s="138">
        <v>4140</v>
      </c>
      <c r="AE1034" s="138">
        <v>36094</v>
      </c>
      <c r="AF1034" s="138">
        <v>7122</v>
      </c>
      <c r="AG1034" s="138">
        <v>19910</v>
      </c>
      <c r="AH1034" s="138">
        <v>30090</v>
      </c>
      <c r="AI1034" s="138">
        <v>25950</v>
      </c>
      <c r="AJ1034" s="138">
        <v>334700</v>
      </c>
      <c r="AK1034" s="128">
        <f t="shared" si="669"/>
        <v>0.12731000000000001</v>
      </c>
      <c r="AL1034" s="129">
        <f t="shared" si="670"/>
        <v>1.4128000000000001</v>
      </c>
      <c r="AM1034" s="129">
        <f t="shared" si="675"/>
        <v>2.4045000000000001</v>
      </c>
      <c r="AN1034" s="129">
        <f t="shared" si="675"/>
        <v>3.3742000000000001</v>
      </c>
      <c r="AO1034" s="129">
        <f t="shared" si="672"/>
        <v>10.033200000000001</v>
      </c>
      <c r="AP1034" s="129">
        <f t="shared" si="673"/>
        <v>3.7077500000000003</v>
      </c>
      <c r="AQ1034" s="129">
        <f t="shared" si="674"/>
        <v>0.3009</v>
      </c>
      <c r="AR1034" s="129">
        <f t="shared" si="674"/>
        <v>0.25950000000000001</v>
      </c>
      <c r="AT1034" s="131">
        <f t="shared" si="697"/>
        <v>44132</v>
      </c>
      <c r="AU1034" s="132">
        <f t="shared" si="676"/>
        <v>0.36094000000000004</v>
      </c>
      <c r="AV1034" s="132">
        <f t="shared" si="677"/>
        <v>0.45854000000000006</v>
      </c>
      <c r="AW1034" s="132">
        <f t="shared" si="678"/>
        <v>0.49623000000000006</v>
      </c>
      <c r="AX1034" s="132">
        <f t="shared" si="679"/>
        <v>6.0600000000000003E-3</v>
      </c>
      <c r="AY1034" s="132">
        <f t="shared" si="680"/>
        <v>7.6100000000000004E-3</v>
      </c>
      <c r="AZ1034" s="132">
        <f t="shared" si="681"/>
        <v>0.26816000000000001</v>
      </c>
      <c r="BA1034" s="132">
        <f t="shared" si="682"/>
        <v>0.12724000000000002</v>
      </c>
      <c r="BB1034" s="132">
        <f t="shared" si="683"/>
        <v>0.82186000000000003</v>
      </c>
      <c r="BC1034" s="132">
        <f t="shared" si="684"/>
        <v>0.126</v>
      </c>
      <c r="BD1034" s="132">
        <f t="shared" si="685"/>
        <v>0.13336000000000001</v>
      </c>
      <c r="BE1034" s="132">
        <f t="shared" si="686"/>
        <v>7.1220000000000006E-2</v>
      </c>
      <c r="BF1034" s="132">
        <f t="shared" si="687"/>
        <v>4.1400000000000006E-2</v>
      </c>
      <c r="BG1034" s="132">
        <f t="shared" si="698"/>
        <v>1.9910000000000001E-2</v>
      </c>
      <c r="BH1034" s="132"/>
      <c r="BI1034" s="132">
        <f t="shared" si="666"/>
        <v>1.4128000000000001</v>
      </c>
      <c r="BJ1034" s="132">
        <f t="shared" si="666"/>
        <v>2.4045000000000001</v>
      </c>
      <c r="BK1034" s="132">
        <f t="shared" si="666"/>
        <v>3.3742000000000001</v>
      </c>
      <c r="BL1034" s="132">
        <f t="shared" si="688"/>
        <v>0.31290000000000001</v>
      </c>
      <c r="BM1034" s="132">
        <f t="shared" si="699"/>
        <v>1.4477</v>
      </c>
      <c r="BN1034" s="132">
        <f t="shared" si="689"/>
        <v>0.7995000000000001</v>
      </c>
      <c r="BO1034" s="132"/>
      <c r="BP1034" s="132">
        <f t="shared" si="700"/>
        <v>3.7077500000000003</v>
      </c>
      <c r="BQ1034" s="132">
        <f t="shared" si="701"/>
        <v>10.033200000000001</v>
      </c>
      <c r="BR1034" s="132">
        <f t="shared" si="702"/>
        <v>0.3347</v>
      </c>
      <c r="BS1034" s="132">
        <f t="shared" si="690"/>
        <v>0.23018000000000002</v>
      </c>
      <c r="BT1034" s="132">
        <f t="shared" si="691"/>
        <v>1.3807</v>
      </c>
      <c r="BU1034" s="132"/>
      <c r="BV1034" s="132">
        <f t="shared" si="703"/>
        <v>0.16010000000000002</v>
      </c>
      <c r="BW1034" s="133">
        <f t="shared" si="668"/>
        <v>1.3227</v>
      </c>
      <c r="BX1034" s="133">
        <f t="shared" si="668"/>
        <v>1.3775000000000002</v>
      </c>
      <c r="BY1034" s="133">
        <f t="shared" si="692"/>
        <v>0.2437</v>
      </c>
      <c r="BZ1034" s="133">
        <f t="shared" si="693"/>
        <v>0.39240000000000003</v>
      </c>
      <c r="CA1034" s="133">
        <f t="shared" si="694"/>
        <v>2.29E-2</v>
      </c>
      <c r="CB1034" s="133">
        <f t="shared" si="695"/>
        <v>7.0430000000000001</v>
      </c>
      <c r="CC1034" s="133"/>
      <c r="CD1034" s="133">
        <f t="shared" si="696"/>
        <v>1.6555</v>
      </c>
    </row>
    <row r="1035" spans="1:82" ht="15.75" x14ac:dyDescent="0.25">
      <c r="A1035" s="125">
        <v>44133</v>
      </c>
      <c r="B1035" s="138">
        <v>19683</v>
      </c>
      <c r="C1035" s="138">
        <v>64168</v>
      </c>
      <c r="D1035" s="138">
        <v>86382</v>
      </c>
      <c r="E1035" s="138">
        <v>20308</v>
      </c>
      <c r="F1035" s="138">
        <v>49808</v>
      </c>
      <c r="G1035" s="138">
        <v>4371</v>
      </c>
      <c r="H1035" s="138">
        <v>38193</v>
      </c>
      <c r="I1035" s="138">
        <v>35319</v>
      </c>
      <c r="J1035" s="138">
        <v>124627</v>
      </c>
      <c r="K1035" s="138">
        <v>94416</v>
      </c>
      <c r="L1035" s="138">
        <v>5042</v>
      </c>
      <c r="M1035" s="138">
        <v>16198</v>
      </c>
      <c r="N1035" s="138">
        <v>298</v>
      </c>
      <c r="O1035" s="138">
        <v>22523</v>
      </c>
      <c r="P1035" s="138">
        <v>27698</v>
      </c>
      <c r="Q1035" s="135">
        <v>2437</v>
      </c>
      <c r="R1035" s="138">
        <v>16345</v>
      </c>
      <c r="S1035" s="138">
        <v>49754</v>
      </c>
      <c r="T1035" s="138">
        <v>30663</v>
      </c>
      <c r="U1035" s="138">
        <v>6734</v>
      </c>
      <c r="V1035" s="138">
        <v>36954</v>
      </c>
      <c r="W1035" s="138">
        <v>44592</v>
      </c>
      <c r="X1035" s="138">
        <v>31969</v>
      </c>
      <c r="Y1035" s="138">
        <v>19000</v>
      </c>
      <c r="Z1035" s="138">
        <v>16044</v>
      </c>
      <c r="AA1035" s="138">
        <v>57521</v>
      </c>
      <c r="AB1035" s="138">
        <v>2433</v>
      </c>
      <c r="AC1035" s="138">
        <v>1141</v>
      </c>
      <c r="AD1035" s="138">
        <v>5139</v>
      </c>
      <c r="AE1035" s="138">
        <v>40309</v>
      </c>
      <c r="AF1035" s="138">
        <v>16807</v>
      </c>
      <c r="AG1035" s="138">
        <v>19910</v>
      </c>
      <c r="AH1035" s="138">
        <v>54960</v>
      </c>
      <c r="AI1035" s="138">
        <v>54480</v>
      </c>
      <c r="AJ1035" s="138">
        <v>339000</v>
      </c>
      <c r="AK1035" s="128">
        <f t="shared" si="669"/>
        <v>0.16198000000000001</v>
      </c>
      <c r="AL1035" s="129">
        <f t="shared" si="670"/>
        <v>1.9683000000000002</v>
      </c>
      <c r="AM1035" s="129">
        <f t="shared" si="675"/>
        <v>3.2084000000000001</v>
      </c>
      <c r="AN1035" s="129">
        <f t="shared" si="675"/>
        <v>4.3191000000000006</v>
      </c>
      <c r="AO1035" s="129">
        <f t="shared" si="672"/>
        <v>12.4627</v>
      </c>
      <c r="AP1035" s="129">
        <f t="shared" si="673"/>
        <v>4.7208000000000006</v>
      </c>
      <c r="AQ1035" s="129">
        <f t="shared" si="674"/>
        <v>0.54960000000000009</v>
      </c>
      <c r="AR1035" s="129">
        <f t="shared" si="674"/>
        <v>0.54480000000000006</v>
      </c>
      <c r="AT1035" s="131">
        <f t="shared" si="697"/>
        <v>44133</v>
      </c>
      <c r="AU1035" s="132">
        <f t="shared" si="676"/>
        <v>0.40309000000000006</v>
      </c>
      <c r="AV1035" s="132">
        <f t="shared" si="677"/>
        <v>0.57521</v>
      </c>
      <c r="AW1035" s="132">
        <f t="shared" si="678"/>
        <v>0.49754000000000004</v>
      </c>
      <c r="AX1035" s="132">
        <f t="shared" si="679"/>
        <v>1.1410000000000002E-2</v>
      </c>
      <c r="AY1035" s="132">
        <f t="shared" si="680"/>
        <v>2.4330000000000001E-2</v>
      </c>
      <c r="AZ1035" s="132">
        <f t="shared" si="681"/>
        <v>0.36954000000000004</v>
      </c>
      <c r="BA1035" s="132">
        <f t="shared" si="682"/>
        <v>0.19</v>
      </c>
      <c r="BB1035" s="132">
        <f t="shared" si="683"/>
        <v>0.89184000000000008</v>
      </c>
      <c r="BC1035" s="132">
        <f t="shared" si="684"/>
        <v>0.16044</v>
      </c>
      <c r="BD1035" s="132">
        <f t="shared" si="685"/>
        <v>0.31969000000000003</v>
      </c>
      <c r="BE1035" s="132">
        <f t="shared" si="686"/>
        <v>0.16807000000000002</v>
      </c>
      <c r="BF1035" s="132">
        <f t="shared" si="687"/>
        <v>5.1390000000000005E-2</v>
      </c>
      <c r="BG1035" s="132">
        <f t="shared" si="698"/>
        <v>1.9910000000000001E-2</v>
      </c>
      <c r="BH1035" s="132"/>
      <c r="BI1035" s="132">
        <f t="shared" si="666"/>
        <v>1.9683000000000002</v>
      </c>
      <c r="BJ1035" s="132">
        <f t="shared" si="666"/>
        <v>3.2084000000000001</v>
      </c>
      <c r="BK1035" s="132">
        <f t="shared" si="666"/>
        <v>4.3191000000000006</v>
      </c>
      <c r="BL1035" s="132">
        <f t="shared" si="688"/>
        <v>0.6734</v>
      </c>
      <c r="BM1035" s="132">
        <f t="shared" si="699"/>
        <v>2.0308000000000002</v>
      </c>
      <c r="BN1035" s="132">
        <f t="shared" si="689"/>
        <v>0.99616000000000005</v>
      </c>
      <c r="BO1035" s="132"/>
      <c r="BP1035" s="132">
        <f t="shared" si="700"/>
        <v>4.7208000000000006</v>
      </c>
      <c r="BQ1035" s="132">
        <f t="shared" si="701"/>
        <v>12.4627</v>
      </c>
      <c r="BR1035" s="132">
        <f t="shared" si="702"/>
        <v>0.33899999999999997</v>
      </c>
      <c r="BS1035" s="132">
        <f t="shared" si="690"/>
        <v>0.30663000000000001</v>
      </c>
      <c r="BT1035" s="132">
        <f t="shared" si="691"/>
        <v>1.6345000000000001</v>
      </c>
      <c r="BU1035" s="132"/>
      <c r="BV1035" s="132">
        <f t="shared" si="703"/>
        <v>0.43710000000000004</v>
      </c>
      <c r="BW1035" s="133">
        <f t="shared" si="668"/>
        <v>3.8193000000000001</v>
      </c>
      <c r="BX1035" s="133">
        <f t="shared" si="668"/>
        <v>3.5319000000000003</v>
      </c>
      <c r="BY1035" s="133">
        <f t="shared" si="692"/>
        <v>0.2437</v>
      </c>
      <c r="BZ1035" s="133">
        <f t="shared" si="693"/>
        <v>0.50419999999999998</v>
      </c>
      <c r="CA1035" s="133">
        <f t="shared" si="694"/>
        <v>2.98E-2</v>
      </c>
      <c r="CB1035" s="133">
        <f t="shared" si="695"/>
        <v>11.2615</v>
      </c>
      <c r="CC1035" s="133"/>
      <c r="CD1035" s="133">
        <f t="shared" si="696"/>
        <v>2.7698</v>
      </c>
    </row>
    <row r="1036" spans="1:82" ht="15.75" x14ac:dyDescent="0.25">
      <c r="A1036" s="125">
        <v>44134</v>
      </c>
      <c r="B1036" s="138">
        <v>22042</v>
      </c>
      <c r="C1036" s="138">
        <v>71586</v>
      </c>
      <c r="D1036" s="138">
        <v>94281</v>
      </c>
      <c r="E1036" s="138">
        <v>23506</v>
      </c>
      <c r="F1036" s="138">
        <v>47403</v>
      </c>
      <c r="G1036" s="138">
        <v>5154</v>
      </c>
      <c r="H1036" s="138">
        <v>51080</v>
      </c>
      <c r="I1036" s="138">
        <v>47384</v>
      </c>
      <c r="J1036" s="138">
        <v>145230</v>
      </c>
      <c r="K1036" s="138">
        <v>102828</v>
      </c>
      <c r="L1036" s="138">
        <v>7886</v>
      </c>
      <c r="M1036" s="138">
        <v>8170</v>
      </c>
      <c r="N1036" s="138">
        <v>238</v>
      </c>
      <c r="O1036" s="138">
        <v>33659</v>
      </c>
      <c r="P1036" s="138">
        <v>37476</v>
      </c>
      <c r="Q1036" s="135">
        <v>2437</v>
      </c>
      <c r="R1036" s="138">
        <v>18719</v>
      </c>
      <c r="S1036" s="138">
        <v>63205</v>
      </c>
      <c r="T1036" s="138">
        <v>26096</v>
      </c>
      <c r="U1036" s="138">
        <v>10051</v>
      </c>
      <c r="V1036" s="138">
        <v>40671</v>
      </c>
      <c r="W1036" s="138">
        <v>42440</v>
      </c>
      <c r="X1036" s="138">
        <v>51191</v>
      </c>
      <c r="Y1036" s="138">
        <v>18770</v>
      </c>
      <c r="Z1036" s="138">
        <v>14403</v>
      </c>
      <c r="AA1036" s="138">
        <v>58029</v>
      </c>
      <c r="AB1036" s="138">
        <v>2795</v>
      </c>
      <c r="AC1036" s="138">
        <v>1222</v>
      </c>
      <c r="AD1036" s="138">
        <v>9213</v>
      </c>
      <c r="AE1036" s="138">
        <v>37325</v>
      </c>
      <c r="AF1036" s="138">
        <v>12886</v>
      </c>
      <c r="AG1036" s="138">
        <v>19910</v>
      </c>
      <c r="AH1036" s="138">
        <v>51790</v>
      </c>
      <c r="AI1036" s="138">
        <v>42110</v>
      </c>
      <c r="AJ1036" s="138">
        <v>357480</v>
      </c>
      <c r="AK1036" s="128">
        <f>(M1036)*0.00001</f>
        <v>8.1700000000000009E-2</v>
      </c>
      <c r="AL1036" s="129">
        <f>(B1036)*0.0001</f>
        <v>2.2042000000000002</v>
      </c>
      <c r="AM1036" s="129">
        <f>(C1036)*0.00005</f>
        <v>3.5793000000000004</v>
      </c>
      <c r="AN1036" s="129">
        <f>(D1036)*0.00005</f>
        <v>4.7140500000000003</v>
      </c>
      <c r="AO1036" s="129">
        <f>(J1036)*0.0001</f>
        <v>14.523000000000001</v>
      </c>
      <c r="AP1036" s="129">
        <f>(K1036)*0.00005</f>
        <v>5.1414</v>
      </c>
      <c r="AQ1036" s="129">
        <f>(AH1036)*0.00001</f>
        <v>0.51790000000000003</v>
      </c>
      <c r="AR1036" s="129">
        <f>(AI1036)*0.00001</f>
        <v>0.42110000000000003</v>
      </c>
      <c r="AT1036" s="131">
        <f t="shared" si="697"/>
        <v>44134</v>
      </c>
      <c r="AU1036" s="132">
        <f t="shared" si="676"/>
        <v>0.37325000000000003</v>
      </c>
      <c r="AV1036" s="132">
        <f t="shared" si="677"/>
        <v>0.58029000000000008</v>
      </c>
      <c r="AW1036" s="132">
        <f t="shared" si="678"/>
        <v>0.63205</v>
      </c>
      <c r="AX1036" s="132">
        <f t="shared" si="679"/>
        <v>1.2220000000000002E-2</v>
      </c>
      <c r="AY1036" s="132">
        <f t="shared" si="680"/>
        <v>2.7950000000000003E-2</v>
      </c>
      <c r="AZ1036" s="132">
        <f t="shared" si="681"/>
        <v>0.40671000000000002</v>
      </c>
      <c r="BA1036" s="132">
        <f t="shared" si="682"/>
        <v>0.18770000000000001</v>
      </c>
      <c r="BB1036" s="132">
        <f t="shared" si="683"/>
        <v>0.84880000000000011</v>
      </c>
      <c r="BC1036" s="132">
        <f t="shared" si="684"/>
        <v>0.14403000000000002</v>
      </c>
      <c r="BD1036" s="132">
        <f t="shared" si="685"/>
        <v>0.51191000000000009</v>
      </c>
      <c r="BE1036" s="132">
        <f t="shared" si="686"/>
        <v>0.12886</v>
      </c>
      <c r="BF1036" s="132">
        <f t="shared" si="687"/>
        <v>9.2130000000000004E-2</v>
      </c>
      <c r="BG1036" s="132">
        <f t="shared" si="698"/>
        <v>1.9910000000000001E-2</v>
      </c>
      <c r="BH1036" s="132"/>
      <c r="BI1036" s="132">
        <f t="shared" si="666"/>
        <v>2.2042000000000002</v>
      </c>
      <c r="BJ1036" s="132">
        <f t="shared" si="666"/>
        <v>3.5793000000000004</v>
      </c>
      <c r="BK1036" s="132">
        <f t="shared" si="666"/>
        <v>4.7140500000000003</v>
      </c>
      <c r="BL1036" s="132">
        <f t="shared" si="688"/>
        <v>1.0051000000000001</v>
      </c>
      <c r="BM1036" s="132">
        <f t="shared" si="699"/>
        <v>2.3506</v>
      </c>
      <c r="BN1036" s="132">
        <f t="shared" si="689"/>
        <v>0.94806000000000012</v>
      </c>
      <c r="BO1036" s="132"/>
      <c r="BP1036" s="132">
        <f t="shared" si="700"/>
        <v>5.1414</v>
      </c>
      <c r="BQ1036" s="132">
        <f t="shared" si="701"/>
        <v>14.523000000000001</v>
      </c>
      <c r="BR1036" s="132">
        <f t="shared" si="702"/>
        <v>0.35747999999999996</v>
      </c>
      <c r="BS1036" s="132">
        <f t="shared" si="690"/>
        <v>0.26096000000000003</v>
      </c>
      <c r="BT1036" s="132">
        <f t="shared" si="691"/>
        <v>1.8719000000000001</v>
      </c>
      <c r="BU1036" s="132"/>
      <c r="BV1036" s="132">
        <f t="shared" si="703"/>
        <v>0.51539999999999997</v>
      </c>
      <c r="BW1036" s="133">
        <f t="shared" si="668"/>
        <v>5.1080000000000005</v>
      </c>
      <c r="BX1036" s="133">
        <f t="shared" si="668"/>
        <v>4.7384000000000004</v>
      </c>
      <c r="BY1036" s="133">
        <f t="shared" si="692"/>
        <v>0.2437</v>
      </c>
      <c r="BZ1036" s="133">
        <f t="shared" si="693"/>
        <v>0.78860000000000008</v>
      </c>
      <c r="CA1036" s="133">
        <f t="shared" si="694"/>
        <v>2.3800000000000002E-2</v>
      </c>
      <c r="CB1036" s="133">
        <f t="shared" si="695"/>
        <v>16.829499999999999</v>
      </c>
      <c r="CC1036" s="133"/>
      <c r="CD1036" s="133">
        <f t="shared" si="696"/>
        <v>3.7476000000000003</v>
      </c>
    </row>
    <row r="1037" spans="1:82" ht="15.75" x14ac:dyDescent="0.25">
      <c r="A1037" s="125">
        <v>44135</v>
      </c>
      <c r="B1037" s="138">
        <v>19158</v>
      </c>
      <c r="C1037" s="138">
        <v>63647</v>
      </c>
      <c r="D1037" s="138">
        <v>85973</v>
      </c>
      <c r="E1037" s="138">
        <v>19146</v>
      </c>
      <c r="F1037" s="138">
        <v>44721</v>
      </c>
      <c r="G1037" s="138">
        <v>3424</v>
      </c>
      <c r="H1037" s="138">
        <v>29384</v>
      </c>
      <c r="I1037" s="138">
        <v>29399</v>
      </c>
      <c r="J1037" s="138">
        <v>122571</v>
      </c>
      <c r="K1037" s="138">
        <v>90190</v>
      </c>
      <c r="L1037" s="138">
        <v>9201</v>
      </c>
      <c r="M1037" s="138">
        <v>8797</v>
      </c>
      <c r="N1037" s="138">
        <v>177</v>
      </c>
      <c r="O1037" s="138">
        <v>24351</v>
      </c>
      <c r="P1037" s="138">
        <v>29632</v>
      </c>
      <c r="Q1037" s="135">
        <v>2437</v>
      </c>
      <c r="R1037" s="138">
        <v>15962</v>
      </c>
      <c r="S1037" s="138">
        <v>52255</v>
      </c>
      <c r="T1037" s="138">
        <v>28221</v>
      </c>
      <c r="U1037" s="138">
        <v>7172</v>
      </c>
      <c r="V1037" s="138">
        <v>38228</v>
      </c>
      <c r="W1037" s="138">
        <v>36247</v>
      </c>
      <c r="X1037" s="138">
        <v>22898</v>
      </c>
      <c r="Y1037" s="138">
        <v>14300</v>
      </c>
      <c r="Z1037" s="138">
        <v>15927</v>
      </c>
      <c r="AA1037" s="138">
        <v>52898</v>
      </c>
      <c r="AB1037" s="138">
        <v>1214</v>
      </c>
      <c r="AC1037" s="138">
        <v>1028</v>
      </c>
      <c r="AD1037" s="138">
        <v>5854</v>
      </c>
      <c r="AE1037" s="138">
        <v>37968</v>
      </c>
      <c r="AF1037" s="138">
        <v>7390</v>
      </c>
      <c r="AG1037" s="138">
        <v>11010</v>
      </c>
      <c r="AH1037" s="138">
        <v>19190</v>
      </c>
      <c r="AI1037" s="138">
        <v>15840</v>
      </c>
      <c r="AJ1037" s="138">
        <v>372420</v>
      </c>
      <c r="AK1037" s="128">
        <f t="shared" si="669"/>
        <v>8.7970000000000007E-2</v>
      </c>
      <c r="AL1037" s="129">
        <f t="shared" si="670"/>
        <v>1.9158000000000002</v>
      </c>
      <c r="AM1037" s="129">
        <f t="shared" si="675"/>
        <v>3.18235</v>
      </c>
      <c r="AN1037" s="129">
        <f t="shared" si="675"/>
        <v>4.2986500000000003</v>
      </c>
      <c r="AO1037" s="129">
        <f t="shared" si="672"/>
        <v>12.257100000000001</v>
      </c>
      <c r="AP1037" s="129">
        <f t="shared" si="673"/>
        <v>4.5095000000000001</v>
      </c>
      <c r="AQ1037" s="129">
        <f t="shared" si="674"/>
        <v>0.19190000000000002</v>
      </c>
      <c r="AR1037" s="129">
        <f t="shared" si="674"/>
        <v>0.15840000000000001</v>
      </c>
      <c r="AT1037" s="131">
        <f t="shared" si="697"/>
        <v>44135</v>
      </c>
      <c r="AU1037" s="132">
        <f t="shared" si="676"/>
        <v>0.37968000000000002</v>
      </c>
      <c r="AV1037" s="132">
        <f t="shared" si="677"/>
        <v>0.52898000000000001</v>
      </c>
      <c r="AW1037" s="132">
        <f t="shared" si="678"/>
        <v>0.52255000000000007</v>
      </c>
      <c r="AX1037" s="132">
        <f t="shared" si="679"/>
        <v>1.0280000000000001E-2</v>
      </c>
      <c r="AY1037" s="132">
        <f t="shared" si="680"/>
        <v>1.2140000000000001E-2</v>
      </c>
      <c r="AZ1037" s="132">
        <f t="shared" si="681"/>
        <v>0.38228000000000001</v>
      </c>
      <c r="BA1037" s="132">
        <f t="shared" si="682"/>
        <v>0.14300000000000002</v>
      </c>
      <c r="BB1037" s="132">
        <f t="shared" si="683"/>
        <v>0.72494000000000003</v>
      </c>
      <c r="BC1037" s="132">
        <f t="shared" si="684"/>
        <v>0.15927000000000002</v>
      </c>
      <c r="BD1037" s="132">
        <f t="shared" si="685"/>
        <v>0.22898000000000002</v>
      </c>
      <c r="BE1037" s="132">
        <f t="shared" si="686"/>
        <v>7.3900000000000007E-2</v>
      </c>
      <c r="BF1037" s="132">
        <f t="shared" si="687"/>
        <v>5.8540000000000002E-2</v>
      </c>
      <c r="BG1037" s="132">
        <f t="shared" si="698"/>
        <v>1.1009999999999999E-2</v>
      </c>
      <c r="BH1037" s="132"/>
      <c r="BI1037" s="132">
        <f t="shared" si="666"/>
        <v>1.9158000000000002</v>
      </c>
      <c r="BJ1037" s="132">
        <f t="shared" si="666"/>
        <v>3.18235</v>
      </c>
      <c r="BK1037" s="132">
        <f t="shared" si="666"/>
        <v>4.2986500000000003</v>
      </c>
      <c r="BL1037" s="132">
        <f t="shared" si="688"/>
        <v>0.71720000000000006</v>
      </c>
      <c r="BM1037" s="132">
        <f t="shared" si="699"/>
        <v>1.9146000000000001</v>
      </c>
      <c r="BN1037" s="132">
        <f t="shared" si="689"/>
        <v>0.8944200000000001</v>
      </c>
      <c r="BO1037" s="132"/>
      <c r="BP1037" s="132">
        <f t="shared" si="700"/>
        <v>4.5095000000000001</v>
      </c>
      <c r="BQ1037" s="132">
        <f t="shared" si="701"/>
        <v>12.257100000000001</v>
      </c>
      <c r="BR1037" s="132">
        <f t="shared" si="702"/>
        <v>0.37241999999999997</v>
      </c>
      <c r="BS1037" s="132">
        <f t="shared" si="690"/>
        <v>0.28221000000000002</v>
      </c>
      <c r="BT1037" s="132">
        <f t="shared" si="691"/>
        <v>1.5962000000000001</v>
      </c>
      <c r="BU1037" s="132"/>
      <c r="BV1037" s="132">
        <f t="shared" si="703"/>
        <v>0.34240000000000004</v>
      </c>
      <c r="BW1037" s="133">
        <f t="shared" si="668"/>
        <v>2.9384000000000001</v>
      </c>
      <c r="BX1037" s="133">
        <f t="shared" si="668"/>
        <v>2.9399000000000002</v>
      </c>
      <c r="BY1037" s="133">
        <f t="shared" si="692"/>
        <v>0.2437</v>
      </c>
      <c r="BZ1037" s="133">
        <f t="shared" si="693"/>
        <v>0.92010000000000003</v>
      </c>
      <c r="CA1037" s="133">
        <f t="shared" si="694"/>
        <v>1.77E-2</v>
      </c>
      <c r="CB1037" s="133">
        <f t="shared" si="695"/>
        <v>12.1755</v>
      </c>
      <c r="CC1037" s="133"/>
      <c r="CD1037" s="133">
        <f t="shared" si="696"/>
        <v>2.9632000000000001</v>
      </c>
    </row>
    <row r="1038" spans="1:82" ht="15.75" x14ac:dyDescent="0.25">
      <c r="A1038" s="125">
        <v>44136</v>
      </c>
      <c r="B1038" s="138">
        <v>20617</v>
      </c>
      <c r="C1038" s="138">
        <v>66794</v>
      </c>
      <c r="D1038" s="138">
        <v>90293</v>
      </c>
      <c r="E1038" s="138">
        <v>19926</v>
      </c>
      <c r="F1038" s="138">
        <v>48575</v>
      </c>
      <c r="G1038" s="138">
        <v>3626</v>
      </c>
      <c r="H1038" s="138">
        <v>31344</v>
      </c>
      <c r="I1038" s="138">
        <v>29975</v>
      </c>
      <c r="J1038" s="138">
        <v>129247</v>
      </c>
      <c r="K1038" s="138">
        <v>94329</v>
      </c>
      <c r="L1038" s="138">
        <v>7391</v>
      </c>
      <c r="M1038" s="138">
        <v>1311</v>
      </c>
      <c r="N1038" s="138">
        <v>190</v>
      </c>
      <c r="O1038" s="138">
        <v>23515</v>
      </c>
      <c r="P1038" s="138">
        <v>30971</v>
      </c>
      <c r="Q1038" s="146">
        <v>2457</v>
      </c>
      <c r="R1038" s="138">
        <v>16033</v>
      </c>
      <c r="S1038" s="138">
        <v>48902</v>
      </c>
      <c r="T1038" s="138">
        <v>25055</v>
      </c>
      <c r="U1038" s="138">
        <v>7776</v>
      </c>
      <c r="V1038" s="138">
        <v>40926</v>
      </c>
      <c r="W1038" s="138">
        <v>36841</v>
      </c>
      <c r="X1038" s="138">
        <v>25400</v>
      </c>
      <c r="Y1038" s="138">
        <v>16657</v>
      </c>
      <c r="Z1038" s="138">
        <v>15249</v>
      </c>
      <c r="AA1038" s="138">
        <v>57227</v>
      </c>
      <c r="AB1038" s="138">
        <v>1667</v>
      </c>
      <c r="AC1038" s="138">
        <v>1087</v>
      </c>
      <c r="AD1038" s="138">
        <v>2972</v>
      </c>
      <c r="AE1038" s="138">
        <v>48560</v>
      </c>
      <c r="AF1038" s="138">
        <v>9736</v>
      </c>
      <c r="AG1038" s="138">
        <v>19910</v>
      </c>
      <c r="AH1038" s="138">
        <v>29080</v>
      </c>
      <c r="AI1038" s="138">
        <v>25670</v>
      </c>
      <c r="AJ1038" s="138">
        <v>369060</v>
      </c>
      <c r="AK1038" s="128">
        <f t="shared" si="669"/>
        <v>1.3110000000000002E-2</v>
      </c>
      <c r="AL1038" s="129">
        <f t="shared" si="670"/>
        <v>2.0617000000000001</v>
      </c>
      <c r="AM1038" s="129">
        <f t="shared" si="675"/>
        <v>3.3397000000000001</v>
      </c>
      <c r="AN1038" s="129">
        <f t="shared" si="675"/>
        <v>4.5146500000000005</v>
      </c>
      <c r="AO1038" s="129">
        <f t="shared" si="672"/>
        <v>12.924700000000001</v>
      </c>
      <c r="AP1038" s="129">
        <f t="shared" si="673"/>
        <v>4.71645</v>
      </c>
      <c r="AQ1038" s="129">
        <f>(AH1038)*0.00001</f>
        <v>0.2908</v>
      </c>
      <c r="AR1038" s="129">
        <f>(AI1038)*0.000001</f>
        <v>2.5669999999999998E-2</v>
      </c>
      <c r="AT1038" s="131">
        <f t="shared" si="697"/>
        <v>44136</v>
      </c>
      <c r="AU1038" s="132">
        <f t="shared" si="676"/>
        <v>0.48560000000000003</v>
      </c>
      <c r="AV1038" s="132">
        <f t="shared" si="677"/>
        <v>0.57227000000000006</v>
      </c>
      <c r="AW1038" s="132">
        <f t="shared" si="678"/>
        <v>0.48902000000000007</v>
      </c>
      <c r="AX1038" s="132">
        <f t="shared" si="679"/>
        <v>1.0870000000000001E-2</v>
      </c>
      <c r="AY1038" s="132">
        <f t="shared" si="680"/>
        <v>1.6670000000000001E-2</v>
      </c>
      <c r="AZ1038" s="132">
        <f t="shared" si="681"/>
        <v>0.40926000000000001</v>
      </c>
      <c r="BA1038" s="132">
        <f t="shared" si="682"/>
        <v>0.16657000000000002</v>
      </c>
      <c r="BB1038" s="132">
        <f t="shared" si="683"/>
        <v>0.73682000000000003</v>
      </c>
      <c r="BC1038" s="132">
        <f t="shared" si="684"/>
        <v>0.15249000000000001</v>
      </c>
      <c r="BD1038" s="132">
        <f t="shared" si="685"/>
        <v>0.254</v>
      </c>
      <c r="BE1038" s="132">
        <f t="shared" si="686"/>
        <v>9.7360000000000002E-2</v>
      </c>
      <c r="BF1038" s="132">
        <f t="shared" si="687"/>
        <v>2.9720000000000003E-2</v>
      </c>
      <c r="BG1038" s="132">
        <f t="shared" si="698"/>
        <v>1.9910000000000001E-2</v>
      </c>
      <c r="BH1038" s="132"/>
      <c r="BI1038" s="132">
        <f t="shared" si="666"/>
        <v>2.0617000000000001</v>
      </c>
      <c r="BJ1038" s="132">
        <f t="shared" si="666"/>
        <v>3.3397000000000001</v>
      </c>
      <c r="BK1038" s="132">
        <f t="shared" si="666"/>
        <v>4.5146500000000005</v>
      </c>
      <c r="BL1038" s="132">
        <f t="shared" si="688"/>
        <v>0.77760000000000007</v>
      </c>
      <c r="BM1038" s="132">
        <f t="shared" si="699"/>
        <v>1.9926000000000001</v>
      </c>
      <c r="BN1038" s="132">
        <f t="shared" si="689"/>
        <v>0.97150000000000003</v>
      </c>
      <c r="BO1038" s="132"/>
      <c r="BP1038" s="132">
        <f t="shared" si="700"/>
        <v>4.71645</v>
      </c>
      <c r="BQ1038" s="132">
        <f t="shared" si="701"/>
        <v>12.924700000000001</v>
      </c>
      <c r="BR1038" s="132">
        <f t="shared" si="702"/>
        <v>0.36906</v>
      </c>
      <c r="BS1038" s="132">
        <f t="shared" si="690"/>
        <v>0.25054999999999999</v>
      </c>
      <c r="BT1038" s="132">
        <f t="shared" si="691"/>
        <v>1.6033000000000002</v>
      </c>
      <c r="BU1038" s="132"/>
      <c r="BV1038" s="132">
        <f t="shared" si="703"/>
        <v>0.36260000000000003</v>
      </c>
      <c r="BW1038" s="133">
        <f t="shared" si="668"/>
        <v>3.1344000000000003</v>
      </c>
      <c r="BX1038" s="133">
        <f t="shared" si="668"/>
        <v>2.9975000000000001</v>
      </c>
      <c r="BY1038" s="133">
        <f t="shared" si="692"/>
        <v>0.2457</v>
      </c>
      <c r="BZ1038" s="133">
        <f t="shared" si="693"/>
        <v>0.73910000000000009</v>
      </c>
      <c r="CA1038" s="133">
        <f t="shared" si="694"/>
        <v>1.9E-2</v>
      </c>
      <c r="CB1038" s="133">
        <f t="shared" si="695"/>
        <v>11.7575</v>
      </c>
      <c r="CC1038" s="133"/>
      <c r="CD1038" s="133">
        <f t="shared" si="696"/>
        <v>3.0971000000000002</v>
      </c>
    </row>
    <row r="1039" spans="1:82" ht="15.75" x14ac:dyDescent="0.25">
      <c r="A1039" s="125">
        <v>44137</v>
      </c>
      <c r="B1039" s="138">
        <v>19321</v>
      </c>
      <c r="C1039" s="138">
        <v>64275</v>
      </c>
      <c r="D1039" s="138">
        <v>87914</v>
      </c>
      <c r="E1039" s="138">
        <v>20783</v>
      </c>
      <c r="F1039" s="138">
        <v>44465</v>
      </c>
      <c r="G1039" s="138">
        <v>2607</v>
      </c>
      <c r="H1039" s="138">
        <v>27732</v>
      </c>
      <c r="I1039" s="138">
        <v>27691</v>
      </c>
      <c r="J1039" s="138">
        <v>125856</v>
      </c>
      <c r="K1039" s="138">
        <v>94434</v>
      </c>
      <c r="L1039" s="138">
        <v>7791</v>
      </c>
      <c r="M1039" s="138">
        <v>791</v>
      </c>
      <c r="N1039" s="138">
        <v>197</v>
      </c>
      <c r="O1039" s="138">
        <v>21827</v>
      </c>
      <c r="P1039" s="138">
        <v>28930</v>
      </c>
      <c r="Q1039" s="146">
        <v>2457</v>
      </c>
      <c r="R1039" s="138">
        <v>16658</v>
      </c>
      <c r="S1039" s="138">
        <v>54387</v>
      </c>
      <c r="T1039" s="138">
        <v>28155</v>
      </c>
      <c r="U1039" s="138">
        <v>8227</v>
      </c>
      <c r="V1039" s="138">
        <v>38186</v>
      </c>
      <c r="W1039" s="138">
        <v>38033</v>
      </c>
      <c r="X1039" s="138">
        <v>20693</v>
      </c>
      <c r="Y1039" s="138">
        <v>15002</v>
      </c>
      <c r="Z1039" s="138">
        <v>13569</v>
      </c>
      <c r="AA1039" s="138">
        <v>55398</v>
      </c>
      <c r="AB1039" s="138">
        <v>1314</v>
      </c>
      <c r="AC1039" s="138">
        <v>776</v>
      </c>
      <c r="AD1039" s="138">
        <v>5774</v>
      </c>
      <c r="AE1039" s="138">
        <v>58221</v>
      </c>
      <c r="AF1039" s="138">
        <v>8762</v>
      </c>
      <c r="AG1039" s="138">
        <v>19910</v>
      </c>
      <c r="AH1039" s="138">
        <v>71570</v>
      </c>
      <c r="AI1039" s="138">
        <v>57900</v>
      </c>
      <c r="AJ1039" s="138">
        <v>372640</v>
      </c>
      <c r="AK1039" s="128">
        <f t="shared" si="669"/>
        <v>7.9100000000000004E-3</v>
      </c>
      <c r="AL1039" s="129">
        <f t="shared" si="670"/>
        <v>1.9321000000000002</v>
      </c>
      <c r="AM1039" s="129">
        <f t="shared" ref="AM1039:AN1054" si="704">(C1039)*0.00005</f>
        <v>3.2137500000000001</v>
      </c>
      <c r="AN1039" s="129">
        <f t="shared" si="704"/>
        <v>4.3957000000000006</v>
      </c>
      <c r="AO1039" s="129">
        <f t="shared" si="672"/>
        <v>12.585600000000001</v>
      </c>
      <c r="AP1039" s="129">
        <f t="shared" si="673"/>
        <v>4.7217000000000002</v>
      </c>
      <c r="AQ1039" s="129">
        <f t="shared" ref="AQ1039:AQ1066" si="705">(AH1039)*0.00001</f>
        <v>0.71570000000000011</v>
      </c>
      <c r="AR1039" s="129">
        <f t="shared" ref="AR1039:AR1067" si="706">(AI1039)*0.000001</f>
        <v>5.79E-2</v>
      </c>
      <c r="AT1039" s="131">
        <f t="shared" si="697"/>
        <v>44137</v>
      </c>
      <c r="AU1039" s="132">
        <f t="shared" si="676"/>
        <v>0.58221000000000001</v>
      </c>
      <c r="AV1039" s="132">
        <f t="shared" si="677"/>
        <v>0.55398000000000003</v>
      </c>
      <c r="AW1039" s="132">
        <f t="shared" si="678"/>
        <v>0.54387000000000008</v>
      </c>
      <c r="AX1039" s="132">
        <f t="shared" si="679"/>
        <v>7.7600000000000004E-3</v>
      </c>
      <c r="AY1039" s="132">
        <f t="shared" si="680"/>
        <v>1.3140000000000001E-2</v>
      </c>
      <c r="AZ1039" s="132">
        <f t="shared" si="681"/>
        <v>0.38186000000000003</v>
      </c>
      <c r="BA1039" s="132">
        <f t="shared" si="682"/>
        <v>0.15002000000000001</v>
      </c>
      <c r="BB1039" s="132">
        <f t="shared" si="683"/>
        <v>0.76066000000000011</v>
      </c>
      <c r="BC1039" s="132">
        <f t="shared" si="684"/>
        <v>0.13569000000000001</v>
      </c>
      <c r="BD1039" s="132">
        <f t="shared" si="685"/>
        <v>0.20693000000000003</v>
      </c>
      <c r="BE1039" s="132">
        <f t="shared" si="686"/>
        <v>8.7620000000000003E-2</v>
      </c>
      <c r="BF1039" s="132">
        <f t="shared" si="687"/>
        <v>5.7740000000000007E-2</v>
      </c>
      <c r="BG1039" s="132">
        <f t="shared" si="698"/>
        <v>1.9910000000000001E-2</v>
      </c>
      <c r="BH1039" s="132"/>
      <c r="BI1039" s="132">
        <f t="shared" si="666"/>
        <v>1.9321000000000002</v>
      </c>
      <c r="BJ1039" s="132">
        <f t="shared" si="666"/>
        <v>3.2137500000000001</v>
      </c>
      <c r="BK1039" s="132">
        <f t="shared" si="666"/>
        <v>4.3957000000000006</v>
      </c>
      <c r="BL1039" s="132">
        <f t="shared" si="688"/>
        <v>0.82269999999999999</v>
      </c>
      <c r="BM1039" s="132">
        <f t="shared" si="699"/>
        <v>2.0783</v>
      </c>
      <c r="BN1039" s="132">
        <f t="shared" si="689"/>
        <v>0.88930000000000009</v>
      </c>
      <c r="BO1039" s="132"/>
      <c r="BP1039" s="132">
        <f t="shared" si="700"/>
        <v>4.7217000000000002</v>
      </c>
      <c r="BQ1039" s="132">
        <f t="shared" si="701"/>
        <v>12.585600000000001</v>
      </c>
      <c r="BR1039" s="132">
        <f t="shared" si="702"/>
        <v>0.37263999999999997</v>
      </c>
      <c r="BS1039" s="132">
        <f t="shared" si="690"/>
        <v>0.28155000000000002</v>
      </c>
      <c r="BT1039" s="132">
        <f t="shared" si="691"/>
        <v>1.6658000000000002</v>
      </c>
      <c r="BU1039" s="132"/>
      <c r="BV1039" s="132">
        <f t="shared" si="703"/>
        <v>0.26069999999999999</v>
      </c>
      <c r="BW1039" s="133">
        <f t="shared" si="668"/>
        <v>2.7732000000000001</v>
      </c>
      <c r="BX1039" s="133">
        <f t="shared" si="668"/>
        <v>2.7691000000000003</v>
      </c>
      <c r="BY1039" s="133">
        <f t="shared" si="692"/>
        <v>0.2457</v>
      </c>
      <c r="BZ1039" s="133">
        <f t="shared" si="693"/>
        <v>0.77910000000000001</v>
      </c>
      <c r="CA1039" s="133">
        <f t="shared" si="694"/>
        <v>1.9700000000000002E-2</v>
      </c>
      <c r="CB1039" s="133">
        <f t="shared" si="695"/>
        <v>10.913500000000001</v>
      </c>
      <c r="CC1039" s="133"/>
      <c r="CD1039" s="133">
        <f t="shared" si="696"/>
        <v>2.8930000000000002</v>
      </c>
    </row>
    <row r="1040" spans="1:82" ht="15.75" x14ac:dyDescent="0.25">
      <c r="A1040" s="125">
        <v>44138</v>
      </c>
      <c r="B1040" s="138">
        <v>17366</v>
      </c>
      <c r="C1040" s="138">
        <v>58937</v>
      </c>
      <c r="D1040" s="138">
        <v>82238</v>
      </c>
      <c r="E1040" s="138">
        <v>18547</v>
      </c>
      <c r="F1040" s="138">
        <v>43522</v>
      </c>
      <c r="G1040" s="138">
        <v>1755</v>
      </c>
      <c r="H1040" s="138">
        <v>21340</v>
      </c>
      <c r="I1040" s="138">
        <v>22591</v>
      </c>
      <c r="J1040" s="138">
        <v>117339</v>
      </c>
      <c r="K1040" s="138">
        <v>88367</v>
      </c>
      <c r="L1040" s="138">
        <v>6159</v>
      </c>
      <c r="M1040" s="138">
        <v>441</v>
      </c>
      <c r="N1040" s="138">
        <v>137</v>
      </c>
      <c r="O1040" s="138">
        <v>18137</v>
      </c>
      <c r="P1040" s="138">
        <v>24455</v>
      </c>
      <c r="Q1040" s="146">
        <v>2457</v>
      </c>
      <c r="R1040" s="138">
        <v>15799</v>
      </c>
      <c r="S1040" s="138">
        <v>51602</v>
      </c>
      <c r="T1040" s="138">
        <v>23457</v>
      </c>
      <c r="U1040" s="138">
        <v>6341</v>
      </c>
      <c r="V1040" s="138">
        <v>33922</v>
      </c>
      <c r="W1040" s="138">
        <v>37585</v>
      </c>
      <c r="X1040" s="138">
        <v>17050</v>
      </c>
      <c r="Y1040" s="138">
        <v>13881</v>
      </c>
      <c r="Z1040" s="138">
        <v>14542</v>
      </c>
      <c r="AA1040" s="138">
        <v>53090</v>
      </c>
      <c r="AB1040" s="138">
        <v>1047</v>
      </c>
      <c r="AC1040" s="138">
        <v>564</v>
      </c>
      <c r="AD1040" s="138">
        <v>10230</v>
      </c>
      <c r="AE1040" s="138">
        <v>62837</v>
      </c>
      <c r="AF1040" s="138">
        <v>9311</v>
      </c>
      <c r="AG1040" s="138">
        <v>19910</v>
      </c>
      <c r="AH1040" s="138">
        <v>48680</v>
      </c>
      <c r="AI1040" s="138">
        <v>36970</v>
      </c>
      <c r="AJ1040" s="138">
        <v>362720</v>
      </c>
      <c r="AK1040" s="128">
        <f t="shared" si="669"/>
        <v>4.4100000000000007E-3</v>
      </c>
      <c r="AL1040" s="129">
        <f t="shared" si="670"/>
        <v>1.7366000000000001</v>
      </c>
      <c r="AM1040" s="129">
        <f t="shared" si="704"/>
        <v>2.94685</v>
      </c>
      <c r="AN1040" s="129">
        <f t="shared" si="704"/>
        <v>4.1119000000000003</v>
      </c>
      <c r="AO1040" s="129">
        <f t="shared" si="672"/>
        <v>11.7339</v>
      </c>
      <c r="AP1040" s="129">
        <f t="shared" si="673"/>
        <v>4.4183500000000002</v>
      </c>
      <c r="AQ1040" s="129">
        <f t="shared" si="705"/>
        <v>0.48680000000000007</v>
      </c>
      <c r="AR1040" s="129">
        <f t="shared" si="706"/>
        <v>3.6969999999999996E-2</v>
      </c>
      <c r="AT1040" s="131">
        <f t="shared" si="697"/>
        <v>44138</v>
      </c>
      <c r="AU1040" s="132">
        <f t="shared" si="676"/>
        <v>0.6283700000000001</v>
      </c>
      <c r="AV1040" s="132">
        <f t="shared" si="677"/>
        <v>0.53090000000000004</v>
      </c>
      <c r="AW1040" s="132">
        <f t="shared" si="678"/>
        <v>0.51602000000000003</v>
      </c>
      <c r="AX1040" s="132">
        <f t="shared" si="679"/>
        <v>5.64E-3</v>
      </c>
      <c r="AY1040" s="132">
        <f t="shared" si="680"/>
        <v>1.047E-2</v>
      </c>
      <c r="AZ1040" s="132">
        <f t="shared" si="681"/>
        <v>0.33922000000000002</v>
      </c>
      <c r="BA1040" s="132">
        <f t="shared" si="682"/>
        <v>0.13881000000000002</v>
      </c>
      <c r="BB1040" s="132">
        <f t="shared" si="683"/>
        <v>0.75170000000000003</v>
      </c>
      <c r="BC1040" s="132">
        <f t="shared" si="684"/>
        <v>0.14542000000000002</v>
      </c>
      <c r="BD1040" s="132">
        <f t="shared" si="685"/>
        <v>0.17050000000000001</v>
      </c>
      <c r="BE1040" s="132">
        <f t="shared" si="686"/>
        <v>9.3110000000000012E-2</v>
      </c>
      <c r="BF1040" s="132">
        <f t="shared" si="687"/>
        <v>0.1023</v>
      </c>
      <c r="BG1040" s="132">
        <f t="shared" si="698"/>
        <v>1.9910000000000001E-2</v>
      </c>
      <c r="BH1040" s="132"/>
      <c r="BI1040" s="132">
        <f t="shared" si="666"/>
        <v>1.7366000000000001</v>
      </c>
      <c r="BJ1040" s="132">
        <f t="shared" si="666"/>
        <v>2.94685</v>
      </c>
      <c r="BK1040" s="132">
        <f t="shared" si="666"/>
        <v>4.1119000000000003</v>
      </c>
      <c r="BL1040" s="132">
        <f t="shared" si="688"/>
        <v>0.6341</v>
      </c>
      <c r="BM1040" s="132">
        <f t="shared" si="699"/>
        <v>1.8547</v>
      </c>
      <c r="BN1040" s="132">
        <f t="shared" si="689"/>
        <v>0.8704400000000001</v>
      </c>
      <c r="BO1040" s="132"/>
      <c r="BP1040" s="132">
        <f t="shared" si="700"/>
        <v>4.4183500000000002</v>
      </c>
      <c r="BQ1040" s="132">
        <f t="shared" si="701"/>
        <v>11.7339</v>
      </c>
      <c r="BR1040" s="132">
        <f t="shared" si="702"/>
        <v>0.36271999999999999</v>
      </c>
      <c r="BS1040" s="132">
        <f t="shared" si="690"/>
        <v>0.23457000000000003</v>
      </c>
      <c r="BT1040" s="132">
        <f t="shared" si="691"/>
        <v>1.5799000000000001</v>
      </c>
      <c r="BU1040" s="132"/>
      <c r="BV1040" s="132">
        <f t="shared" si="703"/>
        <v>0.17550000000000002</v>
      </c>
      <c r="BW1040" s="133">
        <f t="shared" si="668"/>
        <v>2.1339999999999999</v>
      </c>
      <c r="BX1040" s="133">
        <f t="shared" si="668"/>
        <v>2.2591000000000001</v>
      </c>
      <c r="BY1040" s="133">
        <f t="shared" si="692"/>
        <v>0.2457</v>
      </c>
      <c r="BZ1040" s="133">
        <f t="shared" si="693"/>
        <v>0.6159</v>
      </c>
      <c r="CA1040" s="133">
        <f t="shared" si="694"/>
        <v>1.37E-2</v>
      </c>
      <c r="CB1040" s="133">
        <f t="shared" si="695"/>
        <v>9.0685000000000002</v>
      </c>
      <c r="CC1040" s="133"/>
      <c r="CD1040" s="133">
        <f t="shared" si="696"/>
        <v>2.4455</v>
      </c>
    </row>
    <row r="1041" spans="1:82" ht="15.75" x14ac:dyDescent="0.25">
      <c r="A1041" s="125">
        <v>44139</v>
      </c>
      <c r="B1041" s="138">
        <v>16489</v>
      </c>
      <c r="C1041" s="138">
        <v>55865</v>
      </c>
      <c r="D1041" s="138">
        <v>78821</v>
      </c>
      <c r="E1041" s="138">
        <v>17125</v>
      </c>
      <c r="F1041" s="138">
        <v>43733</v>
      </c>
      <c r="G1041" s="138">
        <v>1779</v>
      </c>
      <c r="H1041" s="138">
        <v>18364</v>
      </c>
      <c r="I1041" s="138">
        <v>19640</v>
      </c>
      <c r="J1041" s="138">
        <v>112515</v>
      </c>
      <c r="K1041" s="138">
        <v>83204</v>
      </c>
      <c r="L1041" s="138">
        <v>5500</v>
      </c>
      <c r="M1041" s="138">
        <v>353</v>
      </c>
      <c r="N1041" s="138">
        <v>211</v>
      </c>
      <c r="O1041" s="138">
        <v>17672</v>
      </c>
      <c r="P1041" s="138">
        <v>22635</v>
      </c>
      <c r="Q1041" s="146">
        <v>2457</v>
      </c>
      <c r="R1041" s="138">
        <v>15158</v>
      </c>
      <c r="S1041" s="138">
        <v>52783</v>
      </c>
      <c r="T1041" s="138">
        <v>27279</v>
      </c>
      <c r="U1041" s="138">
        <v>5314</v>
      </c>
      <c r="V1041" s="138">
        <v>31517</v>
      </c>
      <c r="W1041" s="138">
        <v>35916</v>
      </c>
      <c r="X1041" s="138">
        <v>15521</v>
      </c>
      <c r="Y1041" s="138">
        <v>13143</v>
      </c>
      <c r="Z1041" s="146">
        <v>14082</v>
      </c>
      <c r="AA1041" s="138">
        <v>49788</v>
      </c>
      <c r="AB1041" s="138">
        <v>935</v>
      </c>
      <c r="AC1041" s="138">
        <v>422</v>
      </c>
      <c r="AD1041" s="138">
        <v>4954</v>
      </c>
      <c r="AE1041" s="138">
        <v>64920</v>
      </c>
      <c r="AF1041" s="138">
        <v>8171</v>
      </c>
      <c r="AG1041" s="138">
        <v>11010</v>
      </c>
      <c r="AH1041" s="138">
        <v>36610</v>
      </c>
      <c r="AI1041" s="138">
        <v>31040</v>
      </c>
      <c r="AJ1041" s="138">
        <v>294160</v>
      </c>
      <c r="AK1041" s="128">
        <f t="shared" si="669"/>
        <v>3.5300000000000002E-3</v>
      </c>
      <c r="AL1041" s="129">
        <f t="shared" si="670"/>
        <v>1.6489</v>
      </c>
      <c r="AM1041" s="129">
        <f t="shared" si="704"/>
        <v>2.79325</v>
      </c>
      <c r="AN1041" s="129">
        <f t="shared" si="704"/>
        <v>3.9410500000000002</v>
      </c>
      <c r="AO1041" s="129">
        <f t="shared" si="672"/>
        <v>11.2515</v>
      </c>
      <c r="AP1041" s="129">
        <f t="shared" si="673"/>
        <v>4.1602000000000006</v>
      </c>
      <c r="AQ1041" s="129">
        <f t="shared" si="705"/>
        <v>0.36610000000000004</v>
      </c>
      <c r="AR1041" s="129">
        <f t="shared" si="706"/>
        <v>3.1039999999999998E-2</v>
      </c>
      <c r="AT1041" s="131">
        <f t="shared" si="697"/>
        <v>44139</v>
      </c>
      <c r="AU1041" s="132">
        <f t="shared" si="676"/>
        <v>0.6492</v>
      </c>
      <c r="AV1041" s="132">
        <f t="shared" si="677"/>
        <v>0.49788000000000004</v>
      </c>
      <c r="AW1041" s="132">
        <f t="shared" si="678"/>
        <v>0.52783000000000002</v>
      </c>
      <c r="AX1041" s="132">
        <f t="shared" si="679"/>
        <v>4.2200000000000007E-3</v>
      </c>
      <c r="AY1041" s="132">
        <f t="shared" si="680"/>
        <v>9.3500000000000007E-3</v>
      </c>
      <c r="AZ1041" s="132">
        <f t="shared" si="681"/>
        <v>0.31517000000000001</v>
      </c>
      <c r="BA1041" s="132">
        <f t="shared" si="682"/>
        <v>0.13143000000000002</v>
      </c>
      <c r="BB1041" s="132">
        <f t="shared" si="683"/>
        <v>0.71832000000000007</v>
      </c>
      <c r="BC1041" s="132">
        <f t="shared" si="684"/>
        <v>0.14082</v>
      </c>
      <c r="BD1041" s="132">
        <f t="shared" si="685"/>
        <v>0.15521000000000001</v>
      </c>
      <c r="BE1041" s="132">
        <f t="shared" si="686"/>
        <v>8.1710000000000005E-2</v>
      </c>
      <c r="BF1041" s="132">
        <f t="shared" si="687"/>
        <v>4.9540000000000001E-2</v>
      </c>
      <c r="BG1041" s="132">
        <f t="shared" si="698"/>
        <v>1.1009999999999999E-2</v>
      </c>
      <c r="BH1041" s="132"/>
      <c r="BI1041" s="132">
        <f t="shared" si="666"/>
        <v>1.6489</v>
      </c>
      <c r="BJ1041" s="132">
        <f t="shared" si="666"/>
        <v>2.79325</v>
      </c>
      <c r="BK1041" s="132">
        <f t="shared" si="666"/>
        <v>3.9410500000000002</v>
      </c>
      <c r="BL1041" s="132">
        <f t="shared" si="688"/>
        <v>0.53139999999999998</v>
      </c>
      <c r="BM1041" s="132">
        <f t="shared" si="699"/>
        <v>1.7125000000000001</v>
      </c>
      <c r="BN1041" s="132">
        <f t="shared" si="689"/>
        <v>0.8746600000000001</v>
      </c>
      <c r="BO1041" s="132"/>
      <c r="BP1041" s="132">
        <f t="shared" si="700"/>
        <v>4.1602000000000006</v>
      </c>
      <c r="BQ1041" s="132">
        <f t="shared" si="701"/>
        <v>11.2515</v>
      </c>
      <c r="BR1041" s="132">
        <f t="shared" si="702"/>
        <v>0.29415999999999998</v>
      </c>
      <c r="BS1041" s="132">
        <f t="shared" si="690"/>
        <v>0.27279000000000003</v>
      </c>
      <c r="BT1041" s="132">
        <f t="shared" si="691"/>
        <v>1.5158</v>
      </c>
      <c r="BU1041" s="132"/>
      <c r="BV1041" s="132">
        <f t="shared" si="703"/>
        <v>0.1779</v>
      </c>
      <c r="BW1041" s="133">
        <f t="shared" si="668"/>
        <v>1.8364</v>
      </c>
      <c r="BX1041" s="133">
        <f t="shared" si="668"/>
        <v>1.9640000000000002</v>
      </c>
      <c r="BY1041" s="133">
        <f t="shared" si="692"/>
        <v>0.2457</v>
      </c>
      <c r="BZ1041" s="133">
        <f t="shared" si="693"/>
        <v>0.55000000000000004</v>
      </c>
      <c r="CA1041" s="133">
        <f t="shared" si="694"/>
        <v>2.1100000000000001E-2</v>
      </c>
      <c r="CB1041" s="133">
        <f t="shared" si="695"/>
        <v>8.8360000000000003</v>
      </c>
      <c r="CC1041" s="133"/>
      <c r="CD1041" s="133">
        <f t="shared" si="696"/>
        <v>2.2635000000000001</v>
      </c>
    </row>
    <row r="1042" spans="1:82" ht="15.75" x14ac:dyDescent="0.25">
      <c r="A1042" s="125">
        <v>44140</v>
      </c>
      <c r="B1042" s="138">
        <v>16310</v>
      </c>
      <c r="C1042" s="138">
        <v>54672</v>
      </c>
      <c r="D1042" s="138">
        <v>77365</v>
      </c>
      <c r="E1042" s="138">
        <v>16670</v>
      </c>
      <c r="F1042" s="138">
        <v>42807</v>
      </c>
      <c r="G1042" s="138">
        <v>1654</v>
      </c>
      <c r="H1042" s="138">
        <v>15884</v>
      </c>
      <c r="I1042" s="138">
        <v>17513</v>
      </c>
      <c r="J1042" s="138">
        <v>110680</v>
      </c>
      <c r="K1042" s="138">
        <v>81129</v>
      </c>
      <c r="L1042" s="138">
        <v>5183</v>
      </c>
      <c r="M1042" s="138">
        <v>55</v>
      </c>
      <c r="N1042" s="138">
        <v>182</v>
      </c>
      <c r="O1042" s="138">
        <v>16725</v>
      </c>
      <c r="P1042" s="138">
        <v>22020</v>
      </c>
      <c r="Q1042" s="146">
        <v>2457</v>
      </c>
      <c r="R1042" s="138">
        <v>14445</v>
      </c>
      <c r="S1042" s="138">
        <v>49996</v>
      </c>
      <c r="T1042" s="138">
        <v>23420</v>
      </c>
      <c r="U1042" s="138">
        <v>4925</v>
      </c>
      <c r="V1042" s="138">
        <v>30501</v>
      </c>
      <c r="W1042" s="138">
        <v>37205</v>
      </c>
      <c r="X1042" s="138">
        <v>14936</v>
      </c>
      <c r="Y1042" s="138">
        <v>13726</v>
      </c>
      <c r="Z1042" s="146">
        <v>14082</v>
      </c>
      <c r="AA1042" s="138">
        <v>47502</v>
      </c>
      <c r="AB1042" s="138">
        <v>881</v>
      </c>
      <c r="AC1042" s="138">
        <v>491</v>
      </c>
      <c r="AD1042" s="138">
        <v>5403</v>
      </c>
      <c r="AE1042" s="138">
        <v>65162</v>
      </c>
      <c r="AF1042" s="138">
        <v>8197</v>
      </c>
      <c r="AG1042" s="138">
        <v>6730</v>
      </c>
      <c r="AH1042" s="138">
        <v>92950</v>
      </c>
      <c r="AI1042" s="138">
        <v>61350</v>
      </c>
      <c r="AJ1042" s="138">
        <v>228440</v>
      </c>
      <c r="AK1042" s="128">
        <f t="shared" si="669"/>
        <v>5.5000000000000003E-4</v>
      </c>
      <c r="AL1042" s="129">
        <f t="shared" si="670"/>
        <v>1.631</v>
      </c>
      <c r="AM1042" s="129">
        <f t="shared" si="704"/>
        <v>2.7336</v>
      </c>
      <c r="AN1042" s="129">
        <f t="shared" si="704"/>
        <v>3.8682500000000002</v>
      </c>
      <c r="AO1042" s="129">
        <f t="shared" si="672"/>
        <v>11.068000000000001</v>
      </c>
      <c r="AP1042" s="129">
        <f t="shared" si="673"/>
        <v>4.0564499999999999</v>
      </c>
      <c r="AQ1042" s="129">
        <f t="shared" si="705"/>
        <v>0.9295000000000001</v>
      </c>
      <c r="AR1042" s="129">
        <f t="shared" si="706"/>
        <v>6.1349999999999995E-2</v>
      </c>
      <c r="AT1042" s="131">
        <f t="shared" si="697"/>
        <v>44140</v>
      </c>
      <c r="AU1042" s="132">
        <f t="shared" si="676"/>
        <v>0.65162000000000009</v>
      </c>
      <c r="AV1042" s="132">
        <f t="shared" si="677"/>
        <v>0.47502000000000005</v>
      </c>
      <c r="AW1042" s="132">
        <f t="shared" si="678"/>
        <v>0.49996000000000002</v>
      </c>
      <c r="AX1042" s="132">
        <f t="shared" si="679"/>
        <v>4.9100000000000003E-3</v>
      </c>
      <c r="AY1042" s="132">
        <f t="shared" si="680"/>
        <v>8.8100000000000001E-3</v>
      </c>
      <c r="AZ1042" s="132">
        <f t="shared" si="681"/>
        <v>0.30501</v>
      </c>
      <c r="BA1042" s="132">
        <f t="shared" si="682"/>
        <v>0.13726000000000002</v>
      </c>
      <c r="BB1042" s="132">
        <f t="shared" si="683"/>
        <v>0.74410000000000009</v>
      </c>
      <c r="BC1042" s="132">
        <f t="shared" si="684"/>
        <v>0.14082</v>
      </c>
      <c r="BD1042" s="132">
        <f t="shared" si="685"/>
        <v>0.14936000000000002</v>
      </c>
      <c r="BE1042" s="132">
        <f t="shared" si="686"/>
        <v>8.1970000000000001E-2</v>
      </c>
      <c r="BF1042" s="132">
        <f t="shared" si="687"/>
        <v>5.4030000000000002E-2</v>
      </c>
      <c r="BG1042" s="132">
        <f t="shared" si="698"/>
        <v>6.7299999999999999E-3</v>
      </c>
      <c r="BH1042" s="132"/>
      <c r="BI1042" s="132">
        <f t="shared" si="666"/>
        <v>1.631</v>
      </c>
      <c r="BJ1042" s="132">
        <f t="shared" si="666"/>
        <v>2.7336</v>
      </c>
      <c r="BK1042" s="132">
        <f t="shared" si="666"/>
        <v>3.8682500000000002</v>
      </c>
      <c r="BL1042" s="132">
        <f t="shared" si="688"/>
        <v>0.49250000000000005</v>
      </c>
      <c r="BM1042" s="132">
        <f t="shared" si="699"/>
        <v>1.667</v>
      </c>
      <c r="BN1042" s="132">
        <f t="shared" si="689"/>
        <v>0.85614000000000012</v>
      </c>
      <c r="BO1042" s="132"/>
      <c r="BP1042" s="132">
        <f t="shared" si="700"/>
        <v>4.0564499999999999</v>
      </c>
      <c r="BQ1042" s="132">
        <f t="shared" si="701"/>
        <v>11.068000000000001</v>
      </c>
      <c r="BR1042" s="132">
        <f t="shared" si="702"/>
        <v>0.22843999999999998</v>
      </c>
      <c r="BS1042" s="132">
        <f t="shared" si="690"/>
        <v>0.23420000000000002</v>
      </c>
      <c r="BT1042" s="132">
        <f t="shared" si="691"/>
        <v>1.4445000000000001</v>
      </c>
      <c r="BU1042" s="132"/>
      <c r="BV1042" s="132">
        <f t="shared" si="703"/>
        <v>0.16540000000000002</v>
      </c>
      <c r="BW1042" s="133">
        <f t="shared" si="668"/>
        <v>1.5884</v>
      </c>
      <c r="BX1042" s="133">
        <f t="shared" si="668"/>
        <v>1.7513000000000001</v>
      </c>
      <c r="BY1042" s="133">
        <f t="shared" si="692"/>
        <v>0.2457</v>
      </c>
      <c r="BZ1042" s="133">
        <f t="shared" si="693"/>
        <v>0.51829999999999998</v>
      </c>
      <c r="CA1042" s="133">
        <f t="shared" si="694"/>
        <v>1.8200000000000001E-2</v>
      </c>
      <c r="CB1042" s="133">
        <f t="shared" si="695"/>
        <v>8.3625000000000007</v>
      </c>
      <c r="CC1042" s="133"/>
      <c r="CD1042" s="133">
        <f t="shared" si="696"/>
        <v>2.202</v>
      </c>
    </row>
    <row r="1043" spans="1:82" ht="15.75" x14ac:dyDescent="0.25">
      <c r="A1043" s="125">
        <v>44141</v>
      </c>
      <c r="B1043" s="138">
        <v>16097</v>
      </c>
      <c r="C1043" s="138">
        <v>54346</v>
      </c>
      <c r="D1043" s="138">
        <v>76737</v>
      </c>
      <c r="E1043" s="138">
        <v>15962</v>
      </c>
      <c r="F1043" s="138">
        <v>43743</v>
      </c>
      <c r="G1043" s="138">
        <v>1562</v>
      </c>
      <c r="H1043" s="138">
        <v>16361</v>
      </c>
      <c r="I1043" s="138">
        <v>18064</v>
      </c>
      <c r="J1043" s="138">
        <v>112084</v>
      </c>
      <c r="K1043" s="138">
        <v>84607</v>
      </c>
      <c r="L1043" s="138">
        <v>4882</v>
      </c>
      <c r="M1043" s="138">
        <v>95</v>
      </c>
      <c r="N1043" s="138">
        <v>183</v>
      </c>
      <c r="O1043" s="138">
        <v>16691</v>
      </c>
      <c r="P1043" s="138">
        <v>21670</v>
      </c>
      <c r="Q1043" s="146">
        <v>2457</v>
      </c>
      <c r="R1043" s="138">
        <v>14864</v>
      </c>
      <c r="S1043" s="138">
        <v>50265</v>
      </c>
      <c r="T1043" s="138">
        <v>27623</v>
      </c>
      <c r="U1043" s="138">
        <v>4646</v>
      </c>
      <c r="V1043" s="138">
        <v>29672</v>
      </c>
      <c r="W1043" s="138">
        <v>36760</v>
      </c>
      <c r="X1043" s="138">
        <v>14816</v>
      </c>
      <c r="Y1043" s="138">
        <v>12881</v>
      </c>
      <c r="Z1043" s="146">
        <v>14082</v>
      </c>
      <c r="AA1043" s="138">
        <v>47756</v>
      </c>
      <c r="AB1043" s="138">
        <v>913</v>
      </c>
      <c r="AC1043" s="138">
        <v>488</v>
      </c>
      <c r="AD1043" s="138">
        <v>14919</v>
      </c>
      <c r="AE1043" s="138">
        <v>44742</v>
      </c>
      <c r="AF1043" s="138">
        <v>7733</v>
      </c>
      <c r="AG1043" s="138">
        <v>5560</v>
      </c>
      <c r="AH1043" s="138">
        <v>100160</v>
      </c>
      <c r="AI1043" s="138">
        <v>94250</v>
      </c>
      <c r="AJ1043" s="138">
        <v>389980</v>
      </c>
      <c r="AK1043" s="128">
        <f t="shared" si="669"/>
        <v>9.5000000000000011E-4</v>
      </c>
      <c r="AL1043" s="129">
        <f t="shared" si="670"/>
        <v>1.6097000000000001</v>
      </c>
      <c r="AM1043" s="129">
        <f t="shared" si="704"/>
        <v>2.7173000000000003</v>
      </c>
      <c r="AN1043" s="129">
        <f t="shared" si="704"/>
        <v>3.8368500000000001</v>
      </c>
      <c r="AO1043" s="129">
        <f t="shared" si="672"/>
        <v>11.208400000000001</v>
      </c>
      <c r="AP1043" s="129">
        <f t="shared" si="673"/>
        <v>4.2303500000000005</v>
      </c>
      <c r="AQ1043" s="129">
        <f t="shared" si="705"/>
        <v>1.0016</v>
      </c>
      <c r="AR1043" s="129">
        <f t="shared" si="706"/>
        <v>9.425E-2</v>
      </c>
      <c r="AT1043" s="131">
        <f t="shared" si="697"/>
        <v>44141</v>
      </c>
      <c r="AU1043" s="132">
        <f t="shared" si="676"/>
        <v>0.44742000000000004</v>
      </c>
      <c r="AV1043" s="132">
        <f t="shared" si="677"/>
        <v>0.47756000000000004</v>
      </c>
      <c r="AW1043" s="132">
        <f t="shared" si="678"/>
        <v>0.50265000000000004</v>
      </c>
      <c r="AX1043" s="132">
        <f t="shared" si="679"/>
        <v>4.8800000000000007E-3</v>
      </c>
      <c r="AY1043" s="132">
        <f t="shared" si="680"/>
        <v>9.130000000000001E-3</v>
      </c>
      <c r="AZ1043" s="132">
        <f t="shared" si="681"/>
        <v>0.29672000000000004</v>
      </c>
      <c r="BA1043" s="132">
        <f t="shared" si="682"/>
        <v>0.12881000000000001</v>
      </c>
      <c r="BB1043" s="132">
        <f t="shared" si="683"/>
        <v>0.73520000000000008</v>
      </c>
      <c r="BC1043" s="132">
        <f t="shared" si="684"/>
        <v>0.14082</v>
      </c>
      <c r="BD1043" s="132">
        <f t="shared" si="685"/>
        <v>0.14816000000000001</v>
      </c>
      <c r="BE1043" s="132">
        <f t="shared" si="686"/>
        <v>7.733000000000001E-2</v>
      </c>
      <c r="BF1043" s="132">
        <f t="shared" si="687"/>
        <v>0.14919000000000002</v>
      </c>
      <c r="BG1043" s="132">
        <f t="shared" si="698"/>
        <v>5.5599999999999998E-3</v>
      </c>
      <c r="BH1043" s="132"/>
      <c r="BI1043" s="132">
        <f t="shared" si="666"/>
        <v>1.6097000000000001</v>
      </c>
      <c r="BJ1043" s="132">
        <f t="shared" si="666"/>
        <v>2.7173000000000003</v>
      </c>
      <c r="BK1043" s="132">
        <f t="shared" si="666"/>
        <v>3.8368500000000001</v>
      </c>
      <c r="BL1043" s="132">
        <f t="shared" si="688"/>
        <v>0.46460000000000001</v>
      </c>
      <c r="BM1043" s="132">
        <f t="shared" si="699"/>
        <v>1.5962000000000001</v>
      </c>
      <c r="BN1043" s="132">
        <f t="shared" si="689"/>
        <v>0.87486000000000008</v>
      </c>
      <c r="BO1043" s="132"/>
      <c r="BP1043" s="132">
        <f t="shared" si="700"/>
        <v>4.2303500000000005</v>
      </c>
      <c r="BQ1043" s="132">
        <f t="shared" si="701"/>
        <v>11.208400000000001</v>
      </c>
      <c r="BR1043" s="132">
        <f t="shared" si="702"/>
        <v>0.38997999999999999</v>
      </c>
      <c r="BS1043" s="132">
        <f t="shared" si="690"/>
        <v>0.27623000000000003</v>
      </c>
      <c r="BT1043" s="132">
        <f t="shared" si="691"/>
        <v>1.4864000000000002</v>
      </c>
      <c r="BU1043" s="132"/>
      <c r="BV1043" s="132">
        <f t="shared" si="703"/>
        <v>0.15620000000000001</v>
      </c>
      <c r="BW1043" s="133">
        <f t="shared" si="668"/>
        <v>1.6361000000000001</v>
      </c>
      <c r="BX1043" s="133">
        <f t="shared" si="668"/>
        <v>1.8064</v>
      </c>
      <c r="BY1043" s="133">
        <f t="shared" si="692"/>
        <v>0.2457</v>
      </c>
      <c r="BZ1043" s="133">
        <f t="shared" si="693"/>
        <v>0.48820000000000002</v>
      </c>
      <c r="CA1043" s="133">
        <f t="shared" si="694"/>
        <v>1.83E-2</v>
      </c>
      <c r="CB1043" s="133">
        <f t="shared" si="695"/>
        <v>8.3454999999999995</v>
      </c>
      <c r="CC1043" s="133"/>
      <c r="CD1043" s="133">
        <f t="shared" si="696"/>
        <v>2.1670000000000003</v>
      </c>
    </row>
    <row r="1044" spans="1:82" ht="15.75" x14ac:dyDescent="0.25">
      <c r="A1044" s="125">
        <v>44142</v>
      </c>
      <c r="B1044" s="138">
        <v>16127</v>
      </c>
      <c r="C1044" s="138">
        <v>54888</v>
      </c>
      <c r="D1044" s="138">
        <v>75498</v>
      </c>
      <c r="E1044" s="138">
        <v>15599</v>
      </c>
      <c r="F1044" s="138">
        <v>45007</v>
      </c>
      <c r="G1044" s="138">
        <v>1746</v>
      </c>
      <c r="H1044" s="138">
        <v>15893</v>
      </c>
      <c r="I1044" s="138">
        <v>17467</v>
      </c>
      <c r="J1044" s="138">
        <v>110814</v>
      </c>
      <c r="K1044" s="138">
        <v>82938</v>
      </c>
      <c r="L1044" s="138">
        <v>4596</v>
      </c>
      <c r="M1044" s="138">
        <v>3604</v>
      </c>
      <c r="N1044" s="138">
        <v>140</v>
      </c>
      <c r="O1044" s="138">
        <v>17482</v>
      </c>
      <c r="P1044" s="138">
        <v>21663</v>
      </c>
      <c r="Q1044" s="146">
        <v>2457</v>
      </c>
      <c r="R1044" s="138">
        <v>14498</v>
      </c>
      <c r="S1044" s="138">
        <v>50279</v>
      </c>
      <c r="T1044" s="138">
        <v>23913</v>
      </c>
      <c r="U1044" s="138">
        <v>4441</v>
      </c>
      <c r="V1044" s="138">
        <v>29309</v>
      </c>
      <c r="W1044" s="138">
        <v>38931</v>
      </c>
      <c r="X1044" s="138">
        <v>14751</v>
      </c>
      <c r="Y1044" s="138">
        <v>13064</v>
      </c>
      <c r="Z1044" s="146">
        <v>14082</v>
      </c>
      <c r="AA1044" s="138">
        <v>47496</v>
      </c>
      <c r="AB1044" s="138">
        <v>1082</v>
      </c>
      <c r="AC1044" s="138">
        <v>680</v>
      </c>
      <c r="AD1044" s="138">
        <v>7233</v>
      </c>
      <c r="AE1044" s="138">
        <v>29180</v>
      </c>
      <c r="AF1044" s="138">
        <v>6895</v>
      </c>
      <c r="AG1044" s="138">
        <v>0</v>
      </c>
      <c r="AH1044" s="138">
        <v>31130</v>
      </c>
      <c r="AI1044" s="138">
        <v>26360</v>
      </c>
      <c r="AJ1044" s="138">
        <v>390700</v>
      </c>
      <c r="AK1044" s="128">
        <f t="shared" si="669"/>
        <v>3.6040000000000003E-2</v>
      </c>
      <c r="AL1044" s="129">
        <f t="shared" si="670"/>
        <v>1.6127</v>
      </c>
      <c r="AM1044" s="129">
        <f t="shared" si="704"/>
        <v>2.7444000000000002</v>
      </c>
      <c r="AN1044" s="129">
        <f t="shared" si="704"/>
        <v>3.7749000000000001</v>
      </c>
      <c r="AO1044" s="129">
        <f t="shared" si="672"/>
        <v>11.0814</v>
      </c>
      <c r="AP1044" s="129">
        <f t="shared" si="673"/>
        <v>4.1469000000000005</v>
      </c>
      <c r="AQ1044" s="129">
        <f t="shared" si="705"/>
        <v>0.31130000000000002</v>
      </c>
      <c r="AR1044" s="129">
        <f t="shared" si="706"/>
        <v>2.6359999999999998E-2</v>
      </c>
      <c r="AT1044" s="131">
        <f t="shared" si="697"/>
        <v>44142</v>
      </c>
      <c r="AU1044" s="132">
        <f t="shared" si="676"/>
        <v>0.2918</v>
      </c>
      <c r="AV1044" s="132">
        <f t="shared" si="677"/>
        <v>0.47496000000000005</v>
      </c>
      <c r="AW1044" s="132">
        <f t="shared" si="678"/>
        <v>0.50279000000000007</v>
      </c>
      <c r="AX1044" s="132">
        <f t="shared" si="679"/>
        <v>6.8000000000000005E-3</v>
      </c>
      <c r="AY1044" s="132">
        <f t="shared" si="680"/>
        <v>1.0820000000000001E-2</v>
      </c>
      <c r="AZ1044" s="132">
        <f t="shared" si="681"/>
        <v>0.29309000000000002</v>
      </c>
      <c r="BA1044" s="132">
        <f t="shared" si="682"/>
        <v>0.13064000000000001</v>
      </c>
      <c r="BB1044" s="132">
        <f t="shared" si="683"/>
        <v>0.77862000000000009</v>
      </c>
      <c r="BC1044" s="132">
        <f t="shared" si="684"/>
        <v>0.14082</v>
      </c>
      <c r="BD1044" s="132">
        <f t="shared" si="685"/>
        <v>0.14751</v>
      </c>
      <c r="BE1044" s="132">
        <f t="shared" si="686"/>
        <v>6.8950000000000011E-2</v>
      </c>
      <c r="BF1044" s="132">
        <f t="shared" si="687"/>
        <v>7.2330000000000005E-2</v>
      </c>
      <c r="BG1044" s="132">
        <f t="shared" si="698"/>
        <v>0</v>
      </c>
      <c r="BH1044" s="132"/>
      <c r="BI1044" s="132">
        <f t="shared" si="666"/>
        <v>1.6127</v>
      </c>
      <c r="BJ1044" s="132">
        <f t="shared" si="666"/>
        <v>2.7444000000000002</v>
      </c>
      <c r="BK1044" s="132">
        <f t="shared" si="666"/>
        <v>3.7749000000000001</v>
      </c>
      <c r="BL1044" s="132">
        <f t="shared" si="688"/>
        <v>0.44409999999999999</v>
      </c>
      <c r="BM1044" s="132">
        <f t="shared" si="699"/>
        <v>1.5599000000000001</v>
      </c>
      <c r="BN1044" s="132">
        <f t="shared" si="689"/>
        <v>0.90014000000000005</v>
      </c>
      <c r="BO1044" s="132"/>
      <c r="BP1044" s="132">
        <f t="shared" si="700"/>
        <v>4.1469000000000005</v>
      </c>
      <c r="BQ1044" s="132">
        <f t="shared" si="701"/>
        <v>11.0814</v>
      </c>
      <c r="BR1044" s="132">
        <f t="shared" si="702"/>
        <v>0.39069999999999999</v>
      </c>
      <c r="BS1044" s="132">
        <f t="shared" si="690"/>
        <v>0.23913000000000001</v>
      </c>
      <c r="BT1044" s="132">
        <f t="shared" si="691"/>
        <v>1.4498</v>
      </c>
      <c r="BU1044" s="132"/>
      <c r="BV1044" s="132">
        <f t="shared" si="703"/>
        <v>0.17460000000000001</v>
      </c>
      <c r="BW1044" s="133">
        <f t="shared" si="668"/>
        <v>1.5893000000000002</v>
      </c>
      <c r="BX1044" s="133">
        <f t="shared" si="668"/>
        <v>1.7467000000000001</v>
      </c>
      <c r="BY1044" s="133">
        <f t="shared" si="692"/>
        <v>0.2457</v>
      </c>
      <c r="BZ1044" s="133">
        <f t="shared" si="693"/>
        <v>0.45960000000000001</v>
      </c>
      <c r="CA1044" s="133">
        <f t="shared" si="694"/>
        <v>1.4E-2</v>
      </c>
      <c r="CB1044" s="133">
        <f t="shared" si="695"/>
        <v>8.7409999999999997</v>
      </c>
      <c r="CC1044" s="133"/>
      <c r="CD1044" s="133">
        <f t="shared" si="696"/>
        <v>2.1663000000000001</v>
      </c>
    </row>
    <row r="1045" spans="1:82" ht="15.75" x14ac:dyDescent="0.25">
      <c r="A1045" s="125">
        <v>44143</v>
      </c>
      <c r="B1045" s="138">
        <v>16183</v>
      </c>
      <c r="C1045" s="138">
        <v>54827</v>
      </c>
      <c r="D1045" s="138">
        <v>76544</v>
      </c>
      <c r="E1045" s="138">
        <v>15642</v>
      </c>
      <c r="F1045" s="138">
        <v>46346</v>
      </c>
      <c r="G1045" s="138">
        <v>1728</v>
      </c>
      <c r="H1045" s="138">
        <v>15132</v>
      </c>
      <c r="I1045" s="138">
        <v>16756</v>
      </c>
      <c r="J1045" s="138">
        <v>111194</v>
      </c>
      <c r="K1045" s="138">
        <v>83157</v>
      </c>
      <c r="L1045" s="138">
        <v>4407</v>
      </c>
      <c r="M1045" s="138">
        <v>16261</v>
      </c>
      <c r="N1045" s="138">
        <v>87</v>
      </c>
      <c r="O1045" s="138">
        <v>16932</v>
      </c>
      <c r="P1045" s="138">
        <v>21002</v>
      </c>
      <c r="Q1045" s="146">
        <v>2457</v>
      </c>
      <c r="R1045" s="138">
        <v>14356</v>
      </c>
      <c r="S1045" s="138">
        <v>48180</v>
      </c>
      <c r="T1045" s="138">
        <v>28057</v>
      </c>
      <c r="U1045" s="138">
        <v>4356</v>
      </c>
      <c r="V1045" s="138">
        <v>30668</v>
      </c>
      <c r="W1045" s="138">
        <v>36614</v>
      </c>
      <c r="X1045" s="138">
        <v>14185</v>
      </c>
      <c r="Y1045" s="138">
        <v>13531</v>
      </c>
      <c r="Z1045" s="146">
        <v>14082</v>
      </c>
      <c r="AA1045" s="138">
        <v>49933</v>
      </c>
      <c r="AB1045" s="138">
        <v>955</v>
      </c>
      <c r="AC1045" s="138">
        <v>703</v>
      </c>
      <c r="AD1045" s="138">
        <v>4517</v>
      </c>
      <c r="AE1045" s="138">
        <v>30860</v>
      </c>
      <c r="AF1045" s="138">
        <v>6837</v>
      </c>
      <c r="AG1045" s="138">
        <v>11010</v>
      </c>
      <c r="AH1045" s="138">
        <v>29760</v>
      </c>
      <c r="AI1045" s="138">
        <v>22950</v>
      </c>
      <c r="AJ1045" s="138">
        <v>390520</v>
      </c>
      <c r="AK1045" s="128">
        <f t="shared" si="669"/>
        <v>0.16261</v>
      </c>
      <c r="AL1045" s="129">
        <f t="shared" si="670"/>
        <v>1.6183000000000001</v>
      </c>
      <c r="AM1045" s="129">
        <f t="shared" si="704"/>
        <v>2.7413500000000002</v>
      </c>
      <c r="AN1045" s="129">
        <f t="shared" si="704"/>
        <v>3.8272000000000004</v>
      </c>
      <c r="AO1045" s="129">
        <f t="shared" si="672"/>
        <v>11.119400000000001</v>
      </c>
      <c r="AP1045" s="129">
        <f t="shared" si="673"/>
        <v>4.1578499999999998</v>
      </c>
      <c r="AQ1045" s="129">
        <f t="shared" si="705"/>
        <v>0.29760000000000003</v>
      </c>
      <c r="AR1045" s="129">
        <f t="shared" si="706"/>
        <v>2.2949999999999998E-2</v>
      </c>
      <c r="AT1045" s="131">
        <f t="shared" si="697"/>
        <v>44143</v>
      </c>
      <c r="AU1045" s="132">
        <f t="shared" si="676"/>
        <v>0.30860000000000004</v>
      </c>
      <c r="AV1045" s="132">
        <f t="shared" si="677"/>
        <v>0.49933000000000005</v>
      </c>
      <c r="AW1045" s="132">
        <f t="shared" si="678"/>
        <v>0.48180000000000006</v>
      </c>
      <c r="AX1045" s="132">
        <f t="shared" si="679"/>
        <v>7.0300000000000007E-3</v>
      </c>
      <c r="AY1045" s="132">
        <f t="shared" si="680"/>
        <v>9.5500000000000012E-3</v>
      </c>
      <c r="AZ1045" s="132">
        <f t="shared" si="681"/>
        <v>0.30668000000000001</v>
      </c>
      <c r="BA1045" s="132">
        <f t="shared" si="682"/>
        <v>0.13531000000000001</v>
      </c>
      <c r="BB1045" s="132">
        <f t="shared" si="683"/>
        <v>0.73228000000000004</v>
      </c>
      <c r="BC1045" s="132">
        <f t="shared" si="684"/>
        <v>0.14082</v>
      </c>
      <c r="BD1045" s="132">
        <f t="shared" si="685"/>
        <v>0.14185</v>
      </c>
      <c r="BE1045" s="132">
        <f t="shared" si="686"/>
        <v>6.837E-2</v>
      </c>
      <c r="BF1045" s="132">
        <f t="shared" si="687"/>
        <v>4.5170000000000002E-2</v>
      </c>
      <c r="BG1045" s="132">
        <f t="shared" si="698"/>
        <v>1.1009999999999999E-2</v>
      </c>
      <c r="BH1045" s="132"/>
      <c r="BI1045" s="132">
        <f t="shared" si="666"/>
        <v>1.6183000000000001</v>
      </c>
      <c r="BJ1045" s="132">
        <f t="shared" si="666"/>
        <v>2.7413500000000002</v>
      </c>
      <c r="BK1045" s="132">
        <f t="shared" si="666"/>
        <v>3.8272000000000004</v>
      </c>
      <c r="BL1045" s="132">
        <f t="shared" si="688"/>
        <v>0.43560000000000004</v>
      </c>
      <c r="BM1045" s="132">
        <f t="shared" si="699"/>
        <v>1.5642</v>
      </c>
      <c r="BN1045" s="132">
        <f t="shared" si="689"/>
        <v>0.92692000000000008</v>
      </c>
      <c r="BO1045" s="132"/>
      <c r="BP1045" s="132">
        <f t="shared" si="700"/>
        <v>4.1578499999999998</v>
      </c>
      <c r="BQ1045" s="132">
        <f t="shared" si="701"/>
        <v>11.119400000000001</v>
      </c>
      <c r="BR1045" s="132">
        <f t="shared" si="702"/>
        <v>0.39051999999999998</v>
      </c>
      <c r="BS1045" s="132">
        <f t="shared" si="690"/>
        <v>0.28057000000000004</v>
      </c>
      <c r="BT1045" s="132">
        <f t="shared" si="691"/>
        <v>1.4356</v>
      </c>
      <c r="BU1045" s="132"/>
      <c r="BV1045" s="132">
        <f t="shared" si="703"/>
        <v>0.17280000000000001</v>
      </c>
      <c r="BW1045" s="133">
        <f t="shared" si="668"/>
        <v>1.5132000000000001</v>
      </c>
      <c r="BX1045" s="133">
        <f t="shared" si="668"/>
        <v>1.6756</v>
      </c>
      <c r="BY1045" s="133">
        <f t="shared" si="692"/>
        <v>0.2457</v>
      </c>
      <c r="BZ1045" s="133">
        <f t="shared" si="693"/>
        <v>0.44070000000000004</v>
      </c>
      <c r="CA1045" s="133">
        <f t="shared" si="694"/>
        <v>8.7000000000000011E-3</v>
      </c>
      <c r="CB1045" s="133">
        <f t="shared" si="695"/>
        <v>8.4659999999999993</v>
      </c>
      <c r="CC1045" s="133"/>
      <c r="CD1045" s="133">
        <f t="shared" si="696"/>
        <v>2.1002000000000001</v>
      </c>
    </row>
    <row r="1046" spans="1:82" ht="15.75" x14ac:dyDescent="0.25">
      <c r="A1046" s="125">
        <v>44144</v>
      </c>
      <c r="B1046" s="138">
        <v>15693</v>
      </c>
      <c r="C1046" s="138">
        <v>54094</v>
      </c>
      <c r="D1046" s="138">
        <v>75667</v>
      </c>
      <c r="E1046" s="138">
        <v>15542</v>
      </c>
      <c r="F1046" s="146">
        <v>43357</v>
      </c>
      <c r="G1046" s="138">
        <v>1445</v>
      </c>
      <c r="H1046" s="138">
        <v>13718</v>
      </c>
      <c r="I1046" s="138">
        <v>15538</v>
      </c>
      <c r="J1046" s="138">
        <v>109403</v>
      </c>
      <c r="K1046" s="138">
        <v>82009</v>
      </c>
      <c r="L1046" s="138">
        <v>4254</v>
      </c>
      <c r="M1046" s="138">
        <v>15111</v>
      </c>
      <c r="N1046" s="138">
        <v>171</v>
      </c>
      <c r="O1046" s="138">
        <v>15497</v>
      </c>
      <c r="P1046" s="138">
        <v>19412</v>
      </c>
      <c r="Q1046" s="146">
        <v>2457</v>
      </c>
      <c r="R1046" s="138">
        <v>14315</v>
      </c>
      <c r="S1046" s="138">
        <v>50007</v>
      </c>
      <c r="T1046" s="138">
        <v>23046</v>
      </c>
      <c r="U1046" s="138">
        <v>4024</v>
      </c>
      <c r="V1046" s="138">
        <v>29055</v>
      </c>
      <c r="W1046" s="138">
        <v>35949</v>
      </c>
      <c r="X1046" s="138">
        <v>13672</v>
      </c>
      <c r="Y1046" s="138">
        <v>13130</v>
      </c>
      <c r="Z1046" s="146">
        <v>14082</v>
      </c>
      <c r="AA1046" s="138">
        <v>49136</v>
      </c>
      <c r="AB1046" s="138">
        <v>741</v>
      </c>
      <c r="AC1046" s="138">
        <v>577</v>
      </c>
      <c r="AD1046" s="138">
        <v>5751</v>
      </c>
      <c r="AE1046" s="138">
        <v>28989</v>
      </c>
      <c r="AF1046" s="138">
        <v>7760</v>
      </c>
      <c r="AG1046" s="138">
        <v>19910</v>
      </c>
      <c r="AH1046" s="138">
        <v>66700</v>
      </c>
      <c r="AI1046" s="138">
        <v>55360</v>
      </c>
      <c r="AJ1046" s="138">
        <v>391440</v>
      </c>
      <c r="AK1046" s="128">
        <f t="shared" si="669"/>
        <v>0.15111000000000002</v>
      </c>
      <c r="AL1046" s="129">
        <f t="shared" si="670"/>
        <v>1.5693000000000001</v>
      </c>
      <c r="AM1046" s="129">
        <f t="shared" si="704"/>
        <v>2.7047000000000003</v>
      </c>
      <c r="AN1046" s="129">
        <f t="shared" si="704"/>
        <v>3.78335</v>
      </c>
      <c r="AO1046" s="129">
        <f t="shared" si="672"/>
        <v>10.940300000000001</v>
      </c>
      <c r="AP1046" s="129">
        <f t="shared" si="673"/>
        <v>4.1004500000000004</v>
      </c>
      <c r="AQ1046" s="129">
        <f t="shared" si="705"/>
        <v>0.66700000000000004</v>
      </c>
      <c r="AR1046" s="129">
        <f t="shared" si="706"/>
        <v>5.5359999999999999E-2</v>
      </c>
      <c r="AT1046" s="131">
        <f t="shared" si="697"/>
        <v>44144</v>
      </c>
      <c r="AU1046" s="132">
        <f t="shared" si="676"/>
        <v>0.28989000000000004</v>
      </c>
      <c r="AV1046" s="132">
        <f t="shared" si="677"/>
        <v>0.49136000000000002</v>
      </c>
      <c r="AW1046" s="132">
        <f t="shared" si="678"/>
        <v>0.50007000000000001</v>
      </c>
      <c r="AX1046" s="132">
        <f t="shared" si="679"/>
        <v>5.7700000000000008E-3</v>
      </c>
      <c r="AY1046" s="132">
        <f t="shared" si="680"/>
        <v>7.4100000000000008E-3</v>
      </c>
      <c r="AZ1046" s="132">
        <f t="shared" si="681"/>
        <v>0.29055000000000003</v>
      </c>
      <c r="BA1046" s="132">
        <f t="shared" si="682"/>
        <v>0.1313</v>
      </c>
      <c r="BB1046" s="132">
        <f t="shared" si="683"/>
        <v>0.71898000000000006</v>
      </c>
      <c r="BC1046" s="132">
        <f t="shared" si="684"/>
        <v>0.14082</v>
      </c>
      <c r="BD1046" s="132">
        <f t="shared" si="685"/>
        <v>0.13672000000000001</v>
      </c>
      <c r="BE1046" s="132">
        <f t="shared" si="686"/>
        <v>7.7600000000000002E-2</v>
      </c>
      <c r="BF1046" s="132">
        <f t="shared" si="687"/>
        <v>5.7510000000000006E-2</v>
      </c>
      <c r="BG1046" s="132">
        <f t="shared" si="698"/>
        <v>1.9910000000000001E-2</v>
      </c>
      <c r="BH1046" s="132"/>
      <c r="BI1046" s="132">
        <f t="shared" si="666"/>
        <v>1.5693000000000001</v>
      </c>
      <c r="BJ1046" s="132">
        <f t="shared" si="666"/>
        <v>2.7047000000000003</v>
      </c>
      <c r="BK1046" s="132">
        <f t="shared" si="666"/>
        <v>3.78335</v>
      </c>
      <c r="BL1046" s="132">
        <f t="shared" si="688"/>
        <v>0.40240000000000004</v>
      </c>
      <c r="BM1046" s="132">
        <f t="shared" si="699"/>
        <v>1.5542</v>
      </c>
      <c r="BN1046" s="132">
        <f t="shared" si="689"/>
        <v>0.86714000000000002</v>
      </c>
      <c r="BO1046" s="132"/>
      <c r="BP1046" s="132">
        <f t="shared" si="700"/>
        <v>4.1004500000000004</v>
      </c>
      <c r="BQ1046" s="132">
        <f t="shared" si="701"/>
        <v>10.940300000000001</v>
      </c>
      <c r="BR1046" s="132">
        <f t="shared" si="702"/>
        <v>0.39143999999999995</v>
      </c>
      <c r="BS1046" s="132">
        <f t="shared" si="690"/>
        <v>0.23046000000000003</v>
      </c>
      <c r="BT1046" s="132">
        <f t="shared" si="691"/>
        <v>1.4315</v>
      </c>
      <c r="BU1046" s="132"/>
      <c r="BV1046" s="132">
        <f t="shared" si="703"/>
        <v>0.14450000000000002</v>
      </c>
      <c r="BW1046" s="133">
        <f t="shared" si="668"/>
        <v>1.3718000000000001</v>
      </c>
      <c r="BX1046" s="133">
        <f t="shared" si="668"/>
        <v>1.5538000000000001</v>
      </c>
      <c r="BY1046" s="133">
        <f t="shared" si="692"/>
        <v>0.2457</v>
      </c>
      <c r="BZ1046" s="133">
        <f t="shared" si="693"/>
        <v>0.4254</v>
      </c>
      <c r="CA1046" s="133">
        <f t="shared" si="694"/>
        <v>1.7100000000000001E-2</v>
      </c>
      <c r="CB1046" s="133">
        <f t="shared" si="695"/>
        <v>7.7484999999999999</v>
      </c>
      <c r="CC1046" s="133"/>
      <c r="CD1046" s="133">
        <f t="shared" si="696"/>
        <v>1.9412</v>
      </c>
    </row>
    <row r="1047" spans="1:82" ht="15.75" x14ac:dyDescent="0.25">
      <c r="A1047" s="125">
        <v>44145</v>
      </c>
      <c r="B1047" s="138">
        <v>15306</v>
      </c>
      <c r="C1047" s="138">
        <v>52522</v>
      </c>
      <c r="D1047" s="138">
        <v>74258</v>
      </c>
      <c r="E1047" s="138">
        <v>15415</v>
      </c>
      <c r="F1047" s="138">
        <v>42655</v>
      </c>
      <c r="G1047" s="138">
        <v>1384</v>
      </c>
      <c r="H1047" s="138">
        <v>12930</v>
      </c>
      <c r="I1047" s="138">
        <v>14662</v>
      </c>
      <c r="J1047" s="138">
        <v>105896</v>
      </c>
      <c r="K1047" s="138">
        <v>78206</v>
      </c>
      <c r="L1047" s="138">
        <v>4120</v>
      </c>
      <c r="M1047" s="138">
        <v>14039</v>
      </c>
      <c r="N1047" s="138">
        <v>157</v>
      </c>
      <c r="O1047" s="138">
        <v>14745</v>
      </c>
      <c r="P1047" s="138">
        <v>18677</v>
      </c>
      <c r="Q1047" s="146">
        <v>2457</v>
      </c>
      <c r="R1047" s="138">
        <v>14810</v>
      </c>
      <c r="S1047" s="138">
        <v>51587</v>
      </c>
      <c r="T1047" s="138">
        <v>26215</v>
      </c>
      <c r="U1047" s="138">
        <v>3841</v>
      </c>
      <c r="V1047" s="138">
        <v>27703</v>
      </c>
      <c r="W1047" s="138">
        <v>37532</v>
      </c>
      <c r="X1047" s="138">
        <v>12408</v>
      </c>
      <c r="Y1047" s="138">
        <v>13088</v>
      </c>
      <c r="Z1047" s="146">
        <v>14082</v>
      </c>
      <c r="AA1047" s="138">
        <v>46396</v>
      </c>
      <c r="AB1047" s="138">
        <v>755</v>
      </c>
      <c r="AC1047" s="138">
        <v>452</v>
      </c>
      <c r="AD1047" s="138">
        <v>10673</v>
      </c>
      <c r="AE1047" s="138">
        <v>29012</v>
      </c>
      <c r="AF1047" s="138">
        <v>8475</v>
      </c>
      <c r="AG1047" s="138">
        <v>11010</v>
      </c>
      <c r="AH1047" s="138">
        <v>62500</v>
      </c>
      <c r="AI1047" s="138">
        <v>46880</v>
      </c>
      <c r="AJ1047" s="138">
        <v>258420</v>
      </c>
      <c r="AK1047" s="128">
        <f t="shared" si="669"/>
        <v>0.14039000000000001</v>
      </c>
      <c r="AL1047" s="129">
        <f t="shared" si="670"/>
        <v>1.5306000000000002</v>
      </c>
      <c r="AM1047" s="129">
        <f t="shared" si="704"/>
        <v>2.6261000000000001</v>
      </c>
      <c r="AN1047" s="129">
        <f t="shared" si="704"/>
        <v>3.7129000000000003</v>
      </c>
      <c r="AO1047" s="129">
        <f t="shared" si="672"/>
        <v>10.589600000000001</v>
      </c>
      <c r="AP1047" s="129">
        <f t="shared" si="673"/>
        <v>3.9103000000000003</v>
      </c>
      <c r="AQ1047" s="129">
        <f t="shared" si="705"/>
        <v>0.625</v>
      </c>
      <c r="AR1047" s="129">
        <f t="shared" si="706"/>
        <v>4.6879999999999998E-2</v>
      </c>
      <c r="AT1047" s="131">
        <f t="shared" si="697"/>
        <v>44145</v>
      </c>
      <c r="AU1047" s="132">
        <f t="shared" si="676"/>
        <v>0.29012000000000004</v>
      </c>
      <c r="AV1047" s="132">
        <f t="shared" si="677"/>
        <v>0.46396000000000004</v>
      </c>
      <c r="AW1047" s="132">
        <f t="shared" si="678"/>
        <v>0.51587000000000005</v>
      </c>
      <c r="AX1047" s="132">
        <f t="shared" si="679"/>
        <v>4.5200000000000006E-3</v>
      </c>
      <c r="AY1047" s="132">
        <f t="shared" si="680"/>
        <v>7.5500000000000003E-3</v>
      </c>
      <c r="AZ1047" s="132">
        <f t="shared" si="681"/>
        <v>0.27703</v>
      </c>
      <c r="BA1047" s="132">
        <f t="shared" si="682"/>
        <v>0.13088000000000002</v>
      </c>
      <c r="BB1047" s="132">
        <f t="shared" si="683"/>
        <v>0.75064000000000008</v>
      </c>
      <c r="BC1047" s="132">
        <f t="shared" si="684"/>
        <v>0.14082</v>
      </c>
      <c r="BD1047" s="132">
        <f t="shared" si="685"/>
        <v>0.12408000000000001</v>
      </c>
      <c r="BE1047" s="132">
        <f t="shared" si="686"/>
        <v>8.4750000000000006E-2</v>
      </c>
      <c r="BF1047" s="132">
        <f t="shared" si="687"/>
        <v>0.10673000000000001</v>
      </c>
      <c r="BG1047" s="132">
        <f t="shared" si="698"/>
        <v>1.1009999999999999E-2</v>
      </c>
      <c r="BH1047" s="132"/>
      <c r="BI1047" s="132">
        <f t="shared" si="666"/>
        <v>1.5306000000000002</v>
      </c>
      <c r="BJ1047" s="132">
        <f t="shared" si="666"/>
        <v>2.6261000000000001</v>
      </c>
      <c r="BK1047" s="132">
        <f t="shared" si="666"/>
        <v>3.7129000000000003</v>
      </c>
      <c r="BL1047" s="132">
        <f t="shared" si="688"/>
        <v>0.3841</v>
      </c>
      <c r="BM1047" s="132">
        <f t="shared" si="699"/>
        <v>1.5415000000000001</v>
      </c>
      <c r="BN1047" s="132">
        <f t="shared" si="689"/>
        <v>0.85310000000000008</v>
      </c>
      <c r="BO1047" s="132"/>
      <c r="BP1047" s="132">
        <f t="shared" si="700"/>
        <v>3.9103000000000003</v>
      </c>
      <c r="BQ1047" s="132">
        <f t="shared" si="701"/>
        <v>10.589600000000001</v>
      </c>
      <c r="BR1047" s="132">
        <f t="shared" si="702"/>
        <v>0.25841999999999998</v>
      </c>
      <c r="BS1047" s="132">
        <f t="shared" si="690"/>
        <v>0.26214999999999999</v>
      </c>
      <c r="BT1047" s="132">
        <f t="shared" si="691"/>
        <v>1.4810000000000001</v>
      </c>
      <c r="BU1047" s="132"/>
      <c r="BV1047" s="132">
        <f t="shared" si="703"/>
        <v>0.1384</v>
      </c>
      <c r="BW1047" s="133">
        <f t="shared" si="668"/>
        <v>1.2930000000000001</v>
      </c>
      <c r="BX1047" s="133">
        <f t="shared" si="668"/>
        <v>1.4662000000000002</v>
      </c>
      <c r="BY1047" s="133">
        <f t="shared" si="692"/>
        <v>0.2457</v>
      </c>
      <c r="BZ1047" s="133">
        <f t="shared" si="693"/>
        <v>0.41200000000000003</v>
      </c>
      <c r="CA1047" s="133">
        <f t="shared" si="694"/>
        <v>1.5700000000000002E-2</v>
      </c>
      <c r="CB1047" s="133">
        <f t="shared" si="695"/>
        <v>7.3725000000000005</v>
      </c>
      <c r="CC1047" s="133"/>
      <c r="CD1047" s="133">
        <f t="shared" si="696"/>
        <v>1.8677000000000001</v>
      </c>
    </row>
    <row r="1048" spans="1:82" ht="15.75" x14ac:dyDescent="0.25">
      <c r="A1048" s="125">
        <v>44146</v>
      </c>
      <c r="B1048" s="138">
        <v>15541</v>
      </c>
      <c r="C1048" s="138">
        <v>53104</v>
      </c>
      <c r="D1048" s="138">
        <v>75229</v>
      </c>
      <c r="E1048" s="138">
        <v>15698</v>
      </c>
      <c r="F1048" s="138">
        <v>43805</v>
      </c>
      <c r="G1048" s="138">
        <v>1534</v>
      </c>
      <c r="H1048" s="138">
        <v>13697</v>
      </c>
      <c r="I1048" s="138">
        <v>15854</v>
      </c>
      <c r="J1048" s="138">
        <v>109796</v>
      </c>
      <c r="K1048" s="138">
        <v>81602</v>
      </c>
      <c r="L1048" s="138">
        <v>4270</v>
      </c>
      <c r="M1048" s="138">
        <v>15718</v>
      </c>
      <c r="N1048" s="138">
        <v>97</v>
      </c>
      <c r="O1048" s="138">
        <v>14838</v>
      </c>
      <c r="P1048" s="138">
        <v>18937</v>
      </c>
      <c r="Q1048" s="146">
        <v>2457</v>
      </c>
      <c r="R1048" s="138">
        <v>14783</v>
      </c>
      <c r="S1048" s="138">
        <v>49422</v>
      </c>
      <c r="T1048" s="138">
        <v>23920</v>
      </c>
      <c r="U1048" s="138">
        <v>4153</v>
      </c>
      <c r="V1048" s="138">
        <v>28533</v>
      </c>
      <c r="W1048" s="138">
        <v>38742</v>
      </c>
      <c r="X1048" s="138">
        <v>13284</v>
      </c>
      <c r="Y1048" s="138">
        <v>14369</v>
      </c>
      <c r="Z1048" s="146">
        <v>14082</v>
      </c>
      <c r="AA1048" s="138">
        <v>48320</v>
      </c>
      <c r="AB1048" s="138">
        <v>849</v>
      </c>
      <c r="AC1048" s="138">
        <v>528</v>
      </c>
      <c r="AD1048" s="138">
        <v>6164</v>
      </c>
      <c r="AE1048" s="138">
        <v>32482</v>
      </c>
      <c r="AF1048" s="138">
        <v>9562</v>
      </c>
      <c r="AG1048" s="138">
        <v>11010</v>
      </c>
      <c r="AH1048" s="138">
        <v>45170</v>
      </c>
      <c r="AI1048" s="138">
        <v>38560</v>
      </c>
      <c r="AJ1048" s="138">
        <v>360880</v>
      </c>
      <c r="AK1048" s="128">
        <f t="shared" si="669"/>
        <v>0.15718000000000001</v>
      </c>
      <c r="AL1048" s="129">
        <f t="shared" si="670"/>
        <v>1.5541</v>
      </c>
      <c r="AM1048" s="129">
        <f t="shared" si="704"/>
        <v>2.6552000000000002</v>
      </c>
      <c r="AN1048" s="129">
        <f t="shared" si="704"/>
        <v>3.76145</v>
      </c>
      <c r="AO1048" s="129">
        <f t="shared" si="672"/>
        <v>10.979600000000001</v>
      </c>
      <c r="AP1048" s="129">
        <f t="shared" si="673"/>
        <v>4.0800999999999998</v>
      </c>
      <c r="AQ1048" s="129">
        <f t="shared" si="705"/>
        <v>0.45170000000000005</v>
      </c>
      <c r="AR1048" s="129">
        <f t="shared" si="706"/>
        <v>3.8559999999999997E-2</v>
      </c>
      <c r="AT1048" s="131">
        <f t="shared" si="697"/>
        <v>44146</v>
      </c>
      <c r="AU1048" s="132">
        <f t="shared" si="676"/>
        <v>0.32482000000000005</v>
      </c>
      <c r="AV1048" s="132">
        <f t="shared" si="677"/>
        <v>0.48320000000000002</v>
      </c>
      <c r="AW1048" s="132">
        <f t="shared" si="678"/>
        <v>0.49422000000000005</v>
      </c>
      <c r="AX1048" s="132">
        <f t="shared" si="679"/>
        <v>5.2800000000000008E-3</v>
      </c>
      <c r="AY1048" s="132">
        <f t="shared" si="680"/>
        <v>8.490000000000001E-3</v>
      </c>
      <c r="AZ1048" s="132">
        <f t="shared" si="681"/>
        <v>0.28533000000000003</v>
      </c>
      <c r="BA1048" s="132">
        <f t="shared" si="682"/>
        <v>0.14369000000000001</v>
      </c>
      <c r="BB1048" s="132">
        <f t="shared" si="683"/>
        <v>0.77484000000000008</v>
      </c>
      <c r="BC1048" s="132">
        <f t="shared" si="684"/>
        <v>0.14082</v>
      </c>
      <c r="BD1048" s="132">
        <f t="shared" si="685"/>
        <v>0.13284000000000001</v>
      </c>
      <c r="BE1048" s="132">
        <f t="shared" si="686"/>
        <v>9.5620000000000011E-2</v>
      </c>
      <c r="BF1048" s="132">
        <f t="shared" si="687"/>
        <v>6.1640000000000007E-2</v>
      </c>
      <c r="BG1048" s="132">
        <f t="shared" si="698"/>
        <v>1.1009999999999999E-2</v>
      </c>
      <c r="BH1048" s="132"/>
      <c r="BI1048" s="132">
        <f t="shared" si="666"/>
        <v>1.5541</v>
      </c>
      <c r="BJ1048" s="132">
        <f t="shared" si="666"/>
        <v>2.6552000000000002</v>
      </c>
      <c r="BK1048" s="132">
        <f t="shared" si="666"/>
        <v>3.76145</v>
      </c>
      <c r="BL1048" s="132">
        <f t="shared" si="688"/>
        <v>0.4153</v>
      </c>
      <c r="BM1048" s="132">
        <f t="shared" si="699"/>
        <v>1.5698000000000001</v>
      </c>
      <c r="BN1048" s="132">
        <f t="shared" si="689"/>
        <v>0.8761000000000001</v>
      </c>
      <c r="BO1048" s="132"/>
      <c r="BP1048" s="132">
        <f t="shared" si="700"/>
        <v>4.0800999999999998</v>
      </c>
      <c r="BQ1048" s="132">
        <f t="shared" si="701"/>
        <v>10.979600000000001</v>
      </c>
      <c r="BR1048" s="132">
        <f t="shared" si="702"/>
        <v>0.36087999999999998</v>
      </c>
      <c r="BS1048" s="132">
        <f t="shared" si="690"/>
        <v>0.23920000000000002</v>
      </c>
      <c r="BT1048" s="132">
        <f t="shared" si="691"/>
        <v>1.4783000000000002</v>
      </c>
      <c r="BU1048" s="132"/>
      <c r="BV1048" s="132">
        <f t="shared" si="703"/>
        <v>0.15340000000000001</v>
      </c>
      <c r="BW1048" s="133">
        <f t="shared" si="668"/>
        <v>1.3697000000000001</v>
      </c>
      <c r="BX1048" s="133">
        <f t="shared" si="668"/>
        <v>1.5854000000000001</v>
      </c>
      <c r="BY1048" s="133">
        <f t="shared" si="692"/>
        <v>0.2457</v>
      </c>
      <c r="BZ1048" s="133">
        <f t="shared" si="693"/>
        <v>0.42700000000000005</v>
      </c>
      <c r="CA1048" s="133">
        <f t="shared" si="694"/>
        <v>9.7000000000000003E-3</v>
      </c>
      <c r="CB1048" s="133">
        <f t="shared" si="695"/>
        <v>7.4190000000000005</v>
      </c>
      <c r="CC1048" s="133"/>
      <c r="CD1048" s="133">
        <f t="shared" si="696"/>
        <v>1.8937000000000002</v>
      </c>
    </row>
    <row r="1049" spans="1:82" ht="15.75" x14ac:dyDescent="0.25">
      <c r="A1049" s="125">
        <v>44147</v>
      </c>
      <c r="B1049" s="126">
        <v>19232</v>
      </c>
      <c r="C1049" s="126">
        <v>64689</v>
      </c>
      <c r="D1049" s="126">
        <v>88980</v>
      </c>
      <c r="E1049" s="126">
        <v>23553</v>
      </c>
      <c r="F1049" s="126">
        <v>52585</v>
      </c>
      <c r="G1049" s="126">
        <v>2646</v>
      </c>
      <c r="H1049" s="126">
        <v>27124</v>
      </c>
      <c r="I1049" s="126">
        <v>28328</v>
      </c>
      <c r="J1049" s="126">
        <v>141119</v>
      </c>
      <c r="K1049" s="126">
        <v>107096</v>
      </c>
      <c r="L1049" s="126">
        <v>7925</v>
      </c>
      <c r="M1049" s="126">
        <v>23174</v>
      </c>
      <c r="N1049" s="126">
        <v>193</v>
      </c>
      <c r="O1049" s="126">
        <v>21000</v>
      </c>
      <c r="P1049" s="126">
        <v>33280</v>
      </c>
      <c r="Q1049" s="146">
        <v>2457</v>
      </c>
      <c r="R1049" s="126">
        <v>18593</v>
      </c>
      <c r="S1049" s="126">
        <v>57839</v>
      </c>
      <c r="T1049" s="126">
        <v>30749</v>
      </c>
      <c r="U1049" s="126">
        <v>8918</v>
      </c>
      <c r="V1049" s="126">
        <v>36337</v>
      </c>
      <c r="W1049" s="126">
        <v>47110</v>
      </c>
      <c r="X1049" s="126">
        <v>26127</v>
      </c>
      <c r="Y1049" s="126">
        <v>18871</v>
      </c>
      <c r="Z1049" s="146">
        <v>14082</v>
      </c>
      <c r="AA1049" s="126">
        <v>58515</v>
      </c>
      <c r="AB1049" s="126">
        <v>2098</v>
      </c>
      <c r="AC1049" s="126">
        <v>795</v>
      </c>
      <c r="AD1049" s="126">
        <v>7792</v>
      </c>
      <c r="AE1049" s="126">
        <v>42907</v>
      </c>
      <c r="AF1049" s="126">
        <v>15784</v>
      </c>
      <c r="AG1049" s="126">
        <v>11010</v>
      </c>
      <c r="AH1049" s="126">
        <v>64300</v>
      </c>
      <c r="AI1049" s="126">
        <v>62540</v>
      </c>
      <c r="AJ1049" s="126">
        <v>372300</v>
      </c>
      <c r="AK1049" s="128">
        <f t="shared" si="669"/>
        <v>0.23174000000000003</v>
      </c>
      <c r="AL1049" s="129">
        <f t="shared" si="670"/>
        <v>1.9232</v>
      </c>
      <c r="AM1049" s="129">
        <f t="shared" si="704"/>
        <v>3.2344500000000003</v>
      </c>
      <c r="AN1049" s="129">
        <f t="shared" si="704"/>
        <v>4.4489999999999998</v>
      </c>
      <c r="AO1049" s="129">
        <f t="shared" si="672"/>
        <v>14.1119</v>
      </c>
      <c r="AP1049" s="129">
        <f t="shared" si="673"/>
        <v>5.3548</v>
      </c>
      <c r="AQ1049" s="129">
        <f t="shared" si="705"/>
        <v>0.64300000000000002</v>
      </c>
      <c r="AR1049" s="129">
        <f t="shared" si="706"/>
        <v>6.2539999999999998E-2</v>
      </c>
      <c r="AT1049" s="131">
        <f t="shared" si="697"/>
        <v>44147</v>
      </c>
      <c r="AU1049" s="132">
        <f t="shared" si="676"/>
        <v>0.42907000000000006</v>
      </c>
      <c r="AV1049" s="132">
        <f t="shared" si="677"/>
        <v>0.58515000000000006</v>
      </c>
      <c r="AW1049" s="132">
        <f t="shared" si="678"/>
        <v>0.57839000000000007</v>
      </c>
      <c r="AX1049" s="132">
        <f t="shared" si="679"/>
        <v>7.9500000000000005E-3</v>
      </c>
      <c r="AY1049" s="132">
        <f t="shared" si="680"/>
        <v>2.0980000000000002E-2</v>
      </c>
      <c r="AZ1049" s="132">
        <f t="shared" si="681"/>
        <v>0.36337000000000003</v>
      </c>
      <c r="BA1049" s="132">
        <f t="shared" si="682"/>
        <v>0.18871000000000002</v>
      </c>
      <c r="BB1049" s="132">
        <f t="shared" si="683"/>
        <v>0.94220000000000004</v>
      </c>
      <c r="BC1049" s="132">
        <f t="shared" si="684"/>
        <v>0.14082</v>
      </c>
      <c r="BD1049" s="132">
        <f t="shared" si="685"/>
        <v>0.26127</v>
      </c>
      <c r="BE1049" s="132">
        <f t="shared" si="686"/>
        <v>0.15784000000000001</v>
      </c>
      <c r="BF1049" s="132">
        <f t="shared" si="687"/>
        <v>7.7920000000000003E-2</v>
      </c>
      <c r="BG1049" s="132">
        <f t="shared" si="698"/>
        <v>1.1009999999999999E-2</v>
      </c>
      <c r="BH1049" s="132"/>
      <c r="BI1049" s="132">
        <f t="shared" si="666"/>
        <v>1.9232</v>
      </c>
      <c r="BJ1049" s="132">
        <f t="shared" si="666"/>
        <v>3.2344500000000003</v>
      </c>
      <c r="BK1049" s="132">
        <f t="shared" si="666"/>
        <v>4.4489999999999998</v>
      </c>
      <c r="BL1049" s="132">
        <f t="shared" si="688"/>
        <v>0.89180000000000004</v>
      </c>
      <c r="BM1049" s="132">
        <f t="shared" si="699"/>
        <v>2.3553000000000002</v>
      </c>
      <c r="BN1049" s="132">
        <f t="shared" si="689"/>
        <v>1.0517000000000001</v>
      </c>
      <c r="BO1049" s="132"/>
      <c r="BP1049" s="132">
        <f t="shared" si="700"/>
        <v>5.3548</v>
      </c>
      <c r="BQ1049" s="132">
        <f t="shared" si="701"/>
        <v>14.1119</v>
      </c>
      <c r="BR1049" s="132">
        <f t="shared" si="702"/>
        <v>0.37229999999999996</v>
      </c>
      <c r="BS1049" s="132">
        <f t="shared" si="690"/>
        <v>0.30749000000000004</v>
      </c>
      <c r="BT1049" s="132">
        <f t="shared" si="691"/>
        <v>1.8593000000000002</v>
      </c>
      <c r="BU1049" s="132"/>
      <c r="BV1049" s="132">
        <f t="shared" si="703"/>
        <v>0.2646</v>
      </c>
      <c r="BW1049" s="133">
        <f t="shared" si="668"/>
        <v>2.7124000000000001</v>
      </c>
      <c r="BX1049" s="133">
        <f t="shared" si="668"/>
        <v>2.8328000000000002</v>
      </c>
      <c r="BY1049" s="133">
        <f t="shared" si="692"/>
        <v>0.2457</v>
      </c>
      <c r="BZ1049" s="133">
        <f t="shared" si="693"/>
        <v>0.79250000000000009</v>
      </c>
      <c r="CA1049" s="133">
        <f t="shared" si="694"/>
        <v>1.9300000000000001E-2</v>
      </c>
      <c r="CB1049" s="133">
        <f t="shared" si="695"/>
        <v>10.5</v>
      </c>
      <c r="CC1049" s="133"/>
      <c r="CD1049" s="133">
        <f t="shared" si="696"/>
        <v>3.3280000000000003</v>
      </c>
    </row>
    <row r="1050" spans="1:82" ht="15.75" x14ac:dyDescent="0.25">
      <c r="A1050" s="125">
        <v>44148</v>
      </c>
      <c r="B1050" s="126">
        <v>17694</v>
      </c>
      <c r="C1050" s="126">
        <v>61089</v>
      </c>
      <c r="D1050" s="126">
        <v>84313</v>
      </c>
      <c r="E1050" s="126">
        <v>19525</v>
      </c>
      <c r="F1050" s="126">
        <v>45682</v>
      </c>
      <c r="G1050" s="126">
        <v>1496</v>
      </c>
      <c r="H1050" s="126">
        <v>22360</v>
      </c>
      <c r="I1050" s="126">
        <v>25185</v>
      </c>
      <c r="J1050" s="126">
        <v>124413</v>
      </c>
      <c r="K1050" s="126">
        <v>94720</v>
      </c>
      <c r="L1050" s="126">
        <v>6868</v>
      </c>
      <c r="M1050" s="126">
        <v>18635</v>
      </c>
      <c r="N1050" s="126">
        <v>155</v>
      </c>
      <c r="O1050" s="126">
        <v>20493</v>
      </c>
      <c r="P1050" s="126">
        <v>27728</v>
      </c>
      <c r="Q1050" s="146">
        <v>2457</v>
      </c>
      <c r="R1050" s="126">
        <v>17396</v>
      </c>
      <c r="S1050" s="126">
        <v>53217</v>
      </c>
      <c r="T1050" s="126">
        <v>23805</v>
      </c>
      <c r="U1050" s="126">
        <v>7132</v>
      </c>
      <c r="V1050" s="126">
        <v>33489</v>
      </c>
      <c r="W1050" s="126">
        <v>41613</v>
      </c>
      <c r="X1050" s="126">
        <v>17782</v>
      </c>
      <c r="Y1050" s="126">
        <v>15148</v>
      </c>
      <c r="Z1050" s="146">
        <v>14082</v>
      </c>
      <c r="AA1050" s="126">
        <v>54836</v>
      </c>
      <c r="AB1050" s="126">
        <v>1221</v>
      </c>
      <c r="AC1050" s="126">
        <v>533</v>
      </c>
      <c r="AD1050" s="126">
        <v>10608</v>
      </c>
      <c r="AE1050" s="126">
        <v>34394</v>
      </c>
      <c r="AF1050" s="126">
        <v>7922</v>
      </c>
      <c r="AG1050" s="126">
        <v>10180</v>
      </c>
      <c r="AH1050" s="126">
        <v>97030</v>
      </c>
      <c r="AI1050" s="126">
        <v>78230</v>
      </c>
      <c r="AJ1050" s="126">
        <v>383120</v>
      </c>
      <c r="AK1050" s="128">
        <f t="shared" si="669"/>
        <v>0.18635000000000002</v>
      </c>
      <c r="AL1050" s="129">
        <f t="shared" si="670"/>
        <v>1.7694000000000001</v>
      </c>
      <c r="AM1050" s="129">
        <f t="shared" si="704"/>
        <v>3.0544500000000001</v>
      </c>
      <c r="AN1050" s="129">
        <f t="shared" si="704"/>
        <v>4.2156500000000001</v>
      </c>
      <c r="AO1050" s="129">
        <f t="shared" si="672"/>
        <v>12.4413</v>
      </c>
      <c r="AP1050" s="129">
        <f t="shared" si="673"/>
        <v>4.7360000000000007</v>
      </c>
      <c r="AQ1050" s="129">
        <f t="shared" si="705"/>
        <v>0.97030000000000005</v>
      </c>
      <c r="AR1050" s="129">
        <f t="shared" si="706"/>
        <v>7.8229999999999994E-2</v>
      </c>
      <c r="AT1050" s="131">
        <f t="shared" si="697"/>
        <v>44148</v>
      </c>
      <c r="AU1050" s="132">
        <f t="shared" si="676"/>
        <v>0.34394000000000002</v>
      </c>
      <c r="AV1050" s="132">
        <f t="shared" si="677"/>
        <v>0.54836000000000007</v>
      </c>
      <c r="AW1050" s="132">
        <f t="shared" si="678"/>
        <v>0.53217000000000003</v>
      </c>
      <c r="AX1050" s="132">
        <f t="shared" si="679"/>
        <v>5.3300000000000005E-3</v>
      </c>
      <c r="AY1050" s="132">
        <f t="shared" si="680"/>
        <v>1.221E-2</v>
      </c>
      <c r="AZ1050" s="132">
        <f t="shared" si="681"/>
        <v>0.33489000000000002</v>
      </c>
      <c r="BA1050" s="132">
        <f t="shared" si="682"/>
        <v>0.15148</v>
      </c>
      <c r="BB1050" s="132">
        <f t="shared" si="683"/>
        <v>0.83226000000000011</v>
      </c>
      <c r="BC1050" s="132">
        <f t="shared" si="684"/>
        <v>0.14082</v>
      </c>
      <c r="BD1050" s="132">
        <f t="shared" si="685"/>
        <v>0.17782000000000001</v>
      </c>
      <c r="BE1050" s="132">
        <f t="shared" si="686"/>
        <v>7.9220000000000013E-2</v>
      </c>
      <c r="BF1050" s="132">
        <f t="shared" si="687"/>
        <v>0.10608000000000001</v>
      </c>
      <c r="BG1050" s="132">
        <f t="shared" si="698"/>
        <v>1.018E-2</v>
      </c>
      <c r="BH1050" s="132"/>
      <c r="BI1050" s="132">
        <f t="shared" si="666"/>
        <v>1.7694000000000001</v>
      </c>
      <c r="BJ1050" s="132">
        <f t="shared" si="666"/>
        <v>3.0544500000000001</v>
      </c>
      <c r="BK1050" s="132">
        <f t="shared" si="666"/>
        <v>4.2156500000000001</v>
      </c>
      <c r="BL1050" s="132">
        <f t="shared" si="688"/>
        <v>0.71320000000000006</v>
      </c>
      <c r="BM1050" s="132">
        <f t="shared" si="699"/>
        <v>1.9525000000000001</v>
      </c>
      <c r="BN1050" s="132">
        <f t="shared" si="689"/>
        <v>0.91364000000000012</v>
      </c>
      <c r="BO1050" s="132"/>
      <c r="BP1050" s="132">
        <f t="shared" si="700"/>
        <v>4.7360000000000007</v>
      </c>
      <c r="BQ1050" s="132">
        <f t="shared" si="701"/>
        <v>12.4413</v>
      </c>
      <c r="BR1050" s="132">
        <f t="shared" si="702"/>
        <v>0.38311999999999996</v>
      </c>
      <c r="BS1050" s="132">
        <f t="shared" si="690"/>
        <v>0.23805000000000001</v>
      </c>
      <c r="BT1050" s="132">
        <f t="shared" si="691"/>
        <v>1.7396</v>
      </c>
      <c r="BU1050" s="132"/>
      <c r="BV1050" s="132">
        <f t="shared" si="703"/>
        <v>0.14960000000000001</v>
      </c>
      <c r="BW1050" s="133">
        <f t="shared" si="668"/>
        <v>2.2360000000000002</v>
      </c>
      <c r="BX1050" s="133">
        <f t="shared" si="668"/>
        <v>2.5185</v>
      </c>
      <c r="BY1050" s="133">
        <f t="shared" si="692"/>
        <v>0.2457</v>
      </c>
      <c r="BZ1050" s="133">
        <f t="shared" si="693"/>
        <v>0.68680000000000008</v>
      </c>
      <c r="CA1050" s="133">
        <f t="shared" si="694"/>
        <v>1.55E-2</v>
      </c>
      <c r="CB1050" s="133">
        <f t="shared" si="695"/>
        <v>10.246500000000001</v>
      </c>
      <c r="CC1050" s="133"/>
      <c r="CD1050" s="133">
        <f t="shared" si="696"/>
        <v>2.7728000000000002</v>
      </c>
    </row>
    <row r="1051" spans="1:82" ht="15.75" x14ac:dyDescent="0.25">
      <c r="A1051" s="125">
        <v>44149</v>
      </c>
      <c r="B1051" s="135">
        <v>15777</v>
      </c>
      <c r="C1051" s="126">
        <v>59495</v>
      </c>
      <c r="D1051" s="126">
        <v>82970</v>
      </c>
      <c r="E1051" s="126">
        <v>17976</v>
      </c>
      <c r="F1051" s="126">
        <v>46350</v>
      </c>
      <c r="G1051" s="126">
        <v>1973</v>
      </c>
      <c r="H1051" s="126">
        <v>19089</v>
      </c>
      <c r="I1051" s="126">
        <v>21680</v>
      </c>
      <c r="J1051" s="126">
        <v>119601</v>
      </c>
      <c r="K1051" s="126">
        <v>90156</v>
      </c>
      <c r="L1051" s="126">
        <v>5904</v>
      </c>
      <c r="M1051" s="126">
        <v>18182</v>
      </c>
      <c r="N1051" s="126">
        <v>83</v>
      </c>
      <c r="O1051" s="126">
        <v>19778</v>
      </c>
      <c r="P1051" s="126">
        <v>25550</v>
      </c>
      <c r="Q1051" s="146">
        <v>2457</v>
      </c>
      <c r="R1051" s="126">
        <v>16303</v>
      </c>
      <c r="S1051" s="126">
        <v>50034</v>
      </c>
      <c r="T1051" s="126">
        <v>28357</v>
      </c>
      <c r="U1051" s="126">
        <v>5932</v>
      </c>
      <c r="V1051" s="126">
        <v>33342</v>
      </c>
      <c r="W1051" s="126">
        <v>37694</v>
      </c>
      <c r="X1051" s="126">
        <v>18510</v>
      </c>
      <c r="Y1051" s="126">
        <v>14819</v>
      </c>
      <c r="Z1051" s="146">
        <v>14082</v>
      </c>
      <c r="AA1051" s="126">
        <v>53049</v>
      </c>
      <c r="AB1051" s="126">
        <v>993</v>
      </c>
      <c r="AC1051" s="126">
        <v>548</v>
      </c>
      <c r="AD1051" s="126">
        <v>8005</v>
      </c>
      <c r="AE1051" s="126">
        <v>31036</v>
      </c>
      <c r="AF1051" s="126">
        <v>6946</v>
      </c>
      <c r="AG1051" s="135">
        <v>10720</v>
      </c>
      <c r="AH1051" s="126">
        <v>22700</v>
      </c>
      <c r="AI1051" s="126">
        <v>13840</v>
      </c>
      <c r="AJ1051" s="126">
        <v>393460</v>
      </c>
      <c r="AK1051" s="128">
        <f t="shared" si="669"/>
        <v>0.18182000000000001</v>
      </c>
      <c r="AL1051" s="129">
        <f t="shared" si="670"/>
        <v>1.5777000000000001</v>
      </c>
      <c r="AM1051" s="129">
        <f t="shared" si="704"/>
        <v>2.9747500000000002</v>
      </c>
      <c r="AN1051" s="129">
        <f t="shared" si="704"/>
        <v>4.1485000000000003</v>
      </c>
      <c r="AO1051" s="129">
        <f t="shared" si="672"/>
        <v>11.960100000000001</v>
      </c>
      <c r="AP1051" s="129">
        <f t="shared" si="673"/>
        <v>4.5078000000000005</v>
      </c>
      <c r="AQ1051" s="129">
        <f t="shared" si="705"/>
        <v>0.22700000000000001</v>
      </c>
      <c r="AR1051" s="129">
        <f t="shared" si="706"/>
        <v>1.384E-2</v>
      </c>
      <c r="AT1051" s="131">
        <f t="shared" si="697"/>
        <v>44149</v>
      </c>
      <c r="AU1051" s="132">
        <f t="shared" si="676"/>
        <v>0.31036000000000002</v>
      </c>
      <c r="AV1051" s="132">
        <f t="shared" si="677"/>
        <v>0.53049000000000002</v>
      </c>
      <c r="AW1051" s="132">
        <f t="shared" si="678"/>
        <v>0.50034000000000001</v>
      </c>
      <c r="AX1051" s="132">
        <f t="shared" si="679"/>
        <v>5.4800000000000005E-3</v>
      </c>
      <c r="AY1051" s="132">
        <f t="shared" si="680"/>
        <v>9.9300000000000013E-3</v>
      </c>
      <c r="AZ1051" s="132">
        <f t="shared" si="681"/>
        <v>0.33342000000000005</v>
      </c>
      <c r="BA1051" s="132">
        <f t="shared" si="682"/>
        <v>0.14819000000000002</v>
      </c>
      <c r="BB1051" s="132">
        <f t="shared" si="683"/>
        <v>0.75388000000000011</v>
      </c>
      <c r="BC1051" s="132">
        <f t="shared" si="684"/>
        <v>0.14082</v>
      </c>
      <c r="BD1051" s="132">
        <f t="shared" si="685"/>
        <v>0.18510000000000001</v>
      </c>
      <c r="BE1051" s="132">
        <f t="shared" si="686"/>
        <v>6.9460000000000008E-2</v>
      </c>
      <c r="BF1051" s="132">
        <f t="shared" si="687"/>
        <v>8.005000000000001E-2</v>
      </c>
      <c r="BG1051" s="132">
        <f t="shared" si="698"/>
        <v>1.072E-2</v>
      </c>
      <c r="BH1051" s="132"/>
      <c r="BI1051" s="132">
        <f t="shared" si="666"/>
        <v>1.5777000000000001</v>
      </c>
      <c r="BJ1051" s="132">
        <f t="shared" si="666"/>
        <v>2.9747500000000002</v>
      </c>
      <c r="BK1051" s="132">
        <f t="shared" si="666"/>
        <v>4.1485000000000003</v>
      </c>
      <c r="BL1051" s="132">
        <f t="shared" si="688"/>
        <v>0.59320000000000006</v>
      </c>
      <c r="BM1051" s="132">
        <f t="shared" si="699"/>
        <v>1.7976000000000001</v>
      </c>
      <c r="BN1051" s="132">
        <f t="shared" si="689"/>
        <v>0.92700000000000005</v>
      </c>
      <c r="BO1051" s="132"/>
      <c r="BP1051" s="132">
        <f t="shared" si="700"/>
        <v>4.5078000000000005</v>
      </c>
      <c r="BQ1051" s="132">
        <f t="shared" si="701"/>
        <v>11.960100000000001</v>
      </c>
      <c r="BR1051" s="132">
        <f t="shared" si="702"/>
        <v>0.39345999999999998</v>
      </c>
      <c r="BS1051" s="132">
        <f t="shared" si="690"/>
        <v>0.28357000000000004</v>
      </c>
      <c r="BT1051" s="132">
        <f t="shared" si="691"/>
        <v>1.6303000000000001</v>
      </c>
      <c r="BU1051" s="132"/>
      <c r="BV1051" s="132">
        <f t="shared" si="703"/>
        <v>0.1973</v>
      </c>
      <c r="BW1051" s="133">
        <f t="shared" si="668"/>
        <v>1.9089</v>
      </c>
      <c r="BX1051" s="133">
        <f t="shared" si="668"/>
        <v>2.1680000000000001</v>
      </c>
      <c r="BY1051" s="133">
        <f t="shared" si="692"/>
        <v>0.2457</v>
      </c>
      <c r="BZ1051" s="133">
        <f t="shared" si="693"/>
        <v>0.59040000000000004</v>
      </c>
      <c r="CA1051" s="133">
        <f t="shared" si="694"/>
        <v>8.3000000000000001E-3</v>
      </c>
      <c r="CB1051" s="133">
        <f t="shared" si="695"/>
        <v>9.8889999999999993</v>
      </c>
      <c r="CC1051" s="133"/>
      <c r="CD1051" s="133">
        <f t="shared" si="696"/>
        <v>2.5550000000000002</v>
      </c>
    </row>
    <row r="1052" spans="1:82" ht="15.75" x14ac:dyDescent="0.25">
      <c r="A1052" s="125">
        <v>44150</v>
      </c>
      <c r="B1052" s="135">
        <v>18400</v>
      </c>
      <c r="C1052" s="126">
        <v>59083</v>
      </c>
      <c r="D1052" s="126">
        <v>82698</v>
      </c>
      <c r="E1052" s="126">
        <v>17763</v>
      </c>
      <c r="F1052" s="135">
        <v>48145</v>
      </c>
      <c r="G1052" s="126">
        <v>2049</v>
      </c>
      <c r="H1052" s="126">
        <v>18083</v>
      </c>
      <c r="I1052" s="126">
        <v>20853</v>
      </c>
      <c r="J1052" s="126">
        <v>119836</v>
      </c>
      <c r="K1052" s="126">
        <v>90478</v>
      </c>
      <c r="L1052" s="126">
        <v>5463</v>
      </c>
      <c r="M1052" s="126">
        <v>18871</v>
      </c>
      <c r="N1052" s="126">
        <v>100</v>
      </c>
      <c r="O1052" s="126">
        <v>18969</v>
      </c>
      <c r="P1052" s="126">
        <v>24060</v>
      </c>
      <c r="Q1052" s="146">
        <v>2457</v>
      </c>
      <c r="R1052" s="126">
        <v>15481</v>
      </c>
      <c r="S1052" s="126">
        <v>48939</v>
      </c>
      <c r="T1052" s="126">
        <v>23524</v>
      </c>
      <c r="U1052" s="126">
        <v>5523</v>
      </c>
      <c r="V1052" s="126">
        <v>34201</v>
      </c>
      <c r="W1052" s="126">
        <v>37097</v>
      </c>
      <c r="X1052" s="126">
        <v>18938</v>
      </c>
      <c r="Y1052" s="126">
        <v>15112</v>
      </c>
      <c r="Z1052" s="146">
        <v>14082</v>
      </c>
      <c r="AA1052" s="126">
        <v>54262</v>
      </c>
      <c r="AB1052" s="126">
        <v>1028</v>
      </c>
      <c r="AC1052" s="126">
        <v>558</v>
      </c>
      <c r="AD1052" s="126">
        <v>2732</v>
      </c>
      <c r="AE1052" s="126">
        <v>34325</v>
      </c>
      <c r="AF1052" s="126">
        <v>7038</v>
      </c>
      <c r="AG1052" s="135">
        <v>11010</v>
      </c>
      <c r="AH1052" s="126">
        <v>25480</v>
      </c>
      <c r="AI1052" s="126">
        <v>23110</v>
      </c>
      <c r="AJ1052" s="126">
        <v>383400</v>
      </c>
      <c r="AK1052" s="128">
        <f t="shared" si="669"/>
        <v>0.18871000000000002</v>
      </c>
      <c r="AL1052" s="129">
        <f t="shared" si="670"/>
        <v>1.84</v>
      </c>
      <c r="AM1052" s="129">
        <f t="shared" si="704"/>
        <v>2.9541500000000003</v>
      </c>
      <c r="AN1052" s="129">
        <f t="shared" si="704"/>
        <v>4.1349</v>
      </c>
      <c r="AO1052" s="129">
        <f t="shared" si="672"/>
        <v>11.983600000000001</v>
      </c>
      <c r="AP1052" s="129">
        <f t="shared" si="673"/>
        <v>4.5239000000000003</v>
      </c>
      <c r="AQ1052" s="129">
        <f t="shared" si="705"/>
        <v>0.25480000000000003</v>
      </c>
      <c r="AR1052" s="129">
        <f t="shared" si="706"/>
        <v>2.3109999999999999E-2</v>
      </c>
      <c r="AT1052" s="131">
        <f t="shared" si="697"/>
        <v>44150</v>
      </c>
      <c r="AU1052" s="132">
        <f t="shared" si="676"/>
        <v>0.34325000000000006</v>
      </c>
      <c r="AV1052" s="132">
        <f t="shared" si="677"/>
        <v>0.54261999999999999</v>
      </c>
      <c r="AW1052" s="132">
        <f t="shared" si="678"/>
        <v>0.48939000000000005</v>
      </c>
      <c r="AX1052" s="132">
        <f t="shared" si="679"/>
        <v>5.5800000000000008E-3</v>
      </c>
      <c r="AY1052" s="132">
        <f t="shared" si="680"/>
        <v>1.0280000000000001E-2</v>
      </c>
      <c r="AZ1052" s="132">
        <f t="shared" si="681"/>
        <v>0.34201000000000004</v>
      </c>
      <c r="BA1052" s="132">
        <f t="shared" si="682"/>
        <v>0.15112</v>
      </c>
      <c r="BB1052" s="132">
        <f t="shared" si="683"/>
        <v>0.74194000000000004</v>
      </c>
      <c r="BC1052" s="132">
        <f t="shared" si="684"/>
        <v>0.14082</v>
      </c>
      <c r="BD1052" s="132">
        <f t="shared" si="685"/>
        <v>0.18938000000000002</v>
      </c>
      <c r="BE1052" s="132">
        <f t="shared" si="686"/>
        <v>7.0380000000000012E-2</v>
      </c>
      <c r="BF1052" s="132">
        <f t="shared" si="687"/>
        <v>2.7320000000000001E-2</v>
      </c>
      <c r="BG1052" s="132">
        <f t="shared" si="698"/>
        <v>1.1009999999999999E-2</v>
      </c>
      <c r="BH1052" s="132"/>
      <c r="BI1052" s="132">
        <f t="shared" si="666"/>
        <v>1.84</v>
      </c>
      <c r="BJ1052" s="132">
        <f t="shared" si="666"/>
        <v>2.9541500000000003</v>
      </c>
      <c r="BK1052" s="132">
        <f t="shared" si="666"/>
        <v>4.1349</v>
      </c>
      <c r="BL1052" s="132">
        <f t="shared" si="688"/>
        <v>0.55230000000000001</v>
      </c>
      <c r="BM1052" s="132">
        <f t="shared" si="699"/>
        <v>1.7763</v>
      </c>
      <c r="BN1052" s="132">
        <f t="shared" si="689"/>
        <v>0.96290000000000009</v>
      </c>
      <c r="BO1052" s="132"/>
      <c r="BP1052" s="132">
        <f t="shared" si="700"/>
        <v>4.5239000000000003</v>
      </c>
      <c r="BQ1052" s="132">
        <f t="shared" si="701"/>
        <v>11.983600000000001</v>
      </c>
      <c r="BR1052" s="132">
        <f t="shared" si="702"/>
        <v>0.38339999999999996</v>
      </c>
      <c r="BS1052" s="132">
        <f t="shared" si="690"/>
        <v>0.23524000000000003</v>
      </c>
      <c r="BT1052" s="132">
        <f t="shared" si="691"/>
        <v>1.5481</v>
      </c>
      <c r="BU1052" s="132"/>
      <c r="BV1052" s="132">
        <f t="shared" si="703"/>
        <v>0.2049</v>
      </c>
      <c r="BW1052" s="133">
        <f t="shared" si="668"/>
        <v>1.8083</v>
      </c>
      <c r="BX1052" s="133">
        <f t="shared" si="668"/>
        <v>2.0853000000000002</v>
      </c>
      <c r="BY1052" s="133">
        <f t="shared" si="692"/>
        <v>0.2457</v>
      </c>
      <c r="BZ1052" s="133">
        <f t="shared" si="693"/>
        <v>0.54630000000000001</v>
      </c>
      <c r="CA1052" s="133">
        <f t="shared" si="694"/>
        <v>0.01</v>
      </c>
      <c r="CB1052" s="133">
        <f t="shared" si="695"/>
        <v>9.4845000000000006</v>
      </c>
      <c r="CC1052" s="133"/>
      <c r="CD1052" s="133">
        <f t="shared" si="696"/>
        <v>2.4060000000000001</v>
      </c>
    </row>
    <row r="1053" spans="1:82" ht="15.75" x14ac:dyDescent="0.25">
      <c r="A1053" s="125">
        <v>44151</v>
      </c>
      <c r="B1053" s="135">
        <v>17507</v>
      </c>
      <c r="C1053" s="126">
        <v>58906</v>
      </c>
      <c r="D1053" s="126">
        <v>82781</v>
      </c>
      <c r="E1053" s="126">
        <v>17706</v>
      </c>
      <c r="F1053" s="126">
        <v>45582</v>
      </c>
      <c r="G1053" s="126">
        <v>2105</v>
      </c>
      <c r="H1053" s="126">
        <v>20350</v>
      </c>
      <c r="I1053" s="126">
        <v>21489</v>
      </c>
      <c r="J1053" s="126">
        <v>119112</v>
      </c>
      <c r="K1053" s="126">
        <v>87307</v>
      </c>
      <c r="L1053" s="126">
        <v>5968</v>
      </c>
      <c r="M1053" s="126">
        <v>17858</v>
      </c>
      <c r="N1053" s="126">
        <v>171</v>
      </c>
      <c r="O1053" s="126">
        <v>18030</v>
      </c>
      <c r="P1053" s="126">
        <v>24383</v>
      </c>
      <c r="Q1053" s="146">
        <v>2457</v>
      </c>
      <c r="R1053" s="126">
        <v>15614</v>
      </c>
      <c r="S1053" s="126">
        <v>50525</v>
      </c>
      <c r="T1053" s="126">
        <v>26744</v>
      </c>
      <c r="U1053" s="126">
        <v>5287</v>
      </c>
      <c r="V1053" s="126">
        <v>32873</v>
      </c>
      <c r="W1053" s="126">
        <v>41305</v>
      </c>
      <c r="X1053" s="126">
        <v>18605</v>
      </c>
      <c r="Y1053" s="157">
        <v>15112</v>
      </c>
      <c r="Z1053" s="146">
        <v>14082</v>
      </c>
      <c r="AA1053" s="126">
        <v>51311</v>
      </c>
      <c r="AB1053" s="126">
        <v>1264</v>
      </c>
      <c r="AC1053" s="126">
        <v>517</v>
      </c>
      <c r="AD1053" s="126">
        <v>5633</v>
      </c>
      <c r="AE1053" s="126">
        <v>36348</v>
      </c>
      <c r="AF1053" s="126">
        <v>7394</v>
      </c>
      <c r="AG1053" s="135">
        <v>5640</v>
      </c>
      <c r="AH1053" s="126">
        <v>34900</v>
      </c>
      <c r="AI1053" s="126">
        <v>28200</v>
      </c>
      <c r="AJ1053" s="126">
        <v>338920</v>
      </c>
      <c r="AK1053" s="128">
        <f t="shared" si="669"/>
        <v>0.17858000000000002</v>
      </c>
      <c r="AL1053" s="129">
        <f t="shared" si="670"/>
        <v>1.7507000000000001</v>
      </c>
      <c r="AM1053" s="129">
        <f t="shared" si="704"/>
        <v>2.9453</v>
      </c>
      <c r="AN1053" s="129">
        <f t="shared" si="704"/>
        <v>4.1390500000000001</v>
      </c>
      <c r="AO1053" s="129">
        <f t="shared" si="672"/>
        <v>11.911200000000001</v>
      </c>
      <c r="AP1053" s="129">
        <f t="shared" si="673"/>
        <v>4.3653500000000003</v>
      </c>
      <c r="AQ1053" s="129">
        <f t="shared" si="705"/>
        <v>0.34900000000000003</v>
      </c>
      <c r="AR1053" s="129">
        <f t="shared" si="706"/>
        <v>2.8199999999999999E-2</v>
      </c>
      <c r="AT1053" s="131">
        <f t="shared" si="697"/>
        <v>44151</v>
      </c>
      <c r="AU1053" s="132">
        <f t="shared" si="676"/>
        <v>0.36348000000000003</v>
      </c>
      <c r="AV1053" s="132">
        <f t="shared" si="677"/>
        <v>0.51311000000000007</v>
      </c>
      <c r="AW1053" s="132">
        <f t="shared" si="678"/>
        <v>0.50525000000000009</v>
      </c>
      <c r="AX1053" s="132">
        <f t="shared" si="679"/>
        <v>5.1700000000000001E-3</v>
      </c>
      <c r="AY1053" s="132">
        <f t="shared" si="680"/>
        <v>1.264E-2</v>
      </c>
      <c r="AZ1053" s="132">
        <f t="shared" si="681"/>
        <v>0.32873000000000002</v>
      </c>
      <c r="BA1053" s="132">
        <f t="shared" si="682"/>
        <v>0.15112</v>
      </c>
      <c r="BB1053" s="132">
        <f t="shared" si="683"/>
        <v>0.82610000000000006</v>
      </c>
      <c r="BC1053" s="132">
        <f t="shared" si="684"/>
        <v>0.14082</v>
      </c>
      <c r="BD1053" s="132">
        <f t="shared" si="685"/>
        <v>0.18605000000000002</v>
      </c>
      <c r="BE1053" s="132">
        <f t="shared" si="686"/>
        <v>7.3940000000000006E-2</v>
      </c>
      <c r="BF1053" s="132">
        <f t="shared" si="687"/>
        <v>5.6330000000000005E-2</v>
      </c>
      <c r="BG1053" s="132">
        <f t="shared" si="698"/>
        <v>5.64E-3</v>
      </c>
      <c r="BH1053" s="132"/>
      <c r="BI1053" s="132">
        <f t="shared" si="666"/>
        <v>1.7507000000000001</v>
      </c>
      <c r="BJ1053" s="132">
        <f t="shared" si="666"/>
        <v>2.9453</v>
      </c>
      <c r="BK1053" s="132">
        <f t="shared" si="666"/>
        <v>4.1390500000000001</v>
      </c>
      <c r="BL1053" s="132">
        <f t="shared" si="688"/>
        <v>0.52870000000000006</v>
      </c>
      <c r="BM1053" s="132">
        <f t="shared" si="699"/>
        <v>1.7706000000000002</v>
      </c>
      <c r="BN1053" s="132">
        <f t="shared" si="689"/>
        <v>0.91164000000000012</v>
      </c>
      <c r="BO1053" s="132"/>
      <c r="BP1053" s="132">
        <f t="shared" si="700"/>
        <v>4.3653500000000003</v>
      </c>
      <c r="BQ1053" s="132">
        <f t="shared" si="701"/>
        <v>11.911200000000001</v>
      </c>
      <c r="BR1053" s="132">
        <f t="shared" si="702"/>
        <v>0.33892</v>
      </c>
      <c r="BS1053" s="132">
        <f t="shared" si="690"/>
        <v>0.26744000000000001</v>
      </c>
      <c r="BT1053" s="132">
        <f t="shared" si="691"/>
        <v>1.5614000000000001</v>
      </c>
      <c r="BU1053" s="132"/>
      <c r="BV1053" s="132">
        <f t="shared" si="703"/>
        <v>0.21050000000000002</v>
      </c>
      <c r="BW1053" s="133">
        <f t="shared" si="668"/>
        <v>2.0350000000000001</v>
      </c>
      <c r="BX1053" s="133">
        <f t="shared" si="668"/>
        <v>2.1489000000000003</v>
      </c>
      <c r="BY1053" s="133">
        <f t="shared" si="692"/>
        <v>0.2457</v>
      </c>
      <c r="BZ1053" s="133">
        <f t="shared" si="693"/>
        <v>0.5968</v>
      </c>
      <c r="CA1053" s="133">
        <f t="shared" si="694"/>
        <v>1.7100000000000001E-2</v>
      </c>
      <c r="CB1053" s="133">
        <f t="shared" si="695"/>
        <v>9.0150000000000006</v>
      </c>
      <c r="CC1053" s="133"/>
      <c r="CD1053" s="133">
        <f t="shared" si="696"/>
        <v>2.4382999999999999</v>
      </c>
    </row>
    <row r="1054" spans="1:82" ht="15.75" x14ac:dyDescent="0.25">
      <c r="A1054" s="125">
        <v>44152</v>
      </c>
      <c r="B1054" s="135">
        <v>16336</v>
      </c>
      <c r="C1054" s="126">
        <v>55887</v>
      </c>
      <c r="D1054" s="126">
        <v>79649</v>
      </c>
      <c r="E1054" s="126">
        <v>16934</v>
      </c>
      <c r="F1054" s="135">
        <v>42285</v>
      </c>
      <c r="G1054" s="126">
        <v>1720</v>
      </c>
      <c r="H1054" s="126">
        <v>16582</v>
      </c>
      <c r="I1054" s="126">
        <v>19018</v>
      </c>
      <c r="J1054" s="126">
        <v>115595</v>
      </c>
      <c r="K1054" s="126">
        <v>86506</v>
      </c>
      <c r="L1054" s="126">
        <v>5179</v>
      </c>
      <c r="M1054" s="126">
        <v>16278</v>
      </c>
      <c r="N1054" s="126">
        <v>144</v>
      </c>
      <c r="O1054" s="126">
        <v>16411</v>
      </c>
      <c r="P1054" s="126">
        <v>21562</v>
      </c>
      <c r="Q1054" s="146">
        <v>2457</v>
      </c>
      <c r="R1054" s="126">
        <v>15445</v>
      </c>
      <c r="S1054" s="126">
        <v>50547</v>
      </c>
      <c r="T1054" s="126">
        <v>23154</v>
      </c>
      <c r="U1054" s="126">
        <v>4897</v>
      </c>
      <c r="V1054" s="126">
        <v>30919</v>
      </c>
      <c r="W1054" s="126">
        <v>40168</v>
      </c>
      <c r="X1054" s="126">
        <v>17072</v>
      </c>
      <c r="Y1054" s="126">
        <v>14095</v>
      </c>
      <c r="Z1054" s="146">
        <v>14082</v>
      </c>
      <c r="AA1054" s="126">
        <v>49792</v>
      </c>
      <c r="AB1054" s="126">
        <v>1079</v>
      </c>
      <c r="AC1054" s="126">
        <v>533</v>
      </c>
      <c r="AD1054" s="126">
        <v>4917</v>
      </c>
      <c r="AE1054" s="126">
        <v>39347</v>
      </c>
      <c r="AF1054" s="126">
        <v>7288</v>
      </c>
      <c r="AG1054" s="135">
        <v>1330</v>
      </c>
      <c r="AH1054" s="126">
        <v>48610</v>
      </c>
      <c r="AI1054" s="126">
        <v>37800</v>
      </c>
      <c r="AJ1054" s="126">
        <v>351520</v>
      </c>
      <c r="AK1054" s="128">
        <f t="shared" si="669"/>
        <v>0.16278000000000001</v>
      </c>
      <c r="AL1054" s="129">
        <f t="shared" si="670"/>
        <v>1.6336000000000002</v>
      </c>
      <c r="AM1054" s="129">
        <f t="shared" si="704"/>
        <v>2.7943500000000001</v>
      </c>
      <c r="AN1054" s="129">
        <f t="shared" si="704"/>
        <v>3.98245</v>
      </c>
      <c r="AO1054" s="129">
        <f t="shared" si="672"/>
        <v>11.5595</v>
      </c>
      <c r="AP1054" s="129">
        <f t="shared" si="673"/>
        <v>4.3253000000000004</v>
      </c>
      <c r="AQ1054" s="129">
        <f t="shared" si="705"/>
        <v>0.48610000000000003</v>
      </c>
      <c r="AR1054" s="129">
        <f t="shared" si="706"/>
        <v>3.78E-2</v>
      </c>
      <c r="AT1054" s="131">
        <f t="shared" si="697"/>
        <v>44152</v>
      </c>
      <c r="AU1054" s="132">
        <f t="shared" si="676"/>
        <v>0.39347000000000004</v>
      </c>
      <c r="AV1054" s="132">
        <f t="shared" si="677"/>
        <v>0.49792000000000003</v>
      </c>
      <c r="AW1054" s="132">
        <f t="shared" si="678"/>
        <v>0.50547000000000009</v>
      </c>
      <c r="AX1054" s="132">
        <f t="shared" si="679"/>
        <v>5.3300000000000005E-3</v>
      </c>
      <c r="AY1054" s="132">
        <f t="shared" si="680"/>
        <v>1.0790000000000001E-2</v>
      </c>
      <c r="AZ1054" s="132">
        <f t="shared" si="681"/>
        <v>0.30919000000000002</v>
      </c>
      <c r="BA1054" s="132">
        <f t="shared" si="682"/>
        <v>0.14095000000000002</v>
      </c>
      <c r="BB1054" s="132">
        <f t="shared" si="683"/>
        <v>0.80336000000000007</v>
      </c>
      <c r="BC1054" s="132">
        <f t="shared" si="684"/>
        <v>0.14082</v>
      </c>
      <c r="BD1054" s="132">
        <f t="shared" si="685"/>
        <v>0.17072000000000001</v>
      </c>
      <c r="BE1054" s="132">
        <f t="shared" si="686"/>
        <v>7.288E-2</v>
      </c>
      <c r="BF1054" s="132">
        <f t="shared" si="687"/>
        <v>4.9170000000000005E-2</v>
      </c>
      <c r="BG1054" s="132">
        <f t="shared" si="698"/>
        <v>1.33E-3</v>
      </c>
      <c r="BH1054" s="132"/>
      <c r="BI1054" s="132">
        <f t="shared" si="666"/>
        <v>1.6336000000000002</v>
      </c>
      <c r="BJ1054" s="132">
        <f t="shared" si="666"/>
        <v>2.7943500000000001</v>
      </c>
      <c r="BK1054" s="132">
        <f t="shared" si="666"/>
        <v>3.98245</v>
      </c>
      <c r="BL1054" s="132">
        <f t="shared" si="688"/>
        <v>0.48970000000000002</v>
      </c>
      <c r="BM1054" s="132">
        <f t="shared" si="699"/>
        <v>1.6934</v>
      </c>
      <c r="BN1054" s="132">
        <f t="shared" si="689"/>
        <v>0.84570000000000012</v>
      </c>
      <c r="BO1054" s="132"/>
      <c r="BP1054" s="132">
        <f t="shared" si="700"/>
        <v>4.3253000000000004</v>
      </c>
      <c r="BQ1054" s="132">
        <f t="shared" si="701"/>
        <v>11.5595</v>
      </c>
      <c r="BR1054" s="132">
        <f t="shared" si="702"/>
        <v>0.35152</v>
      </c>
      <c r="BS1054" s="132">
        <f t="shared" si="690"/>
        <v>0.23154000000000002</v>
      </c>
      <c r="BT1054" s="132">
        <f t="shared" si="691"/>
        <v>1.5445</v>
      </c>
      <c r="BU1054" s="132"/>
      <c r="BV1054" s="132">
        <f t="shared" si="703"/>
        <v>0.17200000000000001</v>
      </c>
      <c r="BW1054" s="133">
        <f t="shared" si="668"/>
        <v>1.6582000000000001</v>
      </c>
      <c r="BX1054" s="133">
        <f t="shared" si="668"/>
        <v>1.9018000000000002</v>
      </c>
      <c r="BY1054" s="133">
        <f t="shared" si="692"/>
        <v>0.2457</v>
      </c>
      <c r="BZ1054" s="133">
        <f t="shared" si="693"/>
        <v>0.51790000000000003</v>
      </c>
      <c r="CA1054" s="133">
        <f t="shared" si="694"/>
        <v>1.4400000000000001E-2</v>
      </c>
      <c r="CB1054" s="133">
        <f t="shared" si="695"/>
        <v>8.2055000000000007</v>
      </c>
      <c r="CC1054" s="133"/>
      <c r="CD1054" s="133">
        <f t="shared" si="696"/>
        <v>2.1562000000000001</v>
      </c>
    </row>
    <row r="1055" spans="1:82" ht="15.75" x14ac:dyDescent="0.25">
      <c r="A1055" s="125">
        <v>44153</v>
      </c>
      <c r="B1055" s="135">
        <v>16110</v>
      </c>
      <c r="C1055" s="126">
        <v>54318</v>
      </c>
      <c r="D1055" s="126">
        <v>78090</v>
      </c>
      <c r="E1055" s="126">
        <v>16717</v>
      </c>
      <c r="F1055" s="126">
        <v>44128</v>
      </c>
      <c r="G1055" s="126">
        <v>1583</v>
      </c>
      <c r="H1055" s="126">
        <v>14636</v>
      </c>
      <c r="I1055" s="126">
        <v>16603</v>
      </c>
      <c r="J1055" s="126">
        <v>113894</v>
      </c>
      <c r="K1055" s="126">
        <v>87027</v>
      </c>
      <c r="L1055" s="126">
        <v>4789</v>
      </c>
      <c r="M1055" s="126">
        <v>16115</v>
      </c>
      <c r="N1055" s="126">
        <v>126</v>
      </c>
      <c r="O1055" s="126">
        <v>15102</v>
      </c>
      <c r="P1055" s="126">
        <v>20158</v>
      </c>
      <c r="Q1055" s="146">
        <v>2457</v>
      </c>
      <c r="R1055" s="126">
        <v>14758</v>
      </c>
      <c r="S1055" s="126">
        <v>50508</v>
      </c>
      <c r="T1055" s="126">
        <v>27260</v>
      </c>
      <c r="U1055" s="126">
        <v>4518</v>
      </c>
      <c r="V1055" s="126">
        <v>30491</v>
      </c>
      <c r="W1055" s="126">
        <v>37990</v>
      </c>
      <c r="X1055" s="126">
        <v>15525</v>
      </c>
      <c r="Y1055" s="126">
        <v>13585</v>
      </c>
      <c r="Z1055" s="146">
        <v>14082</v>
      </c>
      <c r="AA1055" s="126">
        <v>49450</v>
      </c>
      <c r="AB1055" s="126">
        <v>936</v>
      </c>
      <c r="AC1055" s="126">
        <v>552</v>
      </c>
      <c r="AD1055" s="126">
        <v>7297</v>
      </c>
      <c r="AE1055" s="126">
        <v>41123</v>
      </c>
      <c r="AF1055" s="126">
        <v>6900</v>
      </c>
      <c r="AG1055" s="135">
        <v>11010</v>
      </c>
      <c r="AH1055" s="126">
        <v>67970</v>
      </c>
      <c r="AI1055" s="126">
        <v>54970</v>
      </c>
      <c r="AJ1055" s="126">
        <v>414740</v>
      </c>
      <c r="AK1055" s="128">
        <f t="shared" si="669"/>
        <v>0.16115000000000002</v>
      </c>
      <c r="AL1055" s="129">
        <f t="shared" si="670"/>
        <v>1.611</v>
      </c>
      <c r="AM1055" s="129">
        <f t="shared" ref="AM1055:AN1066" si="707">(C1055)*0.00005</f>
        <v>2.7159</v>
      </c>
      <c r="AN1055" s="129">
        <f t="shared" si="707"/>
        <v>3.9045000000000001</v>
      </c>
      <c r="AO1055" s="129">
        <f t="shared" si="672"/>
        <v>11.3894</v>
      </c>
      <c r="AP1055" s="129">
        <f t="shared" si="673"/>
        <v>4.3513500000000001</v>
      </c>
      <c r="AQ1055" s="129">
        <f t="shared" si="705"/>
        <v>0.67970000000000008</v>
      </c>
      <c r="AR1055" s="129">
        <f t="shared" si="706"/>
        <v>5.4969999999999998E-2</v>
      </c>
      <c r="AT1055" s="131">
        <f t="shared" si="697"/>
        <v>44153</v>
      </c>
      <c r="AU1055" s="132">
        <f t="shared" si="676"/>
        <v>0.41123000000000004</v>
      </c>
      <c r="AV1055" s="132">
        <f t="shared" si="677"/>
        <v>0.49450000000000005</v>
      </c>
      <c r="AW1055" s="132">
        <f t="shared" si="678"/>
        <v>0.50508000000000008</v>
      </c>
      <c r="AX1055" s="132">
        <f t="shared" si="679"/>
        <v>5.5200000000000006E-3</v>
      </c>
      <c r="AY1055" s="132">
        <f t="shared" si="680"/>
        <v>9.3600000000000003E-3</v>
      </c>
      <c r="AZ1055" s="132">
        <f t="shared" si="681"/>
        <v>0.30491000000000001</v>
      </c>
      <c r="BA1055" s="132">
        <f t="shared" si="682"/>
        <v>0.13585</v>
      </c>
      <c r="BB1055" s="132">
        <f t="shared" si="683"/>
        <v>0.75980000000000003</v>
      </c>
      <c r="BC1055" s="132">
        <f t="shared" si="684"/>
        <v>0.14082</v>
      </c>
      <c r="BD1055" s="132">
        <f t="shared" si="685"/>
        <v>0.15525</v>
      </c>
      <c r="BE1055" s="132">
        <f t="shared" si="686"/>
        <v>6.9000000000000006E-2</v>
      </c>
      <c r="BF1055" s="132">
        <f t="shared" si="687"/>
        <v>7.2970000000000007E-2</v>
      </c>
      <c r="BG1055" s="132">
        <f t="shared" si="698"/>
        <v>1.1009999999999999E-2</v>
      </c>
      <c r="BH1055" s="132"/>
      <c r="BI1055" s="132">
        <f t="shared" si="666"/>
        <v>1.611</v>
      </c>
      <c r="BJ1055" s="132">
        <f t="shared" si="666"/>
        <v>2.7159</v>
      </c>
      <c r="BK1055" s="132">
        <f t="shared" si="666"/>
        <v>3.9045000000000001</v>
      </c>
      <c r="BL1055" s="132">
        <f t="shared" si="688"/>
        <v>0.45180000000000003</v>
      </c>
      <c r="BM1055" s="132">
        <f t="shared" si="699"/>
        <v>1.6717000000000002</v>
      </c>
      <c r="BN1055" s="132">
        <f t="shared" si="689"/>
        <v>0.88256000000000012</v>
      </c>
      <c r="BO1055" s="132"/>
      <c r="BP1055" s="132">
        <f t="shared" si="700"/>
        <v>4.3513500000000001</v>
      </c>
      <c r="BQ1055" s="132">
        <f t="shared" si="701"/>
        <v>11.3894</v>
      </c>
      <c r="BR1055" s="132">
        <f t="shared" si="702"/>
        <v>0.41474</v>
      </c>
      <c r="BS1055" s="132">
        <f t="shared" si="690"/>
        <v>0.27260000000000001</v>
      </c>
      <c r="BT1055" s="132">
        <f t="shared" si="691"/>
        <v>1.4758</v>
      </c>
      <c r="BU1055" s="132"/>
      <c r="BV1055" s="132">
        <f t="shared" si="703"/>
        <v>0.1583</v>
      </c>
      <c r="BW1055" s="133">
        <f t="shared" si="668"/>
        <v>1.4636</v>
      </c>
      <c r="BX1055" s="133">
        <f t="shared" si="668"/>
        <v>1.6603000000000001</v>
      </c>
      <c r="BY1055" s="133">
        <f t="shared" si="692"/>
        <v>0.2457</v>
      </c>
      <c r="BZ1055" s="133">
        <f t="shared" si="693"/>
        <v>0.47890000000000005</v>
      </c>
      <c r="CA1055" s="133">
        <f t="shared" si="694"/>
        <v>1.26E-2</v>
      </c>
      <c r="CB1055" s="133">
        <f t="shared" si="695"/>
        <v>7.5510000000000002</v>
      </c>
      <c r="CC1055" s="133"/>
      <c r="CD1055" s="133">
        <f t="shared" si="696"/>
        <v>2.0158</v>
      </c>
    </row>
    <row r="1056" spans="1:82" ht="15.75" x14ac:dyDescent="0.25">
      <c r="A1056" s="125">
        <v>44154</v>
      </c>
      <c r="B1056" s="135">
        <v>16110</v>
      </c>
      <c r="C1056" s="126">
        <v>53630</v>
      </c>
      <c r="D1056" s="126">
        <v>77700</v>
      </c>
      <c r="E1056" s="126">
        <v>16166</v>
      </c>
      <c r="F1056" s="135">
        <v>48220</v>
      </c>
      <c r="G1056" s="126">
        <v>1505</v>
      </c>
      <c r="H1056" s="126">
        <v>13698</v>
      </c>
      <c r="I1056" s="126">
        <v>15708</v>
      </c>
      <c r="J1056" s="126">
        <v>111576</v>
      </c>
      <c r="K1056" s="126">
        <v>83887</v>
      </c>
      <c r="L1056" s="126">
        <v>4552</v>
      </c>
      <c r="M1056" s="126">
        <v>15949</v>
      </c>
      <c r="N1056" s="126">
        <v>141</v>
      </c>
      <c r="O1056" s="126">
        <v>14752</v>
      </c>
      <c r="P1056" s="126">
        <v>19423</v>
      </c>
      <c r="Q1056" s="146">
        <v>2457</v>
      </c>
      <c r="R1056" s="126">
        <v>14350</v>
      </c>
      <c r="S1056" s="126">
        <v>52773</v>
      </c>
      <c r="T1056" s="126">
        <v>23280</v>
      </c>
      <c r="U1056" s="126">
        <v>4242</v>
      </c>
      <c r="V1056" s="126">
        <v>29203</v>
      </c>
      <c r="W1056" s="126">
        <v>39600</v>
      </c>
      <c r="X1056" s="126">
        <v>13926</v>
      </c>
      <c r="Y1056" s="126">
        <v>13359</v>
      </c>
      <c r="Z1056" s="146">
        <v>14082</v>
      </c>
      <c r="AA1056" s="126">
        <v>48438</v>
      </c>
      <c r="AB1056" s="126">
        <v>904</v>
      </c>
      <c r="AC1056" s="126">
        <v>551</v>
      </c>
      <c r="AD1056" s="126">
        <v>6988</v>
      </c>
      <c r="AE1056" s="126">
        <v>33681</v>
      </c>
      <c r="AF1056" s="126">
        <v>7241</v>
      </c>
      <c r="AG1056" s="135">
        <v>4590</v>
      </c>
      <c r="AH1056" s="126">
        <v>32680</v>
      </c>
      <c r="AI1056" s="126">
        <v>23320</v>
      </c>
      <c r="AJ1056" s="126">
        <v>401620</v>
      </c>
      <c r="AK1056" s="128">
        <f t="shared" si="669"/>
        <v>0.15949000000000002</v>
      </c>
      <c r="AL1056" s="129">
        <f t="shared" si="670"/>
        <v>1.611</v>
      </c>
      <c r="AM1056" s="129">
        <f t="shared" si="707"/>
        <v>2.6815000000000002</v>
      </c>
      <c r="AN1056" s="129">
        <f t="shared" si="707"/>
        <v>3.8850000000000002</v>
      </c>
      <c r="AO1056" s="129">
        <f t="shared" si="672"/>
        <v>11.1576</v>
      </c>
      <c r="AP1056" s="129">
        <f t="shared" si="673"/>
        <v>4.19435</v>
      </c>
      <c r="AQ1056" s="129">
        <f t="shared" si="705"/>
        <v>0.32680000000000003</v>
      </c>
      <c r="AR1056" s="129">
        <f t="shared" si="706"/>
        <v>2.332E-2</v>
      </c>
      <c r="AT1056" s="131">
        <f t="shared" si="697"/>
        <v>44154</v>
      </c>
      <c r="AU1056" s="132">
        <f t="shared" si="676"/>
        <v>0.33681000000000005</v>
      </c>
      <c r="AV1056" s="132">
        <f t="shared" si="677"/>
        <v>0.48438000000000003</v>
      </c>
      <c r="AW1056" s="132">
        <f t="shared" si="678"/>
        <v>0.52773000000000003</v>
      </c>
      <c r="AX1056" s="132">
        <f t="shared" si="679"/>
        <v>5.5100000000000001E-3</v>
      </c>
      <c r="AY1056" s="132">
        <f t="shared" si="680"/>
        <v>9.0400000000000012E-3</v>
      </c>
      <c r="AZ1056" s="132">
        <f t="shared" si="681"/>
        <v>0.29203000000000001</v>
      </c>
      <c r="BA1056" s="132">
        <f t="shared" si="682"/>
        <v>0.13359000000000001</v>
      </c>
      <c r="BB1056" s="132">
        <f t="shared" si="683"/>
        <v>0.79200000000000004</v>
      </c>
      <c r="BC1056" s="132">
        <f t="shared" si="684"/>
        <v>0.14082</v>
      </c>
      <c r="BD1056" s="132">
        <f t="shared" si="685"/>
        <v>0.13926000000000002</v>
      </c>
      <c r="BE1056" s="132">
        <f t="shared" si="686"/>
        <v>7.2410000000000002E-2</v>
      </c>
      <c r="BF1056" s="132">
        <f t="shared" si="687"/>
        <v>6.9880000000000012E-2</v>
      </c>
      <c r="BG1056" s="132">
        <f t="shared" si="698"/>
        <v>4.5899999999999995E-3</v>
      </c>
      <c r="BH1056" s="132"/>
      <c r="BI1056" s="132">
        <f t="shared" si="666"/>
        <v>1.611</v>
      </c>
      <c r="BJ1056" s="132">
        <f t="shared" si="666"/>
        <v>2.6815000000000002</v>
      </c>
      <c r="BK1056" s="132">
        <f t="shared" si="666"/>
        <v>3.8850000000000002</v>
      </c>
      <c r="BL1056" s="132">
        <f t="shared" si="688"/>
        <v>0.42420000000000002</v>
      </c>
      <c r="BM1056" s="132">
        <f t="shared" si="699"/>
        <v>1.6166</v>
      </c>
      <c r="BN1056" s="132">
        <f t="shared" si="689"/>
        <v>0.96440000000000003</v>
      </c>
      <c r="BO1056" s="132"/>
      <c r="BP1056" s="132">
        <f t="shared" si="700"/>
        <v>4.19435</v>
      </c>
      <c r="BQ1056" s="132">
        <f t="shared" si="701"/>
        <v>11.1576</v>
      </c>
      <c r="BR1056" s="132">
        <f t="shared" si="702"/>
        <v>0.40161999999999998</v>
      </c>
      <c r="BS1056" s="132">
        <f t="shared" si="690"/>
        <v>0.23280000000000001</v>
      </c>
      <c r="BT1056" s="132">
        <f t="shared" si="691"/>
        <v>1.4350000000000001</v>
      </c>
      <c r="BU1056" s="132"/>
      <c r="BV1056" s="132">
        <f t="shared" si="703"/>
        <v>0.15049999999999999</v>
      </c>
      <c r="BW1056" s="133">
        <f t="shared" si="668"/>
        <v>1.3698000000000001</v>
      </c>
      <c r="BX1056" s="133">
        <f t="shared" si="668"/>
        <v>1.5708</v>
      </c>
      <c r="BY1056" s="133">
        <f t="shared" si="692"/>
        <v>0.2457</v>
      </c>
      <c r="BZ1056" s="133">
        <f t="shared" si="693"/>
        <v>0.45520000000000005</v>
      </c>
      <c r="CA1056" s="133">
        <f t="shared" si="694"/>
        <v>1.4100000000000001E-2</v>
      </c>
      <c r="CB1056" s="133">
        <f t="shared" si="695"/>
        <v>7.3760000000000003</v>
      </c>
      <c r="CC1056" s="133"/>
      <c r="CD1056" s="133">
        <f t="shared" si="696"/>
        <v>1.9423000000000001</v>
      </c>
    </row>
    <row r="1057" spans="1:82" ht="15.75" x14ac:dyDescent="0.25">
      <c r="A1057" s="125">
        <v>44155</v>
      </c>
      <c r="B1057" s="135">
        <v>16110</v>
      </c>
      <c r="C1057" s="126">
        <v>52525</v>
      </c>
      <c r="D1057" s="126">
        <v>76328</v>
      </c>
      <c r="E1057" s="126">
        <v>15649</v>
      </c>
      <c r="F1057" s="135">
        <v>44385</v>
      </c>
      <c r="G1057" s="126">
        <v>1457</v>
      </c>
      <c r="H1057" s="126">
        <v>13106</v>
      </c>
      <c r="I1057" s="126">
        <v>14258</v>
      </c>
      <c r="J1057" s="126">
        <v>110599</v>
      </c>
      <c r="K1057" s="126">
        <v>83369</v>
      </c>
      <c r="L1057" s="126">
        <v>4166</v>
      </c>
      <c r="M1057" s="126">
        <v>15372</v>
      </c>
      <c r="N1057" s="126">
        <v>142</v>
      </c>
      <c r="O1057" s="126">
        <v>14367</v>
      </c>
      <c r="P1057" s="126">
        <v>18437</v>
      </c>
      <c r="Q1057" s="146">
        <v>2457</v>
      </c>
      <c r="R1057" s="126">
        <v>15024</v>
      </c>
      <c r="S1057" s="126">
        <v>52430</v>
      </c>
      <c r="T1057" s="126">
        <v>26408</v>
      </c>
      <c r="U1057" s="126">
        <v>4083</v>
      </c>
      <c r="V1057" s="126">
        <v>27956</v>
      </c>
      <c r="W1057" s="126">
        <v>37372</v>
      </c>
      <c r="X1057" s="126">
        <v>13347</v>
      </c>
      <c r="Y1057" s="126">
        <v>13580</v>
      </c>
      <c r="Z1057" s="146">
        <v>14082</v>
      </c>
      <c r="AA1057" s="126">
        <v>48222</v>
      </c>
      <c r="AB1057" s="126">
        <v>917</v>
      </c>
      <c r="AC1057" s="126">
        <v>602</v>
      </c>
      <c r="AD1057" s="126">
        <v>3372</v>
      </c>
      <c r="AE1057" s="126">
        <v>27602</v>
      </c>
      <c r="AF1057" s="126">
        <v>8200</v>
      </c>
      <c r="AG1057" s="135">
        <v>11010</v>
      </c>
      <c r="AH1057" s="126">
        <v>49480</v>
      </c>
      <c r="AI1057" s="126">
        <v>42420</v>
      </c>
      <c r="AJ1057" s="126">
        <v>395000</v>
      </c>
      <c r="AK1057" s="128">
        <f t="shared" si="669"/>
        <v>0.15372000000000002</v>
      </c>
      <c r="AL1057" s="129">
        <f t="shared" si="670"/>
        <v>1.611</v>
      </c>
      <c r="AM1057" s="129">
        <f t="shared" si="707"/>
        <v>2.6262500000000002</v>
      </c>
      <c r="AN1057" s="129">
        <f t="shared" si="707"/>
        <v>3.8164000000000002</v>
      </c>
      <c r="AO1057" s="129">
        <f t="shared" si="672"/>
        <v>11.059900000000001</v>
      </c>
      <c r="AP1057" s="137">
        <f t="shared" si="673"/>
        <v>4.16845</v>
      </c>
      <c r="AQ1057" s="129">
        <f t="shared" si="705"/>
        <v>0.49480000000000002</v>
      </c>
      <c r="AR1057" s="129">
        <f t="shared" si="706"/>
        <v>4.2419999999999999E-2</v>
      </c>
      <c r="AT1057" s="131">
        <f t="shared" si="697"/>
        <v>44155</v>
      </c>
      <c r="AU1057" s="132">
        <f t="shared" si="676"/>
        <v>0.27602000000000004</v>
      </c>
      <c r="AV1057" s="132">
        <f t="shared" si="677"/>
        <v>0.48222000000000004</v>
      </c>
      <c r="AW1057" s="132">
        <f t="shared" si="678"/>
        <v>0.52429999999999999</v>
      </c>
      <c r="AX1057" s="132">
        <f t="shared" si="679"/>
        <v>6.0200000000000002E-3</v>
      </c>
      <c r="AY1057" s="132">
        <f t="shared" si="680"/>
        <v>9.1700000000000011E-3</v>
      </c>
      <c r="AZ1057" s="132">
        <f t="shared" si="681"/>
        <v>0.27956000000000003</v>
      </c>
      <c r="BA1057" s="132">
        <f t="shared" si="682"/>
        <v>0.1358</v>
      </c>
      <c r="BB1057" s="132">
        <f t="shared" si="683"/>
        <v>0.7474400000000001</v>
      </c>
      <c r="BC1057" s="132">
        <f t="shared" si="684"/>
        <v>0.14082</v>
      </c>
      <c r="BD1057" s="132">
        <f t="shared" si="685"/>
        <v>0.13347000000000001</v>
      </c>
      <c r="BE1057" s="132">
        <f t="shared" si="686"/>
        <v>8.2000000000000003E-2</v>
      </c>
      <c r="BF1057" s="132">
        <f t="shared" si="687"/>
        <v>3.372E-2</v>
      </c>
      <c r="BG1057" s="132">
        <f t="shared" si="698"/>
        <v>1.1009999999999999E-2</v>
      </c>
      <c r="BH1057" s="132"/>
      <c r="BI1057" s="132">
        <f t="shared" si="666"/>
        <v>1.611</v>
      </c>
      <c r="BJ1057" s="132">
        <f t="shared" si="666"/>
        <v>2.6262500000000002</v>
      </c>
      <c r="BK1057" s="132">
        <f t="shared" si="666"/>
        <v>3.8164000000000002</v>
      </c>
      <c r="BL1057" s="132">
        <f t="shared" si="688"/>
        <v>0.4083</v>
      </c>
      <c r="BM1057" s="132">
        <f t="shared" si="699"/>
        <v>1.5649000000000002</v>
      </c>
      <c r="BN1057" s="132">
        <f t="shared" si="689"/>
        <v>0.88770000000000004</v>
      </c>
      <c r="BO1057" s="132"/>
      <c r="BP1057" s="132">
        <f t="shared" si="700"/>
        <v>4.16845</v>
      </c>
      <c r="BQ1057" s="132">
        <f t="shared" si="701"/>
        <v>11.059900000000001</v>
      </c>
      <c r="BR1057" s="132">
        <f t="shared" si="702"/>
        <v>0.39499999999999996</v>
      </c>
      <c r="BS1057" s="132">
        <f t="shared" si="690"/>
        <v>0.26408000000000004</v>
      </c>
      <c r="BT1057" s="132">
        <f t="shared" si="691"/>
        <v>1.5024000000000002</v>
      </c>
      <c r="BU1057" s="132"/>
      <c r="BV1057" s="132">
        <f t="shared" si="703"/>
        <v>0.1457</v>
      </c>
      <c r="BW1057" s="133">
        <f t="shared" si="668"/>
        <v>1.3106</v>
      </c>
      <c r="BX1057" s="133">
        <f t="shared" si="668"/>
        <v>1.4258000000000002</v>
      </c>
      <c r="BY1057" s="133">
        <f t="shared" si="692"/>
        <v>0.2457</v>
      </c>
      <c r="BZ1057" s="133">
        <f t="shared" si="693"/>
        <v>0.41660000000000003</v>
      </c>
      <c r="CA1057" s="133">
        <f t="shared" si="694"/>
        <v>1.4200000000000001E-2</v>
      </c>
      <c r="CB1057" s="133">
        <f t="shared" si="695"/>
        <v>7.1835000000000004</v>
      </c>
      <c r="CC1057" s="133"/>
      <c r="CD1057" s="133">
        <f t="shared" si="696"/>
        <v>1.8437000000000001</v>
      </c>
    </row>
    <row r="1058" spans="1:82" ht="15.75" x14ac:dyDescent="0.25">
      <c r="A1058" s="125">
        <v>44156</v>
      </c>
      <c r="B1058" s="135">
        <v>16110</v>
      </c>
      <c r="C1058" s="126">
        <v>52786</v>
      </c>
      <c r="D1058" s="126">
        <v>76236</v>
      </c>
      <c r="E1058" s="126">
        <v>15105</v>
      </c>
      <c r="F1058" s="135">
        <v>46128</v>
      </c>
      <c r="G1058" s="126">
        <v>1492</v>
      </c>
      <c r="H1058" s="126">
        <v>12943</v>
      </c>
      <c r="I1058" s="126">
        <v>14139</v>
      </c>
      <c r="J1058" s="126">
        <v>110651</v>
      </c>
      <c r="K1058" s="126">
        <v>82985</v>
      </c>
      <c r="L1058" s="126">
        <v>4078</v>
      </c>
      <c r="M1058" s="126">
        <v>16724</v>
      </c>
      <c r="N1058" s="126">
        <v>98</v>
      </c>
      <c r="O1058" s="126">
        <v>15151</v>
      </c>
      <c r="P1058" s="126">
        <v>18276</v>
      </c>
      <c r="Q1058" s="146">
        <v>2457</v>
      </c>
      <c r="R1058" s="126">
        <v>14314</v>
      </c>
      <c r="S1058" s="126">
        <v>48650</v>
      </c>
      <c r="T1058" s="126">
        <v>23486</v>
      </c>
      <c r="U1058" s="126">
        <v>3951</v>
      </c>
      <c r="V1058" s="126">
        <v>29066</v>
      </c>
      <c r="W1058" s="126">
        <v>37612</v>
      </c>
      <c r="X1058" s="126">
        <v>13085</v>
      </c>
      <c r="Y1058" s="126">
        <v>13460</v>
      </c>
      <c r="Z1058" s="146">
        <v>14082</v>
      </c>
      <c r="AA1058" s="126">
        <v>48139</v>
      </c>
      <c r="AB1058" s="126">
        <v>956</v>
      </c>
      <c r="AC1058" s="126">
        <v>604</v>
      </c>
      <c r="AD1058" s="126">
        <v>7260</v>
      </c>
      <c r="AE1058" s="126">
        <v>29105</v>
      </c>
      <c r="AF1058" s="126">
        <v>6917</v>
      </c>
      <c r="AG1058" s="135">
        <v>1780</v>
      </c>
      <c r="AH1058" s="126">
        <v>38150</v>
      </c>
      <c r="AI1058" s="126">
        <v>26210</v>
      </c>
      <c r="AJ1058" s="126">
        <v>412040</v>
      </c>
      <c r="AK1058" s="128">
        <f t="shared" si="669"/>
        <v>0.16724000000000003</v>
      </c>
      <c r="AL1058" s="129">
        <f t="shared" si="670"/>
        <v>1.611</v>
      </c>
      <c r="AM1058" s="129">
        <f t="shared" si="707"/>
        <v>2.6393</v>
      </c>
      <c r="AN1058" s="129">
        <f t="shared" si="707"/>
        <v>3.8118000000000003</v>
      </c>
      <c r="AO1058" s="129">
        <f t="shared" si="672"/>
        <v>11.065100000000001</v>
      </c>
      <c r="AP1058" s="129">
        <f t="shared" si="673"/>
        <v>4.1492500000000003</v>
      </c>
      <c r="AQ1058" s="129">
        <f t="shared" si="705"/>
        <v>0.38150000000000001</v>
      </c>
      <c r="AR1058" s="129">
        <f t="shared" si="706"/>
        <v>2.6209999999999997E-2</v>
      </c>
      <c r="AT1058" s="131">
        <f t="shared" si="697"/>
        <v>44156</v>
      </c>
      <c r="AU1058" s="132">
        <f t="shared" si="676"/>
        <v>0.29105000000000003</v>
      </c>
      <c r="AV1058" s="132">
        <f t="shared" si="677"/>
        <v>0.48139000000000004</v>
      </c>
      <c r="AW1058" s="132">
        <f t="shared" si="678"/>
        <v>0.48650000000000004</v>
      </c>
      <c r="AX1058" s="132">
        <f t="shared" si="679"/>
        <v>6.0400000000000002E-3</v>
      </c>
      <c r="AY1058" s="132">
        <f t="shared" si="680"/>
        <v>9.5600000000000008E-3</v>
      </c>
      <c r="AZ1058" s="132">
        <f t="shared" si="681"/>
        <v>0.29066000000000003</v>
      </c>
      <c r="BA1058" s="132">
        <f t="shared" si="682"/>
        <v>0.1346</v>
      </c>
      <c r="BB1058" s="132">
        <f t="shared" si="683"/>
        <v>0.75224000000000002</v>
      </c>
      <c r="BC1058" s="132">
        <f t="shared" si="684"/>
        <v>0.14082</v>
      </c>
      <c r="BD1058" s="132">
        <f t="shared" si="685"/>
        <v>0.13085000000000002</v>
      </c>
      <c r="BE1058" s="132">
        <f t="shared" si="686"/>
        <v>6.9170000000000009E-2</v>
      </c>
      <c r="BF1058" s="132">
        <f t="shared" si="687"/>
        <v>7.2600000000000012E-2</v>
      </c>
      <c r="BG1058" s="132">
        <f t="shared" si="698"/>
        <v>1.7799999999999999E-3</v>
      </c>
      <c r="BH1058" s="132"/>
      <c r="BI1058" s="132">
        <f t="shared" ref="BI1058:BK1095" si="708">(AL1058)</f>
        <v>1.611</v>
      </c>
      <c r="BJ1058" s="132">
        <f t="shared" si="708"/>
        <v>2.6393</v>
      </c>
      <c r="BK1058" s="132">
        <f t="shared" si="708"/>
        <v>3.8118000000000003</v>
      </c>
      <c r="BL1058" s="132">
        <f t="shared" si="688"/>
        <v>0.39510000000000001</v>
      </c>
      <c r="BM1058" s="132">
        <f t="shared" si="699"/>
        <v>1.5105000000000002</v>
      </c>
      <c r="BN1058" s="132">
        <f t="shared" si="689"/>
        <v>0.92256000000000005</v>
      </c>
      <c r="BO1058" s="132"/>
      <c r="BP1058" s="132">
        <f t="shared" si="700"/>
        <v>4.1492500000000003</v>
      </c>
      <c r="BQ1058" s="132">
        <f t="shared" si="701"/>
        <v>11.065100000000001</v>
      </c>
      <c r="BR1058" s="132">
        <f t="shared" si="702"/>
        <v>0.41203999999999996</v>
      </c>
      <c r="BS1058" s="132">
        <f t="shared" si="690"/>
        <v>0.23486000000000001</v>
      </c>
      <c r="BT1058" s="132">
        <f t="shared" si="691"/>
        <v>1.4314</v>
      </c>
      <c r="BU1058" s="132"/>
      <c r="BV1058" s="132">
        <f t="shared" si="703"/>
        <v>0.1492</v>
      </c>
      <c r="BW1058" s="133">
        <f t="shared" si="668"/>
        <v>1.2943</v>
      </c>
      <c r="BX1058" s="133">
        <f t="shared" si="668"/>
        <v>1.4139000000000002</v>
      </c>
      <c r="BY1058" s="133">
        <f t="shared" si="692"/>
        <v>0.2457</v>
      </c>
      <c r="BZ1058" s="133">
        <f t="shared" si="693"/>
        <v>0.4078</v>
      </c>
      <c r="CA1058" s="133">
        <f t="shared" si="694"/>
        <v>9.7999999999999997E-3</v>
      </c>
      <c r="CB1058" s="133">
        <f t="shared" si="695"/>
        <v>7.5754999999999999</v>
      </c>
      <c r="CC1058" s="133"/>
      <c r="CD1058" s="133">
        <f t="shared" si="696"/>
        <v>1.8276000000000001</v>
      </c>
    </row>
    <row r="1059" spans="1:82" ht="15.75" x14ac:dyDescent="0.25">
      <c r="A1059" s="125">
        <v>44157</v>
      </c>
      <c r="B1059" s="135">
        <v>16110</v>
      </c>
      <c r="C1059" s="126">
        <v>53742</v>
      </c>
      <c r="D1059" s="126">
        <v>77214</v>
      </c>
      <c r="E1059" s="126">
        <v>14826</v>
      </c>
      <c r="F1059" s="135">
        <v>47100</v>
      </c>
      <c r="G1059" s="126">
        <v>1490</v>
      </c>
      <c r="H1059" s="126">
        <v>12719</v>
      </c>
      <c r="I1059" s="126">
        <v>13721</v>
      </c>
      <c r="J1059" s="126">
        <v>110396</v>
      </c>
      <c r="K1059" s="126">
        <v>83110</v>
      </c>
      <c r="L1059" s="126">
        <v>4200</v>
      </c>
      <c r="M1059" s="126">
        <v>15706</v>
      </c>
      <c r="N1059" s="126">
        <v>84</v>
      </c>
      <c r="O1059" s="126">
        <v>15148</v>
      </c>
      <c r="P1059" s="126">
        <v>18213</v>
      </c>
      <c r="Q1059" s="146">
        <v>2457</v>
      </c>
      <c r="R1059" s="126">
        <v>14153</v>
      </c>
      <c r="S1059" s="126">
        <v>48433</v>
      </c>
      <c r="T1059" s="126">
        <v>26883</v>
      </c>
      <c r="U1059" s="126">
        <v>3865</v>
      </c>
      <c r="V1059" s="126">
        <v>30258</v>
      </c>
      <c r="W1059" s="126">
        <v>37653</v>
      </c>
      <c r="X1059" s="126">
        <v>13020</v>
      </c>
      <c r="Y1059" s="126">
        <v>13361</v>
      </c>
      <c r="Z1059" s="146">
        <v>14082</v>
      </c>
      <c r="AA1059" s="126">
        <v>50879</v>
      </c>
      <c r="AB1059" s="126">
        <v>991</v>
      </c>
      <c r="AC1059" s="126">
        <v>813</v>
      </c>
      <c r="AD1059" s="126">
        <v>5098</v>
      </c>
      <c r="AE1059" s="126">
        <v>30700</v>
      </c>
      <c r="AF1059" s="126">
        <v>6736</v>
      </c>
      <c r="AG1059" s="135">
        <v>11010</v>
      </c>
      <c r="AH1059" s="126">
        <v>36700</v>
      </c>
      <c r="AI1059" s="126">
        <v>27760</v>
      </c>
      <c r="AJ1059" s="126">
        <v>406960</v>
      </c>
      <c r="AK1059" s="128">
        <f t="shared" si="669"/>
        <v>0.15706000000000001</v>
      </c>
      <c r="AL1059" s="129">
        <f t="shared" si="670"/>
        <v>1.611</v>
      </c>
      <c r="AM1059" s="129">
        <f t="shared" si="707"/>
        <v>2.6871</v>
      </c>
      <c r="AN1059" s="129">
        <f t="shared" si="707"/>
        <v>3.8607</v>
      </c>
      <c r="AO1059" s="129">
        <f t="shared" si="672"/>
        <v>11.0396</v>
      </c>
      <c r="AP1059" s="129">
        <f t="shared" si="673"/>
        <v>4.1555</v>
      </c>
      <c r="AQ1059" s="129">
        <f t="shared" si="705"/>
        <v>0.36700000000000005</v>
      </c>
      <c r="AR1059" s="129">
        <f t="shared" si="706"/>
        <v>2.776E-2</v>
      </c>
      <c r="AT1059" s="131">
        <f t="shared" si="697"/>
        <v>44157</v>
      </c>
      <c r="AU1059" s="132">
        <f t="shared" si="676"/>
        <v>0.30700000000000005</v>
      </c>
      <c r="AV1059" s="132">
        <f t="shared" si="677"/>
        <v>0.50879000000000008</v>
      </c>
      <c r="AW1059" s="132">
        <f t="shared" si="678"/>
        <v>0.48433000000000004</v>
      </c>
      <c r="AX1059" s="132">
        <f t="shared" si="679"/>
        <v>8.1300000000000001E-3</v>
      </c>
      <c r="AY1059" s="132">
        <f t="shared" si="680"/>
        <v>9.9100000000000004E-3</v>
      </c>
      <c r="AZ1059" s="132">
        <f t="shared" si="681"/>
        <v>0.30258000000000002</v>
      </c>
      <c r="BA1059" s="132">
        <f t="shared" si="682"/>
        <v>0.13361000000000001</v>
      </c>
      <c r="BB1059" s="132">
        <f t="shared" si="683"/>
        <v>0.75306000000000006</v>
      </c>
      <c r="BC1059" s="132">
        <f t="shared" si="684"/>
        <v>0.14082</v>
      </c>
      <c r="BD1059" s="132">
        <f t="shared" si="685"/>
        <v>0.13020000000000001</v>
      </c>
      <c r="BE1059" s="132">
        <f t="shared" si="686"/>
        <v>6.7360000000000003E-2</v>
      </c>
      <c r="BF1059" s="132">
        <f t="shared" si="687"/>
        <v>5.0980000000000004E-2</v>
      </c>
      <c r="BG1059" s="132">
        <f t="shared" si="698"/>
        <v>1.1009999999999999E-2</v>
      </c>
      <c r="BH1059" s="132"/>
      <c r="BI1059" s="132">
        <f t="shared" si="708"/>
        <v>1.611</v>
      </c>
      <c r="BJ1059" s="132">
        <f t="shared" si="708"/>
        <v>2.6871</v>
      </c>
      <c r="BK1059" s="132">
        <f t="shared" si="708"/>
        <v>3.8607</v>
      </c>
      <c r="BL1059" s="132">
        <f t="shared" si="688"/>
        <v>0.38650000000000001</v>
      </c>
      <c r="BM1059" s="132">
        <f t="shared" si="699"/>
        <v>1.4826000000000001</v>
      </c>
      <c r="BN1059" s="132">
        <f t="shared" si="689"/>
        <v>0.94200000000000006</v>
      </c>
      <c r="BO1059" s="132"/>
      <c r="BP1059" s="132">
        <f t="shared" si="700"/>
        <v>4.1555</v>
      </c>
      <c r="BQ1059" s="132">
        <f t="shared" si="701"/>
        <v>11.0396</v>
      </c>
      <c r="BR1059" s="132">
        <f t="shared" si="702"/>
        <v>0.40695999999999999</v>
      </c>
      <c r="BS1059" s="132">
        <f t="shared" si="690"/>
        <v>0.26883000000000001</v>
      </c>
      <c r="BT1059" s="132">
        <f t="shared" si="691"/>
        <v>1.4153</v>
      </c>
      <c r="BU1059" s="132"/>
      <c r="BV1059" s="132">
        <f t="shared" si="703"/>
        <v>0.14899999999999999</v>
      </c>
      <c r="BW1059" s="133">
        <f t="shared" ref="BW1059:BX1096" si="709">(H1059)*0.0001</f>
        <v>1.2719</v>
      </c>
      <c r="BX1059" s="133">
        <f t="shared" si="709"/>
        <v>1.3721000000000001</v>
      </c>
      <c r="BY1059" s="133">
        <f t="shared" si="692"/>
        <v>0.2457</v>
      </c>
      <c r="BZ1059" s="133">
        <f t="shared" si="693"/>
        <v>0.42000000000000004</v>
      </c>
      <c r="CA1059" s="133">
        <f t="shared" si="694"/>
        <v>8.4000000000000012E-3</v>
      </c>
      <c r="CB1059" s="133">
        <f t="shared" si="695"/>
        <v>7.5739999999999998</v>
      </c>
      <c r="CC1059" s="133"/>
      <c r="CD1059" s="133">
        <f t="shared" si="696"/>
        <v>1.8213000000000001</v>
      </c>
    </row>
    <row r="1060" spans="1:82" ht="15.75" x14ac:dyDescent="0.25">
      <c r="A1060" s="125">
        <v>44158</v>
      </c>
      <c r="B1060" s="135">
        <v>16110</v>
      </c>
      <c r="C1060" s="126">
        <v>56388</v>
      </c>
      <c r="D1060" s="126">
        <v>81097</v>
      </c>
      <c r="E1060" s="126">
        <v>16101</v>
      </c>
      <c r="F1060" s="135">
        <v>44468</v>
      </c>
      <c r="G1060" s="126">
        <v>2063</v>
      </c>
      <c r="H1060" s="126">
        <v>16488</v>
      </c>
      <c r="I1060" s="126">
        <v>18100</v>
      </c>
      <c r="J1060" s="126">
        <v>117790</v>
      </c>
      <c r="K1060" s="126">
        <v>86208</v>
      </c>
      <c r="L1060" s="126">
        <v>4770</v>
      </c>
      <c r="M1060" s="126">
        <v>17416</v>
      </c>
      <c r="N1060" s="126">
        <v>145</v>
      </c>
      <c r="O1060" s="126">
        <v>15303</v>
      </c>
      <c r="P1060" s="126">
        <v>19811</v>
      </c>
      <c r="Q1060" s="146">
        <v>2457</v>
      </c>
      <c r="R1060" s="126">
        <v>14825</v>
      </c>
      <c r="S1060" s="126">
        <v>50139</v>
      </c>
      <c r="T1060" s="126">
        <v>23082</v>
      </c>
      <c r="U1060" s="126">
        <v>4241</v>
      </c>
      <c r="V1060" s="126">
        <v>30108</v>
      </c>
      <c r="W1060" s="126">
        <v>39737</v>
      </c>
      <c r="X1060" s="126">
        <v>17238</v>
      </c>
      <c r="Y1060" s="126">
        <v>15305</v>
      </c>
      <c r="Z1060" s="146">
        <v>14082</v>
      </c>
      <c r="AA1060" s="126">
        <v>49980</v>
      </c>
      <c r="AB1060" s="126">
        <v>1140</v>
      </c>
      <c r="AC1060" s="126">
        <v>1087</v>
      </c>
      <c r="AD1060" s="126">
        <v>6084</v>
      </c>
      <c r="AE1060" s="126">
        <v>31331</v>
      </c>
      <c r="AF1060" s="126">
        <v>8714</v>
      </c>
      <c r="AG1060" s="135">
        <v>2330</v>
      </c>
      <c r="AH1060" s="126">
        <v>38200</v>
      </c>
      <c r="AI1060" s="126">
        <v>35100</v>
      </c>
      <c r="AJ1060" s="126">
        <v>413020</v>
      </c>
      <c r="AK1060" s="128">
        <f t="shared" si="669"/>
        <v>0.17416000000000001</v>
      </c>
      <c r="AL1060" s="129">
        <f t="shared" si="670"/>
        <v>1.611</v>
      </c>
      <c r="AM1060" s="129">
        <f t="shared" si="707"/>
        <v>2.8194000000000004</v>
      </c>
      <c r="AN1060" s="129">
        <f t="shared" si="707"/>
        <v>4.0548500000000001</v>
      </c>
      <c r="AO1060" s="129">
        <f t="shared" si="672"/>
        <v>11.779</v>
      </c>
      <c r="AP1060" s="129">
        <f t="shared" si="673"/>
        <v>4.3104000000000005</v>
      </c>
      <c r="AQ1060" s="129">
        <f t="shared" si="705"/>
        <v>0.38200000000000001</v>
      </c>
      <c r="AR1060" s="129">
        <f t="shared" si="706"/>
        <v>3.5099999999999999E-2</v>
      </c>
      <c r="AT1060" s="131">
        <f t="shared" si="697"/>
        <v>44158</v>
      </c>
      <c r="AU1060" s="132">
        <f t="shared" si="676"/>
        <v>0.31331000000000003</v>
      </c>
      <c r="AV1060" s="132">
        <f t="shared" si="677"/>
        <v>0.49980000000000002</v>
      </c>
      <c r="AW1060" s="132">
        <f t="shared" si="678"/>
        <v>0.50139</v>
      </c>
      <c r="AX1060" s="132">
        <f t="shared" si="679"/>
        <v>1.0870000000000001E-2</v>
      </c>
      <c r="AY1060" s="132">
        <f t="shared" si="680"/>
        <v>1.14E-2</v>
      </c>
      <c r="AZ1060" s="132">
        <f t="shared" si="681"/>
        <v>0.30108000000000001</v>
      </c>
      <c r="BA1060" s="132">
        <f t="shared" si="682"/>
        <v>0.15305000000000002</v>
      </c>
      <c r="BB1060" s="132">
        <f t="shared" si="683"/>
        <v>0.79474000000000011</v>
      </c>
      <c r="BC1060" s="132">
        <f t="shared" si="684"/>
        <v>0.14082</v>
      </c>
      <c r="BD1060" s="132">
        <f t="shared" si="685"/>
        <v>0.17238000000000001</v>
      </c>
      <c r="BE1060" s="132">
        <f t="shared" si="686"/>
        <v>8.7140000000000009E-2</v>
      </c>
      <c r="BF1060" s="132">
        <f t="shared" si="687"/>
        <v>6.0840000000000005E-2</v>
      </c>
      <c r="BG1060" s="132">
        <f t="shared" si="698"/>
        <v>2.33E-3</v>
      </c>
      <c r="BH1060" s="132"/>
      <c r="BI1060" s="132">
        <f t="shared" si="708"/>
        <v>1.611</v>
      </c>
      <c r="BJ1060" s="132">
        <f t="shared" si="708"/>
        <v>2.8194000000000004</v>
      </c>
      <c r="BK1060" s="132">
        <f t="shared" si="708"/>
        <v>4.0548500000000001</v>
      </c>
      <c r="BL1060" s="132">
        <f t="shared" si="688"/>
        <v>0.42410000000000003</v>
      </c>
      <c r="BM1060" s="132">
        <f t="shared" si="699"/>
        <v>1.6101000000000001</v>
      </c>
      <c r="BN1060" s="132">
        <f t="shared" si="689"/>
        <v>0.88936000000000004</v>
      </c>
      <c r="BO1060" s="132"/>
      <c r="BP1060" s="132">
        <f t="shared" si="700"/>
        <v>4.3104000000000005</v>
      </c>
      <c r="BQ1060" s="132">
        <f t="shared" si="701"/>
        <v>11.779</v>
      </c>
      <c r="BR1060" s="132">
        <f t="shared" si="702"/>
        <v>0.41302</v>
      </c>
      <c r="BS1060" s="132">
        <f t="shared" si="690"/>
        <v>0.23082000000000003</v>
      </c>
      <c r="BT1060" s="132">
        <f t="shared" si="691"/>
        <v>1.4825000000000002</v>
      </c>
      <c r="BU1060" s="132"/>
      <c r="BV1060" s="132">
        <f t="shared" si="703"/>
        <v>0.20630000000000001</v>
      </c>
      <c r="BW1060" s="133">
        <f t="shared" si="709"/>
        <v>1.6488</v>
      </c>
      <c r="BX1060" s="133">
        <f t="shared" si="709"/>
        <v>1.81</v>
      </c>
      <c r="BY1060" s="133">
        <f t="shared" si="692"/>
        <v>0.2457</v>
      </c>
      <c r="BZ1060" s="133">
        <f t="shared" si="693"/>
        <v>0.47700000000000004</v>
      </c>
      <c r="CA1060" s="133">
        <f t="shared" si="694"/>
        <v>1.4500000000000001E-2</v>
      </c>
      <c r="CB1060" s="133">
        <f t="shared" si="695"/>
        <v>7.6515000000000004</v>
      </c>
      <c r="CC1060" s="133"/>
      <c r="CD1060" s="133">
        <f t="shared" si="696"/>
        <v>1.9811000000000001</v>
      </c>
    </row>
    <row r="1061" spans="1:82" ht="15.75" x14ac:dyDescent="0.25">
      <c r="A1061" s="125">
        <v>44159</v>
      </c>
      <c r="B1061" s="135">
        <v>16110</v>
      </c>
      <c r="C1061" s="126">
        <v>53795</v>
      </c>
      <c r="D1061" s="126">
        <v>77932</v>
      </c>
      <c r="E1061" s="126">
        <v>15650</v>
      </c>
      <c r="F1061" s="135">
        <v>42821</v>
      </c>
      <c r="G1061" s="126">
        <v>1538</v>
      </c>
      <c r="H1061" s="126">
        <v>14048</v>
      </c>
      <c r="I1061" s="126">
        <v>15603</v>
      </c>
      <c r="J1061" s="126">
        <v>111731</v>
      </c>
      <c r="K1061" s="126">
        <v>83486</v>
      </c>
      <c r="L1061" s="126">
        <v>4249</v>
      </c>
      <c r="M1061" s="126">
        <v>13813</v>
      </c>
      <c r="N1061" s="126">
        <v>123</v>
      </c>
      <c r="O1061" s="126">
        <v>13904</v>
      </c>
      <c r="P1061" s="126">
        <v>18447</v>
      </c>
      <c r="Q1061" s="146">
        <v>2457</v>
      </c>
      <c r="R1061" s="126">
        <v>15284</v>
      </c>
      <c r="S1061" s="126">
        <v>50992</v>
      </c>
      <c r="T1061" s="126">
        <v>26976</v>
      </c>
      <c r="U1061" s="126">
        <v>4065</v>
      </c>
      <c r="V1061" s="126">
        <v>29031</v>
      </c>
      <c r="W1061" s="126">
        <v>38089</v>
      </c>
      <c r="X1061" s="126">
        <v>14346</v>
      </c>
      <c r="Y1061" s="126">
        <v>14217</v>
      </c>
      <c r="Z1061" s="146">
        <v>14082</v>
      </c>
      <c r="AA1061" s="126">
        <v>48945</v>
      </c>
      <c r="AB1061" s="126">
        <v>940</v>
      </c>
      <c r="AC1061" s="126">
        <v>1250</v>
      </c>
      <c r="AD1061" s="126">
        <v>4189</v>
      </c>
      <c r="AE1061" s="126">
        <v>29991</v>
      </c>
      <c r="AF1061" s="126">
        <v>8016</v>
      </c>
      <c r="AG1061" s="126">
        <v>11010</v>
      </c>
      <c r="AH1061" s="126">
        <v>41350</v>
      </c>
      <c r="AI1061" s="126">
        <v>31680</v>
      </c>
      <c r="AJ1061" s="126">
        <v>401800</v>
      </c>
      <c r="AK1061" s="128">
        <f t="shared" si="669"/>
        <v>0.13813</v>
      </c>
      <c r="AL1061" s="129">
        <f t="shared" si="670"/>
        <v>1.611</v>
      </c>
      <c r="AM1061" s="129">
        <f t="shared" si="707"/>
        <v>2.6897500000000001</v>
      </c>
      <c r="AN1061" s="129">
        <f t="shared" si="707"/>
        <v>3.8966000000000003</v>
      </c>
      <c r="AO1061" s="129">
        <f t="shared" si="672"/>
        <v>11.1731</v>
      </c>
      <c r="AP1061" s="129">
        <f t="shared" si="673"/>
        <v>4.1743000000000006</v>
      </c>
      <c r="AQ1061" s="129">
        <f t="shared" si="705"/>
        <v>0.41350000000000003</v>
      </c>
      <c r="AR1061" s="129">
        <f t="shared" si="706"/>
        <v>3.168E-2</v>
      </c>
      <c r="AT1061" s="131">
        <f t="shared" si="697"/>
        <v>44159</v>
      </c>
      <c r="AU1061" s="132">
        <f t="shared" si="676"/>
        <v>0.29991000000000001</v>
      </c>
      <c r="AV1061" s="132">
        <f t="shared" si="677"/>
        <v>0.48945000000000005</v>
      </c>
      <c r="AW1061" s="132">
        <f t="shared" si="678"/>
        <v>0.50992000000000004</v>
      </c>
      <c r="AX1061" s="132">
        <f t="shared" si="679"/>
        <v>1.2500000000000001E-2</v>
      </c>
      <c r="AY1061" s="132">
        <f t="shared" si="680"/>
        <v>9.4000000000000004E-3</v>
      </c>
      <c r="AZ1061" s="132">
        <f t="shared" si="681"/>
        <v>0.29031000000000001</v>
      </c>
      <c r="BA1061" s="132">
        <f t="shared" si="682"/>
        <v>0.14217000000000002</v>
      </c>
      <c r="BB1061" s="132">
        <f t="shared" si="683"/>
        <v>0.76178000000000001</v>
      </c>
      <c r="BC1061" s="132">
        <f t="shared" si="684"/>
        <v>0.14082</v>
      </c>
      <c r="BD1061" s="132">
        <f t="shared" si="685"/>
        <v>0.14346</v>
      </c>
      <c r="BE1061" s="132">
        <f t="shared" si="686"/>
        <v>8.0160000000000009E-2</v>
      </c>
      <c r="BF1061" s="132">
        <f t="shared" si="687"/>
        <v>4.1890000000000004E-2</v>
      </c>
      <c r="BG1061" s="132">
        <f t="shared" si="698"/>
        <v>1.1009999999999999E-2</v>
      </c>
      <c r="BH1061" s="132"/>
      <c r="BI1061" s="132">
        <f t="shared" si="708"/>
        <v>1.611</v>
      </c>
      <c r="BJ1061" s="132">
        <f t="shared" si="708"/>
        <v>2.6897500000000001</v>
      </c>
      <c r="BK1061" s="132">
        <f t="shared" si="708"/>
        <v>3.8966000000000003</v>
      </c>
      <c r="BL1061" s="132">
        <f t="shared" si="688"/>
        <v>0.40650000000000003</v>
      </c>
      <c r="BM1061" s="132">
        <f t="shared" si="699"/>
        <v>1.5650000000000002</v>
      </c>
      <c r="BN1061" s="132">
        <f t="shared" si="689"/>
        <v>0.85642000000000007</v>
      </c>
      <c r="BO1061" s="132"/>
      <c r="BP1061" s="132">
        <f t="shared" si="700"/>
        <v>4.1743000000000006</v>
      </c>
      <c r="BQ1061" s="132">
        <f t="shared" si="701"/>
        <v>11.1731</v>
      </c>
      <c r="BR1061" s="132">
        <f t="shared" si="702"/>
        <v>0.40179999999999999</v>
      </c>
      <c r="BS1061" s="132">
        <f t="shared" si="690"/>
        <v>0.26976</v>
      </c>
      <c r="BT1061" s="132">
        <f t="shared" si="691"/>
        <v>1.5284</v>
      </c>
      <c r="BU1061" s="132"/>
      <c r="BV1061" s="132">
        <f t="shared" si="703"/>
        <v>0.15380000000000002</v>
      </c>
      <c r="BW1061" s="133">
        <f t="shared" si="709"/>
        <v>1.4048</v>
      </c>
      <c r="BX1061" s="133">
        <f t="shared" si="709"/>
        <v>1.5603</v>
      </c>
      <c r="BY1061" s="133">
        <f t="shared" si="692"/>
        <v>0.2457</v>
      </c>
      <c r="BZ1061" s="133">
        <f t="shared" si="693"/>
        <v>0.4249</v>
      </c>
      <c r="CA1061" s="133">
        <f t="shared" si="694"/>
        <v>1.23E-2</v>
      </c>
      <c r="CB1061" s="133">
        <f t="shared" si="695"/>
        <v>6.952</v>
      </c>
      <c r="CC1061" s="133"/>
      <c r="CD1061" s="133">
        <f t="shared" si="696"/>
        <v>1.8447</v>
      </c>
    </row>
    <row r="1062" spans="1:82" ht="15.75" x14ac:dyDescent="0.25">
      <c r="A1062" s="125">
        <v>44160</v>
      </c>
      <c r="B1062" s="135">
        <v>16110</v>
      </c>
      <c r="C1062" s="126">
        <v>54026</v>
      </c>
      <c r="D1062" s="126">
        <v>78476</v>
      </c>
      <c r="E1062" s="126">
        <v>15233</v>
      </c>
      <c r="F1062" s="135">
        <v>45376</v>
      </c>
      <c r="G1062" s="126">
        <v>1475</v>
      </c>
      <c r="H1062" s="126">
        <v>13004</v>
      </c>
      <c r="I1062" s="126">
        <v>14022</v>
      </c>
      <c r="J1062" s="126">
        <v>113235</v>
      </c>
      <c r="K1062" s="126">
        <v>84288</v>
      </c>
      <c r="L1062" s="126">
        <v>3963</v>
      </c>
      <c r="M1062" s="126">
        <v>14241</v>
      </c>
      <c r="N1062" s="126">
        <v>117</v>
      </c>
      <c r="O1062" s="126">
        <v>13756</v>
      </c>
      <c r="P1062" s="126">
        <v>18134</v>
      </c>
      <c r="Q1062" s="146">
        <v>2457</v>
      </c>
      <c r="R1062" s="126">
        <v>14897</v>
      </c>
      <c r="S1062" s="126">
        <v>50693</v>
      </c>
      <c r="T1062" s="126">
        <v>23127</v>
      </c>
      <c r="U1062" s="126">
        <v>3830</v>
      </c>
      <c r="V1062" s="126">
        <v>29684</v>
      </c>
      <c r="W1062" s="126">
        <v>38193</v>
      </c>
      <c r="X1062" s="126">
        <v>13883</v>
      </c>
      <c r="Y1062" s="126">
        <v>13034</v>
      </c>
      <c r="Z1062" s="146">
        <v>14082</v>
      </c>
      <c r="AA1062" s="126">
        <v>48729</v>
      </c>
      <c r="AB1062" s="126">
        <v>894</v>
      </c>
      <c r="AC1062" s="126">
        <v>1621</v>
      </c>
      <c r="AD1062" s="126">
        <v>7433</v>
      </c>
      <c r="AE1062" s="126">
        <v>29593</v>
      </c>
      <c r="AF1062" s="126">
        <v>7366</v>
      </c>
      <c r="AG1062" s="126">
        <v>1780</v>
      </c>
      <c r="AH1062" s="126">
        <v>80260</v>
      </c>
      <c r="AI1062" s="126">
        <v>65940</v>
      </c>
      <c r="AJ1062" s="126">
        <v>410700</v>
      </c>
      <c r="AK1062" s="128">
        <f t="shared" si="669"/>
        <v>0.14241000000000001</v>
      </c>
      <c r="AL1062" s="129">
        <f t="shared" si="670"/>
        <v>1.611</v>
      </c>
      <c r="AM1062" s="129">
        <f t="shared" si="707"/>
        <v>2.7013000000000003</v>
      </c>
      <c r="AN1062" s="129">
        <f t="shared" si="707"/>
        <v>3.9238000000000004</v>
      </c>
      <c r="AO1062" s="129">
        <f t="shared" si="672"/>
        <v>11.323500000000001</v>
      </c>
      <c r="AP1062" s="129">
        <f t="shared" si="673"/>
        <v>4.2144000000000004</v>
      </c>
      <c r="AQ1062" s="129">
        <f t="shared" si="705"/>
        <v>0.80260000000000009</v>
      </c>
      <c r="AR1062" s="129">
        <f t="shared" si="706"/>
        <v>6.5939999999999999E-2</v>
      </c>
      <c r="AT1062" s="131">
        <f t="shared" si="697"/>
        <v>44160</v>
      </c>
      <c r="AU1062" s="132">
        <f t="shared" si="676"/>
        <v>0.29593000000000003</v>
      </c>
      <c r="AV1062" s="132">
        <f t="shared" si="677"/>
        <v>0.48729000000000006</v>
      </c>
      <c r="AW1062" s="132">
        <f t="shared" si="678"/>
        <v>0.50692999999999999</v>
      </c>
      <c r="AX1062" s="132">
        <f t="shared" si="679"/>
        <v>1.6210000000000002E-2</v>
      </c>
      <c r="AY1062" s="132">
        <f t="shared" si="680"/>
        <v>8.94E-3</v>
      </c>
      <c r="AZ1062" s="132">
        <f t="shared" si="681"/>
        <v>0.29684000000000005</v>
      </c>
      <c r="BA1062" s="132">
        <f t="shared" si="682"/>
        <v>0.13034000000000001</v>
      </c>
      <c r="BB1062" s="132">
        <f t="shared" si="683"/>
        <v>0.76386000000000009</v>
      </c>
      <c r="BC1062" s="132">
        <f t="shared" si="684"/>
        <v>0.14082</v>
      </c>
      <c r="BD1062" s="132">
        <f t="shared" si="685"/>
        <v>0.13883000000000001</v>
      </c>
      <c r="BE1062" s="132">
        <f t="shared" si="686"/>
        <v>7.3660000000000003E-2</v>
      </c>
      <c r="BF1062" s="132">
        <f t="shared" si="687"/>
        <v>7.4330000000000007E-2</v>
      </c>
      <c r="BG1062" s="132">
        <f t="shared" si="698"/>
        <v>1.7799999999999999E-3</v>
      </c>
      <c r="BH1062" s="132"/>
      <c r="BI1062" s="132">
        <f t="shared" si="708"/>
        <v>1.611</v>
      </c>
      <c r="BJ1062" s="132">
        <f t="shared" si="708"/>
        <v>2.7013000000000003</v>
      </c>
      <c r="BK1062" s="132">
        <f t="shared" si="708"/>
        <v>3.9238000000000004</v>
      </c>
      <c r="BL1062" s="132">
        <f t="shared" si="688"/>
        <v>0.38300000000000001</v>
      </c>
      <c r="BM1062" s="132">
        <f t="shared" si="699"/>
        <v>1.5233000000000001</v>
      </c>
      <c r="BN1062" s="132">
        <f t="shared" si="689"/>
        <v>0.9075200000000001</v>
      </c>
      <c r="BO1062" s="132"/>
      <c r="BP1062" s="132">
        <f t="shared" si="700"/>
        <v>4.2144000000000004</v>
      </c>
      <c r="BQ1062" s="132">
        <f t="shared" si="701"/>
        <v>11.323500000000001</v>
      </c>
      <c r="BR1062" s="132">
        <f t="shared" si="702"/>
        <v>0.41069999999999995</v>
      </c>
      <c r="BS1062" s="132">
        <f t="shared" si="690"/>
        <v>0.23127000000000003</v>
      </c>
      <c r="BT1062" s="132">
        <f t="shared" si="691"/>
        <v>1.4897</v>
      </c>
      <c r="BU1062" s="132"/>
      <c r="BV1062" s="132">
        <f t="shared" si="703"/>
        <v>0.14750000000000002</v>
      </c>
      <c r="BW1062" s="133">
        <f t="shared" si="709"/>
        <v>1.3004</v>
      </c>
      <c r="BX1062" s="133">
        <f t="shared" si="709"/>
        <v>1.4022000000000001</v>
      </c>
      <c r="BY1062" s="133">
        <f t="shared" si="692"/>
        <v>0.2457</v>
      </c>
      <c r="BZ1062" s="133">
        <f t="shared" si="693"/>
        <v>0.39630000000000004</v>
      </c>
      <c r="CA1062" s="133">
        <f t="shared" si="694"/>
        <v>1.17E-2</v>
      </c>
      <c r="CB1062" s="133">
        <f t="shared" si="695"/>
        <v>6.8780000000000001</v>
      </c>
      <c r="CC1062" s="133"/>
      <c r="CD1062" s="133">
        <f t="shared" si="696"/>
        <v>1.8134000000000001</v>
      </c>
    </row>
    <row r="1063" spans="1:82" ht="15.75" x14ac:dyDescent="0.25">
      <c r="A1063" s="125">
        <v>44161</v>
      </c>
      <c r="B1063" s="135">
        <v>16110</v>
      </c>
      <c r="C1063" s="126">
        <v>58289</v>
      </c>
      <c r="D1063" s="126">
        <v>83222</v>
      </c>
      <c r="E1063" s="126">
        <v>15864</v>
      </c>
      <c r="F1063" s="135">
        <v>49267</v>
      </c>
      <c r="G1063" s="126">
        <v>1882</v>
      </c>
      <c r="H1063" s="126">
        <v>15372</v>
      </c>
      <c r="I1063" s="126">
        <v>17381</v>
      </c>
      <c r="J1063" s="126">
        <v>119484</v>
      </c>
      <c r="K1063" s="126">
        <v>88216</v>
      </c>
      <c r="L1063" s="126">
        <v>4545</v>
      </c>
      <c r="M1063" s="126">
        <v>14162</v>
      </c>
      <c r="N1063" s="126">
        <v>127</v>
      </c>
      <c r="O1063" s="126">
        <v>15030</v>
      </c>
      <c r="P1063" s="126">
        <v>20313</v>
      </c>
      <c r="Q1063" s="146">
        <v>2457</v>
      </c>
      <c r="R1063" s="126">
        <v>15886</v>
      </c>
      <c r="S1063" s="126">
        <v>50320</v>
      </c>
      <c r="T1063" s="126">
        <v>26021</v>
      </c>
      <c r="U1063" s="126">
        <v>4334</v>
      </c>
      <c r="V1063" s="126">
        <v>34132</v>
      </c>
      <c r="W1063" s="126">
        <v>40477</v>
      </c>
      <c r="X1063" s="126">
        <v>15865</v>
      </c>
      <c r="Y1063" s="126">
        <v>13424</v>
      </c>
      <c r="Z1063" s="146">
        <v>14082</v>
      </c>
      <c r="AA1063" s="126">
        <v>56233</v>
      </c>
      <c r="AB1063" s="126">
        <v>1177</v>
      </c>
      <c r="AC1063" s="126">
        <v>1379</v>
      </c>
      <c r="AD1063" s="126">
        <v>11811</v>
      </c>
      <c r="AE1063" s="126">
        <v>35939</v>
      </c>
      <c r="AF1063" s="126">
        <v>8468</v>
      </c>
      <c r="AG1063" s="126">
        <v>10800</v>
      </c>
      <c r="AH1063" s="126">
        <v>79590</v>
      </c>
      <c r="AI1063" s="126">
        <v>68300</v>
      </c>
      <c r="AJ1063" s="126">
        <v>409120</v>
      </c>
      <c r="AK1063" s="128">
        <f t="shared" si="669"/>
        <v>0.14162000000000002</v>
      </c>
      <c r="AL1063" s="129">
        <f t="shared" si="670"/>
        <v>1.611</v>
      </c>
      <c r="AM1063" s="129">
        <f t="shared" si="707"/>
        <v>2.91445</v>
      </c>
      <c r="AN1063" s="129">
        <f t="shared" si="707"/>
        <v>4.1611000000000002</v>
      </c>
      <c r="AO1063" s="129">
        <f t="shared" si="672"/>
        <v>11.948400000000001</v>
      </c>
      <c r="AP1063" s="129">
        <f t="shared" si="673"/>
        <v>4.4108000000000001</v>
      </c>
      <c r="AQ1063" s="129">
        <f t="shared" si="705"/>
        <v>0.79590000000000005</v>
      </c>
      <c r="AR1063" s="129">
        <f t="shared" si="706"/>
        <v>6.83E-2</v>
      </c>
      <c r="AT1063" s="131">
        <f t="shared" si="697"/>
        <v>44161</v>
      </c>
      <c r="AU1063" s="132">
        <f t="shared" si="676"/>
        <v>0.35939000000000004</v>
      </c>
      <c r="AV1063" s="132">
        <f t="shared" si="677"/>
        <v>0.56233</v>
      </c>
      <c r="AW1063" s="132">
        <f t="shared" si="678"/>
        <v>0.50320000000000009</v>
      </c>
      <c r="AX1063" s="132">
        <f t="shared" si="679"/>
        <v>1.3790000000000002E-2</v>
      </c>
      <c r="AY1063" s="132">
        <f t="shared" si="680"/>
        <v>1.1770000000000001E-2</v>
      </c>
      <c r="AZ1063" s="132">
        <f t="shared" si="681"/>
        <v>0.34132000000000001</v>
      </c>
      <c r="BA1063" s="132">
        <f t="shared" si="682"/>
        <v>0.13424</v>
      </c>
      <c r="BB1063" s="132">
        <f t="shared" si="683"/>
        <v>0.80954000000000004</v>
      </c>
      <c r="BC1063" s="132">
        <f t="shared" si="684"/>
        <v>0.14082</v>
      </c>
      <c r="BD1063" s="132">
        <f t="shared" si="685"/>
        <v>0.15865000000000001</v>
      </c>
      <c r="BE1063" s="132">
        <f t="shared" si="686"/>
        <v>8.4680000000000005E-2</v>
      </c>
      <c r="BF1063" s="132">
        <f t="shared" si="687"/>
        <v>0.11811000000000001</v>
      </c>
      <c r="BG1063" s="132">
        <f t="shared" si="698"/>
        <v>1.0799999999999999E-2</v>
      </c>
      <c r="BH1063" s="132"/>
      <c r="BI1063" s="132">
        <f t="shared" si="708"/>
        <v>1.611</v>
      </c>
      <c r="BJ1063" s="132">
        <f t="shared" si="708"/>
        <v>2.91445</v>
      </c>
      <c r="BK1063" s="132">
        <f t="shared" si="708"/>
        <v>4.1611000000000002</v>
      </c>
      <c r="BL1063" s="132">
        <f t="shared" si="688"/>
        <v>0.43340000000000001</v>
      </c>
      <c r="BM1063" s="132">
        <f t="shared" si="699"/>
        <v>1.5864</v>
      </c>
      <c r="BN1063" s="132">
        <f t="shared" si="689"/>
        <v>0.9853400000000001</v>
      </c>
      <c r="BO1063" s="132"/>
      <c r="BP1063" s="132">
        <f t="shared" si="700"/>
        <v>4.4108000000000001</v>
      </c>
      <c r="BQ1063" s="132">
        <f t="shared" si="701"/>
        <v>11.948400000000001</v>
      </c>
      <c r="BR1063" s="132">
        <f t="shared" si="702"/>
        <v>0.40911999999999998</v>
      </c>
      <c r="BS1063" s="132">
        <f t="shared" si="690"/>
        <v>0.26021</v>
      </c>
      <c r="BT1063" s="132">
        <f t="shared" si="691"/>
        <v>1.5886</v>
      </c>
      <c r="BU1063" s="132"/>
      <c r="BV1063" s="132">
        <f t="shared" si="703"/>
        <v>0.18820000000000001</v>
      </c>
      <c r="BW1063" s="133">
        <f t="shared" si="709"/>
        <v>1.5372000000000001</v>
      </c>
      <c r="BX1063" s="133">
        <f t="shared" si="709"/>
        <v>1.7381</v>
      </c>
      <c r="BY1063" s="133">
        <f t="shared" si="692"/>
        <v>0.2457</v>
      </c>
      <c r="BZ1063" s="133">
        <f t="shared" si="693"/>
        <v>0.45450000000000002</v>
      </c>
      <c r="CA1063" s="133">
        <f t="shared" si="694"/>
        <v>1.2700000000000001E-2</v>
      </c>
      <c r="CB1063" s="133">
        <f t="shared" si="695"/>
        <v>7.5150000000000006</v>
      </c>
      <c r="CC1063" s="133"/>
      <c r="CD1063" s="133">
        <f t="shared" si="696"/>
        <v>2.0312999999999999</v>
      </c>
    </row>
    <row r="1064" spans="1:82" ht="15.75" x14ac:dyDescent="0.25">
      <c r="A1064" s="125">
        <v>44162</v>
      </c>
      <c r="B1064" s="135">
        <v>16110</v>
      </c>
      <c r="C1064" s="126">
        <v>54172</v>
      </c>
      <c r="D1064" s="126">
        <v>77578</v>
      </c>
      <c r="E1064" s="126">
        <v>14091</v>
      </c>
      <c r="F1064" s="135">
        <v>43731</v>
      </c>
      <c r="G1064" s="126">
        <v>1630</v>
      </c>
      <c r="H1064" s="126">
        <v>14126</v>
      </c>
      <c r="I1064" s="126">
        <v>16049</v>
      </c>
      <c r="J1064" s="126">
        <v>110052</v>
      </c>
      <c r="K1064" s="126">
        <v>81027</v>
      </c>
      <c r="L1064" s="126">
        <v>4234</v>
      </c>
      <c r="M1064" s="126">
        <v>6557</v>
      </c>
      <c r="N1064" s="126">
        <v>115</v>
      </c>
      <c r="O1064" s="126">
        <v>14862</v>
      </c>
      <c r="P1064" s="126">
        <v>19355</v>
      </c>
      <c r="Q1064" s="146">
        <v>2457</v>
      </c>
      <c r="R1064" s="126">
        <v>14349</v>
      </c>
      <c r="S1064" s="126">
        <v>50857</v>
      </c>
      <c r="T1064" s="126">
        <v>24466</v>
      </c>
      <c r="U1064" s="126">
        <v>3841</v>
      </c>
      <c r="V1064" s="126">
        <v>28796</v>
      </c>
      <c r="W1064" s="126">
        <v>36852</v>
      </c>
      <c r="X1064" s="126">
        <v>14190</v>
      </c>
      <c r="Y1064" s="126">
        <v>12738</v>
      </c>
      <c r="Z1064" s="146">
        <v>14082</v>
      </c>
      <c r="AA1064" s="126">
        <v>48359</v>
      </c>
      <c r="AB1064" s="126">
        <v>1041</v>
      </c>
      <c r="AC1064" s="126">
        <v>787</v>
      </c>
      <c r="AD1064" s="126">
        <v>9985</v>
      </c>
      <c r="AE1064" s="126">
        <v>29956</v>
      </c>
      <c r="AF1064" s="126">
        <v>6696</v>
      </c>
      <c r="AG1064" s="126">
        <v>0</v>
      </c>
      <c r="AH1064" s="126">
        <v>95780</v>
      </c>
      <c r="AI1064" s="126">
        <v>73370</v>
      </c>
      <c r="AJ1064" s="126">
        <v>400580</v>
      </c>
      <c r="AK1064" s="128">
        <f t="shared" si="669"/>
        <v>6.5570000000000003E-2</v>
      </c>
      <c r="AL1064" s="129">
        <f t="shared" si="670"/>
        <v>1.611</v>
      </c>
      <c r="AM1064" s="129">
        <f t="shared" si="707"/>
        <v>2.7086000000000001</v>
      </c>
      <c r="AN1064" s="129">
        <f t="shared" si="707"/>
        <v>3.8789000000000002</v>
      </c>
      <c r="AO1064" s="129">
        <f t="shared" si="672"/>
        <v>11.0052</v>
      </c>
      <c r="AP1064" s="129">
        <f t="shared" si="673"/>
        <v>4.0513500000000002</v>
      </c>
      <c r="AQ1064" s="129">
        <f t="shared" si="705"/>
        <v>0.9578000000000001</v>
      </c>
      <c r="AR1064" s="129">
        <f t="shared" si="706"/>
        <v>7.3369999999999991E-2</v>
      </c>
      <c r="AT1064" s="131">
        <f t="shared" si="697"/>
        <v>44162</v>
      </c>
      <c r="AU1064" s="132">
        <f t="shared" si="676"/>
        <v>0.29956000000000005</v>
      </c>
      <c r="AV1064" s="132">
        <f t="shared" si="677"/>
        <v>0.48359000000000002</v>
      </c>
      <c r="AW1064" s="132">
        <f t="shared" si="678"/>
        <v>0.50857000000000008</v>
      </c>
      <c r="AX1064" s="132">
        <f t="shared" si="679"/>
        <v>7.8700000000000003E-3</v>
      </c>
      <c r="AY1064" s="132">
        <f t="shared" si="680"/>
        <v>1.0410000000000001E-2</v>
      </c>
      <c r="AZ1064" s="132">
        <f t="shared" si="681"/>
        <v>0.28796000000000005</v>
      </c>
      <c r="BA1064" s="132">
        <f t="shared" si="682"/>
        <v>0.12738000000000002</v>
      </c>
      <c r="BB1064" s="132">
        <f t="shared" si="683"/>
        <v>0.73704000000000003</v>
      </c>
      <c r="BC1064" s="132">
        <f t="shared" si="684"/>
        <v>0.14082</v>
      </c>
      <c r="BD1064" s="132">
        <f t="shared" si="685"/>
        <v>0.1419</v>
      </c>
      <c r="BE1064" s="132">
        <f t="shared" si="686"/>
        <v>6.6960000000000006E-2</v>
      </c>
      <c r="BF1064" s="132">
        <f t="shared" si="687"/>
        <v>9.9850000000000008E-2</v>
      </c>
      <c r="BG1064" s="132">
        <f t="shared" si="698"/>
        <v>0</v>
      </c>
      <c r="BH1064" s="132"/>
      <c r="BI1064" s="132">
        <f t="shared" si="708"/>
        <v>1.611</v>
      </c>
      <c r="BJ1064" s="132">
        <f t="shared" si="708"/>
        <v>2.7086000000000001</v>
      </c>
      <c r="BK1064" s="132">
        <f t="shared" si="708"/>
        <v>3.8789000000000002</v>
      </c>
      <c r="BL1064" s="132">
        <f t="shared" si="688"/>
        <v>0.3841</v>
      </c>
      <c r="BM1064" s="132">
        <f t="shared" si="699"/>
        <v>1.4091</v>
      </c>
      <c r="BN1064" s="132">
        <f t="shared" si="689"/>
        <v>0.87462000000000006</v>
      </c>
      <c r="BO1064" s="132"/>
      <c r="BP1064" s="132">
        <f t="shared" si="700"/>
        <v>4.0513500000000002</v>
      </c>
      <c r="BQ1064" s="132">
        <f t="shared" si="701"/>
        <v>11.0052</v>
      </c>
      <c r="BR1064" s="132">
        <f t="shared" si="702"/>
        <v>0.40057999999999999</v>
      </c>
      <c r="BS1064" s="132">
        <f t="shared" si="690"/>
        <v>0.24466000000000002</v>
      </c>
      <c r="BT1064" s="132">
        <f t="shared" si="691"/>
        <v>1.4349000000000001</v>
      </c>
      <c r="BU1064" s="132"/>
      <c r="BV1064" s="132">
        <f t="shared" si="703"/>
        <v>0.16300000000000001</v>
      </c>
      <c r="BW1064" s="133">
        <f t="shared" si="709"/>
        <v>1.4126000000000001</v>
      </c>
      <c r="BX1064" s="133">
        <f t="shared" si="709"/>
        <v>1.6049</v>
      </c>
      <c r="BY1064" s="133">
        <f t="shared" si="692"/>
        <v>0.2457</v>
      </c>
      <c r="BZ1064" s="133">
        <f t="shared" si="693"/>
        <v>0.4234</v>
      </c>
      <c r="CA1064" s="133">
        <f t="shared" si="694"/>
        <v>1.15E-2</v>
      </c>
      <c r="CB1064" s="133">
        <f t="shared" si="695"/>
        <v>7.431</v>
      </c>
      <c r="CC1064" s="133"/>
      <c r="CD1064" s="133">
        <f t="shared" si="696"/>
        <v>1.9355</v>
      </c>
    </row>
    <row r="1065" spans="1:82" ht="15.75" x14ac:dyDescent="0.25">
      <c r="A1065" s="125">
        <v>44163</v>
      </c>
      <c r="B1065" s="135">
        <v>16110</v>
      </c>
      <c r="C1065" s="126">
        <v>55276</v>
      </c>
      <c r="D1065" s="126">
        <v>78779</v>
      </c>
      <c r="E1065" s="126">
        <v>15447</v>
      </c>
      <c r="F1065" s="135">
        <v>47026</v>
      </c>
      <c r="G1065" s="126">
        <v>1703</v>
      </c>
      <c r="H1065" s="126">
        <v>13522</v>
      </c>
      <c r="I1065" s="126">
        <v>15767</v>
      </c>
      <c r="J1065" s="126">
        <v>112880</v>
      </c>
      <c r="K1065" s="126">
        <v>84676</v>
      </c>
      <c r="L1065" s="126">
        <v>4054</v>
      </c>
      <c r="M1065" s="126">
        <v>7130</v>
      </c>
      <c r="N1065" s="126">
        <v>98</v>
      </c>
      <c r="O1065" s="126">
        <v>15778</v>
      </c>
      <c r="P1065" s="126">
        <v>19201</v>
      </c>
      <c r="Q1065" s="146">
        <v>2457</v>
      </c>
      <c r="R1065" s="126">
        <v>14735</v>
      </c>
      <c r="S1065" s="126">
        <v>47447</v>
      </c>
      <c r="T1065" s="126">
        <v>27659</v>
      </c>
      <c r="U1065" s="126">
        <v>3889</v>
      </c>
      <c r="V1065" s="126">
        <v>29238</v>
      </c>
      <c r="W1065" s="126">
        <v>37652</v>
      </c>
      <c r="X1065" s="126">
        <v>13490</v>
      </c>
      <c r="Y1065" s="126">
        <v>13187</v>
      </c>
      <c r="Z1065" s="146">
        <v>14082</v>
      </c>
      <c r="AA1065" s="126">
        <v>50572</v>
      </c>
      <c r="AB1065" s="126">
        <v>991</v>
      </c>
      <c r="AC1065" s="126">
        <v>901</v>
      </c>
      <c r="AD1065" s="126">
        <v>9854</v>
      </c>
      <c r="AE1065" s="126">
        <v>30019</v>
      </c>
      <c r="AF1065" s="126">
        <v>5600</v>
      </c>
      <c r="AG1065" s="126">
        <v>10510</v>
      </c>
      <c r="AH1065" s="126">
        <v>61340</v>
      </c>
      <c r="AI1065" s="126">
        <v>50630</v>
      </c>
      <c r="AJ1065" s="126">
        <v>405740</v>
      </c>
      <c r="AK1065" s="128">
        <f t="shared" si="669"/>
        <v>7.1300000000000002E-2</v>
      </c>
      <c r="AL1065" s="129">
        <f t="shared" si="670"/>
        <v>1.611</v>
      </c>
      <c r="AM1065" s="129">
        <f t="shared" si="707"/>
        <v>2.7638000000000003</v>
      </c>
      <c r="AN1065" s="129">
        <f t="shared" si="707"/>
        <v>3.9389500000000002</v>
      </c>
      <c r="AO1065" s="129">
        <f t="shared" si="672"/>
        <v>11.288</v>
      </c>
      <c r="AP1065" s="129">
        <f t="shared" si="673"/>
        <v>4.2338000000000005</v>
      </c>
      <c r="AQ1065" s="129">
        <f t="shared" si="705"/>
        <v>0.61340000000000006</v>
      </c>
      <c r="AR1065" s="129">
        <f t="shared" si="706"/>
        <v>5.0629999999999994E-2</v>
      </c>
      <c r="AT1065" s="131">
        <f t="shared" si="697"/>
        <v>44163</v>
      </c>
      <c r="AU1065" s="132">
        <f t="shared" si="676"/>
        <v>0.30019000000000001</v>
      </c>
      <c r="AV1065" s="132">
        <f t="shared" si="677"/>
        <v>0.50572000000000006</v>
      </c>
      <c r="AW1065" s="132">
        <f t="shared" si="678"/>
        <v>0.47447000000000006</v>
      </c>
      <c r="AX1065" s="132">
        <f t="shared" si="679"/>
        <v>9.0100000000000006E-3</v>
      </c>
      <c r="AY1065" s="132">
        <f t="shared" si="680"/>
        <v>9.9100000000000004E-3</v>
      </c>
      <c r="AZ1065" s="132">
        <f t="shared" si="681"/>
        <v>0.29238000000000003</v>
      </c>
      <c r="BA1065" s="132">
        <f t="shared" si="682"/>
        <v>0.13187000000000001</v>
      </c>
      <c r="BB1065" s="132">
        <f t="shared" si="683"/>
        <v>0.75304000000000004</v>
      </c>
      <c r="BC1065" s="132">
        <f t="shared" si="684"/>
        <v>0.14082</v>
      </c>
      <c r="BD1065" s="132">
        <f t="shared" si="685"/>
        <v>0.13490000000000002</v>
      </c>
      <c r="BE1065" s="132">
        <f t="shared" si="686"/>
        <v>5.6000000000000001E-2</v>
      </c>
      <c r="BF1065" s="132">
        <f t="shared" si="687"/>
        <v>9.8540000000000003E-2</v>
      </c>
      <c r="BG1065" s="132">
        <f t="shared" si="698"/>
        <v>1.051E-2</v>
      </c>
      <c r="BH1065" s="132"/>
      <c r="BI1065" s="132">
        <f t="shared" si="708"/>
        <v>1.611</v>
      </c>
      <c r="BJ1065" s="132">
        <f t="shared" si="708"/>
        <v>2.7638000000000003</v>
      </c>
      <c r="BK1065" s="132">
        <f t="shared" si="708"/>
        <v>3.9389500000000002</v>
      </c>
      <c r="BL1065" s="132">
        <f t="shared" si="688"/>
        <v>0.38890000000000002</v>
      </c>
      <c r="BM1065" s="132">
        <f t="shared" si="699"/>
        <v>1.5447000000000002</v>
      </c>
      <c r="BN1065" s="132">
        <f t="shared" si="689"/>
        <v>0.94052000000000002</v>
      </c>
      <c r="BO1065" s="132"/>
      <c r="BP1065" s="132">
        <f t="shared" si="700"/>
        <v>4.2338000000000005</v>
      </c>
      <c r="BQ1065" s="132">
        <f t="shared" si="701"/>
        <v>11.288</v>
      </c>
      <c r="BR1065" s="132">
        <f t="shared" si="702"/>
        <v>0.40573999999999999</v>
      </c>
      <c r="BS1065" s="132">
        <f t="shared" si="690"/>
        <v>0.27659</v>
      </c>
      <c r="BT1065" s="132">
        <f t="shared" si="691"/>
        <v>1.4735</v>
      </c>
      <c r="BU1065" s="132"/>
      <c r="BV1065" s="132">
        <f t="shared" si="703"/>
        <v>0.17030000000000001</v>
      </c>
      <c r="BW1065" s="133">
        <f t="shared" si="709"/>
        <v>1.3522000000000001</v>
      </c>
      <c r="BX1065" s="133">
        <f t="shared" si="709"/>
        <v>1.5767</v>
      </c>
      <c r="BY1065" s="133">
        <f t="shared" si="692"/>
        <v>0.2457</v>
      </c>
      <c r="BZ1065" s="133">
        <f t="shared" si="693"/>
        <v>0.40540000000000004</v>
      </c>
      <c r="CA1065" s="133">
        <f t="shared" si="694"/>
        <v>9.7999999999999997E-3</v>
      </c>
      <c r="CB1065" s="133">
        <f t="shared" si="695"/>
        <v>7.8890000000000002</v>
      </c>
      <c r="CC1065" s="133"/>
      <c r="CD1065" s="133">
        <f t="shared" si="696"/>
        <v>1.9201000000000001</v>
      </c>
    </row>
    <row r="1066" spans="1:82" ht="15.75" x14ac:dyDescent="0.25">
      <c r="A1066" s="125">
        <v>44164</v>
      </c>
      <c r="B1066" s="135">
        <v>16110</v>
      </c>
      <c r="C1066" s="126">
        <v>54370</v>
      </c>
      <c r="D1066" s="126">
        <v>77823</v>
      </c>
      <c r="E1066" s="126">
        <v>15127</v>
      </c>
      <c r="F1066" s="135">
        <v>45335</v>
      </c>
      <c r="G1066" s="126">
        <v>1524</v>
      </c>
      <c r="H1066" s="126">
        <v>12379</v>
      </c>
      <c r="I1066" s="126">
        <v>14704</v>
      </c>
      <c r="J1066" s="126">
        <v>110847</v>
      </c>
      <c r="K1066" s="126">
        <v>83299</v>
      </c>
      <c r="L1066" s="126">
        <v>3970</v>
      </c>
      <c r="M1066" s="126">
        <v>17366</v>
      </c>
      <c r="N1066" s="126">
        <v>86</v>
      </c>
      <c r="O1066" s="126">
        <v>14992</v>
      </c>
      <c r="P1066" s="126">
        <v>17915</v>
      </c>
      <c r="Q1066" s="146">
        <v>2457</v>
      </c>
      <c r="R1066" s="126">
        <v>14502</v>
      </c>
      <c r="S1066" s="126">
        <v>48430</v>
      </c>
      <c r="T1066" s="126">
        <v>24289</v>
      </c>
      <c r="U1066" s="126">
        <v>3721</v>
      </c>
      <c r="V1066" s="126">
        <v>30297</v>
      </c>
      <c r="W1066" s="126">
        <v>37146</v>
      </c>
      <c r="X1066" s="126">
        <v>13325</v>
      </c>
      <c r="Y1066" s="126">
        <v>13199</v>
      </c>
      <c r="Z1066" s="146">
        <v>14082</v>
      </c>
      <c r="AA1066" s="126">
        <v>49761</v>
      </c>
      <c r="AB1066" s="126">
        <v>943</v>
      </c>
      <c r="AC1066" s="126">
        <v>810</v>
      </c>
      <c r="AD1066" s="126">
        <v>8391</v>
      </c>
      <c r="AE1066" s="126">
        <v>30937</v>
      </c>
      <c r="AF1066" s="126">
        <v>5704</v>
      </c>
      <c r="AG1066" s="126">
        <v>0</v>
      </c>
      <c r="AH1066" s="126">
        <v>67510</v>
      </c>
      <c r="AI1066" s="126">
        <v>53010</v>
      </c>
      <c r="AJ1066" s="126">
        <v>401700</v>
      </c>
      <c r="AK1066" s="128">
        <f t="shared" si="669"/>
        <v>0.17366000000000001</v>
      </c>
      <c r="AL1066" s="129">
        <f t="shared" si="670"/>
        <v>1.611</v>
      </c>
      <c r="AM1066" s="129">
        <f t="shared" si="707"/>
        <v>2.7185000000000001</v>
      </c>
      <c r="AN1066" s="129">
        <f t="shared" si="707"/>
        <v>3.8911500000000001</v>
      </c>
      <c r="AO1066" s="129">
        <f t="shared" si="672"/>
        <v>11.0847</v>
      </c>
      <c r="AP1066" s="129">
        <f t="shared" si="673"/>
        <v>4.1649500000000002</v>
      </c>
      <c r="AQ1066" s="129">
        <f t="shared" si="705"/>
        <v>0.67510000000000003</v>
      </c>
      <c r="AR1066" s="129">
        <f t="shared" si="706"/>
        <v>5.3009999999999995E-2</v>
      </c>
      <c r="AT1066" s="131">
        <f t="shared" si="697"/>
        <v>44164</v>
      </c>
      <c r="AU1066" s="132">
        <f t="shared" si="676"/>
        <v>0.30937000000000003</v>
      </c>
      <c r="AV1066" s="132">
        <f t="shared" si="677"/>
        <v>0.49761000000000005</v>
      </c>
      <c r="AW1066" s="132">
        <f t="shared" si="678"/>
        <v>0.48430000000000006</v>
      </c>
      <c r="AX1066" s="132">
        <f t="shared" si="679"/>
        <v>8.1000000000000013E-3</v>
      </c>
      <c r="AY1066" s="132">
        <f t="shared" si="680"/>
        <v>9.4300000000000009E-3</v>
      </c>
      <c r="AZ1066" s="132">
        <f t="shared" si="681"/>
        <v>0.30297000000000002</v>
      </c>
      <c r="BA1066" s="132">
        <f t="shared" si="682"/>
        <v>0.13199000000000002</v>
      </c>
      <c r="BB1066" s="132">
        <f t="shared" si="683"/>
        <v>0.74292000000000002</v>
      </c>
      <c r="BC1066" s="132">
        <f t="shared" si="684"/>
        <v>0.14082</v>
      </c>
      <c r="BD1066" s="132">
        <f t="shared" si="685"/>
        <v>0.13325000000000001</v>
      </c>
      <c r="BE1066" s="132">
        <f t="shared" si="686"/>
        <v>5.7040000000000007E-2</v>
      </c>
      <c r="BF1066" s="132">
        <f t="shared" si="687"/>
        <v>8.3910000000000012E-2</v>
      </c>
      <c r="BG1066" s="132">
        <f t="shared" si="698"/>
        <v>0</v>
      </c>
      <c r="BH1066" s="132"/>
      <c r="BI1066" s="132">
        <f t="shared" si="708"/>
        <v>1.611</v>
      </c>
      <c r="BJ1066" s="132">
        <f t="shared" si="708"/>
        <v>2.7185000000000001</v>
      </c>
      <c r="BK1066" s="132">
        <f t="shared" si="708"/>
        <v>3.8911500000000001</v>
      </c>
      <c r="BL1066" s="132">
        <f t="shared" si="688"/>
        <v>0.37210000000000004</v>
      </c>
      <c r="BM1066" s="132">
        <f t="shared" si="699"/>
        <v>1.5127000000000002</v>
      </c>
      <c r="BN1066" s="132">
        <f t="shared" si="689"/>
        <v>0.90670000000000006</v>
      </c>
      <c r="BO1066" s="132"/>
      <c r="BP1066" s="132">
        <f t="shared" si="700"/>
        <v>4.1649500000000002</v>
      </c>
      <c r="BQ1066" s="132">
        <f t="shared" si="701"/>
        <v>11.0847</v>
      </c>
      <c r="BR1066" s="132">
        <f t="shared" si="702"/>
        <v>0.4017</v>
      </c>
      <c r="BS1066" s="132">
        <f t="shared" si="690"/>
        <v>0.24289000000000002</v>
      </c>
      <c r="BT1066" s="132">
        <f t="shared" si="691"/>
        <v>1.4502000000000002</v>
      </c>
      <c r="BU1066" s="132"/>
      <c r="BV1066" s="132">
        <f t="shared" si="703"/>
        <v>0.15240000000000001</v>
      </c>
      <c r="BW1066" s="133">
        <f t="shared" si="709"/>
        <v>1.2379</v>
      </c>
      <c r="BX1066" s="133">
        <f t="shared" si="709"/>
        <v>1.4704000000000002</v>
      </c>
      <c r="BY1066" s="133">
        <f t="shared" si="692"/>
        <v>0.2457</v>
      </c>
      <c r="BZ1066" s="133">
        <f t="shared" si="693"/>
        <v>0.39700000000000002</v>
      </c>
      <c r="CA1066" s="133">
        <f t="shared" si="694"/>
        <v>8.6E-3</v>
      </c>
      <c r="CB1066" s="133">
        <f t="shared" si="695"/>
        <v>7.4960000000000004</v>
      </c>
      <c r="CC1066" s="133"/>
      <c r="CD1066" s="133">
        <f t="shared" si="696"/>
        <v>1.7915000000000001</v>
      </c>
    </row>
    <row r="1067" spans="1:82" ht="15.75" x14ac:dyDescent="0.25">
      <c r="A1067" s="125">
        <v>44165</v>
      </c>
      <c r="B1067" s="135">
        <v>16110</v>
      </c>
      <c r="C1067" s="138">
        <v>61506</v>
      </c>
      <c r="D1067" s="138">
        <v>87066</v>
      </c>
      <c r="E1067" s="138">
        <v>19290</v>
      </c>
      <c r="F1067" s="146">
        <v>50142</v>
      </c>
      <c r="G1067" s="138">
        <v>2108</v>
      </c>
      <c r="H1067" s="138">
        <v>18303</v>
      </c>
      <c r="I1067" s="138">
        <v>20652</v>
      </c>
      <c r="J1067" s="138">
        <v>129871</v>
      </c>
      <c r="K1067" s="138">
        <v>96674</v>
      </c>
      <c r="L1067" s="138">
        <v>5373</v>
      </c>
      <c r="M1067" s="138">
        <v>20221</v>
      </c>
      <c r="N1067" s="138">
        <v>226</v>
      </c>
      <c r="O1067" s="138">
        <v>16390</v>
      </c>
      <c r="P1067" s="138">
        <v>21828</v>
      </c>
      <c r="Q1067" s="146">
        <v>2457</v>
      </c>
      <c r="R1067" s="138">
        <v>16385</v>
      </c>
      <c r="S1067" s="138">
        <v>48731</v>
      </c>
      <c r="T1067" s="138">
        <v>28980</v>
      </c>
      <c r="U1067" s="138">
        <v>6623</v>
      </c>
      <c r="V1067" s="138">
        <v>32924</v>
      </c>
      <c r="W1067" s="138">
        <v>42879</v>
      </c>
      <c r="X1067" s="138">
        <v>23596</v>
      </c>
      <c r="Y1067" s="138">
        <v>16607</v>
      </c>
      <c r="Z1067" s="146">
        <v>14082</v>
      </c>
      <c r="AA1067" s="138">
        <v>55586</v>
      </c>
      <c r="AB1067" s="138">
        <v>1746</v>
      </c>
      <c r="AC1067" s="138">
        <v>742</v>
      </c>
      <c r="AD1067" s="138">
        <v>9741</v>
      </c>
      <c r="AE1067" s="138">
        <v>38114</v>
      </c>
      <c r="AF1067" s="138">
        <v>12520</v>
      </c>
      <c r="AG1067" s="138">
        <v>19910</v>
      </c>
      <c r="AH1067" s="138">
        <v>100360</v>
      </c>
      <c r="AI1067" s="138">
        <v>84220</v>
      </c>
      <c r="AJ1067" s="138">
        <v>411540</v>
      </c>
      <c r="AK1067" s="128">
        <f>(M1067)*0.00001</f>
        <v>0.20221000000000003</v>
      </c>
      <c r="AL1067" s="129">
        <f>(B1067)*0.0001</f>
        <v>1.611</v>
      </c>
      <c r="AM1067" s="129">
        <f>(C1067)*0.00005</f>
        <v>3.0753000000000004</v>
      </c>
      <c r="AN1067" s="129">
        <f>(D1067)*0.00005</f>
        <v>4.3532999999999999</v>
      </c>
      <c r="AO1067" s="129">
        <f>(J1067)*0.0001</f>
        <v>12.9871</v>
      </c>
      <c r="AP1067" s="129">
        <f>(K1067)*0.00005</f>
        <v>4.8337000000000003</v>
      </c>
      <c r="AQ1067" s="129">
        <f>(AH1067)*0.00001</f>
        <v>1.0036</v>
      </c>
      <c r="AR1067" s="129">
        <f t="shared" si="706"/>
        <v>8.4219999999999989E-2</v>
      </c>
      <c r="AT1067" s="131">
        <f t="shared" si="697"/>
        <v>44165</v>
      </c>
      <c r="AU1067" s="132">
        <f t="shared" si="676"/>
        <v>0.38114000000000003</v>
      </c>
      <c r="AV1067" s="132">
        <f t="shared" si="677"/>
        <v>0.55586000000000002</v>
      </c>
      <c r="AW1067" s="132">
        <f t="shared" si="678"/>
        <v>0.48731000000000002</v>
      </c>
      <c r="AX1067" s="132">
        <f t="shared" si="679"/>
        <v>7.4200000000000004E-3</v>
      </c>
      <c r="AY1067" s="132">
        <f t="shared" si="680"/>
        <v>1.746E-2</v>
      </c>
      <c r="AZ1067" s="132">
        <f t="shared" si="681"/>
        <v>0.32924000000000003</v>
      </c>
      <c r="BA1067" s="132">
        <f t="shared" si="682"/>
        <v>0.16607000000000002</v>
      </c>
      <c r="BB1067" s="132">
        <f t="shared" si="683"/>
        <v>0.85758000000000012</v>
      </c>
      <c r="BC1067" s="132">
        <f t="shared" si="684"/>
        <v>0.14082</v>
      </c>
      <c r="BD1067" s="132">
        <f t="shared" si="685"/>
        <v>0.23596000000000003</v>
      </c>
      <c r="BE1067" s="132">
        <f t="shared" si="686"/>
        <v>0.12520000000000001</v>
      </c>
      <c r="BF1067" s="132">
        <f t="shared" si="687"/>
        <v>9.741000000000001E-2</v>
      </c>
      <c r="BG1067" s="132">
        <f t="shared" si="698"/>
        <v>1.9910000000000001E-2</v>
      </c>
      <c r="BH1067" s="132"/>
      <c r="BI1067" s="132">
        <f t="shared" si="708"/>
        <v>1.611</v>
      </c>
      <c r="BJ1067" s="132">
        <f t="shared" si="708"/>
        <v>3.0753000000000004</v>
      </c>
      <c r="BK1067" s="132">
        <f t="shared" si="708"/>
        <v>4.3532999999999999</v>
      </c>
      <c r="BL1067" s="132">
        <f t="shared" si="688"/>
        <v>0.6623</v>
      </c>
      <c r="BM1067" s="132">
        <f t="shared" si="699"/>
        <v>1.929</v>
      </c>
      <c r="BN1067" s="132">
        <f t="shared" si="689"/>
        <v>1.0028400000000002</v>
      </c>
      <c r="BO1067" s="132"/>
      <c r="BP1067" s="132">
        <f t="shared" si="700"/>
        <v>4.8337000000000003</v>
      </c>
      <c r="BQ1067" s="132">
        <f t="shared" si="701"/>
        <v>12.9871</v>
      </c>
      <c r="BR1067" s="132">
        <f t="shared" si="702"/>
        <v>0.41153999999999996</v>
      </c>
      <c r="BS1067" s="132">
        <f t="shared" si="690"/>
        <v>0.2898</v>
      </c>
      <c r="BT1067" s="132">
        <f t="shared" si="691"/>
        <v>1.6385000000000001</v>
      </c>
      <c r="BU1067" s="132"/>
      <c r="BV1067" s="132">
        <f t="shared" si="703"/>
        <v>0.21080000000000002</v>
      </c>
      <c r="BW1067" s="133">
        <f t="shared" si="709"/>
        <v>1.8303</v>
      </c>
      <c r="BX1067" s="133">
        <f t="shared" si="709"/>
        <v>2.0651999999999999</v>
      </c>
      <c r="BY1067" s="133">
        <f t="shared" si="692"/>
        <v>0.2457</v>
      </c>
      <c r="BZ1067" s="133">
        <f t="shared" si="693"/>
        <v>0.5373</v>
      </c>
      <c r="CA1067" s="133">
        <f t="shared" si="694"/>
        <v>2.2600000000000002E-2</v>
      </c>
      <c r="CB1067" s="133">
        <f t="shared" si="695"/>
        <v>8.1950000000000003</v>
      </c>
      <c r="CC1067" s="133"/>
      <c r="CD1067" s="133">
        <f t="shared" si="696"/>
        <v>2.1828000000000003</v>
      </c>
    </row>
    <row r="1068" spans="1:82" ht="15.75" x14ac:dyDescent="0.25">
      <c r="A1068" s="125">
        <v>44166</v>
      </c>
      <c r="B1068" s="135">
        <v>16110</v>
      </c>
      <c r="C1068" s="126">
        <v>61548</v>
      </c>
      <c r="D1068" s="126">
        <v>87397</v>
      </c>
      <c r="E1068" s="126">
        <v>18227</v>
      </c>
      <c r="F1068" s="135">
        <v>45559</v>
      </c>
      <c r="G1068" s="126">
        <v>1766</v>
      </c>
      <c r="H1068" s="126">
        <v>17750</v>
      </c>
      <c r="I1068" s="126">
        <v>20648</v>
      </c>
      <c r="J1068" s="126">
        <v>124102</v>
      </c>
      <c r="K1068" s="126">
        <v>93087</v>
      </c>
      <c r="L1068" s="126">
        <v>5767</v>
      </c>
      <c r="M1068" s="126">
        <v>18124</v>
      </c>
      <c r="N1068" s="126">
        <v>170</v>
      </c>
      <c r="O1068" s="126">
        <v>16981</v>
      </c>
      <c r="P1068" s="126">
        <v>21905</v>
      </c>
      <c r="Q1068" s="135">
        <v>3580</v>
      </c>
      <c r="R1068" s="126">
        <v>16044</v>
      </c>
      <c r="S1068" s="126">
        <v>55110</v>
      </c>
      <c r="T1068" s="126">
        <v>23800</v>
      </c>
      <c r="U1068" s="126">
        <v>6332</v>
      </c>
      <c r="V1068" s="126">
        <v>32952</v>
      </c>
      <c r="W1068" s="126">
        <v>38522</v>
      </c>
      <c r="X1068" s="126">
        <v>19767</v>
      </c>
      <c r="Y1068" s="126">
        <v>14427</v>
      </c>
      <c r="Z1068" s="135">
        <v>13749</v>
      </c>
      <c r="AA1068" s="126">
        <v>53540</v>
      </c>
      <c r="AB1068" s="126">
        <v>1287</v>
      </c>
      <c r="AC1068" s="126">
        <v>514</v>
      </c>
      <c r="AD1068" s="126">
        <v>11205</v>
      </c>
      <c r="AE1068" s="126">
        <v>35703</v>
      </c>
      <c r="AF1068" s="126">
        <v>7572</v>
      </c>
      <c r="AG1068" s="126">
        <v>10650</v>
      </c>
      <c r="AH1068" s="126">
        <v>111720</v>
      </c>
      <c r="AI1068" s="126">
        <v>75410</v>
      </c>
      <c r="AJ1068" s="126">
        <v>408100</v>
      </c>
      <c r="AK1068" s="128">
        <f t="shared" ref="AK1068:AK1131" si="710">(M1068)*0.00001</f>
        <v>0.18124000000000001</v>
      </c>
      <c r="AL1068" s="129">
        <f t="shared" ref="AL1068:AL1131" si="711">(B1068)*0.0001</f>
        <v>1.611</v>
      </c>
      <c r="AM1068" s="129">
        <f t="shared" ref="AM1068:AN1083" si="712">(C1068)*0.00005</f>
        <v>3.0774000000000004</v>
      </c>
      <c r="AN1068" s="129">
        <f t="shared" si="712"/>
        <v>4.3698500000000005</v>
      </c>
      <c r="AO1068" s="129">
        <f t="shared" ref="AO1068:AO1131" si="713">(J1068)*0.0001</f>
        <v>12.410200000000001</v>
      </c>
      <c r="AP1068" s="129">
        <f t="shared" ref="AP1068:AP1131" si="714">(K1068)*0.00005</f>
        <v>4.65435</v>
      </c>
      <c r="AQ1068" s="129">
        <f>(AH1068)*0.00001</f>
        <v>1.1172000000000002</v>
      </c>
      <c r="AR1068" s="129">
        <f>(AI1068)*0.00001</f>
        <v>0.7541000000000001</v>
      </c>
      <c r="AT1068" s="131">
        <f t="shared" si="697"/>
        <v>44166</v>
      </c>
      <c r="AU1068" s="132">
        <f t="shared" si="676"/>
        <v>0.35703000000000001</v>
      </c>
      <c r="AV1068" s="132">
        <f t="shared" si="677"/>
        <v>0.5354000000000001</v>
      </c>
      <c r="AW1068" s="132">
        <f t="shared" si="678"/>
        <v>0.55110000000000003</v>
      </c>
      <c r="AX1068" s="132">
        <f t="shared" si="679"/>
        <v>5.1400000000000005E-3</v>
      </c>
      <c r="AY1068" s="132">
        <f t="shared" si="680"/>
        <v>1.2870000000000001E-2</v>
      </c>
      <c r="AZ1068" s="132">
        <f t="shared" si="681"/>
        <v>0.32952000000000004</v>
      </c>
      <c r="BA1068" s="132">
        <f t="shared" si="682"/>
        <v>0.14427000000000001</v>
      </c>
      <c r="BB1068" s="132">
        <f t="shared" si="683"/>
        <v>0.77044000000000001</v>
      </c>
      <c r="BC1068" s="132">
        <f t="shared" si="684"/>
        <v>0.13749</v>
      </c>
      <c r="BD1068" s="132">
        <f t="shared" si="685"/>
        <v>0.19767000000000001</v>
      </c>
      <c r="BE1068" s="132">
        <f t="shared" si="686"/>
        <v>7.572000000000001E-2</v>
      </c>
      <c r="BF1068" s="132">
        <f t="shared" si="687"/>
        <v>0.11205000000000001</v>
      </c>
      <c r="BG1068" s="132">
        <f t="shared" si="698"/>
        <v>1.065E-2</v>
      </c>
      <c r="BH1068" s="132"/>
      <c r="BI1068" s="132">
        <f t="shared" si="708"/>
        <v>1.611</v>
      </c>
      <c r="BJ1068" s="132">
        <f t="shared" si="708"/>
        <v>3.0774000000000004</v>
      </c>
      <c r="BK1068" s="132">
        <f t="shared" si="708"/>
        <v>4.3698500000000005</v>
      </c>
      <c r="BL1068" s="132">
        <f t="shared" si="688"/>
        <v>0.63319999999999999</v>
      </c>
      <c r="BM1068" s="132">
        <f t="shared" si="699"/>
        <v>1.8227</v>
      </c>
      <c r="BN1068" s="132">
        <f t="shared" si="689"/>
        <v>0.9111800000000001</v>
      </c>
      <c r="BO1068" s="132"/>
      <c r="BP1068" s="132">
        <f t="shared" si="700"/>
        <v>4.65435</v>
      </c>
      <c r="BQ1068" s="132">
        <f t="shared" si="701"/>
        <v>12.410200000000001</v>
      </c>
      <c r="BR1068" s="132">
        <f t="shared" si="702"/>
        <v>0.40809999999999996</v>
      </c>
      <c r="BS1068" s="132">
        <f t="shared" si="690"/>
        <v>0.23800000000000002</v>
      </c>
      <c r="BT1068" s="132">
        <f t="shared" si="691"/>
        <v>1.6044</v>
      </c>
      <c r="BU1068" s="132"/>
      <c r="BV1068" s="132">
        <f t="shared" si="703"/>
        <v>0.17660000000000001</v>
      </c>
      <c r="BW1068" s="133">
        <f t="shared" si="709"/>
        <v>1.7750000000000001</v>
      </c>
      <c r="BX1068" s="133">
        <f t="shared" si="709"/>
        <v>2.0648</v>
      </c>
      <c r="BY1068" s="133">
        <f t="shared" si="692"/>
        <v>0.35800000000000004</v>
      </c>
      <c r="BZ1068" s="133">
        <f t="shared" si="693"/>
        <v>0.57669999999999999</v>
      </c>
      <c r="CA1068" s="133">
        <f t="shared" si="694"/>
        <v>1.7000000000000001E-2</v>
      </c>
      <c r="CB1068" s="133">
        <f t="shared" si="695"/>
        <v>8.4905000000000008</v>
      </c>
      <c r="CC1068" s="133"/>
      <c r="CD1068" s="133">
        <f t="shared" si="696"/>
        <v>2.1905000000000001</v>
      </c>
    </row>
    <row r="1069" spans="1:82" ht="15.75" x14ac:dyDescent="0.25">
      <c r="A1069" s="125">
        <v>44167</v>
      </c>
      <c r="B1069" s="135">
        <v>16110</v>
      </c>
      <c r="C1069" s="126">
        <v>59657</v>
      </c>
      <c r="D1069" s="126">
        <v>85297</v>
      </c>
      <c r="E1069" s="126">
        <v>17467</v>
      </c>
      <c r="F1069" s="126">
        <v>45342</v>
      </c>
      <c r="G1069" s="126">
        <v>1457</v>
      </c>
      <c r="H1069" s="126">
        <v>15141</v>
      </c>
      <c r="I1069" s="126">
        <v>17020</v>
      </c>
      <c r="J1069" s="126">
        <v>119784</v>
      </c>
      <c r="K1069" s="126">
        <v>90098</v>
      </c>
      <c r="L1069" s="126">
        <v>4736</v>
      </c>
      <c r="M1069" s="126">
        <v>17446</v>
      </c>
      <c r="N1069" s="126">
        <v>141</v>
      </c>
      <c r="O1069" s="126">
        <v>14943</v>
      </c>
      <c r="P1069" s="126">
        <v>19469</v>
      </c>
      <c r="Q1069" s="135">
        <v>3580</v>
      </c>
      <c r="R1069" s="126">
        <v>15505</v>
      </c>
      <c r="S1069" s="135">
        <v>50681</v>
      </c>
      <c r="T1069" s="126">
        <v>26653</v>
      </c>
      <c r="U1069" s="126">
        <v>5408</v>
      </c>
      <c r="V1069" s="126">
        <v>30525</v>
      </c>
      <c r="W1069" s="126">
        <v>38272</v>
      </c>
      <c r="X1069" s="126">
        <v>15683</v>
      </c>
      <c r="Y1069" s="126">
        <v>12882</v>
      </c>
      <c r="Z1069" s="135">
        <v>13749</v>
      </c>
      <c r="AA1069" s="126">
        <v>60548</v>
      </c>
      <c r="AB1069" s="126">
        <v>998</v>
      </c>
      <c r="AC1069" s="126">
        <v>653</v>
      </c>
      <c r="AD1069" s="126">
        <v>14709</v>
      </c>
      <c r="AE1069" s="126">
        <v>28479</v>
      </c>
      <c r="AF1069" s="126">
        <v>7705</v>
      </c>
      <c r="AG1069" s="126">
        <v>11010</v>
      </c>
      <c r="AH1069" s="126">
        <v>93840</v>
      </c>
      <c r="AI1069" s="126">
        <v>96260</v>
      </c>
      <c r="AJ1069" s="126">
        <v>386120</v>
      </c>
      <c r="AK1069" s="128">
        <f t="shared" si="710"/>
        <v>0.17446</v>
      </c>
      <c r="AL1069" s="129">
        <f t="shared" si="711"/>
        <v>1.611</v>
      </c>
      <c r="AM1069" s="129">
        <f t="shared" si="712"/>
        <v>2.98285</v>
      </c>
      <c r="AN1069" s="129">
        <f t="shared" si="712"/>
        <v>4.26485</v>
      </c>
      <c r="AO1069" s="129">
        <f t="shared" si="713"/>
        <v>11.978400000000001</v>
      </c>
      <c r="AP1069" s="129">
        <f t="shared" si="714"/>
        <v>4.5049000000000001</v>
      </c>
      <c r="AQ1069" s="129">
        <f t="shared" ref="AQ1069:AR1098" si="715">(AH1069)*0.00001</f>
        <v>0.93840000000000012</v>
      </c>
      <c r="AR1069" s="129">
        <f t="shared" si="715"/>
        <v>0.96260000000000012</v>
      </c>
      <c r="AT1069" s="131">
        <f t="shared" si="697"/>
        <v>44167</v>
      </c>
      <c r="AU1069" s="132">
        <f t="shared" si="676"/>
        <v>0.28479000000000004</v>
      </c>
      <c r="AV1069" s="132">
        <f t="shared" si="677"/>
        <v>0.60548000000000002</v>
      </c>
      <c r="AW1069" s="132">
        <f t="shared" si="678"/>
        <v>0.50681000000000009</v>
      </c>
      <c r="AX1069" s="132">
        <f t="shared" si="679"/>
        <v>6.5300000000000002E-3</v>
      </c>
      <c r="AY1069" s="132">
        <f t="shared" si="680"/>
        <v>9.980000000000001E-3</v>
      </c>
      <c r="AZ1069" s="132">
        <f t="shared" si="681"/>
        <v>0.30525000000000002</v>
      </c>
      <c r="BA1069" s="132">
        <f t="shared" si="682"/>
        <v>0.12882000000000002</v>
      </c>
      <c r="BB1069" s="132">
        <f t="shared" si="683"/>
        <v>0.76544000000000001</v>
      </c>
      <c r="BC1069" s="132">
        <f t="shared" si="684"/>
        <v>0.13749</v>
      </c>
      <c r="BD1069" s="132">
        <f t="shared" si="685"/>
        <v>0.15683000000000002</v>
      </c>
      <c r="BE1069" s="132">
        <f t="shared" si="686"/>
        <v>7.7050000000000007E-2</v>
      </c>
      <c r="BF1069" s="132">
        <f t="shared" si="687"/>
        <v>0.14709</v>
      </c>
      <c r="BG1069" s="132">
        <f t="shared" si="698"/>
        <v>1.1009999999999999E-2</v>
      </c>
      <c r="BH1069" s="132"/>
      <c r="BI1069" s="132">
        <f t="shared" si="708"/>
        <v>1.611</v>
      </c>
      <c r="BJ1069" s="132">
        <f t="shared" si="708"/>
        <v>2.98285</v>
      </c>
      <c r="BK1069" s="132">
        <f t="shared" si="708"/>
        <v>4.26485</v>
      </c>
      <c r="BL1069" s="132">
        <f t="shared" si="688"/>
        <v>0.54080000000000006</v>
      </c>
      <c r="BM1069" s="132">
        <f t="shared" si="699"/>
        <v>1.7467000000000001</v>
      </c>
      <c r="BN1069" s="132">
        <f t="shared" si="689"/>
        <v>0.90684000000000009</v>
      </c>
      <c r="BO1069" s="132"/>
      <c r="BP1069" s="132">
        <f t="shared" si="700"/>
        <v>4.5049000000000001</v>
      </c>
      <c r="BQ1069" s="132">
        <f t="shared" si="701"/>
        <v>11.978400000000001</v>
      </c>
      <c r="BR1069" s="132">
        <f t="shared" si="702"/>
        <v>0.38611999999999996</v>
      </c>
      <c r="BS1069" s="132">
        <f t="shared" si="690"/>
        <v>0.26653000000000004</v>
      </c>
      <c r="BT1069" s="132">
        <f t="shared" si="691"/>
        <v>1.5505</v>
      </c>
      <c r="BU1069" s="132"/>
      <c r="BV1069" s="132">
        <f t="shared" si="703"/>
        <v>0.1457</v>
      </c>
      <c r="BW1069" s="133">
        <f t="shared" si="709"/>
        <v>1.5141</v>
      </c>
      <c r="BX1069" s="133">
        <f t="shared" si="709"/>
        <v>1.7020000000000002</v>
      </c>
      <c r="BY1069" s="133">
        <f t="shared" si="692"/>
        <v>0.35800000000000004</v>
      </c>
      <c r="BZ1069" s="133">
        <f t="shared" si="693"/>
        <v>0.47360000000000002</v>
      </c>
      <c r="CA1069" s="133">
        <f t="shared" si="694"/>
        <v>1.4100000000000001E-2</v>
      </c>
      <c r="CB1069" s="133">
        <f t="shared" si="695"/>
        <v>7.4714999999999998</v>
      </c>
      <c r="CC1069" s="133"/>
      <c r="CD1069" s="133">
        <f t="shared" si="696"/>
        <v>1.9469000000000001</v>
      </c>
    </row>
    <row r="1070" spans="1:82" ht="15.75" x14ac:dyDescent="0.25">
      <c r="A1070" s="125">
        <v>44168</v>
      </c>
      <c r="B1070" s="135">
        <v>16110</v>
      </c>
      <c r="C1070" s="138">
        <v>59681</v>
      </c>
      <c r="D1070" s="138">
        <v>85002</v>
      </c>
      <c r="E1070" s="138">
        <v>16602</v>
      </c>
      <c r="F1070" s="138">
        <v>44982</v>
      </c>
      <c r="G1070" s="138">
        <v>1375</v>
      </c>
      <c r="H1070" s="138">
        <v>13893</v>
      </c>
      <c r="I1070" s="138">
        <v>15742</v>
      </c>
      <c r="J1070" s="138">
        <v>117172</v>
      </c>
      <c r="K1070" s="138">
        <v>87023</v>
      </c>
      <c r="L1070" s="138">
        <v>4287</v>
      </c>
      <c r="M1070" s="138">
        <v>17214</v>
      </c>
      <c r="N1070" s="138">
        <v>215</v>
      </c>
      <c r="O1070" s="138">
        <v>14361</v>
      </c>
      <c r="P1070" s="138">
        <v>18533</v>
      </c>
      <c r="Q1070" s="135">
        <v>3580</v>
      </c>
      <c r="R1070" s="138">
        <v>14483</v>
      </c>
      <c r="S1070" s="138">
        <v>48795</v>
      </c>
      <c r="T1070" s="138">
        <v>22978</v>
      </c>
      <c r="U1070" s="138">
        <v>4799</v>
      </c>
      <c r="V1070" s="138">
        <v>30370</v>
      </c>
      <c r="W1070" s="138">
        <v>39118</v>
      </c>
      <c r="X1070" s="138">
        <v>14107</v>
      </c>
      <c r="Y1070" s="138">
        <v>12498</v>
      </c>
      <c r="Z1070" s="135">
        <v>13749</v>
      </c>
      <c r="AA1070" s="138">
        <v>69141</v>
      </c>
      <c r="AB1070" s="138">
        <v>984</v>
      </c>
      <c r="AC1070" s="138">
        <v>822</v>
      </c>
      <c r="AD1070" s="138">
        <v>10440</v>
      </c>
      <c r="AE1070" s="138">
        <v>28523</v>
      </c>
      <c r="AF1070" s="138">
        <v>7888</v>
      </c>
      <c r="AG1070" s="138">
        <v>3450</v>
      </c>
      <c r="AH1070" s="138">
        <v>78000</v>
      </c>
      <c r="AI1070" s="138">
        <v>61030</v>
      </c>
      <c r="AJ1070" s="138">
        <v>401940</v>
      </c>
      <c r="AK1070" s="128">
        <f t="shared" si="710"/>
        <v>0.17214000000000002</v>
      </c>
      <c r="AL1070" s="129">
        <f t="shared" si="711"/>
        <v>1.611</v>
      </c>
      <c r="AM1070" s="129">
        <f t="shared" si="712"/>
        <v>2.9840500000000003</v>
      </c>
      <c r="AN1070" s="129">
        <f t="shared" si="712"/>
        <v>4.2500999999999998</v>
      </c>
      <c r="AO1070" s="129">
        <f t="shared" si="713"/>
        <v>11.7172</v>
      </c>
      <c r="AP1070" s="129">
        <f t="shared" si="714"/>
        <v>4.3511500000000005</v>
      </c>
      <c r="AQ1070" s="129">
        <f t="shared" si="715"/>
        <v>0.78</v>
      </c>
      <c r="AR1070" s="129">
        <f t="shared" si="715"/>
        <v>0.61030000000000006</v>
      </c>
      <c r="AT1070" s="131">
        <f t="shared" si="697"/>
        <v>44168</v>
      </c>
      <c r="AU1070" s="132">
        <f t="shared" si="676"/>
        <v>0.28523000000000004</v>
      </c>
      <c r="AV1070" s="132">
        <f t="shared" si="677"/>
        <v>0.69141000000000008</v>
      </c>
      <c r="AW1070" s="132">
        <f t="shared" si="678"/>
        <v>0.48795000000000005</v>
      </c>
      <c r="AX1070" s="132">
        <f t="shared" si="679"/>
        <v>8.2199999999999999E-3</v>
      </c>
      <c r="AY1070" s="132">
        <f t="shared" si="680"/>
        <v>9.8400000000000015E-3</v>
      </c>
      <c r="AZ1070" s="132">
        <f t="shared" si="681"/>
        <v>0.30370000000000003</v>
      </c>
      <c r="BA1070" s="132">
        <f t="shared" si="682"/>
        <v>0.12498000000000001</v>
      </c>
      <c r="BB1070" s="132">
        <f t="shared" si="683"/>
        <v>0.78236000000000006</v>
      </c>
      <c r="BC1070" s="132">
        <f t="shared" si="684"/>
        <v>0.13749</v>
      </c>
      <c r="BD1070" s="132">
        <f t="shared" si="685"/>
        <v>0.14107</v>
      </c>
      <c r="BE1070" s="132">
        <f t="shared" si="686"/>
        <v>7.8880000000000006E-2</v>
      </c>
      <c r="BF1070" s="132">
        <f t="shared" si="687"/>
        <v>0.10440000000000001</v>
      </c>
      <c r="BG1070" s="132">
        <f t="shared" si="698"/>
        <v>3.4499999999999999E-3</v>
      </c>
      <c r="BH1070" s="132"/>
      <c r="BI1070" s="132">
        <f t="shared" si="708"/>
        <v>1.611</v>
      </c>
      <c r="BJ1070" s="132">
        <f t="shared" si="708"/>
        <v>2.9840500000000003</v>
      </c>
      <c r="BK1070" s="132">
        <f t="shared" si="708"/>
        <v>4.2500999999999998</v>
      </c>
      <c r="BL1070" s="132">
        <f t="shared" si="688"/>
        <v>0.47990000000000005</v>
      </c>
      <c r="BM1070" s="132">
        <f t="shared" si="699"/>
        <v>1.6602000000000001</v>
      </c>
      <c r="BN1070" s="132">
        <f t="shared" si="689"/>
        <v>0.89964000000000011</v>
      </c>
      <c r="BO1070" s="132"/>
      <c r="BP1070" s="132">
        <f t="shared" si="700"/>
        <v>4.3511500000000005</v>
      </c>
      <c r="BQ1070" s="132">
        <f t="shared" si="701"/>
        <v>11.7172</v>
      </c>
      <c r="BR1070" s="132">
        <f t="shared" si="702"/>
        <v>0.40193999999999996</v>
      </c>
      <c r="BS1070" s="132">
        <f t="shared" si="690"/>
        <v>0.22978000000000001</v>
      </c>
      <c r="BT1070" s="132">
        <f t="shared" si="691"/>
        <v>1.4483000000000001</v>
      </c>
      <c r="BU1070" s="132"/>
      <c r="BV1070" s="132">
        <f t="shared" si="703"/>
        <v>0.13750000000000001</v>
      </c>
      <c r="BW1070" s="133">
        <f t="shared" si="709"/>
        <v>1.3893</v>
      </c>
      <c r="BX1070" s="133">
        <f t="shared" si="709"/>
        <v>1.5742</v>
      </c>
      <c r="BY1070" s="133">
        <f t="shared" si="692"/>
        <v>0.35800000000000004</v>
      </c>
      <c r="BZ1070" s="133">
        <f t="shared" si="693"/>
        <v>0.42870000000000003</v>
      </c>
      <c r="CA1070" s="133">
        <f t="shared" si="694"/>
        <v>2.1500000000000002E-2</v>
      </c>
      <c r="CB1070" s="133">
        <f t="shared" si="695"/>
        <v>7.1805000000000003</v>
      </c>
      <c r="CC1070" s="133"/>
      <c r="CD1070" s="133">
        <f t="shared" si="696"/>
        <v>1.8533000000000002</v>
      </c>
    </row>
    <row r="1071" spans="1:82" ht="15.75" x14ac:dyDescent="0.25">
      <c r="A1071" s="125">
        <v>44169</v>
      </c>
      <c r="B1071" s="135">
        <v>16110</v>
      </c>
      <c r="C1071" s="138">
        <v>58682</v>
      </c>
      <c r="D1071" s="138">
        <v>83566</v>
      </c>
      <c r="E1071" s="138">
        <v>16018</v>
      </c>
      <c r="F1071" s="138">
        <v>44672</v>
      </c>
      <c r="G1071" s="138">
        <v>1369</v>
      </c>
      <c r="H1071" s="138">
        <v>13220</v>
      </c>
      <c r="I1071" s="138">
        <v>14959</v>
      </c>
      <c r="J1071" s="138">
        <v>115261</v>
      </c>
      <c r="K1071" s="138">
        <v>84749</v>
      </c>
      <c r="L1071" s="138">
        <v>4135</v>
      </c>
      <c r="M1071" s="138">
        <v>15660</v>
      </c>
      <c r="N1071" s="138">
        <v>141</v>
      </c>
      <c r="O1071" s="138">
        <v>12103</v>
      </c>
      <c r="P1071" s="138">
        <v>17698</v>
      </c>
      <c r="Q1071" s="135">
        <v>3580</v>
      </c>
      <c r="R1071" s="138">
        <v>15042</v>
      </c>
      <c r="S1071" s="138">
        <v>48098</v>
      </c>
      <c r="T1071" s="138">
        <v>26677</v>
      </c>
      <c r="U1071" s="138">
        <v>4466</v>
      </c>
      <c r="V1071" s="138">
        <v>29057</v>
      </c>
      <c r="W1071" s="138">
        <v>37228</v>
      </c>
      <c r="X1071" s="138">
        <v>13426</v>
      </c>
      <c r="Y1071" s="138">
        <v>12009</v>
      </c>
      <c r="Z1071" s="135">
        <v>13749</v>
      </c>
      <c r="AA1071" s="138">
        <v>68954</v>
      </c>
      <c r="AB1071" s="138">
        <v>1025</v>
      </c>
      <c r="AC1071" s="138">
        <v>808</v>
      </c>
      <c r="AD1071" s="138">
        <v>9270</v>
      </c>
      <c r="AE1071" s="138">
        <v>28279</v>
      </c>
      <c r="AF1071" s="138">
        <v>7257</v>
      </c>
      <c r="AG1071" s="138">
        <v>0</v>
      </c>
      <c r="AH1071" s="138">
        <v>65050</v>
      </c>
      <c r="AI1071" s="138">
        <v>52220</v>
      </c>
      <c r="AJ1071" s="138">
        <v>392920</v>
      </c>
      <c r="AK1071" s="128">
        <f t="shared" si="710"/>
        <v>0.15660000000000002</v>
      </c>
      <c r="AL1071" s="129">
        <f t="shared" si="711"/>
        <v>1.611</v>
      </c>
      <c r="AM1071" s="129">
        <f t="shared" si="712"/>
        <v>2.9340999999999999</v>
      </c>
      <c r="AN1071" s="129">
        <f t="shared" si="712"/>
        <v>4.1783000000000001</v>
      </c>
      <c r="AO1071" s="129">
        <f t="shared" si="713"/>
        <v>11.526100000000001</v>
      </c>
      <c r="AP1071" s="129">
        <f t="shared" si="714"/>
        <v>4.2374499999999999</v>
      </c>
      <c r="AQ1071" s="129">
        <f t="shared" si="715"/>
        <v>0.65050000000000008</v>
      </c>
      <c r="AR1071" s="129">
        <f t="shared" si="715"/>
        <v>0.5222</v>
      </c>
      <c r="AT1071" s="131">
        <f t="shared" si="697"/>
        <v>44169</v>
      </c>
      <c r="AU1071" s="132">
        <f t="shared" si="676"/>
        <v>0.28279000000000004</v>
      </c>
      <c r="AV1071" s="132">
        <f t="shared" si="677"/>
        <v>0.68954000000000004</v>
      </c>
      <c r="AW1071" s="132">
        <f t="shared" si="678"/>
        <v>0.48098000000000002</v>
      </c>
      <c r="AX1071" s="132">
        <f t="shared" si="679"/>
        <v>8.0800000000000004E-3</v>
      </c>
      <c r="AY1071" s="132">
        <f t="shared" si="680"/>
        <v>1.025E-2</v>
      </c>
      <c r="AZ1071" s="132">
        <f t="shared" si="681"/>
        <v>0.29057000000000005</v>
      </c>
      <c r="BA1071" s="132">
        <f t="shared" si="682"/>
        <v>0.12009000000000002</v>
      </c>
      <c r="BB1071" s="132">
        <f t="shared" si="683"/>
        <v>0.74456000000000011</v>
      </c>
      <c r="BC1071" s="132">
        <f t="shared" si="684"/>
        <v>0.13749</v>
      </c>
      <c r="BD1071" s="132">
        <f t="shared" si="685"/>
        <v>0.13426000000000002</v>
      </c>
      <c r="BE1071" s="132">
        <f t="shared" si="686"/>
        <v>7.2570000000000009E-2</v>
      </c>
      <c r="BF1071" s="132">
        <f t="shared" si="687"/>
        <v>9.2700000000000005E-2</v>
      </c>
      <c r="BG1071" s="132">
        <f t="shared" si="698"/>
        <v>0</v>
      </c>
      <c r="BH1071" s="132"/>
      <c r="BI1071" s="132">
        <f t="shared" si="708"/>
        <v>1.611</v>
      </c>
      <c r="BJ1071" s="132">
        <f t="shared" si="708"/>
        <v>2.9340999999999999</v>
      </c>
      <c r="BK1071" s="132">
        <f t="shared" si="708"/>
        <v>4.1783000000000001</v>
      </c>
      <c r="BL1071" s="132">
        <f t="shared" si="688"/>
        <v>0.4466</v>
      </c>
      <c r="BM1071" s="132">
        <f t="shared" si="699"/>
        <v>1.6018000000000001</v>
      </c>
      <c r="BN1071" s="132">
        <f t="shared" si="689"/>
        <v>0.89344000000000012</v>
      </c>
      <c r="BO1071" s="132"/>
      <c r="BP1071" s="132">
        <f t="shared" si="700"/>
        <v>4.2374499999999999</v>
      </c>
      <c r="BQ1071" s="132">
        <f t="shared" si="701"/>
        <v>11.526100000000001</v>
      </c>
      <c r="BR1071" s="132">
        <f t="shared" si="702"/>
        <v>0.39291999999999999</v>
      </c>
      <c r="BS1071" s="132">
        <f t="shared" si="690"/>
        <v>0.26677000000000001</v>
      </c>
      <c r="BT1071" s="132">
        <f t="shared" si="691"/>
        <v>1.5042</v>
      </c>
      <c r="BU1071" s="132"/>
      <c r="BV1071" s="132">
        <f t="shared" si="703"/>
        <v>0.13689999999999999</v>
      </c>
      <c r="BW1071" s="133">
        <f t="shared" si="709"/>
        <v>1.3220000000000001</v>
      </c>
      <c r="BX1071" s="133">
        <f t="shared" si="709"/>
        <v>1.4959</v>
      </c>
      <c r="BY1071" s="133">
        <f t="shared" si="692"/>
        <v>0.35800000000000004</v>
      </c>
      <c r="BZ1071" s="133">
        <f t="shared" si="693"/>
        <v>0.41350000000000003</v>
      </c>
      <c r="CA1071" s="133">
        <f t="shared" si="694"/>
        <v>1.4100000000000001E-2</v>
      </c>
      <c r="CB1071" s="133">
        <f t="shared" si="695"/>
        <v>6.0514999999999999</v>
      </c>
      <c r="CC1071" s="133"/>
      <c r="CD1071" s="133">
        <f t="shared" si="696"/>
        <v>1.7698</v>
      </c>
    </row>
    <row r="1072" spans="1:82" ht="15.75" x14ac:dyDescent="0.25">
      <c r="A1072" s="125">
        <v>44170</v>
      </c>
      <c r="B1072" s="138">
        <v>18867</v>
      </c>
      <c r="C1072" s="138">
        <v>74121</v>
      </c>
      <c r="D1072" s="138">
        <v>102015</v>
      </c>
      <c r="E1072" s="138">
        <v>21906</v>
      </c>
      <c r="F1072" s="138">
        <v>53922</v>
      </c>
      <c r="G1072" s="138">
        <v>2784</v>
      </c>
      <c r="H1072" s="138">
        <v>25852</v>
      </c>
      <c r="I1072" s="138">
        <v>26158</v>
      </c>
      <c r="J1072" s="138">
        <v>144705</v>
      </c>
      <c r="K1072" s="138">
        <v>104740</v>
      </c>
      <c r="L1072" s="138">
        <v>6945</v>
      </c>
      <c r="M1072" s="138">
        <v>22352</v>
      </c>
      <c r="N1072" s="138">
        <v>140</v>
      </c>
      <c r="O1072" s="138">
        <v>20820</v>
      </c>
      <c r="P1072" s="138">
        <v>26067</v>
      </c>
      <c r="Q1072" s="135">
        <v>3580</v>
      </c>
      <c r="R1072" s="138">
        <v>17623</v>
      </c>
      <c r="S1072" s="138">
        <v>55224</v>
      </c>
      <c r="T1072" s="138">
        <v>26840</v>
      </c>
      <c r="U1072" s="138">
        <v>8274</v>
      </c>
      <c r="V1072" s="138">
        <v>38680</v>
      </c>
      <c r="W1072" s="138">
        <v>45254</v>
      </c>
      <c r="X1072" s="138">
        <v>27170</v>
      </c>
      <c r="Y1072" s="138">
        <v>16995</v>
      </c>
      <c r="Z1072" s="135">
        <v>13749</v>
      </c>
      <c r="AA1072" s="138">
        <v>90854</v>
      </c>
      <c r="AB1072" s="138">
        <v>2327</v>
      </c>
      <c r="AC1072" s="138">
        <v>1061</v>
      </c>
      <c r="AD1072" s="138">
        <v>10037</v>
      </c>
      <c r="AE1072" s="138">
        <v>35508</v>
      </c>
      <c r="AF1072" s="138">
        <v>12904</v>
      </c>
      <c r="AG1072" s="138">
        <v>11010</v>
      </c>
      <c r="AH1072" s="138">
        <v>70360</v>
      </c>
      <c r="AI1072" s="138">
        <v>61620</v>
      </c>
      <c r="AJ1072" s="138">
        <v>397380</v>
      </c>
      <c r="AK1072" s="128">
        <f t="shared" si="710"/>
        <v>0.22352000000000002</v>
      </c>
      <c r="AL1072" s="129">
        <f t="shared" si="711"/>
        <v>1.8867</v>
      </c>
      <c r="AM1072" s="129">
        <f t="shared" si="712"/>
        <v>3.7060500000000003</v>
      </c>
      <c r="AN1072" s="129">
        <f t="shared" si="712"/>
        <v>5.1007500000000006</v>
      </c>
      <c r="AO1072" s="129">
        <f t="shared" si="713"/>
        <v>14.470500000000001</v>
      </c>
      <c r="AP1072" s="129">
        <f t="shared" si="714"/>
        <v>5.2370000000000001</v>
      </c>
      <c r="AQ1072" s="129">
        <f t="shared" si="715"/>
        <v>0.7036</v>
      </c>
      <c r="AR1072" s="129">
        <f t="shared" si="715"/>
        <v>0.61620000000000008</v>
      </c>
      <c r="AT1072" s="131">
        <f t="shared" si="697"/>
        <v>44170</v>
      </c>
      <c r="AU1072" s="132">
        <f t="shared" si="676"/>
        <v>0.35508000000000001</v>
      </c>
      <c r="AV1072" s="132">
        <f t="shared" si="677"/>
        <v>0.90854000000000013</v>
      </c>
      <c r="AW1072" s="132">
        <f t="shared" si="678"/>
        <v>0.55224000000000006</v>
      </c>
      <c r="AX1072" s="132">
        <f t="shared" si="679"/>
        <v>1.0610000000000001E-2</v>
      </c>
      <c r="AY1072" s="132">
        <f t="shared" si="680"/>
        <v>2.3270000000000002E-2</v>
      </c>
      <c r="AZ1072" s="132">
        <f t="shared" si="681"/>
        <v>0.38680000000000003</v>
      </c>
      <c r="BA1072" s="132">
        <f t="shared" si="682"/>
        <v>0.16995000000000002</v>
      </c>
      <c r="BB1072" s="132">
        <f t="shared" si="683"/>
        <v>0.90508000000000011</v>
      </c>
      <c r="BC1072" s="132">
        <f t="shared" si="684"/>
        <v>0.13749</v>
      </c>
      <c r="BD1072" s="132">
        <f t="shared" si="685"/>
        <v>0.2717</v>
      </c>
      <c r="BE1072" s="132">
        <f t="shared" si="686"/>
        <v>0.12904000000000002</v>
      </c>
      <c r="BF1072" s="132">
        <f t="shared" si="687"/>
        <v>0.10037000000000001</v>
      </c>
      <c r="BG1072" s="132">
        <f t="shared" si="698"/>
        <v>1.1009999999999999E-2</v>
      </c>
      <c r="BH1072" s="132"/>
      <c r="BI1072" s="132">
        <f t="shared" si="708"/>
        <v>1.8867</v>
      </c>
      <c r="BJ1072" s="132">
        <f t="shared" si="708"/>
        <v>3.7060500000000003</v>
      </c>
      <c r="BK1072" s="132">
        <f t="shared" si="708"/>
        <v>5.1007500000000006</v>
      </c>
      <c r="BL1072" s="132">
        <f t="shared" si="688"/>
        <v>0.82740000000000002</v>
      </c>
      <c r="BM1072" s="132">
        <f t="shared" si="699"/>
        <v>2.1906000000000003</v>
      </c>
      <c r="BN1072" s="132">
        <f t="shared" si="689"/>
        <v>1.0784400000000001</v>
      </c>
      <c r="BO1072" s="132"/>
      <c r="BP1072" s="132">
        <f t="shared" si="700"/>
        <v>5.2370000000000001</v>
      </c>
      <c r="BQ1072" s="132">
        <f t="shared" si="701"/>
        <v>14.470500000000001</v>
      </c>
      <c r="BR1072" s="132">
        <f t="shared" si="702"/>
        <v>0.39737999999999996</v>
      </c>
      <c r="BS1072" s="132">
        <f t="shared" si="690"/>
        <v>0.26840000000000003</v>
      </c>
      <c r="BT1072" s="132">
        <f t="shared" si="691"/>
        <v>1.7623</v>
      </c>
      <c r="BU1072" s="132"/>
      <c r="BV1072" s="132">
        <f t="shared" si="703"/>
        <v>0.27840000000000004</v>
      </c>
      <c r="BW1072" s="133">
        <f t="shared" si="709"/>
        <v>2.5851999999999999</v>
      </c>
      <c r="BX1072" s="133">
        <f t="shared" si="709"/>
        <v>2.6158000000000001</v>
      </c>
      <c r="BY1072" s="133">
        <f t="shared" si="692"/>
        <v>0.35800000000000004</v>
      </c>
      <c r="BZ1072" s="133">
        <f t="shared" si="693"/>
        <v>0.69450000000000001</v>
      </c>
      <c r="CA1072" s="133">
        <f t="shared" si="694"/>
        <v>1.4E-2</v>
      </c>
      <c r="CB1072" s="133">
        <f t="shared" si="695"/>
        <v>10.41</v>
      </c>
      <c r="CC1072" s="133"/>
      <c r="CD1072" s="133">
        <f t="shared" si="696"/>
        <v>2.6067</v>
      </c>
    </row>
    <row r="1073" spans="1:82" ht="15.75" x14ac:dyDescent="0.25">
      <c r="A1073" s="125">
        <v>44171</v>
      </c>
      <c r="B1073" s="138">
        <v>18073</v>
      </c>
      <c r="C1073" s="138">
        <v>69464</v>
      </c>
      <c r="D1073" s="138">
        <v>96558</v>
      </c>
      <c r="E1073" s="138">
        <v>19740</v>
      </c>
      <c r="F1073" s="138">
        <v>51169</v>
      </c>
      <c r="G1073" s="138">
        <v>1849</v>
      </c>
      <c r="H1073" s="138">
        <v>20424</v>
      </c>
      <c r="I1073" s="138">
        <v>21400</v>
      </c>
      <c r="J1073" s="138">
        <v>132184</v>
      </c>
      <c r="K1073" s="138">
        <v>97761</v>
      </c>
      <c r="L1073" s="138">
        <v>5977</v>
      </c>
      <c r="M1073" s="138">
        <v>20507</v>
      </c>
      <c r="N1073" s="138">
        <v>111</v>
      </c>
      <c r="O1073" s="138">
        <v>18559</v>
      </c>
      <c r="P1073" s="138">
        <v>22669</v>
      </c>
      <c r="Q1073" s="135">
        <v>3580</v>
      </c>
      <c r="R1073" s="138">
        <v>17184</v>
      </c>
      <c r="S1073" s="138">
        <v>51620</v>
      </c>
      <c r="T1073" s="138">
        <v>28698</v>
      </c>
      <c r="U1073" s="138">
        <v>7231</v>
      </c>
      <c r="V1073" s="138">
        <v>36696</v>
      </c>
      <c r="W1073" s="138">
        <v>40176</v>
      </c>
      <c r="X1073" s="138">
        <v>18969</v>
      </c>
      <c r="Y1073" s="138">
        <v>14735</v>
      </c>
      <c r="Z1073" s="135">
        <v>13749</v>
      </c>
      <c r="AA1073" s="138">
        <v>83111</v>
      </c>
      <c r="AB1073" s="138">
        <v>1439</v>
      </c>
      <c r="AC1073" s="138">
        <v>692</v>
      </c>
      <c r="AD1073" s="138">
        <v>7387</v>
      </c>
      <c r="AE1073" s="138">
        <v>34657</v>
      </c>
      <c r="AF1073" s="138">
        <v>7744</v>
      </c>
      <c r="AG1073" s="138">
        <v>11010</v>
      </c>
      <c r="AH1073" s="138">
        <v>58500</v>
      </c>
      <c r="AI1073" s="138">
        <v>46050</v>
      </c>
      <c r="AJ1073" s="138">
        <v>390880</v>
      </c>
      <c r="AK1073" s="128">
        <f t="shared" si="710"/>
        <v>0.20507000000000003</v>
      </c>
      <c r="AL1073" s="129">
        <f t="shared" si="711"/>
        <v>1.8073000000000001</v>
      </c>
      <c r="AM1073" s="129">
        <f t="shared" si="712"/>
        <v>3.4732000000000003</v>
      </c>
      <c r="AN1073" s="129">
        <f t="shared" si="712"/>
        <v>4.8279000000000005</v>
      </c>
      <c r="AO1073" s="129">
        <f t="shared" si="713"/>
        <v>13.218400000000001</v>
      </c>
      <c r="AP1073" s="129">
        <f t="shared" si="714"/>
        <v>4.8880500000000007</v>
      </c>
      <c r="AQ1073" s="129">
        <f t="shared" si="715"/>
        <v>0.58500000000000008</v>
      </c>
      <c r="AR1073" s="129">
        <f t="shared" si="715"/>
        <v>0.46050000000000002</v>
      </c>
      <c r="AT1073" s="131">
        <f t="shared" si="697"/>
        <v>44171</v>
      </c>
      <c r="AU1073" s="132">
        <f t="shared" si="676"/>
        <v>0.34657000000000004</v>
      </c>
      <c r="AV1073" s="132">
        <f t="shared" si="677"/>
        <v>0.83111000000000002</v>
      </c>
      <c r="AW1073" s="132">
        <f t="shared" si="678"/>
        <v>0.51619999999999999</v>
      </c>
      <c r="AX1073" s="132">
        <f t="shared" si="679"/>
        <v>6.9200000000000008E-3</v>
      </c>
      <c r="AY1073" s="132">
        <f t="shared" si="680"/>
        <v>1.4390000000000002E-2</v>
      </c>
      <c r="AZ1073" s="132">
        <f t="shared" si="681"/>
        <v>0.36696000000000001</v>
      </c>
      <c r="BA1073" s="132">
        <f t="shared" si="682"/>
        <v>0.14735000000000001</v>
      </c>
      <c r="BB1073" s="132">
        <f t="shared" si="683"/>
        <v>0.80352000000000001</v>
      </c>
      <c r="BC1073" s="132">
        <f t="shared" si="684"/>
        <v>0.13749</v>
      </c>
      <c r="BD1073" s="132">
        <f t="shared" si="685"/>
        <v>0.18969000000000003</v>
      </c>
      <c r="BE1073" s="132">
        <f t="shared" si="686"/>
        <v>7.7440000000000009E-2</v>
      </c>
      <c r="BF1073" s="132">
        <f t="shared" si="687"/>
        <v>7.3870000000000005E-2</v>
      </c>
      <c r="BG1073" s="132">
        <f t="shared" si="698"/>
        <v>1.1009999999999999E-2</v>
      </c>
      <c r="BH1073" s="132"/>
      <c r="BI1073" s="132">
        <f t="shared" si="708"/>
        <v>1.8073000000000001</v>
      </c>
      <c r="BJ1073" s="132">
        <f t="shared" si="708"/>
        <v>3.4732000000000003</v>
      </c>
      <c r="BK1073" s="132">
        <f t="shared" si="708"/>
        <v>4.8279000000000005</v>
      </c>
      <c r="BL1073" s="132">
        <f t="shared" si="688"/>
        <v>0.72310000000000008</v>
      </c>
      <c r="BM1073" s="132">
        <f t="shared" si="699"/>
        <v>1.9740000000000002</v>
      </c>
      <c r="BN1073" s="132">
        <f t="shared" si="689"/>
        <v>1.0233800000000002</v>
      </c>
      <c r="BO1073" s="132"/>
      <c r="BP1073" s="132">
        <f t="shared" si="700"/>
        <v>4.8880500000000007</v>
      </c>
      <c r="BQ1073" s="132">
        <f t="shared" si="701"/>
        <v>13.218400000000001</v>
      </c>
      <c r="BR1073" s="132">
        <f t="shared" si="702"/>
        <v>0.39088000000000001</v>
      </c>
      <c r="BS1073" s="132">
        <f t="shared" si="690"/>
        <v>0.28698000000000001</v>
      </c>
      <c r="BT1073" s="132">
        <f t="shared" si="691"/>
        <v>1.7184000000000001</v>
      </c>
      <c r="BU1073" s="132"/>
      <c r="BV1073" s="132">
        <f t="shared" si="703"/>
        <v>0.18490000000000001</v>
      </c>
      <c r="BW1073" s="133">
        <f t="shared" si="709"/>
        <v>2.0424000000000002</v>
      </c>
      <c r="BX1073" s="133">
        <f t="shared" si="709"/>
        <v>2.14</v>
      </c>
      <c r="BY1073" s="133">
        <f t="shared" si="692"/>
        <v>0.35800000000000004</v>
      </c>
      <c r="BZ1073" s="133">
        <f t="shared" si="693"/>
        <v>0.59770000000000001</v>
      </c>
      <c r="CA1073" s="133">
        <f t="shared" si="694"/>
        <v>1.11E-2</v>
      </c>
      <c r="CB1073" s="133">
        <f t="shared" si="695"/>
        <v>9.2795000000000005</v>
      </c>
      <c r="CC1073" s="133"/>
      <c r="CD1073" s="133">
        <f t="shared" si="696"/>
        <v>2.2669000000000001</v>
      </c>
    </row>
    <row r="1074" spans="1:82" ht="15.75" x14ac:dyDescent="0.25">
      <c r="A1074" s="125">
        <v>44172</v>
      </c>
      <c r="B1074" s="138">
        <v>17020</v>
      </c>
      <c r="C1074" s="138">
        <v>65529</v>
      </c>
      <c r="D1074" s="138">
        <v>92419</v>
      </c>
      <c r="E1074" s="138">
        <v>18175</v>
      </c>
      <c r="F1074" s="138">
        <v>47069</v>
      </c>
      <c r="G1074" s="138">
        <v>1533</v>
      </c>
      <c r="H1074" s="138">
        <v>17069</v>
      </c>
      <c r="I1074" s="138">
        <v>18422</v>
      </c>
      <c r="J1074" s="138">
        <v>125944</v>
      </c>
      <c r="K1074" s="138">
        <v>92512</v>
      </c>
      <c r="L1074" s="138">
        <v>5225</v>
      </c>
      <c r="M1074" s="138">
        <v>17766</v>
      </c>
      <c r="N1074" s="138">
        <v>145</v>
      </c>
      <c r="O1074" s="138">
        <v>16406</v>
      </c>
      <c r="P1074" s="138">
        <v>20378</v>
      </c>
      <c r="Q1074" s="135">
        <v>3580</v>
      </c>
      <c r="R1074" s="138">
        <v>15900</v>
      </c>
      <c r="S1074" s="138">
        <v>51364</v>
      </c>
      <c r="T1074" s="138">
        <v>23314</v>
      </c>
      <c r="U1074" s="138">
        <v>6095</v>
      </c>
      <c r="V1074" s="138">
        <v>32750</v>
      </c>
      <c r="W1074" s="138">
        <v>39633</v>
      </c>
      <c r="X1074" s="138">
        <v>15055</v>
      </c>
      <c r="Y1074" s="138">
        <v>13674</v>
      </c>
      <c r="Z1074" s="135">
        <v>13749</v>
      </c>
      <c r="AA1074" s="138">
        <v>78913</v>
      </c>
      <c r="AB1074" s="138">
        <v>1024</v>
      </c>
      <c r="AC1074" s="138">
        <v>589</v>
      </c>
      <c r="AD1074" s="138">
        <v>8282</v>
      </c>
      <c r="AE1074" s="138">
        <v>34241</v>
      </c>
      <c r="AF1074" s="138">
        <v>7871</v>
      </c>
      <c r="AG1074" s="138">
        <v>11010</v>
      </c>
      <c r="AH1074" s="138">
        <v>81270</v>
      </c>
      <c r="AI1074" s="138">
        <v>67310</v>
      </c>
      <c r="AJ1074" s="138">
        <v>390720</v>
      </c>
      <c r="AK1074" s="128">
        <f t="shared" si="710"/>
        <v>0.17766000000000001</v>
      </c>
      <c r="AL1074" s="129">
        <f t="shared" si="711"/>
        <v>1.7020000000000002</v>
      </c>
      <c r="AM1074" s="129">
        <f t="shared" si="712"/>
        <v>3.2764500000000001</v>
      </c>
      <c r="AN1074" s="129">
        <f t="shared" si="712"/>
        <v>4.6209500000000006</v>
      </c>
      <c r="AO1074" s="129">
        <f t="shared" si="713"/>
        <v>12.5944</v>
      </c>
      <c r="AP1074" s="129">
        <f t="shared" si="714"/>
        <v>4.6256000000000004</v>
      </c>
      <c r="AQ1074" s="129">
        <f t="shared" si="715"/>
        <v>0.81270000000000009</v>
      </c>
      <c r="AR1074" s="129">
        <f t="shared" si="715"/>
        <v>0.67310000000000003</v>
      </c>
      <c r="AT1074" s="131">
        <f t="shared" si="697"/>
        <v>44172</v>
      </c>
      <c r="AU1074" s="132">
        <f t="shared" si="676"/>
        <v>0.34241000000000005</v>
      </c>
      <c r="AV1074" s="132">
        <f t="shared" si="677"/>
        <v>0.78913000000000011</v>
      </c>
      <c r="AW1074" s="132">
        <f t="shared" si="678"/>
        <v>0.5136400000000001</v>
      </c>
      <c r="AX1074" s="132">
        <f t="shared" si="679"/>
        <v>5.8900000000000003E-3</v>
      </c>
      <c r="AY1074" s="132">
        <f t="shared" si="680"/>
        <v>1.0240000000000001E-2</v>
      </c>
      <c r="AZ1074" s="132">
        <f t="shared" si="681"/>
        <v>0.32750000000000001</v>
      </c>
      <c r="BA1074" s="132">
        <f t="shared" si="682"/>
        <v>0.13674</v>
      </c>
      <c r="BB1074" s="132">
        <f t="shared" si="683"/>
        <v>0.79266000000000003</v>
      </c>
      <c r="BC1074" s="132">
        <f t="shared" si="684"/>
        <v>0.13749</v>
      </c>
      <c r="BD1074" s="132">
        <f t="shared" si="685"/>
        <v>0.15055000000000002</v>
      </c>
      <c r="BE1074" s="132">
        <f t="shared" si="686"/>
        <v>7.8710000000000002E-2</v>
      </c>
      <c r="BF1074" s="132">
        <f t="shared" si="687"/>
        <v>8.2820000000000005E-2</v>
      </c>
      <c r="BG1074" s="132">
        <f t="shared" si="698"/>
        <v>1.1009999999999999E-2</v>
      </c>
      <c r="BH1074" s="132"/>
      <c r="BI1074" s="132">
        <f t="shared" si="708"/>
        <v>1.7020000000000002</v>
      </c>
      <c r="BJ1074" s="132">
        <f t="shared" si="708"/>
        <v>3.2764500000000001</v>
      </c>
      <c r="BK1074" s="132">
        <f t="shared" si="708"/>
        <v>4.6209500000000006</v>
      </c>
      <c r="BL1074" s="132">
        <f t="shared" si="688"/>
        <v>0.60950000000000004</v>
      </c>
      <c r="BM1074" s="132">
        <f t="shared" si="699"/>
        <v>1.8175000000000001</v>
      </c>
      <c r="BN1074" s="132">
        <f t="shared" si="689"/>
        <v>0.94138000000000011</v>
      </c>
      <c r="BO1074" s="132"/>
      <c r="BP1074" s="132">
        <f t="shared" si="700"/>
        <v>4.6256000000000004</v>
      </c>
      <c r="BQ1074" s="132">
        <f t="shared" si="701"/>
        <v>12.5944</v>
      </c>
      <c r="BR1074" s="132">
        <f t="shared" si="702"/>
        <v>0.39071999999999996</v>
      </c>
      <c r="BS1074" s="132">
        <f t="shared" si="690"/>
        <v>0.23314000000000001</v>
      </c>
      <c r="BT1074" s="132">
        <f t="shared" si="691"/>
        <v>1.59</v>
      </c>
      <c r="BU1074" s="132"/>
      <c r="BV1074" s="132">
        <f t="shared" si="703"/>
        <v>0.15330000000000002</v>
      </c>
      <c r="BW1074" s="133">
        <f t="shared" si="709"/>
        <v>1.7069000000000001</v>
      </c>
      <c r="BX1074" s="133">
        <f t="shared" si="709"/>
        <v>1.8422000000000001</v>
      </c>
      <c r="BY1074" s="133">
        <f t="shared" si="692"/>
        <v>0.35800000000000004</v>
      </c>
      <c r="BZ1074" s="133">
        <f t="shared" si="693"/>
        <v>0.52250000000000008</v>
      </c>
      <c r="CA1074" s="133">
        <f t="shared" si="694"/>
        <v>1.4500000000000001E-2</v>
      </c>
      <c r="CB1074" s="133">
        <f t="shared" si="695"/>
        <v>8.2029999999999994</v>
      </c>
      <c r="CC1074" s="133"/>
      <c r="CD1074" s="133">
        <f t="shared" si="696"/>
        <v>2.0378000000000003</v>
      </c>
    </row>
    <row r="1075" spans="1:82" ht="15.75" x14ac:dyDescent="0.25">
      <c r="A1075" s="125">
        <v>44173</v>
      </c>
      <c r="B1075" s="135">
        <v>16110</v>
      </c>
      <c r="C1075" s="138">
        <v>64308</v>
      </c>
      <c r="D1075" s="138">
        <v>91348</v>
      </c>
      <c r="E1075" s="138">
        <v>17978</v>
      </c>
      <c r="F1075" s="138">
        <v>45974</v>
      </c>
      <c r="G1075" s="138">
        <v>1468</v>
      </c>
      <c r="H1075" s="138">
        <v>15408</v>
      </c>
      <c r="I1075" s="138">
        <v>17222</v>
      </c>
      <c r="J1075" s="138">
        <v>123247</v>
      </c>
      <c r="K1075" s="138">
        <v>90522</v>
      </c>
      <c r="L1075" s="138">
        <v>4802</v>
      </c>
      <c r="M1075" s="138">
        <v>16620</v>
      </c>
      <c r="N1075" s="138">
        <v>203</v>
      </c>
      <c r="O1075" s="138">
        <v>15177</v>
      </c>
      <c r="P1075" s="138">
        <v>18949</v>
      </c>
      <c r="Q1075" s="135">
        <v>3580</v>
      </c>
      <c r="R1075" s="138">
        <v>15912</v>
      </c>
      <c r="S1075" s="138">
        <v>50959</v>
      </c>
      <c r="T1075" s="138">
        <v>27111</v>
      </c>
      <c r="U1075" s="138">
        <v>5595</v>
      </c>
      <c r="V1075" s="138">
        <v>32176</v>
      </c>
      <c r="W1075" s="138">
        <v>38480</v>
      </c>
      <c r="X1075" s="138">
        <v>13205</v>
      </c>
      <c r="Y1075" s="138">
        <v>13084</v>
      </c>
      <c r="Z1075" s="135">
        <v>13749</v>
      </c>
      <c r="AA1075" s="138">
        <v>77708</v>
      </c>
      <c r="AB1075" s="138">
        <v>1677</v>
      </c>
      <c r="AC1075" s="138">
        <v>748</v>
      </c>
      <c r="AD1075" s="138">
        <v>8589</v>
      </c>
      <c r="AE1075" s="138">
        <v>35599</v>
      </c>
      <c r="AF1075" s="138">
        <v>7835</v>
      </c>
      <c r="AG1075" s="138">
        <v>19910</v>
      </c>
      <c r="AH1075" s="138">
        <v>49980</v>
      </c>
      <c r="AI1075" s="138">
        <v>37820</v>
      </c>
      <c r="AJ1075" s="138">
        <v>397280</v>
      </c>
      <c r="AK1075" s="128">
        <f t="shared" si="710"/>
        <v>0.16620000000000001</v>
      </c>
      <c r="AL1075" s="129">
        <f t="shared" si="711"/>
        <v>1.611</v>
      </c>
      <c r="AM1075" s="129">
        <f t="shared" si="712"/>
        <v>3.2154000000000003</v>
      </c>
      <c r="AN1075" s="129">
        <f t="shared" si="712"/>
        <v>4.5674000000000001</v>
      </c>
      <c r="AO1075" s="129">
        <f t="shared" si="713"/>
        <v>12.3247</v>
      </c>
      <c r="AP1075" s="129">
        <f t="shared" si="714"/>
        <v>4.5261000000000005</v>
      </c>
      <c r="AQ1075" s="129">
        <f t="shared" si="715"/>
        <v>0.49980000000000002</v>
      </c>
      <c r="AR1075" s="129">
        <f t="shared" si="715"/>
        <v>0.37820000000000004</v>
      </c>
      <c r="AT1075" s="131">
        <f t="shared" si="697"/>
        <v>44173</v>
      </c>
      <c r="AU1075" s="132">
        <f t="shared" si="676"/>
        <v>0.35599000000000003</v>
      </c>
      <c r="AV1075" s="132">
        <f t="shared" si="677"/>
        <v>0.7770800000000001</v>
      </c>
      <c r="AW1075" s="132">
        <f t="shared" si="678"/>
        <v>0.50958999999999999</v>
      </c>
      <c r="AX1075" s="132">
        <f t="shared" si="679"/>
        <v>7.4800000000000005E-3</v>
      </c>
      <c r="AY1075" s="132">
        <f t="shared" si="680"/>
        <v>1.677E-2</v>
      </c>
      <c r="AZ1075" s="132">
        <f t="shared" si="681"/>
        <v>0.32176000000000005</v>
      </c>
      <c r="BA1075" s="132">
        <f t="shared" si="682"/>
        <v>0.13084000000000001</v>
      </c>
      <c r="BB1075" s="132">
        <f t="shared" si="683"/>
        <v>0.76960000000000006</v>
      </c>
      <c r="BC1075" s="132">
        <f t="shared" si="684"/>
        <v>0.13749</v>
      </c>
      <c r="BD1075" s="132">
        <f t="shared" si="685"/>
        <v>0.13205</v>
      </c>
      <c r="BE1075" s="132">
        <f t="shared" si="686"/>
        <v>7.8350000000000003E-2</v>
      </c>
      <c r="BF1075" s="132">
        <f t="shared" si="687"/>
        <v>8.5890000000000008E-2</v>
      </c>
      <c r="BG1075" s="132">
        <f t="shared" si="698"/>
        <v>1.9910000000000001E-2</v>
      </c>
      <c r="BH1075" s="132"/>
      <c r="BI1075" s="132">
        <f t="shared" si="708"/>
        <v>1.611</v>
      </c>
      <c r="BJ1075" s="132">
        <f t="shared" si="708"/>
        <v>3.2154000000000003</v>
      </c>
      <c r="BK1075" s="132">
        <f t="shared" si="708"/>
        <v>4.5674000000000001</v>
      </c>
      <c r="BL1075" s="132">
        <f t="shared" si="688"/>
        <v>0.5595</v>
      </c>
      <c r="BM1075" s="132">
        <f t="shared" si="699"/>
        <v>1.7978000000000001</v>
      </c>
      <c r="BN1075" s="132">
        <f t="shared" si="689"/>
        <v>0.91948000000000008</v>
      </c>
      <c r="BO1075" s="132"/>
      <c r="BP1075" s="132">
        <f t="shared" si="700"/>
        <v>4.5261000000000005</v>
      </c>
      <c r="BQ1075" s="132">
        <f t="shared" si="701"/>
        <v>12.3247</v>
      </c>
      <c r="BR1075" s="132">
        <f t="shared" si="702"/>
        <v>0.39727999999999997</v>
      </c>
      <c r="BS1075" s="132">
        <f t="shared" si="690"/>
        <v>0.27111000000000002</v>
      </c>
      <c r="BT1075" s="132">
        <f t="shared" si="691"/>
        <v>1.5912000000000002</v>
      </c>
      <c r="BU1075" s="132"/>
      <c r="BV1075" s="132">
        <f t="shared" si="703"/>
        <v>0.14680000000000001</v>
      </c>
      <c r="BW1075" s="133">
        <f t="shared" si="709"/>
        <v>1.5408000000000002</v>
      </c>
      <c r="BX1075" s="133">
        <f t="shared" si="709"/>
        <v>1.7222000000000002</v>
      </c>
      <c r="BY1075" s="133">
        <f t="shared" si="692"/>
        <v>0.35800000000000004</v>
      </c>
      <c r="BZ1075" s="133">
        <f t="shared" si="693"/>
        <v>0.48020000000000002</v>
      </c>
      <c r="CA1075" s="133">
        <f t="shared" si="694"/>
        <v>2.0300000000000002E-2</v>
      </c>
      <c r="CB1075" s="133">
        <f t="shared" si="695"/>
        <v>7.5884999999999998</v>
      </c>
      <c r="CC1075" s="133"/>
      <c r="CD1075" s="133">
        <f t="shared" si="696"/>
        <v>1.8949</v>
      </c>
    </row>
    <row r="1076" spans="1:82" ht="15.75" x14ac:dyDescent="0.25">
      <c r="A1076" s="125">
        <v>44174</v>
      </c>
      <c r="B1076" s="135">
        <v>16110</v>
      </c>
      <c r="C1076" s="138">
        <v>62424</v>
      </c>
      <c r="D1076" s="138">
        <v>89182</v>
      </c>
      <c r="E1076" s="138">
        <v>17354</v>
      </c>
      <c r="F1076" s="138">
        <v>45135</v>
      </c>
      <c r="G1076" s="138">
        <v>1452</v>
      </c>
      <c r="H1076" s="138">
        <v>14287</v>
      </c>
      <c r="I1076" s="138">
        <v>16191</v>
      </c>
      <c r="J1076" s="138">
        <v>121676</v>
      </c>
      <c r="K1076" s="138">
        <v>88997</v>
      </c>
      <c r="L1076" s="138">
        <v>4331</v>
      </c>
      <c r="M1076" s="138">
        <v>15863</v>
      </c>
      <c r="N1076" s="138">
        <v>142</v>
      </c>
      <c r="O1076" s="138">
        <v>14483</v>
      </c>
      <c r="P1076" s="138">
        <v>18103</v>
      </c>
      <c r="Q1076" s="135">
        <v>3580</v>
      </c>
      <c r="R1076" s="138">
        <v>15166</v>
      </c>
      <c r="S1076" s="138">
        <v>51031</v>
      </c>
      <c r="T1076" s="138">
        <v>22719</v>
      </c>
      <c r="U1076" s="138">
        <v>5216</v>
      </c>
      <c r="V1076" s="138">
        <v>31482</v>
      </c>
      <c r="W1076" s="138">
        <v>38336</v>
      </c>
      <c r="X1076" s="138">
        <v>13041</v>
      </c>
      <c r="Y1076" s="138">
        <v>12933</v>
      </c>
      <c r="Z1076" s="135">
        <v>13749</v>
      </c>
      <c r="AA1076" s="138">
        <v>75547</v>
      </c>
      <c r="AB1076" s="138">
        <v>1452</v>
      </c>
      <c r="AC1076" s="138">
        <v>870</v>
      </c>
      <c r="AD1076" s="138">
        <v>8371</v>
      </c>
      <c r="AE1076" s="138">
        <v>37533</v>
      </c>
      <c r="AF1076" s="138">
        <v>8243</v>
      </c>
      <c r="AG1076" s="138">
        <v>11010</v>
      </c>
      <c r="AH1076" s="138">
        <v>111910</v>
      </c>
      <c r="AI1076" s="138">
        <v>80660</v>
      </c>
      <c r="AJ1076" s="138">
        <v>383940</v>
      </c>
      <c r="AK1076" s="128">
        <f t="shared" si="710"/>
        <v>0.15863000000000002</v>
      </c>
      <c r="AL1076" s="129">
        <f t="shared" si="711"/>
        <v>1.611</v>
      </c>
      <c r="AM1076" s="129">
        <f t="shared" si="712"/>
        <v>3.1212</v>
      </c>
      <c r="AN1076" s="129">
        <f t="shared" si="712"/>
        <v>4.4591000000000003</v>
      </c>
      <c r="AO1076" s="129">
        <f t="shared" si="713"/>
        <v>12.1676</v>
      </c>
      <c r="AP1076" s="129">
        <f t="shared" si="714"/>
        <v>4.4498500000000005</v>
      </c>
      <c r="AQ1076" s="129">
        <f t="shared" si="715"/>
        <v>1.1191</v>
      </c>
      <c r="AR1076" s="129">
        <f t="shared" si="715"/>
        <v>0.80660000000000009</v>
      </c>
      <c r="AT1076" s="131">
        <f t="shared" si="697"/>
        <v>44174</v>
      </c>
      <c r="AU1076" s="132">
        <f t="shared" si="676"/>
        <v>0.37533000000000005</v>
      </c>
      <c r="AV1076" s="132">
        <f t="shared" si="677"/>
        <v>0.75547000000000009</v>
      </c>
      <c r="AW1076" s="132">
        <f t="shared" si="678"/>
        <v>0.51031000000000004</v>
      </c>
      <c r="AX1076" s="132">
        <f t="shared" si="679"/>
        <v>8.7000000000000011E-3</v>
      </c>
      <c r="AY1076" s="132">
        <f t="shared" si="680"/>
        <v>1.4520000000000002E-2</v>
      </c>
      <c r="AZ1076" s="132">
        <f t="shared" si="681"/>
        <v>0.31482000000000004</v>
      </c>
      <c r="BA1076" s="132">
        <f t="shared" si="682"/>
        <v>0.12933</v>
      </c>
      <c r="BB1076" s="132">
        <f t="shared" si="683"/>
        <v>0.76672000000000007</v>
      </c>
      <c r="BC1076" s="132">
        <f t="shared" si="684"/>
        <v>0.13749</v>
      </c>
      <c r="BD1076" s="132">
        <f t="shared" si="685"/>
        <v>0.13041</v>
      </c>
      <c r="BE1076" s="132">
        <f t="shared" si="686"/>
        <v>8.2430000000000003E-2</v>
      </c>
      <c r="BF1076" s="132">
        <f t="shared" si="687"/>
        <v>8.3710000000000007E-2</v>
      </c>
      <c r="BG1076" s="132">
        <f t="shared" si="698"/>
        <v>1.1009999999999999E-2</v>
      </c>
      <c r="BH1076" s="132"/>
      <c r="BI1076" s="132">
        <f t="shared" si="708"/>
        <v>1.611</v>
      </c>
      <c r="BJ1076" s="132">
        <f t="shared" si="708"/>
        <v>3.1212</v>
      </c>
      <c r="BK1076" s="132">
        <f t="shared" si="708"/>
        <v>4.4591000000000003</v>
      </c>
      <c r="BL1076" s="132">
        <f t="shared" si="688"/>
        <v>0.52160000000000006</v>
      </c>
      <c r="BM1076" s="132">
        <f t="shared" si="699"/>
        <v>1.7354000000000001</v>
      </c>
      <c r="BN1076" s="132">
        <f t="shared" si="689"/>
        <v>0.90270000000000006</v>
      </c>
      <c r="BO1076" s="132"/>
      <c r="BP1076" s="132">
        <f t="shared" si="700"/>
        <v>4.4498500000000005</v>
      </c>
      <c r="BQ1076" s="132">
        <f t="shared" si="701"/>
        <v>12.1676</v>
      </c>
      <c r="BR1076" s="132">
        <f t="shared" si="702"/>
        <v>0.38394</v>
      </c>
      <c r="BS1076" s="132">
        <f t="shared" si="690"/>
        <v>0.22719000000000003</v>
      </c>
      <c r="BT1076" s="132">
        <f t="shared" si="691"/>
        <v>1.5166000000000002</v>
      </c>
      <c r="BU1076" s="132"/>
      <c r="BV1076" s="132">
        <f t="shared" si="703"/>
        <v>0.1452</v>
      </c>
      <c r="BW1076" s="133">
        <f t="shared" si="709"/>
        <v>1.4287000000000001</v>
      </c>
      <c r="BX1076" s="133">
        <f t="shared" si="709"/>
        <v>1.6191</v>
      </c>
      <c r="BY1076" s="133">
        <f t="shared" si="692"/>
        <v>0.35800000000000004</v>
      </c>
      <c r="BZ1076" s="133">
        <f t="shared" si="693"/>
        <v>0.43310000000000004</v>
      </c>
      <c r="CA1076" s="133">
        <f t="shared" si="694"/>
        <v>1.4200000000000001E-2</v>
      </c>
      <c r="CB1076" s="133">
        <f t="shared" si="695"/>
        <v>7.2415000000000003</v>
      </c>
      <c r="CC1076" s="133"/>
      <c r="CD1076" s="133">
        <f t="shared" si="696"/>
        <v>1.8103</v>
      </c>
    </row>
    <row r="1077" spans="1:82" ht="15.75" x14ac:dyDescent="0.25">
      <c r="A1077" s="125">
        <v>44175</v>
      </c>
      <c r="B1077" s="135">
        <v>16110</v>
      </c>
      <c r="C1077" s="126">
        <v>58509</v>
      </c>
      <c r="D1077" s="126">
        <v>84728</v>
      </c>
      <c r="E1077" s="126">
        <v>16988</v>
      </c>
      <c r="F1077" s="126">
        <v>45017</v>
      </c>
      <c r="G1077" s="126">
        <v>1331</v>
      </c>
      <c r="H1077" s="126">
        <v>13340</v>
      </c>
      <c r="I1077" s="126">
        <v>15134</v>
      </c>
      <c r="J1077" s="126">
        <v>118143</v>
      </c>
      <c r="K1077" s="126">
        <v>88398</v>
      </c>
      <c r="L1077" s="126">
        <v>4115</v>
      </c>
      <c r="M1077" s="126">
        <v>15560</v>
      </c>
      <c r="N1077" s="126">
        <v>156</v>
      </c>
      <c r="O1077" s="126">
        <v>13912</v>
      </c>
      <c r="P1077" s="126">
        <v>17135</v>
      </c>
      <c r="Q1077" s="135">
        <v>3580</v>
      </c>
      <c r="R1077" s="126">
        <v>14347</v>
      </c>
      <c r="S1077" s="126">
        <v>50491</v>
      </c>
      <c r="T1077" s="126">
        <v>26585</v>
      </c>
      <c r="U1077" s="126">
        <v>4991</v>
      </c>
      <c r="V1077" s="126">
        <v>29924</v>
      </c>
      <c r="W1077" s="126">
        <v>40123</v>
      </c>
      <c r="X1077" s="126">
        <v>13019</v>
      </c>
      <c r="Y1077" s="126">
        <v>12709</v>
      </c>
      <c r="Z1077" s="135">
        <v>13749</v>
      </c>
      <c r="AA1077" s="126">
        <v>62331</v>
      </c>
      <c r="AB1077" s="126">
        <v>839</v>
      </c>
      <c r="AC1077" s="126">
        <v>824</v>
      </c>
      <c r="AD1077" s="126">
        <v>13019</v>
      </c>
      <c r="AE1077" s="126">
        <v>32203</v>
      </c>
      <c r="AF1077" s="126">
        <v>7476</v>
      </c>
      <c r="AG1077" s="126">
        <v>3740</v>
      </c>
      <c r="AH1077" s="126">
        <v>73180</v>
      </c>
      <c r="AI1077" s="126">
        <v>71470</v>
      </c>
      <c r="AJ1077" s="126">
        <v>389740</v>
      </c>
      <c r="AK1077" s="128">
        <f t="shared" si="710"/>
        <v>0.15560000000000002</v>
      </c>
      <c r="AL1077" s="129">
        <f t="shared" si="711"/>
        <v>1.611</v>
      </c>
      <c r="AM1077" s="129">
        <f t="shared" si="712"/>
        <v>2.9254500000000001</v>
      </c>
      <c r="AN1077" s="129">
        <f t="shared" si="712"/>
        <v>4.2364000000000006</v>
      </c>
      <c r="AO1077" s="129">
        <f t="shared" si="713"/>
        <v>11.814300000000001</v>
      </c>
      <c r="AP1077" s="129">
        <f t="shared" si="714"/>
        <v>4.4199000000000002</v>
      </c>
      <c r="AQ1077" s="129">
        <f t="shared" si="715"/>
        <v>0.73180000000000001</v>
      </c>
      <c r="AR1077" s="129">
        <f t="shared" si="715"/>
        <v>0.71470000000000011</v>
      </c>
      <c r="AT1077" s="131">
        <f t="shared" si="697"/>
        <v>44175</v>
      </c>
      <c r="AU1077" s="132">
        <f t="shared" si="676"/>
        <v>0.32203000000000004</v>
      </c>
      <c r="AV1077" s="132">
        <f t="shared" si="677"/>
        <v>0.62331000000000003</v>
      </c>
      <c r="AW1077" s="132">
        <f t="shared" si="678"/>
        <v>0.50491000000000008</v>
      </c>
      <c r="AX1077" s="132">
        <f t="shared" si="679"/>
        <v>8.2400000000000008E-3</v>
      </c>
      <c r="AY1077" s="132">
        <f t="shared" si="680"/>
        <v>8.3899999999999999E-3</v>
      </c>
      <c r="AZ1077" s="132">
        <f t="shared" si="681"/>
        <v>0.29924000000000001</v>
      </c>
      <c r="BA1077" s="132">
        <f t="shared" si="682"/>
        <v>0.12709000000000001</v>
      </c>
      <c r="BB1077" s="132">
        <f t="shared" si="683"/>
        <v>0.80246000000000006</v>
      </c>
      <c r="BC1077" s="132">
        <f t="shared" si="684"/>
        <v>0.13749</v>
      </c>
      <c r="BD1077" s="132">
        <f t="shared" si="685"/>
        <v>0.13019</v>
      </c>
      <c r="BE1077" s="132">
        <f t="shared" si="686"/>
        <v>7.4760000000000007E-2</v>
      </c>
      <c r="BF1077" s="132">
        <f t="shared" si="687"/>
        <v>0.13019</v>
      </c>
      <c r="BG1077" s="132">
        <f t="shared" si="698"/>
        <v>3.7399999999999998E-3</v>
      </c>
      <c r="BH1077" s="132"/>
      <c r="BI1077" s="132">
        <f t="shared" si="708"/>
        <v>1.611</v>
      </c>
      <c r="BJ1077" s="132">
        <f t="shared" si="708"/>
        <v>2.9254500000000001</v>
      </c>
      <c r="BK1077" s="132">
        <f t="shared" si="708"/>
        <v>4.2364000000000006</v>
      </c>
      <c r="BL1077" s="132">
        <f t="shared" si="688"/>
        <v>0.49910000000000004</v>
      </c>
      <c r="BM1077" s="132">
        <f t="shared" si="699"/>
        <v>1.6988000000000001</v>
      </c>
      <c r="BN1077" s="132">
        <f t="shared" si="689"/>
        <v>0.90034000000000003</v>
      </c>
      <c r="BO1077" s="132"/>
      <c r="BP1077" s="132">
        <f t="shared" si="700"/>
        <v>4.4199000000000002</v>
      </c>
      <c r="BQ1077" s="132">
        <f t="shared" si="701"/>
        <v>11.814300000000001</v>
      </c>
      <c r="BR1077" s="132">
        <f t="shared" si="702"/>
        <v>0.38973999999999998</v>
      </c>
      <c r="BS1077" s="132">
        <f t="shared" si="690"/>
        <v>0.26585000000000003</v>
      </c>
      <c r="BT1077" s="132">
        <f t="shared" si="691"/>
        <v>1.4347000000000001</v>
      </c>
      <c r="BU1077" s="132"/>
      <c r="BV1077" s="132">
        <f t="shared" si="703"/>
        <v>0.1331</v>
      </c>
      <c r="BW1077" s="133">
        <f t="shared" si="709"/>
        <v>1.3340000000000001</v>
      </c>
      <c r="BX1077" s="133">
        <f t="shared" si="709"/>
        <v>1.5134000000000001</v>
      </c>
      <c r="BY1077" s="133">
        <f t="shared" si="692"/>
        <v>0.35800000000000004</v>
      </c>
      <c r="BZ1077" s="133">
        <f t="shared" si="693"/>
        <v>0.41150000000000003</v>
      </c>
      <c r="CA1077" s="133">
        <f t="shared" si="694"/>
        <v>1.5600000000000001E-2</v>
      </c>
      <c r="CB1077" s="133">
        <f t="shared" si="695"/>
        <v>6.9560000000000004</v>
      </c>
      <c r="CC1077" s="133"/>
      <c r="CD1077" s="133">
        <f t="shared" si="696"/>
        <v>1.7135</v>
      </c>
    </row>
    <row r="1078" spans="1:82" ht="15.75" x14ac:dyDescent="0.25">
      <c r="A1078" s="125">
        <v>44176</v>
      </c>
      <c r="B1078" s="135">
        <v>16110</v>
      </c>
      <c r="C1078" s="138">
        <v>55636</v>
      </c>
      <c r="D1078" s="138">
        <v>81720</v>
      </c>
      <c r="E1078" s="138">
        <v>16653</v>
      </c>
      <c r="F1078" s="138">
        <v>44400</v>
      </c>
      <c r="G1078" s="138">
        <v>1287</v>
      </c>
      <c r="H1078" s="138">
        <v>12754</v>
      </c>
      <c r="I1078" s="138">
        <v>14850</v>
      </c>
      <c r="J1078" s="138">
        <v>115655</v>
      </c>
      <c r="K1078" s="138">
        <v>86530</v>
      </c>
      <c r="L1078" s="138">
        <v>4048</v>
      </c>
      <c r="M1078" s="138">
        <v>15795</v>
      </c>
      <c r="N1078" s="138">
        <v>131</v>
      </c>
      <c r="O1078" s="138">
        <v>14276</v>
      </c>
      <c r="P1078" s="138">
        <v>16571</v>
      </c>
      <c r="Q1078" s="135">
        <v>3580</v>
      </c>
      <c r="R1078" s="138">
        <v>14902</v>
      </c>
      <c r="S1078" s="138">
        <v>49190</v>
      </c>
      <c r="T1078" s="138">
        <v>23030</v>
      </c>
      <c r="U1078" s="138">
        <v>4905</v>
      </c>
      <c r="V1078" s="138">
        <v>29386</v>
      </c>
      <c r="W1078" s="138">
        <v>39657</v>
      </c>
      <c r="X1078" s="138">
        <v>12602</v>
      </c>
      <c r="Y1078" s="138">
        <v>12727</v>
      </c>
      <c r="Z1078" s="135">
        <v>13749</v>
      </c>
      <c r="AA1078" s="138">
        <v>49576</v>
      </c>
      <c r="AB1078" s="138">
        <v>771</v>
      </c>
      <c r="AC1078" s="138">
        <v>551</v>
      </c>
      <c r="AD1078" s="138">
        <v>8920</v>
      </c>
      <c r="AE1078" s="138">
        <v>28206</v>
      </c>
      <c r="AF1078" s="138">
        <v>7149</v>
      </c>
      <c r="AG1078" s="138">
        <v>0</v>
      </c>
      <c r="AH1078" s="138">
        <v>73060</v>
      </c>
      <c r="AI1078" s="138">
        <v>55210</v>
      </c>
      <c r="AJ1078" s="138">
        <v>387400</v>
      </c>
      <c r="AK1078" s="128">
        <f t="shared" si="710"/>
        <v>0.15795000000000001</v>
      </c>
      <c r="AL1078" s="129">
        <f t="shared" si="711"/>
        <v>1.611</v>
      </c>
      <c r="AM1078" s="129">
        <f t="shared" si="712"/>
        <v>2.7818000000000001</v>
      </c>
      <c r="AN1078" s="129">
        <f t="shared" si="712"/>
        <v>4.0860000000000003</v>
      </c>
      <c r="AO1078" s="129">
        <f t="shared" si="713"/>
        <v>11.5655</v>
      </c>
      <c r="AP1078" s="129">
        <f t="shared" si="714"/>
        <v>4.3265000000000002</v>
      </c>
      <c r="AQ1078" s="129">
        <f t="shared" si="715"/>
        <v>0.73060000000000003</v>
      </c>
      <c r="AR1078" s="129">
        <f t="shared" si="715"/>
        <v>0.55210000000000004</v>
      </c>
      <c r="AT1078" s="131">
        <f t="shared" si="697"/>
        <v>44176</v>
      </c>
      <c r="AU1078" s="132">
        <f t="shared" si="676"/>
        <v>0.28206000000000003</v>
      </c>
      <c r="AV1078" s="132">
        <f t="shared" si="677"/>
        <v>0.49576000000000003</v>
      </c>
      <c r="AW1078" s="132">
        <f t="shared" si="678"/>
        <v>0.49190000000000006</v>
      </c>
      <c r="AX1078" s="132">
        <f t="shared" si="679"/>
        <v>5.5100000000000001E-3</v>
      </c>
      <c r="AY1078" s="132">
        <f t="shared" si="680"/>
        <v>7.7100000000000007E-3</v>
      </c>
      <c r="AZ1078" s="132">
        <f t="shared" si="681"/>
        <v>0.29386000000000001</v>
      </c>
      <c r="BA1078" s="132">
        <f t="shared" si="682"/>
        <v>0.12727000000000002</v>
      </c>
      <c r="BB1078" s="132">
        <f t="shared" si="683"/>
        <v>0.79314000000000007</v>
      </c>
      <c r="BC1078" s="132">
        <f t="shared" si="684"/>
        <v>0.13749</v>
      </c>
      <c r="BD1078" s="132">
        <f t="shared" si="685"/>
        <v>0.12602000000000002</v>
      </c>
      <c r="BE1078" s="132">
        <f t="shared" si="686"/>
        <v>7.1490000000000012E-2</v>
      </c>
      <c r="BF1078" s="132">
        <f t="shared" si="687"/>
        <v>8.9200000000000002E-2</v>
      </c>
      <c r="BG1078" s="132">
        <f t="shared" si="698"/>
        <v>0</v>
      </c>
      <c r="BH1078" s="132"/>
      <c r="BI1078" s="132">
        <f t="shared" si="708"/>
        <v>1.611</v>
      </c>
      <c r="BJ1078" s="132">
        <f t="shared" si="708"/>
        <v>2.7818000000000001</v>
      </c>
      <c r="BK1078" s="132">
        <f t="shared" si="708"/>
        <v>4.0860000000000003</v>
      </c>
      <c r="BL1078" s="132">
        <f t="shared" si="688"/>
        <v>0.49050000000000005</v>
      </c>
      <c r="BM1078" s="132">
        <f t="shared" si="699"/>
        <v>1.6653</v>
      </c>
      <c r="BN1078" s="132">
        <f t="shared" si="689"/>
        <v>0.88800000000000012</v>
      </c>
      <c r="BO1078" s="132"/>
      <c r="BP1078" s="132">
        <f t="shared" si="700"/>
        <v>4.3265000000000002</v>
      </c>
      <c r="BQ1078" s="132">
        <f t="shared" si="701"/>
        <v>11.5655</v>
      </c>
      <c r="BR1078" s="132">
        <f t="shared" si="702"/>
        <v>0.38739999999999997</v>
      </c>
      <c r="BS1078" s="132">
        <f t="shared" si="690"/>
        <v>0.23030000000000003</v>
      </c>
      <c r="BT1078" s="132">
        <f t="shared" si="691"/>
        <v>1.4902</v>
      </c>
      <c r="BU1078" s="132"/>
      <c r="BV1078" s="132">
        <f t="shared" si="703"/>
        <v>0.12870000000000001</v>
      </c>
      <c r="BW1078" s="133">
        <f t="shared" si="709"/>
        <v>1.2754000000000001</v>
      </c>
      <c r="BX1078" s="133">
        <f t="shared" si="709"/>
        <v>1.4850000000000001</v>
      </c>
      <c r="BY1078" s="133">
        <f t="shared" si="692"/>
        <v>0.35800000000000004</v>
      </c>
      <c r="BZ1078" s="133">
        <f t="shared" si="693"/>
        <v>0.40479999999999999</v>
      </c>
      <c r="CA1078" s="133">
        <f t="shared" si="694"/>
        <v>1.3100000000000001E-2</v>
      </c>
      <c r="CB1078" s="133">
        <f t="shared" si="695"/>
        <v>7.1379999999999999</v>
      </c>
      <c r="CC1078" s="133"/>
      <c r="CD1078" s="133">
        <f t="shared" si="696"/>
        <v>1.6571</v>
      </c>
    </row>
    <row r="1079" spans="1:82" ht="15.75" x14ac:dyDescent="0.25">
      <c r="A1079" s="125">
        <v>44177</v>
      </c>
      <c r="B1079" s="135">
        <v>16110</v>
      </c>
      <c r="C1079" s="138">
        <v>55697</v>
      </c>
      <c r="D1079" s="138">
        <v>81667</v>
      </c>
      <c r="E1079" s="138">
        <v>16462</v>
      </c>
      <c r="F1079" s="138">
        <v>46271</v>
      </c>
      <c r="G1079" s="138">
        <v>1366</v>
      </c>
      <c r="H1079" s="138">
        <v>12756</v>
      </c>
      <c r="I1079" s="138">
        <v>14791</v>
      </c>
      <c r="J1079" s="138">
        <v>115022</v>
      </c>
      <c r="K1079" s="138">
        <v>87126</v>
      </c>
      <c r="L1079" s="138">
        <v>3911</v>
      </c>
      <c r="M1079" s="138">
        <v>16325</v>
      </c>
      <c r="N1079" s="138">
        <v>113</v>
      </c>
      <c r="O1079" s="138">
        <v>15186</v>
      </c>
      <c r="P1079" s="138">
        <v>16655</v>
      </c>
      <c r="Q1079" s="135">
        <v>3580</v>
      </c>
      <c r="R1079" s="138">
        <v>14454</v>
      </c>
      <c r="S1079" s="138">
        <v>48302</v>
      </c>
      <c r="T1079" s="138">
        <v>28204</v>
      </c>
      <c r="U1079" s="138">
        <v>4844</v>
      </c>
      <c r="V1079" s="138">
        <v>29934</v>
      </c>
      <c r="W1079" s="138">
        <v>38585</v>
      </c>
      <c r="X1079" s="138">
        <v>12753</v>
      </c>
      <c r="Y1079" s="138">
        <v>12747</v>
      </c>
      <c r="Z1079" s="135">
        <v>13749</v>
      </c>
      <c r="AA1079" s="138">
        <v>53259</v>
      </c>
      <c r="AB1079" s="138">
        <v>792</v>
      </c>
      <c r="AC1079" s="138">
        <v>615</v>
      </c>
      <c r="AD1079" s="138">
        <v>9872</v>
      </c>
      <c r="AE1079" s="138">
        <v>29424</v>
      </c>
      <c r="AF1079" s="138">
        <v>6125</v>
      </c>
      <c r="AG1079" s="138">
        <v>11010</v>
      </c>
      <c r="AH1079" s="138">
        <v>75650</v>
      </c>
      <c r="AI1079" s="138">
        <v>63750</v>
      </c>
      <c r="AJ1079" s="138">
        <v>389260</v>
      </c>
      <c r="AK1079" s="128">
        <f t="shared" si="710"/>
        <v>0.16325000000000001</v>
      </c>
      <c r="AL1079" s="129">
        <f t="shared" si="711"/>
        <v>1.611</v>
      </c>
      <c r="AM1079" s="129">
        <f t="shared" si="712"/>
        <v>2.78485</v>
      </c>
      <c r="AN1079" s="129">
        <f t="shared" si="712"/>
        <v>4.0833500000000003</v>
      </c>
      <c r="AO1079" s="129">
        <f t="shared" si="713"/>
        <v>11.5022</v>
      </c>
      <c r="AP1079" s="129">
        <f t="shared" si="714"/>
        <v>4.3563000000000001</v>
      </c>
      <c r="AQ1079" s="129">
        <f t="shared" si="715"/>
        <v>0.75650000000000006</v>
      </c>
      <c r="AR1079" s="129">
        <f t="shared" si="715"/>
        <v>0.63750000000000007</v>
      </c>
      <c r="AT1079" s="131">
        <f t="shared" si="697"/>
        <v>44177</v>
      </c>
      <c r="AU1079" s="132">
        <f t="shared" si="676"/>
        <v>0.29424</v>
      </c>
      <c r="AV1079" s="132">
        <f t="shared" si="677"/>
        <v>0.53259000000000001</v>
      </c>
      <c r="AW1079" s="132">
        <f t="shared" si="678"/>
        <v>0.48302000000000006</v>
      </c>
      <c r="AX1079" s="132">
        <f t="shared" si="679"/>
        <v>6.1500000000000001E-3</v>
      </c>
      <c r="AY1079" s="132">
        <f t="shared" si="680"/>
        <v>7.92E-3</v>
      </c>
      <c r="AZ1079" s="132">
        <f t="shared" si="681"/>
        <v>0.29934000000000005</v>
      </c>
      <c r="BA1079" s="132">
        <f t="shared" si="682"/>
        <v>0.12747</v>
      </c>
      <c r="BB1079" s="132">
        <f t="shared" si="683"/>
        <v>0.77170000000000005</v>
      </c>
      <c r="BC1079" s="132">
        <f t="shared" si="684"/>
        <v>0.13749</v>
      </c>
      <c r="BD1079" s="132">
        <f t="shared" si="685"/>
        <v>0.12753</v>
      </c>
      <c r="BE1079" s="132">
        <f t="shared" si="686"/>
        <v>6.1250000000000006E-2</v>
      </c>
      <c r="BF1079" s="132">
        <f t="shared" si="687"/>
        <v>9.8720000000000002E-2</v>
      </c>
      <c r="BG1079" s="132">
        <f t="shared" si="698"/>
        <v>1.1009999999999999E-2</v>
      </c>
      <c r="BH1079" s="132"/>
      <c r="BI1079" s="132">
        <f t="shared" si="708"/>
        <v>1.611</v>
      </c>
      <c r="BJ1079" s="132">
        <f t="shared" si="708"/>
        <v>2.78485</v>
      </c>
      <c r="BK1079" s="132">
        <f t="shared" si="708"/>
        <v>4.0833500000000003</v>
      </c>
      <c r="BL1079" s="132">
        <f t="shared" si="688"/>
        <v>0.4844</v>
      </c>
      <c r="BM1079" s="132">
        <f t="shared" si="699"/>
        <v>1.6462000000000001</v>
      </c>
      <c r="BN1079" s="132">
        <f t="shared" si="689"/>
        <v>0.92542000000000002</v>
      </c>
      <c r="BO1079" s="132"/>
      <c r="BP1079" s="132">
        <f t="shared" si="700"/>
        <v>4.3563000000000001</v>
      </c>
      <c r="BQ1079" s="132">
        <f t="shared" si="701"/>
        <v>11.5022</v>
      </c>
      <c r="BR1079" s="132">
        <f t="shared" si="702"/>
        <v>0.38925999999999999</v>
      </c>
      <c r="BS1079" s="132">
        <f t="shared" si="690"/>
        <v>0.28204000000000001</v>
      </c>
      <c r="BT1079" s="132">
        <f t="shared" si="691"/>
        <v>1.4454</v>
      </c>
      <c r="BU1079" s="132"/>
      <c r="BV1079" s="132">
        <f t="shared" si="703"/>
        <v>0.1366</v>
      </c>
      <c r="BW1079" s="133">
        <f t="shared" si="709"/>
        <v>1.2756000000000001</v>
      </c>
      <c r="BX1079" s="133">
        <f t="shared" si="709"/>
        <v>1.4791000000000001</v>
      </c>
      <c r="BY1079" s="133">
        <f t="shared" si="692"/>
        <v>0.35800000000000004</v>
      </c>
      <c r="BZ1079" s="133">
        <f t="shared" si="693"/>
        <v>0.3911</v>
      </c>
      <c r="CA1079" s="133">
        <f t="shared" si="694"/>
        <v>1.1300000000000001E-2</v>
      </c>
      <c r="CB1079" s="133">
        <f t="shared" si="695"/>
        <v>7.593</v>
      </c>
      <c r="CC1079" s="133"/>
      <c r="CD1079" s="133">
        <f t="shared" si="696"/>
        <v>1.6655</v>
      </c>
    </row>
    <row r="1080" spans="1:82" ht="15.75" x14ac:dyDescent="0.25">
      <c r="A1080" s="125">
        <v>44178</v>
      </c>
      <c r="B1080" s="135">
        <v>16110</v>
      </c>
      <c r="C1080" s="138">
        <v>55671</v>
      </c>
      <c r="D1080" s="138">
        <v>81583</v>
      </c>
      <c r="E1080" s="138">
        <v>17162</v>
      </c>
      <c r="F1080" s="138">
        <v>47053</v>
      </c>
      <c r="G1080" s="138">
        <v>1413</v>
      </c>
      <c r="H1080" s="138">
        <v>12500</v>
      </c>
      <c r="I1080" s="138">
        <v>14793</v>
      </c>
      <c r="J1080" s="138">
        <v>115492</v>
      </c>
      <c r="K1080" s="138">
        <v>87871</v>
      </c>
      <c r="L1080" s="138">
        <v>3902</v>
      </c>
      <c r="M1080" s="138">
        <v>17222</v>
      </c>
      <c r="N1080" s="138">
        <v>98</v>
      </c>
      <c r="O1080" s="138">
        <v>15278</v>
      </c>
      <c r="P1080" s="138">
        <v>16461</v>
      </c>
      <c r="Q1080" s="135">
        <v>3580</v>
      </c>
      <c r="R1080" s="138">
        <v>14623</v>
      </c>
      <c r="S1080" s="138">
        <v>49410</v>
      </c>
      <c r="T1080" s="138">
        <v>23992</v>
      </c>
      <c r="U1080" s="138">
        <v>5157</v>
      </c>
      <c r="V1080" s="138">
        <v>31741</v>
      </c>
      <c r="W1080" s="138">
        <v>38335</v>
      </c>
      <c r="X1080" s="138">
        <v>13482</v>
      </c>
      <c r="Y1080" s="138">
        <v>13091</v>
      </c>
      <c r="Z1080" s="135">
        <v>13749</v>
      </c>
      <c r="AA1080" s="138">
        <v>53488</v>
      </c>
      <c r="AB1080" s="138">
        <v>991</v>
      </c>
      <c r="AC1080" s="138">
        <v>725</v>
      </c>
      <c r="AD1080" s="138">
        <v>8575</v>
      </c>
      <c r="AE1080" s="138">
        <v>33065</v>
      </c>
      <c r="AF1080" s="138">
        <v>6011</v>
      </c>
      <c r="AG1080" s="138">
        <v>11010</v>
      </c>
      <c r="AH1080" s="138">
        <v>65940</v>
      </c>
      <c r="AI1080" s="138">
        <v>52440</v>
      </c>
      <c r="AJ1080" s="138">
        <v>379360</v>
      </c>
      <c r="AK1080" s="128">
        <f t="shared" si="710"/>
        <v>0.17222000000000001</v>
      </c>
      <c r="AL1080" s="129">
        <f t="shared" si="711"/>
        <v>1.611</v>
      </c>
      <c r="AM1080" s="129">
        <f t="shared" si="712"/>
        <v>2.78355</v>
      </c>
      <c r="AN1080" s="129">
        <f t="shared" si="712"/>
        <v>4.0791500000000003</v>
      </c>
      <c r="AO1080" s="129">
        <f t="shared" si="713"/>
        <v>11.549200000000001</v>
      </c>
      <c r="AP1080" s="129">
        <f t="shared" si="714"/>
        <v>4.3935500000000003</v>
      </c>
      <c r="AQ1080" s="129">
        <f t="shared" si="715"/>
        <v>0.6594000000000001</v>
      </c>
      <c r="AR1080" s="129">
        <f t="shared" si="715"/>
        <v>0.52440000000000009</v>
      </c>
      <c r="AT1080" s="131">
        <f t="shared" si="697"/>
        <v>44178</v>
      </c>
      <c r="AU1080" s="132">
        <f t="shared" si="676"/>
        <v>0.33065</v>
      </c>
      <c r="AV1080" s="132">
        <f t="shared" si="677"/>
        <v>0.53488000000000002</v>
      </c>
      <c r="AW1080" s="132">
        <f t="shared" si="678"/>
        <v>0.49410000000000004</v>
      </c>
      <c r="AX1080" s="132">
        <f t="shared" si="679"/>
        <v>7.2500000000000004E-3</v>
      </c>
      <c r="AY1080" s="132">
        <f t="shared" si="680"/>
        <v>9.9100000000000004E-3</v>
      </c>
      <c r="AZ1080" s="132">
        <f t="shared" si="681"/>
        <v>0.31741000000000003</v>
      </c>
      <c r="BA1080" s="132">
        <f t="shared" si="682"/>
        <v>0.13091</v>
      </c>
      <c r="BB1080" s="132">
        <f t="shared" si="683"/>
        <v>0.76670000000000005</v>
      </c>
      <c r="BC1080" s="132">
        <f t="shared" si="684"/>
        <v>0.13749</v>
      </c>
      <c r="BD1080" s="132">
        <f t="shared" si="685"/>
        <v>0.13482000000000002</v>
      </c>
      <c r="BE1080" s="132">
        <f t="shared" si="686"/>
        <v>6.0110000000000004E-2</v>
      </c>
      <c r="BF1080" s="132">
        <f t="shared" si="687"/>
        <v>8.5750000000000007E-2</v>
      </c>
      <c r="BG1080" s="132">
        <f t="shared" si="698"/>
        <v>1.1009999999999999E-2</v>
      </c>
      <c r="BH1080" s="132"/>
      <c r="BI1080" s="132">
        <f t="shared" si="708"/>
        <v>1.611</v>
      </c>
      <c r="BJ1080" s="132">
        <f t="shared" si="708"/>
        <v>2.78355</v>
      </c>
      <c r="BK1080" s="132">
        <f t="shared" si="708"/>
        <v>4.0791500000000003</v>
      </c>
      <c r="BL1080" s="132">
        <f t="shared" si="688"/>
        <v>0.51570000000000005</v>
      </c>
      <c r="BM1080" s="132">
        <f t="shared" si="699"/>
        <v>1.7162000000000002</v>
      </c>
      <c r="BN1080" s="132">
        <f t="shared" si="689"/>
        <v>0.94106000000000012</v>
      </c>
      <c r="BO1080" s="132"/>
      <c r="BP1080" s="132">
        <f t="shared" si="700"/>
        <v>4.3935500000000003</v>
      </c>
      <c r="BQ1080" s="132">
        <f t="shared" si="701"/>
        <v>11.549200000000001</v>
      </c>
      <c r="BR1080" s="132">
        <f t="shared" si="702"/>
        <v>0.37935999999999998</v>
      </c>
      <c r="BS1080" s="132">
        <f t="shared" si="690"/>
        <v>0.23992000000000002</v>
      </c>
      <c r="BT1080" s="132">
        <f t="shared" si="691"/>
        <v>1.4623000000000002</v>
      </c>
      <c r="BU1080" s="132"/>
      <c r="BV1080" s="132">
        <f t="shared" si="703"/>
        <v>0.14130000000000001</v>
      </c>
      <c r="BW1080" s="133">
        <f t="shared" si="709"/>
        <v>1.25</v>
      </c>
      <c r="BX1080" s="133">
        <f t="shared" si="709"/>
        <v>1.4793000000000001</v>
      </c>
      <c r="BY1080" s="133">
        <f t="shared" si="692"/>
        <v>0.35800000000000004</v>
      </c>
      <c r="BZ1080" s="133">
        <f t="shared" si="693"/>
        <v>0.39019999999999999</v>
      </c>
      <c r="CA1080" s="133">
        <f t="shared" si="694"/>
        <v>9.7999999999999997E-3</v>
      </c>
      <c r="CB1080" s="133">
        <f t="shared" si="695"/>
        <v>7.6390000000000002</v>
      </c>
      <c r="CC1080" s="133"/>
      <c r="CD1080" s="133">
        <f t="shared" si="696"/>
        <v>1.6461000000000001</v>
      </c>
    </row>
    <row r="1081" spans="1:82" ht="15.75" x14ac:dyDescent="0.25">
      <c r="A1081" s="125">
        <v>44179</v>
      </c>
      <c r="B1081" s="135">
        <v>16110</v>
      </c>
      <c r="C1081" s="138">
        <v>56851</v>
      </c>
      <c r="D1081" s="138">
        <v>83696</v>
      </c>
      <c r="E1081" s="138">
        <v>17367</v>
      </c>
      <c r="F1081" s="138">
        <v>44993</v>
      </c>
      <c r="G1081" s="138">
        <v>1592</v>
      </c>
      <c r="H1081" s="138">
        <v>13676</v>
      </c>
      <c r="I1081" s="138">
        <v>16867</v>
      </c>
      <c r="J1081" s="138">
        <v>117955</v>
      </c>
      <c r="K1081" s="138">
        <v>86855</v>
      </c>
      <c r="L1081" s="138">
        <v>4160</v>
      </c>
      <c r="M1081" s="138">
        <v>16982</v>
      </c>
      <c r="N1081" s="138">
        <v>142</v>
      </c>
      <c r="O1081" s="138">
        <v>15223</v>
      </c>
      <c r="P1081" s="138">
        <v>17228</v>
      </c>
      <c r="Q1081" s="135">
        <v>3580</v>
      </c>
      <c r="R1081" s="138">
        <v>14574</v>
      </c>
      <c r="S1081" s="138">
        <v>51294</v>
      </c>
      <c r="T1081" s="138">
        <v>27143</v>
      </c>
      <c r="U1081" s="138">
        <v>5106</v>
      </c>
      <c r="V1081" s="138">
        <v>31383</v>
      </c>
      <c r="W1081" s="138">
        <v>41193</v>
      </c>
      <c r="X1081" s="138">
        <v>16033</v>
      </c>
      <c r="Y1081" s="138">
        <v>13583</v>
      </c>
      <c r="Z1081" s="135">
        <v>13749</v>
      </c>
      <c r="AA1081" s="138">
        <v>53548</v>
      </c>
      <c r="AB1081" s="138">
        <v>1082</v>
      </c>
      <c r="AC1081" s="138">
        <v>836</v>
      </c>
      <c r="AD1081" s="138">
        <v>9971</v>
      </c>
      <c r="AE1081" s="138">
        <v>35822</v>
      </c>
      <c r="AF1081" s="138">
        <v>8348</v>
      </c>
      <c r="AG1081" s="138">
        <v>11010</v>
      </c>
      <c r="AH1081" s="138">
        <v>113480</v>
      </c>
      <c r="AI1081" s="138">
        <v>82790</v>
      </c>
      <c r="AJ1081" s="138">
        <v>387020</v>
      </c>
      <c r="AK1081" s="128">
        <f t="shared" si="710"/>
        <v>0.16982000000000003</v>
      </c>
      <c r="AL1081" s="129">
        <f t="shared" si="711"/>
        <v>1.611</v>
      </c>
      <c r="AM1081" s="129">
        <f t="shared" si="712"/>
        <v>2.8425500000000001</v>
      </c>
      <c r="AN1081" s="129">
        <f t="shared" si="712"/>
        <v>4.1848000000000001</v>
      </c>
      <c r="AO1081" s="129">
        <f t="shared" si="713"/>
        <v>11.795500000000001</v>
      </c>
      <c r="AP1081" s="129">
        <f t="shared" si="714"/>
        <v>4.3427500000000006</v>
      </c>
      <c r="AQ1081" s="129">
        <f t="shared" si="715"/>
        <v>1.1348</v>
      </c>
      <c r="AR1081" s="129">
        <f t="shared" si="715"/>
        <v>0.82790000000000008</v>
      </c>
      <c r="AT1081" s="131">
        <f t="shared" si="697"/>
        <v>44179</v>
      </c>
      <c r="AU1081" s="132">
        <f t="shared" si="676"/>
        <v>0.35822000000000004</v>
      </c>
      <c r="AV1081" s="132">
        <f t="shared" si="677"/>
        <v>0.53548000000000007</v>
      </c>
      <c r="AW1081" s="132">
        <f t="shared" si="678"/>
        <v>0.51294000000000006</v>
      </c>
      <c r="AX1081" s="132">
        <f t="shared" si="679"/>
        <v>8.3600000000000011E-3</v>
      </c>
      <c r="AY1081" s="132">
        <f t="shared" si="680"/>
        <v>1.0820000000000001E-2</v>
      </c>
      <c r="AZ1081" s="132">
        <f t="shared" si="681"/>
        <v>0.31383000000000005</v>
      </c>
      <c r="BA1081" s="132">
        <f t="shared" si="682"/>
        <v>0.13583000000000001</v>
      </c>
      <c r="BB1081" s="132">
        <f t="shared" si="683"/>
        <v>0.82386000000000004</v>
      </c>
      <c r="BC1081" s="132">
        <f t="shared" si="684"/>
        <v>0.13749</v>
      </c>
      <c r="BD1081" s="132">
        <f t="shared" si="685"/>
        <v>0.16033</v>
      </c>
      <c r="BE1081" s="132">
        <f t="shared" si="686"/>
        <v>8.3480000000000013E-2</v>
      </c>
      <c r="BF1081" s="132">
        <f t="shared" si="687"/>
        <v>9.9710000000000007E-2</v>
      </c>
      <c r="BG1081" s="132">
        <f t="shared" si="698"/>
        <v>1.1009999999999999E-2</v>
      </c>
      <c r="BH1081" s="132"/>
      <c r="BI1081" s="132">
        <f t="shared" si="708"/>
        <v>1.611</v>
      </c>
      <c r="BJ1081" s="132">
        <f t="shared" si="708"/>
        <v>2.8425500000000001</v>
      </c>
      <c r="BK1081" s="132">
        <f t="shared" si="708"/>
        <v>4.1848000000000001</v>
      </c>
      <c r="BL1081" s="132">
        <f t="shared" si="688"/>
        <v>0.51060000000000005</v>
      </c>
      <c r="BM1081" s="132">
        <f t="shared" si="699"/>
        <v>1.7367000000000001</v>
      </c>
      <c r="BN1081" s="132">
        <f t="shared" si="689"/>
        <v>0.8998600000000001</v>
      </c>
      <c r="BO1081" s="132"/>
      <c r="BP1081" s="132">
        <f t="shared" si="700"/>
        <v>4.3427500000000006</v>
      </c>
      <c r="BQ1081" s="132">
        <f t="shared" si="701"/>
        <v>11.795500000000001</v>
      </c>
      <c r="BR1081" s="132">
        <f t="shared" si="702"/>
        <v>0.38701999999999998</v>
      </c>
      <c r="BS1081" s="132">
        <f t="shared" si="690"/>
        <v>0.27143</v>
      </c>
      <c r="BT1081" s="132">
        <f t="shared" si="691"/>
        <v>1.4574</v>
      </c>
      <c r="BU1081" s="132"/>
      <c r="BV1081" s="132">
        <f t="shared" si="703"/>
        <v>0.15920000000000001</v>
      </c>
      <c r="BW1081" s="133">
        <f t="shared" si="709"/>
        <v>1.3676000000000001</v>
      </c>
      <c r="BX1081" s="133">
        <f t="shared" si="709"/>
        <v>1.6867000000000001</v>
      </c>
      <c r="BY1081" s="133">
        <f t="shared" si="692"/>
        <v>0.35800000000000004</v>
      </c>
      <c r="BZ1081" s="133">
        <f t="shared" si="693"/>
        <v>0.41600000000000004</v>
      </c>
      <c r="CA1081" s="133">
        <f t="shared" si="694"/>
        <v>1.4200000000000001E-2</v>
      </c>
      <c r="CB1081" s="133">
        <f t="shared" si="695"/>
        <v>7.6115000000000004</v>
      </c>
      <c r="CC1081" s="133"/>
      <c r="CD1081" s="133">
        <f t="shared" si="696"/>
        <v>1.7228000000000001</v>
      </c>
    </row>
    <row r="1082" spans="1:82" ht="15.75" x14ac:dyDescent="0.25">
      <c r="A1082" s="125">
        <v>44180</v>
      </c>
      <c r="B1082" s="135">
        <v>16110</v>
      </c>
      <c r="C1082" s="138">
        <v>55340</v>
      </c>
      <c r="D1082" s="138">
        <v>81846</v>
      </c>
      <c r="E1082" s="138">
        <v>16484</v>
      </c>
      <c r="F1082" s="138">
        <v>44641</v>
      </c>
      <c r="G1082" s="138">
        <v>1534</v>
      </c>
      <c r="H1082" s="138">
        <v>13507</v>
      </c>
      <c r="I1082" s="138">
        <v>16146</v>
      </c>
      <c r="J1082" s="138">
        <v>115149</v>
      </c>
      <c r="K1082" s="138">
        <v>85955</v>
      </c>
      <c r="L1082" s="138">
        <v>4216</v>
      </c>
      <c r="M1082" s="138">
        <v>15767</v>
      </c>
      <c r="N1082" s="138">
        <v>114</v>
      </c>
      <c r="O1082" s="138">
        <v>14204</v>
      </c>
      <c r="P1082" s="138">
        <v>17635</v>
      </c>
      <c r="Q1082" s="135">
        <v>3580</v>
      </c>
      <c r="R1082" s="138">
        <v>15070</v>
      </c>
      <c r="S1082" s="138">
        <v>49929</v>
      </c>
      <c r="T1082" s="138">
        <v>22804</v>
      </c>
      <c r="U1082" s="138">
        <v>4545</v>
      </c>
      <c r="V1082" s="138">
        <v>30118</v>
      </c>
      <c r="W1082" s="138">
        <v>39172</v>
      </c>
      <c r="X1082" s="138">
        <v>14877</v>
      </c>
      <c r="Y1082" s="138">
        <v>13276</v>
      </c>
      <c r="Z1082" s="135">
        <v>13749</v>
      </c>
      <c r="AA1082" s="138">
        <v>50638</v>
      </c>
      <c r="AB1082" s="138">
        <v>1075</v>
      </c>
      <c r="AC1082" s="138">
        <v>861</v>
      </c>
      <c r="AD1082" s="138">
        <v>12875</v>
      </c>
      <c r="AE1082" s="138">
        <v>40275</v>
      </c>
      <c r="AF1082" s="138">
        <v>7279</v>
      </c>
      <c r="AG1082" s="138">
        <v>10650</v>
      </c>
      <c r="AH1082" s="138">
        <v>93870</v>
      </c>
      <c r="AI1082" s="138">
        <v>80070</v>
      </c>
      <c r="AJ1082" s="138">
        <v>390320</v>
      </c>
      <c r="AK1082" s="128">
        <f t="shared" si="710"/>
        <v>0.15767</v>
      </c>
      <c r="AL1082" s="129">
        <f t="shared" si="711"/>
        <v>1.611</v>
      </c>
      <c r="AM1082" s="129">
        <f t="shared" si="712"/>
        <v>2.7670000000000003</v>
      </c>
      <c r="AN1082" s="129">
        <f t="shared" si="712"/>
        <v>4.0922999999999998</v>
      </c>
      <c r="AO1082" s="129">
        <f t="shared" si="713"/>
        <v>11.514900000000001</v>
      </c>
      <c r="AP1082" s="129">
        <f t="shared" si="714"/>
        <v>4.2977500000000006</v>
      </c>
      <c r="AQ1082" s="129">
        <f t="shared" si="715"/>
        <v>0.93870000000000009</v>
      </c>
      <c r="AR1082" s="129">
        <f t="shared" si="715"/>
        <v>0.80070000000000008</v>
      </c>
      <c r="AT1082" s="131">
        <f t="shared" si="697"/>
        <v>44180</v>
      </c>
      <c r="AU1082" s="132">
        <f t="shared" si="676"/>
        <v>0.40275000000000005</v>
      </c>
      <c r="AV1082" s="132">
        <f t="shared" si="677"/>
        <v>0.50638000000000005</v>
      </c>
      <c r="AW1082" s="132">
        <f t="shared" si="678"/>
        <v>0.49929000000000007</v>
      </c>
      <c r="AX1082" s="132">
        <f t="shared" si="679"/>
        <v>8.6100000000000013E-3</v>
      </c>
      <c r="AY1082" s="132">
        <f t="shared" si="680"/>
        <v>1.0750000000000001E-2</v>
      </c>
      <c r="AZ1082" s="132">
        <f t="shared" si="681"/>
        <v>0.30118</v>
      </c>
      <c r="BA1082" s="132">
        <f t="shared" si="682"/>
        <v>0.13276000000000002</v>
      </c>
      <c r="BB1082" s="132">
        <f t="shared" si="683"/>
        <v>0.78344000000000003</v>
      </c>
      <c r="BC1082" s="132">
        <f t="shared" si="684"/>
        <v>0.13749</v>
      </c>
      <c r="BD1082" s="132">
        <f t="shared" si="685"/>
        <v>0.14877000000000001</v>
      </c>
      <c r="BE1082" s="132">
        <f t="shared" si="686"/>
        <v>7.2790000000000007E-2</v>
      </c>
      <c r="BF1082" s="132">
        <f t="shared" si="687"/>
        <v>0.12875</v>
      </c>
      <c r="BG1082" s="132">
        <f t="shared" si="698"/>
        <v>1.065E-2</v>
      </c>
      <c r="BH1082" s="132"/>
      <c r="BI1082" s="132">
        <f t="shared" si="708"/>
        <v>1.611</v>
      </c>
      <c r="BJ1082" s="132">
        <f t="shared" si="708"/>
        <v>2.7670000000000003</v>
      </c>
      <c r="BK1082" s="132">
        <f t="shared" si="708"/>
        <v>4.0922999999999998</v>
      </c>
      <c r="BL1082" s="132">
        <f t="shared" si="688"/>
        <v>0.45450000000000002</v>
      </c>
      <c r="BM1082" s="132">
        <f t="shared" si="699"/>
        <v>1.6484000000000001</v>
      </c>
      <c r="BN1082" s="132">
        <f t="shared" si="689"/>
        <v>0.89282000000000006</v>
      </c>
      <c r="BO1082" s="132"/>
      <c r="BP1082" s="132">
        <f t="shared" si="700"/>
        <v>4.2977500000000006</v>
      </c>
      <c r="BQ1082" s="132">
        <f t="shared" si="701"/>
        <v>11.514900000000001</v>
      </c>
      <c r="BR1082" s="132">
        <f t="shared" si="702"/>
        <v>0.39032</v>
      </c>
      <c r="BS1082" s="132">
        <f t="shared" si="690"/>
        <v>0.22804000000000002</v>
      </c>
      <c r="BT1082" s="132">
        <f t="shared" si="691"/>
        <v>1.5070000000000001</v>
      </c>
      <c r="BU1082" s="132"/>
      <c r="BV1082" s="132">
        <f t="shared" si="703"/>
        <v>0.15340000000000001</v>
      </c>
      <c r="BW1082" s="133">
        <f t="shared" si="709"/>
        <v>1.3507</v>
      </c>
      <c r="BX1082" s="133">
        <f t="shared" si="709"/>
        <v>1.6146</v>
      </c>
      <c r="BY1082" s="133">
        <f t="shared" si="692"/>
        <v>0.35800000000000004</v>
      </c>
      <c r="BZ1082" s="133">
        <f t="shared" si="693"/>
        <v>0.42160000000000003</v>
      </c>
      <c r="CA1082" s="133">
        <f t="shared" si="694"/>
        <v>1.14E-2</v>
      </c>
      <c r="CB1082" s="133">
        <f t="shared" si="695"/>
        <v>7.1020000000000003</v>
      </c>
      <c r="CC1082" s="133"/>
      <c r="CD1082" s="133">
        <f t="shared" si="696"/>
        <v>1.7635000000000001</v>
      </c>
    </row>
    <row r="1083" spans="1:82" ht="15.75" x14ac:dyDescent="0.25">
      <c r="A1083" s="125">
        <v>44181</v>
      </c>
      <c r="B1083" s="135">
        <v>16110</v>
      </c>
      <c r="C1083" s="138">
        <v>59176</v>
      </c>
      <c r="D1083" s="138">
        <v>86983</v>
      </c>
      <c r="E1083" s="138">
        <v>17973</v>
      </c>
      <c r="F1083" s="138">
        <v>49210</v>
      </c>
      <c r="G1083" s="138">
        <v>2574</v>
      </c>
      <c r="H1083" s="138">
        <v>18823</v>
      </c>
      <c r="I1083" s="138">
        <v>22029</v>
      </c>
      <c r="J1083" s="138">
        <v>120470</v>
      </c>
      <c r="K1083" s="138">
        <v>89980</v>
      </c>
      <c r="L1083" s="138">
        <v>4427</v>
      </c>
      <c r="M1083" s="138">
        <v>18611</v>
      </c>
      <c r="N1083" s="138">
        <v>172</v>
      </c>
      <c r="O1083" s="138">
        <v>15917</v>
      </c>
      <c r="P1083" s="138">
        <v>19357</v>
      </c>
      <c r="Q1083" s="135">
        <v>3580</v>
      </c>
      <c r="R1083" s="138">
        <v>14691</v>
      </c>
      <c r="S1083" s="138">
        <v>55284</v>
      </c>
      <c r="T1083" s="138">
        <v>28462</v>
      </c>
      <c r="U1083" s="138">
        <v>5466</v>
      </c>
      <c r="V1083" s="138">
        <v>33465</v>
      </c>
      <c r="W1083" s="138">
        <v>42188</v>
      </c>
      <c r="X1083" s="138">
        <v>18858</v>
      </c>
      <c r="Y1083" s="138">
        <v>16563</v>
      </c>
      <c r="Z1083" s="135">
        <v>13749</v>
      </c>
      <c r="AA1083" s="138">
        <v>58160</v>
      </c>
      <c r="AB1083" s="138">
        <v>1761</v>
      </c>
      <c r="AC1083" s="138">
        <v>1099</v>
      </c>
      <c r="AD1083" s="138">
        <v>9855</v>
      </c>
      <c r="AE1083" s="138">
        <v>36621</v>
      </c>
      <c r="AF1083" s="138">
        <v>11273</v>
      </c>
      <c r="AG1083" s="138">
        <v>11010</v>
      </c>
      <c r="AH1083" s="138">
        <v>93780</v>
      </c>
      <c r="AI1083" s="138">
        <v>70390</v>
      </c>
      <c r="AJ1083" s="138">
        <v>380960</v>
      </c>
      <c r="AK1083" s="128">
        <f t="shared" si="710"/>
        <v>0.18611000000000003</v>
      </c>
      <c r="AL1083" s="129">
        <f t="shared" si="711"/>
        <v>1.611</v>
      </c>
      <c r="AM1083" s="129">
        <f t="shared" si="712"/>
        <v>2.9588000000000001</v>
      </c>
      <c r="AN1083" s="129">
        <f t="shared" si="712"/>
        <v>4.3491499999999998</v>
      </c>
      <c r="AO1083" s="129">
        <f t="shared" si="713"/>
        <v>12.047000000000001</v>
      </c>
      <c r="AP1083" s="129">
        <f t="shared" si="714"/>
        <v>4.4990000000000006</v>
      </c>
      <c r="AQ1083" s="129">
        <f t="shared" si="715"/>
        <v>0.93780000000000008</v>
      </c>
      <c r="AR1083" s="129">
        <f t="shared" si="715"/>
        <v>0.70390000000000008</v>
      </c>
      <c r="AT1083" s="131">
        <f t="shared" si="697"/>
        <v>44181</v>
      </c>
      <c r="AU1083" s="132">
        <f t="shared" si="676"/>
        <v>0.36621000000000004</v>
      </c>
      <c r="AV1083" s="132">
        <f t="shared" si="677"/>
        <v>0.58160000000000001</v>
      </c>
      <c r="AW1083" s="132">
        <f t="shared" si="678"/>
        <v>0.55284</v>
      </c>
      <c r="AX1083" s="132">
        <f t="shared" si="679"/>
        <v>1.0990000000000002E-2</v>
      </c>
      <c r="AY1083" s="132">
        <f t="shared" si="680"/>
        <v>1.7610000000000001E-2</v>
      </c>
      <c r="AZ1083" s="132">
        <f t="shared" si="681"/>
        <v>0.33465</v>
      </c>
      <c r="BA1083" s="132">
        <f t="shared" si="682"/>
        <v>0.16563000000000003</v>
      </c>
      <c r="BB1083" s="132">
        <f t="shared" si="683"/>
        <v>0.84376000000000007</v>
      </c>
      <c r="BC1083" s="132">
        <f t="shared" si="684"/>
        <v>0.13749</v>
      </c>
      <c r="BD1083" s="132">
        <f t="shared" si="685"/>
        <v>0.18858000000000003</v>
      </c>
      <c r="BE1083" s="132">
        <f t="shared" si="686"/>
        <v>0.11273000000000001</v>
      </c>
      <c r="BF1083" s="132">
        <f t="shared" si="687"/>
        <v>9.8550000000000013E-2</v>
      </c>
      <c r="BG1083" s="132">
        <f t="shared" si="698"/>
        <v>1.1009999999999999E-2</v>
      </c>
      <c r="BH1083" s="132"/>
      <c r="BI1083" s="132">
        <f t="shared" si="708"/>
        <v>1.611</v>
      </c>
      <c r="BJ1083" s="132">
        <f t="shared" si="708"/>
        <v>2.9588000000000001</v>
      </c>
      <c r="BK1083" s="132">
        <f t="shared" si="708"/>
        <v>4.3491499999999998</v>
      </c>
      <c r="BL1083" s="132">
        <f t="shared" si="688"/>
        <v>0.54659999999999997</v>
      </c>
      <c r="BM1083" s="132">
        <f t="shared" si="699"/>
        <v>1.7973000000000001</v>
      </c>
      <c r="BN1083" s="132">
        <f t="shared" si="689"/>
        <v>0.98420000000000007</v>
      </c>
      <c r="BO1083" s="132"/>
      <c r="BP1083" s="132">
        <f t="shared" si="700"/>
        <v>4.4990000000000006</v>
      </c>
      <c r="BQ1083" s="132">
        <f t="shared" si="701"/>
        <v>12.047000000000001</v>
      </c>
      <c r="BR1083" s="132">
        <f t="shared" si="702"/>
        <v>0.38095999999999997</v>
      </c>
      <c r="BS1083" s="132">
        <f t="shared" si="690"/>
        <v>0.28462000000000004</v>
      </c>
      <c r="BT1083" s="132">
        <f t="shared" si="691"/>
        <v>1.4691000000000001</v>
      </c>
      <c r="BU1083" s="132"/>
      <c r="BV1083" s="132">
        <f t="shared" si="703"/>
        <v>0.25740000000000002</v>
      </c>
      <c r="BW1083" s="133">
        <f t="shared" si="709"/>
        <v>1.8823000000000001</v>
      </c>
      <c r="BX1083" s="133">
        <f t="shared" si="709"/>
        <v>2.2029000000000001</v>
      </c>
      <c r="BY1083" s="133">
        <f t="shared" si="692"/>
        <v>0.35800000000000004</v>
      </c>
      <c r="BZ1083" s="133">
        <f t="shared" si="693"/>
        <v>0.44270000000000004</v>
      </c>
      <c r="CA1083" s="133">
        <f t="shared" si="694"/>
        <v>1.72E-2</v>
      </c>
      <c r="CB1083" s="133">
        <f t="shared" si="695"/>
        <v>7.9584999999999999</v>
      </c>
      <c r="CC1083" s="133"/>
      <c r="CD1083" s="133">
        <f t="shared" si="696"/>
        <v>1.9357000000000002</v>
      </c>
    </row>
    <row r="1084" spans="1:82" ht="15.75" x14ac:dyDescent="0.25">
      <c r="A1084" s="125">
        <v>44182</v>
      </c>
      <c r="B1084" s="146">
        <v>20736</v>
      </c>
      <c r="C1084" s="138">
        <v>84391</v>
      </c>
      <c r="D1084" s="138">
        <v>118725</v>
      </c>
      <c r="E1084" s="138">
        <v>29315</v>
      </c>
      <c r="F1084" s="138">
        <v>56182</v>
      </c>
      <c r="G1084" s="138">
        <v>4595</v>
      </c>
      <c r="H1084" s="138">
        <v>43263</v>
      </c>
      <c r="I1084" s="138">
        <v>42874</v>
      </c>
      <c r="J1084" s="138">
        <v>170711</v>
      </c>
      <c r="K1084" s="138">
        <v>124997</v>
      </c>
      <c r="L1084" s="138">
        <v>8305</v>
      </c>
      <c r="M1084" s="138">
        <v>26127</v>
      </c>
      <c r="N1084" s="138">
        <v>151</v>
      </c>
      <c r="O1084" s="138">
        <v>27347</v>
      </c>
      <c r="P1084" s="138">
        <v>34337</v>
      </c>
      <c r="Q1084" s="135">
        <v>3580</v>
      </c>
      <c r="R1084" s="138">
        <v>20938</v>
      </c>
      <c r="S1084" s="138">
        <v>63587</v>
      </c>
      <c r="T1084" s="138">
        <v>25589</v>
      </c>
      <c r="U1084" s="138">
        <v>11670</v>
      </c>
      <c r="V1084" s="138">
        <v>46959</v>
      </c>
      <c r="W1084" s="138">
        <v>52326</v>
      </c>
      <c r="X1084" s="138">
        <v>51967</v>
      </c>
      <c r="Y1084" s="138">
        <v>19574</v>
      </c>
      <c r="Z1084" s="135">
        <v>13749</v>
      </c>
      <c r="AA1084" s="138">
        <v>72785</v>
      </c>
      <c r="AB1084" s="138">
        <v>3146</v>
      </c>
      <c r="AC1084" s="138">
        <v>869</v>
      </c>
      <c r="AD1084" s="138">
        <v>14003</v>
      </c>
      <c r="AE1084" s="138">
        <v>39362</v>
      </c>
      <c r="AF1084" s="138">
        <v>15834</v>
      </c>
      <c r="AG1084" s="138">
        <v>11010</v>
      </c>
      <c r="AH1084" s="138">
        <v>87110</v>
      </c>
      <c r="AI1084" s="138">
        <v>79980</v>
      </c>
      <c r="AJ1084" s="138">
        <v>354600</v>
      </c>
      <c r="AK1084" s="128">
        <f t="shared" si="710"/>
        <v>0.26127</v>
      </c>
      <c r="AL1084" s="129">
        <f t="shared" si="711"/>
        <v>2.0735999999999999</v>
      </c>
      <c r="AM1084" s="129">
        <f t="shared" ref="AM1084:AN1099" si="716">(C1084)*0.00005</f>
        <v>4.2195499999999999</v>
      </c>
      <c r="AN1084" s="129">
        <f t="shared" si="716"/>
        <v>5.9362500000000002</v>
      </c>
      <c r="AO1084" s="129">
        <f t="shared" si="713"/>
        <v>17.071100000000001</v>
      </c>
      <c r="AP1084" s="129">
        <f t="shared" si="714"/>
        <v>6.2498500000000003</v>
      </c>
      <c r="AQ1084" s="129">
        <f t="shared" si="715"/>
        <v>0.8711000000000001</v>
      </c>
      <c r="AR1084" s="129">
        <f t="shared" si="715"/>
        <v>0.79980000000000007</v>
      </c>
      <c r="AT1084" s="131">
        <f t="shared" si="697"/>
        <v>44182</v>
      </c>
      <c r="AU1084" s="132">
        <f t="shared" si="676"/>
        <v>0.39362000000000003</v>
      </c>
      <c r="AV1084" s="132">
        <f t="shared" si="677"/>
        <v>0.72785000000000011</v>
      </c>
      <c r="AW1084" s="132">
        <f t="shared" si="678"/>
        <v>0.63587000000000005</v>
      </c>
      <c r="AX1084" s="132">
        <f t="shared" si="679"/>
        <v>8.6900000000000015E-3</v>
      </c>
      <c r="AY1084" s="132">
        <f t="shared" si="680"/>
        <v>3.1460000000000002E-2</v>
      </c>
      <c r="AZ1084" s="132">
        <f t="shared" si="681"/>
        <v>0.46959000000000006</v>
      </c>
      <c r="BA1084" s="132">
        <f t="shared" si="682"/>
        <v>0.19574000000000003</v>
      </c>
      <c r="BB1084" s="132">
        <f t="shared" si="683"/>
        <v>1.0465200000000001</v>
      </c>
      <c r="BC1084" s="132">
        <f t="shared" si="684"/>
        <v>0.13749</v>
      </c>
      <c r="BD1084" s="132">
        <f t="shared" si="685"/>
        <v>0.51967000000000008</v>
      </c>
      <c r="BE1084" s="132">
        <f t="shared" si="686"/>
        <v>0.15834000000000001</v>
      </c>
      <c r="BF1084" s="132">
        <f t="shared" si="687"/>
        <v>0.14003000000000002</v>
      </c>
      <c r="BG1084" s="132">
        <f t="shared" si="698"/>
        <v>1.1009999999999999E-2</v>
      </c>
      <c r="BH1084" s="132"/>
      <c r="BI1084" s="132">
        <f t="shared" si="708"/>
        <v>2.0735999999999999</v>
      </c>
      <c r="BJ1084" s="132">
        <f t="shared" si="708"/>
        <v>4.2195499999999999</v>
      </c>
      <c r="BK1084" s="132">
        <f t="shared" si="708"/>
        <v>5.9362500000000002</v>
      </c>
      <c r="BL1084" s="132">
        <f t="shared" si="688"/>
        <v>1.167</v>
      </c>
      <c r="BM1084" s="132">
        <f t="shared" si="699"/>
        <v>2.9315000000000002</v>
      </c>
      <c r="BN1084" s="132">
        <f t="shared" si="689"/>
        <v>1.1236400000000002</v>
      </c>
      <c r="BO1084" s="132"/>
      <c r="BP1084" s="132">
        <f t="shared" si="700"/>
        <v>6.2498500000000003</v>
      </c>
      <c r="BQ1084" s="132">
        <f t="shared" si="701"/>
        <v>17.071100000000001</v>
      </c>
      <c r="BR1084" s="132">
        <f t="shared" si="702"/>
        <v>0.35459999999999997</v>
      </c>
      <c r="BS1084" s="132">
        <f t="shared" si="690"/>
        <v>0.25589000000000001</v>
      </c>
      <c r="BT1084" s="132">
        <f t="shared" si="691"/>
        <v>2.0937999999999999</v>
      </c>
      <c r="BU1084" s="132"/>
      <c r="BV1084" s="132">
        <f t="shared" si="703"/>
        <v>0.45950000000000002</v>
      </c>
      <c r="BW1084" s="133">
        <f t="shared" si="709"/>
        <v>4.3262999999999998</v>
      </c>
      <c r="BX1084" s="133">
        <f t="shared" si="709"/>
        <v>4.2873999999999999</v>
      </c>
      <c r="BY1084" s="133">
        <f t="shared" si="692"/>
        <v>0.35800000000000004</v>
      </c>
      <c r="BZ1084" s="133">
        <f t="shared" si="693"/>
        <v>0.83050000000000002</v>
      </c>
      <c r="CA1084" s="133">
        <f t="shared" si="694"/>
        <v>1.5100000000000001E-2</v>
      </c>
      <c r="CB1084" s="133">
        <f t="shared" si="695"/>
        <v>13.673500000000001</v>
      </c>
      <c r="CC1084" s="133"/>
      <c r="CD1084" s="133">
        <f t="shared" si="696"/>
        <v>3.4337</v>
      </c>
    </row>
    <row r="1085" spans="1:82" ht="15.75" x14ac:dyDescent="0.25">
      <c r="A1085" s="125">
        <v>44183</v>
      </c>
      <c r="B1085" s="135">
        <v>19624</v>
      </c>
      <c r="C1085" s="138">
        <v>71342</v>
      </c>
      <c r="D1085" s="138">
        <v>103343</v>
      </c>
      <c r="E1085" s="138">
        <v>22793</v>
      </c>
      <c r="F1085" s="138">
        <v>50003</v>
      </c>
      <c r="G1085" s="138">
        <v>2474</v>
      </c>
      <c r="H1085" s="138">
        <v>22188</v>
      </c>
      <c r="I1085" s="138">
        <v>24416</v>
      </c>
      <c r="J1085" s="138">
        <v>140631</v>
      </c>
      <c r="K1085" s="138">
        <v>104646</v>
      </c>
      <c r="L1085" s="138">
        <v>7308</v>
      </c>
      <c r="M1085" s="138">
        <v>20984</v>
      </c>
      <c r="N1085" s="138">
        <v>110</v>
      </c>
      <c r="O1085" s="138">
        <v>19299</v>
      </c>
      <c r="P1085" s="138">
        <v>24340</v>
      </c>
      <c r="Q1085" s="135">
        <v>3580</v>
      </c>
      <c r="R1085" s="138">
        <v>18538</v>
      </c>
      <c r="S1085" s="138">
        <v>59094</v>
      </c>
      <c r="T1085" s="138">
        <v>27668</v>
      </c>
      <c r="U1085" s="138">
        <v>7869</v>
      </c>
      <c r="V1085" s="138">
        <v>40452</v>
      </c>
      <c r="W1085" s="138">
        <v>42131</v>
      </c>
      <c r="X1085" s="138">
        <v>20909</v>
      </c>
      <c r="Y1085" s="138">
        <v>14609</v>
      </c>
      <c r="Z1085" s="135">
        <v>13749</v>
      </c>
      <c r="AA1085" s="138">
        <v>62892</v>
      </c>
      <c r="AB1085" s="138">
        <v>1535</v>
      </c>
      <c r="AC1085" s="138">
        <v>697</v>
      </c>
      <c r="AD1085" s="138">
        <v>11232</v>
      </c>
      <c r="AE1085" s="138">
        <v>42308</v>
      </c>
      <c r="AF1085" s="138">
        <v>8433</v>
      </c>
      <c r="AG1085" s="138">
        <v>9780</v>
      </c>
      <c r="AH1085" s="138">
        <v>73200</v>
      </c>
      <c r="AI1085" s="138">
        <v>61640</v>
      </c>
      <c r="AJ1085" s="138">
        <v>392760</v>
      </c>
      <c r="AK1085" s="128">
        <f t="shared" si="710"/>
        <v>0.20984000000000003</v>
      </c>
      <c r="AL1085" s="129">
        <f t="shared" si="711"/>
        <v>1.9624000000000001</v>
      </c>
      <c r="AM1085" s="129">
        <f t="shared" si="716"/>
        <v>3.5671000000000004</v>
      </c>
      <c r="AN1085" s="129">
        <f t="shared" si="716"/>
        <v>5.1671500000000004</v>
      </c>
      <c r="AO1085" s="129">
        <f t="shared" si="713"/>
        <v>14.0631</v>
      </c>
      <c r="AP1085" s="129">
        <f t="shared" si="714"/>
        <v>5.2323000000000004</v>
      </c>
      <c r="AQ1085" s="129">
        <f t="shared" si="715"/>
        <v>0.7320000000000001</v>
      </c>
      <c r="AR1085" s="129">
        <f t="shared" si="715"/>
        <v>0.61640000000000006</v>
      </c>
      <c r="AT1085" s="131">
        <f t="shared" si="697"/>
        <v>44183</v>
      </c>
      <c r="AU1085" s="132">
        <f t="shared" si="676"/>
        <v>0.42308000000000001</v>
      </c>
      <c r="AV1085" s="132">
        <f t="shared" si="677"/>
        <v>0.62892000000000003</v>
      </c>
      <c r="AW1085" s="132">
        <f t="shared" si="678"/>
        <v>0.59094000000000002</v>
      </c>
      <c r="AX1085" s="132">
        <f t="shared" si="679"/>
        <v>6.9700000000000005E-3</v>
      </c>
      <c r="AY1085" s="132">
        <f t="shared" si="680"/>
        <v>1.5350000000000001E-2</v>
      </c>
      <c r="AZ1085" s="132">
        <f t="shared" si="681"/>
        <v>0.40452000000000005</v>
      </c>
      <c r="BA1085" s="132">
        <f t="shared" si="682"/>
        <v>0.14609000000000003</v>
      </c>
      <c r="BB1085" s="132">
        <f t="shared" si="683"/>
        <v>0.84262000000000004</v>
      </c>
      <c r="BC1085" s="132">
        <f t="shared" si="684"/>
        <v>0.13749</v>
      </c>
      <c r="BD1085" s="132">
        <f t="shared" si="685"/>
        <v>0.20909000000000003</v>
      </c>
      <c r="BE1085" s="132">
        <f t="shared" si="686"/>
        <v>8.4330000000000002E-2</v>
      </c>
      <c r="BF1085" s="132">
        <f t="shared" si="687"/>
        <v>0.11232</v>
      </c>
      <c r="BG1085" s="132">
        <f t="shared" si="698"/>
        <v>9.7799999999999988E-3</v>
      </c>
      <c r="BH1085" s="132"/>
      <c r="BI1085" s="132">
        <f t="shared" si="708"/>
        <v>1.9624000000000001</v>
      </c>
      <c r="BJ1085" s="132">
        <f t="shared" si="708"/>
        <v>3.5671000000000004</v>
      </c>
      <c r="BK1085" s="132">
        <f t="shared" si="708"/>
        <v>5.1671500000000004</v>
      </c>
      <c r="BL1085" s="132">
        <f t="shared" si="688"/>
        <v>0.78690000000000004</v>
      </c>
      <c r="BM1085" s="132">
        <f t="shared" si="699"/>
        <v>2.2793000000000001</v>
      </c>
      <c r="BN1085" s="132">
        <f t="shared" si="689"/>
        <v>1.0000600000000002</v>
      </c>
      <c r="BO1085" s="132"/>
      <c r="BP1085" s="132">
        <f t="shared" si="700"/>
        <v>5.2323000000000004</v>
      </c>
      <c r="BQ1085" s="132">
        <f t="shared" si="701"/>
        <v>14.0631</v>
      </c>
      <c r="BR1085" s="132">
        <f t="shared" si="702"/>
        <v>0.39276</v>
      </c>
      <c r="BS1085" s="132">
        <f t="shared" si="690"/>
        <v>0.27668000000000004</v>
      </c>
      <c r="BT1085" s="132">
        <f t="shared" si="691"/>
        <v>1.8538000000000001</v>
      </c>
      <c r="BU1085" s="132"/>
      <c r="BV1085" s="132">
        <f t="shared" si="703"/>
        <v>0.24740000000000001</v>
      </c>
      <c r="BW1085" s="133">
        <f t="shared" si="709"/>
        <v>2.2188000000000003</v>
      </c>
      <c r="BX1085" s="133">
        <f t="shared" si="709"/>
        <v>2.4416000000000002</v>
      </c>
      <c r="BY1085" s="133">
        <f t="shared" si="692"/>
        <v>0.35800000000000004</v>
      </c>
      <c r="BZ1085" s="133">
        <f t="shared" si="693"/>
        <v>0.73080000000000001</v>
      </c>
      <c r="CA1085" s="133">
        <f t="shared" si="694"/>
        <v>1.1000000000000001E-2</v>
      </c>
      <c r="CB1085" s="133">
        <f t="shared" si="695"/>
        <v>9.6494999999999997</v>
      </c>
      <c r="CC1085" s="133"/>
      <c r="CD1085" s="133">
        <f t="shared" si="696"/>
        <v>2.4340000000000002</v>
      </c>
    </row>
    <row r="1086" spans="1:82" ht="15.75" x14ac:dyDescent="0.25">
      <c r="A1086" s="125">
        <v>44184</v>
      </c>
      <c r="B1086" s="135">
        <v>16110</v>
      </c>
      <c r="C1086" s="138">
        <v>68352</v>
      </c>
      <c r="D1086" s="138">
        <v>99729</v>
      </c>
      <c r="E1086" s="138">
        <v>20514</v>
      </c>
      <c r="F1086" s="138">
        <v>50504</v>
      </c>
      <c r="G1086" s="138">
        <v>2349</v>
      </c>
      <c r="H1086" s="138">
        <v>19427</v>
      </c>
      <c r="I1086" s="138">
        <v>21635</v>
      </c>
      <c r="J1086" s="138">
        <v>134505</v>
      </c>
      <c r="K1086" s="138">
        <v>99973</v>
      </c>
      <c r="L1086" s="138">
        <v>5864</v>
      </c>
      <c r="M1086" s="138">
        <v>20716</v>
      </c>
      <c r="N1086" s="155">
        <v>110</v>
      </c>
      <c r="O1086" s="138">
        <v>18494</v>
      </c>
      <c r="P1086" s="138">
        <v>22908</v>
      </c>
      <c r="Q1086" s="135">
        <v>3580</v>
      </c>
      <c r="R1086" s="138">
        <v>17128</v>
      </c>
      <c r="S1086" s="138">
        <v>57232</v>
      </c>
      <c r="T1086" s="138">
        <v>25303</v>
      </c>
      <c r="U1086" s="138">
        <v>6461</v>
      </c>
      <c r="V1086" s="138">
        <v>38929</v>
      </c>
      <c r="W1086" s="138">
        <v>41441</v>
      </c>
      <c r="X1086" s="138">
        <v>17553</v>
      </c>
      <c r="Y1086" s="138">
        <v>13601</v>
      </c>
      <c r="Z1086" s="135">
        <v>13749</v>
      </c>
      <c r="AA1086" s="138">
        <v>61922</v>
      </c>
      <c r="AB1086" s="138">
        <v>1159</v>
      </c>
      <c r="AC1086" s="138">
        <v>748</v>
      </c>
      <c r="AD1086" s="138">
        <v>8696</v>
      </c>
      <c r="AE1086" s="138">
        <v>48724</v>
      </c>
      <c r="AF1086" s="138">
        <v>7450</v>
      </c>
      <c r="AG1086" s="138">
        <v>11010</v>
      </c>
      <c r="AH1086" s="138">
        <v>68460</v>
      </c>
      <c r="AI1086" s="138">
        <v>55020</v>
      </c>
      <c r="AJ1086" s="138">
        <v>401160</v>
      </c>
      <c r="AK1086" s="128">
        <f t="shared" si="710"/>
        <v>0.20716000000000001</v>
      </c>
      <c r="AL1086" s="129">
        <f t="shared" si="711"/>
        <v>1.611</v>
      </c>
      <c r="AM1086" s="129">
        <f t="shared" si="716"/>
        <v>3.4176000000000002</v>
      </c>
      <c r="AN1086" s="129">
        <f t="shared" si="716"/>
        <v>4.9864500000000005</v>
      </c>
      <c r="AO1086" s="129">
        <f t="shared" si="713"/>
        <v>13.4505</v>
      </c>
      <c r="AP1086" s="129">
        <f t="shared" si="714"/>
        <v>4.9986500000000005</v>
      </c>
      <c r="AQ1086" s="129">
        <f t="shared" si="715"/>
        <v>0.6846000000000001</v>
      </c>
      <c r="AR1086" s="129">
        <f t="shared" si="715"/>
        <v>0.55020000000000002</v>
      </c>
      <c r="AT1086" s="131">
        <f t="shared" si="697"/>
        <v>44184</v>
      </c>
      <c r="AU1086" s="132">
        <f t="shared" si="676"/>
        <v>0.48724000000000006</v>
      </c>
      <c r="AV1086" s="132">
        <f t="shared" si="677"/>
        <v>0.6192200000000001</v>
      </c>
      <c r="AW1086" s="132">
        <f t="shared" si="678"/>
        <v>0.57232000000000005</v>
      </c>
      <c r="AX1086" s="132">
        <f t="shared" si="679"/>
        <v>7.4800000000000005E-3</v>
      </c>
      <c r="AY1086" s="132">
        <f t="shared" si="680"/>
        <v>1.1590000000000001E-2</v>
      </c>
      <c r="AZ1086" s="132">
        <f t="shared" si="681"/>
        <v>0.38929000000000002</v>
      </c>
      <c r="BA1086" s="132">
        <f t="shared" si="682"/>
        <v>0.13601000000000002</v>
      </c>
      <c r="BB1086" s="132">
        <f t="shared" si="683"/>
        <v>0.82882000000000011</v>
      </c>
      <c r="BC1086" s="132">
        <f t="shared" si="684"/>
        <v>0.13749</v>
      </c>
      <c r="BD1086" s="132">
        <f t="shared" si="685"/>
        <v>0.17553000000000002</v>
      </c>
      <c r="BE1086" s="132">
        <f t="shared" si="686"/>
        <v>7.4500000000000011E-2</v>
      </c>
      <c r="BF1086" s="132">
        <f t="shared" si="687"/>
        <v>8.696000000000001E-2</v>
      </c>
      <c r="BG1086" s="132">
        <f t="shared" si="698"/>
        <v>1.1009999999999999E-2</v>
      </c>
      <c r="BH1086" s="132"/>
      <c r="BI1086" s="132">
        <f t="shared" si="708"/>
        <v>1.611</v>
      </c>
      <c r="BJ1086" s="132">
        <f t="shared" si="708"/>
        <v>3.4176000000000002</v>
      </c>
      <c r="BK1086" s="132">
        <f t="shared" si="708"/>
        <v>4.9864500000000005</v>
      </c>
      <c r="BL1086" s="132">
        <f t="shared" si="688"/>
        <v>0.64610000000000001</v>
      </c>
      <c r="BM1086" s="132">
        <f t="shared" si="699"/>
        <v>2.0514000000000001</v>
      </c>
      <c r="BN1086" s="132">
        <f t="shared" si="689"/>
        <v>1.0100800000000001</v>
      </c>
      <c r="BO1086" s="132"/>
      <c r="BP1086" s="132">
        <f t="shared" si="700"/>
        <v>4.9986500000000005</v>
      </c>
      <c r="BQ1086" s="132">
        <f t="shared" si="701"/>
        <v>13.4505</v>
      </c>
      <c r="BR1086" s="132">
        <f t="shared" si="702"/>
        <v>0.40115999999999996</v>
      </c>
      <c r="BS1086" s="132">
        <f t="shared" si="690"/>
        <v>0.25303000000000003</v>
      </c>
      <c r="BT1086" s="132">
        <f t="shared" si="691"/>
        <v>1.7128000000000001</v>
      </c>
      <c r="BU1086" s="132"/>
      <c r="BV1086" s="132">
        <f t="shared" si="703"/>
        <v>0.2349</v>
      </c>
      <c r="BW1086" s="133">
        <f t="shared" si="709"/>
        <v>1.9427000000000001</v>
      </c>
      <c r="BX1086" s="133">
        <f t="shared" si="709"/>
        <v>2.1635</v>
      </c>
      <c r="BY1086" s="133">
        <f t="shared" si="692"/>
        <v>0.35800000000000004</v>
      </c>
      <c r="BZ1086" s="133">
        <f t="shared" si="693"/>
        <v>0.58640000000000003</v>
      </c>
      <c r="CA1086" s="133">
        <f t="shared" si="694"/>
        <v>1.1000000000000001E-2</v>
      </c>
      <c r="CB1086" s="133">
        <f t="shared" si="695"/>
        <v>9.2469999999999999</v>
      </c>
      <c r="CC1086" s="133"/>
      <c r="CD1086" s="133">
        <f t="shared" si="696"/>
        <v>2.2907999999999999</v>
      </c>
    </row>
    <row r="1087" spans="1:82" ht="15.75" x14ac:dyDescent="0.25">
      <c r="A1087" s="125">
        <v>44185</v>
      </c>
      <c r="B1087" s="135">
        <v>16110</v>
      </c>
      <c r="C1087" s="138">
        <v>66994</v>
      </c>
      <c r="D1087" s="138">
        <v>98238</v>
      </c>
      <c r="E1087" s="138">
        <v>19727</v>
      </c>
      <c r="F1087" s="138">
        <v>50835</v>
      </c>
      <c r="G1087" s="138">
        <v>2184</v>
      </c>
      <c r="H1087" s="138">
        <v>18882</v>
      </c>
      <c r="I1087" s="138">
        <v>21111</v>
      </c>
      <c r="J1087" s="138">
        <v>131900</v>
      </c>
      <c r="K1087" s="138">
        <v>98379</v>
      </c>
      <c r="L1087" s="138">
        <v>5569</v>
      </c>
      <c r="M1087" s="138">
        <v>20387</v>
      </c>
      <c r="N1087" s="138">
        <v>111</v>
      </c>
      <c r="O1087" s="138">
        <v>17775</v>
      </c>
      <c r="P1087" s="138">
        <v>22437</v>
      </c>
      <c r="Q1087" s="135">
        <v>3580</v>
      </c>
      <c r="R1087" s="138">
        <v>16032</v>
      </c>
      <c r="S1087" s="138">
        <v>56169</v>
      </c>
      <c r="T1087" s="138">
        <v>29577</v>
      </c>
      <c r="U1087" s="138">
        <v>6036</v>
      </c>
      <c r="V1087" s="138">
        <v>39195</v>
      </c>
      <c r="W1087" s="138">
        <v>40832</v>
      </c>
      <c r="X1087" s="138">
        <v>16945</v>
      </c>
      <c r="Y1087" s="138">
        <v>13428</v>
      </c>
      <c r="Z1087" s="135">
        <v>13749</v>
      </c>
      <c r="AA1087" s="138">
        <v>63093</v>
      </c>
      <c r="AB1087" s="138">
        <v>1163</v>
      </c>
      <c r="AC1087" s="138">
        <v>709</v>
      </c>
      <c r="AD1087" s="138">
        <v>9159</v>
      </c>
      <c r="AE1087" s="138">
        <v>54569</v>
      </c>
      <c r="AF1087" s="138">
        <v>7502</v>
      </c>
      <c r="AG1087" s="138">
        <v>11010</v>
      </c>
      <c r="AH1087" s="138">
        <v>90050</v>
      </c>
      <c r="AI1087" s="138">
        <v>65810</v>
      </c>
      <c r="AJ1087" s="138">
        <v>398880</v>
      </c>
      <c r="AK1087" s="128">
        <f t="shared" si="710"/>
        <v>0.20387000000000002</v>
      </c>
      <c r="AL1087" s="129">
        <f t="shared" si="711"/>
        <v>1.611</v>
      </c>
      <c r="AM1087" s="129">
        <f t="shared" si="716"/>
        <v>3.3497000000000003</v>
      </c>
      <c r="AN1087" s="129">
        <f t="shared" si="716"/>
        <v>4.9119000000000002</v>
      </c>
      <c r="AO1087" s="129">
        <f t="shared" si="713"/>
        <v>13.190000000000001</v>
      </c>
      <c r="AP1087" s="137">
        <f t="shared" si="714"/>
        <v>4.9189500000000006</v>
      </c>
      <c r="AQ1087" s="129">
        <f t="shared" si="715"/>
        <v>0.90050000000000008</v>
      </c>
      <c r="AR1087" s="129">
        <f t="shared" si="715"/>
        <v>0.65810000000000002</v>
      </c>
      <c r="AT1087" s="131">
        <f t="shared" si="697"/>
        <v>44185</v>
      </c>
      <c r="AU1087" s="132">
        <f t="shared" si="676"/>
        <v>0.54569000000000001</v>
      </c>
      <c r="AV1087" s="132">
        <f t="shared" si="677"/>
        <v>0.6309300000000001</v>
      </c>
      <c r="AW1087" s="132">
        <f t="shared" si="678"/>
        <v>0.56169000000000002</v>
      </c>
      <c r="AX1087" s="132">
        <f t="shared" si="679"/>
        <v>7.0900000000000008E-3</v>
      </c>
      <c r="AY1087" s="132">
        <f t="shared" si="680"/>
        <v>1.1630000000000001E-2</v>
      </c>
      <c r="AZ1087" s="132">
        <f t="shared" si="681"/>
        <v>0.39195000000000002</v>
      </c>
      <c r="BA1087" s="132">
        <f t="shared" si="682"/>
        <v>0.13428000000000001</v>
      </c>
      <c r="BB1087" s="132">
        <f t="shared" si="683"/>
        <v>0.81664000000000003</v>
      </c>
      <c r="BC1087" s="132">
        <f t="shared" si="684"/>
        <v>0.13749</v>
      </c>
      <c r="BD1087" s="132">
        <f t="shared" si="685"/>
        <v>0.16945000000000002</v>
      </c>
      <c r="BE1087" s="132">
        <f t="shared" si="686"/>
        <v>7.5020000000000003E-2</v>
      </c>
      <c r="BF1087" s="132">
        <f t="shared" si="687"/>
        <v>9.1590000000000005E-2</v>
      </c>
      <c r="BG1087" s="132">
        <f t="shared" si="698"/>
        <v>1.1009999999999999E-2</v>
      </c>
      <c r="BH1087" s="132"/>
      <c r="BI1087" s="132">
        <f t="shared" si="708"/>
        <v>1.611</v>
      </c>
      <c r="BJ1087" s="132">
        <f t="shared" si="708"/>
        <v>3.3497000000000003</v>
      </c>
      <c r="BK1087" s="132">
        <f t="shared" si="708"/>
        <v>4.9119000000000002</v>
      </c>
      <c r="BL1087" s="132">
        <f t="shared" si="688"/>
        <v>0.60360000000000003</v>
      </c>
      <c r="BM1087" s="132">
        <f t="shared" si="699"/>
        <v>1.9727000000000001</v>
      </c>
      <c r="BN1087" s="132">
        <f t="shared" si="689"/>
        <v>1.0167000000000002</v>
      </c>
      <c r="BO1087" s="132"/>
      <c r="BP1087" s="132">
        <f t="shared" si="700"/>
        <v>4.9189500000000006</v>
      </c>
      <c r="BQ1087" s="132">
        <f t="shared" si="701"/>
        <v>13.190000000000001</v>
      </c>
      <c r="BR1087" s="132">
        <f t="shared" si="702"/>
        <v>0.39887999999999996</v>
      </c>
      <c r="BS1087" s="132">
        <f t="shared" si="690"/>
        <v>0.29577000000000003</v>
      </c>
      <c r="BT1087" s="132">
        <f t="shared" si="691"/>
        <v>1.6032000000000002</v>
      </c>
      <c r="BU1087" s="132"/>
      <c r="BV1087" s="132">
        <f t="shared" si="703"/>
        <v>0.21840000000000001</v>
      </c>
      <c r="BW1087" s="133">
        <f t="shared" si="709"/>
        <v>1.8882000000000001</v>
      </c>
      <c r="BX1087" s="133">
        <f t="shared" si="709"/>
        <v>2.1111</v>
      </c>
      <c r="BY1087" s="133">
        <f t="shared" si="692"/>
        <v>0.35800000000000004</v>
      </c>
      <c r="BZ1087" s="133">
        <f t="shared" si="693"/>
        <v>0.55690000000000006</v>
      </c>
      <c r="CA1087" s="133">
        <f t="shared" si="694"/>
        <v>1.11E-2</v>
      </c>
      <c r="CB1087" s="133">
        <f t="shared" si="695"/>
        <v>8.8875000000000011</v>
      </c>
      <c r="CC1087" s="133"/>
      <c r="CD1087" s="133">
        <f t="shared" si="696"/>
        <v>2.2437</v>
      </c>
    </row>
    <row r="1088" spans="1:82" ht="15.75" x14ac:dyDescent="0.25">
      <c r="A1088" s="125">
        <v>44186</v>
      </c>
      <c r="B1088" s="138">
        <v>16980</v>
      </c>
      <c r="C1088" s="138">
        <v>65486</v>
      </c>
      <c r="D1088" s="138">
        <v>96410</v>
      </c>
      <c r="E1088" s="138">
        <v>19216</v>
      </c>
      <c r="F1088" s="138">
        <v>48996</v>
      </c>
      <c r="G1088" s="138">
        <v>2095</v>
      </c>
      <c r="H1088" s="138">
        <v>17851</v>
      </c>
      <c r="I1088" s="138">
        <v>20309</v>
      </c>
      <c r="J1088" s="138">
        <v>130302</v>
      </c>
      <c r="K1088" s="138">
        <v>96194</v>
      </c>
      <c r="L1088" s="138">
        <v>5432</v>
      </c>
      <c r="M1088" s="138">
        <v>19098</v>
      </c>
      <c r="N1088" s="138">
        <v>114</v>
      </c>
      <c r="O1088" s="146">
        <v>16006</v>
      </c>
      <c r="P1088" s="146">
        <v>22859</v>
      </c>
      <c r="Q1088" s="135">
        <v>3580</v>
      </c>
      <c r="R1088" s="138">
        <v>15873</v>
      </c>
      <c r="S1088" s="138">
        <v>56771</v>
      </c>
      <c r="T1088" s="138">
        <v>24348</v>
      </c>
      <c r="U1088" s="138">
        <v>5531</v>
      </c>
      <c r="V1088" s="138">
        <v>36729</v>
      </c>
      <c r="W1088" s="138">
        <v>41251</v>
      </c>
      <c r="X1088" s="138">
        <v>16578</v>
      </c>
      <c r="Y1088" s="138">
        <v>13439</v>
      </c>
      <c r="Z1088" s="135">
        <v>13749</v>
      </c>
      <c r="AA1088" s="138">
        <v>58084</v>
      </c>
      <c r="AB1088" s="138">
        <v>1082</v>
      </c>
      <c r="AC1088" s="138">
        <v>640</v>
      </c>
      <c r="AD1088" s="138">
        <v>11330</v>
      </c>
      <c r="AE1088" s="138">
        <v>47403</v>
      </c>
      <c r="AF1088" s="138">
        <v>7393</v>
      </c>
      <c r="AG1088" s="138">
        <v>2850</v>
      </c>
      <c r="AH1088" s="138">
        <v>83250</v>
      </c>
      <c r="AI1088" s="138">
        <v>66790</v>
      </c>
      <c r="AJ1088" s="138">
        <v>401900</v>
      </c>
      <c r="AK1088" s="128">
        <f t="shared" si="710"/>
        <v>0.19098000000000001</v>
      </c>
      <c r="AL1088" s="129">
        <f t="shared" si="711"/>
        <v>1.6980000000000002</v>
      </c>
      <c r="AM1088" s="129">
        <f t="shared" si="716"/>
        <v>3.2743000000000002</v>
      </c>
      <c r="AN1088" s="129">
        <f t="shared" si="716"/>
        <v>4.8205</v>
      </c>
      <c r="AO1088" s="129">
        <f t="shared" si="713"/>
        <v>13.030200000000001</v>
      </c>
      <c r="AP1088" s="129">
        <f t="shared" si="714"/>
        <v>4.8097000000000003</v>
      </c>
      <c r="AQ1088" s="129">
        <f t="shared" si="715"/>
        <v>0.83250000000000002</v>
      </c>
      <c r="AR1088" s="129">
        <f t="shared" si="715"/>
        <v>0.66790000000000005</v>
      </c>
      <c r="AT1088" s="131">
        <f t="shared" si="697"/>
        <v>44186</v>
      </c>
      <c r="AU1088" s="132">
        <f t="shared" si="676"/>
        <v>0.47403000000000006</v>
      </c>
      <c r="AV1088" s="132">
        <f t="shared" si="677"/>
        <v>0.58084000000000002</v>
      </c>
      <c r="AW1088" s="132">
        <f t="shared" si="678"/>
        <v>0.56771000000000005</v>
      </c>
      <c r="AX1088" s="132">
        <f t="shared" si="679"/>
        <v>6.4000000000000003E-3</v>
      </c>
      <c r="AY1088" s="132">
        <f t="shared" si="680"/>
        <v>1.0820000000000001E-2</v>
      </c>
      <c r="AZ1088" s="132">
        <f t="shared" si="681"/>
        <v>0.36729000000000001</v>
      </c>
      <c r="BA1088" s="132">
        <f t="shared" si="682"/>
        <v>0.13439000000000001</v>
      </c>
      <c r="BB1088" s="132">
        <f t="shared" si="683"/>
        <v>0.82502000000000009</v>
      </c>
      <c r="BC1088" s="132">
        <f t="shared" si="684"/>
        <v>0.13749</v>
      </c>
      <c r="BD1088" s="132">
        <f t="shared" si="685"/>
        <v>0.16578000000000001</v>
      </c>
      <c r="BE1088" s="132">
        <f t="shared" si="686"/>
        <v>7.393000000000001E-2</v>
      </c>
      <c r="BF1088" s="132">
        <f t="shared" si="687"/>
        <v>0.11330000000000001</v>
      </c>
      <c r="BG1088" s="132">
        <f t="shared" si="698"/>
        <v>2.8499999999999997E-3</v>
      </c>
      <c r="BH1088" s="132"/>
      <c r="BI1088" s="132">
        <f t="shared" si="708"/>
        <v>1.6980000000000002</v>
      </c>
      <c r="BJ1088" s="132">
        <f t="shared" si="708"/>
        <v>3.2743000000000002</v>
      </c>
      <c r="BK1088" s="132">
        <f t="shared" si="708"/>
        <v>4.8205</v>
      </c>
      <c r="BL1088" s="132">
        <f t="shared" si="688"/>
        <v>0.55310000000000004</v>
      </c>
      <c r="BM1088" s="132">
        <f t="shared" si="699"/>
        <v>1.9216000000000002</v>
      </c>
      <c r="BN1088" s="132">
        <f t="shared" si="689"/>
        <v>0.97992000000000012</v>
      </c>
      <c r="BO1088" s="132"/>
      <c r="BP1088" s="132">
        <f t="shared" si="700"/>
        <v>4.8097000000000003</v>
      </c>
      <c r="BQ1088" s="132">
        <f t="shared" si="701"/>
        <v>13.030200000000001</v>
      </c>
      <c r="BR1088" s="132">
        <f t="shared" si="702"/>
        <v>0.40189999999999998</v>
      </c>
      <c r="BS1088" s="132">
        <f t="shared" si="690"/>
        <v>0.24348000000000003</v>
      </c>
      <c r="BT1088" s="132">
        <f t="shared" si="691"/>
        <v>1.5873000000000002</v>
      </c>
      <c r="BU1088" s="132"/>
      <c r="BV1088" s="132">
        <f t="shared" si="703"/>
        <v>0.20950000000000002</v>
      </c>
      <c r="BW1088" s="133">
        <f t="shared" si="709"/>
        <v>1.7851000000000001</v>
      </c>
      <c r="BX1088" s="133">
        <f t="shared" si="709"/>
        <v>2.0308999999999999</v>
      </c>
      <c r="BY1088" s="133">
        <f t="shared" si="692"/>
        <v>0.35800000000000004</v>
      </c>
      <c r="BZ1088" s="133">
        <f t="shared" si="693"/>
        <v>0.54320000000000002</v>
      </c>
      <c r="CA1088" s="133">
        <f t="shared" si="694"/>
        <v>1.14E-2</v>
      </c>
      <c r="CB1088" s="133">
        <f t="shared" si="695"/>
        <v>8.0030000000000001</v>
      </c>
      <c r="CC1088" s="133"/>
      <c r="CD1088" s="133">
        <f t="shared" si="696"/>
        <v>2.2859000000000003</v>
      </c>
    </row>
    <row r="1089" spans="1:82" ht="15.75" x14ac:dyDescent="0.25">
      <c r="A1089" s="125">
        <v>44187</v>
      </c>
      <c r="B1089" s="138">
        <v>18173</v>
      </c>
      <c r="C1089" s="138">
        <v>64052</v>
      </c>
      <c r="D1089" s="138">
        <v>94420</v>
      </c>
      <c r="E1089" s="138">
        <v>18606</v>
      </c>
      <c r="F1089" s="138">
        <v>48863</v>
      </c>
      <c r="G1089" s="138">
        <v>2013</v>
      </c>
      <c r="H1089" s="138">
        <v>16984</v>
      </c>
      <c r="I1089" s="138">
        <v>19415</v>
      </c>
      <c r="J1089" s="138">
        <v>127421</v>
      </c>
      <c r="K1089" s="138">
        <v>94603</v>
      </c>
      <c r="L1089" s="138">
        <v>5172</v>
      </c>
      <c r="M1089" s="138">
        <v>18421</v>
      </c>
      <c r="N1089" s="138">
        <v>154</v>
      </c>
      <c r="O1089" s="146">
        <v>15454</v>
      </c>
      <c r="P1089" s="146">
        <v>19496</v>
      </c>
      <c r="Q1089" s="135">
        <v>3580</v>
      </c>
      <c r="R1089" s="138">
        <v>16012</v>
      </c>
      <c r="S1089" s="138">
        <v>55484</v>
      </c>
      <c r="T1089" s="138">
        <v>28472</v>
      </c>
      <c r="U1089" s="138">
        <v>5106</v>
      </c>
      <c r="V1089" s="138">
        <v>35492</v>
      </c>
      <c r="W1089" s="138">
        <v>40415</v>
      </c>
      <c r="X1089" s="138">
        <v>15821</v>
      </c>
      <c r="Y1089" s="138">
        <v>13279</v>
      </c>
      <c r="Z1089" s="135">
        <v>13749</v>
      </c>
      <c r="AA1089" s="138">
        <v>60197</v>
      </c>
      <c r="AB1089" s="138">
        <v>1054</v>
      </c>
      <c r="AC1089" s="138">
        <v>723</v>
      </c>
      <c r="AD1089" s="138">
        <v>11920</v>
      </c>
      <c r="AE1089" s="138">
        <v>30898</v>
      </c>
      <c r="AF1089" s="138">
        <v>8281</v>
      </c>
      <c r="AG1089" s="138">
        <v>11010</v>
      </c>
      <c r="AH1089" s="138">
        <v>80230</v>
      </c>
      <c r="AI1089" s="138">
        <v>63690</v>
      </c>
      <c r="AJ1089" s="138">
        <v>394540</v>
      </c>
      <c r="AK1089" s="128">
        <f t="shared" si="710"/>
        <v>0.18421000000000001</v>
      </c>
      <c r="AL1089" s="129">
        <f t="shared" si="711"/>
        <v>1.8173000000000001</v>
      </c>
      <c r="AM1089" s="129">
        <f t="shared" si="716"/>
        <v>3.2026000000000003</v>
      </c>
      <c r="AN1089" s="129">
        <f t="shared" si="716"/>
        <v>4.7210000000000001</v>
      </c>
      <c r="AO1089" s="129">
        <f t="shared" si="713"/>
        <v>12.742100000000001</v>
      </c>
      <c r="AP1089" s="129">
        <f t="shared" si="714"/>
        <v>4.7301500000000001</v>
      </c>
      <c r="AQ1089" s="129">
        <f t="shared" si="715"/>
        <v>0.80230000000000001</v>
      </c>
      <c r="AR1089" s="129">
        <f t="shared" si="715"/>
        <v>0.63690000000000002</v>
      </c>
      <c r="AT1089" s="131">
        <f t="shared" si="697"/>
        <v>44187</v>
      </c>
      <c r="AU1089" s="132">
        <f t="shared" si="676"/>
        <v>0.30898000000000003</v>
      </c>
      <c r="AV1089" s="132">
        <f t="shared" si="677"/>
        <v>0.60197000000000001</v>
      </c>
      <c r="AW1089" s="132">
        <f t="shared" si="678"/>
        <v>0.55484</v>
      </c>
      <c r="AX1089" s="132">
        <f t="shared" si="679"/>
        <v>7.2300000000000003E-3</v>
      </c>
      <c r="AY1089" s="132">
        <f t="shared" si="680"/>
        <v>1.0540000000000001E-2</v>
      </c>
      <c r="AZ1089" s="132">
        <f t="shared" si="681"/>
        <v>0.35492000000000001</v>
      </c>
      <c r="BA1089" s="132">
        <f t="shared" si="682"/>
        <v>0.13279000000000002</v>
      </c>
      <c r="BB1089" s="132">
        <f t="shared" si="683"/>
        <v>0.80830000000000002</v>
      </c>
      <c r="BC1089" s="132">
        <f t="shared" si="684"/>
        <v>0.13749</v>
      </c>
      <c r="BD1089" s="132">
        <f t="shared" si="685"/>
        <v>0.15821000000000002</v>
      </c>
      <c r="BE1089" s="132">
        <f t="shared" si="686"/>
        <v>8.2810000000000009E-2</v>
      </c>
      <c r="BF1089" s="132">
        <f t="shared" si="687"/>
        <v>0.11920000000000001</v>
      </c>
      <c r="BG1089" s="132">
        <f t="shared" si="698"/>
        <v>1.1009999999999999E-2</v>
      </c>
      <c r="BH1089" s="132"/>
      <c r="BI1089" s="132">
        <f t="shared" si="708"/>
        <v>1.8173000000000001</v>
      </c>
      <c r="BJ1089" s="132">
        <f t="shared" si="708"/>
        <v>3.2026000000000003</v>
      </c>
      <c r="BK1089" s="132">
        <f t="shared" si="708"/>
        <v>4.7210000000000001</v>
      </c>
      <c r="BL1089" s="132">
        <f t="shared" si="688"/>
        <v>0.51060000000000005</v>
      </c>
      <c r="BM1089" s="132">
        <f t="shared" si="699"/>
        <v>1.8606</v>
      </c>
      <c r="BN1089" s="132">
        <f t="shared" si="689"/>
        <v>0.97726000000000013</v>
      </c>
      <c r="BO1089" s="132"/>
      <c r="BP1089" s="132">
        <f t="shared" si="700"/>
        <v>4.7301500000000001</v>
      </c>
      <c r="BQ1089" s="132">
        <f t="shared" si="701"/>
        <v>12.742100000000001</v>
      </c>
      <c r="BR1089" s="132">
        <f t="shared" si="702"/>
        <v>0.39454</v>
      </c>
      <c r="BS1089" s="132">
        <f t="shared" si="690"/>
        <v>0.28472000000000003</v>
      </c>
      <c r="BT1089" s="132">
        <f t="shared" si="691"/>
        <v>1.6012000000000002</v>
      </c>
      <c r="BU1089" s="132"/>
      <c r="BV1089" s="132">
        <f t="shared" si="703"/>
        <v>0.20130000000000001</v>
      </c>
      <c r="BW1089" s="133">
        <f t="shared" si="709"/>
        <v>1.6984000000000001</v>
      </c>
      <c r="BX1089" s="133">
        <f t="shared" si="709"/>
        <v>1.9415</v>
      </c>
      <c r="BY1089" s="133">
        <f t="shared" si="692"/>
        <v>0.35800000000000004</v>
      </c>
      <c r="BZ1089" s="133">
        <f t="shared" si="693"/>
        <v>0.51719999999999999</v>
      </c>
      <c r="CA1089" s="133">
        <f t="shared" si="694"/>
        <v>1.54E-2</v>
      </c>
      <c r="CB1089" s="133">
        <f t="shared" si="695"/>
        <v>7.7270000000000003</v>
      </c>
      <c r="CC1089" s="133"/>
      <c r="CD1089" s="133">
        <f t="shared" si="696"/>
        <v>1.9496</v>
      </c>
    </row>
    <row r="1090" spans="1:82" ht="15.75" x14ac:dyDescent="0.25">
      <c r="A1090" s="125">
        <v>44188</v>
      </c>
      <c r="B1090" s="138">
        <v>17530</v>
      </c>
      <c r="C1090" s="138">
        <v>62664</v>
      </c>
      <c r="D1090" s="138">
        <v>92556</v>
      </c>
      <c r="E1090" s="138">
        <v>17671</v>
      </c>
      <c r="F1090" s="138">
        <v>47926</v>
      </c>
      <c r="G1090" s="138">
        <v>1720</v>
      </c>
      <c r="H1090" s="138">
        <v>15028</v>
      </c>
      <c r="I1090" s="138">
        <v>17386</v>
      </c>
      <c r="J1090" s="138">
        <v>125485</v>
      </c>
      <c r="K1090" s="138">
        <v>91601</v>
      </c>
      <c r="L1090" s="138">
        <v>4668</v>
      </c>
      <c r="M1090" s="138">
        <v>18484</v>
      </c>
      <c r="N1090" s="138">
        <v>128</v>
      </c>
      <c r="O1090" s="146">
        <v>15114</v>
      </c>
      <c r="P1090" s="146">
        <v>18976</v>
      </c>
      <c r="Q1090" s="135">
        <v>3580</v>
      </c>
      <c r="R1090" s="138">
        <v>15583</v>
      </c>
      <c r="S1090" s="138">
        <v>56604</v>
      </c>
      <c r="T1090" s="138">
        <v>23960</v>
      </c>
      <c r="U1090" s="138">
        <v>4818</v>
      </c>
      <c r="V1090" s="138">
        <v>34556</v>
      </c>
      <c r="W1090" s="138">
        <v>40880</v>
      </c>
      <c r="X1090" s="138">
        <v>14428</v>
      </c>
      <c r="Y1090" s="138">
        <v>13679</v>
      </c>
      <c r="Z1090" s="135">
        <v>13749</v>
      </c>
      <c r="AA1090" s="138">
        <v>57367</v>
      </c>
      <c r="AB1090" s="138">
        <v>1015</v>
      </c>
      <c r="AC1090" s="138">
        <v>726</v>
      </c>
      <c r="AD1090" s="138">
        <v>7970</v>
      </c>
      <c r="AE1090" s="138">
        <v>29594</v>
      </c>
      <c r="AF1090" s="138">
        <v>7431</v>
      </c>
      <c r="AG1090" s="138">
        <v>11010</v>
      </c>
      <c r="AH1090" s="138">
        <v>57590</v>
      </c>
      <c r="AI1090" s="138">
        <v>45530</v>
      </c>
      <c r="AJ1090" s="138">
        <v>401760</v>
      </c>
      <c r="AK1090" s="128">
        <f t="shared" si="710"/>
        <v>0.18484</v>
      </c>
      <c r="AL1090" s="129">
        <f t="shared" si="711"/>
        <v>1.7530000000000001</v>
      </c>
      <c r="AM1090" s="129">
        <f t="shared" si="716"/>
        <v>3.1332</v>
      </c>
      <c r="AN1090" s="129">
        <f t="shared" si="716"/>
        <v>4.6278000000000006</v>
      </c>
      <c r="AO1090" s="129">
        <f t="shared" si="713"/>
        <v>12.548500000000001</v>
      </c>
      <c r="AP1090" s="129">
        <f t="shared" si="714"/>
        <v>4.58005</v>
      </c>
      <c r="AQ1090" s="129">
        <f t="shared" si="715"/>
        <v>0.57590000000000008</v>
      </c>
      <c r="AR1090" s="129">
        <f t="shared" si="715"/>
        <v>0.45530000000000004</v>
      </c>
      <c r="AT1090" s="131">
        <f t="shared" si="697"/>
        <v>44188</v>
      </c>
      <c r="AU1090" s="132">
        <f t="shared" si="676"/>
        <v>0.29594000000000004</v>
      </c>
      <c r="AV1090" s="132">
        <f t="shared" si="677"/>
        <v>0.57367000000000001</v>
      </c>
      <c r="AW1090" s="132">
        <f t="shared" si="678"/>
        <v>0.5660400000000001</v>
      </c>
      <c r="AX1090" s="132">
        <f t="shared" si="679"/>
        <v>7.2600000000000008E-3</v>
      </c>
      <c r="AY1090" s="132">
        <f t="shared" si="680"/>
        <v>1.0150000000000001E-2</v>
      </c>
      <c r="AZ1090" s="132">
        <f t="shared" si="681"/>
        <v>0.34556000000000003</v>
      </c>
      <c r="BA1090" s="132">
        <f t="shared" si="682"/>
        <v>0.13679000000000002</v>
      </c>
      <c r="BB1090" s="132">
        <f t="shared" si="683"/>
        <v>0.8176000000000001</v>
      </c>
      <c r="BC1090" s="132">
        <f t="shared" si="684"/>
        <v>0.13749</v>
      </c>
      <c r="BD1090" s="132">
        <f t="shared" si="685"/>
        <v>0.14428000000000002</v>
      </c>
      <c r="BE1090" s="132">
        <f t="shared" si="686"/>
        <v>7.4310000000000001E-2</v>
      </c>
      <c r="BF1090" s="132">
        <f t="shared" si="687"/>
        <v>7.9700000000000007E-2</v>
      </c>
      <c r="BG1090" s="132">
        <f t="shared" si="698"/>
        <v>1.1009999999999999E-2</v>
      </c>
      <c r="BH1090" s="132"/>
      <c r="BI1090" s="132">
        <f t="shared" si="708"/>
        <v>1.7530000000000001</v>
      </c>
      <c r="BJ1090" s="132">
        <f t="shared" si="708"/>
        <v>3.1332</v>
      </c>
      <c r="BK1090" s="132">
        <f t="shared" si="708"/>
        <v>4.6278000000000006</v>
      </c>
      <c r="BL1090" s="132">
        <f t="shared" si="688"/>
        <v>0.48180000000000001</v>
      </c>
      <c r="BM1090" s="132">
        <f t="shared" si="699"/>
        <v>1.7671000000000001</v>
      </c>
      <c r="BN1090" s="132">
        <f t="shared" si="689"/>
        <v>0.95852000000000004</v>
      </c>
      <c r="BO1090" s="132"/>
      <c r="BP1090" s="132">
        <f t="shared" si="700"/>
        <v>4.58005</v>
      </c>
      <c r="BQ1090" s="132">
        <f t="shared" si="701"/>
        <v>12.548500000000001</v>
      </c>
      <c r="BR1090" s="132">
        <f t="shared" si="702"/>
        <v>0.40176000000000001</v>
      </c>
      <c r="BS1090" s="132">
        <f t="shared" si="690"/>
        <v>0.23960000000000001</v>
      </c>
      <c r="BT1090" s="132">
        <f t="shared" si="691"/>
        <v>1.5583</v>
      </c>
      <c r="BU1090" s="132"/>
      <c r="BV1090" s="132">
        <f t="shared" si="703"/>
        <v>0.17200000000000001</v>
      </c>
      <c r="BW1090" s="133">
        <f t="shared" si="709"/>
        <v>1.5028000000000001</v>
      </c>
      <c r="BX1090" s="133">
        <f t="shared" si="709"/>
        <v>1.7386000000000001</v>
      </c>
      <c r="BY1090" s="133">
        <f t="shared" si="692"/>
        <v>0.35800000000000004</v>
      </c>
      <c r="BZ1090" s="133">
        <f t="shared" si="693"/>
        <v>0.46680000000000005</v>
      </c>
      <c r="CA1090" s="133">
        <f t="shared" si="694"/>
        <v>1.2800000000000001E-2</v>
      </c>
      <c r="CB1090" s="133">
        <f t="shared" si="695"/>
        <v>7.5570000000000004</v>
      </c>
      <c r="CC1090" s="133"/>
      <c r="CD1090" s="133">
        <f t="shared" si="696"/>
        <v>1.8976000000000002</v>
      </c>
    </row>
    <row r="1091" spans="1:82" ht="15.75" x14ac:dyDescent="0.25">
      <c r="A1091" s="125">
        <v>44189</v>
      </c>
      <c r="B1091" s="138">
        <v>17758</v>
      </c>
      <c r="C1091" s="138">
        <v>64074</v>
      </c>
      <c r="D1091" s="138">
        <v>94527</v>
      </c>
      <c r="E1091" s="138">
        <v>18067</v>
      </c>
      <c r="F1091" s="138">
        <v>49334</v>
      </c>
      <c r="G1091" s="138">
        <v>1761</v>
      </c>
      <c r="H1091" s="138">
        <v>14770</v>
      </c>
      <c r="I1091" s="138">
        <v>17009</v>
      </c>
      <c r="J1091" s="138">
        <v>127932</v>
      </c>
      <c r="K1091" s="138">
        <v>94042</v>
      </c>
      <c r="L1091" s="138">
        <v>4633</v>
      </c>
      <c r="M1091" s="138">
        <v>19286</v>
      </c>
      <c r="N1091" s="138">
        <v>131</v>
      </c>
      <c r="O1091" s="138">
        <v>15078</v>
      </c>
      <c r="P1091" s="138">
        <v>19653</v>
      </c>
      <c r="Q1091" s="135">
        <v>3580</v>
      </c>
      <c r="R1091" s="138">
        <v>15542</v>
      </c>
      <c r="S1091" s="138">
        <v>58143</v>
      </c>
      <c r="T1091" s="138">
        <v>28490</v>
      </c>
      <c r="U1091" s="138">
        <v>4763</v>
      </c>
      <c r="V1091" s="138">
        <v>35476</v>
      </c>
      <c r="W1091" s="138">
        <v>42199</v>
      </c>
      <c r="X1091" s="138">
        <v>14743</v>
      </c>
      <c r="Y1091" s="138">
        <v>14238</v>
      </c>
      <c r="Z1091" s="135">
        <v>13749</v>
      </c>
      <c r="AA1091" s="138">
        <v>60459</v>
      </c>
      <c r="AB1091" s="138">
        <v>995</v>
      </c>
      <c r="AC1091" s="138">
        <v>802</v>
      </c>
      <c r="AD1091" s="138">
        <v>9186</v>
      </c>
      <c r="AE1091" s="138">
        <v>32807</v>
      </c>
      <c r="AF1091" s="138">
        <v>6998</v>
      </c>
      <c r="AG1091" s="138">
        <v>8140</v>
      </c>
      <c r="AH1091" s="138">
        <v>77030</v>
      </c>
      <c r="AI1091" s="138">
        <v>60520</v>
      </c>
      <c r="AJ1091" s="138">
        <v>387960</v>
      </c>
      <c r="AK1091" s="128">
        <f t="shared" si="710"/>
        <v>0.19286</v>
      </c>
      <c r="AL1091" s="129">
        <f t="shared" si="711"/>
        <v>1.7758</v>
      </c>
      <c r="AM1091" s="129">
        <f t="shared" si="716"/>
        <v>3.2037</v>
      </c>
      <c r="AN1091" s="129">
        <f t="shared" si="716"/>
        <v>4.7263500000000001</v>
      </c>
      <c r="AO1091" s="129">
        <f t="shared" si="713"/>
        <v>12.793200000000001</v>
      </c>
      <c r="AP1091" s="129">
        <f t="shared" si="714"/>
        <v>4.7021000000000006</v>
      </c>
      <c r="AQ1091" s="129">
        <f t="shared" si="715"/>
        <v>0.7703000000000001</v>
      </c>
      <c r="AR1091" s="129">
        <f t="shared" si="715"/>
        <v>0.60520000000000007</v>
      </c>
      <c r="AT1091" s="131">
        <f t="shared" si="697"/>
        <v>44189</v>
      </c>
      <c r="AU1091" s="132">
        <f t="shared" ref="AU1091:AU1154" si="717">(AE1091)*0.00001</f>
        <v>0.32807000000000003</v>
      </c>
      <c r="AV1091" s="132">
        <f t="shared" ref="AV1091:AV1154" si="718">(AA1091)*0.00001</f>
        <v>0.60459000000000007</v>
      </c>
      <c r="AW1091" s="132">
        <f t="shared" ref="AW1091:AW1154" si="719">(S1091)*0.00001</f>
        <v>0.58143</v>
      </c>
      <c r="AX1091" s="132">
        <f t="shared" ref="AX1091:AX1154" si="720">(AC1091)*0.00001</f>
        <v>8.0200000000000011E-3</v>
      </c>
      <c r="AY1091" s="132">
        <f t="shared" ref="AY1091:AY1154" si="721">(AB1091)*0.00001</f>
        <v>9.9500000000000005E-3</v>
      </c>
      <c r="AZ1091" s="132">
        <f t="shared" ref="AZ1091:AZ1154" si="722">(V1091)*0.00001</f>
        <v>0.35476000000000002</v>
      </c>
      <c r="BA1091" s="132">
        <f t="shared" ref="BA1091:BA1154" si="723">(Y1091)*0.00001</f>
        <v>0.14238000000000001</v>
      </c>
      <c r="BB1091" s="132">
        <f t="shared" ref="BB1091:BB1154" si="724">(W1091)*0.00002</f>
        <v>0.84398000000000006</v>
      </c>
      <c r="BC1091" s="132">
        <f t="shared" ref="BC1091:BC1154" si="725">(Z1091)*0.00001</f>
        <v>0.13749</v>
      </c>
      <c r="BD1091" s="132">
        <f t="shared" ref="BD1091:BD1154" si="726">(X1091)*0.00001</f>
        <v>0.14743000000000001</v>
      </c>
      <c r="BE1091" s="132">
        <f t="shared" ref="BE1091:BE1154" si="727">(AF1091)*0.00001</f>
        <v>6.9980000000000001E-2</v>
      </c>
      <c r="BF1091" s="132">
        <f t="shared" ref="BF1091:BF1154" si="728">(AD1091)*0.00001</f>
        <v>9.1860000000000011E-2</v>
      </c>
      <c r="BG1091" s="132">
        <f t="shared" si="698"/>
        <v>8.1399999999999997E-3</v>
      </c>
      <c r="BH1091" s="132"/>
      <c r="BI1091" s="132">
        <f t="shared" si="708"/>
        <v>1.7758</v>
      </c>
      <c r="BJ1091" s="132">
        <f t="shared" si="708"/>
        <v>3.2037</v>
      </c>
      <c r="BK1091" s="132">
        <f t="shared" si="708"/>
        <v>4.7263500000000001</v>
      </c>
      <c r="BL1091" s="132">
        <f t="shared" ref="BL1091:BL1154" si="729">(U1091)*0.0001</f>
        <v>0.4763</v>
      </c>
      <c r="BM1091" s="132">
        <f t="shared" si="699"/>
        <v>1.8067000000000002</v>
      </c>
      <c r="BN1091" s="132">
        <f t="shared" ref="BN1091:BN1154" si="730">(F1091)*0.00002</f>
        <v>0.98668000000000011</v>
      </c>
      <c r="BO1091" s="132"/>
      <c r="BP1091" s="132">
        <f t="shared" si="700"/>
        <v>4.7021000000000006</v>
      </c>
      <c r="BQ1091" s="132">
        <f t="shared" si="701"/>
        <v>12.793200000000001</v>
      </c>
      <c r="BR1091" s="132">
        <f t="shared" si="702"/>
        <v>0.38795999999999997</v>
      </c>
      <c r="BS1091" s="132">
        <f t="shared" ref="BS1091:BS1154" si="731">(T1091)*0.00001</f>
        <v>0.28490000000000004</v>
      </c>
      <c r="BT1091" s="132">
        <f t="shared" ref="BT1091:BT1154" si="732">(R1091)*0.0001</f>
        <v>1.5542</v>
      </c>
      <c r="BU1091" s="132"/>
      <c r="BV1091" s="132">
        <f t="shared" si="703"/>
        <v>0.17610000000000001</v>
      </c>
      <c r="BW1091" s="133">
        <f t="shared" si="709"/>
        <v>1.4770000000000001</v>
      </c>
      <c r="BX1091" s="133">
        <f t="shared" si="709"/>
        <v>1.7009000000000001</v>
      </c>
      <c r="BY1091" s="133">
        <f t="shared" ref="BY1091:BY1154" si="733">(Q1091)*0.0001</f>
        <v>0.35800000000000004</v>
      </c>
      <c r="BZ1091" s="133">
        <f t="shared" ref="BZ1091:BZ1154" si="734">(L1091)*0.0001</f>
        <v>0.46330000000000005</v>
      </c>
      <c r="CA1091" s="133">
        <f t="shared" ref="CA1091:CA1154" si="735">(N1091)*0.0001</f>
        <v>1.3100000000000001E-2</v>
      </c>
      <c r="CB1091" s="133">
        <f t="shared" ref="CB1091:CB1154" si="736">(O1091)*0.0005</f>
        <v>7.5390000000000006</v>
      </c>
      <c r="CC1091" s="133"/>
      <c r="CD1091" s="133">
        <f t="shared" ref="CD1091:CD1154" si="737">(P1091)*0.0001</f>
        <v>1.9653</v>
      </c>
    </row>
    <row r="1092" spans="1:82" ht="15.75" x14ac:dyDescent="0.25">
      <c r="A1092" s="125">
        <v>44190</v>
      </c>
      <c r="B1092" s="138">
        <v>19041</v>
      </c>
      <c r="C1092" s="138">
        <v>68077</v>
      </c>
      <c r="D1092" s="138">
        <v>99330</v>
      </c>
      <c r="E1092" s="138">
        <v>21323</v>
      </c>
      <c r="F1092" s="138">
        <v>53230</v>
      </c>
      <c r="G1092" s="138">
        <v>3175</v>
      </c>
      <c r="H1092" s="138">
        <v>27835</v>
      </c>
      <c r="I1092" s="138">
        <v>27212</v>
      </c>
      <c r="J1092" s="138">
        <v>137013</v>
      </c>
      <c r="K1092" s="138">
        <v>95999</v>
      </c>
      <c r="L1092" s="138">
        <v>6943</v>
      </c>
      <c r="M1092" s="138">
        <v>24923</v>
      </c>
      <c r="N1092" s="138">
        <v>152</v>
      </c>
      <c r="O1092" s="138">
        <v>19706</v>
      </c>
      <c r="P1092" s="138">
        <v>26969</v>
      </c>
      <c r="Q1092" s="135">
        <v>3580</v>
      </c>
      <c r="R1092" s="138">
        <v>17208</v>
      </c>
      <c r="S1092" s="138">
        <v>57900</v>
      </c>
      <c r="T1092" s="138">
        <v>22694</v>
      </c>
      <c r="U1092" s="138">
        <v>6621</v>
      </c>
      <c r="V1092" s="138">
        <v>38802</v>
      </c>
      <c r="W1092" s="138">
        <v>44241</v>
      </c>
      <c r="X1092" s="138">
        <v>27524</v>
      </c>
      <c r="Y1092" s="138">
        <v>15856</v>
      </c>
      <c r="Z1092" s="135">
        <v>13749</v>
      </c>
      <c r="AA1092" s="138">
        <v>64626</v>
      </c>
      <c r="AB1092" s="138">
        <v>1713</v>
      </c>
      <c r="AC1092" s="138">
        <v>906</v>
      </c>
      <c r="AD1092" s="138">
        <v>11715</v>
      </c>
      <c r="AE1092" s="138">
        <v>36167</v>
      </c>
      <c r="AF1092" s="138">
        <v>10756</v>
      </c>
      <c r="AG1092" s="138">
        <v>11010</v>
      </c>
      <c r="AH1092" s="138">
        <v>85360</v>
      </c>
      <c r="AI1092" s="138">
        <v>72350</v>
      </c>
      <c r="AJ1092" s="145">
        <v>0</v>
      </c>
      <c r="AK1092" s="128">
        <f t="shared" si="710"/>
        <v>0.24923000000000001</v>
      </c>
      <c r="AL1092" s="129">
        <f t="shared" si="711"/>
        <v>1.9041000000000001</v>
      </c>
      <c r="AM1092" s="129">
        <f t="shared" si="716"/>
        <v>3.4038500000000003</v>
      </c>
      <c r="AN1092" s="129">
        <f t="shared" si="716"/>
        <v>4.9664999999999999</v>
      </c>
      <c r="AO1092" s="129">
        <f t="shared" si="713"/>
        <v>13.7013</v>
      </c>
      <c r="AP1092" s="129">
        <f t="shared" si="714"/>
        <v>4.7999499999999999</v>
      </c>
      <c r="AQ1092" s="129">
        <f t="shared" si="715"/>
        <v>0.85360000000000003</v>
      </c>
      <c r="AR1092" s="129">
        <f t="shared" si="715"/>
        <v>0.72350000000000003</v>
      </c>
      <c r="AT1092" s="131">
        <f t="shared" ref="AT1092:AT1155" si="738">A1092</f>
        <v>44190</v>
      </c>
      <c r="AU1092" s="132">
        <f t="shared" si="717"/>
        <v>0.36167000000000005</v>
      </c>
      <c r="AV1092" s="132">
        <f t="shared" si="718"/>
        <v>0.64626000000000006</v>
      </c>
      <c r="AW1092" s="132">
        <f t="shared" si="719"/>
        <v>0.57900000000000007</v>
      </c>
      <c r="AX1092" s="132">
        <f t="shared" si="720"/>
        <v>9.0600000000000003E-3</v>
      </c>
      <c r="AY1092" s="132">
        <f t="shared" si="721"/>
        <v>1.7130000000000003E-2</v>
      </c>
      <c r="AZ1092" s="132">
        <f t="shared" si="722"/>
        <v>0.38802000000000003</v>
      </c>
      <c r="BA1092" s="132">
        <f t="shared" si="723"/>
        <v>0.15856000000000001</v>
      </c>
      <c r="BB1092" s="132">
        <f t="shared" si="724"/>
        <v>0.88482000000000005</v>
      </c>
      <c r="BC1092" s="132">
        <f t="shared" si="725"/>
        <v>0.13749</v>
      </c>
      <c r="BD1092" s="132">
        <f t="shared" si="726"/>
        <v>0.27524000000000004</v>
      </c>
      <c r="BE1092" s="132">
        <f t="shared" si="727"/>
        <v>0.10756</v>
      </c>
      <c r="BF1092" s="132">
        <f t="shared" si="728"/>
        <v>0.11715</v>
      </c>
      <c r="BG1092" s="132">
        <f t="shared" ref="BG1092:BG1155" si="739">(AG1092)*0.000001</f>
        <v>1.1009999999999999E-2</v>
      </c>
      <c r="BH1092" s="132"/>
      <c r="BI1092" s="132">
        <f t="shared" si="708"/>
        <v>1.9041000000000001</v>
      </c>
      <c r="BJ1092" s="132">
        <f t="shared" si="708"/>
        <v>3.4038500000000003</v>
      </c>
      <c r="BK1092" s="132">
        <f t="shared" si="708"/>
        <v>4.9664999999999999</v>
      </c>
      <c r="BL1092" s="132">
        <f t="shared" si="729"/>
        <v>0.66210000000000002</v>
      </c>
      <c r="BM1092" s="132">
        <f t="shared" ref="BM1092:BM1155" si="740">((E1092)*0.0001)</f>
        <v>2.1323000000000003</v>
      </c>
      <c r="BN1092" s="132">
        <f t="shared" si="730"/>
        <v>1.0646</v>
      </c>
      <c r="BO1092" s="132"/>
      <c r="BP1092" s="132">
        <f t="shared" ref="BP1092:BP1155" si="741">(AP1092)</f>
        <v>4.7999499999999999</v>
      </c>
      <c r="BQ1092" s="132">
        <f t="shared" ref="BQ1092:BQ1155" si="742">(AO1092)</f>
        <v>13.7013</v>
      </c>
      <c r="BR1092" s="132">
        <f t="shared" ref="BR1092:BR1155" si="743">(AJ1092)*0.000001</f>
        <v>0</v>
      </c>
      <c r="BS1092" s="132">
        <f t="shared" si="731"/>
        <v>0.22694000000000003</v>
      </c>
      <c r="BT1092" s="132">
        <f t="shared" si="732"/>
        <v>1.7208000000000001</v>
      </c>
      <c r="BU1092" s="132"/>
      <c r="BV1092" s="132">
        <f t="shared" ref="BV1092:BV1155" si="744">((G1092)*0.0001)</f>
        <v>0.3175</v>
      </c>
      <c r="BW1092" s="133">
        <f t="shared" si="709"/>
        <v>2.7835000000000001</v>
      </c>
      <c r="BX1092" s="133">
        <f t="shared" si="709"/>
        <v>2.7212000000000001</v>
      </c>
      <c r="BY1092" s="133">
        <f t="shared" si="733"/>
        <v>0.35800000000000004</v>
      </c>
      <c r="BZ1092" s="133">
        <f t="shared" si="734"/>
        <v>0.69430000000000003</v>
      </c>
      <c r="CA1092" s="133">
        <f t="shared" si="735"/>
        <v>1.52E-2</v>
      </c>
      <c r="CB1092" s="133">
        <f t="shared" si="736"/>
        <v>9.8529999999999998</v>
      </c>
      <c r="CC1092" s="133"/>
      <c r="CD1092" s="133">
        <f t="shared" si="737"/>
        <v>2.6969000000000003</v>
      </c>
    </row>
    <row r="1093" spans="1:82" ht="15.75" x14ac:dyDescent="0.25">
      <c r="A1093" s="125">
        <v>44191</v>
      </c>
      <c r="B1093" s="138">
        <v>18078</v>
      </c>
      <c r="C1093" s="138">
        <v>65405</v>
      </c>
      <c r="D1093" s="138">
        <v>97192</v>
      </c>
      <c r="E1093" s="138">
        <v>19925</v>
      </c>
      <c r="F1093" s="138">
        <v>52253</v>
      </c>
      <c r="G1093" s="138">
        <v>2174</v>
      </c>
      <c r="H1093" s="138">
        <v>20388</v>
      </c>
      <c r="I1093" s="138">
        <v>21517</v>
      </c>
      <c r="J1093" s="138">
        <v>131054</v>
      </c>
      <c r="K1093" s="138">
        <v>95125</v>
      </c>
      <c r="L1093" s="138">
        <v>5737</v>
      </c>
      <c r="M1093" s="138">
        <v>21753</v>
      </c>
      <c r="N1093" s="138">
        <v>128</v>
      </c>
      <c r="O1093" s="138">
        <v>18441</v>
      </c>
      <c r="P1093" s="138">
        <v>23154</v>
      </c>
      <c r="Q1093" s="135">
        <v>3580</v>
      </c>
      <c r="R1093" s="138">
        <v>16147</v>
      </c>
      <c r="S1093" s="138">
        <v>57812</v>
      </c>
      <c r="T1093" s="138">
        <v>29628</v>
      </c>
      <c r="U1093" s="138">
        <v>5791</v>
      </c>
      <c r="V1093" s="138">
        <v>37007</v>
      </c>
      <c r="W1093" s="138">
        <v>42682</v>
      </c>
      <c r="X1093" s="138">
        <v>16473</v>
      </c>
      <c r="Y1093" s="138">
        <v>14244</v>
      </c>
      <c r="Z1093" s="135">
        <v>13749</v>
      </c>
      <c r="AA1093" s="138">
        <v>61313</v>
      </c>
      <c r="AB1093" s="138">
        <v>1219</v>
      </c>
      <c r="AC1093" s="138">
        <v>793</v>
      </c>
      <c r="AD1093" s="138">
        <v>9141</v>
      </c>
      <c r="AE1093" s="138">
        <v>39539</v>
      </c>
      <c r="AF1093" s="138">
        <v>7096</v>
      </c>
      <c r="AG1093" s="138">
        <v>11010</v>
      </c>
      <c r="AH1093" s="138">
        <v>75390</v>
      </c>
      <c r="AI1093" s="138">
        <v>60760</v>
      </c>
      <c r="AJ1093" s="138">
        <v>187300</v>
      </c>
      <c r="AK1093" s="128">
        <f t="shared" si="710"/>
        <v>0.21753000000000003</v>
      </c>
      <c r="AL1093" s="129">
        <f t="shared" si="711"/>
        <v>1.8078000000000001</v>
      </c>
      <c r="AM1093" s="129">
        <f t="shared" si="716"/>
        <v>3.2702500000000003</v>
      </c>
      <c r="AN1093" s="129">
        <f t="shared" si="716"/>
        <v>4.8596000000000004</v>
      </c>
      <c r="AO1093" s="129">
        <f t="shared" si="713"/>
        <v>13.105400000000001</v>
      </c>
      <c r="AP1093" s="129">
        <f t="shared" si="714"/>
        <v>4.7562500000000005</v>
      </c>
      <c r="AQ1093" s="129">
        <f t="shared" si="715"/>
        <v>0.75390000000000001</v>
      </c>
      <c r="AR1093" s="129">
        <f t="shared" si="715"/>
        <v>0.60760000000000003</v>
      </c>
      <c r="AT1093" s="131">
        <f t="shared" si="738"/>
        <v>44191</v>
      </c>
      <c r="AU1093" s="132">
        <f t="shared" si="717"/>
        <v>0.39539000000000002</v>
      </c>
      <c r="AV1093" s="132">
        <f t="shared" si="718"/>
        <v>0.61313000000000006</v>
      </c>
      <c r="AW1093" s="132">
        <f t="shared" si="719"/>
        <v>0.57812000000000008</v>
      </c>
      <c r="AX1093" s="132">
        <f t="shared" si="720"/>
        <v>7.9300000000000013E-3</v>
      </c>
      <c r="AY1093" s="132">
        <f t="shared" si="721"/>
        <v>1.2190000000000001E-2</v>
      </c>
      <c r="AZ1093" s="132">
        <f t="shared" si="722"/>
        <v>0.37007000000000001</v>
      </c>
      <c r="BA1093" s="132">
        <f t="shared" si="723"/>
        <v>0.14244000000000001</v>
      </c>
      <c r="BB1093" s="132">
        <f t="shared" si="724"/>
        <v>0.85364000000000007</v>
      </c>
      <c r="BC1093" s="132">
        <f t="shared" si="725"/>
        <v>0.13749</v>
      </c>
      <c r="BD1093" s="132">
        <f t="shared" si="726"/>
        <v>0.16473000000000002</v>
      </c>
      <c r="BE1093" s="132">
        <f t="shared" si="727"/>
        <v>7.0960000000000009E-2</v>
      </c>
      <c r="BF1093" s="132">
        <f t="shared" si="728"/>
        <v>9.1410000000000005E-2</v>
      </c>
      <c r="BG1093" s="132">
        <f t="shared" si="739"/>
        <v>1.1009999999999999E-2</v>
      </c>
      <c r="BH1093" s="132"/>
      <c r="BI1093" s="132">
        <f t="shared" si="708"/>
        <v>1.8078000000000001</v>
      </c>
      <c r="BJ1093" s="132">
        <f t="shared" si="708"/>
        <v>3.2702500000000003</v>
      </c>
      <c r="BK1093" s="132">
        <f t="shared" si="708"/>
        <v>4.8596000000000004</v>
      </c>
      <c r="BL1093" s="132">
        <f t="shared" si="729"/>
        <v>0.57910000000000006</v>
      </c>
      <c r="BM1093" s="132">
        <f t="shared" si="740"/>
        <v>1.9925000000000002</v>
      </c>
      <c r="BN1093" s="132">
        <f t="shared" si="730"/>
        <v>1.0450600000000001</v>
      </c>
      <c r="BO1093" s="132"/>
      <c r="BP1093" s="132">
        <f t="shared" si="741"/>
        <v>4.7562500000000005</v>
      </c>
      <c r="BQ1093" s="132">
        <f t="shared" si="742"/>
        <v>13.105400000000001</v>
      </c>
      <c r="BR1093" s="132">
        <f t="shared" si="743"/>
        <v>0.18729999999999999</v>
      </c>
      <c r="BS1093" s="132">
        <f t="shared" si="731"/>
        <v>0.29628000000000004</v>
      </c>
      <c r="BT1093" s="132">
        <f t="shared" si="732"/>
        <v>1.6147</v>
      </c>
      <c r="BU1093" s="132"/>
      <c r="BV1093" s="132">
        <f t="shared" si="744"/>
        <v>0.21740000000000001</v>
      </c>
      <c r="BW1093" s="133">
        <f t="shared" si="709"/>
        <v>2.0388000000000002</v>
      </c>
      <c r="BX1093" s="133">
        <f t="shared" si="709"/>
        <v>2.1516999999999999</v>
      </c>
      <c r="BY1093" s="133">
        <f t="shared" si="733"/>
        <v>0.35800000000000004</v>
      </c>
      <c r="BZ1093" s="133">
        <f t="shared" si="734"/>
        <v>0.57369999999999999</v>
      </c>
      <c r="CA1093" s="133">
        <f t="shared" si="735"/>
        <v>1.2800000000000001E-2</v>
      </c>
      <c r="CB1093" s="133">
        <f t="shared" si="736"/>
        <v>9.2204999999999995</v>
      </c>
      <c r="CC1093" s="133"/>
      <c r="CD1093" s="133">
        <f t="shared" si="737"/>
        <v>2.3153999999999999</v>
      </c>
    </row>
    <row r="1094" spans="1:82" ht="15.75" x14ac:dyDescent="0.25">
      <c r="A1094" s="125">
        <v>44192</v>
      </c>
      <c r="B1094" s="138">
        <v>17414</v>
      </c>
      <c r="C1094" s="138">
        <v>62833</v>
      </c>
      <c r="D1094" s="138">
        <v>94222</v>
      </c>
      <c r="E1094" s="138">
        <v>18997</v>
      </c>
      <c r="F1094" s="138">
        <v>51904</v>
      </c>
      <c r="G1094" s="138">
        <v>1898</v>
      </c>
      <c r="H1094" s="138">
        <v>17393</v>
      </c>
      <c r="I1094" s="138">
        <v>19143</v>
      </c>
      <c r="J1094" s="138">
        <v>129370</v>
      </c>
      <c r="K1094" s="138">
        <v>96930</v>
      </c>
      <c r="L1094" s="138">
        <v>5105</v>
      </c>
      <c r="M1094" s="138">
        <v>20680</v>
      </c>
      <c r="N1094" s="138">
        <v>127</v>
      </c>
      <c r="O1094" s="138">
        <v>17663</v>
      </c>
      <c r="P1094" s="138">
        <v>21325</v>
      </c>
      <c r="Q1094" s="135">
        <v>3580</v>
      </c>
      <c r="R1094" s="138">
        <v>15672</v>
      </c>
      <c r="S1094" s="138">
        <v>57276</v>
      </c>
      <c r="T1094" s="138">
        <v>24856</v>
      </c>
      <c r="U1094" s="138">
        <v>5139</v>
      </c>
      <c r="V1094" s="138">
        <v>34990</v>
      </c>
      <c r="W1094" s="138">
        <v>41637</v>
      </c>
      <c r="X1094" s="138">
        <v>14771</v>
      </c>
      <c r="Y1094" s="138">
        <v>13743</v>
      </c>
      <c r="Z1094" s="135">
        <v>13749</v>
      </c>
      <c r="AA1094" s="138">
        <v>59979</v>
      </c>
      <c r="AB1094" s="138">
        <v>1220</v>
      </c>
      <c r="AC1094" s="138">
        <v>872</v>
      </c>
      <c r="AD1094" s="138">
        <v>9322</v>
      </c>
      <c r="AE1094" s="138">
        <v>47811</v>
      </c>
      <c r="AF1094" s="138">
        <v>6989</v>
      </c>
      <c r="AG1094" s="138">
        <v>11010</v>
      </c>
      <c r="AH1094" s="138">
        <v>66050</v>
      </c>
      <c r="AI1094" s="138">
        <v>51590</v>
      </c>
      <c r="AJ1094" s="138">
        <v>405020</v>
      </c>
      <c r="AK1094" s="128">
        <f t="shared" si="710"/>
        <v>0.20680000000000001</v>
      </c>
      <c r="AL1094" s="129">
        <f t="shared" si="711"/>
        <v>1.7414000000000001</v>
      </c>
      <c r="AM1094" s="129">
        <f t="shared" si="716"/>
        <v>3.1416500000000003</v>
      </c>
      <c r="AN1094" s="129">
        <f t="shared" si="716"/>
        <v>4.7111000000000001</v>
      </c>
      <c r="AO1094" s="129">
        <f t="shared" si="713"/>
        <v>12.937000000000001</v>
      </c>
      <c r="AP1094" s="129">
        <f t="shared" si="714"/>
        <v>4.8464999999999998</v>
      </c>
      <c r="AQ1094" s="129">
        <f t="shared" si="715"/>
        <v>0.66050000000000009</v>
      </c>
      <c r="AR1094" s="129">
        <f t="shared" si="715"/>
        <v>0.51590000000000003</v>
      </c>
      <c r="AT1094" s="131">
        <f t="shared" si="738"/>
        <v>44192</v>
      </c>
      <c r="AU1094" s="132">
        <f t="shared" si="717"/>
        <v>0.47811000000000003</v>
      </c>
      <c r="AV1094" s="132">
        <f t="shared" si="718"/>
        <v>0.59979000000000005</v>
      </c>
      <c r="AW1094" s="132">
        <f t="shared" si="719"/>
        <v>0.57276000000000005</v>
      </c>
      <c r="AX1094" s="132">
        <f t="shared" si="720"/>
        <v>8.7200000000000003E-3</v>
      </c>
      <c r="AY1094" s="132">
        <f t="shared" si="721"/>
        <v>1.2200000000000001E-2</v>
      </c>
      <c r="AZ1094" s="132">
        <f t="shared" si="722"/>
        <v>0.34990000000000004</v>
      </c>
      <c r="BA1094" s="132">
        <f t="shared" si="723"/>
        <v>0.13743000000000002</v>
      </c>
      <c r="BB1094" s="132">
        <f t="shared" si="724"/>
        <v>0.83274000000000004</v>
      </c>
      <c r="BC1094" s="132">
        <f t="shared" si="725"/>
        <v>0.13749</v>
      </c>
      <c r="BD1094" s="132">
        <f t="shared" si="726"/>
        <v>0.14771000000000001</v>
      </c>
      <c r="BE1094" s="132">
        <f t="shared" si="727"/>
        <v>6.9890000000000008E-2</v>
      </c>
      <c r="BF1094" s="132">
        <f t="shared" si="728"/>
        <v>9.3220000000000011E-2</v>
      </c>
      <c r="BG1094" s="132">
        <f t="shared" si="739"/>
        <v>1.1009999999999999E-2</v>
      </c>
      <c r="BH1094" s="132"/>
      <c r="BI1094" s="132">
        <f t="shared" si="708"/>
        <v>1.7414000000000001</v>
      </c>
      <c r="BJ1094" s="132">
        <f t="shared" si="708"/>
        <v>3.1416500000000003</v>
      </c>
      <c r="BK1094" s="132">
        <f t="shared" si="708"/>
        <v>4.7111000000000001</v>
      </c>
      <c r="BL1094" s="132">
        <f t="shared" si="729"/>
        <v>0.51390000000000002</v>
      </c>
      <c r="BM1094" s="132">
        <f t="shared" si="740"/>
        <v>1.8997000000000002</v>
      </c>
      <c r="BN1094" s="132">
        <f t="shared" si="730"/>
        <v>1.0380800000000001</v>
      </c>
      <c r="BO1094" s="132"/>
      <c r="BP1094" s="132">
        <f t="shared" si="741"/>
        <v>4.8464999999999998</v>
      </c>
      <c r="BQ1094" s="132">
        <f t="shared" si="742"/>
        <v>12.937000000000001</v>
      </c>
      <c r="BR1094" s="132">
        <f t="shared" si="743"/>
        <v>0.40501999999999999</v>
      </c>
      <c r="BS1094" s="132">
        <f t="shared" si="731"/>
        <v>0.24856000000000003</v>
      </c>
      <c r="BT1094" s="132">
        <f t="shared" si="732"/>
        <v>1.5672000000000001</v>
      </c>
      <c r="BU1094" s="132"/>
      <c r="BV1094" s="132">
        <f t="shared" si="744"/>
        <v>0.1898</v>
      </c>
      <c r="BW1094" s="133">
        <f t="shared" si="709"/>
        <v>1.7393000000000001</v>
      </c>
      <c r="BX1094" s="133">
        <f t="shared" si="709"/>
        <v>1.9143000000000001</v>
      </c>
      <c r="BY1094" s="133">
        <f t="shared" si="733"/>
        <v>0.35800000000000004</v>
      </c>
      <c r="BZ1094" s="133">
        <f t="shared" si="734"/>
        <v>0.51050000000000006</v>
      </c>
      <c r="CA1094" s="133">
        <f t="shared" si="735"/>
        <v>1.2700000000000001E-2</v>
      </c>
      <c r="CB1094" s="133">
        <f t="shared" si="736"/>
        <v>8.8315000000000001</v>
      </c>
      <c r="CC1094" s="133"/>
      <c r="CD1094" s="133">
        <f t="shared" si="737"/>
        <v>2.1325000000000003</v>
      </c>
    </row>
    <row r="1095" spans="1:82" ht="15.75" x14ac:dyDescent="0.25">
      <c r="A1095" s="125">
        <v>44193</v>
      </c>
      <c r="B1095" s="138">
        <v>17119</v>
      </c>
      <c r="C1095" s="138">
        <v>60927</v>
      </c>
      <c r="D1095" s="138">
        <v>91661</v>
      </c>
      <c r="E1095" s="138">
        <v>18327</v>
      </c>
      <c r="F1095" s="138">
        <v>49321</v>
      </c>
      <c r="G1095" s="138">
        <v>1710</v>
      </c>
      <c r="H1095" s="138">
        <v>15750</v>
      </c>
      <c r="I1095" s="138">
        <v>17611</v>
      </c>
      <c r="J1095" s="138">
        <v>127106</v>
      </c>
      <c r="K1095" s="138">
        <v>94866</v>
      </c>
      <c r="L1095" s="138">
        <v>4733</v>
      </c>
      <c r="M1095" s="138">
        <v>19267</v>
      </c>
      <c r="N1095" s="138">
        <v>113</v>
      </c>
      <c r="O1095" s="138">
        <v>16517</v>
      </c>
      <c r="P1095" s="138">
        <v>20045</v>
      </c>
      <c r="Q1095" s="135">
        <v>3580</v>
      </c>
      <c r="R1095" s="138">
        <v>15039</v>
      </c>
      <c r="S1095" s="138">
        <v>58268</v>
      </c>
      <c r="T1095" s="138">
        <v>29445</v>
      </c>
      <c r="U1095" s="138">
        <v>4875</v>
      </c>
      <c r="V1095" s="138">
        <v>33092</v>
      </c>
      <c r="W1095" s="138">
        <v>40405</v>
      </c>
      <c r="X1095" s="138">
        <v>14507</v>
      </c>
      <c r="Y1095" s="138">
        <v>13801</v>
      </c>
      <c r="Z1095" s="135">
        <v>13749</v>
      </c>
      <c r="AA1095" s="138">
        <v>56501</v>
      </c>
      <c r="AB1095" s="138">
        <v>1024</v>
      </c>
      <c r="AC1095" s="138">
        <v>703</v>
      </c>
      <c r="AD1095" s="138">
        <v>9557</v>
      </c>
      <c r="AE1095" s="138">
        <v>43459</v>
      </c>
      <c r="AF1095" s="138">
        <v>7646</v>
      </c>
      <c r="AG1095" s="138">
        <v>0</v>
      </c>
      <c r="AH1095" s="138">
        <v>92210</v>
      </c>
      <c r="AI1095" s="138">
        <v>75950</v>
      </c>
      <c r="AJ1095" s="138">
        <v>400300</v>
      </c>
      <c r="AK1095" s="128">
        <f t="shared" si="710"/>
        <v>0.19267000000000001</v>
      </c>
      <c r="AL1095" s="129">
        <f t="shared" si="711"/>
        <v>1.7119</v>
      </c>
      <c r="AM1095" s="129">
        <f t="shared" si="716"/>
        <v>3.0463500000000003</v>
      </c>
      <c r="AN1095" s="129">
        <f t="shared" si="716"/>
        <v>4.5830500000000001</v>
      </c>
      <c r="AO1095" s="129">
        <f t="shared" si="713"/>
        <v>12.710600000000001</v>
      </c>
      <c r="AP1095" s="129">
        <f t="shared" si="714"/>
        <v>4.7433000000000005</v>
      </c>
      <c r="AQ1095" s="129">
        <f t="shared" si="715"/>
        <v>0.92210000000000003</v>
      </c>
      <c r="AR1095" s="129">
        <f t="shared" si="715"/>
        <v>0.75950000000000006</v>
      </c>
      <c r="AT1095" s="131">
        <f t="shared" si="738"/>
        <v>44193</v>
      </c>
      <c r="AU1095" s="132">
        <f t="shared" si="717"/>
        <v>0.43459000000000003</v>
      </c>
      <c r="AV1095" s="132">
        <f t="shared" si="718"/>
        <v>0.56501000000000001</v>
      </c>
      <c r="AW1095" s="132">
        <f t="shared" si="719"/>
        <v>0.58268000000000009</v>
      </c>
      <c r="AX1095" s="132">
        <f t="shared" si="720"/>
        <v>7.0300000000000007E-3</v>
      </c>
      <c r="AY1095" s="132">
        <f t="shared" si="721"/>
        <v>1.0240000000000001E-2</v>
      </c>
      <c r="AZ1095" s="132">
        <f t="shared" si="722"/>
        <v>0.33092000000000005</v>
      </c>
      <c r="BA1095" s="132">
        <f t="shared" si="723"/>
        <v>0.13801000000000002</v>
      </c>
      <c r="BB1095" s="132">
        <f t="shared" si="724"/>
        <v>0.80810000000000004</v>
      </c>
      <c r="BC1095" s="132">
        <f t="shared" si="725"/>
        <v>0.13749</v>
      </c>
      <c r="BD1095" s="132">
        <f t="shared" si="726"/>
        <v>0.14507</v>
      </c>
      <c r="BE1095" s="132">
        <f t="shared" si="727"/>
        <v>7.646E-2</v>
      </c>
      <c r="BF1095" s="132">
        <f t="shared" si="728"/>
        <v>9.5570000000000002E-2</v>
      </c>
      <c r="BG1095" s="132">
        <f t="shared" si="739"/>
        <v>0</v>
      </c>
      <c r="BH1095" s="132"/>
      <c r="BI1095" s="132">
        <f t="shared" si="708"/>
        <v>1.7119</v>
      </c>
      <c r="BJ1095" s="132">
        <f t="shared" si="708"/>
        <v>3.0463500000000003</v>
      </c>
      <c r="BK1095" s="132">
        <f t="shared" si="708"/>
        <v>4.5830500000000001</v>
      </c>
      <c r="BL1095" s="132">
        <f t="shared" si="729"/>
        <v>0.48750000000000004</v>
      </c>
      <c r="BM1095" s="132">
        <f t="shared" si="740"/>
        <v>1.8327</v>
      </c>
      <c r="BN1095" s="132">
        <f t="shared" si="730"/>
        <v>0.98642000000000007</v>
      </c>
      <c r="BO1095" s="132"/>
      <c r="BP1095" s="132">
        <f t="shared" si="741"/>
        <v>4.7433000000000005</v>
      </c>
      <c r="BQ1095" s="132">
        <f t="shared" si="742"/>
        <v>12.710600000000001</v>
      </c>
      <c r="BR1095" s="132">
        <f t="shared" si="743"/>
        <v>0.40029999999999999</v>
      </c>
      <c r="BS1095" s="132">
        <f t="shared" si="731"/>
        <v>0.29445000000000005</v>
      </c>
      <c r="BT1095" s="132">
        <f t="shared" si="732"/>
        <v>1.5039</v>
      </c>
      <c r="BU1095" s="132"/>
      <c r="BV1095" s="132">
        <f t="shared" si="744"/>
        <v>0.17100000000000001</v>
      </c>
      <c r="BW1095" s="133">
        <f t="shared" si="709"/>
        <v>1.5750000000000002</v>
      </c>
      <c r="BX1095" s="133">
        <f t="shared" si="709"/>
        <v>1.7611000000000001</v>
      </c>
      <c r="BY1095" s="133">
        <f t="shared" si="733"/>
        <v>0.35800000000000004</v>
      </c>
      <c r="BZ1095" s="133">
        <f t="shared" si="734"/>
        <v>0.4733</v>
      </c>
      <c r="CA1095" s="133">
        <f t="shared" si="735"/>
        <v>1.1300000000000001E-2</v>
      </c>
      <c r="CB1095" s="133">
        <f t="shared" si="736"/>
        <v>8.2584999999999997</v>
      </c>
      <c r="CC1095" s="133"/>
      <c r="CD1095" s="133">
        <f t="shared" si="737"/>
        <v>2.0045000000000002</v>
      </c>
    </row>
    <row r="1096" spans="1:82" ht="15.75" x14ac:dyDescent="0.25">
      <c r="A1096" s="125">
        <v>44194</v>
      </c>
      <c r="B1096" s="138">
        <v>16725</v>
      </c>
      <c r="C1096" s="138">
        <v>60175</v>
      </c>
      <c r="D1096" s="138">
        <v>89810</v>
      </c>
      <c r="E1096" s="138">
        <v>18007</v>
      </c>
      <c r="F1096" s="138">
        <v>47095</v>
      </c>
      <c r="G1096" s="138">
        <v>1479</v>
      </c>
      <c r="H1096" s="138">
        <v>14179</v>
      </c>
      <c r="I1096" s="138">
        <v>16267</v>
      </c>
      <c r="J1096" s="138">
        <v>123380</v>
      </c>
      <c r="K1096" s="138">
        <v>91226</v>
      </c>
      <c r="L1096" s="138">
        <v>4418</v>
      </c>
      <c r="M1096" s="138">
        <v>18587</v>
      </c>
      <c r="N1096" s="155">
        <v>113</v>
      </c>
      <c r="O1096" s="138">
        <v>15808</v>
      </c>
      <c r="P1096" s="138">
        <v>18998</v>
      </c>
      <c r="Q1096" s="135">
        <v>3580</v>
      </c>
      <c r="R1096" s="138">
        <v>15232</v>
      </c>
      <c r="S1096" s="138">
        <v>57571</v>
      </c>
      <c r="T1096" s="138">
        <v>23958</v>
      </c>
      <c r="U1096" s="138">
        <v>4561</v>
      </c>
      <c r="V1096" s="138">
        <v>32011</v>
      </c>
      <c r="W1096" s="138">
        <v>41681</v>
      </c>
      <c r="X1096" s="138">
        <v>14006</v>
      </c>
      <c r="Y1096" s="138">
        <v>13444</v>
      </c>
      <c r="Z1096" s="135">
        <v>13749</v>
      </c>
      <c r="AA1096" s="138">
        <v>56377</v>
      </c>
      <c r="AB1096" s="138">
        <v>937</v>
      </c>
      <c r="AC1096" s="138">
        <v>661</v>
      </c>
      <c r="AD1096" s="138">
        <v>10187</v>
      </c>
      <c r="AE1096" s="138">
        <v>29496</v>
      </c>
      <c r="AF1096" s="138">
        <v>8376</v>
      </c>
      <c r="AG1096" s="138">
        <v>8110</v>
      </c>
      <c r="AH1096" s="138">
        <v>58170</v>
      </c>
      <c r="AI1096" s="138">
        <v>42500</v>
      </c>
      <c r="AJ1096" s="138">
        <v>406280</v>
      </c>
      <c r="AK1096" s="128">
        <f t="shared" si="710"/>
        <v>0.18587000000000001</v>
      </c>
      <c r="AL1096" s="129">
        <f t="shared" si="711"/>
        <v>1.6725000000000001</v>
      </c>
      <c r="AM1096" s="129">
        <f t="shared" si="716"/>
        <v>3.00875</v>
      </c>
      <c r="AN1096" s="129">
        <f t="shared" si="716"/>
        <v>4.4904999999999999</v>
      </c>
      <c r="AO1096" s="129">
        <f t="shared" si="713"/>
        <v>12.338000000000001</v>
      </c>
      <c r="AP1096" s="129">
        <f t="shared" si="714"/>
        <v>4.5613000000000001</v>
      </c>
      <c r="AQ1096" s="129">
        <f t="shared" si="715"/>
        <v>0.58169999999999999</v>
      </c>
      <c r="AR1096" s="129">
        <f t="shared" si="715"/>
        <v>0.42500000000000004</v>
      </c>
      <c r="AT1096" s="131">
        <f t="shared" si="738"/>
        <v>44194</v>
      </c>
      <c r="AU1096" s="132">
        <f t="shared" si="717"/>
        <v>0.29496</v>
      </c>
      <c r="AV1096" s="132">
        <f t="shared" si="718"/>
        <v>0.56376999999999999</v>
      </c>
      <c r="AW1096" s="132">
        <f t="shared" si="719"/>
        <v>0.57571000000000006</v>
      </c>
      <c r="AX1096" s="132">
        <f t="shared" si="720"/>
        <v>6.6100000000000004E-3</v>
      </c>
      <c r="AY1096" s="132">
        <f t="shared" si="721"/>
        <v>9.3700000000000016E-3</v>
      </c>
      <c r="AZ1096" s="132">
        <f t="shared" si="722"/>
        <v>0.32011000000000001</v>
      </c>
      <c r="BA1096" s="132">
        <f t="shared" si="723"/>
        <v>0.13444</v>
      </c>
      <c r="BB1096" s="132">
        <f t="shared" si="724"/>
        <v>0.83362000000000003</v>
      </c>
      <c r="BC1096" s="132">
        <f t="shared" si="725"/>
        <v>0.13749</v>
      </c>
      <c r="BD1096" s="132">
        <f t="shared" si="726"/>
        <v>0.14006000000000002</v>
      </c>
      <c r="BE1096" s="132">
        <f t="shared" si="727"/>
        <v>8.3760000000000001E-2</v>
      </c>
      <c r="BF1096" s="132">
        <f t="shared" si="728"/>
        <v>0.10187</v>
      </c>
      <c r="BG1096" s="132">
        <f t="shared" si="739"/>
        <v>8.1099999999999992E-3</v>
      </c>
      <c r="BH1096" s="132"/>
      <c r="BI1096" s="132">
        <f t="shared" ref="BI1096:BK1159" si="745">(AL1096)</f>
        <v>1.6725000000000001</v>
      </c>
      <c r="BJ1096" s="132">
        <f t="shared" si="745"/>
        <v>3.00875</v>
      </c>
      <c r="BK1096" s="132">
        <f t="shared" si="745"/>
        <v>4.4904999999999999</v>
      </c>
      <c r="BL1096" s="132">
        <f t="shared" si="729"/>
        <v>0.45610000000000001</v>
      </c>
      <c r="BM1096" s="132">
        <f t="shared" si="740"/>
        <v>1.8007000000000002</v>
      </c>
      <c r="BN1096" s="132">
        <f t="shared" si="730"/>
        <v>0.94190000000000007</v>
      </c>
      <c r="BO1096" s="132"/>
      <c r="BP1096" s="132">
        <f t="shared" si="741"/>
        <v>4.5613000000000001</v>
      </c>
      <c r="BQ1096" s="132">
        <f t="shared" si="742"/>
        <v>12.338000000000001</v>
      </c>
      <c r="BR1096" s="132">
        <f t="shared" si="743"/>
        <v>0.40627999999999997</v>
      </c>
      <c r="BS1096" s="132">
        <f t="shared" si="731"/>
        <v>0.23958000000000002</v>
      </c>
      <c r="BT1096" s="132">
        <f t="shared" si="732"/>
        <v>1.5232000000000001</v>
      </c>
      <c r="BU1096" s="132"/>
      <c r="BV1096" s="132">
        <f t="shared" si="744"/>
        <v>0.1479</v>
      </c>
      <c r="BW1096" s="133">
        <f t="shared" si="709"/>
        <v>1.4179000000000002</v>
      </c>
      <c r="BX1096" s="133">
        <f t="shared" si="709"/>
        <v>1.6267</v>
      </c>
      <c r="BY1096" s="133">
        <f t="shared" si="733"/>
        <v>0.35800000000000004</v>
      </c>
      <c r="BZ1096" s="133">
        <f t="shared" si="734"/>
        <v>0.44180000000000003</v>
      </c>
      <c r="CA1096" s="133">
        <f t="shared" si="735"/>
        <v>1.1300000000000001E-2</v>
      </c>
      <c r="CB1096" s="133">
        <f t="shared" si="736"/>
        <v>7.9039999999999999</v>
      </c>
      <c r="CC1096" s="133"/>
      <c r="CD1096" s="133">
        <f t="shared" si="737"/>
        <v>1.8998000000000002</v>
      </c>
    </row>
    <row r="1097" spans="1:82" ht="15.75" x14ac:dyDescent="0.25">
      <c r="A1097" s="125">
        <v>44195</v>
      </c>
      <c r="B1097" s="138">
        <v>16586</v>
      </c>
      <c r="C1097" s="138">
        <v>59693</v>
      </c>
      <c r="D1097" s="138">
        <v>89651</v>
      </c>
      <c r="E1097" s="138">
        <v>17632</v>
      </c>
      <c r="F1097" s="138">
        <v>48908</v>
      </c>
      <c r="G1097" s="138">
        <v>1394</v>
      </c>
      <c r="H1097" s="138">
        <v>13706</v>
      </c>
      <c r="I1097" s="138">
        <v>15703</v>
      </c>
      <c r="J1097" s="138">
        <v>123697</v>
      </c>
      <c r="K1097" s="138">
        <v>91107</v>
      </c>
      <c r="L1097" s="138">
        <v>4226</v>
      </c>
      <c r="M1097" s="138">
        <v>18647</v>
      </c>
      <c r="N1097" s="138">
        <v>118</v>
      </c>
      <c r="O1097" s="138">
        <v>15358</v>
      </c>
      <c r="P1097" s="138">
        <v>18646</v>
      </c>
      <c r="Q1097" s="135">
        <v>3580</v>
      </c>
      <c r="R1097" s="138">
        <v>14930</v>
      </c>
      <c r="S1097" s="138">
        <v>57462</v>
      </c>
      <c r="T1097" s="138">
        <v>29247</v>
      </c>
      <c r="U1097" s="138">
        <v>4315</v>
      </c>
      <c r="V1097" s="138">
        <v>30903</v>
      </c>
      <c r="W1097" s="138">
        <v>41486</v>
      </c>
      <c r="X1097" s="138">
        <v>13488</v>
      </c>
      <c r="Y1097" s="138">
        <v>13546</v>
      </c>
      <c r="Z1097" s="135">
        <v>13749</v>
      </c>
      <c r="AA1097" s="138">
        <v>56501</v>
      </c>
      <c r="AB1097" s="138">
        <v>1030</v>
      </c>
      <c r="AC1097" s="138">
        <v>773</v>
      </c>
      <c r="AD1097" s="138">
        <v>6401</v>
      </c>
      <c r="AE1097" s="138">
        <v>29610</v>
      </c>
      <c r="AF1097" s="138">
        <v>7910</v>
      </c>
      <c r="AG1097" s="138">
        <v>11010</v>
      </c>
      <c r="AH1097" s="138">
        <v>55140</v>
      </c>
      <c r="AI1097" s="138">
        <v>41890</v>
      </c>
      <c r="AJ1097" s="138">
        <v>401840</v>
      </c>
      <c r="AK1097" s="128">
        <f>(M1097)*0.00001</f>
        <v>0.18647000000000002</v>
      </c>
      <c r="AL1097" s="129">
        <f>(B1097)*0.0001</f>
        <v>1.6586000000000001</v>
      </c>
      <c r="AM1097" s="129">
        <f>(C1097)*0.00005</f>
        <v>2.9846500000000002</v>
      </c>
      <c r="AN1097" s="129">
        <f>(D1097)*0.00005</f>
        <v>4.4825499999999998</v>
      </c>
      <c r="AO1097" s="129">
        <f>(J1097)*0.0001</f>
        <v>12.3697</v>
      </c>
      <c r="AP1097" s="129">
        <f>(K1097)*0.00005</f>
        <v>4.5553499999999998</v>
      </c>
      <c r="AQ1097" s="129">
        <f>(AH1097)*0.00001</f>
        <v>0.5514</v>
      </c>
      <c r="AR1097" s="129">
        <f>(AI1097)*0.00001</f>
        <v>0.41890000000000005</v>
      </c>
      <c r="AT1097" s="131">
        <f t="shared" si="738"/>
        <v>44195</v>
      </c>
      <c r="AU1097" s="132">
        <f t="shared" si="717"/>
        <v>0.29610000000000003</v>
      </c>
      <c r="AV1097" s="132">
        <f t="shared" si="718"/>
        <v>0.56501000000000001</v>
      </c>
      <c r="AW1097" s="132">
        <f t="shared" si="719"/>
        <v>0.57462000000000002</v>
      </c>
      <c r="AX1097" s="132">
        <f t="shared" si="720"/>
        <v>7.7300000000000008E-3</v>
      </c>
      <c r="AY1097" s="132">
        <f t="shared" si="721"/>
        <v>1.03E-2</v>
      </c>
      <c r="AZ1097" s="132">
        <f t="shared" si="722"/>
        <v>0.30903000000000003</v>
      </c>
      <c r="BA1097" s="132">
        <f t="shared" si="723"/>
        <v>0.13546000000000002</v>
      </c>
      <c r="BB1097" s="132">
        <f t="shared" si="724"/>
        <v>0.82972000000000001</v>
      </c>
      <c r="BC1097" s="132">
        <f t="shared" si="725"/>
        <v>0.13749</v>
      </c>
      <c r="BD1097" s="132">
        <f t="shared" si="726"/>
        <v>0.13488</v>
      </c>
      <c r="BE1097" s="132">
        <f t="shared" si="727"/>
        <v>7.9100000000000004E-2</v>
      </c>
      <c r="BF1097" s="132">
        <f t="shared" si="728"/>
        <v>6.4010000000000011E-2</v>
      </c>
      <c r="BG1097" s="132">
        <f t="shared" si="739"/>
        <v>1.1009999999999999E-2</v>
      </c>
      <c r="BH1097" s="132"/>
      <c r="BI1097" s="132">
        <f t="shared" si="745"/>
        <v>1.6586000000000001</v>
      </c>
      <c r="BJ1097" s="132">
        <f t="shared" si="745"/>
        <v>2.9846500000000002</v>
      </c>
      <c r="BK1097" s="132">
        <f t="shared" si="745"/>
        <v>4.4825499999999998</v>
      </c>
      <c r="BL1097" s="132">
        <f t="shared" si="729"/>
        <v>0.43149999999999999</v>
      </c>
      <c r="BM1097" s="132">
        <f t="shared" si="740"/>
        <v>1.7632000000000001</v>
      </c>
      <c r="BN1097" s="132">
        <f t="shared" si="730"/>
        <v>0.97816000000000003</v>
      </c>
      <c r="BO1097" s="132"/>
      <c r="BP1097" s="132">
        <f t="shared" si="741"/>
        <v>4.5553499999999998</v>
      </c>
      <c r="BQ1097" s="132">
        <f t="shared" si="742"/>
        <v>12.3697</v>
      </c>
      <c r="BR1097" s="132">
        <f t="shared" si="743"/>
        <v>0.40183999999999997</v>
      </c>
      <c r="BS1097" s="132">
        <f t="shared" si="731"/>
        <v>0.29247000000000001</v>
      </c>
      <c r="BT1097" s="132">
        <f t="shared" si="732"/>
        <v>1.4930000000000001</v>
      </c>
      <c r="BU1097" s="132"/>
      <c r="BV1097" s="132">
        <f t="shared" si="744"/>
        <v>0.1394</v>
      </c>
      <c r="BW1097" s="133">
        <f t="shared" ref="BW1097:BX1160" si="746">(H1097)*0.0001</f>
        <v>1.3706</v>
      </c>
      <c r="BX1097" s="133">
        <f t="shared" si="746"/>
        <v>1.5703</v>
      </c>
      <c r="BY1097" s="133">
        <f t="shared" si="733"/>
        <v>0.35800000000000004</v>
      </c>
      <c r="BZ1097" s="133">
        <f t="shared" si="734"/>
        <v>0.42260000000000003</v>
      </c>
      <c r="CA1097" s="133">
        <f t="shared" si="735"/>
        <v>1.18E-2</v>
      </c>
      <c r="CB1097" s="133">
        <f t="shared" si="736"/>
        <v>7.6790000000000003</v>
      </c>
      <c r="CC1097" s="133"/>
      <c r="CD1097" s="133">
        <f t="shared" si="737"/>
        <v>1.8646</v>
      </c>
    </row>
    <row r="1098" spans="1:82" ht="15.75" x14ac:dyDescent="0.25">
      <c r="A1098" s="125">
        <v>44196</v>
      </c>
      <c r="B1098" s="138">
        <v>16774</v>
      </c>
      <c r="C1098" s="138">
        <v>60027</v>
      </c>
      <c r="D1098" s="138">
        <v>89704</v>
      </c>
      <c r="E1098" s="138">
        <v>17456</v>
      </c>
      <c r="F1098" s="138">
        <v>48831</v>
      </c>
      <c r="G1098" s="138">
        <v>1551</v>
      </c>
      <c r="H1098" s="138">
        <v>13864</v>
      </c>
      <c r="I1098" s="138">
        <v>15351</v>
      </c>
      <c r="J1098" s="138">
        <v>124280</v>
      </c>
      <c r="K1098" s="138">
        <v>91400</v>
      </c>
      <c r="L1098" s="138">
        <v>4180</v>
      </c>
      <c r="M1098" s="138">
        <v>18883</v>
      </c>
      <c r="N1098" s="138">
        <v>103</v>
      </c>
      <c r="O1098" s="138">
        <v>15791</v>
      </c>
      <c r="P1098" s="138">
        <v>18466</v>
      </c>
      <c r="Q1098" s="135">
        <v>3580</v>
      </c>
      <c r="R1098" s="138">
        <v>14861</v>
      </c>
      <c r="S1098" s="138">
        <v>58270</v>
      </c>
      <c r="T1098" s="138">
        <v>23642</v>
      </c>
      <c r="U1098" s="138">
        <v>4250</v>
      </c>
      <c r="V1098" s="138">
        <v>31712</v>
      </c>
      <c r="W1098" s="138">
        <v>41087</v>
      </c>
      <c r="X1098" s="138">
        <v>14389</v>
      </c>
      <c r="Y1098" s="138">
        <v>13211</v>
      </c>
      <c r="Z1098" s="135">
        <v>13749</v>
      </c>
      <c r="AA1098" s="138">
        <v>55963</v>
      </c>
      <c r="AB1098" s="138">
        <v>1285</v>
      </c>
      <c r="AC1098" s="138">
        <v>1088</v>
      </c>
      <c r="AD1098" s="138">
        <v>7514</v>
      </c>
      <c r="AE1098" s="138">
        <v>31837</v>
      </c>
      <c r="AF1098" s="138">
        <v>7392</v>
      </c>
      <c r="AG1098" s="138">
        <v>440</v>
      </c>
      <c r="AH1098" s="138">
        <v>48310</v>
      </c>
      <c r="AI1098" s="138">
        <v>39060</v>
      </c>
      <c r="AJ1098" s="138">
        <v>407600</v>
      </c>
      <c r="AK1098" s="128">
        <f t="shared" si="710"/>
        <v>0.18883000000000003</v>
      </c>
      <c r="AL1098" s="129">
        <f t="shared" si="711"/>
        <v>1.6774</v>
      </c>
      <c r="AM1098" s="129">
        <f t="shared" si="716"/>
        <v>3.00135</v>
      </c>
      <c r="AN1098" s="129">
        <f t="shared" si="716"/>
        <v>4.4851999999999999</v>
      </c>
      <c r="AO1098" s="129">
        <f t="shared" si="713"/>
        <v>12.428000000000001</v>
      </c>
      <c r="AP1098" s="129">
        <f t="shared" si="714"/>
        <v>4.57</v>
      </c>
      <c r="AQ1098" s="129">
        <f t="shared" si="715"/>
        <v>0.48310000000000003</v>
      </c>
      <c r="AR1098" s="129">
        <f t="shared" si="715"/>
        <v>0.39060000000000006</v>
      </c>
      <c r="AT1098" s="131">
        <f t="shared" si="738"/>
        <v>44196</v>
      </c>
      <c r="AU1098" s="132">
        <f t="shared" si="717"/>
        <v>0.31837000000000004</v>
      </c>
      <c r="AV1098" s="132">
        <f t="shared" si="718"/>
        <v>0.55963000000000007</v>
      </c>
      <c r="AW1098" s="132">
        <f t="shared" si="719"/>
        <v>0.5827</v>
      </c>
      <c r="AX1098" s="132">
        <f t="shared" si="720"/>
        <v>1.0880000000000001E-2</v>
      </c>
      <c r="AY1098" s="132">
        <f t="shared" si="721"/>
        <v>1.285E-2</v>
      </c>
      <c r="AZ1098" s="132">
        <f t="shared" si="722"/>
        <v>0.31712000000000001</v>
      </c>
      <c r="BA1098" s="132">
        <f t="shared" si="723"/>
        <v>0.13211000000000001</v>
      </c>
      <c r="BB1098" s="132">
        <f t="shared" si="724"/>
        <v>0.82174000000000003</v>
      </c>
      <c r="BC1098" s="132">
        <f t="shared" si="725"/>
        <v>0.13749</v>
      </c>
      <c r="BD1098" s="132">
        <f t="shared" si="726"/>
        <v>0.14389000000000002</v>
      </c>
      <c r="BE1098" s="132">
        <f t="shared" si="727"/>
        <v>7.392E-2</v>
      </c>
      <c r="BF1098" s="132">
        <f t="shared" si="728"/>
        <v>7.5140000000000012E-2</v>
      </c>
      <c r="BG1098" s="132">
        <f t="shared" si="739"/>
        <v>4.3999999999999996E-4</v>
      </c>
      <c r="BH1098" s="132"/>
      <c r="BI1098" s="132">
        <f t="shared" si="745"/>
        <v>1.6774</v>
      </c>
      <c r="BJ1098" s="132">
        <f t="shared" si="745"/>
        <v>3.00135</v>
      </c>
      <c r="BK1098" s="132">
        <f t="shared" si="745"/>
        <v>4.4851999999999999</v>
      </c>
      <c r="BL1098" s="132">
        <f t="shared" si="729"/>
        <v>0.42500000000000004</v>
      </c>
      <c r="BM1098" s="132">
        <f t="shared" si="740"/>
        <v>1.7456</v>
      </c>
      <c r="BN1098" s="132">
        <f t="shared" si="730"/>
        <v>0.97662000000000004</v>
      </c>
      <c r="BO1098" s="132"/>
      <c r="BP1098" s="132">
        <f t="shared" si="741"/>
        <v>4.57</v>
      </c>
      <c r="BQ1098" s="132">
        <f t="shared" si="742"/>
        <v>12.428000000000001</v>
      </c>
      <c r="BR1098" s="132">
        <f t="shared" si="743"/>
        <v>0.40759999999999996</v>
      </c>
      <c r="BS1098" s="132">
        <f t="shared" si="731"/>
        <v>0.23642000000000002</v>
      </c>
      <c r="BT1098" s="132">
        <f t="shared" si="732"/>
        <v>1.4861</v>
      </c>
      <c r="BU1098" s="132"/>
      <c r="BV1098" s="132">
        <f t="shared" si="744"/>
        <v>0.15510000000000002</v>
      </c>
      <c r="BW1098" s="133">
        <f t="shared" si="746"/>
        <v>1.3864000000000001</v>
      </c>
      <c r="BX1098" s="133">
        <f t="shared" si="746"/>
        <v>1.5351000000000001</v>
      </c>
      <c r="BY1098" s="133">
        <f t="shared" si="733"/>
        <v>0.35800000000000004</v>
      </c>
      <c r="BZ1098" s="133">
        <f t="shared" si="734"/>
        <v>0.41800000000000004</v>
      </c>
      <c r="CA1098" s="133">
        <f t="shared" si="735"/>
        <v>1.03E-2</v>
      </c>
      <c r="CB1098" s="133">
        <f t="shared" si="736"/>
        <v>7.8955000000000002</v>
      </c>
      <c r="CC1098" s="133"/>
      <c r="CD1098" s="133">
        <f t="shared" si="737"/>
        <v>1.8466</v>
      </c>
    </row>
    <row r="1099" spans="1:82" ht="15.75" x14ac:dyDescent="0.25">
      <c r="A1099" s="125">
        <v>44197</v>
      </c>
      <c r="B1099" s="126">
        <v>16276</v>
      </c>
      <c r="C1099" s="126">
        <v>58106</v>
      </c>
      <c r="D1099" s="126">
        <v>86923</v>
      </c>
      <c r="E1099" s="126">
        <v>16659</v>
      </c>
      <c r="F1099" s="126">
        <v>49498</v>
      </c>
      <c r="G1099" s="126">
        <v>1709</v>
      </c>
      <c r="H1099" s="126">
        <v>14612</v>
      </c>
      <c r="I1099" s="126">
        <v>15622</v>
      </c>
      <c r="J1099" s="126">
        <v>120350</v>
      </c>
      <c r="K1099" s="126">
        <v>88866</v>
      </c>
      <c r="L1099" s="126">
        <v>4071</v>
      </c>
      <c r="M1099" s="126">
        <v>19868</v>
      </c>
      <c r="N1099" s="126">
        <v>112</v>
      </c>
      <c r="O1099" s="126">
        <v>17315</v>
      </c>
      <c r="P1099" s="126">
        <v>19158</v>
      </c>
      <c r="Q1099" s="135">
        <v>3174</v>
      </c>
      <c r="R1099" s="126">
        <v>15066</v>
      </c>
      <c r="S1099" s="126">
        <v>54668</v>
      </c>
      <c r="T1099" s="126">
        <v>29977</v>
      </c>
      <c r="U1099" s="126">
        <v>4128</v>
      </c>
      <c r="V1099" s="126">
        <v>31817</v>
      </c>
      <c r="W1099" s="126">
        <v>40325</v>
      </c>
      <c r="X1099" s="126">
        <v>16314</v>
      </c>
      <c r="Y1099" s="126">
        <v>13328</v>
      </c>
      <c r="Z1099" s="135">
        <v>13981</v>
      </c>
      <c r="AA1099" s="126">
        <v>57831</v>
      </c>
      <c r="AB1099" s="126">
        <v>1576</v>
      </c>
      <c r="AC1099" s="126">
        <v>1066</v>
      </c>
      <c r="AD1099" s="126">
        <v>5462</v>
      </c>
      <c r="AE1099" s="126">
        <v>30731</v>
      </c>
      <c r="AF1099" s="126">
        <v>7361</v>
      </c>
      <c r="AG1099" s="126">
        <v>11010</v>
      </c>
      <c r="AH1099" s="126">
        <v>59210</v>
      </c>
      <c r="AI1099" s="126">
        <v>42610</v>
      </c>
      <c r="AJ1099" s="126">
        <v>401280</v>
      </c>
      <c r="AK1099" s="128">
        <f t="shared" si="710"/>
        <v>0.19868000000000002</v>
      </c>
      <c r="AL1099" s="129">
        <f t="shared" si="711"/>
        <v>1.6276000000000002</v>
      </c>
      <c r="AM1099" s="129">
        <f t="shared" si="716"/>
        <v>2.9053</v>
      </c>
      <c r="AN1099" s="129">
        <f t="shared" si="716"/>
        <v>4.3461500000000006</v>
      </c>
      <c r="AO1099" s="129">
        <f t="shared" si="713"/>
        <v>12.035</v>
      </c>
      <c r="AP1099" s="129">
        <f t="shared" si="714"/>
        <v>4.4432999999999998</v>
      </c>
      <c r="AQ1099" s="129">
        <f>(AH1099)*0.00001</f>
        <v>0.59210000000000007</v>
      </c>
      <c r="AR1099" s="129">
        <f>(AI1099)*0.00001</f>
        <v>0.42610000000000003</v>
      </c>
      <c r="AT1099" s="131">
        <f t="shared" si="738"/>
        <v>44197</v>
      </c>
      <c r="AU1099" s="132">
        <f t="shared" si="717"/>
        <v>0.30731000000000003</v>
      </c>
      <c r="AV1099" s="132">
        <f t="shared" si="718"/>
        <v>0.5783100000000001</v>
      </c>
      <c r="AW1099" s="132">
        <f t="shared" si="719"/>
        <v>0.54668000000000005</v>
      </c>
      <c r="AX1099" s="132">
        <f t="shared" si="720"/>
        <v>1.0660000000000001E-2</v>
      </c>
      <c r="AY1099" s="132">
        <f t="shared" si="721"/>
        <v>1.576E-2</v>
      </c>
      <c r="AZ1099" s="132">
        <f t="shared" si="722"/>
        <v>0.31817000000000001</v>
      </c>
      <c r="BA1099" s="132">
        <f t="shared" si="723"/>
        <v>0.13328000000000001</v>
      </c>
      <c r="BB1099" s="132">
        <f t="shared" si="724"/>
        <v>0.80650000000000011</v>
      </c>
      <c r="BC1099" s="132">
        <f t="shared" si="725"/>
        <v>0.13981000000000002</v>
      </c>
      <c r="BD1099" s="132">
        <f t="shared" si="726"/>
        <v>0.16314000000000001</v>
      </c>
      <c r="BE1099" s="132">
        <f t="shared" si="727"/>
        <v>7.3610000000000009E-2</v>
      </c>
      <c r="BF1099" s="132">
        <f t="shared" si="728"/>
        <v>5.4620000000000002E-2</v>
      </c>
      <c r="BG1099" s="132">
        <f t="shared" si="739"/>
        <v>1.1009999999999999E-2</v>
      </c>
      <c r="BH1099" s="132"/>
      <c r="BI1099" s="132">
        <f t="shared" si="745"/>
        <v>1.6276000000000002</v>
      </c>
      <c r="BJ1099" s="132">
        <f t="shared" si="745"/>
        <v>2.9053</v>
      </c>
      <c r="BK1099" s="132">
        <f t="shared" si="745"/>
        <v>4.3461500000000006</v>
      </c>
      <c r="BL1099" s="132">
        <f t="shared" si="729"/>
        <v>0.4128</v>
      </c>
      <c r="BM1099" s="132">
        <f t="shared" si="740"/>
        <v>1.6659000000000002</v>
      </c>
      <c r="BN1099" s="132">
        <f t="shared" si="730"/>
        <v>0.98996000000000006</v>
      </c>
      <c r="BO1099" s="132"/>
      <c r="BP1099" s="132">
        <f t="shared" si="741"/>
        <v>4.4432999999999998</v>
      </c>
      <c r="BQ1099" s="132">
        <f t="shared" si="742"/>
        <v>12.035</v>
      </c>
      <c r="BR1099" s="132">
        <f t="shared" si="743"/>
        <v>0.40127999999999997</v>
      </c>
      <c r="BS1099" s="132">
        <f t="shared" si="731"/>
        <v>0.29977000000000004</v>
      </c>
      <c r="BT1099" s="132">
        <f t="shared" si="732"/>
        <v>1.5066000000000002</v>
      </c>
      <c r="BU1099" s="132"/>
      <c r="BV1099" s="132">
        <f t="shared" si="744"/>
        <v>0.1709</v>
      </c>
      <c r="BW1099" s="133">
        <f t="shared" si="746"/>
        <v>1.4612000000000001</v>
      </c>
      <c r="BX1099" s="133">
        <f t="shared" si="746"/>
        <v>1.5622</v>
      </c>
      <c r="BY1099" s="133">
        <f t="shared" si="733"/>
        <v>0.31740000000000002</v>
      </c>
      <c r="BZ1099" s="133">
        <f t="shared" si="734"/>
        <v>0.40710000000000002</v>
      </c>
      <c r="CA1099" s="133">
        <f t="shared" si="735"/>
        <v>1.12E-2</v>
      </c>
      <c r="CB1099" s="133">
        <f t="shared" si="736"/>
        <v>8.6575000000000006</v>
      </c>
      <c r="CC1099" s="133"/>
      <c r="CD1099" s="133">
        <f t="shared" si="737"/>
        <v>1.9158000000000002</v>
      </c>
    </row>
    <row r="1100" spans="1:82" ht="15.75" x14ac:dyDescent="0.25">
      <c r="A1100" s="125">
        <v>44198</v>
      </c>
      <c r="B1100" s="126">
        <v>17872</v>
      </c>
      <c r="C1100" s="126">
        <v>63929</v>
      </c>
      <c r="D1100" s="126">
        <v>94267</v>
      </c>
      <c r="E1100" s="126">
        <v>20969</v>
      </c>
      <c r="F1100" s="126">
        <v>51357</v>
      </c>
      <c r="G1100" s="126">
        <v>1938</v>
      </c>
      <c r="H1100" s="126">
        <v>18472</v>
      </c>
      <c r="I1100" s="126">
        <v>19483</v>
      </c>
      <c r="J1100" s="126">
        <v>135322</v>
      </c>
      <c r="K1100" s="126">
        <v>102319</v>
      </c>
      <c r="L1100" s="126">
        <v>5129</v>
      </c>
      <c r="M1100" s="126">
        <v>22522</v>
      </c>
      <c r="N1100" s="126">
        <v>124</v>
      </c>
      <c r="O1100" s="126">
        <v>18409</v>
      </c>
      <c r="P1100" s="126">
        <v>22457</v>
      </c>
      <c r="Q1100" s="135">
        <v>3174</v>
      </c>
      <c r="R1100" s="126">
        <v>16661</v>
      </c>
      <c r="S1100" s="126">
        <v>58432</v>
      </c>
      <c r="T1100" s="126">
        <v>25702</v>
      </c>
      <c r="U1100" s="126">
        <v>6529</v>
      </c>
      <c r="V1100" s="126">
        <v>34653</v>
      </c>
      <c r="W1100" s="126">
        <v>43979</v>
      </c>
      <c r="X1100" s="126">
        <v>19839</v>
      </c>
      <c r="Y1100" s="126">
        <v>15061</v>
      </c>
      <c r="Z1100" s="135">
        <v>13981</v>
      </c>
      <c r="AA1100" s="126">
        <v>58391</v>
      </c>
      <c r="AB1100" s="126">
        <v>2070</v>
      </c>
      <c r="AC1100" s="126">
        <v>849</v>
      </c>
      <c r="AD1100" s="126">
        <v>11878</v>
      </c>
      <c r="AE1100" s="126">
        <v>32497</v>
      </c>
      <c r="AF1100" s="126">
        <v>9790</v>
      </c>
      <c r="AG1100" s="126">
        <v>8390</v>
      </c>
      <c r="AH1100" s="126">
        <v>92980</v>
      </c>
      <c r="AI1100" s="126">
        <v>76120</v>
      </c>
      <c r="AJ1100" s="126">
        <v>399280</v>
      </c>
      <c r="AK1100" s="128">
        <f t="shared" si="710"/>
        <v>0.22522000000000003</v>
      </c>
      <c r="AL1100" s="129">
        <f t="shared" si="711"/>
        <v>1.7872000000000001</v>
      </c>
      <c r="AM1100" s="129">
        <f t="shared" ref="AM1100:AN1115" si="747">(C1100)*0.00005</f>
        <v>3.19645</v>
      </c>
      <c r="AN1100" s="129">
        <f t="shared" si="747"/>
        <v>4.7133500000000002</v>
      </c>
      <c r="AO1100" s="129">
        <f t="shared" si="713"/>
        <v>13.532200000000001</v>
      </c>
      <c r="AP1100" s="129">
        <f t="shared" si="714"/>
        <v>5.1159500000000007</v>
      </c>
      <c r="AQ1100" s="129">
        <f t="shared" ref="AQ1100:AR1129" si="748">(AH1100)*0.00001</f>
        <v>0.92980000000000007</v>
      </c>
      <c r="AR1100" s="129">
        <f t="shared" si="748"/>
        <v>0.7612000000000001</v>
      </c>
      <c r="AT1100" s="131">
        <f t="shared" si="738"/>
        <v>44198</v>
      </c>
      <c r="AU1100" s="132">
        <f t="shared" si="717"/>
        <v>0.32497000000000004</v>
      </c>
      <c r="AV1100" s="132">
        <f t="shared" si="718"/>
        <v>0.58391000000000004</v>
      </c>
      <c r="AW1100" s="132">
        <f t="shared" si="719"/>
        <v>0.58432000000000006</v>
      </c>
      <c r="AX1100" s="132">
        <f t="shared" si="720"/>
        <v>8.490000000000001E-3</v>
      </c>
      <c r="AY1100" s="132">
        <f t="shared" si="721"/>
        <v>2.0700000000000003E-2</v>
      </c>
      <c r="AZ1100" s="132">
        <f t="shared" si="722"/>
        <v>0.34653</v>
      </c>
      <c r="BA1100" s="132">
        <f t="shared" si="723"/>
        <v>0.15061000000000002</v>
      </c>
      <c r="BB1100" s="132">
        <f t="shared" si="724"/>
        <v>0.87958000000000003</v>
      </c>
      <c r="BC1100" s="132">
        <f t="shared" si="725"/>
        <v>0.13981000000000002</v>
      </c>
      <c r="BD1100" s="132">
        <f t="shared" si="726"/>
        <v>0.19839000000000001</v>
      </c>
      <c r="BE1100" s="132">
        <f t="shared" si="727"/>
        <v>9.7900000000000015E-2</v>
      </c>
      <c r="BF1100" s="132">
        <f t="shared" si="728"/>
        <v>0.11878000000000001</v>
      </c>
      <c r="BG1100" s="132">
        <f t="shared" si="739"/>
        <v>8.3899999999999999E-3</v>
      </c>
      <c r="BH1100" s="132"/>
      <c r="BI1100" s="132">
        <f t="shared" si="745"/>
        <v>1.7872000000000001</v>
      </c>
      <c r="BJ1100" s="132">
        <f t="shared" si="745"/>
        <v>3.19645</v>
      </c>
      <c r="BK1100" s="132">
        <f t="shared" si="745"/>
        <v>4.7133500000000002</v>
      </c>
      <c r="BL1100" s="132">
        <f t="shared" si="729"/>
        <v>0.65290000000000004</v>
      </c>
      <c r="BM1100" s="132">
        <f t="shared" si="740"/>
        <v>2.0969000000000002</v>
      </c>
      <c r="BN1100" s="132">
        <f t="shared" si="730"/>
        <v>1.0271400000000002</v>
      </c>
      <c r="BO1100" s="132"/>
      <c r="BP1100" s="132">
        <f t="shared" si="741"/>
        <v>5.1159500000000007</v>
      </c>
      <c r="BQ1100" s="132">
        <f t="shared" si="742"/>
        <v>13.532200000000001</v>
      </c>
      <c r="BR1100" s="132">
        <f t="shared" si="743"/>
        <v>0.39927999999999997</v>
      </c>
      <c r="BS1100" s="132">
        <f t="shared" si="731"/>
        <v>0.25702000000000003</v>
      </c>
      <c r="BT1100" s="132">
        <f t="shared" si="732"/>
        <v>1.6661000000000001</v>
      </c>
      <c r="BU1100" s="132"/>
      <c r="BV1100" s="132">
        <f t="shared" si="744"/>
        <v>0.1938</v>
      </c>
      <c r="BW1100" s="133">
        <f t="shared" si="746"/>
        <v>1.8472000000000002</v>
      </c>
      <c r="BX1100" s="133">
        <f t="shared" si="746"/>
        <v>1.9483000000000001</v>
      </c>
      <c r="BY1100" s="133">
        <f t="shared" si="733"/>
        <v>0.31740000000000002</v>
      </c>
      <c r="BZ1100" s="133">
        <f t="shared" si="734"/>
        <v>0.51290000000000002</v>
      </c>
      <c r="CA1100" s="133">
        <f t="shared" si="735"/>
        <v>1.2400000000000001E-2</v>
      </c>
      <c r="CB1100" s="133">
        <f t="shared" si="736"/>
        <v>9.2044999999999995</v>
      </c>
      <c r="CC1100" s="133"/>
      <c r="CD1100" s="133">
        <f t="shared" si="737"/>
        <v>2.2457000000000003</v>
      </c>
    </row>
    <row r="1101" spans="1:82" ht="15.75" x14ac:dyDescent="0.25">
      <c r="A1101" s="125">
        <v>44199</v>
      </c>
      <c r="B1101" s="126">
        <v>17932</v>
      </c>
      <c r="C1101" s="126">
        <v>63763</v>
      </c>
      <c r="D1101" s="126">
        <v>94337</v>
      </c>
      <c r="E1101" s="126">
        <v>20290</v>
      </c>
      <c r="F1101" s="126">
        <v>51550</v>
      </c>
      <c r="G1101" s="126">
        <v>1823</v>
      </c>
      <c r="H1101" s="126">
        <v>18218</v>
      </c>
      <c r="I1101" s="126">
        <v>19571</v>
      </c>
      <c r="J1101" s="126">
        <v>131389</v>
      </c>
      <c r="K1101" s="126">
        <v>99813</v>
      </c>
      <c r="L1101" s="126">
        <v>5238</v>
      </c>
      <c r="M1101" s="126">
        <v>21024</v>
      </c>
      <c r="N1101" s="126">
        <v>112</v>
      </c>
      <c r="O1101" s="126">
        <v>17757</v>
      </c>
      <c r="P1101" s="126">
        <v>21576</v>
      </c>
      <c r="Q1101" s="135">
        <v>3174</v>
      </c>
      <c r="R1101" s="126">
        <v>16073</v>
      </c>
      <c r="S1101" s="126">
        <v>57575</v>
      </c>
      <c r="T1101" s="126">
        <v>29565</v>
      </c>
      <c r="U1101" s="126">
        <v>6206</v>
      </c>
      <c r="V1101" s="126">
        <v>35228</v>
      </c>
      <c r="W1101" s="126">
        <v>41067</v>
      </c>
      <c r="X1101" s="126">
        <v>18477</v>
      </c>
      <c r="Y1101" s="126">
        <v>14603</v>
      </c>
      <c r="Z1101" s="135">
        <v>13981</v>
      </c>
      <c r="AA1101" s="126">
        <v>63084</v>
      </c>
      <c r="AB1101" s="126">
        <v>1604</v>
      </c>
      <c r="AC1101" s="126">
        <v>805</v>
      </c>
      <c r="AD1101" s="126">
        <v>9692</v>
      </c>
      <c r="AE1101" s="126">
        <v>33191</v>
      </c>
      <c r="AF1101" s="126">
        <v>8084</v>
      </c>
      <c r="AG1101" s="126">
        <v>11010</v>
      </c>
      <c r="AH1101" s="126">
        <v>82050</v>
      </c>
      <c r="AI1101" s="126">
        <v>61660</v>
      </c>
      <c r="AJ1101" s="126">
        <v>408120</v>
      </c>
      <c r="AK1101" s="128">
        <f t="shared" si="710"/>
        <v>0.21024000000000001</v>
      </c>
      <c r="AL1101" s="129">
        <f t="shared" si="711"/>
        <v>1.7932000000000001</v>
      </c>
      <c r="AM1101" s="129">
        <f t="shared" si="747"/>
        <v>3.1881500000000003</v>
      </c>
      <c r="AN1101" s="129">
        <f t="shared" si="747"/>
        <v>4.71685</v>
      </c>
      <c r="AO1101" s="129">
        <f t="shared" si="713"/>
        <v>13.138900000000001</v>
      </c>
      <c r="AP1101" s="129">
        <f t="shared" si="714"/>
        <v>4.9906500000000005</v>
      </c>
      <c r="AQ1101" s="129">
        <f t="shared" si="748"/>
        <v>0.82050000000000012</v>
      </c>
      <c r="AR1101" s="129">
        <f t="shared" si="748"/>
        <v>0.61660000000000004</v>
      </c>
      <c r="AT1101" s="131">
        <f t="shared" si="738"/>
        <v>44199</v>
      </c>
      <c r="AU1101" s="132">
        <f t="shared" si="717"/>
        <v>0.33191000000000004</v>
      </c>
      <c r="AV1101" s="132">
        <f t="shared" si="718"/>
        <v>0.63084000000000007</v>
      </c>
      <c r="AW1101" s="132">
        <f t="shared" si="719"/>
        <v>0.5757500000000001</v>
      </c>
      <c r="AX1101" s="132">
        <f t="shared" si="720"/>
        <v>8.0499999999999999E-3</v>
      </c>
      <c r="AY1101" s="132">
        <f t="shared" si="721"/>
        <v>1.6040000000000002E-2</v>
      </c>
      <c r="AZ1101" s="132">
        <f t="shared" si="722"/>
        <v>0.35228000000000004</v>
      </c>
      <c r="BA1101" s="132">
        <f t="shared" si="723"/>
        <v>0.14603000000000002</v>
      </c>
      <c r="BB1101" s="132">
        <f t="shared" si="724"/>
        <v>0.82134000000000007</v>
      </c>
      <c r="BC1101" s="132">
        <f t="shared" si="725"/>
        <v>0.13981000000000002</v>
      </c>
      <c r="BD1101" s="132">
        <f t="shared" si="726"/>
        <v>0.18477000000000002</v>
      </c>
      <c r="BE1101" s="132">
        <f t="shared" si="727"/>
        <v>8.0840000000000009E-2</v>
      </c>
      <c r="BF1101" s="132">
        <f t="shared" si="728"/>
        <v>9.6920000000000006E-2</v>
      </c>
      <c r="BG1101" s="132">
        <f t="shared" si="739"/>
        <v>1.1009999999999999E-2</v>
      </c>
      <c r="BH1101" s="132"/>
      <c r="BI1101" s="132">
        <f t="shared" si="745"/>
        <v>1.7932000000000001</v>
      </c>
      <c r="BJ1101" s="132">
        <f t="shared" si="745"/>
        <v>3.1881500000000003</v>
      </c>
      <c r="BK1101" s="132">
        <f t="shared" si="745"/>
        <v>4.71685</v>
      </c>
      <c r="BL1101" s="132">
        <f t="shared" si="729"/>
        <v>0.62060000000000004</v>
      </c>
      <c r="BM1101" s="132">
        <f t="shared" si="740"/>
        <v>2.0289999999999999</v>
      </c>
      <c r="BN1101" s="132">
        <f t="shared" si="730"/>
        <v>1.0310000000000001</v>
      </c>
      <c r="BO1101" s="132"/>
      <c r="BP1101" s="132">
        <f t="shared" si="741"/>
        <v>4.9906500000000005</v>
      </c>
      <c r="BQ1101" s="132">
        <f t="shared" si="742"/>
        <v>13.138900000000001</v>
      </c>
      <c r="BR1101" s="132">
        <f t="shared" si="743"/>
        <v>0.40811999999999998</v>
      </c>
      <c r="BS1101" s="132">
        <f t="shared" si="731"/>
        <v>0.29565000000000002</v>
      </c>
      <c r="BT1101" s="132">
        <f t="shared" si="732"/>
        <v>1.6073000000000002</v>
      </c>
      <c r="BU1101" s="132"/>
      <c r="BV1101" s="132">
        <f t="shared" si="744"/>
        <v>0.18230000000000002</v>
      </c>
      <c r="BW1101" s="133">
        <f t="shared" si="746"/>
        <v>1.8218000000000001</v>
      </c>
      <c r="BX1101" s="133">
        <f t="shared" si="746"/>
        <v>1.9571000000000001</v>
      </c>
      <c r="BY1101" s="133">
        <f t="shared" si="733"/>
        <v>0.31740000000000002</v>
      </c>
      <c r="BZ1101" s="133">
        <f t="shared" si="734"/>
        <v>0.52380000000000004</v>
      </c>
      <c r="CA1101" s="133">
        <f t="shared" si="735"/>
        <v>1.12E-2</v>
      </c>
      <c r="CB1101" s="133">
        <f t="shared" si="736"/>
        <v>8.8785000000000007</v>
      </c>
      <c r="CC1101" s="133"/>
      <c r="CD1101" s="133">
        <f t="shared" si="737"/>
        <v>2.1576</v>
      </c>
    </row>
    <row r="1102" spans="1:82" ht="15.75" x14ac:dyDescent="0.25">
      <c r="A1102" s="125">
        <v>44200</v>
      </c>
      <c r="B1102" s="138">
        <v>18028</v>
      </c>
      <c r="C1102" s="138">
        <v>63994</v>
      </c>
      <c r="D1102" s="138">
        <v>94270</v>
      </c>
      <c r="E1102" s="138">
        <v>20630</v>
      </c>
      <c r="F1102" s="138">
        <v>48556</v>
      </c>
      <c r="G1102" s="138">
        <v>1739</v>
      </c>
      <c r="H1102" s="138">
        <v>17721</v>
      </c>
      <c r="I1102" s="138">
        <v>20523</v>
      </c>
      <c r="J1102" s="138">
        <v>131031</v>
      </c>
      <c r="K1102" s="138">
        <v>98655</v>
      </c>
      <c r="L1102" s="138">
        <v>5583</v>
      </c>
      <c r="M1102" s="138">
        <v>19956</v>
      </c>
      <c r="N1102" s="138">
        <v>125</v>
      </c>
      <c r="O1102" s="138">
        <v>16933</v>
      </c>
      <c r="P1102" s="138">
        <v>21167</v>
      </c>
      <c r="Q1102" s="135">
        <v>3174</v>
      </c>
      <c r="R1102" s="138">
        <v>16527</v>
      </c>
      <c r="S1102" s="138">
        <v>58259</v>
      </c>
      <c r="T1102" s="138">
        <v>24414</v>
      </c>
      <c r="U1102" s="138">
        <v>6428</v>
      </c>
      <c r="V1102" s="138">
        <v>33429</v>
      </c>
      <c r="W1102" s="138">
        <v>42275</v>
      </c>
      <c r="X1102" s="138">
        <v>18003</v>
      </c>
      <c r="Y1102" s="138">
        <v>13916</v>
      </c>
      <c r="Z1102" s="135">
        <v>13981</v>
      </c>
      <c r="AA1102" s="138">
        <v>58165</v>
      </c>
      <c r="AB1102" s="138">
        <v>1623</v>
      </c>
      <c r="AC1102" s="138">
        <v>634</v>
      </c>
      <c r="AD1102" s="138">
        <v>11763</v>
      </c>
      <c r="AE1102" s="138">
        <v>32952</v>
      </c>
      <c r="AF1102" s="138">
        <v>8211</v>
      </c>
      <c r="AG1102" s="138">
        <v>10840</v>
      </c>
      <c r="AH1102" s="138">
        <v>80790</v>
      </c>
      <c r="AI1102" s="138">
        <v>64160</v>
      </c>
      <c r="AJ1102" s="138">
        <v>399160</v>
      </c>
      <c r="AK1102" s="128">
        <f t="shared" si="710"/>
        <v>0.19956000000000002</v>
      </c>
      <c r="AL1102" s="129">
        <f t="shared" si="711"/>
        <v>1.8028000000000002</v>
      </c>
      <c r="AM1102" s="129">
        <f t="shared" si="747"/>
        <v>3.1997</v>
      </c>
      <c r="AN1102" s="129">
        <f t="shared" si="747"/>
        <v>4.7134999999999998</v>
      </c>
      <c r="AO1102" s="129">
        <f t="shared" si="713"/>
        <v>13.103100000000001</v>
      </c>
      <c r="AP1102" s="129">
        <f t="shared" si="714"/>
        <v>4.9327500000000004</v>
      </c>
      <c r="AQ1102" s="129">
        <f t="shared" si="748"/>
        <v>0.80790000000000006</v>
      </c>
      <c r="AR1102" s="129">
        <f t="shared" si="748"/>
        <v>0.64160000000000006</v>
      </c>
      <c r="AT1102" s="131">
        <f t="shared" si="738"/>
        <v>44200</v>
      </c>
      <c r="AU1102" s="132">
        <f t="shared" si="717"/>
        <v>0.32952000000000004</v>
      </c>
      <c r="AV1102" s="132">
        <f t="shared" si="718"/>
        <v>0.58165</v>
      </c>
      <c r="AW1102" s="132">
        <f t="shared" si="719"/>
        <v>0.58259000000000005</v>
      </c>
      <c r="AX1102" s="132">
        <f t="shared" si="720"/>
        <v>6.3400000000000001E-3</v>
      </c>
      <c r="AY1102" s="132">
        <f t="shared" si="721"/>
        <v>1.6230000000000001E-2</v>
      </c>
      <c r="AZ1102" s="132">
        <f t="shared" si="722"/>
        <v>0.33429000000000003</v>
      </c>
      <c r="BA1102" s="132">
        <f t="shared" si="723"/>
        <v>0.13916000000000001</v>
      </c>
      <c r="BB1102" s="132">
        <f t="shared" si="724"/>
        <v>0.84550000000000003</v>
      </c>
      <c r="BC1102" s="132">
        <f t="shared" si="725"/>
        <v>0.13981000000000002</v>
      </c>
      <c r="BD1102" s="132">
        <f t="shared" si="726"/>
        <v>0.18003000000000002</v>
      </c>
      <c r="BE1102" s="132">
        <f t="shared" si="727"/>
        <v>8.2110000000000002E-2</v>
      </c>
      <c r="BF1102" s="132">
        <f t="shared" si="728"/>
        <v>0.11763000000000001</v>
      </c>
      <c r="BG1102" s="132">
        <f t="shared" si="739"/>
        <v>1.0839999999999999E-2</v>
      </c>
      <c r="BH1102" s="132"/>
      <c r="BI1102" s="132">
        <f t="shared" si="745"/>
        <v>1.8028000000000002</v>
      </c>
      <c r="BJ1102" s="132">
        <f t="shared" si="745"/>
        <v>3.1997</v>
      </c>
      <c r="BK1102" s="132">
        <f t="shared" si="745"/>
        <v>4.7134999999999998</v>
      </c>
      <c r="BL1102" s="132">
        <f t="shared" si="729"/>
        <v>0.64280000000000004</v>
      </c>
      <c r="BM1102" s="132">
        <f t="shared" si="740"/>
        <v>2.0630000000000002</v>
      </c>
      <c r="BN1102" s="132">
        <f t="shared" si="730"/>
        <v>0.97112000000000009</v>
      </c>
      <c r="BO1102" s="132"/>
      <c r="BP1102" s="132">
        <f t="shared" si="741"/>
        <v>4.9327500000000004</v>
      </c>
      <c r="BQ1102" s="132">
        <f t="shared" si="742"/>
        <v>13.103100000000001</v>
      </c>
      <c r="BR1102" s="132">
        <f t="shared" si="743"/>
        <v>0.39915999999999996</v>
      </c>
      <c r="BS1102" s="132">
        <f t="shared" si="731"/>
        <v>0.24414000000000002</v>
      </c>
      <c r="BT1102" s="132">
        <f t="shared" si="732"/>
        <v>1.6527000000000001</v>
      </c>
      <c r="BU1102" s="132"/>
      <c r="BV1102" s="132">
        <f t="shared" si="744"/>
        <v>0.1739</v>
      </c>
      <c r="BW1102" s="133">
        <f t="shared" si="746"/>
        <v>1.7721</v>
      </c>
      <c r="BX1102" s="133">
        <f t="shared" si="746"/>
        <v>2.0523000000000002</v>
      </c>
      <c r="BY1102" s="133">
        <f t="shared" si="733"/>
        <v>0.31740000000000002</v>
      </c>
      <c r="BZ1102" s="133">
        <f t="shared" si="734"/>
        <v>0.55830000000000002</v>
      </c>
      <c r="CA1102" s="133">
        <f t="shared" si="735"/>
        <v>1.2500000000000001E-2</v>
      </c>
      <c r="CB1102" s="133">
        <f t="shared" si="736"/>
        <v>8.4664999999999999</v>
      </c>
      <c r="CC1102" s="133"/>
      <c r="CD1102" s="133">
        <f t="shared" si="737"/>
        <v>2.1167000000000002</v>
      </c>
    </row>
    <row r="1103" spans="1:82" ht="15.75" x14ac:dyDescent="0.25">
      <c r="A1103" s="125">
        <v>44201</v>
      </c>
      <c r="B1103" s="138">
        <v>17600</v>
      </c>
      <c r="C1103" s="138">
        <v>62661</v>
      </c>
      <c r="D1103" s="138">
        <v>92761</v>
      </c>
      <c r="E1103" s="138">
        <v>19516</v>
      </c>
      <c r="F1103" s="138">
        <v>48660</v>
      </c>
      <c r="G1103" s="138">
        <v>1637</v>
      </c>
      <c r="H1103" s="138">
        <v>15507</v>
      </c>
      <c r="I1103" s="138">
        <v>18389</v>
      </c>
      <c r="J1103" s="138">
        <v>127806</v>
      </c>
      <c r="K1103" s="138">
        <v>96222</v>
      </c>
      <c r="L1103" s="138">
        <v>5222</v>
      </c>
      <c r="M1103" s="138">
        <v>19256</v>
      </c>
      <c r="N1103" s="138">
        <v>113</v>
      </c>
      <c r="O1103" s="138">
        <v>15958</v>
      </c>
      <c r="P1103" s="138">
        <v>19880</v>
      </c>
      <c r="Q1103" s="135">
        <v>3174</v>
      </c>
      <c r="R1103" s="138">
        <v>16034</v>
      </c>
      <c r="S1103" s="138">
        <v>58440</v>
      </c>
      <c r="T1103" s="138">
        <v>26921</v>
      </c>
      <c r="U1103" s="138">
        <v>5744</v>
      </c>
      <c r="V1103" s="138">
        <v>33410</v>
      </c>
      <c r="W1103" s="138">
        <v>40509</v>
      </c>
      <c r="X1103" s="138">
        <v>16205</v>
      </c>
      <c r="Y1103" s="138">
        <v>13641</v>
      </c>
      <c r="Z1103" s="135">
        <v>13981</v>
      </c>
      <c r="AA1103" s="138">
        <v>57577</v>
      </c>
      <c r="AB1103" s="138">
        <v>1344</v>
      </c>
      <c r="AC1103" s="138">
        <v>552</v>
      </c>
      <c r="AD1103" s="138">
        <v>8966</v>
      </c>
      <c r="AE1103" s="138">
        <v>35225</v>
      </c>
      <c r="AF1103" s="138">
        <v>8425</v>
      </c>
      <c r="AG1103" s="138">
        <v>9560</v>
      </c>
      <c r="AH1103" s="138">
        <v>75150</v>
      </c>
      <c r="AI1103" s="138">
        <v>58460</v>
      </c>
      <c r="AJ1103" s="138">
        <v>401660</v>
      </c>
      <c r="AK1103" s="128">
        <f t="shared" si="710"/>
        <v>0.19256000000000001</v>
      </c>
      <c r="AL1103" s="129">
        <f t="shared" si="711"/>
        <v>1.76</v>
      </c>
      <c r="AM1103" s="129">
        <f t="shared" si="747"/>
        <v>3.1330500000000003</v>
      </c>
      <c r="AN1103" s="129">
        <f t="shared" si="747"/>
        <v>4.6380499999999998</v>
      </c>
      <c r="AO1103" s="129">
        <f t="shared" si="713"/>
        <v>12.7806</v>
      </c>
      <c r="AP1103" s="129">
        <f t="shared" si="714"/>
        <v>4.8111000000000006</v>
      </c>
      <c r="AQ1103" s="129">
        <f t="shared" si="748"/>
        <v>0.75150000000000006</v>
      </c>
      <c r="AR1103" s="129">
        <f t="shared" si="748"/>
        <v>0.58460000000000001</v>
      </c>
      <c r="AT1103" s="131">
        <f t="shared" si="738"/>
        <v>44201</v>
      </c>
      <c r="AU1103" s="132">
        <f t="shared" si="717"/>
        <v>0.35225000000000001</v>
      </c>
      <c r="AV1103" s="132">
        <f t="shared" si="718"/>
        <v>0.57577</v>
      </c>
      <c r="AW1103" s="132">
        <f t="shared" si="719"/>
        <v>0.58440000000000003</v>
      </c>
      <c r="AX1103" s="132">
        <f t="shared" si="720"/>
        <v>5.5200000000000006E-3</v>
      </c>
      <c r="AY1103" s="132">
        <f t="shared" si="721"/>
        <v>1.3440000000000001E-2</v>
      </c>
      <c r="AZ1103" s="132">
        <f t="shared" si="722"/>
        <v>0.33410000000000001</v>
      </c>
      <c r="BA1103" s="132">
        <f t="shared" si="723"/>
        <v>0.13641</v>
      </c>
      <c r="BB1103" s="132">
        <f t="shared" si="724"/>
        <v>0.81018000000000001</v>
      </c>
      <c r="BC1103" s="132">
        <f t="shared" si="725"/>
        <v>0.13981000000000002</v>
      </c>
      <c r="BD1103" s="132">
        <f t="shared" si="726"/>
        <v>0.16205</v>
      </c>
      <c r="BE1103" s="132">
        <f t="shared" si="727"/>
        <v>8.4250000000000005E-2</v>
      </c>
      <c r="BF1103" s="132">
        <f t="shared" si="728"/>
        <v>8.9660000000000004E-2</v>
      </c>
      <c r="BG1103" s="132">
        <f t="shared" si="739"/>
        <v>9.5599999999999991E-3</v>
      </c>
      <c r="BH1103" s="132"/>
      <c r="BI1103" s="132">
        <f t="shared" si="745"/>
        <v>1.76</v>
      </c>
      <c r="BJ1103" s="132">
        <f t="shared" si="745"/>
        <v>3.1330500000000003</v>
      </c>
      <c r="BK1103" s="132">
        <f t="shared" si="745"/>
        <v>4.6380499999999998</v>
      </c>
      <c r="BL1103" s="132">
        <f t="shared" si="729"/>
        <v>0.57440000000000002</v>
      </c>
      <c r="BM1103" s="132">
        <f t="shared" si="740"/>
        <v>1.9516</v>
      </c>
      <c r="BN1103" s="132">
        <f t="shared" si="730"/>
        <v>0.97320000000000007</v>
      </c>
      <c r="BO1103" s="132"/>
      <c r="BP1103" s="132">
        <f t="shared" si="741"/>
        <v>4.8111000000000006</v>
      </c>
      <c r="BQ1103" s="132">
        <f t="shared" si="742"/>
        <v>12.7806</v>
      </c>
      <c r="BR1103" s="132">
        <f t="shared" si="743"/>
        <v>0.40165999999999996</v>
      </c>
      <c r="BS1103" s="132">
        <f t="shared" si="731"/>
        <v>0.26921</v>
      </c>
      <c r="BT1103" s="132">
        <f t="shared" si="732"/>
        <v>1.6034000000000002</v>
      </c>
      <c r="BU1103" s="132"/>
      <c r="BV1103" s="132">
        <f t="shared" si="744"/>
        <v>0.16370000000000001</v>
      </c>
      <c r="BW1103" s="133">
        <f t="shared" si="746"/>
        <v>1.5507</v>
      </c>
      <c r="BX1103" s="133">
        <f t="shared" si="746"/>
        <v>1.8389</v>
      </c>
      <c r="BY1103" s="133">
        <f t="shared" si="733"/>
        <v>0.31740000000000002</v>
      </c>
      <c r="BZ1103" s="133">
        <f t="shared" si="734"/>
        <v>0.5222</v>
      </c>
      <c r="CA1103" s="133">
        <f t="shared" si="735"/>
        <v>1.1300000000000001E-2</v>
      </c>
      <c r="CB1103" s="133">
        <f t="shared" si="736"/>
        <v>7.9790000000000001</v>
      </c>
      <c r="CC1103" s="133"/>
      <c r="CD1103" s="133">
        <f t="shared" si="737"/>
        <v>1.988</v>
      </c>
    </row>
    <row r="1104" spans="1:82" ht="15.75" x14ac:dyDescent="0.25">
      <c r="A1104" s="125">
        <v>44202</v>
      </c>
      <c r="B1104" s="126">
        <v>17541</v>
      </c>
      <c r="C1104" s="126">
        <v>62053</v>
      </c>
      <c r="D1104" s="126">
        <v>91589</v>
      </c>
      <c r="E1104" s="126">
        <v>18679</v>
      </c>
      <c r="F1104" s="126">
        <v>47109</v>
      </c>
      <c r="G1104" s="126">
        <v>1684</v>
      </c>
      <c r="H1104" s="126">
        <v>14503</v>
      </c>
      <c r="I1104" s="126">
        <v>17564</v>
      </c>
      <c r="J1104" s="126">
        <v>126379</v>
      </c>
      <c r="K1104" s="126">
        <v>93839</v>
      </c>
      <c r="L1104" s="126">
        <v>4932</v>
      </c>
      <c r="M1104" s="126">
        <v>18595</v>
      </c>
      <c r="N1104" s="126">
        <v>114</v>
      </c>
      <c r="O1104" s="126">
        <v>15574</v>
      </c>
      <c r="P1104" s="126">
        <v>19133</v>
      </c>
      <c r="Q1104" s="135">
        <v>3174</v>
      </c>
      <c r="R1104" s="126">
        <v>15320</v>
      </c>
      <c r="S1104" s="126">
        <v>57394</v>
      </c>
      <c r="T1104" s="126">
        <v>23913</v>
      </c>
      <c r="U1104" s="126">
        <v>5112</v>
      </c>
      <c r="V1104" s="126">
        <v>32808</v>
      </c>
      <c r="W1104" s="126">
        <v>41611</v>
      </c>
      <c r="X1104" s="126">
        <v>15960</v>
      </c>
      <c r="Y1104" s="126">
        <v>13105</v>
      </c>
      <c r="Z1104" s="135">
        <v>13981</v>
      </c>
      <c r="AA1104" s="126">
        <v>56744</v>
      </c>
      <c r="AB1104" s="126">
        <v>1211</v>
      </c>
      <c r="AC1104" s="126">
        <v>515</v>
      </c>
      <c r="AD1104" s="126">
        <v>10709</v>
      </c>
      <c r="AE1104" s="126">
        <v>41737</v>
      </c>
      <c r="AF1104" s="126">
        <v>7764</v>
      </c>
      <c r="AG1104" s="126">
        <v>11010</v>
      </c>
      <c r="AH1104" s="126">
        <v>67110</v>
      </c>
      <c r="AI1104" s="126">
        <v>73280</v>
      </c>
      <c r="AJ1104" s="126">
        <v>392580</v>
      </c>
      <c r="AK1104" s="128">
        <f t="shared" si="710"/>
        <v>0.18595</v>
      </c>
      <c r="AL1104" s="129">
        <f t="shared" si="711"/>
        <v>1.7541</v>
      </c>
      <c r="AM1104" s="129">
        <f t="shared" si="747"/>
        <v>3.1026500000000001</v>
      </c>
      <c r="AN1104" s="129">
        <f t="shared" si="747"/>
        <v>4.5794500000000005</v>
      </c>
      <c r="AO1104" s="129">
        <f t="shared" si="713"/>
        <v>12.6379</v>
      </c>
      <c r="AP1104" s="129">
        <f t="shared" si="714"/>
        <v>4.6919500000000003</v>
      </c>
      <c r="AQ1104" s="129">
        <f t="shared" si="748"/>
        <v>0.67110000000000003</v>
      </c>
      <c r="AR1104" s="129">
        <f t="shared" si="748"/>
        <v>0.73280000000000001</v>
      </c>
      <c r="AT1104" s="131">
        <f t="shared" si="738"/>
        <v>44202</v>
      </c>
      <c r="AU1104" s="132">
        <f t="shared" si="717"/>
        <v>0.41737000000000002</v>
      </c>
      <c r="AV1104" s="132">
        <f t="shared" si="718"/>
        <v>0.56744000000000006</v>
      </c>
      <c r="AW1104" s="132">
        <f t="shared" si="719"/>
        <v>0.57394000000000001</v>
      </c>
      <c r="AX1104" s="132">
        <f t="shared" si="720"/>
        <v>5.1500000000000001E-3</v>
      </c>
      <c r="AY1104" s="132">
        <f t="shared" si="721"/>
        <v>1.2110000000000001E-2</v>
      </c>
      <c r="AZ1104" s="132">
        <f t="shared" si="722"/>
        <v>0.32808000000000004</v>
      </c>
      <c r="BA1104" s="132">
        <f t="shared" si="723"/>
        <v>0.13105</v>
      </c>
      <c r="BB1104" s="132">
        <f t="shared" si="724"/>
        <v>0.83222000000000007</v>
      </c>
      <c r="BC1104" s="132">
        <f t="shared" si="725"/>
        <v>0.13981000000000002</v>
      </c>
      <c r="BD1104" s="132">
        <f t="shared" si="726"/>
        <v>0.15960000000000002</v>
      </c>
      <c r="BE1104" s="132">
        <f t="shared" si="727"/>
        <v>7.7640000000000001E-2</v>
      </c>
      <c r="BF1104" s="132">
        <f t="shared" si="728"/>
        <v>0.10709</v>
      </c>
      <c r="BG1104" s="132">
        <f t="shared" si="739"/>
        <v>1.1009999999999999E-2</v>
      </c>
      <c r="BH1104" s="132"/>
      <c r="BI1104" s="132">
        <f t="shared" si="745"/>
        <v>1.7541</v>
      </c>
      <c r="BJ1104" s="132">
        <f t="shared" si="745"/>
        <v>3.1026500000000001</v>
      </c>
      <c r="BK1104" s="132">
        <f t="shared" si="745"/>
        <v>4.5794500000000005</v>
      </c>
      <c r="BL1104" s="132">
        <f t="shared" si="729"/>
        <v>0.51119999999999999</v>
      </c>
      <c r="BM1104" s="132">
        <f t="shared" si="740"/>
        <v>1.8679000000000001</v>
      </c>
      <c r="BN1104" s="132">
        <f t="shared" si="730"/>
        <v>0.94218000000000013</v>
      </c>
      <c r="BO1104" s="132"/>
      <c r="BP1104" s="132">
        <f t="shared" si="741"/>
        <v>4.6919500000000003</v>
      </c>
      <c r="BQ1104" s="132">
        <f t="shared" si="742"/>
        <v>12.6379</v>
      </c>
      <c r="BR1104" s="132">
        <f t="shared" si="743"/>
        <v>0.39257999999999998</v>
      </c>
      <c r="BS1104" s="132">
        <f t="shared" si="731"/>
        <v>0.23913000000000001</v>
      </c>
      <c r="BT1104" s="132">
        <f t="shared" si="732"/>
        <v>1.532</v>
      </c>
      <c r="BU1104" s="132"/>
      <c r="BV1104" s="132">
        <f t="shared" si="744"/>
        <v>0.16840000000000002</v>
      </c>
      <c r="BW1104" s="133">
        <f t="shared" si="746"/>
        <v>1.4503000000000001</v>
      </c>
      <c r="BX1104" s="133">
        <f t="shared" si="746"/>
        <v>1.7564000000000002</v>
      </c>
      <c r="BY1104" s="133">
        <f t="shared" si="733"/>
        <v>0.31740000000000002</v>
      </c>
      <c r="BZ1104" s="133">
        <f t="shared" si="734"/>
        <v>0.49320000000000003</v>
      </c>
      <c r="CA1104" s="133">
        <f t="shared" si="735"/>
        <v>1.14E-2</v>
      </c>
      <c r="CB1104" s="133">
        <f t="shared" si="736"/>
        <v>7.7869999999999999</v>
      </c>
      <c r="CC1104" s="133"/>
      <c r="CD1104" s="133">
        <f t="shared" si="737"/>
        <v>1.9133</v>
      </c>
    </row>
    <row r="1105" spans="1:82" ht="15.75" x14ac:dyDescent="0.25">
      <c r="A1105" s="125">
        <v>44203</v>
      </c>
      <c r="B1105" s="138">
        <v>17037</v>
      </c>
      <c r="C1105" s="138">
        <v>61110</v>
      </c>
      <c r="D1105" s="138">
        <v>90037</v>
      </c>
      <c r="E1105" s="138">
        <v>18418</v>
      </c>
      <c r="F1105" s="138">
        <v>46852</v>
      </c>
      <c r="G1105" s="138">
        <v>1643</v>
      </c>
      <c r="H1105" s="138">
        <v>13489</v>
      </c>
      <c r="I1105" s="138">
        <v>16144</v>
      </c>
      <c r="J1105" s="138">
        <v>123289</v>
      </c>
      <c r="K1105" s="138">
        <v>92298</v>
      </c>
      <c r="L1105" s="138">
        <v>4757</v>
      </c>
      <c r="M1105" s="138">
        <v>18231</v>
      </c>
      <c r="N1105" s="138">
        <v>111</v>
      </c>
      <c r="O1105" s="138">
        <v>14977</v>
      </c>
      <c r="P1105" s="138">
        <v>18146</v>
      </c>
      <c r="Q1105" s="135">
        <v>3174</v>
      </c>
      <c r="R1105" s="138">
        <v>14678</v>
      </c>
      <c r="S1105" s="138">
        <v>57335</v>
      </c>
      <c r="T1105" s="138">
        <v>26404</v>
      </c>
      <c r="U1105" s="138">
        <v>4862</v>
      </c>
      <c r="V1105" s="138">
        <v>31837</v>
      </c>
      <c r="W1105" s="138">
        <v>41397</v>
      </c>
      <c r="X1105" s="138">
        <v>15101</v>
      </c>
      <c r="Y1105" s="138">
        <v>12957</v>
      </c>
      <c r="Z1105" s="135">
        <v>13981</v>
      </c>
      <c r="AA1105" s="138">
        <v>57398</v>
      </c>
      <c r="AB1105" s="138">
        <v>1303</v>
      </c>
      <c r="AC1105" s="138">
        <v>681</v>
      </c>
      <c r="AD1105" s="138">
        <v>11128</v>
      </c>
      <c r="AE1105" s="138">
        <v>41361</v>
      </c>
      <c r="AF1105" s="138">
        <v>8195</v>
      </c>
      <c r="AG1105" s="138">
        <v>11010</v>
      </c>
      <c r="AH1105" s="138">
        <v>73540</v>
      </c>
      <c r="AI1105" s="138">
        <v>51970</v>
      </c>
      <c r="AJ1105" s="138">
        <v>400860</v>
      </c>
      <c r="AK1105" s="128">
        <f t="shared" si="710"/>
        <v>0.18231000000000003</v>
      </c>
      <c r="AL1105" s="129">
        <f t="shared" si="711"/>
        <v>1.7037</v>
      </c>
      <c r="AM1105" s="129">
        <f t="shared" si="747"/>
        <v>3.0555000000000003</v>
      </c>
      <c r="AN1105" s="129">
        <f t="shared" si="747"/>
        <v>4.5018500000000001</v>
      </c>
      <c r="AO1105" s="129">
        <f t="shared" si="713"/>
        <v>12.328900000000001</v>
      </c>
      <c r="AP1105" s="129">
        <f t="shared" si="714"/>
        <v>4.6149000000000004</v>
      </c>
      <c r="AQ1105" s="129">
        <f t="shared" si="748"/>
        <v>0.73540000000000005</v>
      </c>
      <c r="AR1105" s="129">
        <f t="shared" si="748"/>
        <v>0.51970000000000005</v>
      </c>
      <c r="AT1105" s="131">
        <f t="shared" si="738"/>
        <v>44203</v>
      </c>
      <c r="AU1105" s="132">
        <f t="shared" si="717"/>
        <v>0.41361000000000003</v>
      </c>
      <c r="AV1105" s="132">
        <f t="shared" si="718"/>
        <v>0.57398000000000005</v>
      </c>
      <c r="AW1105" s="132">
        <f t="shared" si="719"/>
        <v>0.57335000000000003</v>
      </c>
      <c r="AX1105" s="132">
        <f t="shared" si="720"/>
        <v>6.8100000000000009E-3</v>
      </c>
      <c r="AY1105" s="132">
        <f t="shared" si="721"/>
        <v>1.3030000000000002E-2</v>
      </c>
      <c r="AZ1105" s="132">
        <f t="shared" si="722"/>
        <v>0.31837000000000004</v>
      </c>
      <c r="BA1105" s="132">
        <f t="shared" si="723"/>
        <v>0.12957000000000002</v>
      </c>
      <c r="BB1105" s="132">
        <f t="shared" si="724"/>
        <v>0.82794000000000012</v>
      </c>
      <c r="BC1105" s="132">
        <f t="shared" si="725"/>
        <v>0.13981000000000002</v>
      </c>
      <c r="BD1105" s="132">
        <f t="shared" si="726"/>
        <v>0.15101000000000001</v>
      </c>
      <c r="BE1105" s="132">
        <f t="shared" si="727"/>
        <v>8.1950000000000009E-2</v>
      </c>
      <c r="BF1105" s="132">
        <f t="shared" si="728"/>
        <v>0.11128</v>
      </c>
      <c r="BG1105" s="132">
        <f t="shared" si="739"/>
        <v>1.1009999999999999E-2</v>
      </c>
      <c r="BH1105" s="132"/>
      <c r="BI1105" s="132">
        <f t="shared" si="745"/>
        <v>1.7037</v>
      </c>
      <c r="BJ1105" s="132">
        <f t="shared" si="745"/>
        <v>3.0555000000000003</v>
      </c>
      <c r="BK1105" s="132">
        <f t="shared" si="745"/>
        <v>4.5018500000000001</v>
      </c>
      <c r="BL1105" s="132">
        <f t="shared" si="729"/>
        <v>0.48620000000000002</v>
      </c>
      <c r="BM1105" s="132">
        <f t="shared" si="740"/>
        <v>1.8418000000000001</v>
      </c>
      <c r="BN1105" s="132">
        <f t="shared" si="730"/>
        <v>0.9370400000000001</v>
      </c>
      <c r="BO1105" s="132"/>
      <c r="BP1105" s="132">
        <f t="shared" si="741"/>
        <v>4.6149000000000004</v>
      </c>
      <c r="BQ1105" s="132">
        <f t="shared" si="742"/>
        <v>12.328900000000001</v>
      </c>
      <c r="BR1105" s="132">
        <f t="shared" si="743"/>
        <v>0.40085999999999999</v>
      </c>
      <c r="BS1105" s="132">
        <f t="shared" si="731"/>
        <v>0.26404</v>
      </c>
      <c r="BT1105" s="132">
        <f t="shared" si="732"/>
        <v>1.4678</v>
      </c>
      <c r="BU1105" s="132"/>
      <c r="BV1105" s="132">
        <f t="shared" si="744"/>
        <v>0.1643</v>
      </c>
      <c r="BW1105" s="133">
        <f t="shared" si="746"/>
        <v>1.3489</v>
      </c>
      <c r="BX1105" s="133">
        <f t="shared" si="746"/>
        <v>1.6144000000000001</v>
      </c>
      <c r="BY1105" s="133">
        <f t="shared" si="733"/>
        <v>0.31740000000000002</v>
      </c>
      <c r="BZ1105" s="133">
        <f t="shared" si="734"/>
        <v>0.47570000000000001</v>
      </c>
      <c r="CA1105" s="133">
        <f t="shared" si="735"/>
        <v>1.11E-2</v>
      </c>
      <c r="CB1105" s="133">
        <f t="shared" si="736"/>
        <v>7.4885000000000002</v>
      </c>
      <c r="CC1105" s="133"/>
      <c r="CD1105" s="133">
        <f t="shared" si="737"/>
        <v>1.8146</v>
      </c>
    </row>
    <row r="1106" spans="1:82" ht="15.75" x14ac:dyDescent="0.25">
      <c r="A1106" s="125">
        <v>44204</v>
      </c>
      <c r="B1106" s="138">
        <v>16744</v>
      </c>
      <c r="C1106" s="138">
        <v>60138</v>
      </c>
      <c r="D1106" s="138">
        <v>89048</v>
      </c>
      <c r="E1106" s="138">
        <v>17887</v>
      </c>
      <c r="F1106" s="138">
        <v>46849</v>
      </c>
      <c r="G1106" s="138">
        <v>1557</v>
      </c>
      <c r="H1106" s="138">
        <v>13075</v>
      </c>
      <c r="I1106" s="138">
        <v>15366</v>
      </c>
      <c r="J1106" s="138">
        <v>122449</v>
      </c>
      <c r="K1106" s="138">
        <v>91019</v>
      </c>
      <c r="L1106" s="138">
        <v>4243</v>
      </c>
      <c r="M1106" s="138">
        <v>17492</v>
      </c>
      <c r="N1106" s="138">
        <v>116</v>
      </c>
      <c r="O1106" s="138">
        <v>14936</v>
      </c>
      <c r="P1106" s="138">
        <v>17707</v>
      </c>
      <c r="Q1106" s="135">
        <v>3174</v>
      </c>
      <c r="R1106" s="138">
        <v>15120</v>
      </c>
      <c r="S1106" s="138">
        <v>55710</v>
      </c>
      <c r="T1106" s="138">
        <v>28870</v>
      </c>
      <c r="U1106" s="138">
        <v>4502</v>
      </c>
      <c r="V1106" s="138">
        <v>30903</v>
      </c>
      <c r="W1106" s="138">
        <v>40157</v>
      </c>
      <c r="X1106" s="138">
        <v>14400</v>
      </c>
      <c r="Y1106" s="138">
        <v>12763</v>
      </c>
      <c r="Z1106" s="135">
        <v>13981</v>
      </c>
      <c r="AA1106" s="138">
        <v>53560</v>
      </c>
      <c r="AB1106" s="138">
        <v>1178</v>
      </c>
      <c r="AC1106" s="138">
        <v>555</v>
      </c>
      <c r="AD1106" s="138">
        <v>8484</v>
      </c>
      <c r="AE1106" s="138">
        <v>28021</v>
      </c>
      <c r="AF1106" s="138">
        <v>7997</v>
      </c>
      <c r="AG1106" s="138">
        <v>6120</v>
      </c>
      <c r="AH1106" s="138">
        <v>75110</v>
      </c>
      <c r="AI1106" s="138">
        <v>63840</v>
      </c>
      <c r="AJ1106" s="138">
        <v>400940</v>
      </c>
      <c r="AK1106" s="128">
        <f t="shared" si="710"/>
        <v>0.17492000000000002</v>
      </c>
      <c r="AL1106" s="129">
        <f t="shared" si="711"/>
        <v>1.6744000000000001</v>
      </c>
      <c r="AM1106" s="129">
        <f t="shared" si="747"/>
        <v>3.0069000000000004</v>
      </c>
      <c r="AN1106" s="129">
        <f t="shared" si="747"/>
        <v>4.4523999999999999</v>
      </c>
      <c r="AO1106" s="129">
        <f t="shared" si="713"/>
        <v>12.244900000000001</v>
      </c>
      <c r="AP1106" s="129">
        <f t="shared" si="714"/>
        <v>4.5509500000000003</v>
      </c>
      <c r="AQ1106" s="129">
        <f t="shared" si="748"/>
        <v>0.7511000000000001</v>
      </c>
      <c r="AR1106" s="129">
        <f t="shared" si="748"/>
        <v>0.63840000000000008</v>
      </c>
      <c r="AT1106" s="131">
        <f t="shared" si="738"/>
        <v>44204</v>
      </c>
      <c r="AU1106" s="132">
        <f t="shared" si="717"/>
        <v>0.28021000000000001</v>
      </c>
      <c r="AV1106" s="132">
        <f t="shared" si="718"/>
        <v>0.53560000000000008</v>
      </c>
      <c r="AW1106" s="132">
        <f t="shared" si="719"/>
        <v>0.55710000000000004</v>
      </c>
      <c r="AX1106" s="132">
        <f t="shared" si="720"/>
        <v>5.5500000000000002E-3</v>
      </c>
      <c r="AY1106" s="132">
        <f t="shared" si="721"/>
        <v>1.1780000000000001E-2</v>
      </c>
      <c r="AZ1106" s="132">
        <f t="shared" si="722"/>
        <v>0.30903000000000003</v>
      </c>
      <c r="BA1106" s="132">
        <f t="shared" si="723"/>
        <v>0.12763000000000002</v>
      </c>
      <c r="BB1106" s="132">
        <f t="shared" si="724"/>
        <v>0.80314000000000008</v>
      </c>
      <c r="BC1106" s="132">
        <f t="shared" si="725"/>
        <v>0.13981000000000002</v>
      </c>
      <c r="BD1106" s="132">
        <f t="shared" si="726"/>
        <v>0.14400000000000002</v>
      </c>
      <c r="BE1106" s="132">
        <f t="shared" si="727"/>
        <v>7.9970000000000013E-2</v>
      </c>
      <c r="BF1106" s="132">
        <f t="shared" si="728"/>
        <v>8.4840000000000013E-2</v>
      </c>
      <c r="BG1106" s="132">
        <f t="shared" si="739"/>
        <v>6.1199999999999996E-3</v>
      </c>
      <c r="BH1106" s="132"/>
      <c r="BI1106" s="132">
        <f t="shared" si="745"/>
        <v>1.6744000000000001</v>
      </c>
      <c r="BJ1106" s="132">
        <f t="shared" si="745"/>
        <v>3.0069000000000004</v>
      </c>
      <c r="BK1106" s="132">
        <f t="shared" si="745"/>
        <v>4.4523999999999999</v>
      </c>
      <c r="BL1106" s="132">
        <f t="shared" si="729"/>
        <v>0.45020000000000004</v>
      </c>
      <c r="BM1106" s="132">
        <f t="shared" si="740"/>
        <v>1.7887000000000002</v>
      </c>
      <c r="BN1106" s="132">
        <f t="shared" si="730"/>
        <v>0.93698000000000004</v>
      </c>
      <c r="BO1106" s="132"/>
      <c r="BP1106" s="132">
        <f t="shared" si="741"/>
        <v>4.5509500000000003</v>
      </c>
      <c r="BQ1106" s="132">
        <f t="shared" si="742"/>
        <v>12.244900000000001</v>
      </c>
      <c r="BR1106" s="132">
        <f t="shared" si="743"/>
        <v>0.40093999999999996</v>
      </c>
      <c r="BS1106" s="132">
        <f t="shared" si="731"/>
        <v>0.28870000000000001</v>
      </c>
      <c r="BT1106" s="132">
        <f t="shared" si="732"/>
        <v>1.512</v>
      </c>
      <c r="BU1106" s="132"/>
      <c r="BV1106" s="132">
        <f t="shared" si="744"/>
        <v>0.15570000000000001</v>
      </c>
      <c r="BW1106" s="133">
        <f t="shared" si="746"/>
        <v>1.3075000000000001</v>
      </c>
      <c r="BX1106" s="133">
        <f t="shared" si="746"/>
        <v>1.5366</v>
      </c>
      <c r="BY1106" s="133">
        <f t="shared" si="733"/>
        <v>0.31740000000000002</v>
      </c>
      <c r="BZ1106" s="133">
        <f t="shared" si="734"/>
        <v>0.42430000000000001</v>
      </c>
      <c r="CA1106" s="133">
        <f t="shared" si="735"/>
        <v>1.1600000000000001E-2</v>
      </c>
      <c r="CB1106" s="133">
        <f t="shared" si="736"/>
        <v>7.468</v>
      </c>
      <c r="CC1106" s="133"/>
      <c r="CD1106" s="133">
        <f t="shared" si="737"/>
        <v>1.7707000000000002</v>
      </c>
    </row>
    <row r="1107" spans="1:82" ht="15.75" x14ac:dyDescent="0.25">
      <c r="A1107" s="125">
        <v>44205</v>
      </c>
      <c r="B1107" s="138">
        <v>16992</v>
      </c>
      <c r="C1107" s="138">
        <v>60541</v>
      </c>
      <c r="D1107" s="138">
        <v>88920</v>
      </c>
      <c r="E1107" s="138">
        <v>17700</v>
      </c>
      <c r="F1107" s="138">
        <v>47141</v>
      </c>
      <c r="G1107" s="138">
        <v>1615</v>
      </c>
      <c r="H1107" s="138">
        <v>12866</v>
      </c>
      <c r="I1107" s="138">
        <v>15877</v>
      </c>
      <c r="J1107" s="138">
        <v>122338</v>
      </c>
      <c r="K1107" s="138">
        <v>89677</v>
      </c>
      <c r="L1107" s="138">
        <v>4154</v>
      </c>
      <c r="M1107" s="138">
        <v>18115</v>
      </c>
      <c r="N1107" s="138">
        <v>196</v>
      </c>
      <c r="O1107" s="138">
        <v>16291</v>
      </c>
      <c r="P1107" s="138">
        <v>17610</v>
      </c>
      <c r="Q1107" s="135">
        <v>3174</v>
      </c>
      <c r="R1107" s="138">
        <v>14956</v>
      </c>
      <c r="S1107" s="138">
        <v>55019</v>
      </c>
      <c r="T1107" s="138">
        <v>24113</v>
      </c>
      <c r="U1107" s="138">
        <v>4370</v>
      </c>
      <c r="V1107" s="138">
        <v>32101</v>
      </c>
      <c r="W1107" s="138">
        <v>42509</v>
      </c>
      <c r="X1107" s="138">
        <v>14681</v>
      </c>
      <c r="Y1107" s="138">
        <v>13403</v>
      </c>
      <c r="Z1107" s="135">
        <v>13981</v>
      </c>
      <c r="AA1107" s="138">
        <v>57343</v>
      </c>
      <c r="AB1107" s="138">
        <v>1167</v>
      </c>
      <c r="AC1107" s="138">
        <v>544</v>
      </c>
      <c r="AD1107" s="138">
        <v>9024</v>
      </c>
      <c r="AE1107" s="138">
        <v>29895</v>
      </c>
      <c r="AF1107" s="138">
        <v>7544</v>
      </c>
      <c r="AG1107" s="138">
        <v>11010</v>
      </c>
      <c r="AH1107" s="138">
        <v>67960</v>
      </c>
      <c r="AI1107" s="138">
        <v>46840</v>
      </c>
      <c r="AJ1107" s="138">
        <v>373020</v>
      </c>
      <c r="AK1107" s="128">
        <f t="shared" si="710"/>
        <v>0.18115000000000001</v>
      </c>
      <c r="AL1107" s="129">
        <f t="shared" si="711"/>
        <v>1.6992</v>
      </c>
      <c r="AM1107" s="129">
        <f t="shared" si="747"/>
        <v>3.02705</v>
      </c>
      <c r="AN1107" s="129">
        <f t="shared" si="747"/>
        <v>4.4460000000000006</v>
      </c>
      <c r="AO1107" s="129">
        <f t="shared" si="713"/>
        <v>12.2338</v>
      </c>
      <c r="AP1107" s="129">
        <f t="shared" si="714"/>
        <v>4.4838500000000003</v>
      </c>
      <c r="AQ1107" s="129">
        <f t="shared" si="748"/>
        <v>0.67960000000000009</v>
      </c>
      <c r="AR1107" s="129">
        <f t="shared" si="748"/>
        <v>0.46840000000000004</v>
      </c>
      <c r="AT1107" s="131">
        <f t="shared" si="738"/>
        <v>44205</v>
      </c>
      <c r="AU1107" s="132">
        <f t="shared" si="717"/>
        <v>0.29895000000000005</v>
      </c>
      <c r="AV1107" s="132">
        <f t="shared" si="718"/>
        <v>0.57343</v>
      </c>
      <c r="AW1107" s="132">
        <f t="shared" si="719"/>
        <v>0.55019000000000007</v>
      </c>
      <c r="AX1107" s="132">
        <f t="shared" si="720"/>
        <v>5.4400000000000004E-3</v>
      </c>
      <c r="AY1107" s="132">
        <f t="shared" si="721"/>
        <v>1.1670000000000002E-2</v>
      </c>
      <c r="AZ1107" s="132">
        <f t="shared" si="722"/>
        <v>0.32101000000000002</v>
      </c>
      <c r="BA1107" s="132">
        <f t="shared" si="723"/>
        <v>0.13403000000000001</v>
      </c>
      <c r="BB1107" s="132">
        <f t="shared" si="724"/>
        <v>0.85018000000000005</v>
      </c>
      <c r="BC1107" s="132">
        <f t="shared" si="725"/>
        <v>0.13981000000000002</v>
      </c>
      <c r="BD1107" s="132">
        <f t="shared" si="726"/>
        <v>0.14681000000000002</v>
      </c>
      <c r="BE1107" s="132">
        <f t="shared" si="727"/>
        <v>7.5440000000000007E-2</v>
      </c>
      <c r="BF1107" s="132">
        <f t="shared" si="728"/>
        <v>9.0240000000000001E-2</v>
      </c>
      <c r="BG1107" s="132">
        <f t="shared" si="739"/>
        <v>1.1009999999999999E-2</v>
      </c>
      <c r="BH1107" s="132"/>
      <c r="BI1107" s="132">
        <f t="shared" si="745"/>
        <v>1.6992</v>
      </c>
      <c r="BJ1107" s="132">
        <f t="shared" si="745"/>
        <v>3.02705</v>
      </c>
      <c r="BK1107" s="132">
        <f t="shared" si="745"/>
        <v>4.4460000000000006</v>
      </c>
      <c r="BL1107" s="132">
        <f t="shared" si="729"/>
        <v>0.437</v>
      </c>
      <c r="BM1107" s="132">
        <f t="shared" si="740"/>
        <v>1.77</v>
      </c>
      <c r="BN1107" s="132">
        <f t="shared" si="730"/>
        <v>0.9428200000000001</v>
      </c>
      <c r="BO1107" s="132"/>
      <c r="BP1107" s="132">
        <f t="shared" si="741"/>
        <v>4.4838500000000003</v>
      </c>
      <c r="BQ1107" s="132">
        <f t="shared" si="742"/>
        <v>12.2338</v>
      </c>
      <c r="BR1107" s="132">
        <f t="shared" si="743"/>
        <v>0.37301999999999996</v>
      </c>
      <c r="BS1107" s="132">
        <f t="shared" si="731"/>
        <v>0.24113000000000001</v>
      </c>
      <c r="BT1107" s="132">
        <f t="shared" si="732"/>
        <v>1.4956</v>
      </c>
      <c r="BU1107" s="132"/>
      <c r="BV1107" s="132">
        <f t="shared" si="744"/>
        <v>0.1615</v>
      </c>
      <c r="BW1107" s="133">
        <f t="shared" si="746"/>
        <v>1.2866</v>
      </c>
      <c r="BX1107" s="133">
        <f t="shared" si="746"/>
        <v>1.5877000000000001</v>
      </c>
      <c r="BY1107" s="133">
        <f t="shared" si="733"/>
        <v>0.31740000000000002</v>
      </c>
      <c r="BZ1107" s="133">
        <f t="shared" si="734"/>
        <v>0.41540000000000005</v>
      </c>
      <c r="CA1107" s="133">
        <f t="shared" si="735"/>
        <v>1.9599999999999999E-2</v>
      </c>
      <c r="CB1107" s="133">
        <f t="shared" si="736"/>
        <v>8.1455000000000002</v>
      </c>
      <c r="CC1107" s="133"/>
      <c r="CD1107" s="133">
        <f t="shared" si="737"/>
        <v>1.7610000000000001</v>
      </c>
    </row>
    <row r="1108" spans="1:82" ht="15.75" x14ac:dyDescent="0.25">
      <c r="A1108" s="125">
        <v>44206</v>
      </c>
      <c r="B1108" s="138">
        <v>16595</v>
      </c>
      <c r="C1108" s="138">
        <v>59380</v>
      </c>
      <c r="D1108" s="138">
        <v>87466</v>
      </c>
      <c r="E1108" s="138">
        <v>17280</v>
      </c>
      <c r="F1108" s="138">
        <v>48649</v>
      </c>
      <c r="G1108" s="138">
        <v>1565</v>
      </c>
      <c r="H1108" s="138">
        <v>12331</v>
      </c>
      <c r="I1108" s="138">
        <v>14927</v>
      </c>
      <c r="J1108" s="138">
        <v>120510</v>
      </c>
      <c r="K1108" s="138">
        <v>89889</v>
      </c>
      <c r="L1108" s="138">
        <v>3901</v>
      </c>
      <c r="M1108" s="138">
        <v>18176</v>
      </c>
      <c r="N1108" s="138">
        <v>140</v>
      </c>
      <c r="O1108" s="138">
        <v>15697</v>
      </c>
      <c r="P1108" s="138">
        <v>17200</v>
      </c>
      <c r="Q1108" s="135">
        <v>3174</v>
      </c>
      <c r="R1108" s="138">
        <v>14942</v>
      </c>
      <c r="S1108" s="138">
        <v>53858</v>
      </c>
      <c r="T1108" s="138">
        <v>23881</v>
      </c>
      <c r="U1108" s="138">
        <v>4278</v>
      </c>
      <c r="V1108" s="138">
        <v>32575</v>
      </c>
      <c r="W1108" s="138">
        <v>39571</v>
      </c>
      <c r="X1108" s="138">
        <v>14766</v>
      </c>
      <c r="Y1108" s="138">
        <v>13065</v>
      </c>
      <c r="Z1108" s="135">
        <v>13981</v>
      </c>
      <c r="AA1108" s="138">
        <v>56186</v>
      </c>
      <c r="AB1108" s="138">
        <v>950</v>
      </c>
      <c r="AC1108" s="138">
        <v>623</v>
      </c>
      <c r="AD1108" s="138">
        <v>7516</v>
      </c>
      <c r="AE1108" s="138">
        <v>33398</v>
      </c>
      <c r="AF1108" s="138">
        <v>7212</v>
      </c>
      <c r="AG1108" s="138">
        <v>6090</v>
      </c>
      <c r="AH1108" s="138">
        <v>60500</v>
      </c>
      <c r="AI1108" s="138">
        <v>47380</v>
      </c>
      <c r="AJ1108" s="138">
        <v>386700</v>
      </c>
      <c r="AK1108" s="128">
        <f t="shared" si="710"/>
        <v>0.18176</v>
      </c>
      <c r="AL1108" s="129">
        <f t="shared" si="711"/>
        <v>1.6595</v>
      </c>
      <c r="AM1108" s="129">
        <f t="shared" si="747"/>
        <v>2.9690000000000003</v>
      </c>
      <c r="AN1108" s="129">
        <f t="shared" si="747"/>
        <v>4.3733000000000004</v>
      </c>
      <c r="AO1108" s="129">
        <f t="shared" si="713"/>
        <v>12.051</v>
      </c>
      <c r="AP1108" s="129">
        <f t="shared" si="714"/>
        <v>4.4944500000000005</v>
      </c>
      <c r="AQ1108" s="129">
        <f t="shared" si="748"/>
        <v>0.60500000000000009</v>
      </c>
      <c r="AR1108" s="129">
        <f t="shared" si="748"/>
        <v>0.47380000000000005</v>
      </c>
      <c r="AT1108" s="131">
        <f t="shared" si="738"/>
        <v>44206</v>
      </c>
      <c r="AU1108" s="132">
        <f t="shared" si="717"/>
        <v>0.33398000000000005</v>
      </c>
      <c r="AV1108" s="132">
        <f t="shared" si="718"/>
        <v>0.56186000000000003</v>
      </c>
      <c r="AW1108" s="132">
        <f t="shared" si="719"/>
        <v>0.53858000000000006</v>
      </c>
      <c r="AX1108" s="132">
        <f t="shared" si="720"/>
        <v>6.2300000000000003E-3</v>
      </c>
      <c r="AY1108" s="132">
        <f t="shared" si="721"/>
        <v>9.5000000000000015E-3</v>
      </c>
      <c r="AZ1108" s="132">
        <f t="shared" si="722"/>
        <v>0.32575000000000004</v>
      </c>
      <c r="BA1108" s="132">
        <f t="shared" si="723"/>
        <v>0.13065000000000002</v>
      </c>
      <c r="BB1108" s="132">
        <f t="shared" si="724"/>
        <v>0.79142000000000001</v>
      </c>
      <c r="BC1108" s="132">
        <f t="shared" si="725"/>
        <v>0.13981000000000002</v>
      </c>
      <c r="BD1108" s="132">
        <f t="shared" si="726"/>
        <v>0.14766000000000001</v>
      </c>
      <c r="BE1108" s="132">
        <f t="shared" si="727"/>
        <v>7.2120000000000004E-2</v>
      </c>
      <c r="BF1108" s="132">
        <f t="shared" si="728"/>
        <v>7.5160000000000005E-2</v>
      </c>
      <c r="BG1108" s="132">
        <f t="shared" si="739"/>
        <v>6.0899999999999999E-3</v>
      </c>
      <c r="BH1108" s="132"/>
      <c r="BI1108" s="132">
        <f t="shared" si="745"/>
        <v>1.6595</v>
      </c>
      <c r="BJ1108" s="132">
        <f t="shared" si="745"/>
        <v>2.9690000000000003</v>
      </c>
      <c r="BK1108" s="132">
        <f t="shared" si="745"/>
        <v>4.3733000000000004</v>
      </c>
      <c r="BL1108" s="132">
        <f t="shared" si="729"/>
        <v>0.42780000000000001</v>
      </c>
      <c r="BM1108" s="132">
        <f t="shared" si="740"/>
        <v>1.728</v>
      </c>
      <c r="BN1108" s="132">
        <f t="shared" si="730"/>
        <v>0.97298000000000007</v>
      </c>
      <c r="BO1108" s="132"/>
      <c r="BP1108" s="132">
        <f t="shared" si="741"/>
        <v>4.4944500000000005</v>
      </c>
      <c r="BQ1108" s="132">
        <f t="shared" si="742"/>
        <v>12.051</v>
      </c>
      <c r="BR1108" s="132">
        <f t="shared" si="743"/>
        <v>0.38669999999999999</v>
      </c>
      <c r="BS1108" s="132">
        <f t="shared" si="731"/>
        <v>0.23881000000000002</v>
      </c>
      <c r="BT1108" s="132">
        <f t="shared" si="732"/>
        <v>1.4942</v>
      </c>
      <c r="BU1108" s="132"/>
      <c r="BV1108" s="132">
        <f t="shared" si="744"/>
        <v>0.1565</v>
      </c>
      <c r="BW1108" s="133">
        <f t="shared" si="746"/>
        <v>1.2331000000000001</v>
      </c>
      <c r="BX1108" s="133">
        <f t="shared" si="746"/>
        <v>1.4927000000000001</v>
      </c>
      <c r="BY1108" s="133">
        <f t="shared" si="733"/>
        <v>0.31740000000000002</v>
      </c>
      <c r="BZ1108" s="133">
        <f t="shared" si="734"/>
        <v>0.3901</v>
      </c>
      <c r="CA1108" s="133">
        <f t="shared" si="735"/>
        <v>1.4E-2</v>
      </c>
      <c r="CB1108" s="133">
        <f t="shared" si="736"/>
        <v>7.8485000000000005</v>
      </c>
      <c r="CC1108" s="133"/>
      <c r="CD1108" s="133">
        <f t="shared" si="737"/>
        <v>1.72</v>
      </c>
    </row>
    <row r="1109" spans="1:82" ht="15.75" x14ac:dyDescent="0.25">
      <c r="A1109" s="125">
        <v>44207</v>
      </c>
      <c r="B1109" s="138">
        <v>15914</v>
      </c>
      <c r="C1109" s="138">
        <v>57716</v>
      </c>
      <c r="D1109" s="138">
        <v>85959</v>
      </c>
      <c r="E1109" s="138">
        <v>16965</v>
      </c>
      <c r="F1109" s="138">
        <v>45847</v>
      </c>
      <c r="G1109" s="138">
        <v>1358</v>
      </c>
      <c r="H1109" s="138">
        <v>11430</v>
      </c>
      <c r="I1109" s="138">
        <v>13914</v>
      </c>
      <c r="J1109" s="138">
        <v>118731</v>
      </c>
      <c r="K1109" s="138">
        <v>87432</v>
      </c>
      <c r="L1109" s="138">
        <v>3708</v>
      </c>
      <c r="M1109" s="138">
        <v>16645</v>
      </c>
      <c r="N1109" s="138">
        <v>142</v>
      </c>
      <c r="O1109" s="138">
        <v>14103</v>
      </c>
      <c r="P1109" s="138">
        <v>16217</v>
      </c>
      <c r="Q1109" s="135">
        <v>3174</v>
      </c>
      <c r="R1109" s="138">
        <v>14404</v>
      </c>
      <c r="S1109" s="138">
        <v>54744</v>
      </c>
      <c r="T1109" s="138">
        <v>26239</v>
      </c>
      <c r="U1109" s="138">
        <v>4085</v>
      </c>
      <c r="V1109" s="138">
        <v>30643</v>
      </c>
      <c r="W1109" s="138">
        <v>39300</v>
      </c>
      <c r="X1109" s="138">
        <v>13525</v>
      </c>
      <c r="Y1109" s="138">
        <v>12690</v>
      </c>
      <c r="Z1109" s="135">
        <v>13981</v>
      </c>
      <c r="AA1109" s="138">
        <v>53891</v>
      </c>
      <c r="AB1109" s="138">
        <v>831</v>
      </c>
      <c r="AC1109" s="138">
        <v>506</v>
      </c>
      <c r="AD1109" s="138">
        <v>7855</v>
      </c>
      <c r="AE1109" s="138">
        <v>36781</v>
      </c>
      <c r="AF1109" s="138">
        <v>7530</v>
      </c>
      <c r="AG1109" s="138">
        <v>10910</v>
      </c>
      <c r="AH1109" s="138">
        <v>78160</v>
      </c>
      <c r="AI1109" s="138">
        <v>62150</v>
      </c>
      <c r="AJ1109" s="138">
        <v>389920</v>
      </c>
      <c r="AK1109" s="128">
        <f t="shared" si="710"/>
        <v>0.16645000000000001</v>
      </c>
      <c r="AL1109" s="129">
        <f t="shared" si="711"/>
        <v>1.5914000000000001</v>
      </c>
      <c r="AM1109" s="129">
        <f t="shared" si="747"/>
        <v>2.8858000000000001</v>
      </c>
      <c r="AN1109" s="129">
        <f t="shared" si="747"/>
        <v>4.2979500000000002</v>
      </c>
      <c r="AO1109" s="129">
        <f t="shared" si="713"/>
        <v>11.873100000000001</v>
      </c>
      <c r="AP1109" s="129">
        <f t="shared" si="714"/>
        <v>4.3715999999999999</v>
      </c>
      <c r="AQ1109" s="129">
        <f t="shared" si="748"/>
        <v>0.78160000000000007</v>
      </c>
      <c r="AR1109" s="129">
        <f t="shared" si="748"/>
        <v>0.62150000000000005</v>
      </c>
      <c r="AT1109" s="131">
        <f t="shared" si="738"/>
        <v>44207</v>
      </c>
      <c r="AU1109" s="132">
        <f t="shared" si="717"/>
        <v>0.36781000000000003</v>
      </c>
      <c r="AV1109" s="132">
        <f t="shared" si="718"/>
        <v>0.53891</v>
      </c>
      <c r="AW1109" s="132">
        <f t="shared" si="719"/>
        <v>0.54744000000000004</v>
      </c>
      <c r="AX1109" s="132">
        <f t="shared" si="720"/>
        <v>5.0600000000000003E-3</v>
      </c>
      <c r="AY1109" s="132">
        <f t="shared" si="721"/>
        <v>8.3100000000000014E-3</v>
      </c>
      <c r="AZ1109" s="132">
        <f t="shared" si="722"/>
        <v>0.30643000000000004</v>
      </c>
      <c r="BA1109" s="132">
        <f t="shared" si="723"/>
        <v>0.12690000000000001</v>
      </c>
      <c r="BB1109" s="132">
        <f t="shared" si="724"/>
        <v>0.78600000000000003</v>
      </c>
      <c r="BC1109" s="132">
        <f t="shared" si="725"/>
        <v>0.13981000000000002</v>
      </c>
      <c r="BD1109" s="132">
        <f t="shared" si="726"/>
        <v>0.13525000000000001</v>
      </c>
      <c r="BE1109" s="132">
        <f t="shared" si="727"/>
        <v>7.5300000000000006E-2</v>
      </c>
      <c r="BF1109" s="132">
        <f t="shared" si="728"/>
        <v>7.8550000000000009E-2</v>
      </c>
      <c r="BG1109" s="132">
        <f t="shared" si="739"/>
        <v>1.091E-2</v>
      </c>
      <c r="BH1109" s="132"/>
      <c r="BI1109" s="132">
        <f t="shared" si="745"/>
        <v>1.5914000000000001</v>
      </c>
      <c r="BJ1109" s="132">
        <f t="shared" si="745"/>
        <v>2.8858000000000001</v>
      </c>
      <c r="BK1109" s="132">
        <f t="shared" si="745"/>
        <v>4.2979500000000002</v>
      </c>
      <c r="BL1109" s="132">
        <f t="shared" si="729"/>
        <v>0.40850000000000003</v>
      </c>
      <c r="BM1109" s="132">
        <f t="shared" si="740"/>
        <v>1.6965000000000001</v>
      </c>
      <c r="BN1109" s="132">
        <f t="shared" si="730"/>
        <v>0.91694000000000009</v>
      </c>
      <c r="BO1109" s="132"/>
      <c r="BP1109" s="132">
        <f t="shared" si="741"/>
        <v>4.3715999999999999</v>
      </c>
      <c r="BQ1109" s="132">
        <f t="shared" si="742"/>
        <v>11.873100000000001</v>
      </c>
      <c r="BR1109" s="132">
        <f t="shared" si="743"/>
        <v>0.38991999999999999</v>
      </c>
      <c r="BS1109" s="132">
        <f t="shared" si="731"/>
        <v>0.26239000000000001</v>
      </c>
      <c r="BT1109" s="132">
        <f t="shared" si="732"/>
        <v>1.4404000000000001</v>
      </c>
      <c r="BU1109" s="132"/>
      <c r="BV1109" s="132">
        <f t="shared" si="744"/>
        <v>0.1358</v>
      </c>
      <c r="BW1109" s="133">
        <f t="shared" si="746"/>
        <v>1.143</v>
      </c>
      <c r="BX1109" s="133">
        <f t="shared" si="746"/>
        <v>1.3914</v>
      </c>
      <c r="BY1109" s="133">
        <f t="shared" si="733"/>
        <v>0.31740000000000002</v>
      </c>
      <c r="BZ1109" s="133">
        <f t="shared" si="734"/>
        <v>0.37080000000000002</v>
      </c>
      <c r="CA1109" s="133">
        <f t="shared" si="735"/>
        <v>1.4200000000000001E-2</v>
      </c>
      <c r="CB1109" s="133">
        <f t="shared" si="736"/>
        <v>7.0514999999999999</v>
      </c>
      <c r="CC1109" s="133"/>
      <c r="CD1109" s="133">
        <f t="shared" si="737"/>
        <v>1.6217000000000001</v>
      </c>
    </row>
    <row r="1110" spans="1:82" ht="15.75" x14ac:dyDescent="0.25">
      <c r="A1110" s="125">
        <v>44208</v>
      </c>
      <c r="B1110" s="138">
        <v>15624</v>
      </c>
      <c r="C1110" s="138">
        <v>56438</v>
      </c>
      <c r="D1110" s="138">
        <v>83962</v>
      </c>
      <c r="E1110" s="138">
        <v>16684</v>
      </c>
      <c r="F1110" s="138">
        <v>44385</v>
      </c>
      <c r="G1110" s="138">
        <v>1275</v>
      </c>
      <c r="H1110" s="138">
        <v>11083</v>
      </c>
      <c r="I1110" s="138">
        <v>13420</v>
      </c>
      <c r="J1110" s="138">
        <v>116023</v>
      </c>
      <c r="K1110" s="138">
        <v>85485</v>
      </c>
      <c r="L1110" s="154">
        <v>3708</v>
      </c>
      <c r="M1110" s="138">
        <v>16642</v>
      </c>
      <c r="N1110" s="138">
        <v>128</v>
      </c>
      <c r="O1110" s="138">
        <v>13452</v>
      </c>
      <c r="P1110" s="138">
        <v>15662</v>
      </c>
      <c r="Q1110" s="135">
        <v>3174</v>
      </c>
      <c r="R1110" s="138">
        <v>14903</v>
      </c>
      <c r="S1110" s="138">
        <v>55046</v>
      </c>
      <c r="T1110" s="138">
        <v>28855</v>
      </c>
      <c r="U1110" s="138">
        <v>3897</v>
      </c>
      <c r="V1110" s="138">
        <v>30566</v>
      </c>
      <c r="W1110" s="138">
        <v>40385</v>
      </c>
      <c r="X1110" s="138">
        <v>12893</v>
      </c>
      <c r="Y1110" s="138">
        <v>12612</v>
      </c>
      <c r="Z1110" s="135">
        <v>13981</v>
      </c>
      <c r="AA1110" s="138">
        <v>54729</v>
      </c>
      <c r="AB1110" s="138">
        <v>901</v>
      </c>
      <c r="AC1110" s="138">
        <v>514</v>
      </c>
      <c r="AD1110" s="138">
        <v>9693</v>
      </c>
      <c r="AE1110" s="138">
        <v>52852</v>
      </c>
      <c r="AF1110" s="138">
        <v>7399</v>
      </c>
      <c r="AG1110" s="138">
        <v>11010</v>
      </c>
      <c r="AH1110" s="138">
        <v>60810</v>
      </c>
      <c r="AI1110" s="138">
        <v>46570</v>
      </c>
      <c r="AJ1110" s="138">
        <v>389640</v>
      </c>
      <c r="AK1110" s="128">
        <f t="shared" si="710"/>
        <v>0.16642000000000001</v>
      </c>
      <c r="AL1110" s="129">
        <f t="shared" si="711"/>
        <v>1.5624</v>
      </c>
      <c r="AM1110" s="129">
        <f t="shared" si="747"/>
        <v>2.8219000000000003</v>
      </c>
      <c r="AN1110" s="129">
        <f t="shared" si="747"/>
        <v>4.1981000000000002</v>
      </c>
      <c r="AO1110" s="129">
        <f t="shared" si="713"/>
        <v>11.602300000000001</v>
      </c>
      <c r="AP1110" s="129">
        <f t="shared" si="714"/>
        <v>4.2742500000000003</v>
      </c>
      <c r="AQ1110" s="129">
        <f t="shared" si="748"/>
        <v>0.60810000000000008</v>
      </c>
      <c r="AR1110" s="129">
        <f t="shared" si="748"/>
        <v>0.46570000000000006</v>
      </c>
      <c r="AT1110" s="131">
        <f t="shared" si="738"/>
        <v>44208</v>
      </c>
      <c r="AU1110" s="132">
        <f t="shared" si="717"/>
        <v>0.52851999999999999</v>
      </c>
      <c r="AV1110" s="132">
        <f t="shared" si="718"/>
        <v>0.54729000000000005</v>
      </c>
      <c r="AW1110" s="132">
        <f t="shared" si="719"/>
        <v>0.55046000000000006</v>
      </c>
      <c r="AX1110" s="132">
        <f t="shared" si="720"/>
        <v>5.1400000000000005E-3</v>
      </c>
      <c r="AY1110" s="132">
        <f t="shared" si="721"/>
        <v>9.0100000000000006E-3</v>
      </c>
      <c r="AZ1110" s="132">
        <f t="shared" si="722"/>
        <v>0.30566000000000004</v>
      </c>
      <c r="BA1110" s="132">
        <f t="shared" si="723"/>
        <v>0.12612000000000001</v>
      </c>
      <c r="BB1110" s="132">
        <f t="shared" si="724"/>
        <v>0.80770000000000008</v>
      </c>
      <c r="BC1110" s="132">
        <f t="shared" si="725"/>
        <v>0.13981000000000002</v>
      </c>
      <c r="BD1110" s="132">
        <f t="shared" si="726"/>
        <v>0.12893000000000002</v>
      </c>
      <c r="BE1110" s="132">
        <f t="shared" si="727"/>
        <v>7.399E-2</v>
      </c>
      <c r="BF1110" s="132">
        <f t="shared" si="728"/>
        <v>9.6930000000000002E-2</v>
      </c>
      <c r="BG1110" s="132">
        <f t="shared" si="739"/>
        <v>1.1009999999999999E-2</v>
      </c>
      <c r="BH1110" s="132"/>
      <c r="BI1110" s="132">
        <f t="shared" si="745"/>
        <v>1.5624</v>
      </c>
      <c r="BJ1110" s="132">
        <f t="shared" si="745"/>
        <v>2.8219000000000003</v>
      </c>
      <c r="BK1110" s="132">
        <f t="shared" si="745"/>
        <v>4.1981000000000002</v>
      </c>
      <c r="BL1110" s="132">
        <f t="shared" si="729"/>
        <v>0.38970000000000005</v>
      </c>
      <c r="BM1110" s="132">
        <f t="shared" si="740"/>
        <v>1.6684000000000001</v>
      </c>
      <c r="BN1110" s="132">
        <f t="shared" si="730"/>
        <v>0.88770000000000004</v>
      </c>
      <c r="BO1110" s="132"/>
      <c r="BP1110" s="132">
        <f t="shared" si="741"/>
        <v>4.2742500000000003</v>
      </c>
      <c r="BQ1110" s="132">
        <f t="shared" si="742"/>
        <v>11.602300000000001</v>
      </c>
      <c r="BR1110" s="132">
        <f t="shared" si="743"/>
        <v>0.38963999999999999</v>
      </c>
      <c r="BS1110" s="132">
        <f t="shared" si="731"/>
        <v>0.28855000000000003</v>
      </c>
      <c r="BT1110" s="132">
        <f t="shared" si="732"/>
        <v>1.4903000000000002</v>
      </c>
      <c r="BU1110" s="132"/>
      <c r="BV1110" s="132">
        <f t="shared" si="744"/>
        <v>0.1275</v>
      </c>
      <c r="BW1110" s="133">
        <f t="shared" si="746"/>
        <v>1.1083000000000001</v>
      </c>
      <c r="BX1110" s="133">
        <f t="shared" si="746"/>
        <v>1.3420000000000001</v>
      </c>
      <c r="BY1110" s="133">
        <f t="shared" si="733"/>
        <v>0.31740000000000002</v>
      </c>
      <c r="BZ1110" s="133">
        <f t="shared" si="734"/>
        <v>0.37080000000000002</v>
      </c>
      <c r="CA1110" s="133">
        <f t="shared" si="735"/>
        <v>1.2800000000000001E-2</v>
      </c>
      <c r="CB1110" s="133">
        <f t="shared" si="736"/>
        <v>6.726</v>
      </c>
      <c r="CC1110" s="133"/>
      <c r="CD1110" s="133">
        <f t="shared" si="737"/>
        <v>1.5662</v>
      </c>
    </row>
    <row r="1111" spans="1:82" ht="15.75" x14ac:dyDescent="0.25">
      <c r="A1111" s="125">
        <v>44209</v>
      </c>
      <c r="B1111" s="138">
        <v>15795</v>
      </c>
      <c r="C1111" s="138">
        <v>57100</v>
      </c>
      <c r="D1111" s="138">
        <v>84874</v>
      </c>
      <c r="E1111" s="138">
        <v>16546</v>
      </c>
      <c r="F1111" s="138">
        <v>45798</v>
      </c>
      <c r="G1111" s="138">
        <v>1171</v>
      </c>
      <c r="H1111" s="138">
        <v>11051</v>
      </c>
      <c r="I1111" s="138">
        <v>13556</v>
      </c>
      <c r="J1111" s="138">
        <v>116791</v>
      </c>
      <c r="K1111" s="138">
        <v>85714</v>
      </c>
      <c r="L1111" s="138">
        <v>3709</v>
      </c>
      <c r="M1111" s="138">
        <v>16984</v>
      </c>
      <c r="N1111" s="138">
        <v>137</v>
      </c>
      <c r="O1111" s="138">
        <v>13302</v>
      </c>
      <c r="P1111" s="138">
        <v>15508</v>
      </c>
      <c r="Q1111" s="135">
        <v>3174</v>
      </c>
      <c r="R1111" s="138">
        <v>14171</v>
      </c>
      <c r="S1111" s="138">
        <v>54152</v>
      </c>
      <c r="T1111" s="138">
        <v>22862</v>
      </c>
      <c r="U1111" s="138">
        <v>3953</v>
      </c>
      <c r="V1111" s="138">
        <v>29823</v>
      </c>
      <c r="W1111" s="138">
        <v>41500</v>
      </c>
      <c r="X1111" s="138">
        <v>13506</v>
      </c>
      <c r="Y1111" s="138">
        <v>12561</v>
      </c>
      <c r="Z1111" s="135">
        <v>13981</v>
      </c>
      <c r="AA1111" s="138">
        <v>53683</v>
      </c>
      <c r="AB1111" s="138">
        <v>940</v>
      </c>
      <c r="AC1111" s="138">
        <v>463</v>
      </c>
      <c r="AD1111" s="138">
        <v>6485</v>
      </c>
      <c r="AE1111" s="138">
        <v>69185</v>
      </c>
      <c r="AF1111" s="138">
        <v>7253</v>
      </c>
      <c r="AG1111" s="138">
        <v>2990</v>
      </c>
      <c r="AH1111" s="138">
        <v>66190</v>
      </c>
      <c r="AI1111" s="138">
        <v>51600</v>
      </c>
      <c r="AJ1111" s="138">
        <v>383660</v>
      </c>
      <c r="AK1111" s="128">
        <f t="shared" si="710"/>
        <v>0.16984000000000002</v>
      </c>
      <c r="AL1111" s="129">
        <f t="shared" si="711"/>
        <v>1.5795000000000001</v>
      </c>
      <c r="AM1111" s="129">
        <f t="shared" si="747"/>
        <v>2.855</v>
      </c>
      <c r="AN1111" s="129">
        <f t="shared" si="747"/>
        <v>4.2437000000000005</v>
      </c>
      <c r="AO1111" s="129">
        <f t="shared" si="713"/>
        <v>11.6791</v>
      </c>
      <c r="AP1111" s="129">
        <f t="shared" si="714"/>
        <v>4.2857000000000003</v>
      </c>
      <c r="AQ1111" s="129">
        <f t="shared" si="748"/>
        <v>0.66190000000000004</v>
      </c>
      <c r="AR1111" s="129">
        <f t="shared" si="748"/>
        <v>0.51600000000000001</v>
      </c>
      <c r="AT1111" s="131">
        <f t="shared" si="738"/>
        <v>44209</v>
      </c>
      <c r="AU1111" s="132">
        <f t="shared" si="717"/>
        <v>0.69185000000000008</v>
      </c>
      <c r="AV1111" s="132">
        <f t="shared" si="718"/>
        <v>0.53683000000000003</v>
      </c>
      <c r="AW1111" s="132">
        <f t="shared" si="719"/>
        <v>0.54152</v>
      </c>
      <c r="AX1111" s="132">
        <f t="shared" si="720"/>
        <v>4.6300000000000004E-3</v>
      </c>
      <c r="AY1111" s="132">
        <f t="shared" si="721"/>
        <v>9.4000000000000004E-3</v>
      </c>
      <c r="AZ1111" s="132">
        <f t="shared" si="722"/>
        <v>0.29823000000000005</v>
      </c>
      <c r="BA1111" s="132">
        <f t="shared" si="723"/>
        <v>0.12561</v>
      </c>
      <c r="BB1111" s="132">
        <f t="shared" si="724"/>
        <v>0.83000000000000007</v>
      </c>
      <c r="BC1111" s="132">
        <f t="shared" si="725"/>
        <v>0.13981000000000002</v>
      </c>
      <c r="BD1111" s="132">
        <f t="shared" si="726"/>
        <v>0.13506000000000001</v>
      </c>
      <c r="BE1111" s="132">
        <f t="shared" si="727"/>
        <v>7.2530000000000011E-2</v>
      </c>
      <c r="BF1111" s="132">
        <f t="shared" si="728"/>
        <v>6.4850000000000005E-2</v>
      </c>
      <c r="BG1111" s="132">
        <f t="shared" si="739"/>
        <v>2.99E-3</v>
      </c>
      <c r="BH1111" s="132"/>
      <c r="BI1111" s="132">
        <f t="shared" si="745"/>
        <v>1.5795000000000001</v>
      </c>
      <c r="BJ1111" s="132">
        <f t="shared" si="745"/>
        <v>2.855</v>
      </c>
      <c r="BK1111" s="132">
        <f t="shared" si="745"/>
        <v>4.2437000000000005</v>
      </c>
      <c r="BL1111" s="132">
        <f t="shared" si="729"/>
        <v>0.39530000000000004</v>
      </c>
      <c r="BM1111" s="132">
        <f t="shared" si="740"/>
        <v>1.6546000000000001</v>
      </c>
      <c r="BN1111" s="132">
        <f t="shared" si="730"/>
        <v>0.91596000000000011</v>
      </c>
      <c r="BO1111" s="132"/>
      <c r="BP1111" s="132">
        <f t="shared" si="741"/>
        <v>4.2857000000000003</v>
      </c>
      <c r="BQ1111" s="132">
        <f t="shared" si="742"/>
        <v>11.6791</v>
      </c>
      <c r="BR1111" s="132">
        <f t="shared" si="743"/>
        <v>0.38366</v>
      </c>
      <c r="BS1111" s="132">
        <f t="shared" si="731"/>
        <v>0.22862000000000002</v>
      </c>
      <c r="BT1111" s="132">
        <f t="shared" si="732"/>
        <v>1.4171</v>
      </c>
      <c r="BU1111" s="132"/>
      <c r="BV1111" s="132">
        <f t="shared" si="744"/>
        <v>0.11710000000000001</v>
      </c>
      <c r="BW1111" s="133">
        <f t="shared" si="746"/>
        <v>1.1051</v>
      </c>
      <c r="BX1111" s="133">
        <f t="shared" si="746"/>
        <v>1.3556000000000001</v>
      </c>
      <c r="BY1111" s="133">
        <f t="shared" si="733"/>
        <v>0.31740000000000002</v>
      </c>
      <c r="BZ1111" s="133">
        <f t="shared" si="734"/>
        <v>0.37090000000000001</v>
      </c>
      <c r="CA1111" s="133">
        <f t="shared" si="735"/>
        <v>1.37E-2</v>
      </c>
      <c r="CB1111" s="133">
        <f t="shared" si="736"/>
        <v>6.6509999999999998</v>
      </c>
      <c r="CC1111" s="133"/>
      <c r="CD1111" s="133">
        <f t="shared" si="737"/>
        <v>1.5508000000000002</v>
      </c>
    </row>
    <row r="1112" spans="1:82" ht="15.75" x14ac:dyDescent="0.25">
      <c r="A1112" s="125">
        <v>44210</v>
      </c>
      <c r="B1112" s="138">
        <v>15749</v>
      </c>
      <c r="C1112" s="138">
        <v>56750</v>
      </c>
      <c r="D1112" s="138">
        <v>84072</v>
      </c>
      <c r="E1112" s="138">
        <v>16290</v>
      </c>
      <c r="F1112" s="138">
        <v>45420</v>
      </c>
      <c r="G1112" s="138">
        <v>1238</v>
      </c>
      <c r="H1112" s="138">
        <v>10926</v>
      </c>
      <c r="I1112" s="138">
        <v>13600</v>
      </c>
      <c r="J1112" s="138">
        <v>115463</v>
      </c>
      <c r="K1112" s="138">
        <v>85220</v>
      </c>
      <c r="L1112" s="138">
        <v>3624</v>
      </c>
      <c r="M1112" s="138">
        <v>17040</v>
      </c>
      <c r="N1112" s="138">
        <v>136</v>
      </c>
      <c r="O1112" s="138">
        <v>13606</v>
      </c>
      <c r="P1112" s="138">
        <v>15804</v>
      </c>
      <c r="Q1112" s="135">
        <v>3174</v>
      </c>
      <c r="R1112" s="138">
        <v>14167</v>
      </c>
      <c r="S1112" s="138">
        <v>54006</v>
      </c>
      <c r="T1112" s="138">
        <v>25168</v>
      </c>
      <c r="U1112" s="138">
        <v>3730</v>
      </c>
      <c r="V1112" s="138">
        <v>29612</v>
      </c>
      <c r="W1112" s="138">
        <v>39640</v>
      </c>
      <c r="X1112" s="138">
        <v>13917</v>
      </c>
      <c r="Y1112" s="138">
        <v>12831</v>
      </c>
      <c r="Z1112" s="135">
        <v>13981</v>
      </c>
      <c r="AA1112" s="138">
        <v>53453</v>
      </c>
      <c r="AB1112" s="138">
        <v>897</v>
      </c>
      <c r="AC1112" s="138">
        <v>548</v>
      </c>
      <c r="AD1112" s="138">
        <v>8793</v>
      </c>
      <c r="AE1112" s="138">
        <v>45354</v>
      </c>
      <c r="AF1112" s="138">
        <v>7347</v>
      </c>
      <c r="AG1112" s="138">
        <v>10970</v>
      </c>
      <c r="AH1112" s="138">
        <v>61300</v>
      </c>
      <c r="AI1112" s="138">
        <v>55550</v>
      </c>
      <c r="AJ1112" s="138">
        <v>391160</v>
      </c>
      <c r="AK1112" s="128">
        <f t="shared" si="710"/>
        <v>0.17040000000000002</v>
      </c>
      <c r="AL1112" s="129">
        <f t="shared" si="711"/>
        <v>1.5749</v>
      </c>
      <c r="AM1112" s="129">
        <f t="shared" si="747"/>
        <v>2.8375000000000004</v>
      </c>
      <c r="AN1112" s="129">
        <f t="shared" si="747"/>
        <v>4.2035999999999998</v>
      </c>
      <c r="AO1112" s="129">
        <f t="shared" si="713"/>
        <v>11.5463</v>
      </c>
      <c r="AP1112" s="129">
        <f t="shared" si="714"/>
        <v>4.2610000000000001</v>
      </c>
      <c r="AQ1112" s="129">
        <f t="shared" si="748"/>
        <v>0.6130000000000001</v>
      </c>
      <c r="AR1112" s="129">
        <f t="shared" si="748"/>
        <v>0.55549999999999999</v>
      </c>
      <c r="AT1112" s="131">
        <f t="shared" si="738"/>
        <v>44210</v>
      </c>
      <c r="AU1112" s="132">
        <f t="shared" si="717"/>
        <v>0.45354000000000005</v>
      </c>
      <c r="AV1112" s="132">
        <f t="shared" si="718"/>
        <v>0.53453000000000006</v>
      </c>
      <c r="AW1112" s="132">
        <f t="shared" si="719"/>
        <v>0.5400600000000001</v>
      </c>
      <c r="AX1112" s="132">
        <f t="shared" si="720"/>
        <v>5.4800000000000005E-3</v>
      </c>
      <c r="AY1112" s="132">
        <f t="shared" si="721"/>
        <v>8.9700000000000005E-3</v>
      </c>
      <c r="AZ1112" s="132">
        <f t="shared" si="722"/>
        <v>0.29612000000000005</v>
      </c>
      <c r="BA1112" s="132">
        <f t="shared" si="723"/>
        <v>0.12831000000000001</v>
      </c>
      <c r="BB1112" s="132">
        <f t="shared" si="724"/>
        <v>0.79280000000000006</v>
      </c>
      <c r="BC1112" s="132">
        <f t="shared" si="725"/>
        <v>0.13981000000000002</v>
      </c>
      <c r="BD1112" s="132">
        <f t="shared" si="726"/>
        <v>0.13917000000000002</v>
      </c>
      <c r="BE1112" s="132">
        <f t="shared" si="727"/>
        <v>7.3470000000000008E-2</v>
      </c>
      <c r="BF1112" s="132">
        <f t="shared" si="728"/>
        <v>8.7930000000000008E-2</v>
      </c>
      <c r="BG1112" s="132">
        <f t="shared" si="739"/>
        <v>1.0969999999999999E-2</v>
      </c>
      <c r="BH1112" s="132"/>
      <c r="BI1112" s="132">
        <f t="shared" si="745"/>
        <v>1.5749</v>
      </c>
      <c r="BJ1112" s="132">
        <f t="shared" si="745"/>
        <v>2.8375000000000004</v>
      </c>
      <c r="BK1112" s="132">
        <f t="shared" si="745"/>
        <v>4.2035999999999998</v>
      </c>
      <c r="BL1112" s="132">
        <f t="shared" si="729"/>
        <v>0.373</v>
      </c>
      <c r="BM1112" s="132">
        <f t="shared" si="740"/>
        <v>1.629</v>
      </c>
      <c r="BN1112" s="132">
        <f t="shared" si="730"/>
        <v>0.9084000000000001</v>
      </c>
      <c r="BO1112" s="132"/>
      <c r="BP1112" s="132">
        <f t="shared" si="741"/>
        <v>4.2610000000000001</v>
      </c>
      <c r="BQ1112" s="132">
        <f t="shared" si="742"/>
        <v>11.5463</v>
      </c>
      <c r="BR1112" s="132">
        <f t="shared" si="743"/>
        <v>0.39116000000000001</v>
      </c>
      <c r="BS1112" s="132">
        <f t="shared" si="731"/>
        <v>0.25168000000000001</v>
      </c>
      <c r="BT1112" s="132">
        <f t="shared" si="732"/>
        <v>1.4167000000000001</v>
      </c>
      <c r="BU1112" s="132"/>
      <c r="BV1112" s="132">
        <f t="shared" si="744"/>
        <v>0.12380000000000001</v>
      </c>
      <c r="BW1112" s="133">
        <f t="shared" si="746"/>
        <v>1.0926</v>
      </c>
      <c r="BX1112" s="133">
        <f t="shared" si="746"/>
        <v>1.36</v>
      </c>
      <c r="BY1112" s="133">
        <f t="shared" si="733"/>
        <v>0.31740000000000002</v>
      </c>
      <c r="BZ1112" s="133">
        <f t="shared" si="734"/>
        <v>0.3624</v>
      </c>
      <c r="CA1112" s="133">
        <f t="shared" si="735"/>
        <v>1.3600000000000001E-2</v>
      </c>
      <c r="CB1112" s="133">
        <f t="shared" si="736"/>
        <v>6.8029999999999999</v>
      </c>
      <c r="CC1112" s="133"/>
      <c r="CD1112" s="133">
        <f t="shared" si="737"/>
        <v>1.5804</v>
      </c>
    </row>
    <row r="1113" spans="1:82" ht="15.75" x14ac:dyDescent="0.25">
      <c r="A1113" s="125">
        <v>44211</v>
      </c>
      <c r="B1113" s="138">
        <v>15642</v>
      </c>
      <c r="C1113" s="138">
        <v>56337</v>
      </c>
      <c r="D1113" s="138">
        <v>83529</v>
      </c>
      <c r="E1113" s="138">
        <v>16011</v>
      </c>
      <c r="F1113" s="138">
        <v>45124</v>
      </c>
      <c r="G1113" s="138">
        <v>1277</v>
      </c>
      <c r="H1113" s="138">
        <v>11283</v>
      </c>
      <c r="I1113" s="138">
        <v>13879</v>
      </c>
      <c r="J1113" s="138">
        <v>115396</v>
      </c>
      <c r="K1113" s="138">
        <v>84649</v>
      </c>
      <c r="L1113" s="138">
        <v>3607</v>
      </c>
      <c r="M1113" s="138">
        <v>17431</v>
      </c>
      <c r="N1113" s="138">
        <v>142</v>
      </c>
      <c r="O1113" s="138">
        <v>14316</v>
      </c>
      <c r="P1113" s="138">
        <v>15988</v>
      </c>
      <c r="Q1113" s="135">
        <v>3174</v>
      </c>
      <c r="R1113" s="138">
        <v>14816</v>
      </c>
      <c r="S1113" s="138">
        <v>52463</v>
      </c>
      <c r="T1113" s="138">
        <v>25138</v>
      </c>
      <c r="U1113" s="138">
        <v>3722</v>
      </c>
      <c r="V1113" s="138">
        <v>29105</v>
      </c>
      <c r="W1113" s="138">
        <v>40992</v>
      </c>
      <c r="X1113" s="138">
        <v>14590</v>
      </c>
      <c r="Y1113" s="138">
        <v>12647</v>
      </c>
      <c r="Z1113" s="135">
        <v>13981</v>
      </c>
      <c r="AA1113" s="138">
        <v>52912</v>
      </c>
      <c r="AB1113" s="138">
        <v>858</v>
      </c>
      <c r="AC1113" s="138">
        <v>464</v>
      </c>
      <c r="AD1113" s="138">
        <v>8251</v>
      </c>
      <c r="AE1113" s="138">
        <v>28508</v>
      </c>
      <c r="AF1113" s="138">
        <v>7728</v>
      </c>
      <c r="AG1113" s="138">
        <v>14000</v>
      </c>
      <c r="AH1113" s="138">
        <v>74680</v>
      </c>
      <c r="AI1113" s="138">
        <v>53020</v>
      </c>
      <c r="AJ1113" s="138">
        <v>388140</v>
      </c>
      <c r="AK1113" s="128">
        <f t="shared" si="710"/>
        <v>0.17431000000000002</v>
      </c>
      <c r="AL1113" s="129">
        <f t="shared" si="711"/>
        <v>1.5642</v>
      </c>
      <c r="AM1113" s="129">
        <f t="shared" si="747"/>
        <v>2.8168500000000001</v>
      </c>
      <c r="AN1113" s="129">
        <f t="shared" si="747"/>
        <v>4.17645</v>
      </c>
      <c r="AO1113" s="129">
        <f t="shared" si="713"/>
        <v>11.5396</v>
      </c>
      <c r="AP1113" s="129">
        <f t="shared" si="714"/>
        <v>4.23245</v>
      </c>
      <c r="AQ1113" s="129">
        <f t="shared" si="748"/>
        <v>0.74680000000000002</v>
      </c>
      <c r="AR1113" s="129">
        <f t="shared" si="748"/>
        <v>0.5302</v>
      </c>
      <c r="AT1113" s="131">
        <f t="shared" si="738"/>
        <v>44211</v>
      </c>
      <c r="AU1113" s="132">
        <f t="shared" si="717"/>
        <v>0.28508</v>
      </c>
      <c r="AV1113" s="132">
        <f t="shared" si="718"/>
        <v>0.52912000000000003</v>
      </c>
      <c r="AW1113" s="132">
        <f t="shared" si="719"/>
        <v>0.52463000000000004</v>
      </c>
      <c r="AX1113" s="132">
        <f t="shared" si="720"/>
        <v>4.64E-3</v>
      </c>
      <c r="AY1113" s="132">
        <f t="shared" si="721"/>
        <v>8.5800000000000008E-3</v>
      </c>
      <c r="AZ1113" s="132">
        <f t="shared" si="722"/>
        <v>0.29105000000000003</v>
      </c>
      <c r="BA1113" s="132">
        <f t="shared" si="723"/>
        <v>0.12647</v>
      </c>
      <c r="BB1113" s="132">
        <f t="shared" si="724"/>
        <v>0.81984000000000001</v>
      </c>
      <c r="BC1113" s="132">
        <f t="shared" si="725"/>
        <v>0.13981000000000002</v>
      </c>
      <c r="BD1113" s="132">
        <f t="shared" si="726"/>
        <v>0.1459</v>
      </c>
      <c r="BE1113" s="132">
        <f t="shared" si="727"/>
        <v>7.7280000000000001E-2</v>
      </c>
      <c r="BF1113" s="132">
        <f t="shared" si="728"/>
        <v>8.251E-2</v>
      </c>
      <c r="BG1113" s="132">
        <f t="shared" si="739"/>
        <v>1.3999999999999999E-2</v>
      </c>
      <c r="BH1113" s="132"/>
      <c r="BI1113" s="132">
        <f t="shared" si="745"/>
        <v>1.5642</v>
      </c>
      <c r="BJ1113" s="132">
        <f t="shared" si="745"/>
        <v>2.8168500000000001</v>
      </c>
      <c r="BK1113" s="132">
        <f t="shared" si="745"/>
        <v>4.17645</v>
      </c>
      <c r="BL1113" s="132">
        <f t="shared" si="729"/>
        <v>0.37220000000000003</v>
      </c>
      <c r="BM1113" s="132">
        <f t="shared" si="740"/>
        <v>1.6011</v>
      </c>
      <c r="BN1113" s="132">
        <f t="shared" si="730"/>
        <v>0.90248000000000006</v>
      </c>
      <c r="BO1113" s="132"/>
      <c r="BP1113" s="132">
        <f t="shared" si="741"/>
        <v>4.23245</v>
      </c>
      <c r="BQ1113" s="132">
        <f t="shared" si="742"/>
        <v>11.5396</v>
      </c>
      <c r="BR1113" s="132">
        <f t="shared" si="743"/>
        <v>0.38813999999999999</v>
      </c>
      <c r="BS1113" s="132">
        <f t="shared" si="731"/>
        <v>0.25138000000000005</v>
      </c>
      <c r="BT1113" s="132">
        <f t="shared" si="732"/>
        <v>1.4816</v>
      </c>
      <c r="BU1113" s="132"/>
      <c r="BV1113" s="132">
        <f t="shared" si="744"/>
        <v>0.12770000000000001</v>
      </c>
      <c r="BW1113" s="133">
        <f t="shared" si="746"/>
        <v>1.1283000000000001</v>
      </c>
      <c r="BX1113" s="133">
        <f t="shared" si="746"/>
        <v>1.3879000000000001</v>
      </c>
      <c r="BY1113" s="133">
        <f t="shared" si="733"/>
        <v>0.31740000000000002</v>
      </c>
      <c r="BZ1113" s="133">
        <f t="shared" si="734"/>
        <v>0.36070000000000002</v>
      </c>
      <c r="CA1113" s="133">
        <f t="shared" si="735"/>
        <v>1.4200000000000001E-2</v>
      </c>
      <c r="CB1113" s="133">
        <f t="shared" si="736"/>
        <v>7.1580000000000004</v>
      </c>
      <c r="CC1113" s="133"/>
      <c r="CD1113" s="133">
        <f t="shared" si="737"/>
        <v>1.5988</v>
      </c>
    </row>
    <row r="1114" spans="1:82" ht="15.75" x14ac:dyDescent="0.25">
      <c r="A1114" s="125">
        <v>44212</v>
      </c>
      <c r="B1114" s="138">
        <v>16605</v>
      </c>
      <c r="C1114" s="138">
        <v>59249</v>
      </c>
      <c r="D1114" s="138">
        <v>87306</v>
      </c>
      <c r="E1114" s="138">
        <v>17320</v>
      </c>
      <c r="F1114" s="138">
        <v>47870</v>
      </c>
      <c r="G1114" s="138">
        <v>1805</v>
      </c>
      <c r="H1114" s="138">
        <v>14311</v>
      </c>
      <c r="I1114" s="138">
        <v>17606</v>
      </c>
      <c r="J1114" s="138">
        <v>123571</v>
      </c>
      <c r="K1114" s="138">
        <v>91338</v>
      </c>
      <c r="L1114" s="138">
        <v>4362</v>
      </c>
      <c r="M1114" s="138">
        <v>18776</v>
      </c>
      <c r="N1114" s="138">
        <v>139</v>
      </c>
      <c r="O1114" s="138">
        <v>17107</v>
      </c>
      <c r="P1114" s="138">
        <v>18841</v>
      </c>
      <c r="Q1114" s="135">
        <v>3174</v>
      </c>
      <c r="R1114" s="138">
        <v>14734</v>
      </c>
      <c r="S1114" s="138">
        <v>53303</v>
      </c>
      <c r="T1114" s="146">
        <v>26481</v>
      </c>
      <c r="U1114" s="138">
        <v>4283</v>
      </c>
      <c r="V1114" s="138">
        <v>31556</v>
      </c>
      <c r="W1114" s="138">
        <v>42530</v>
      </c>
      <c r="X1114" s="138">
        <v>22979</v>
      </c>
      <c r="Y1114" s="138">
        <v>13164</v>
      </c>
      <c r="Z1114" s="135">
        <v>13981</v>
      </c>
      <c r="AA1114" s="138">
        <v>54780</v>
      </c>
      <c r="AB1114" s="138">
        <v>998</v>
      </c>
      <c r="AC1114" s="138">
        <v>804</v>
      </c>
      <c r="AD1114" s="138">
        <v>12613</v>
      </c>
      <c r="AE1114" s="138">
        <v>36759</v>
      </c>
      <c r="AF1114" s="138">
        <v>7047</v>
      </c>
      <c r="AG1114" s="138">
        <v>0</v>
      </c>
      <c r="AH1114" s="138">
        <v>120030</v>
      </c>
      <c r="AI1114" s="138">
        <v>90840</v>
      </c>
      <c r="AJ1114" s="138">
        <v>393400</v>
      </c>
      <c r="AK1114" s="128">
        <f t="shared" si="710"/>
        <v>0.18776000000000001</v>
      </c>
      <c r="AL1114" s="129">
        <f t="shared" si="711"/>
        <v>1.6605000000000001</v>
      </c>
      <c r="AM1114" s="129">
        <f t="shared" si="747"/>
        <v>2.96245</v>
      </c>
      <c r="AN1114" s="129">
        <f t="shared" si="747"/>
        <v>4.3653000000000004</v>
      </c>
      <c r="AO1114" s="129">
        <f t="shared" si="713"/>
        <v>12.357100000000001</v>
      </c>
      <c r="AP1114" s="129">
        <f t="shared" si="714"/>
        <v>4.5669000000000004</v>
      </c>
      <c r="AQ1114" s="129">
        <f t="shared" si="748"/>
        <v>1.2003000000000001</v>
      </c>
      <c r="AR1114" s="129">
        <f t="shared" si="748"/>
        <v>0.9084000000000001</v>
      </c>
      <c r="AT1114" s="131">
        <f t="shared" si="738"/>
        <v>44212</v>
      </c>
      <c r="AU1114" s="132">
        <f t="shared" si="717"/>
        <v>0.36759000000000003</v>
      </c>
      <c r="AV1114" s="132">
        <f t="shared" si="718"/>
        <v>0.54780000000000006</v>
      </c>
      <c r="AW1114" s="132">
        <f t="shared" si="719"/>
        <v>0.53303</v>
      </c>
      <c r="AX1114" s="132">
        <f t="shared" si="720"/>
        <v>8.0400000000000003E-3</v>
      </c>
      <c r="AY1114" s="132">
        <f t="shared" si="721"/>
        <v>9.980000000000001E-3</v>
      </c>
      <c r="AZ1114" s="132">
        <f t="shared" si="722"/>
        <v>0.31556000000000001</v>
      </c>
      <c r="BA1114" s="132">
        <f t="shared" si="723"/>
        <v>0.13164000000000001</v>
      </c>
      <c r="BB1114" s="132">
        <f t="shared" si="724"/>
        <v>0.85060000000000002</v>
      </c>
      <c r="BC1114" s="132">
        <f t="shared" si="725"/>
        <v>0.13981000000000002</v>
      </c>
      <c r="BD1114" s="132">
        <f t="shared" si="726"/>
        <v>0.22979000000000002</v>
      </c>
      <c r="BE1114" s="132">
        <f t="shared" si="727"/>
        <v>7.0470000000000005E-2</v>
      </c>
      <c r="BF1114" s="132">
        <f t="shared" si="728"/>
        <v>0.12613000000000002</v>
      </c>
      <c r="BG1114" s="132">
        <f t="shared" si="739"/>
        <v>0</v>
      </c>
      <c r="BH1114" s="132"/>
      <c r="BI1114" s="132">
        <f t="shared" si="745"/>
        <v>1.6605000000000001</v>
      </c>
      <c r="BJ1114" s="132">
        <f t="shared" si="745"/>
        <v>2.96245</v>
      </c>
      <c r="BK1114" s="132">
        <f t="shared" si="745"/>
        <v>4.3653000000000004</v>
      </c>
      <c r="BL1114" s="132">
        <f t="shared" si="729"/>
        <v>0.42830000000000001</v>
      </c>
      <c r="BM1114" s="132">
        <f t="shared" si="740"/>
        <v>1.732</v>
      </c>
      <c r="BN1114" s="132">
        <f t="shared" si="730"/>
        <v>0.95740000000000003</v>
      </c>
      <c r="BO1114" s="132"/>
      <c r="BP1114" s="132">
        <f t="shared" si="741"/>
        <v>4.5669000000000004</v>
      </c>
      <c r="BQ1114" s="132">
        <f t="shared" si="742"/>
        <v>12.357100000000001</v>
      </c>
      <c r="BR1114" s="132">
        <f t="shared" si="743"/>
        <v>0.39339999999999997</v>
      </c>
      <c r="BS1114" s="132">
        <f t="shared" si="731"/>
        <v>0.26481000000000005</v>
      </c>
      <c r="BT1114" s="132">
        <f t="shared" si="732"/>
        <v>1.4734</v>
      </c>
      <c r="BU1114" s="132"/>
      <c r="BV1114" s="132">
        <f t="shared" si="744"/>
        <v>0.18050000000000002</v>
      </c>
      <c r="BW1114" s="133">
        <f t="shared" si="746"/>
        <v>1.4311</v>
      </c>
      <c r="BX1114" s="133">
        <f t="shared" si="746"/>
        <v>1.7606000000000002</v>
      </c>
      <c r="BY1114" s="133">
        <f t="shared" si="733"/>
        <v>0.31740000000000002</v>
      </c>
      <c r="BZ1114" s="133">
        <f t="shared" si="734"/>
        <v>0.43620000000000003</v>
      </c>
      <c r="CA1114" s="133">
        <f t="shared" si="735"/>
        <v>1.3900000000000001E-2</v>
      </c>
      <c r="CB1114" s="133">
        <f t="shared" si="736"/>
        <v>8.5534999999999997</v>
      </c>
      <c r="CC1114" s="133"/>
      <c r="CD1114" s="133">
        <f t="shared" si="737"/>
        <v>1.8841000000000001</v>
      </c>
    </row>
    <row r="1115" spans="1:82" ht="15.75" x14ac:dyDescent="0.25">
      <c r="A1115" s="125">
        <v>44213</v>
      </c>
      <c r="B1115" s="138">
        <v>16064</v>
      </c>
      <c r="C1115" s="138">
        <v>57220</v>
      </c>
      <c r="D1115" s="138">
        <v>84472</v>
      </c>
      <c r="E1115" s="138">
        <v>16405</v>
      </c>
      <c r="F1115" s="138">
        <v>47698</v>
      </c>
      <c r="G1115" s="138">
        <v>1560</v>
      </c>
      <c r="H1115" s="138">
        <v>12730</v>
      </c>
      <c r="I1115" s="138">
        <v>14549</v>
      </c>
      <c r="J1115" s="138">
        <v>117241</v>
      </c>
      <c r="K1115" s="138">
        <v>87307</v>
      </c>
      <c r="L1115" s="138">
        <v>3855</v>
      </c>
      <c r="M1115" s="138">
        <v>17722</v>
      </c>
      <c r="N1115" s="138">
        <v>129</v>
      </c>
      <c r="O1115" s="138">
        <v>15911</v>
      </c>
      <c r="P1115" s="138">
        <v>17953</v>
      </c>
      <c r="Q1115" s="135">
        <v>3174</v>
      </c>
      <c r="R1115" s="138">
        <v>14358</v>
      </c>
      <c r="S1115" s="138">
        <v>52558</v>
      </c>
      <c r="T1115" s="146">
        <v>26101</v>
      </c>
      <c r="U1115" s="138">
        <v>3939</v>
      </c>
      <c r="V1115" s="138">
        <v>31641</v>
      </c>
      <c r="W1115" s="138">
        <v>39936</v>
      </c>
      <c r="X1115" s="138">
        <v>15438</v>
      </c>
      <c r="Y1115" s="138">
        <v>12849</v>
      </c>
      <c r="Z1115" s="135">
        <v>13981</v>
      </c>
      <c r="AA1115" s="138">
        <v>54406</v>
      </c>
      <c r="AB1115" s="138">
        <v>1039</v>
      </c>
      <c r="AC1115" s="138">
        <v>797</v>
      </c>
      <c r="AD1115" s="138">
        <v>10044</v>
      </c>
      <c r="AE1115" s="138">
        <v>45420</v>
      </c>
      <c r="AF1115" s="138">
        <v>6486</v>
      </c>
      <c r="AG1115" s="138">
        <v>0</v>
      </c>
      <c r="AH1115" s="138">
        <v>62620</v>
      </c>
      <c r="AI1115" s="138">
        <v>54510</v>
      </c>
      <c r="AJ1115" s="138">
        <v>385400</v>
      </c>
      <c r="AK1115" s="128">
        <f t="shared" si="710"/>
        <v>0.17722000000000002</v>
      </c>
      <c r="AL1115" s="129">
        <f t="shared" si="711"/>
        <v>1.6064000000000001</v>
      </c>
      <c r="AM1115" s="129">
        <f t="shared" si="747"/>
        <v>2.8610000000000002</v>
      </c>
      <c r="AN1115" s="129">
        <f t="shared" si="747"/>
        <v>4.2236000000000002</v>
      </c>
      <c r="AO1115" s="129">
        <f t="shared" si="713"/>
        <v>11.7241</v>
      </c>
      <c r="AP1115" s="129">
        <f t="shared" si="714"/>
        <v>4.3653500000000003</v>
      </c>
      <c r="AQ1115" s="129">
        <f t="shared" si="748"/>
        <v>0.62620000000000009</v>
      </c>
      <c r="AR1115" s="129">
        <f t="shared" si="748"/>
        <v>0.54510000000000003</v>
      </c>
      <c r="AT1115" s="131">
        <f t="shared" si="738"/>
        <v>44213</v>
      </c>
      <c r="AU1115" s="132">
        <f t="shared" si="717"/>
        <v>0.45420000000000005</v>
      </c>
      <c r="AV1115" s="132">
        <f t="shared" si="718"/>
        <v>0.5440600000000001</v>
      </c>
      <c r="AW1115" s="132">
        <f t="shared" si="719"/>
        <v>0.52558000000000005</v>
      </c>
      <c r="AX1115" s="132">
        <f t="shared" si="720"/>
        <v>7.9700000000000014E-3</v>
      </c>
      <c r="AY1115" s="132">
        <f t="shared" si="721"/>
        <v>1.0390000000000002E-2</v>
      </c>
      <c r="AZ1115" s="132">
        <f t="shared" si="722"/>
        <v>0.31641000000000002</v>
      </c>
      <c r="BA1115" s="132">
        <f t="shared" si="723"/>
        <v>0.12849000000000002</v>
      </c>
      <c r="BB1115" s="132">
        <f t="shared" si="724"/>
        <v>0.7987200000000001</v>
      </c>
      <c r="BC1115" s="132">
        <f t="shared" si="725"/>
        <v>0.13981000000000002</v>
      </c>
      <c r="BD1115" s="132">
        <f t="shared" si="726"/>
        <v>0.15438000000000002</v>
      </c>
      <c r="BE1115" s="132">
        <f t="shared" si="727"/>
        <v>6.4860000000000001E-2</v>
      </c>
      <c r="BF1115" s="132">
        <f t="shared" si="728"/>
        <v>0.10044</v>
      </c>
      <c r="BG1115" s="132">
        <f t="shared" si="739"/>
        <v>0</v>
      </c>
      <c r="BH1115" s="132"/>
      <c r="BI1115" s="132">
        <f t="shared" si="745"/>
        <v>1.6064000000000001</v>
      </c>
      <c r="BJ1115" s="132">
        <f t="shared" si="745"/>
        <v>2.8610000000000002</v>
      </c>
      <c r="BK1115" s="132">
        <f t="shared" si="745"/>
        <v>4.2236000000000002</v>
      </c>
      <c r="BL1115" s="132">
        <f t="shared" si="729"/>
        <v>0.39390000000000003</v>
      </c>
      <c r="BM1115" s="132">
        <f t="shared" si="740"/>
        <v>1.6405000000000001</v>
      </c>
      <c r="BN1115" s="132">
        <f t="shared" si="730"/>
        <v>0.95396000000000003</v>
      </c>
      <c r="BO1115" s="132"/>
      <c r="BP1115" s="132">
        <f t="shared" si="741"/>
        <v>4.3653500000000003</v>
      </c>
      <c r="BQ1115" s="132">
        <f t="shared" si="742"/>
        <v>11.7241</v>
      </c>
      <c r="BR1115" s="132">
        <f t="shared" si="743"/>
        <v>0.38539999999999996</v>
      </c>
      <c r="BS1115" s="132">
        <f t="shared" si="731"/>
        <v>0.26101000000000002</v>
      </c>
      <c r="BT1115" s="132">
        <f t="shared" si="732"/>
        <v>1.4358</v>
      </c>
      <c r="BU1115" s="132"/>
      <c r="BV1115" s="132">
        <f t="shared" si="744"/>
        <v>0.156</v>
      </c>
      <c r="BW1115" s="133">
        <f t="shared" si="746"/>
        <v>1.2730000000000001</v>
      </c>
      <c r="BX1115" s="133">
        <f t="shared" si="746"/>
        <v>1.4549000000000001</v>
      </c>
      <c r="BY1115" s="133">
        <f t="shared" si="733"/>
        <v>0.31740000000000002</v>
      </c>
      <c r="BZ1115" s="133">
        <f t="shared" si="734"/>
        <v>0.38550000000000001</v>
      </c>
      <c r="CA1115" s="133">
        <f t="shared" si="735"/>
        <v>1.29E-2</v>
      </c>
      <c r="CB1115" s="133">
        <f t="shared" si="736"/>
        <v>7.9554999999999998</v>
      </c>
      <c r="CC1115" s="133"/>
      <c r="CD1115" s="133">
        <f t="shared" si="737"/>
        <v>1.7953000000000001</v>
      </c>
    </row>
    <row r="1116" spans="1:82" ht="15.75" x14ac:dyDescent="0.25">
      <c r="A1116" s="125">
        <v>44214</v>
      </c>
      <c r="B1116" s="138">
        <v>15711</v>
      </c>
      <c r="C1116" s="138">
        <v>56437</v>
      </c>
      <c r="D1116" s="138">
        <v>83823</v>
      </c>
      <c r="E1116" s="138">
        <v>16273</v>
      </c>
      <c r="F1116" s="138">
        <v>45432</v>
      </c>
      <c r="G1116" s="138">
        <v>1246</v>
      </c>
      <c r="H1116" s="138">
        <v>11426</v>
      </c>
      <c r="I1116" s="138">
        <v>13431</v>
      </c>
      <c r="J1116" s="138">
        <v>116150</v>
      </c>
      <c r="K1116" s="138">
        <v>85355</v>
      </c>
      <c r="L1116" s="138">
        <v>3627</v>
      </c>
      <c r="M1116" s="138">
        <v>16658</v>
      </c>
      <c r="N1116" s="138">
        <v>128</v>
      </c>
      <c r="O1116" s="138">
        <v>14982</v>
      </c>
      <c r="P1116" s="138">
        <v>16143</v>
      </c>
      <c r="Q1116" s="135">
        <v>3174</v>
      </c>
      <c r="R1116" s="138">
        <v>14277</v>
      </c>
      <c r="S1116" s="138">
        <v>54039</v>
      </c>
      <c r="T1116" s="146">
        <v>26699</v>
      </c>
      <c r="U1116" s="138">
        <v>3798</v>
      </c>
      <c r="V1116" s="138">
        <v>30153</v>
      </c>
      <c r="W1116" s="138">
        <v>41058</v>
      </c>
      <c r="X1116" s="138">
        <v>13820</v>
      </c>
      <c r="Y1116" s="138">
        <v>12875</v>
      </c>
      <c r="Z1116" s="135">
        <v>13981</v>
      </c>
      <c r="AA1116" s="138">
        <v>56186</v>
      </c>
      <c r="AB1116" s="138">
        <v>905</v>
      </c>
      <c r="AC1116" s="138">
        <v>710</v>
      </c>
      <c r="AD1116" s="138">
        <v>8001</v>
      </c>
      <c r="AE1116" s="138">
        <v>52888</v>
      </c>
      <c r="AF1116" s="138">
        <v>6496</v>
      </c>
      <c r="AG1116" s="138">
        <v>11010</v>
      </c>
      <c r="AH1116" s="138">
        <v>51300</v>
      </c>
      <c r="AI1116" s="138">
        <v>41890</v>
      </c>
      <c r="AJ1116" s="138">
        <v>389160</v>
      </c>
      <c r="AK1116" s="128">
        <f t="shared" si="710"/>
        <v>0.16658000000000001</v>
      </c>
      <c r="AL1116" s="129">
        <f t="shared" si="711"/>
        <v>1.5711000000000002</v>
      </c>
      <c r="AM1116" s="129">
        <f t="shared" ref="AM1116:AN1131" si="749">(C1116)*0.00005</f>
        <v>2.82185</v>
      </c>
      <c r="AN1116" s="129">
        <f t="shared" si="749"/>
        <v>4.1911500000000004</v>
      </c>
      <c r="AO1116" s="129">
        <f t="shared" si="713"/>
        <v>11.615</v>
      </c>
      <c r="AP1116" s="129">
        <f t="shared" si="714"/>
        <v>4.2677500000000004</v>
      </c>
      <c r="AQ1116" s="129">
        <f t="shared" si="748"/>
        <v>0.51300000000000001</v>
      </c>
      <c r="AR1116" s="129">
        <f t="shared" si="748"/>
        <v>0.41890000000000005</v>
      </c>
      <c r="AT1116" s="131">
        <f t="shared" si="738"/>
        <v>44214</v>
      </c>
      <c r="AU1116" s="132">
        <f t="shared" si="717"/>
        <v>0.52888000000000002</v>
      </c>
      <c r="AV1116" s="132">
        <f t="shared" si="718"/>
        <v>0.56186000000000003</v>
      </c>
      <c r="AW1116" s="132">
        <f t="shared" si="719"/>
        <v>0.54039000000000004</v>
      </c>
      <c r="AX1116" s="132">
        <f t="shared" si="720"/>
        <v>7.1000000000000004E-3</v>
      </c>
      <c r="AY1116" s="132">
        <f t="shared" si="721"/>
        <v>9.0500000000000008E-3</v>
      </c>
      <c r="AZ1116" s="132">
        <f t="shared" si="722"/>
        <v>0.30153000000000002</v>
      </c>
      <c r="BA1116" s="132">
        <f t="shared" si="723"/>
        <v>0.12875</v>
      </c>
      <c r="BB1116" s="132">
        <f t="shared" si="724"/>
        <v>0.82116000000000011</v>
      </c>
      <c r="BC1116" s="132">
        <f t="shared" si="725"/>
        <v>0.13981000000000002</v>
      </c>
      <c r="BD1116" s="132">
        <f t="shared" si="726"/>
        <v>0.13820000000000002</v>
      </c>
      <c r="BE1116" s="132">
        <f t="shared" si="727"/>
        <v>6.4960000000000004E-2</v>
      </c>
      <c r="BF1116" s="132">
        <f t="shared" si="728"/>
        <v>8.0010000000000012E-2</v>
      </c>
      <c r="BG1116" s="132">
        <f t="shared" si="739"/>
        <v>1.1009999999999999E-2</v>
      </c>
      <c r="BH1116" s="132"/>
      <c r="BI1116" s="132">
        <f t="shared" si="745"/>
        <v>1.5711000000000002</v>
      </c>
      <c r="BJ1116" s="132">
        <f t="shared" si="745"/>
        <v>2.82185</v>
      </c>
      <c r="BK1116" s="132">
        <f t="shared" si="745"/>
        <v>4.1911500000000004</v>
      </c>
      <c r="BL1116" s="132">
        <f t="shared" si="729"/>
        <v>0.37980000000000003</v>
      </c>
      <c r="BM1116" s="132">
        <f t="shared" si="740"/>
        <v>1.6273</v>
      </c>
      <c r="BN1116" s="132">
        <f t="shared" si="730"/>
        <v>0.90864000000000011</v>
      </c>
      <c r="BO1116" s="132"/>
      <c r="BP1116" s="132">
        <f t="shared" si="741"/>
        <v>4.2677500000000004</v>
      </c>
      <c r="BQ1116" s="132">
        <f t="shared" si="742"/>
        <v>11.615</v>
      </c>
      <c r="BR1116" s="132">
        <f t="shared" si="743"/>
        <v>0.38916000000000001</v>
      </c>
      <c r="BS1116" s="132">
        <f t="shared" si="731"/>
        <v>0.26699000000000001</v>
      </c>
      <c r="BT1116" s="132">
        <f t="shared" si="732"/>
        <v>1.4277</v>
      </c>
      <c r="BU1116" s="132"/>
      <c r="BV1116" s="132">
        <f t="shared" si="744"/>
        <v>0.1246</v>
      </c>
      <c r="BW1116" s="133">
        <f t="shared" si="746"/>
        <v>1.1426000000000001</v>
      </c>
      <c r="BX1116" s="133">
        <f t="shared" si="746"/>
        <v>1.3431</v>
      </c>
      <c r="BY1116" s="133">
        <f t="shared" si="733"/>
        <v>0.31740000000000002</v>
      </c>
      <c r="BZ1116" s="133">
        <f t="shared" si="734"/>
        <v>0.36270000000000002</v>
      </c>
      <c r="CA1116" s="133">
        <f t="shared" si="735"/>
        <v>1.2800000000000001E-2</v>
      </c>
      <c r="CB1116" s="133">
        <f t="shared" si="736"/>
        <v>7.4910000000000005</v>
      </c>
      <c r="CC1116" s="133"/>
      <c r="CD1116" s="133">
        <f t="shared" si="737"/>
        <v>1.6143000000000001</v>
      </c>
    </row>
    <row r="1117" spans="1:82" ht="15.75" x14ac:dyDescent="0.25">
      <c r="A1117" s="125">
        <v>44215</v>
      </c>
      <c r="B1117" s="138">
        <v>14924</v>
      </c>
      <c r="C1117" s="138">
        <v>53942</v>
      </c>
      <c r="D1117" s="138">
        <v>80946</v>
      </c>
      <c r="E1117" s="138">
        <v>16086</v>
      </c>
      <c r="F1117" s="138">
        <v>46006</v>
      </c>
      <c r="G1117" s="138">
        <v>1094</v>
      </c>
      <c r="H1117" s="138">
        <v>10682</v>
      </c>
      <c r="I1117" s="138">
        <v>12541</v>
      </c>
      <c r="J1117" s="138">
        <v>112927</v>
      </c>
      <c r="K1117" s="138">
        <v>84583</v>
      </c>
      <c r="L1117" s="138">
        <v>3437</v>
      </c>
      <c r="M1117" s="138">
        <v>15516</v>
      </c>
      <c r="N1117" s="138">
        <v>157</v>
      </c>
      <c r="O1117" s="138">
        <v>13131</v>
      </c>
      <c r="P1117" s="138">
        <v>15098</v>
      </c>
      <c r="Q1117" s="135">
        <v>3174</v>
      </c>
      <c r="R1117" s="138">
        <v>14506</v>
      </c>
      <c r="S1117" s="138">
        <v>52323</v>
      </c>
      <c r="T1117" s="146">
        <v>26578</v>
      </c>
      <c r="U1117" s="138">
        <v>3761</v>
      </c>
      <c r="V1117" s="138">
        <v>28549</v>
      </c>
      <c r="W1117" s="138">
        <v>41470</v>
      </c>
      <c r="X1117" s="138">
        <v>12587</v>
      </c>
      <c r="Y1117" s="138">
        <v>12604</v>
      </c>
      <c r="Z1117" s="135">
        <v>13981</v>
      </c>
      <c r="AA1117" s="138">
        <v>52950</v>
      </c>
      <c r="AB1117" s="138">
        <v>874</v>
      </c>
      <c r="AC1117" s="138">
        <v>722</v>
      </c>
      <c r="AD1117" s="138">
        <v>6289</v>
      </c>
      <c r="AE1117" s="138">
        <v>59714</v>
      </c>
      <c r="AF1117" s="138">
        <v>7010</v>
      </c>
      <c r="AG1117" s="138">
        <v>11010</v>
      </c>
      <c r="AH1117" s="138">
        <v>68930</v>
      </c>
      <c r="AI1117" s="138">
        <v>58190</v>
      </c>
      <c r="AJ1117" s="138">
        <v>391320</v>
      </c>
      <c r="AK1117" s="128">
        <f t="shared" si="710"/>
        <v>0.15516000000000002</v>
      </c>
      <c r="AL1117" s="129">
        <f t="shared" si="711"/>
        <v>1.4924000000000002</v>
      </c>
      <c r="AM1117" s="129">
        <f t="shared" si="749"/>
        <v>2.6971000000000003</v>
      </c>
      <c r="AN1117" s="129">
        <f t="shared" si="749"/>
        <v>4.0472999999999999</v>
      </c>
      <c r="AO1117" s="129">
        <f t="shared" si="713"/>
        <v>11.2927</v>
      </c>
      <c r="AP1117" s="129">
        <f t="shared" si="714"/>
        <v>4.2291500000000006</v>
      </c>
      <c r="AQ1117" s="129">
        <f t="shared" si="748"/>
        <v>0.68930000000000002</v>
      </c>
      <c r="AR1117" s="129">
        <f t="shared" si="748"/>
        <v>0.58190000000000008</v>
      </c>
      <c r="AT1117" s="131">
        <f t="shared" si="738"/>
        <v>44215</v>
      </c>
      <c r="AU1117" s="132">
        <f t="shared" si="717"/>
        <v>0.59714</v>
      </c>
      <c r="AV1117" s="132">
        <f t="shared" si="718"/>
        <v>0.52950000000000008</v>
      </c>
      <c r="AW1117" s="132">
        <f t="shared" si="719"/>
        <v>0.52323000000000008</v>
      </c>
      <c r="AX1117" s="132">
        <f t="shared" si="720"/>
        <v>7.2200000000000007E-3</v>
      </c>
      <c r="AY1117" s="132">
        <f t="shared" si="721"/>
        <v>8.7400000000000012E-3</v>
      </c>
      <c r="AZ1117" s="132">
        <f t="shared" si="722"/>
        <v>0.28549000000000002</v>
      </c>
      <c r="BA1117" s="132">
        <f t="shared" si="723"/>
        <v>0.12604000000000001</v>
      </c>
      <c r="BB1117" s="132">
        <f t="shared" si="724"/>
        <v>0.82940000000000003</v>
      </c>
      <c r="BC1117" s="132">
        <f t="shared" si="725"/>
        <v>0.13981000000000002</v>
      </c>
      <c r="BD1117" s="132">
        <f t="shared" si="726"/>
        <v>0.12587000000000001</v>
      </c>
      <c r="BE1117" s="132">
        <f t="shared" si="727"/>
        <v>7.010000000000001E-2</v>
      </c>
      <c r="BF1117" s="132">
        <f t="shared" si="728"/>
        <v>6.2890000000000001E-2</v>
      </c>
      <c r="BG1117" s="132">
        <f t="shared" si="739"/>
        <v>1.1009999999999999E-2</v>
      </c>
      <c r="BH1117" s="132"/>
      <c r="BI1117" s="132">
        <f t="shared" si="745"/>
        <v>1.4924000000000002</v>
      </c>
      <c r="BJ1117" s="132">
        <f t="shared" si="745"/>
        <v>2.6971000000000003</v>
      </c>
      <c r="BK1117" s="132">
        <f t="shared" si="745"/>
        <v>4.0472999999999999</v>
      </c>
      <c r="BL1117" s="132">
        <f t="shared" si="729"/>
        <v>0.37610000000000005</v>
      </c>
      <c r="BM1117" s="132">
        <f t="shared" si="740"/>
        <v>1.6086</v>
      </c>
      <c r="BN1117" s="132">
        <f t="shared" si="730"/>
        <v>0.92012000000000005</v>
      </c>
      <c r="BO1117" s="132"/>
      <c r="BP1117" s="132">
        <f t="shared" si="741"/>
        <v>4.2291500000000006</v>
      </c>
      <c r="BQ1117" s="132">
        <f t="shared" si="742"/>
        <v>11.2927</v>
      </c>
      <c r="BR1117" s="132">
        <f t="shared" si="743"/>
        <v>0.39132</v>
      </c>
      <c r="BS1117" s="132">
        <f t="shared" si="731"/>
        <v>0.26578000000000002</v>
      </c>
      <c r="BT1117" s="132">
        <f t="shared" si="732"/>
        <v>1.4506000000000001</v>
      </c>
      <c r="BU1117" s="132"/>
      <c r="BV1117" s="132">
        <f t="shared" si="744"/>
        <v>0.10940000000000001</v>
      </c>
      <c r="BW1117" s="133">
        <f t="shared" si="746"/>
        <v>1.0682</v>
      </c>
      <c r="BX1117" s="133">
        <f t="shared" si="746"/>
        <v>1.2541</v>
      </c>
      <c r="BY1117" s="133">
        <f t="shared" si="733"/>
        <v>0.31740000000000002</v>
      </c>
      <c r="BZ1117" s="133">
        <f t="shared" si="734"/>
        <v>0.34370000000000001</v>
      </c>
      <c r="CA1117" s="133">
        <f t="shared" si="735"/>
        <v>1.5700000000000002E-2</v>
      </c>
      <c r="CB1117" s="133">
        <f t="shared" si="736"/>
        <v>6.5655000000000001</v>
      </c>
      <c r="CC1117" s="133"/>
      <c r="CD1117" s="133">
        <f t="shared" si="737"/>
        <v>1.5098</v>
      </c>
    </row>
    <row r="1118" spans="1:82" ht="15.75" x14ac:dyDescent="0.25">
      <c r="A1118" s="125">
        <v>44216</v>
      </c>
      <c r="B1118" s="138">
        <v>14880</v>
      </c>
      <c r="C1118" s="138">
        <v>53749</v>
      </c>
      <c r="D1118" s="138">
        <v>81034</v>
      </c>
      <c r="E1118" s="138">
        <v>15797</v>
      </c>
      <c r="F1118" s="138">
        <v>44843</v>
      </c>
      <c r="G1118" s="138">
        <v>1111</v>
      </c>
      <c r="H1118" s="138">
        <v>10194</v>
      </c>
      <c r="I1118" s="138">
        <v>12098</v>
      </c>
      <c r="J1118" s="138">
        <v>112797</v>
      </c>
      <c r="K1118" s="138">
        <v>83012</v>
      </c>
      <c r="L1118" s="138">
        <v>3413</v>
      </c>
      <c r="M1118" s="138">
        <v>15828</v>
      </c>
      <c r="N1118" s="138">
        <v>158</v>
      </c>
      <c r="O1118" s="138">
        <v>12883</v>
      </c>
      <c r="P1118" s="138">
        <v>14705</v>
      </c>
      <c r="Q1118" s="135">
        <v>3174</v>
      </c>
      <c r="R1118" s="138">
        <v>13953</v>
      </c>
      <c r="S1118" s="138">
        <v>51266</v>
      </c>
      <c r="T1118" s="138">
        <v>11348</v>
      </c>
      <c r="U1118" s="138">
        <v>3538</v>
      </c>
      <c r="V1118" s="138">
        <v>27583</v>
      </c>
      <c r="W1118" s="138">
        <v>39974</v>
      </c>
      <c r="X1118" s="138">
        <v>13145</v>
      </c>
      <c r="Y1118" s="138">
        <v>12788</v>
      </c>
      <c r="Z1118" s="135">
        <v>13981</v>
      </c>
      <c r="AA1118" s="138">
        <v>52314</v>
      </c>
      <c r="AB1118" s="138">
        <v>868</v>
      </c>
      <c r="AC1118" s="138">
        <v>709</v>
      </c>
      <c r="AD1118" s="138">
        <v>9147</v>
      </c>
      <c r="AE1118" s="138">
        <v>64043</v>
      </c>
      <c r="AF1118" s="138">
        <v>6888</v>
      </c>
      <c r="AG1118" s="138">
        <v>11010</v>
      </c>
      <c r="AH1118" s="138">
        <v>49960</v>
      </c>
      <c r="AI1118" s="138">
        <v>31030</v>
      </c>
      <c r="AJ1118" s="138">
        <v>378600</v>
      </c>
      <c r="AK1118" s="128">
        <f t="shared" si="710"/>
        <v>0.15828</v>
      </c>
      <c r="AL1118" s="129">
        <f t="shared" si="711"/>
        <v>1.488</v>
      </c>
      <c r="AM1118" s="129">
        <f t="shared" si="749"/>
        <v>2.6874500000000001</v>
      </c>
      <c r="AN1118" s="129">
        <f t="shared" si="749"/>
        <v>4.0517000000000003</v>
      </c>
      <c r="AO1118" s="129">
        <f t="shared" si="713"/>
        <v>11.2797</v>
      </c>
      <c r="AP1118" s="137">
        <f t="shared" si="714"/>
        <v>4.1505999999999998</v>
      </c>
      <c r="AQ1118" s="129">
        <f t="shared" si="748"/>
        <v>0.49960000000000004</v>
      </c>
      <c r="AR1118" s="129">
        <f t="shared" si="748"/>
        <v>0.31030000000000002</v>
      </c>
      <c r="AT1118" s="131">
        <f t="shared" si="738"/>
        <v>44216</v>
      </c>
      <c r="AU1118" s="132">
        <f t="shared" si="717"/>
        <v>0.64043000000000005</v>
      </c>
      <c r="AV1118" s="132">
        <f t="shared" si="718"/>
        <v>0.52314000000000005</v>
      </c>
      <c r="AW1118" s="132">
        <f t="shared" si="719"/>
        <v>0.51266</v>
      </c>
      <c r="AX1118" s="132">
        <f t="shared" si="720"/>
        <v>7.0900000000000008E-3</v>
      </c>
      <c r="AY1118" s="132">
        <f t="shared" si="721"/>
        <v>8.6800000000000002E-3</v>
      </c>
      <c r="AZ1118" s="132">
        <f t="shared" si="722"/>
        <v>0.27583000000000002</v>
      </c>
      <c r="BA1118" s="132">
        <f t="shared" si="723"/>
        <v>0.12788000000000002</v>
      </c>
      <c r="BB1118" s="132">
        <f t="shared" si="724"/>
        <v>0.79948000000000008</v>
      </c>
      <c r="BC1118" s="132">
        <f t="shared" si="725"/>
        <v>0.13981000000000002</v>
      </c>
      <c r="BD1118" s="132">
        <f t="shared" si="726"/>
        <v>0.13145000000000001</v>
      </c>
      <c r="BE1118" s="132">
        <f t="shared" si="727"/>
        <v>6.8880000000000011E-2</v>
      </c>
      <c r="BF1118" s="132">
        <f t="shared" si="728"/>
        <v>9.147000000000001E-2</v>
      </c>
      <c r="BG1118" s="132">
        <f t="shared" si="739"/>
        <v>1.1009999999999999E-2</v>
      </c>
      <c r="BH1118" s="132"/>
      <c r="BI1118" s="132">
        <f t="shared" si="745"/>
        <v>1.488</v>
      </c>
      <c r="BJ1118" s="132">
        <f t="shared" si="745"/>
        <v>2.6874500000000001</v>
      </c>
      <c r="BK1118" s="132">
        <f t="shared" si="745"/>
        <v>4.0517000000000003</v>
      </c>
      <c r="BL1118" s="132">
        <f t="shared" si="729"/>
        <v>0.3538</v>
      </c>
      <c r="BM1118" s="132">
        <f t="shared" si="740"/>
        <v>1.5797000000000001</v>
      </c>
      <c r="BN1118" s="132">
        <f t="shared" si="730"/>
        <v>0.8968600000000001</v>
      </c>
      <c r="BO1118" s="132"/>
      <c r="BP1118" s="132">
        <f t="shared" si="741"/>
        <v>4.1505999999999998</v>
      </c>
      <c r="BQ1118" s="132">
        <f t="shared" si="742"/>
        <v>11.2797</v>
      </c>
      <c r="BR1118" s="132">
        <f t="shared" si="743"/>
        <v>0.37859999999999999</v>
      </c>
      <c r="BS1118" s="132">
        <f t="shared" si="731"/>
        <v>0.11348000000000001</v>
      </c>
      <c r="BT1118" s="132">
        <f t="shared" si="732"/>
        <v>1.3953</v>
      </c>
      <c r="BU1118" s="132"/>
      <c r="BV1118" s="132">
        <f t="shared" si="744"/>
        <v>0.1111</v>
      </c>
      <c r="BW1118" s="133">
        <f t="shared" si="746"/>
        <v>1.0194000000000001</v>
      </c>
      <c r="BX1118" s="133">
        <f t="shared" si="746"/>
        <v>1.2098</v>
      </c>
      <c r="BY1118" s="133">
        <f t="shared" si="733"/>
        <v>0.31740000000000002</v>
      </c>
      <c r="BZ1118" s="133">
        <f t="shared" si="734"/>
        <v>0.34129999999999999</v>
      </c>
      <c r="CA1118" s="133">
        <f t="shared" si="735"/>
        <v>1.5800000000000002E-2</v>
      </c>
      <c r="CB1118" s="133">
        <f t="shared" si="736"/>
        <v>6.4415000000000004</v>
      </c>
      <c r="CC1118" s="133"/>
      <c r="CD1118" s="133">
        <f t="shared" si="737"/>
        <v>1.4705000000000001</v>
      </c>
    </row>
    <row r="1119" spans="1:82" ht="15.75" x14ac:dyDescent="0.25">
      <c r="A1119" s="125">
        <v>44217</v>
      </c>
      <c r="B1119" s="138">
        <v>14853</v>
      </c>
      <c r="C1119" s="138">
        <v>53554</v>
      </c>
      <c r="D1119" s="138">
        <v>80264</v>
      </c>
      <c r="E1119" s="138">
        <v>15745</v>
      </c>
      <c r="F1119" s="138">
        <v>44685</v>
      </c>
      <c r="G1119" s="138">
        <v>1148</v>
      </c>
      <c r="H1119" s="138">
        <v>10058</v>
      </c>
      <c r="I1119" s="138">
        <v>12112</v>
      </c>
      <c r="J1119" s="138">
        <v>111702</v>
      </c>
      <c r="K1119" s="138">
        <v>82777</v>
      </c>
      <c r="L1119" s="138">
        <v>3379</v>
      </c>
      <c r="M1119" s="138">
        <v>16174</v>
      </c>
      <c r="N1119" s="138">
        <v>128</v>
      </c>
      <c r="O1119" s="138">
        <v>13010</v>
      </c>
      <c r="P1119" s="138">
        <v>14800</v>
      </c>
      <c r="Q1119" s="135">
        <v>3174</v>
      </c>
      <c r="R1119" s="138">
        <v>13806</v>
      </c>
      <c r="S1119" s="138">
        <v>51443</v>
      </c>
      <c r="T1119" s="138">
        <v>11149</v>
      </c>
      <c r="U1119" s="138">
        <v>3531</v>
      </c>
      <c r="V1119" s="138">
        <v>27575</v>
      </c>
      <c r="W1119" s="138">
        <v>41450</v>
      </c>
      <c r="X1119" s="138">
        <v>12632</v>
      </c>
      <c r="Y1119" s="138">
        <v>12377</v>
      </c>
      <c r="Z1119" s="135">
        <v>13981</v>
      </c>
      <c r="AA1119" s="138">
        <v>52171</v>
      </c>
      <c r="AB1119" s="138">
        <v>948</v>
      </c>
      <c r="AC1119" s="138">
        <v>779</v>
      </c>
      <c r="AD1119" s="138">
        <v>5017</v>
      </c>
      <c r="AE1119" s="138">
        <v>45610</v>
      </c>
      <c r="AF1119" s="138">
        <v>7605</v>
      </c>
      <c r="AG1119" s="138">
        <v>11010</v>
      </c>
      <c r="AH1119" s="138">
        <v>49730</v>
      </c>
      <c r="AI1119" s="138">
        <v>41500</v>
      </c>
      <c r="AJ1119" s="138">
        <v>368960</v>
      </c>
      <c r="AK1119" s="128">
        <f t="shared" si="710"/>
        <v>0.16174000000000002</v>
      </c>
      <c r="AL1119" s="129">
        <f t="shared" si="711"/>
        <v>1.4853000000000001</v>
      </c>
      <c r="AM1119" s="129">
        <f t="shared" si="749"/>
        <v>2.6777000000000002</v>
      </c>
      <c r="AN1119" s="129">
        <f t="shared" si="749"/>
        <v>4.0132000000000003</v>
      </c>
      <c r="AO1119" s="129">
        <f t="shared" si="713"/>
        <v>11.170200000000001</v>
      </c>
      <c r="AP1119" s="129">
        <f t="shared" si="714"/>
        <v>4.1388500000000006</v>
      </c>
      <c r="AQ1119" s="129">
        <f t="shared" si="748"/>
        <v>0.49730000000000002</v>
      </c>
      <c r="AR1119" s="129">
        <f t="shared" si="748"/>
        <v>0.41500000000000004</v>
      </c>
      <c r="AT1119" s="131">
        <f t="shared" si="738"/>
        <v>44217</v>
      </c>
      <c r="AU1119" s="132">
        <f t="shared" si="717"/>
        <v>0.45610000000000006</v>
      </c>
      <c r="AV1119" s="132">
        <f t="shared" si="718"/>
        <v>0.52171000000000001</v>
      </c>
      <c r="AW1119" s="132">
        <f t="shared" si="719"/>
        <v>0.51443000000000005</v>
      </c>
      <c r="AX1119" s="132">
        <f t="shared" si="720"/>
        <v>7.7900000000000009E-3</v>
      </c>
      <c r="AY1119" s="132">
        <f t="shared" si="721"/>
        <v>9.4800000000000006E-3</v>
      </c>
      <c r="AZ1119" s="132">
        <f t="shared" si="722"/>
        <v>0.27575</v>
      </c>
      <c r="BA1119" s="132">
        <f t="shared" si="723"/>
        <v>0.12377000000000001</v>
      </c>
      <c r="BB1119" s="132">
        <f t="shared" si="724"/>
        <v>0.82900000000000007</v>
      </c>
      <c r="BC1119" s="132">
        <f t="shared" si="725"/>
        <v>0.13981000000000002</v>
      </c>
      <c r="BD1119" s="132">
        <f t="shared" si="726"/>
        <v>0.12632000000000002</v>
      </c>
      <c r="BE1119" s="132">
        <f t="shared" si="727"/>
        <v>7.6050000000000006E-2</v>
      </c>
      <c r="BF1119" s="132">
        <f t="shared" si="728"/>
        <v>5.0170000000000006E-2</v>
      </c>
      <c r="BG1119" s="132">
        <f t="shared" si="739"/>
        <v>1.1009999999999999E-2</v>
      </c>
      <c r="BH1119" s="132"/>
      <c r="BI1119" s="132">
        <f t="shared" si="745"/>
        <v>1.4853000000000001</v>
      </c>
      <c r="BJ1119" s="132">
        <f t="shared" si="745"/>
        <v>2.6777000000000002</v>
      </c>
      <c r="BK1119" s="132">
        <f t="shared" si="745"/>
        <v>4.0132000000000003</v>
      </c>
      <c r="BL1119" s="132">
        <f t="shared" si="729"/>
        <v>0.35310000000000002</v>
      </c>
      <c r="BM1119" s="132">
        <f t="shared" si="740"/>
        <v>1.5745</v>
      </c>
      <c r="BN1119" s="132">
        <f t="shared" si="730"/>
        <v>0.89370000000000005</v>
      </c>
      <c r="BO1119" s="132"/>
      <c r="BP1119" s="132">
        <f t="shared" si="741"/>
        <v>4.1388500000000006</v>
      </c>
      <c r="BQ1119" s="132">
        <f t="shared" si="742"/>
        <v>11.170200000000001</v>
      </c>
      <c r="BR1119" s="132">
        <f t="shared" si="743"/>
        <v>0.36896000000000001</v>
      </c>
      <c r="BS1119" s="132">
        <f t="shared" si="731"/>
        <v>0.11149000000000001</v>
      </c>
      <c r="BT1119" s="132">
        <f t="shared" si="732"/>
        <v>1.3806</v>
      </c>
      <c r="BU1119" s="132"/>
      <c r="BV1119" s="132">
        <f t="shared" si="744"/>
        <v>0.1148</v>
      </c>
      <c r="BW1119" s="133">
        <f t="shared" si="746"/>
        <v>1.0058</v>
      </c>
      <c r="BX1119" s="133">
        <f t="shared" si="746"/>
        <v>1.2112000000000001</v>
      </c>
      <c r="BY1119" s="133">
        <f t="shared" si="733"/>
        <v>0.31740000000000002</v>
      </c>
      <c r="BZ1119" s="133">
        <f t="shared" si="734"/>
        <v>0.33790000000000003</v>
      </c>
      <c r="CA1119" s="133">
        <f t="shared" si="735"/>
        <v>1.2800000000000001E-2</v>
      </c>
      <c r="CB1119" s="133">
        <f t="shared" si="736"/>
        <v>6.5049999999999999</v>
      </c>
      <c r="CC1119" s="133"/>
      <c r="CD1119" s="133">
        <f t="shared" si="737"/>
        <v>1.48</v>
      </c>
    </row>
    <row r="1120" spans="1:82" ht="15.75" x14ac:dyDescent="0.25">
      <c r="A1120" s="125">
        <v>44218</v>
      </c>
      <c r="B1120" s="138">
        <v>14770</v>
      </c>
      <c r="C1120" s="138">
        <v>52917</v>
      </c>
      <c r="D1120" s="138">
        <v>79127</v>
      </c>
      <c r="E1120" s="138">
        <v>15756</v>
      </c>
      <c r="F1120" s="138">
        <v>44631</v>
      </c>
      <c r="G1120" s="138">
        <v>1198</v>
      </c>
      <c r="H1120" s="138">
        <v>9994</v>
      </c>
      <c r="I1120" s="138">
        <v>12006</v>
      </c>
      <c r="J1120" s="138">
        <v>111576</v>
      </c>
      <c r="K1120" s="138">
        <v>82546</v>
      </c>
      <c r="L1120" s="138">
        <v>3285</v>
      </c>
      <c r="M1120" s="138">
        <v>16549</v>
      </c>
      <c r="N1120" s="138">
        <v>130</v>
      </c>
      <c r="O1120" s="138">
        <v>13504</v>
      </c>
      <c r="P1120" s="138">
        <v>14421</v>
      </c>
      <c r="Q1120" s="135">
        <v>3174</v>
      </c>
      <c r="R1120" s="138">
        <v>14365</v>
      </c>
      <c r="S1120" s="138">
        <v>50942</v>
      </c>
      <c r="T1120" s="138">
        <v>11540</v>
      </c>
      <c r="U1120" s="138">
        <v>3515</v>
      </c>
      <c r="V1120" s="138">
        <v>26640</v>
      </c>
      <c r="W1120" s="146">
        <v>40491</v>
      </c>
      <c r="X1120" s="138">
        <v>12311</v>
      </c>
      <c r="Y1120" s="138">
        <v>12396</v>
      </c>
      <c r="Z1120" s="135">
        <v>13981</v>
      </c>
      <c r="AA1120" s="138">
        <v>49660</v>
      </c>
      <c r="AB1120" s="138">
        <v>851</v>
      </c>
      <c r="AC1120" s="138">
        <v>648</v>
      </c>
      <c r="AD1120" s="138">
        <v>5707</v>
      </c>
      <c r="AE1120" s="138">
        <v>57252</v>
      </c>
      <c r="AF1120" s="138">
        <v>6996</v>
      </c>
      <c r="AG1120" s="138">
        <v>9230</v>
      </c>
      <c r="AH1120" s="138">
        <v>43420</v>
      </c>
      <c r="AI1120" s="138">
        <v>34270</v>
      </c>
      <c r="AJ1120" s="138">
        <v>379140</v>
      </c>
      <c r="AK1120" s="128">
        <f t="shared" si="710"/>
        <v>0.16549000000000003</v>
      </c>
      <c r="AL1120" s="129">
        <f t="shared" si="711"/>
        <v>1.4770000000000001</v>
      </c>
      <c r="AM1120" s="129">
        <f t="shared" si="749"/>
        <v>2.6458500000000003</v>
      </c>
      <c r="AN1120" s="129">
        <f t="shared" si="749"/>
        <v>3.95635</v>
      </c>
      <c r="AO1120" s="129">
        <f t="shared" si="713"/>
        <v>11.1576</v>
      </c>
      <c r="AP1120" s="129">
        <f t="shared" si="714"/>
        <v>4.1273</v>
      </c>
      <c r="AQ1120" s="129">
        <f t="shared" si="748"/>
        <v>0.43420000000000003</v>
      </c>
      <c r="AR1120" s="129">
        <f t="shared" si="748"/>
        <v>0.3427</v>
      </c>
      <c r="AT1120" s="131">
        <f t="shared" si="738"/>
        <v>44218</v>
      </c>
      <c r="AU1120" s="132">
        <f t="shared" si="717"/>
        <v>0.57252000000000003</v>
      </c>
      <c r="AV1120" s="132">
        <f t="shared" si="718"/>
        <v>0.49660000000000004</v>
      </c>
      <c r="AW1120" s="132">
        <f t="shared" si="719"/>
        <v>0.50942000000000009</v>
      </c>
      <c r="AX1120" s="132">
        <f t="shared" si="720"/>
        <v>6.4800000000000005E-3</v>
      </c>
      <c r="AY1120" s="132">
        <f t="shared" si="721"/>
        <v>8.5100000000000002E-3</v>
      </c>
      <c r="AZ1120" s="132">
        <f t="shared" si="722"/>
        <v>0.26640000000000003</v>
      </c>
      <c r="BA1120" s="132">
        <f t="shared" si="723"/>
        <v>0.12396000000000001</v>
      </c>
      <c r="BB1120" s="132">
        <f t="shared" si="724"/>
        <v>0.8098200000000001</v>
      </c>
      <c r="BC1120" s="132">
        <f t="shared" si="725"/>
        <v>0.13981000000000002</v>
      </c>
      <c r="BD1120" s="132">
        <f t="shared" si="726"/>
        <v>0.12311000000000001</v>
      </c>
      <c r="BE1120" s="132">
        <f t="shared" si="727"/>
        <v>6.9960000000000008E-2</v>
      </c>
      <c r="BF1120" s="132">
        <f t="shared" si="728"/>
        <v>5.7070000000000003E-2</v>
      </c>
      <c r="BG1120" s="132">
        <f t="shared" si="739"/>
        <v>9.2300000000000004E-3</v>
      </c>
      <c r="BH1120" s="132"/>
      <c r="BI1120" s="132">
        <f t="shared" si="745"/>
        <v>1.4770000000000001</v>
      </c>
      <c r="BJ1120" s="132">
        <f t="shared" si="745"/>
        <v>2.6458500000000003</v>
      </c>
      <c r="BK1120" s="132">
        <f t="shared" si="745"/>
        <v>3.95635</v>
      </c>
      <c r="BL1120" s="132">
        <f t="shared" si="729"/>
        <v>0.35150000000000003</v>
      </c>
      <c r="BM1120" s="132">
        <f t="shared" si="740"/>
        <v>1.5756000000000001</v>
      </c>
      <c r="BN1120" s="132">
        <f t="shared" si="730"/>
        <v>0.89262000000000008</v>
      </c>
      <c r="BO1120" s="132"/>
      <c r="BP1120" s="132">
        <f t="shared" si="741"/>
        <v>4.1273</v>
      </c>
      <c r="BQ1120" s="132">
        <f t="shared" si="742"/>
        <v>11.1576</v>
      </c>
      <c r="BR1120" s="132">
        <f t="shared" si="743"/>
        <v>0.37913999999999998</v>
      </c>
      <c r="BS1120" s="132">
        <f t="shared" si="731"/>
        <v>0.1154</v>
      </c>
      <c r="BT1120" s="132">
        <f t="shared" si="732"/>
        <v>1.4365000000000001</v>
      </c>
      <c r="BU1120" s="132"/>
      <c r="BV1120" s="132">
        <f t="shared" si="744"/>
        <v>0.1198</v>
      </c>
      <c r="BW1120" s="133">
        <f t="shared" si="746"/>
        <v>0.99940000000000007</v>
      </c>
      <c r="BX1120" s="133">
        <f t="shared" si="746"/>
        <v>1.2006000000000001</v>
      </c>
      <c r="BY1120" s="133">
        <f t="shared" si="733"/>
        <v>0.31740000000000002</v>
      </c>
      <c r="BZ1120" s="133">
        <f t="shared" si="734"/>
        <v>0.32850000000000001</v>
      </c>
      <c r="CA1120" s="133">
        <f t="shared" si="735"/>
        <v>1.3000000000000001E-2</v>
      </c>
      <c r="CB1120" s="133">
        <f t="shared" si="736"/>
        <v>6.7519999999999998</v>
      </c>
      <c r="CC1120" s="133"/>
      <c r="CD1120" s="133">
        <f t="shared" si="737"/>
        <v>1.4421000000000002</v>
      </c>
    </row>
    <row r="1121" spans="1:82" ht="15.75" x14ac:dyDescent="0.25">
      <c r="A1121" s="125">
        <v>44219</v>
      </c>
      <c r="B1121" s="138">
        <v>14971</v>
      </c>
      <c r="C1121" s="138">
        <v>53807</v>
      </c>
      <c r="D1121" s="138">
        <v>79651</v>
      </c>
      <c r="E1121" s="138">
        <v>15273</v>
      </c>
      <c r="F1121" s="138">
        <v>44851</v>
      </c>
      <c r="G1121" s="138">
        <v>1292</v>
      </c>
      <c r="H1121" s="138">
        <v>10175</v>
      </c>
      <c r="I1121" s="138">
        <v>12223</v>
      </c>
      <c r="J1121" s="138">
        <v>111228</v>
      </c>
      <c r="K1121" s="138">
        <v>82255</v>
      </c>
      <c r="L1121" s="138">
        <v>3360</v>
      </c>
      <c r="M1121" s="138">
        <v>16669</v>
      </c>
      <c r="N1121" s="138">
        <v>125</v>
      </c>
      <c r="O1121" s="138">
        <v>14544</v>
      </c>
      <c r="P1121" s="138">
        <v>14601</v>
      </c>
      <c r="Q1121" s="135">
        <v>3174</v>
      </c>
      <c r="R1121" s="138">
        <v>14038</v>
      </c>
      <c r="S1121" s="138">
        <v>49330</v>
      </c>
      <c r="T1121" s="138">
        <v>11877</v>
      </c>
      <c r="U1121" s="138">
        <v>3409</v>
      </c>
      <c r="V1121" s="138">
        <v>29039</v>
      </c>
      <c r="W1121" s="146">
        <v>43006</v>
      </c>
      <c r="X1121" s="138">
        <v>12428</v>
      </c>
      <c r="Y1121" s="138">
        <v>12659</v>
      </c>
      <c r="Z1121" s="135">
        <v>13981</v>
      </c>
      <c r="AA1121" s="138">
        <v>52419</v>
      </c>
      <c r="AB1121" s="138">
        <v>836</v>
      </c>
      <c r="AC1121" s="138">
        <v>599</v>
      </c>
      <c r="AD1121" s="138">
        <v>5134</v>
      </c>
      <c r="AE1121" s="146">
        <v>33050</v>
      </c>
      <c r="AF1121" s="138">
        <v>5665</v>
      </c>
      <c r="AG1121" s="138">
        <v>10810</v>
      </c>
      <c r="AH1121" s="138">
        <v>30760</v>
      </c>
      <c r="AI1121" s="138">
        <v>25640</v>
      </c>
      <c r="AJ1121" s="138">
        <v>378340</v>
      </c>
      <c r="AK1121" s="128">
        <f t="shared" si="710"/>
        <v>0.16669</v>
      </c>
      <c r="AL1121" s="129">
        <f t="shared" si="711"/>
        <v>1.4971000000000001</v>
      </c>
      <c r="AM1121" s="129">
        <f t="shared" si="749"/>
        <v>2.69035</v>
      </c>
      <c r="AN1121" s="129">
        <f t="shared" si="749"/>
        <v>3.9825500000000003</v>
      </c>
      <c r="AO1121" s="129">
        <f t="shared" si="713"/>
        <v>11.1228</v>
      </c>
      <c r="AP1121" s="129">
        <f t="shared" si="714"/>
        <v>4.1127500000000001</v>
      </c>
      <c r="AQ1121" s="129">
        <f t="shared" si="748"/>
        <v>0.30760000000000004</v>
      </c>
      <c r="AR1121" s="129">
        <f t="shared" si="748"/>
        <v>0.25640000000000002</v>
      </c>
      <c r="AT1121" s="131">
        <f t="shared" si="738"/>
        <v>44219</v>
      </c>
      <c r="AU1121" s="132">
        <f t="shared" si="717"/>
        <v>0.33050000000000002</v>
      </c>
      <c r="AV1121" s="132">
        <f t="shared" si="718"/>
        <v>0.52419000000000004</v>
      </c>
      <c r="AW1121" s="132">
        <f t="shared" si="719"/>
        <v>0.49330000000000002</v>
      </c>
      <c r="AX1121" s="132">
        <f t="shared" si="720"/>
        <v>5.9900000000000005E-3</v>
      </c>
      <c r="AY1121" s="132">
        <f t="shared" si="721"/>
        <v>8.3600000000000011E-3</v>
      </c>
      <c r="AZ1121" s="132">
        <f t="shared" si="722"/>
        <v>0.29039000000000004</v>
      </c>
      <c r="BA1121" s="132">
        <f t="shared" si="723"/>
        <v>0.12659000000000001</v>
      </c>
      <c r="BB1121" s="132">
        <f t="shared" si="724"/>
        <v>0.86012000000000011</v>
      </c>
      <c r="BC1121" s="132">
        <f t="shared" si="725"/>
        <v>0.13981000000000002</v>
      </c>
      <c r="BD1121" s="132">
        <f t="shared" si="726"/>
        <v>0.12428000000000002</v>
      </c>
      <c r="BE1121" s="132">
        <f t="shared" si="727"/>
        <v>5.6650000000000006E-2</v>
      </c>
      <c r="BF1121" s="132">
        <f t="shared" si="728"/>
        <v>5.1340000000000004E-2</v>
      </c>
      <c r="BG1121" s="132">
        <f t="shared" si="739"/>
        <v>1.081E-2</v>
      </c>
      <c r="BH1121" s="132"/>
      <c r="BI1121" s="132">
        <f t="shared" si="745"/>
        <v>1.4971000000000001</v>
      </c>
      <c r="BJ1121" s="132">
        <f t="shared" si="745"/>
        <v>2.69035</v>
      </c>
      <c r="BK1121" s="132">
        <f t="shared" si="745"/>
        <v>3.9825500000000003</v>
      </c>
      <c r="BL1121" s="132">
        <f t="shared" si="729"/>
        <v>0.34090000000000004</v>
      </c>
      <c r="BM1121" s="132">
        <f t="shared" si="740"/>
        <v>1.5273000000000001</v>
      </c>
      <c r="BN1121" s="132">
        <f t="shared" si="730"/>
        <v>0.89702000000000004</v>
      </c>
      <c r="BO1121" s="132"/>
      <c r="BP1121" s="132">
        <f t="shared" si="741"/>
        <v>4.1127500000000001</v>
      </c>
      <c r="BQ1121" s="132">
        <f t="shared" si="742"/>
        <v>11.1228</v>
      </c>
      <c r="BR1121" s="132">
        <f t="shared" si="743"/>
        <v>0.37834000000000001</v>
      </c>
      <c r="BS1121" s="132">
        <f t="shared" si="731"/>
        <v>0.11877000000000001</v>
      </c>
      <c r="BT1121" s="132">
        <f t="shared" si="732"/>
        <v>1.4038000000000002</v>
      </c>
      <c r="BU1121" s="132"/>
      <c r="BV1121" s="132">
        <f t="shared" si="744"/>
        <v>0.12920000000000001</v>
      </c>
      <c r="BW1121" s="133">
        <f t="shared" si="746"/>
        <v>1.0175000000000001</v>
      </c>
      <c r="BX1121" s="133">
        <f t="shared" si="746"/>
        <v>1.2223000000000002</v>
      </c>
      <c r="BY1121" s="133">
        <f t="shared" si="733"/>
        <v>0.31740000000000002</v>
      </c>
      <c r="BZ1121" s="133">
        <f t="shared" si="734"/>
        <v>0.33600000000000002</v>
      </c>
      <c r="CA1121" s="133">
        <f t="shared" si="735"/>
        <v>1.2500000000000001E-2</v>
      </c>
      <c r="CB1121" s="133">
        <f t="shared" si="736"/>
        <v>7.2720000000000002</v>
      </c>
      <c r="CC1121" s="133"/>
      <c r="CD1121" s="133">
        <f t="shared" si="737"/>
        <v>1.4601000000000002</v>
      </c>
    </row>
    <row r="1122" spans="1:82" ht="15.75" x14ac:dyDescent="0.25">
      <c r="A1122" s="125">
        <v>44220</v>
      </c>
      <c r="B1122" s="138">
        <v>15017</v>
      </c>
      <c r="C1122" s="138">
        <v>53532</v>
      </c>
      <c r="D1122" s="138">
        <v>79705</v>
      </c>
      <c r="E1122" s="138">
        <v>15808</v>
      </c>
      <c r="F1122" s="138">
        <v>48249</v>
      </c>
      <c r="G1122" s="138">
        <v>1328</v>
      </c>
      <c r="H1122" s="138">
        <v>10062</v>
      </c>
      <c r="I1122" s="138">
        <v>11919</v>
      </c>
      <c r="J1122" s="138">
        <v>111570</v>
      </c>
      <c r="K1122" s="138">
        <v>84059</v>
      </c>
      <c r="L1122" s="138">
        <v>3170</v>
      </c>
      <c r="M1122" s="138">
        <v>16814</v>
      </c>
      <c r="N1122" s="138">
        <v>113</v>
      </c>
      <c r="O1122" s="138">
        <v>14288</v>
      </c>
      <c r="P1122" s="138">
        <v>14385</v>
      </c>
      <c r="Q1122" s="135">
        <v>3174</v>
      </c>
      <c r="R1122" s="138">
        <v>13920</v>
      </c>
      <c r="S1122" s="138">
        <v>50340</v>
      </c>
      <c r="T1122" s="138">
        <v>21708</v>
      </c>
      <c r="U1122" s="138">
        <v>3497</v>
      </c>
      <c r="V1122" s="138">
        <v>30117</v>
      </c>
      <c r="W1122" s="146">
        <v>40191</v>
      </c>
      <c r="X1122" s="138">
        <v>11510</v>
      </c>
      <c r="Y1122" s="138">
        <v>12801</v>
      </c>
      <c r="Z1122" s="135">
        <v>13981</v>
      </c>
      <c r="AA1122" s="138">
        <v>53615</v>
      </c>
      <c r="AB1122" s="138">
        <v>880</v>
      </c>
      <c r="AC1122" s="138">
        <v>583</v>
      </c>
      <c r="AD1122" s="138">
        <v>5294</v>
      </c>
      <c r="AE1122" s="146">
        <v>37336</v>
      </c>
      <c r="AF1122" s="138">
        <v>6230</v>
      </c>
      <c r="AG1122" s="138">
        <v>0</v>
      </c>
      <c r="AH1122" s="138">
        <v>41140</v>
      </c>
      <c r="AI1122" s="138">
        <v>27840</v>
      </c>
      <c r="AJ1122" s="138">
        <v>375480</v>
      </c>
      <c r="AK1122" s="128">
        <f t="shared" si="710"/>
        <v>0.16814000000000001</v>
      </c>
      <c r="AL1122" s="129">
        <f t="shared" si="711"/>
        <v>1.5017</v>
      </c>
      <c r="AM1122" s="129">
        <f t="shared" si="749"/>
        <v>2.6766000000000001</v>
      </c>
      <c r="AN1122" s="129">
        <f t="shared" si="749"/>
        <v>3.9852500000000002</v>
      </c>
      <c r="AO1122" s="129">
        <f t="shared" si="713"/>
        <v>11.157</v>
      </c>
      <c r="AP1122" s="129">
        <f t="shared" si="714"/>
        <v>4.2029500000000004</v>
      </c>
      <c r="AQ1122" s="129">
        <f t="shared" si="748"/>
        <v>0.41140000000000004</v>
      </c>
      <c r="AR1122" s="129">
        <f t="shared" si="748"/>
        <v>0.27840000000000004</v>
      </c>
      <c r="AT1122" s="131">
        <f t="shared" si="738"/>
        <v>44220</v>
      </c>
      <c r="AU1122" s="132">
        <f t="shared" si="717"/>
        <v>0.37336000000000003</v>
      </c>
      <c r="AV1122" s="132">
        <f t="shared" si="718"/>
        <v>0.53615000000000002</v>
      </c>
      <c r="AW1122" s="132">
        <f t="shared" si="719"/>
        <v>0.50340000000000007</v>
      </c>
      <c r="AX1122" s="132">
        <f t="shared" si="720"/>
        <v>5.8300000000000001E-3</v>
      </c>
      <c r="AY1122" s="132">
        <f t="shared" si="721"/>
        <v>8.8000000000000005E-3</v>
      </c>
      <c r="AZ1122" s="132">
        <f t="shared" si="722"/>
        <v>0.30117000000000005</v>
      </c>
      <c r="BA1122" s="132">
        <f t="shared" si="723"/>
        <v>0.12801000000000001</v>
      </c>
      <c r="BB1122" s="132">
        <f t="shared" si="724"/>
        <v>0.80382000000000009</v>
      </c>
      <c r="BC1122" s="132">
        <f t="shared" si="725"/>
        <v>0.13981000000000002</v>
      </c>
      <c r="BD1122" s="132">
        <f t="shared" si="726"/>
        <v>0.11510000000000001</v>
      </c>
      <c r="BE1122" s="132">
        <f t="shared" si="727"/>
        <v>6.2300000000000008E-2</v>
      </c>
      <c r="BF1122" s="132">
        <f t="shared" si="728"/>
        <v>5.2940000000000001E-2</v>
      </c>
      <c r="BG1122" s="132">
        <f t="shared" si="739"/>
        <v>0</v>
      </c>
      <c r="BH1122" s="132"/>
      <c r="BI1122" s="132">
        <f t="shared" si="745"/>
        <v>1.5017</v>
      </c>
      <c r="BJ1122" s="132">
        <f t="shared" si="745"/>
        <v>2.6766000000000001</v>
      </c>
      <c r="BK1122" s="132">
        <f t="shared" si="745"/>
        <v>3.9852500000000002</v>
      </c>
      <c r="BL1122" s="132">
        <f t="shared" si="729"/>
        <v>0.34970000000000001</v>
      </c>
      <c r="BM1122" s="132">
        <f t="shared" si="740"/>
        <v>1.5808</v>
      </c>
      <c r="BN1122" s="132">
        <f t="shared" si="730"/>
        <v>0.96498000000000006</v>
      </c>
      <c r="BO1122" s="132"/>
      <c r="BP1122" s="132">
        <f t="shared" si="741"/>
        <v>4.2029500000000004</v>
      </c>
      <c r="BQ1122" s="132">
        <f t="shared" si="742"/>
        <v>11.157</v>
      </c>
      <c r="BR1122" s="132">
        <f t="shared" si="743"/>
        <v>0.37547999999999998</v>
      </c>
      <c r="BS1122" s="132">
        <f t="shared" si="731"/>
        <v>0.21708000000000002</v>
      </c>
      <c r="BT1122" s="132">
        <f t="shared" si="732"/>
        <v>1.3920000000000001</v>
      </c>
      <c r="BU1122" s="132"/>
      <c r="BV1122" s="132">
        <f t="shared" si="744"/>
        <v>0.1328</v>
      </c>
      <c r="BW1122" s="133">
        <f t="shared" si="746"/>
        <v>1.0062</v>
      </c>
      <c r="BX1122" s="133">
        <f t="shared" si="746"/>
        <v>1.1919</v>
      </c>
      <c r="BY1122" s="133">
        <f t="shared" si="733"/>
        <v>0.31740000000000002</v>
      </c>
      <c r="BZ1122" s="133">
        <f t="shared" si="734"/>
        <v>0.317</v>
      </c>
      <c r="CA1122" s="133">
        <f t="shared" si="735"/>
        <v>1.1300000000000001E-2</v>
      </c>
      <c r="CB1122" s="133">
        <f t="shared" si="736"/>
        <v>7.1440000000000001</v>
      </c>
      <c r="CC1122" s="133"/>
      <c r="CD1122" s="133">
        <f t="shared" si="737"/>
        <v>1.4385000000000001</v>
      </c>
    </row>
    <row r="1123" spans="1:82" ht="15.75" x14ac:dyDescent="0.25">
      <c r="A1123" s="125">
        <v>44221</v>
      </c>
      <c r="B1123" s="138">
        <v>14299</v>
      </c>
      <c r="C1123" s="138">
        <v>51531</v>
      </c>
      <c r="D1123" s="138">
        <v>77533</v>
      </c>
      <c r="E1123" s="138">
        <v>15738</v>
      </c>
      <c r="F1123" s="138">
        <v>44442</v>
      </c>
      <c r="G1123" s="138">
        <v>1104</v>
      </c>
      <c r="H1123" s="138">
        <v>9531</v>
      </c>
      <c r="I1123" s="138">
        <v>11243</v>
      </c>
      <c r="J1123" s="138">
        <v>109706</v>
      </c>
      <c r="K1123" s="138">
        <v>81849</v>
      </c>
      <c r="L1123" s="138">
        <v>3065</v>
      </c>
      <c r="M1123" s="138">
        <v>15647</v>
      </c>
      <c r="N1123" s="138">
        <v>130</v>
      </c>
      <c r="O1123" s="138">
        <v>12788</v>
      </c>
      <c r="P1123" s="138">
        <v>13577</v>
      </c>
      <c r="Q1123" s="135">
        <v>3174</v>
      </c>
      <c r="R1123" s="138">
        <v>13890</v>
      </c>
      <c r="S1123" s="138">
        <v>50583</v>
      </c>
      <c r="T1123" s="138">
        <v>26081</v>
      </c>
      <c r="U1123" s="138">
        <v>3443</v>
      </c>
      <c r="V1123" s="138">
        <v>27629</v>
      </c>
      <c r="W1123" s="146">
        <v>40878</v>
      </c>
      <c r="X1123" s="138">
        <v>10915</v>
      </c>
      <c r="Y1123" s="138">
        <v>12485</v>
      </c>
      <c r="Z1123" s="135">
        <v>13981</v>
      </c>
      <c r="AA1123" s="138">
        <v>50687</v>
      </c>
      <c r="AB1123" s="138">
        <v>916</v>
      </c>
      <c r="AC1123" s="138">
        <v>513</v>
      </c>
      <c r="AD1123" s="138">
        <v>5803</v>
      </c>
      <c r="AE1123" s="146">
        <v>40874</v>
      </c>
      <c r="AF1123" s="138">
        <v>7938</v>
      </c>
      <c r="AG1123" s="138">
        <v>0</v>
      </c>
      <c r="AH1123" s="138">
        <v>36600</v>
      </c>
      <c r="AI1123" s="138">
        <v>33990</v>
      </c>
      <c r="AJ1123" s="138">
        <v>377380</v>
      </c>
      <c r="AK1123" s="128">
        <f t="shared" si="710"/>
        <v>0.15647000000000003</v>
      </c>
      <c r="AL1123" s="129">
        <f t="shared" si="711"/>
        <v>1.4299000000000002</v>
      </c>
      <c r="AM1123" s="129">
        <f t="shared" si="749"/>
        <v>2.5765500000000001</v>
      </c>
      <c r="AN1123" s="129">
        <f t="shared" si="749"/>
        <v>3.8766500000000002</v>
      </c>
      <c r="AO1123" s="129">
        <f t="shared" si="713"/>
        <v>10.970600000000001</v>
      </c>
      <c r="AP1123" s="129">
        <f t="shared" si="714"/>
        <v>4.0924500000000004</v>
      </c>
      <c r="AQ1123" s="129">
        <f t="shared" si="748"/>
        <v>0.36600000000000005</v>
      </c>
      <c r="AR1123" s="129">
        <f t="shared" si="748"/>
        <v>0.33990000000000004</v>
      </c>
      <c r="AT1123" s="131">
        <f t="shared" si="738"/>
        <v>44221</v>
      </c>
      <c r="AU1123" s="132">
        <f t="shared" si="717"/>
        <v>0.40874000000000005</v>
      </c>
      <c r="AV1123" s="132">
        <f t="shared" si="718"/>
        <v>0.50687000000000004</v>
      </c>
      <c r="AW1123" s="132">
        <f t="shared" si="719"/>
        <v>0.50583</v>
      </c>
      <c r="AX1123" s="132">
        <f t="shared" si="720"/>
        <v>5.13E-3</v>
      </c>
      <c r="AY1123" s="132">
        <f t="shared" si="721"/>
        <v>9.1600000000000015E-3</v>
      </c>
      <c r="AZ1123" s="132">
        <f t="shared" si="722"/>
        <v>0.27629000000000004</v>
      </c>
      <c r="BA1123" s="132">
        <f t="shared" si="723"/>
        <v>0.12485000000000002</v>
      </c>
      <c r="BB1123" s="132">
        <f t="shared" si="724"/>
        <v>0.81756000000000006</v>
      </c>
      <c r="BC1123" s="132">
        <f t="shared" si="725"/>
        <v>0.13981000000000002</v>
      </c>
      <c r="BD1123" s="132">
        <f t="shared" si="726"/>
        <v>0.10915000000000001</v>
      </c>
      <c r="BE1123" s="132">
        <f t="shared" si="727"/>
        <v>7.9380000000000006E-2</v>
      </c>
      <c r="BF1123" s="132">
        <f t="shared" si="728"/>
        <v>5.8030000000000005E-2</v>
      </c>
      <c r="BG1123" s="132">
        <f t="shared" si="739"/>
        <v>0</v>
      </c>
      <c r="BH1123" s="132"/>
      <c r="BI1123" s="132">
        <f t="shared" si="745"/>
        <v>1.4299000000000002</v>
      </c>
      <c r="BJ1123" s="132">
        <f t="shared" si="745"/>
        <v>2.5765500000000001</v>
      </c>
      <c r="BK1123" s="132">
        <f t="shared" si="745"/>
        <v>3.8766500000000002</v>
      </c>
      <c r="BL1123" s="132">
        <f t="shared" si="729"/>
        <v>0.34429999999999999</v>
      </c>
      <c r="BM1123" s="132">
        <f t="shared" si="740"/>
        <v>1.5738000000000001</v>
      </c>
      <c r="BN1123" s="132">
        <f t="shared" si="730"/>
        <v>0.88884000000000007</v>
      </c>
      <c r="BO1123" s="132"/>
      <c r="BP1123" s="132">
        <f t="shared" si="741"/>
        <v>4.0924500000000004</v>
      </c>
      <c r="BQ1123" s="132">
        <f t="shared" si="742"/>
        <v>10.970600000000001</v>
      </c>
      <c r="BR1123" s="132">
        <f t="shared" si="743"/>
        <v>0.37737999999999999</v>
      </c>
      <c r="BS1123" s="132">
        <f t="shared" si="731"/>
        <v>0.26081000000000004</v>
      </c>
      <c r="BT1123" s="132">
        <f t="shared" si="732"/>
        <v>1.389</v>
      </c>
      <c r="BU1123" s="132"/>
      <c r="BV1123" s="132">
        <f t="shared" si="744"/>
        <v>0.11040000000000001</v>
      </c>
      <c r="BW1123" s="133">
        <f t="shared" si="746"/>
        <v>0.95310000000000006</v>
      </c>
      <c r="BX1123" s="133">
        <f t="shared" si="746"/>
        <v>1.1243000000000001</v>
      </c>
      <c r="BY1123" s="133">
        <f t="shared" si="733"/>
        <v>0.31740000000000002</v>
      </c>
      <c r="BZ1123" s="133">
        <f t="shared" si="734"/>
        <v>0.30649999999999999</v>
      </c>
      <c r="CA1123" s="133">
        <f t="shared" si="735"/>
        <v>1.3000000000000001E-2</v>
      </c>
      <c r="CB1123" s="133">
        <f t="shared" si="736"/>
        <v>6.3940000000000001</v>
      </c>
      <c r="CC1123" s="133"/>
      <c r="CD1123" s="133">
        <f t="shared" si="737"/>
        <v>1.3577000000000001</v>
      </c>
    </row>
    <row r="1124" spans="1:82" ht="15.75" x14ac:dyDescent="0.25">
      <c r="A1124" s="125">
        <v>44222</v>
      </c>
      <c r="B1124" s="148">
        <v>14437</v>
      </c>
      <c r="C1124" s="148">
        <v>51968</v>
      </c>
      <c r="D1124" s="148">
        <v>77591</v>
      </c>
      <c r="E1124" s="148">
        <v>15515</v>
      </c>
      <c r="F1124" s="148">
        <v>44321</v>
      </c>
      <c r="G1124" s="148">
        <v>1152</v>
      </c>
      <c r="H1124" s="148">
        <v>9631</v>
      </c>
      <c r="I1124" s="148">
        <v>12203</v>
      </c>
      <c r="J1124" s="148">
        <v>108694</v>
      </c>
      <c r="K1124" s="148">
        <v>82379</v>
      </c>
      <c r="L1124" s="148">
        <v>3154</v>
      </c>
      <c r="M1124" s="148">
        <v>15741</v>
      </c>
      <c r="N1124" s="148">
        <v>144</v>
      </c>
      <c r="O1124" s="148">
        <v>12378</v>
      </c>
      <c r="P1124" s="148">
        <v>14053</v>
      </c>
      <c r="Q1124" s="135">
        <v>3174</v>
      </c>
      <c r="R1124" s="148">
        <v>14374</v>
      </c>
      <c r="S1124" s="148">
        <v>51805</v>
      </c>
      <c r="T1124" s="148">
        <v>11838</v>
      </c>
      <c r="U1124" s="148">
        <v>3315</v>
      </c>
      <c r="V1124" s="148">
        <v>27527</v>
      </c>
      <c r="W1124" s="149">
        <v>40788</v>
      </c>
      <c r="X1124" s="148">
        <v>10889</v>
      </c>
      <c r="Y1124" s="148">
        <v>12316</v>
      </c>
      <c r="Z1124" s="135">
        <v>13981</v>
      </c>
      <c r="AA1124" s="148">
        <v>53165</v>
      </c>
      <c r="AB1124" s="148">
        <v>832</v>
      </c>
      <c r="AC1124" s="148">
        <v>515</v>
      </c>
      <c r="AD1124" s="148">
        <v>6622</v>
      </c>
      <c r="AE1124" s="148">
        <v>27983</v>
      </c>
      <c r="AF1124" s="148">
        <v>6561</v>
      </c>
      <c r="AG1124" s="148">
        <v>11010</v>
      </c>
      <c r="AH1124" s="148">
        <v>76070</v>
      </c>
      <c r="AI1124" s="148">
        <v>71750</v>
      </c>
      <c r="AJ1124" s="148">
        <v>368800</v>
      </c>
      <c r="AK1124" s="128">
        <f t="shared" si="710"/>
        <v>0.15741000000000002</v>
      </c>
      <c r="AL1124" s="129">
        <f t="shared" si="711"/>
        <v>1.4437</v>
      </c>
      <c r="AM1124" s="129">
        <f t="shared" si="749"/>
        <v>2.5984000000000003</v>
      </c>
      <c r="AN1124" s="129">
        <f t="shared" si="749"/>
        <v>3.8795500000000001</v>
      </c>
      <c r="AO1124" s="129">
        <f t="shared" si="713"/>
        <v>10.869400000000001</v>
      </c>
      <c r="AP1124" s="129">
        <f t="shared" si="714"/>
        <v>4.1189499999999999</v>
      </c>
      <c r="AQ1124" s="129">
        <f t="shared" si="748"/>
        <v>0.76070000000000004</v>
      </c>
      <c r="AR1124" s="129">
        <f t="shared" si="748"/>
        <v>0.71750000000000003</v>
      </c>
      <c r="AT1124" s="131">
        <f t="shared" si="738"/>
        <v>44222</v>
      </c>
      <c r="AU1124" s="132">
        <f t="shared" si="717"/>
        <v>0.27983000000000002</v>
      </c>
      <c r="AV1124" s="132">
        <f t="shared" si="718"/>
        <v>0.53165000000000007</v>
      </c>
      <c r="AW1124" s="132">
        <f t="shared" si="719"/>
        <v>0.51805000000000001</v>
      </c>
      <c r="AX1124" s="132">
        <f t="shared" si="720"/>
        <v>5.1500000000000001E-3</v>
      </c>
      <c r="AY1124" s="132">
        <f t="shared" si="721"/>
        <v>8.320000000000001E-3</v>
      </c>
      <c r="AZ1124" s="132">
        <f t="shared" si="722"/>
        <v>0.27527000000000001</v>
      </c>
      <c r="BA1124" s="132">
        <f t="shared" si="723"/>
        <v>0.12316000000000001</v>
      </c>
      <c r="BB1124" s="132">
        <f t="shared" si="724"/>
        <v>0.81576000000000004</v>
      </c>
      <c r="BC1124" s="132">
        <f t="shared" si="725"/>
        <v>0.13981000000000002</v>
      </c>
      <c r="BD1124" s="132">
        <f t="shared" si="726"/>
        <v>0.10889000000000001</v>
      </c>
      <c r="BE1124" s="132">
        <f t="shared" si="727"/>
        <v>6.5610000000000002E-2</v>
      </c>
      <c r="BF1124" s="132">
        <f t="shared" si="728"/>
        <v>6.6220000000000001E-2</v>
      </c>
      <c r="BG1124" s="132">
        <f t="shared" si="739"/>
        <v>1.1009999999999999E-2</v>
      </c>
      <c r="BH1124" s="132"/>
      <c r="BI1124" s="132">
        <f t="shared" si="745"/>
        <v>1.4437</v>
      </c>
      <c r="BJ1124" s="132">
        <f t="shared" si="745"/>
        <v>2.5984000000000003</v>
      </c>
      <c r="BK1124" s="132">
        <f t="shared" si="745"/>
        <v>3.8795500000000001</v>
      </c>
      <c r="BL1124" s="132">
        <f t="shared" si="729"/>
        <v>0.33150000000000002</v>
      </c>
      <c r="BM1124" s="132">
        <f t="shared" si="740"/>
        <v>1.5515000000000001</v>
      </c>
      <c r="BN1124" s="132">
        <f t="shared" si="730"/>
        <v>0.8864200000000001</v>
      </c>
      <c r="BO1124" s="132"/>
      <c r="BP1124" s="132">
        <f t="shared" si="741"/>
        <v>4.1189499999999999</v>
      </c>
      <c r="BQ1124" s="132">
        <f t="shared" si="742"/>
        <v>10.869400000000001</v>
      </c>
      <c r="BR1124" s="132">
        <f t="shared" si="743"/>
        <v>0.36879999999999996</v>
      </c>
      <c r="BS1124" s="132">
        <f t="shared" si="731"/>
        <v>0.11838000000000001</v>
      </c>
      <c r="BT1124" s="132">
        <f t="shared" si="732"/>
        <v>1.4374</v>
      </c>
      <c r="BU1124" s="132"/>
      <c r="BV1124" s="132">
        <f t="shared" si="744"/>
        <v>0.11520000000000001</v>
      </c>
      <c r="BW1124" s="133">
        <f t="shared" si="746"/>
        <v>0.96310000000000007</v>
      </c>
      <c r="BX1124" s="133">
        <f t="shared" si="746"/>
        <v>1.2203000000000002</v>
      </c>
      <c r="BY1124" s="133">
        <f t="shared" si="733"/>
        <v>0.31740000000000002</v>
      </c>
      <c r="BZ1124" s="133">
        <f t="shared" si="734"/>
        <v>0.31540000000000001</v>
      </c>
      <c r="CA1124" s="133">
        <f t="shared" si="735"/>
        <v>1.4400000000000001E-2</v>
      </c>
      <c r="CB1124" s="133">
        <f t="shared" si="736"/>
        <v>6.1890000000000001</v>
      </c>
      <c r="CC1124" s="133"/>
      <c r="CD1124" s="133">
        <f t="shared" si="737"/>
        <v>1.4053</v>
      </c>
    </row>
    <row r="1125" spans="1:82" ht="15.75" x14ac:dyDescent="0.25">
      <c r="A1125" s="125">
        <v>44223</v>
      </c>
      <c r="B1125" s="138">
        <v>14419</v>
      </c>
      <c r="C1125" s="138">
        <v>52201</v>
      </c>
      <c r="D1125" s="138">
        <v>78167</v>
      </c>
      <c r="E1125" s="138">
        <v>15654</v>
      </c>
      <c r="F1125" s="138">
        <v>43861</v>
      </c>
      <c r="G1125" s="138">
        <v>1155</v>
      </c>
      <c r="H1125" s="138">
        <v>9855</v>
      </c>
      <c r="I1125" s="138">
        <v>12674</v>
      </c>
      <c r="J1125" s="138">
        <v>110276</v>
      </c>
      <c r="K1125" s="138">
        <v>81793</v>
      </c>
      <c r="L1125" s="138">
        <v>3173</v>
      </c>
      <c r="M1125" s="138">
        <v>15288</v>
      </c>
      <c r="N1125" s="138">
        <v>171</v>
      </c>
      <c r="O1125" s="138">
        <v>12399</v>
      </c>
      <c r="P1125" s="138">
        <v>14116</v>
      </c>
      <c r="Q1125" s="135">
        <v>3174</v>
      </c>
      <c r="R1125" s="138">
        <v>14016</v>
      </c>
      <c r="S1125" s="138">
        <v>50609</v>
      </c>
      <c r="T1125" s="138">
        <v>10907</v>
      </c>
      <c r="U1125" s="138">
        <v>3289</v>
      </c>
      <c r="V1125" s="138">
        <v>26903</v>
      </c>
      <c r="W1125" s="146">
        <v>41028</v>
      </c>
      <c r="X1125" s="138">
        <v>10823</v>
      </c>
      <c r="Y1125" s="138">
        <v>12442</v>
      </c>
      <c r="Z1125" s="135">
        <v>13981</v>
      </c>
      <c r="AA1125" s="138">
        <v>52043</v>
      </c>
      <c r="AB1125" s="138">
        <v>872</v>
      </c>
      <c r="AC1125" s="138">
        <v>630</v>
      </c>
      <c r="AD1125" s="138">
        <v>10075</v>
      </c>
      <c r="AE1125" s="138">
        <v>27024</v>
      </c>
      <c r="AF1125" s="138">
        <v>6226</v>
      </c>
      <c r="AG1125" s="138">
        <v>11010</v>
      </c>
      <c r="AH1125" s="138">
        <v>46930</v>
      </c>
      <c r="AI1125" s="138">
        <v>38350</v>
      </c>
      <c r="AJ1125" s="138">
        <v>385820</v>
      </c>
      <c r="AK1125" s="128">
        <f t="shared" si="710"/>
        <v>0.15288000000000002</v>
      </c>
      <c r="AL1125" s="129">
        <f t="shared" si="711"/>
        <v>1.4419</v>
      </c>
      <c r="AM1125" s="129">
        <f t="shared" si="749"/>
        <v>2.6100500000000002</v>
      </c>
      <c r="AN1125" s="129">
        <f t="shared" si="749"/>
        <v>3.90835</v>
      </c>
      <c r="AO1125" s="129">
        <f t="shared" si="713"/>
        <v>11.027600000000001</v>
      </c>
      <c r="AP1125" s="129">
        <f t="shared" si="714"/>
        <v>4.0896499999999998</v>
      </c>
      <c r="AQ1125" s="129">
        <f t="shared" si="748"/>
        <v>0.46930000000000005</v>
      </c>
      <c r="AR1125" s="129">
        <f t="shared" si="748"/>
        <v>0.38350000000000001</v>
      </c>
      <c r="AT1125" s="131">
        <f t="shared" si="738"/>
        <v>44223</v>
      </c>
      <c r="AU1125" s="132">
        <f t="shared" si="717"/>
        <v>0.27024000000000004</v>
      </c>
      <c r="AV1125" s="132">
        <f t="shared" si="718"/>
        <v>0.52043000000000006</v>
      </c>
      <c r="AW1125" s="132">
        <f t="shared" si="719"/>
        <v>0.50609000000000004</v>
      </c>
      <c r="AX1125" s="132">
        <f t="shared" si="720"/>
        <v>6.3000000000000009E-3</v>
      </c>
      <c r="AY1125" s="132">
        <f t="shared" si="721"/>
        <v>8.7200000000000003E-3</v>
      </c>
      <c r="AZ1125" s="132">
        <f t="shared" si="722"/>
        <v>0.26903000000000005</v>
      </c>
      <c r="BA1125" s="132">
        <f t="shared" si="723"/>
        <v>0.12442000000000002</v>
      </c>
      <c r="BB1125" s="132">
        <f t="shared" si="724"/>
        <v>0.82056000000000007</v>
      </c>
      <c r="BC1125" s="132">
        <f t="shared" si="725"/>
        <v>0.13981000000000002</v>
      </c>
      <c r="BD1125" s="132">
        <f t="shared" si="726"/>
        <v>0.10823000000000001</v>
      </c>
      <c r="BE1125" s="132">
        <f t="shared" si="727"/>
        <v>6.2260000000000003E-2</v>
      </c>
      <c r="BF1125" s="132">
        <f t="shared" si="728"/>
        <v>0.10075000000000001</v>
      </c>
      <c r="BG1125" s="132">
        <f t="shared" si="739"/>
        <v>1.1009999999999999E-2</v>
      </c>
      <c r="BH1125" s="132"/>
      <c r="BI1125" s="132">
        <f t="shared" si="745"/>
        <v>1.4419</v>
      </c>
      <c r="BJ1125" s="132">
        <f t="shared" si="745"/>
        <v>2.6100500000000002</v>
      </c>
      <c r="BK1125" s="132">
        <f t="shared" si="745"/>
        <v>3.90835</v>
      </c>
      <c r="BL1125" s="132">
        <f t="shared" si="729"/>
        <v>0.32890000000000003</v>
      </c>
      <c r="BM1125" s="132">
        <f t="shared" si="740"/>
        <v>1.5654000000000001</v>
      </c>
      <c r="BN1125" s="132">
        <f t="shared" si="730"/>
        <v>0.87722000000000011</v>
      </c>
      <c r="BO1125" s="132"/>
      <c r="BP1125" s="132">
        <f t="shared" si="741"/>
        <v>4.0896499999999998</v>
      </c>
      <c r="BQ1125" s="132">
        <f t="shared" si="742"/>
        <v>11.027600000000001</v>
      </c>
      <c r="BR1125" s="132">
        <f t="shared" si="743"/>
        <v>0.38582</v>
      </c>
      <c r="BS1125" s="132">
        <f t="shared" si="731"/>
        <v>0.10907000000000001</v>
      </c>
      <c r="BT1125" s="132">
        <f t="shared" si="732"/>
        <v>1.4016</v>
      </c>
      <c r="BU1125" s="132"/>
      <c r="BV1125" s="132">
        <f t="shared" si="744"/>
        <v>0.11550000000000001</v>
      </c>
      <c r="BW1125" s="133">
        <f t="shared" si="746"/>
        <v>0.98550000000000004</v>
      </c>
      <c r="BX1125" s="133">
        <f t="shared" si="746"/>
        <v>1.2674000000000001</v>
      </c>
      <c r="BY1125" s="133">
        <f t="shared" si="733"/>
        <v>0.31740000000000002</v>
      </c>
      <c r="BZ1125" s="133">
        <f t="shared" si="734"/>
        <v>0.31730000000000003</v>
      </c>
      <c r="CA1125" s="133">
        <f t="shared" si="735"/>
        <v>1.7100000000000001E-2</v>
      </c>
      <c r="CB1125" s="133">
        <f t="shared" si="736"/>
        <v>6.1995000000000005</v>
      </c>
      <c r="CC1125" s="133"/>
      <c r="CD1125" s="133">
        <f t="shared" si="737"/>
        <v>1.4116</v>
      </c>
    </row>
    <row r="1126" spans="1:82" ht="15.75" x14ac:dyDescent="0.25">
      <c r="A1126" s="125">
        <v>44224</v>
      </c>
      <c r="B1126" s="138">
        <v>14390</v>
      </c>
      <c r="C1126" s="138">
        <v>51918</v>
      </c>
      <c r="D1126" s="138">
        <v>78833</v>
      </c>
      <c r="E1126" s="138">
        <v>15652</v>
      </c>
      <c r="F1126" s="138">
        <v>44263</v>
      </c>
      <c r="G1126" s="138">
        <v>1250</v>
      </c>
      <c r="H1126" s="138">
        <v>9769</v>
      </c>
      <c r="I1126" s="138">
        <v>12475</v>
      </c>
      <c r="J1126" s="154">
        <v>109118</v>
      </c>
      <c r="K1126" s="138">
        <v>80992</v>
      </c>
      <c r="L1126" s="138">
        <v>3168</v>
      </c>
      <c r="M1126" s="138">
        <v>15954</v>
      </c>
      <c r="N1126" s="138">
        <v>127</v>
      </c>
      <c r="O1126" s="138">
        <v>12359</v>
      </c>
      <c r="P1126" s="138">
        <v>13869</v>
      </c>
      <c r="Q1126" s="135">
        <v>3174</v>
      </c>
      <c r="R1126" s="138">
        <v>13750</v>
      </c>
      <c r="S1126" s="138">
        <v>50957</v>
      </c>
      <c r="T1126" s="138">
        <v>11858</v>
      </c>
      <c r="U1126" s="138">
        <v>3296</v>
      </c>
      <c r="V1126" s="138">
        <v>26446</v>
      </c>
      <c r="W1126" s="146">
        <v>40829</v>
      </c>
      <c r="X1126" s="138">
        <v>11446</v>
      </c>
      <c r="Y1126" s="138">
        <v>12647</v>
      </c>
      <c r="Z1126" s="135">
        <v>13981</v>
      </c>
      <c r="AA1126" s="138">
        <v>51036</v>
      </c>
      <c r="AB1126" s="138">
        <v>764</v>
      </c>
      <c r="AC1126" s="138">
        <v>853</v>
      </c>
      <c r="AD1126" s="138">
        <v>6056</v>
      </c>
      <c r="AE1126" s="138">
        <v>27432</v>
      </c>
      <c r="AF1126" s="138">
        <v>6268</v>
      </c>
      <c r="AG1126" s="138">
        <v>11010</v>
      </c>
      <c r="AH1126" s="138">
        <v>41150</v>
      </c>
      <c r="AI1126" s="138">
        <v>26050</v>
      </c>
      <c r="AJ1126" s="138">
        <v>381340</v>
      </c>
      <c r="AK1126" s="128">
        <f t="shared" si="710"/>
        <v>0.15954000000000002</v>
      </c>
      <c r="AL1126" s="129">
        <f t="shared" si="711"/>
        <v>1.4390000000000001</v>
      </c>
      <c r="AM1126" s="129">
        <f t="shared" si="749"/>
        <v>2.5959000000000003</v>
      </c>
      <c r="AN1126" s="129">
        <f t="shared" si="749"/>
        <v>3.9416500000000001</v>
      </c>
      <c r="AO1126" s="129">
        <f t="shared" si="713"/>
        <v>10.911800000000001</v>
      </c>
      <c r="AP1126" s="129">
        <f t="shared" si="714"/>
        <v>4.0495999999999999</v>
      </c>
      <c r="AQ1126" s="129">
        <f t="shared" si="748"/>
        <v>0.41150000000000003</v>
      </c>
      <c r="AR1126" s="129">
        <f t="shared" si="748"/>
        <v>0.26050000000000001</v>
      </c>
      <c r="AT1126" s="131">
        <f t="shared" si="738"/>
        <v>44224</v>
      </c>
      <c r="AU1126" s="132">
        <f t="shared" si="717"/>
        <v>0.27432000000000001</v>
      </c>
      <c r="AV1126" s="132">
        <f t="shared" si="718"/>
        <v>0.51036000000000004</v>
      </c>
      <c r="AW1126" s="132">
        <f t="shared" si="719"/>
        <v>0.50957000000000008</v>
      </c>
      <c r="AX1126" s="132">
        <f t="shared" si="720"/>
        <v>8.5300000000000011E-3</v>
      </c>
      <c r="AY1126" s="132">
        <f t="shared" si="721"/>
        <v>7.640000000000001E-3</v>
      </c>
      <c r="AZ1126" s="132">
        <f t="shared" si="722"/>
        <v>0.26446000000000003</v>
      </c>
      <c r="BA1126" s="132">
        <f t="shared" si="723"/>
        <v>0.12647</v>
      </c>
      <c r="BB1126" s="132">
        <f t="shared" si="724"/>
        <v>0.81658000000000008</v>
      </c>
      <c r="BC1126" s="132">
        <f t="shared" si="725"/>
        <v>0.13981000000000002</v>
      </c>
      <c r="BD1126" s="132">
        <f t="shared" si="726"/>
        <v>0.11446000000000001</v>
      </c>
      <c r="BE1126" s="132">
        <f t="shared" si="727"/>
        <v>6.268E-2</v>
      </c>
      <c r="BF1126" s="132">
        <f t="shared" si="728"/>
        <v>6.0560000000000003E-2</v>
      </c>
      <c r="BG1126" s="132">
        <f t="shared" si="739"/>
        <v>1.1009999999999999E-2</v>
      </c>
      <c r="BH1126" s="132"/>
      <c r="BI1126" s="132">
        <f t="shared" si="745"/>
        <v>1.4390000000000001</v>
      </c>
      <c r="BJ1126" s="132">
        <f t="shared" si="745"/>
        <v>2.5959000000000003</v>
      </c>
      <c r="BK1126" s="132">
        <f t="shared" si="745"/>
        <v>3.9416500000000001</v>
      </c>
      <c r="BL1126" s="132">
        <f t="shared" si="729"/>
        <v>0.3296</v>
      </c>
      <c r="BM1126" s="132">
        <f t="shared" si="740"/>
        <v>1.5652000000000001</v>
      </c>
      <c r="BN1126" s="132">
        <f t="shared" si="730"/>
        <v>0.88526000000000005</v>
      </c>
      <c r="BO1126" s="132"/>
      <c r="BP1126" s="132">
        <f t="shared" si="741"/>
        <v>4.0495999999999999</v>
      </c>
      <c r="BQ1126" s="132">
        <f t="shared" si="742"/>
        <v>10.911800000000001</v>
      </c>
      <c r="BR1126" s="132">
        <f t="shared" si="743"/>
        <v>0.38133999999999996</v>
      </c>
      <c r="BS1126" s="132">
        <f t="shared" si="731"/>
        <v>0.11858</v>
      </c>
      <c r="BT1126" s="132">
        <f t="shared" si="732"/>
        <v>1.375</v>
      </c>
      <c r="BU1126" s="132"/>
      <c r="BV1126" s="132">
        <f t="shared" si="744"/>
        <v>0.125</v>
      </c>
      <c r="BW1126" s="133">
        <f t="shared" si="746"/>
        <v>0.9769000000000001</v>
      </c>
      <c r="BX1126" s="133">
        <f t="shared" si="746"/>
        <v>1.2475000000000001</v>
      </c>
      <c r="BY1126" s="133">
        <f t="shared" si="733"/>
        <v>0.31740000000000002</v>
      </c>
      <c r="BZ1126" s="133">
        <f t="shared" si="734"/>
        <v>0.31680000000000003</v>
      </c>
      <c r="CA1126" s="133">
        <f t="shared" si="735"/>
        <v>1.2700000000000001E-2</v>
      </c>
      <c r="CB1126" s="133">
        <f t="shared" si="736"/>
        <v>6.1795</v>
      </c>
      <c r="CC1126" s="133"/>
      <c r="CD1126" s="133">
        <f t="shared" si="737"/>
        <v>1.3869</v>
      </c>
    </row>
    <row r="1127" spans="1:82" ht="15.75" x14ac:dyDescent="0.25">
      <c r="A1127" s="125">
        <v>44225</v>
      </c>
      <c r="B1127" s="138">
        <v>14303</v>
      </c>
      <c r="C1127" s="138">
        <v>51481</v>
      </c>
      <c r="D1127" s="138">
        <v>78296</v>
      </c>
      <c r="E1127" s="138">
        <v>15255</v>
      </c>
      <c r="F1127" s="138">
        <v>44198</v>
      </c>
      <c r="G1127" s="138">
        <v>1219</v>
      </c>
      <c r="H1127" s="138">
        <v>9924</v>
      </c>
      <c r="I1127" s="138">
        <v>11760</v>
      </c>
      <c r="J1127" s="154">
        <v>109118</v>
      </c>
      <c r="K1127" s="138">
        <v>80341</v>
      </c>
      <c r="L1127" s="138">
        <v>3077</v>
      </c>
      <c r="M1127" s="138">
        <v>15955</v>
      </c>
      <c r="N1127" s="138">
        <v>143</v>
      </c>
      <c r="O1127" s="138">
        <v>12920</v>
      </c>
      <c r="P1127" s="138">
        <v>13806</v>
      </c>
      <c r="Q1127" s="135">
        <v>3174</v>
      </c>
      <c r="R1127" s="138">
        <v>14474</v>
      </c>
      <c r="S1127" s="138">
        <v>49627</v>
      </c>
      <c r="T1127" s="138">
        <v>11018</v>
      </c>
      <c r="U1127" s="138">
        <v>3146</v>
      </c>
      <c r="V1127" s="138">
        <v>26133</v>
      </c>
      <c r="W1127" s="146">
        <v>40547</v>
      </c>
      <c r="X1127" s="138">
        <v>11399</v>
      </c>
      <c r="Y1127" s="138">
        <v>12488</v>
      </c>
      <c r="Z1127" s="135">
        <v>13981</v>
      </c>
      <c r="AA1127" s="138">
        <v>48958</v>
      </c>
      <c r="AB1127" s="138">
        <v>847</v>
      </c>
      <c r="AC1127" s="138">
        <v>656</v>
      </c>
      <c r="AD1127" s="138">
        <v>3886</v>
      </c>
      <c r="AE1127" s="138">
        <v>29710</v>
      </c>
      <c r="AF1127" s="138">
        <v>6334</v>
      </c>
      <c r="AG1127" s="138">
        <v>10610</v>
      </c>
      <c r="AH1127" s="138">
        <v>35660</v>
      </c>
      <c r="AI1127" s="138">
        <v>28420</v>
      </c>
      <c r="AJ1127" s="138">
        <v>383360</v>
      </c>
      <c r="AK1127" s="128">
        <f t="shared" si="710"/>
        <v>0.15955000000000003</v>
      </c>
      <c r="AL1127" s="129">
        <f t="shared" si="711"/>
        <v>1.4303000000000001</v>
      </c>
      <c r="AM1127" s="129">
        <f t="shared" si="749"/>
        <v>2.5740500000000002</v>
      </c>
      <c r="AN1127" s="129">
        <f t="shared" si="749"/>
        <v>3.9148000000000001</v>
      </c>
      <c r="AO1127" s="129">
        <f t="shared" si="713"/>
        <v>10.911800000000001</v>
      </c>
      <c r="AP1127" s="129">
        <f t="shared" si="714"/>
        <v>4.0170500000000002</v>
      </c>
      <c r="AQ1127" s="129">
        <f t="shared" si="748"/>
        <v>0.35660000000000003</v>
      </c>
      <c r="AR1127" s="129">
        <f t="shared" si="748"/>
        <v>0.28420000000000001</v>
      </c>
      <c r="AT1127" s="131">
        <f t="shared" si="738"/>
        <v>44225</v>
      </c>
      <c r="AU1127" s="132">
        <f t="shared" si="717"/>
        <v>0.29710000000000003</v>
      </c>
      <c r="AV1127" s="132">
        <f t="shared" si="718"/>
        <v>0.48958000000000002</v>
      </c>
      <c r="AW1127" s="132">
        <f t="shared" si="719"/>
        <v>0.49627000000000004</v>
      </c>
      <c r="AX1127" s="132">
        <f t="shared" si="720"/>
        <v>6.5600000000000007E-3</v>
      </c>
      <c r="AY1127" s="132">
        <f t="shared" si="721"/>
        <v>8.4700000000000001E-3</v>
      </c>
      <c r="AZ1127" s="132">
        <f t="shared" si="722"/>
        <v>0.26133000000000001</v>
      </c>
      <c r="BA1127" s="132">
        <f t="shared" si="723"/>
        <v>0.12488</v>
      </c>
      <c r="BB1127" s="132">
        <f t="shared" si="724"/>
        <v>0.81094000000000011</v>
      </c>
      <c r="BC1127" s="132">
        <f t="shared" si="725"/>
        <v>0.13981000000000002</v>
      </c>
      <c r="BD1127" s="132">
        <f t="shared" si="726"/>
        <v>0.11399000000000001</v>
      </c>
      <c r="BE1127" s="132">
        <f t="shared" si="727"/>
        <v>6.3340000000000007E-2</v>
      </c>
      <c r="BF1127" s="132">
        <f t="shared" si="728"/>
        <v>3.8860000000000006E-2</v>
      </c>
      <c r="BG1127" s="132">
        <f t="shared" si="739"/>
        <v>1.061E-2</v>
      </c>
      <c r="BH1127" s="132"/>
      <c r="BI1127" s="132">
        <f t="shared" si="745"/>
        <v>1.4303000000000001</v>
      </c>
      <c r="BJ1127" s="132">
        <f t="shared" si="745"/>
        <v>2.5740500000000002</v>
      </c>
      <c r="BK1127" s="132">
        <f t="shared" si="745"/>
        <v>3.9148000000000001</v>
      </c>
      <c r="BL1127" s="132">
        <f t="shared" si="729"/>
        <v>0.31459999999999999</v>
      </c>
      <c r="BM1127" s="132">
        <f t="shared" si="740"/>
        <v>1.5255000000000001</v>
      </c>
      <c r="BN1127" s="132">
        <f t="shared" si="730"/>
        <v>0.88396000000000008</v>
      </c>
      <c r="BO1127" s="132"/>
      <c r="BP1127" s="132">
        <f t="shared" si="741"/>
        <v>4.0170500000000002</v>
      </c>
      <c r="BQ1127" s="132">
        <f t="shared" si="742"/>
        <v>10.911800000000001</v>
      </c>
      <c r="BR1127" s="132">
        <f t="shared" si="743"/>
        <v>0.38335999999999998</v>
      </c>
      <c r="BS1127" s="132">
        <f t="shared" si="731"/>
        <v>0.11018000000000001</v>
      </c>
      <c r="BT1127" s="132">
        <f t="shared" si="732"/>
        <v>1.4474</v>
      </c>
      <c r="BU1127" s="132"/>
      <c r="BV1127" s="132">
        <f t="shared" si="744"/>
        <v>0.12190000000000001</v>
      </c>
      <c r="BW1127" s="133">
        <f t="shared" si="746"/>
        <v>0.99240000000000006</v>
      </c>
      <c r="BX1127" s="133">
        <f t="shared" si="746"/>
        <v>1.1760000000000002</v>
      </c>
      <c r="BY1127" s="133">
        <f t="shared" si="733"/>
        <v>0.31740000000000002</v>
      </c>
      <c r="BZ1127" s="133">
        <f t="shared" si="734"/>
        <v>0.30770000000000003</v>
      </c>
      <c r="CA1127" s="133">
        <f t="shared" si="735"/>
        <v>1.43E-2</v>
      </c>
      <c r="CB1127" s="133">
        <f t="shared" si="736"/>
        <v>6.46</v>
      </c>
      <c r="CC1127" s="133"/>
      <c r="CD1127" s="133">
        <f t="shared" si="737"/>
        <v>1.3806</v>
      </c>
    </row>
    <row r="1128" spans="1:82" ht="15.75" x14ac:dyDescent="0.25">
      <c r="A1128" s="125">
        <v>44226</v>
      </c>
      <c r="B1128" s="138">
        <v>14634</v>
      </c>
      <c r="C1128" s="138">
        <v>52071</v>
      </c>
      <c r="D1128" s="138">
        <v>78757</v>
      </c>
      <c r="E1128" s="138">
        <v>15146</v>
      </c>
      <c r="F1128" s="138">
        <v>45844</v>
      </c>
      <c r="G1128" s="138">
        <v>1250</v>
      </c>
      <c r="H1128" s="138">
        <v>10381</v>
      </c>
      <c r="I1128" s="138">
        <v>12572</v>
      </c>
      <c r="J1128" s="138">
        <v>110316</v>
      </c>
      <c r="K1128" s="138">
        <v>81276</v>
      </c>
      <c r="L1128" s="138">
        <v>3208</v>
      </c>
      <c r="M1128" s="138">
        <v>16813</v>
      </c>
      <c r="N1128" s="138">
        <v>130</v>
      </c>
      <c r="O1128" s="138">
        <v>14362</v>
      </c>
      <c r="P1128" s="138">
        <v>14547</v>
      </c>
      <c r="Q1128" s="135">
        <v>3174</v>
      </c>
      <c r="R1128" s="138">
        <v>14142</v>
      </c>
      <c r="S1128" s="138">
        <v>48695</v>
      </c>
      <c r="T1128" s="138">
        <v>13082</v>
      </c>
      <c r="U1128" s="138">
        <v>3233</v>
      </c>
      <c r="V1128" s="138">
        <v>27356</v>
      </c>
      <c r="W1128" s="146">
        <v>42682</v>
      </c>
      <c r="X1128" s="138">
        <v>11827</v>
      </c>
      <c r="Y1128" s="138">
        <v>12639</v>
      </c>
      <c r="Z1128" s="135">
        <v>13981</v>
      </c>
      <c r="AA1128" s="138">
        <v>50587</v>
      </c>
      <c r="AB1128" s="138">
        <v>832</v>
      </c>
      <c r="AC1128" s="138">
        <v>556</v>
      </c>
      <c r="AD1128" s="138">
        <v>4181</v>
      </c>
      <c r="AE1128" s="138">
        <v>37246</v>
      </c>
      <c r="AF1128" s="138">
        <v>5579</v>
      </c>
      <c r="AG1128" s="138">
        <v>0</v>
      </c>
      <c r="AH1128" s="138">
        <v>40690</v>
      </c>
      <c r="AI1128" s="138">
        <v>34920</v>
      </c>
      <c r="AJ1128" s="138">
        <v>378640</v>
      </c>
      <c r="AK1128" s="128">
        <f>(M1128)*0.00001</f>
        <v>0.16813</v>
      </c>
      <c r="AL1128" s="129">
        <f>(B1128)*0.0001</f>
        <v>1.4634</v>
      </c>
      <c r="AM1128" s="129">
        <f>(C1128)*0.00005</f>
        <v>2.6035500000000003</v>
      </c>
      <c r="AN1128" s="129">
        <f>(D1128)*0.00005</f>
        <v>3.9378500000000001</v>
      </c>
      <c r="AO1128" s="129">
        <f>(J1128)*0.0001</f>
        <v>11.031600000000001</v>
      </c>
      <c r="AP1128" s="129">
        <f>(K1128)*0.00005</f>
        <v>4.0638000000000005</v>
      </c>
      <c r="AQ1128" s="129">
        <f>(AH1128)*0.00001</f>
        <v>0.40690000000000004</v>
      </c>
      <c r="AR1128" s="129">
        <f>(AI1128)*0.00001</f>
        <v>0.34920000000000001</v>
      </c>
      <c r="AT1128" s="131">
        <f t="shared" si="738"/>
        <v>44226</v>
      </c>
      <c r="AU1128" s="132">
        <f t="shared" si="717"/>
        <v>0.37246000000000001</v>
      </c>
      <c r="AV1128" s="132">
        <f t="shared" si="718"/>
        <v>0.50587000000000004</v>
      </c>
      <c r="AW1128" s="132">
        <f t="shared" si="719"/>
        <v>0.48695000000000005</v>
      </c>
      <c r="AX1128" s="132">
        <f t="shared" si="720"/>
        <v>5.5600000000000007E-3</v>
      </c>
      <c r="AY1128" s="132">
        <f t="shared" si="721"/>
        <v>8.320000000000001E-3</v>
      </c>
      <c r="AZ1128" s="132">
        <f t="shared" si="722"/>
        <v>0.27356000000000003</v>
      </c>
      <c r="BA1128" s="132">
        <f t="shared" si="723"/>
        <v>0.12639</v>
      </c>
      <c r="BB1128" s="132">
        <f t="shared" si="724"/>
        <v>0.85364000000000007</v>
      </c>
      <c r="BC1128" s="132">
        <f t="shared" si="725"/>
        <v>0.13981000000000002</v>
      </c>
      <c r="BD1128" s="132">
        <f t="shared" si="726"/>
        <v>0.11827000000000001</v>
      </c>
      <c r="BE1128" s="132">
        <f t="shared" si="727"/>
        <v>5.5790000000000006E-2</v>
      </c>
      <c r="BF1128" s="132">
        <f t="shared" si="728"/>
        <v>4.1810000000000007E-2</v>
      </c>
      <c r="BG1128" s="132">
        <f t="shared" si="739"/>
        <v>0</v>
      </c>
      <c r="BH1128" s="132"/>
      <c r="BI1128" s="132">
        <f t="shared" si="745"/>
        <v>1.4634</v>
      </c>
      <c r="BJ1128" s="132">
        <f t="shared" si="745"/>
        <v>2.6035500000000003</v>
      </c>
      <c r="BK1128" s="132">
        <f t="shared" si="745"/>
        <v>3.9378500000000001</v>
      </c>
      <c r="BL1128" s="132">
        <f t="shared" si="729"/>
        <v>0.32330000000000003</v>
      </c>
      <c r="BM1128" s="132">
        <f t="shared" si="740"/>
        <v>1.5146000000000002</v>
      </c>
      <c r="BN1128" s="132">
        <f t="shared" si="730"/>
        <v>0.91688000000000003</v>
      </c>
      <c r="BO1128" s="132"/>
      <c r="BP1128" s="132">
        <f t="shared" si="741"/>
        <v>4.0638000000000005</v>
      </c>
      <c r="BQ1128" s="132">
        <f t="shared" si="742"/>
        <v>11.031600000000001</v>
      </c>
      <c r="BR1128" s="132">
        <f t="shared" si="743"/>
        <v>0.37863999999999998</v>
      </c>
      <c r="BS1128" s="132">
        <f t="shared" si="731"/>
        <v>0.13082000000000002</v>
      </c>
      <c r="BT1128" s="132">
        <f t="shared" si="732"/>
        <v>1.4142000000000001</v>
      </c>
      <c r="BU1128" s="132"/>
      <c r="BV1128" s="132">
        <f t="shared" si="744"/>
        <v>0.125</v>
      </c>
      <c r="BW1128" s="133">
        <f t="shared" si="746"/>
        <v>1.0381</v>
      </c>
      <c r="BX1128" s="133">
        <f t="shared" si="746"/>
        <v>1.2572000000000001</v>
      </c>
      <c r="BY1128" s="133">
        <f t="shared" si="733"/>
        <v>0.31740000000000002</v>
      </c>
      <c r="BZ1128" s="133">
        <f t="shared" si="734"/>
        <v>0.32080000000000003</v>
      </c>
      <c r="CA1128" s="133">
        <f t="shared" si="735"/>
        <v>1.3000000000000001E-2</v>
      </c>
      <c r="CB1128" s="133">
        <f t="shared" si="736"/>
        <v>7.181</v>
      </c>
      <c r="CC1128" s="133"/>
      <c r="CD1128" s="133">
        <f t="shared" si="737"/>
        <v>1.4547000000000001</v>
      </c>
    </row>
    <row r="1129" spans="1:82" ht="15.75" x14ac:dyDescent="0.25">
      <c r="A1129" s="125">
        <v>44227</v>
      </c>
      <c r="B1129" s="138">
        <v>14852</v>
      </c>
      <c r="C1129" s="138">
        <v>53010</v>
      </c>
      <c r="D1129" s="138">
        <v>79508</v>
      </c>
      <c r="E1129" s="138">
        <v>15053</v>
      </c>
      <c r="F1129" s="138">
        <v>46685</v>
      </c>
      <c r="G1129" s="138">
        <v>1272</v>
      </c>
      <c r="H1129" s="138">
        <v>10818</v>
      </c>
      <c r="I1129" s="138">
        <v>12819</v>
      </c>
      <c r="J1129" s="138">
        <v>109817</v>
      </c>
      <c r="K1129" s="138">
        <v>81518</v>
      </c>
      <c r="L1129" s="138">
        <v>3230</v>
      </c>
      <c r="M1129" s="138">
        <v>16736</v>
      </c>
      <c r="N1129" s="138">
        <v>144</v>
      </c>
      <c r="O1129" s="138">
        <v>14809</v>
      </c>
      <c r="P1129" s="138">
        <v>14868</v>
      </c>
      <c r="Q1129" s="135">
        <v>3174</v>
      </c>
      <c r="R1129" s="138">
        <v>14049</v>
      </c>
      <c r="S1129" s="138">
        <v>48669</v>
      </c>
      <c r="T1129" s="138">
        <v>11228</v>
      </c>
      <c r="U1129" s="138">
        <v>3329</v>
      </c>
      <c r="V1129" s="138">
        <v>28724</v>
      </c>
      <c r="W1129" s="146">
        <v>40191</v>
      </c>
      <c r="X1129" s="138">
        <v>11679</v>
      </c>
      <c r="Y1129" s="138">
        <v>12264</v>
      </c>
      <c r="Z1129" s="135">
        <v>13981</v>
      </c>
      <c r="AA1129" s="138">
        <v>54435</v>
      </c>
      <c r="AB1129" s="138">
        <v>839</v>
      </c>
      <c r="AC1129" s="138">
        <v>565</v>
      </c>
      <c r="AD1129" s="138">
        <v>5933</v>
      </c>
      <c r="AE1129" s="138">
        <v>45067</v>
      </c>
      <c r="AF1129" s="138">
        <v>5433</v>
      </c>
      <c r="AG1129" s="138">
        <v>10470</v>
      </c>
      <c r="AH1129" s="138">
        <v>49810</v>
      </c>
      <c r="AI1129" s="138">
        <v>32990</v>
      </c>
      <c r="AJ1129" s="138">
        <v>382800</v>
      </c>
      <c r="AK1129" s="128">
        <f t="shared" si="710"/>
        <v>0.16736000000000001</v>
      </c>
      <c r="AL1129" s="129">
        <f t="shared" si="711"/>
        <v>1.4852000000000001</v>
      </c>
      <c r="AM1129" s="129">
        <f t="shared" si="749"/>
        <v>2.6505000000000001</v>
      </c>
      <c r="AN1129" s="129">
        <f t="shared" si="749"/>
        <v>3.9754</v>
      </c>
      <c r="AO1129" s="129">
        <f t="shared" si="713"/>
        <v>10.9817</v>
      </c>
      <c r="AP1129" s="129">
        <f t="shared" si="714"/>
        <v>4.0758999999999999</v>
      </c>
      <c r="AQ1129" s="129">
        <f t="shared" si="748"/>
        <v>0.49810000000000004</v>
      </c>
      <c r="AR1129" s="129">
        <f t="shared" si="748"/>
        <v>0.32990000000000003</v>
      </c>
      <c r="AT1129" s="131">
        <f t="shared" si="738"/>
        <v>44227</v>
      </c>
      <c r="AU1129" s="132">
        <f t="shared" si="717"/>
        <v>0.45067000000000002</v>
      </c>
      <c r="AV1129" s="132">
        <f t="shared" si="718"/>
        <v>0.54435</v>
      </c>
      <c r="AW1129" s="132">
        <f t="shared" si="719"/>
        <v>0.48669000000000007</v>
      </c>
      <c r="AX1129" s="132">
        <f t="shared" si="720"/>
        <v>5.6500000000000005E-3</v>
      </c>
      <c r="AY1129" s="132">
        <f t="shared" si="721"/>
        <v>8.3899999999999999E-3</v>
      </c>
      <c r="AZ1129" s="132">
        <f t="shared" si="722"/>
        <v>0.28724000000000005</v>
      </c>
      <c r="BA1129" s="132">
        <f t="shared" si="723"/>
        <v>0.12264000000000001</v>
      </c>
      <c r="BB1129" s="132">
        <f t="shared" si="724"/>
        <v>0.80382000000000009</v>
      </c>
      <c r="BC1129" s="132">
        <f t="shared" si="725"/>
        <v>0.13981000000000002</v>
      </c>
      <c r="BD1129" s="132">
        <f t="shared" si="726"/>
        <v>0.11679</v>
      </c>
      <c r="BE1129" s="132">
        <f t="shared" si="727"/>
        <v>5.4330000000000003E-2</v>
      </c>
      <c r="BF1129" s="132">
        <f t="shared" si="728"/>
        <v>5.9330000000000008E-2</v>
      </c>
      <c r="BG1129" s="132">
        <f t="shared" si="739"/>
        <v>1.047E-2</v>
      </c>
      <c r="BH1129" s="132"/>
      <c r="BI1129" s="132">
        <f t="shared" si="745"/>
        <v>1.4852000000000001</v>
      </c>
      <c r="BJ1129" s="132">
        <f t="shared" si="745"/>
        <v>2.6505000000000001</v>
      </c>
      <c r="BK1129" s="132">
        <f t="shared" si="745"/>
        <v>3.9754</v>
      </c>
      <c r="BL1129" s="132">
        <f t="shared" si="729"/>
        <v>0.33290000000000003</v>
      </c>
      <c r="BM1129" s="132">
        <f t="shared" si="740"/>
        <v>1.5053000000000001</v>
      </c>
      <c r="BN1129" s="132">
        <f t="shared" si="730"/>
        <v>0.93370000000000009</v>
      </c>
      <c r="BO1129" s="132"/>
      <c r="BP1129" s="132">
        <f t="shared" si="741"/>
        <v>4.0758999999999999</v>
      </c>
      <c r="BQ1129" s="132">
        <f t="shared" si="742"/>
        <v>10.9817</v>
      </c>
      <c r="BR1129" s="132">
        <f t="shared" si="743"/>
        <v>0.38279999999999997</v>
      </c>
      <c r="BS1129" s="132">
        <f t="shared" si="731"/>
        <v>0.11228</v>
      </c>
      <c r="BT1129" s="132">
        <f t="shared" si="732"/>
        <v>1.4049</v>
      </c>
      <c r="BU1129" s="132"/>
      <c r="BV1129" s="132">
        <f t="shared" si="744"/>
        <v>0.12720000000000001</v>
      </c>
      <c r="BW1129" s="133">
        <f t="shared" si="746"/>
        <v>1.0818000000000001</v>
      </c>
      <c r="BX1129" s="133">
        <f t="shared" si="746"/>
        <v>1.2819</v>
      </c>
      <c r="BY1129" s="133">
        <f t="shared" si="733"/>
        <v>0.31740000000000002</v>
      </c>
      <c r="BZ1129" s="133">
        <f t="shared" si="734"/>
        <v>0.32300000000000001</v>
      </c>
      <c r="CA1129" s="133">
        <f t="shared" si="735"/>
        <v>1.4400000000000001E-2</v>
      </c>
      <c r="CB1129" s="133">
        <f t="shared" si="736"/>
        <v>7.4045000000000005</v>
      </c>
      <c r="CC1129" s="133"/>
      <c r="CD1129" s="133">
        <f t="shared" si="737"/>
        <v>1.4868000000000001</v>
      </c>
    </row>
    <row r="1130" spans="1:82" ht="15.75" x14ac:dyDescent="0.25">
      <c r="A1130" s="125">
        <v>44228</v>
      </c>
      <c r="B1130" s="138">
        <v>16936</v>
      </c>
      <c r="C1130" s="138">
        <v>59419</v>
      </c>
      <c r="D1130" s="138">
        <v>88133</v>
      </c>
      <c r="E1130" s="138">
        <v>18431</v>
      </c>
      <c r="F1130" s="138">
        <v>49705</v>
      </c>
      <c r="G1130" s="138">
        <v>2579</v>
      </c>
      <c r="H1130" s="138">
        <v>20489</v>
      </c>
      <c r="I1130" s="138">
        <v>27641</v>
      </c>
      <c r="J1130" s="138">
        <v>130147</v>
      </c>
      <c r="K1130" s="138">
        <v>96807</v>
      </c>
      <c r="L1130" s="138">
        <v>3396</v>
      </c>
      <c r="M1130" s="138">
        <v>19184</v>
      </c>
      <c r="N1130" s="138">
        <v>181</v>
      </c>
      <c r="O1130" s="138">
        <v>22725</v>
      </c>
      <c r="P1130" s="138">
        <v>22396</v>
      </c>
      <c r="Q1130" s="146">
        <v>3292</v>
      </c>
      <c r="R1130" s="138">
        <v>15597</v>
      </c>
      <c r="S1130" s="138">
        <v>56419</v>
      </c>
      <c r="T1130" s="138">
        <v>14171</v>
      </c>
      <c r="U1130" s="138">
        <v>4481</v>
      </c>
      <c r="V1130" s="138">
        <v>31930</v>
      </c>
      <c r="W1130" s="146">
        <v>35079</v>
      </c>
      <c r="X1130" s="138">
        <v>30629</v>
      </c>
      <c r="Y1130" s="138">
        <v>15314</v>
      </c>
      <c r="Z1130" s="135">
        <v>13981</v>
      </c>
      <c r="AA1130" s="138">
        <v>53726</v>
      </c>
      <c r="AB1130" s="138">
        <v>1841</v>
      </c>
      <c r="AC1130" s="138">
        <v>758</v>
      </c>
      <c r="AD1130" s="138">
        <v>8383</v>
      </c>
      <c r="AE1130" s="138">
        <v>60826</v>
      </c>
      <c r="AF1130" s="138">
        <v>11356</v>
      </c>
      <c r="AG1130" s="138">
        <v>0</v>
      </c>
      <c r="AH1130" s="138">
        <v>83530</v>
      </c>
      <c r="AI1130" s="138">
        <v>64950</v>
      </c>
      <c r="AJ1130" s="138">
        <v>381240</v>
      </c>
      <c r="AK1130" s="128">
        <f t="shared" si="710"/>
        <v>0.19184000000000001</v>
      </c>
      <c r="AL1130" s="129">
        <f t="shared" si="711"/>
        <v>1.6936</v>
      </c>
      <c r="AM1130" s="129">
        <f t="shared" si="749"/>
        <v>2.9709500000000002</v>
      </c>
      <c r="AN1130" s="129">
        <f t="shared" si="749"/>
        <v>4.40665</v>
      </c>
      <c r="AO1130" s="129">
        <f t="shared" si="713"/>
        <v>13.014700000000001</v>
      </c>
      <c r="AP1130" s="129">
        <f t="shared" si="714"/>
        <v>4.8403499999999999</v>
      </c>
      <c r="AQ1130" s="129">
        <f>(AH1130)*0.000001</f>
        <v>8.3529999999999993E-2</v>
      </c>
      <c r="AR1130" s="129">
        <f>(AI1130)*0.000001</f>
        <v>6.4949999999999994E-2</v>
      </c>
      <c r="AT1130" s="131">
        <f t="shared" si="738"/>
        <v>44228</v>
      </c>
      <c r="AU1130" s="132">
        <f t="shared" si="717"/>
        <v>0.60826000000000002</v>
      </c>
      <c r="AV1130" s="132">
        <f t="shared" si="718"/>
        <v>0.53726000000000007</v>
      </c>
      <c r="AW1130" s="132">
        <f t="shared" si="719"/>
        <v>0.56419000000000008</v>
      </c>
      <c r="AX1130" s="132">
        <f t="shared" si="720"/>
        <v>7.5800000000000008E-3</v>
      </c>
      <c r="AY1130" s="132">
        <f t="shared" si="721"/>
        <v>1.8410000000000003E-2</v>
      </c>
      <c r="AZ1130" s="132">
        <f t="shared" si="722"/>
        <v>0.31930000000000003</v>
      </c>
      <c r="BA1130" s="132">
        <f t="shared" si="723"/>
        <v>0.15314000000000003</v>
      </c>
      <c r="BB1130" s="132">
        <f t="shared" si="724"/>
        <v>0.70158000000000009</v>
      </c>
      <c r="BC1130" s="132">
        <f t="shared" si="725"/>
        <v>0.13981000000000002</v>
      </c>
      <c r="BD1130" s="132">
        <f t="shared" si="726"/>
        <v>0.30629000000000001</v>
      </c>
      <c r="BE1130" s="132">
        <f t="shared" si="727"/>
        <v>0.11356000000000001</v>
      </c>
      <c r="BF1130" s="132">
        <f t="shared" si="728"/>
        <v>8.3830000000000002E-2</v>
      </c>
      <c r="BG1130" s="132">
        <f t="shared" si="739"/>
        <v>0</v>
      </c>
      <c r="BH1130" s="132"/>
      <c r="BI1130" s="132">
        <f t="shared" si="745"/>
        <v>1.6936</v>
      </c>
      <c r="BJ1130" s="132">
        <f t="shared" si="745"/>
        <v>2.9709500000000002</v>
      </c>
      <c r="BK1130" s="132">
        <f t="shared" si="745"/>
        <v>4.40665</v>
      </c>
      <c r="BL1130" s="132">
        <f t="shared" si="729"/>
        <v>0.4481</v>
      </c>
      <c r="BM1130" s="132">
        <f t="shared" si="740"/>
        <v>1.8431000000000002</v>
      </c>
      <c r="BN1130" s="132">
        <f t="shared" si="730"/>
        <v>0.99410000000000009</v>
      </c>
      <c r="BO1130" s="132"/>
      <c r="BP1130" s="132">
        <f t="shared" si="741"/>
        <v>4.8403499999999999</v>
      </c>
      <c r="BQ1130" s="132">
        <f t="shared" si="742"/>
        <v>13.014700000000001</v>
      </c>
      <c r="BR1130" s="132">
        <f t="shared" si="743"/>
        <v>0.38123999999999997</v>
      </c>
      <c r="BS1130" s="132">
        <f t="shared" si="731"/>
        <v>0.14171</v>
      </c>
      <c r="BT1130" s="132">
        <f t="shared" si="732"/>
        <v>1.5597000000000001</v>
      </c>
      <c r="BU1130" s="132"/>
      <c r="BV1130" s="132">
        <f t="shared" si="744"/>
        <v>0.25790000000000002</v>
      </c>
      <c r="BW1130" s="133">
        <f t="shared" si="746"/>
        <v>2.0489000000000002</v>
      </c>
      <c r="BX1130" s="133">
        <f t="shared" si="746"/>
        <v>2.7641</v>
      </c>
      <c r="BY1130" s="133">
        <f t="shared" si="733"/>
        <v>0.32919999999999999</v>
      </c>
      <c r="BZ1130" s="133">
        <f t="shared" si="734"/>
        <v>0.33960000000000001</v>
      </c>
      <c r="CA1130" s="133">
        <f t="shared" si="735"/>
        <v>1.8100000000000002E-2</v>
      </c>
      <c r="CB1130" s="133">
        <f t="shared" si="736"/>
        <v>11.362500000000001</v>
      </c>
      <c r="CC1130" s="133"/>
      <c r="CD1130" s="133">
        <f t="shared" si="737"/>
        <v>2.2396000000000003</v>
      </c>
    </row>
    <row r="1131" spans="1:82" ht="15.75" x14ac:dyDescent="0.25">
      <c r="A1131" s="125">
        <v>44229</v>
      </c>
      <c r="B1131" s="138">
        <v>17436</v>
      </c>
      <c r="C1131" s="138">
        <v>62335</v>
      </c>
      <c r="D1131" s="138">
        <v>90575</v>
      </c>
      <c r="E1131" s="138">
        <v>17529</v>
      </c>
      <c r="F1131" s="138">
        <v>48161</v>
      </c>
      <c r="G1131" s="138">
        <v>3468</v>
      </c>
      <c r="H1131" s="138">
        <v>22826</v>
      </c>
      <c r="I1131" s="138">
        <v>34893</v>
      </c>
      <c r="J1131" s="138">
        <v>130521</v>
      </c>
      <c r="K1131" s="138">
        <v>94297</v>
      </c>
      <c r="L1131" s="138">
        <v>6890</v>
      </c>
      <c r="M1131" s="138">
        <v>18373</v>
      </c>
      <c r="N1131" s="138">
        <v>141</v>
      </c>
      <c r="O1131" s="138">
        <v>23268</v>
      </c>
      <c r="P1131" s="138">
        <v>23469</v>
      </c>
      <c r="Q1131" s="146">
        <v>3292</v>
      </c>
      <c r="R1131" s="138">
        <v>15389</v>
      </c>
      <c r="S1131" s="138">
        <v>53796</v>
      </c>
      <c r="T1131" s="138">
        <v>12162</v>
      </c>
      <c r="U1131" s="138">
        <v>4379</v>
      </c>
      <c r="V1131" s="138">
        <v>32283</v>
      </c>
      <c r="W1131" s="146">
        <v>35079</v>
      </c>
      <c r="X1131" s="138">
        <v>44889</v>
      </c>
      <c r="Y1131" s="138">
        <v>15176</v>
      </c>
      <c r="Z1131" s="135">
        <v>13981</v>
      </c>
      <c r="AA1131" s="138">
        <v>58283</v>
      </c>
      <c r="AB1131" s="138">
        <v>2903</v>
      </c>
      <c r="AC1131" s="138">
        <v>588</v>
      </c>
      <c r="AD1131" s="138">
        <v>12984</v>
      </c>
      <c r="AE1131" s="138">
        <v>74555</v>
      </c>
      <c r="AF1131" s="138">
        <v>9524</v>
      </c>
      <c r="AG1131" s="138">
        <v>11010</v>
      </c>
      <c r="AH1131" s="138">
        <v>121520</v>
      </c>
      <c r="AI1131" s="138">
        <v>89150</v>
      </c>
      <c r="AJ1131" s="138">
        <v>352520</v>
      </c>
      <c r="AK1131" s="128">
        <f t="shared" si="710"/>
        <v>0.18373</v>
      </c>
      <c r="AL1131" s="129">
        <f t="shared" si="711"/>
        <v>1.7436</v>
      </c>
      <c r="AM1131" s="129">
        <f t="shared" si="749"/>
        <v>3.1167500000000001</v>
      </c>
      <c r="AN1131" s="129">
        <f t="shared" si="749"/>
        <v>4.5287500000000005</v>
      </c>
      <c r="AO1131" s="129">
        <f t="shared" si="713"/>
        <v>13.052100000000001</v>
      </c>
      <c r="AP1131" s="129">
        <f t="shared" si="714"/>
        <v>4.7148500000000002</v>
      </c>
      <c r="AQ1131" s="129">
        <f t="shared" ref="AQ1131:AR1157" si="750">(AH1131)*0.000001</f>
        <v>0.12151999999999999</v>
      </c>
      <c r="AR1131" s="129">
        <f t="shared" si="750"/>
        <v>8.9149999999999993E-2</v>
      </c>
      <c r="AT1131" s="131">
        <f t="shared" si="738"/>
        <v>44229</v>
      </c>
      <c r="AU1131" s="132">
        <f t="shared" si="717"/>
        <v>0.74555000000000005</v>
      </c>
      <c r="AV1131" s="132">
        <f t="shared" si="718"/>
        <v>0.58283000000000007</v>
      </c>
      <c r="AW1131" s="132">
        <f t="shared" si="719"/>
        <v>0.53795999999999999</v>
      </c>
      <c r="AX1131" s="132">
        <f t="shared" si="720"/>
        <v>5.8800000000000007E-3</v>
      </c>
      <c r="AY1131" s="132">
        <f t="shared" si="721"/>
        <v>2.9030000000000004E-2</v>
      </c>
      <c r="AZ1131" s="132">
        <f t="shared" si="722"/>
        <v>0.32283000000000001</v>
      </c>
      <c r="BA1131" s="132">
        <f t="shared" si="723"/>
        <v>0.15176000000000001</v>
      </c>
      <c r="BB1131" s="132">
        <f t="shared" si="724"/>
        <v>0.70158000000000009</v>
      </c>
      <c r="BC1131" s="132">
        <f t="shared" si="725"/>
        <v>0.13981000000000002</v>
      </c>
      <c r="BD1131" s="132">
        <f t="shared" si="726"/>
        <v>0.44889000000000001</v>
      </c>
      <c r="BE1131" s="132">
        <f t="shared" si="727"/>
        <v>9.5240000000000005E-2</v>
      </c>
      <c r="BF1131" s="132">
        <f t="shared" si="728"/>
        <v>0.12984000000000001</v>
      </c>
      <c r="BG1131" s="132">
        <f t="shared" si="739"/>
        <v>1.1009999999999999E-2</v>
      </c>
      <c r="BH1131" s="132"/>
      <c r="BI1131" s="132">
        <f t="shared" si="745"/>
        <v>1.7436</v>
      </c>
      <c r="BJ1131" s="132">
        <f t="shared" si="745"/>
        <v>3.1167500000000001</v>
      </c>
      <c r="BK1131" s="132">
        <f t="shared" si="745"/>
        <v>4.5287500000000005</v>
      </c>
      <c r="BL1131" s="132">
        <f t="shared" si="729"/>
        <v>0.43790000000000001</v>
      </c>
      <c r="BM1131" s="132">
        <f t="shared" si="740"/>
        <v>1.7529000000000001</v>
      </c>
      <c r="BN1131" s="132">
        <f t="shared" si="730"/>
        <v>0.96322000000000008</v>
      </c>
      <c r="BO1131" s="132"/>
      <c r="BP1131" s="132">
        <f t="shared" si="741"/>
        <v>4.7148500000000002</v>
      </c>
      <c r="BQ1131" s="132">
        <f t="shared" si="742"/>
        <v>13.052100000000001</v>
      </c>
      <c r="BR1131" s="132">
        <f t="shared" si="743"/>
        <v>0.35252</v>
      </c>
      <c r="BS1131" s="132">
        <f t="shared" si="731"/>
        <v>0.12162000000000001</v>
      </c>
      <c r="BT1131" s="132">
        <f t="shared" si="732"/>
        <v>1.5389000000000002</v>
      </c>
      <c r="BU1131" s="132"/>
      <c r="BV1131" s="132">
        <f t="shared" si="744"/>
        <v>0.3468</v>
      </c>
      <c r="BW1131" s="133">
        <f t="shared" si="746"/>
        <v>2.2826</v>
      </c>
      <c r="BX1131" s="133">
        <f t="shared" si="746"/>
        <v>3.4893000000000001</v>
      </c>
      <c r="BY1131" s="133">
        <f t="shared" si="733"/>
        <v>0.32919999999999999</v>
      </c>
      <c r="BZ1131" s="133">
        <f t="shared" si="734"/>
        <v>0.68900000000000006</v>
      </c>
      <c r="CA1131" s="133">
        <f t="shared" si="735"/>
        <v>1.4100000000000001E-2</v>
      </c>
      <c r="CB1131" s="133">
        <f t="shared" si="736"/>
        <v>11.634</v>
      </c>
      <c r="CC1131" s="133"/>
      <c r="CD1131" s="133">
        <f t="shared" si="737"/>
        <v>2.3469000000000002</v>
      </c>
    </row>
    <row r="1132" spans="1:82" ht="15.75" x14ac:dyDescent="0.25">
      <c r="A1132" s="125">
        <v>44230</v>
      </c>
      <c r="B1132" s="140">
        <v>16594</v>
      </c>
      <c r="C1132" s="140">
        <v>59046</v>
      </c>
      <c r="D1132" s="140">
        <v>86838</v>
      </c>
      <c r="E1132" s="140">
        <v>17363</v>
      </c>
      <c r="F1132" s="140">
        <v>45833</v>
      </c>
      <c r="G1132" s="140">
        <v>2486</v>
      </c>
      <c r="H1132" s="140">
        <v>17306</v>
      </c>
      <c r="I1132" s="140">
        <v>21731</v>
      </c>
      <c r="J1132" s="140">
        <v>123622</v>
      </c>
      <c r="K1132" s="140">
        <v>88932</v>
      </c>
      <c r="L1132" s="140">
        <v>6272</v>
      </c>
      <c r="M1132" s="140">
        <v>17432</v>
      </c>
      <c r="N1132" s="140">
        <v>166</v>
      </c>
      <c r="O1132" s="140">
        <v>17552</v>
      </c>
      <c r="P1132" s="140">
        <v>21415</v>
      </c>
      <c r="Q1132" s="146">
        <v>3292</v>
      </c>
      <c r="R1132" s="140">
        <v>15650</v>
      </c>
      <c r="S1132" s="140">
        <v>53363</v>
      </c>
      <c r="T1132" s="140">
        <v>12313</v>
      </c>
      <c r="U1132" s="140">
        <v>4355</v>
      </c>
      <c r="V1132" s="140">
        <v>30763</v>
      </c>
      <c r="W1132" s="146">
        <v>35079</v>
      </c>
      <c r="X1132" s="140">
        <v>34056</v>
      </c>
      <c r="Y1132" s="140">
        <v>13533</v>
      </c>
      <c r="Z1132" s="135">
        <v>13981</v>
      </c>
      <c r="AA1132" s="140">
        <v>52979</v>
      </c>
      <c r="AB1132" s="140">
        <v>1231</v>
      </c>
      <c r="AC1132" s="140">
        <v>465</v>
      </c>
      <c r="AD1132" s="140">
        <v>12142</v>
      </c>
      <c r="AE1132" s="140">
        <v>85705</v>
      </c>
      <c r="AF1132" s="140">
        <v>8405</v>
      </c>
      <c r="AG1132" s="140">
        <v>8990</v>
      </c>
      <c r="AH1132" s="140">
        <v>79360</v>
      </c>
      <c r="AI1132" s="140">
        <v>76440</v>
      </c>
      <c r="AJ1132" s="140">
        <v>356200</v>
      </c>
      <c r="AK1132" s="128">
        <f t="shared" ref="AK1132:AK1195" si="751">(M1132)*0.00001</f>
        <v>0.17432</v>
      </c>
      <c r="AL1132" s="129">
        <f t="shared" ref="AL1132:AL1195" si="752">(B1132)*0.0001</f>
        <v>1.6594</v>
      </c>
      <c r="AM1132" s="129">
        <f t="shared" ref="AM1132:AN1147" si="753">(C1132)*0.00005</f>
        <v>2.9523000000000001</v>
      </c>
      <c r="AN1132" s="129">
        <f t="shared" si="753"/>
        <v>4.3418999999999999</v>
      </c>
      <c r="AO1132" s="129">
        <f t="shared" ref="AO1132:AO1195" si="754">(J1132)*0.0001</f>
        <v>12.362200000000001</v>
      </c>
      <c r="AP1132" s="129">
        <f t="shared" ref="AP1132:AP1195" si="755">(K1132)*0.00005</f>
        <v>4.4466000000000001</v>
      </c>
      <c r="AQ1132" s="129">
        <f t="shared" si="750"/>
        <v>7.936E-2</v>
      </c>
      <c r="AR1132" s="129">
        <f t="shared" si="750"/>
        <v>7.6439999999999994E-2</v>
      </c>
      <c r="AT1132" s="131">
        <f t="shared" si="738"/>
        <v>44230</v>
      </c>
      <c r="AU1132" s="132">
        <f t="shared" si="717"/>
        <v>0.85705000000000009</v>
      </c>
      <c r="AV1132" s="132">
        <f t="shared" si="718"/>
        <v>0.52979000000000009</v>
      </c>
      <c r="AW1132" s="132">
        <f t="shared" si="719"/>
        <v>0.53363000000000005</v>
      </c>
      <c r="AX1132" s="132">
        <f t="shared" si="720"/>
        <v>4.6500000000000005E-3</v>
      </c>
      <c r="AY1132" s="132">
        <f t="shared" si="721"/>
        <v>1.2310000000000001E-2</v>
      </c>
      <c r="AZ1132" s="132">
        <f t="shared" si="722"/>
        <v>0.30763000000000001</v>
      </c>
      <c r="BA1132" s="132">
        <f t="shared" si="723"/>
        <v>0.13533000000000001</v>
      </c>
      <c r="BB1132" s="132">
        <f t="shared" si="724"/>
        <v>0.70158000000000009</v>
      </c>
      <c r="BC1132" s="132">
        <f t="shared" si="725"/>
        <v>0.13981000000000002</v>
      </c>
      <c r="BD1132" s="132">
        <f t="shared" si="726"/>
        <v>0.34056000000000003</v>
      </c>
      <c r="BE1132" s="132">
        <f t="shared" si="727"/>
        <v>8.4050000000000014E-2</v>
      </c>
      <c r="BF1132" s="132">
        <f t="shared" si="728"/>
        <v>0.12142000000000001</v>
      </c>
      <c r="BG1132" s="132">
        <f t="shared" si="739"/>
        <v>8.9899999999999997E-3</v>
      </c>
      <c r="BH1132" s="132"/>
      <c r="BI1132" s="132">
        <f t="shared" si="745"/>
        <v>1.6594</v>
      </c>
      <c r="BJ1132" s="132">
        <f t="shared" si="745"/>
        <v>2.9523000000000001</v>
      </c>
      <c r="BK1132" s="132">
        <f t="shared" si="745"/>
        <v>4.3418999999999999</v>
      </c>
      <c r="BL1132" s="132">
        <f t="shared" si="729"/>
        <v>0.4355</v>
      </c>
      <c r="BM1132" s="132">
        <f t="shared" si="740"/>
        <v>1.7363000000000002</v>
      </c>
      <c r="BN1132" s="132">
        <f t="shared" si="730"/>
        <v>0.91666000000000003</v>
      </c>
      <c r="BO1132" s="132"/>
      <c r="BP1132" s="132">
        <f t="shared" si="741"/>
        <v>4.4466000000000001</v>
      </c>
      <c r="BQ1132" s="132">
        <f t="shared" si="742"/>
        <v>12.362200000000001</v>
      </c>
      <c r="BR1132" s="132">
        <f t="shared" si="743"/>
        <v>0.35619999999999996</v>
      </c>
      <c r="BS1132" s="132">
        <f t="shared" si="731"/>
        <v>0.12313</v>
      </c>
      <c r="BT1132" s="132">
        <f t="shared" si="732"/>
        <v>1.5650000000000002</v>
      </c>
      <c r="BU1132" s="132"/>
      <c r="BV1132" s="132">
        <f t="shared" si="744"/>
        <v>0.24860000000000002</v>
      </c>
      <c r="BW1132" s="133">
        <f t="shared" si="746"/>
        <v>1.7306000000000001</v>
      </c>
      <c r="BX1132" s="133">
        <f t="shared" si="746"/>
        <v>2.1731000000000003</v>
      </c>
      <c r="BY1132" s="133">
        <f t="shared" si="733"/>
        <v>0.32919999999999999</v>
      </c>
      <c r="BZ1132" s="133">
        <f t="shared" si="734"/>
        <v>0.62719999999999998</v>
      </c>
      <c r="CA1132" s="133">
        <f t="shared" si="735"/>
        <v>1.66E-2</v>
      </c>
      <c r="CB1132" s="133">
        <f t="shared" si="736"/>
        <v>8.7759999999999998</v>
      </c>
      <c r="CC1132" s="133"/>
      <c r="CD1132" s="133">
        <f t="shared" si="737"/>
        <v>2.1415000000000002</v>
      </c>
    </row>
    <row r="1133" spans="1:82" ht="15.75" x14ac:dyDescent="0.25">
      <c r="A1133" s="125">
        <v>44231</v>
      </c>
      <c r="B1133" s="138">
        <v>16176</v>
      </c>
      <c r="C1133" s="138">
        <v>56996</v>
      </c>
      <c r="D1133" s="138">
        <v>83771</v>
      </c>
      <c r="E1133" s="138">
        <v>17234</v>
      </c>
      <c r="F1133" s="138">
        <v>45509</v>
      </c>
      <c r="G1133" s="138">
        <v>1993</v>
      </c>
      <c r="H1133" s="138">
        <v>15101</v>
      </c>
      <c r="I1133" s="138">
        <v>17382</v>
      </c>
      <c r="J1133" s="138">
        <v>117329</v>
      </c>
      <c r="K1133" s="138">
        <v>87592</v>
      </c>
      <c r="L1133" s="138">
        <v>5152</v>
      </c>
      <c r="M1133" s="138">
        <v>16955</v>
      </c>
      <c r="N1133" s="138">
        <v>143</v>
      </c>
      <c r="O1133" s="138">
        <v>15700</v>
      </c>
      <c r="P1133" s="138">
        <v>20671</v>
      </c>
      <c r="Q1133" s="146">
        <v>3292</v>
      </c>
      <c r="R1133" s="138">
        <v>14593</v>
      </c>
      <c r="S1133" s="138">
        <v>52872</v>
      </c>
      <c r="T1133" s="138">
        <v>12359</v>
      </c>
      <c r="U1133" s="138">
        <v>4048</v>
      </c>
      <c r="V1133" s="138">
        <v>29641</v>
      </c>
      <c r="W1133" s="146">
        <v>35079</v>
      </c>
      <c r="X1133" s="138">
        <v>18461</v>
      </c>
      <c r="Y1133" s="138">
        <v>12869</v>
      </c>
      <c r="Z1133" s="135">
        <v>13981</v>
      </c>
      <c r="AA1133" s="138">
        <v>52698</v>
      </c>
      <c r="AB1133" s="138">
        <v>1008</v>
      </c>
      <c r="AC1133" s="138">
        <v>515</v>
      </c>
      <c r="AD1133" s="138">
        <v>8249</v>
      </c>
      <c r="AE1133" s="138">
        <v>58546</v>
      </c>
      <c r="AF1133" s="138">
        <v>8338</v>
      </c>
      <c r="AG1133" s="138">
        <v>0</v>
      </c>
      <c r="AH1133" s="138">
        <v>39450</v>
      </c>
      <c r="AI1133" s="138">
        <v>33810</v>
      </c>
      <c r="AJ1133" s="138">
        <v>384560</v>
      </c>
      <c r="AK1133" s="128">
        <f t="shared" si="751"/>
        <v>0.16955000000000001</v>
      </c>
      <c r="AL1133" s="129">
        <f t="shared" si="752"/>
        <v>1.6176000000000001</v>
      </c>
      <c r="AM1133" s="129">
        <f t="shared" si="753"/>
        <v>2.8498000000000001</v>
      </c>
      <c r="AN1133" s="129">
        <f t="shared" si="753"/>
        <v>4.1885500000000002</v>
      </c>
      <c r="AO1133" s="129">
        <f t="shared" si="754"/>
        <v>11.732900000000001</v>
      </c>
      <c r="AP1133" s="129">
        <f t="shared" si="755"/>
        <v>4.3795999999999999</v>
      </c>
      <c r="AQ1133" s="129">
        <f t="shared" si="750"/>
        <v>3.9449999999999999E-2</v>
      </c>
      <c r="AR1133" s="129">
        <f t="shared" si="750"/>
        <v>3.381E-2</v>
      </c>
      <c r="AT1133" s="131">
        <f t="shared" si="738"/>
        <v>44231</v>
      </c>
      <c r="AU1133" s="132">
        <f t="shared" si="717"/>
        <v>0.58546000000000009</v>
      </c>
      <c r="AV1133" s="132">
        <f t="shared" si="718"/>
        <v>0.52698</v>
      </c>
      <c r="AW1133" s="132">
        <f t="shared" si="719"/>
        <v>0.52872000000000008</v>
      </c>
      <c r="AX1133" s="132">
        <f t="shared" si="720"/>
        <v>5.1500000000000001E-3</v>
      </c>
      <c r="AY1133" s="132">
        <f t="shared" si="721"/>
        <v>1.008E-2</v>
      </c>
      <c r="AZ1133" s="132">
        <f t="shared" si="722"/>
        <v>0.29641000000000001</v>
      </c>
      <c r="BA1133" s="132">
        <f t="shared" si="723"/>
        <v>0.12869</v>
      </c>
      <c r="BB1133" s="132">
        <f t="shared" si="724"/>
        <v>0.70158000000000009</v>
      </c>
      <c r="BC1133" s="132">
        <f t="shared" si="725"/>
        <v>0.13981000000000002</v>
      </c>
      <c r="BD1133" s="132">
        <f t="shared" si="726"/>
        <v>0.18461000000000002</v>
      </c>
      <c r="BE1133" s="132">
        <f t="shared" si="727"/>
        <v>8.338000000000001E-2</v>
      </c>
      <c r="BF1133" s="132">
        <f t="shared" si="728"/>
        <v>8.2490000000000008E-2</v>
      </c>
      <c r="BG1133" s="132">
        <f t="shared" si="739"/>
        <v>0</v>
      </c>
      <c r="BH1133" s="132"/>
      <c r="BI1133" s="132">
        <f t="shared" si="745"/>
        <v>1.6176000000000001</v>
      </c>
      <c r="BJ1133" s="132">
        <f t="shared" si="745"/>
        <v>2.8498000000000001</v>
      </c>
      <c r="BK1133" s="132">
        <f t="shared" si="745"/>
        <v>4.1885500000000002</v>
      </c>
      <c r="BL1133" s="132">
        <f t="shared" si="729"/>
        <v>0.40479999999999999</v>
      </c>
      <c r="BM1133" s="132">
        <f t="shared" si="740"/>
        <v>1.7234</v>
      </c>
      <c r="BN1133" s="132">
        <f t="shared" si="730"/>
        <v>0.9101800000000001</v>
      </c>
      <c r="BO1133" s="132"/>
      <c r="BP1133" s="132">
        <f t="shared" si="741"/>
        <v>4.3795999999999999</v>
      </c>
      <c r="BQ1133" s="132">
        <f t="shared" si="742"/>
        <v>11.732900000000001</v>
      </c>
      <c r="BR1133" s="132">
        <f t="shared" si="743"/>
        <v>0.38455999999999996</v>
      </c>
      <c r="BS1133" s="132">
        <f t="shared" si="731"/>
        <v>0.12359000000000001</v>
      </c>
      <c r="BT1133" s="132">
        <f t="shared" si="732"/>
        <v>1.4593</v>
      </c>
      <c r="BU1133" s="132"/>
      <c r="BV1133" s="132">
        <f t="shared" si="744"/>
        <v>0.1993</v>
      </c>
      <c r="BW1133" s="133">
        <f t="shared" si="746"/>
        <v>1.5101</v>
      </c>
      <c r="BX1133" s="133">
        <f t="shared" si="746"/>
        <v>1.7382000000000002</v>
      </c>
      <c r="BY1133" s="133">
        <f t="shared" si="733"/>
        <v>0.32919999999999999</v>
      </c>
      <c r="BZ1133" s="133">
        <f t="shared" si="734"/>
        <v>0.51519999999999999</v>
      </c>
      <c r="CA1133" s="133">
        <f t="shared" si="735"/>
        <v>1.43E-2</v>
      </c>
      <c r="CB1133" s="133">
        <f t="shared" si="736"/>
        <v>7.8500000000000005</v>
      </c>
      <c r="CC1133" s="133"/>
      <c r="CD1133" s="133">
        <f t="shared" si="737"/>
        <v>2.0670999999999999</v>
      </c>
    </row>
    <row r="1134" spans="1:82" ht="15.75" x14ac:dyDescent="0.25">
      <c r="A1134" s="125">
        <v>44232</v>
      </c>
      <c r="B1134" s="140">
        <v>15519</v>
      </c>
      <c r="C1134" s="140">
        <v>55817</v>
      </c>
      <c r="D1134" s="140">
        <v>82316</v>
      </c>
      <c r="E1134" s="140">
        <v>17001</v>
      </c>
      <c r="F1134" s="140">
        <v>44799</v>
      </c>
      <c r="G1134" s="140">
        <v>1783</v>
      </c>
      <c r="H1134" s="140">
        <v>14734</v>
      </c>
      <c r="I1134" s="140">
        <v>16607</v>
      </c>
      <c r="J1134" s="140">
        <v>116323</v>
      </c>
      <c r="K1134" s="140">
        <v>86852</v>
      </c>
      <c r="L1134" s="140">
        <v>4717</v>
      </c>
      <c r="M1134" s="140">
        <v>17289</v>
      </c>
      <c r="N1134" s="140">
        <v>141</v>
      </c>
      <c r="O1134" s="140">
        <v>15730</v>
      </c>
      <c r="P1134" s="140">
        <v>20403</v>
      </c>
      <c r="Q1134" s="146">
        <v>3292</v>
      </c>
      <c r="R1134" s="140">
        <v>14968</v>
      </c>
      <c r="S1134" s="140">
        <v>52302</v>
      </c>
      <c r="T1134" s="140">
        <v>12149</v>
      </c>
      <c r="U1134" s="140">
        <v>4327</v>
      </c>
      <c r="V1134" s="140">
        <v>28361</v>
      </c>
      <c r="W1134" s="146">
        <v>35079</v>
      </c>
      <c r="X1134" s="140">
        <v>16730</v>
      </c>
      <c r="Y1134" s="140">
        <v>12970</v>
      </c>
      <c r="Z1134" s="135">
        <v>13981</v>
      </c>
      <c r="AA1134" s="140">
        <v>53702</v>
      </c>
      <c r="AB1134" s="140">
        <v>998</v>
      </c>
      <c r="AC1134" s="140">
        <v>459</v>
      </c>
      <c r="AD1134" s="140">
        <v>7671</v>
      </c>
      <c r="AE1134" s="140">
        <v>27392</v>
      </c>
      <c r="AF1134" s="140">
        <v>8510</v>
      </c>
      <c r="AG1134" s="140">
        <v>12040</v>
      </c>
      <c r="AH1134" s="140">
        <v>59540</v>
      </c>
      <c r="AI1134" s="140">
        <v>44390</v>
      </c>
      <c r="AJ1134" s="140">
        <v>377580</v>
      </c>
      <c r="AK1134" s="128">
        <f t="shared" si="751"/>
        <v>0.17289000000000002</v>
      </c>
      <c r="AL1134" s="129">
        <f t="shared" si="752"/>
        <v>1.5519000000000001</v>
      </c>
      <c r="AM1134" s="129">
        <f t="shared" si="753"/>
        <v>2.7908500000000003</v>
      </c>
      <c r="AN1134" s="129">
        <f t="shared" si="753"/>
        <v>4.1158000000000001</v>
      </c>
      <c r="AO1134" s="129">
        <f t="shared" si="754"/>
        <v>11.632300000000001</v>
      </c>
      <c r="AP1134" s="129">
        <f t="shared" si="755"/>
        <v>4.3426</v>
      </c>
      <c r="AQ1134" s="129">
        <f t="shared" si="750"/>
        <v>5.9539999999999996E-2</v>
      </c>
      <c r="AR1134" s="129">
        <f t="shared" si="750"/>
        <v>4.4389999999999999E-2</v>
      </c>
      <c r="AT1134" s="131">
        <f t="shared" si="738"/>
        <v>44232</v>
      </c>
      <c r="AU1134" s="132">
        <f t="shared" si="717"/>
        <v>0.27392</v>
      </c>
      <c r="AV1134" s="132">
        <f t="shared" si="718"/>
        <v>0.53702000000000005</v>
      </c>
      <c r="AW1134" s="132">
        <f t="shared" si="719"/>
        <v>0.52302000000000004</v>
      </c>
      <c r="AX1134" s="132">
        <f t="shared" si="720"/>
        <v>4.5900000000000003E-3</v>
      </c>
      <c r="AY1134" s="132">
        <f t="shared" si="721"/>
        <v>9.980000000000001E-3</v>
      </c>
      <c r="AZ1134" s="132">
        <f t="shared" si="722"/>
        <v>0.28361000000000003</v>
      </c>
      <c r="BA1134" s="132">
        <f t="shared" si="723"/>
        <v>0.12970000000000001</v>
      </c>
      <c r="BB1134" s="132">
        <f t="shared" si="724"/>
        <v>0.70158000000000009</v>
      </c>
      <c r="BC1134" s="132">
        <f t="shared" si="725"/>
        <v>0.13981000000000002</v>
      </c>
      <c r="BD1134" s="132">
        <f t="shared" si="726"/>
        <v>0.1673</v>
      </c>
      <c r="BE1134" s="132">
        <f t="shared" si="727"/>
        <v>8.5100000000000009E-2</v>
      </c>
      <c r="BF1134" s="132">
        <f t="shared" si="728"/>
        <v>7.671E-2</v>
      </c>
      <c r="BG1134" s="132">
        <f t="shared" si="739"/>
        <v>1.2039999999999999E-2</v>
      </c>
      <c r="BH1134" s="132"/>
      <c r="BI1134" s="132">
        <f t="shared" si="745"/>
        <v>1.5519000000000001</v>
      </c>
      <c r="BJ1134" s="132">
        <f t="shared" si="745"/>
        <v>2.7908500000000003</v>
      </c>
      <c r="BK1134" s="132">
        <f t="shared" si="745"/>
        <v>4.1158000000000001</v>
      </c>
      <c r="BL1134" s="132">
        <f t="shared" si="729"/>
        <v>0.43270000000000003</v>
      </c>
      <c r="BM1134" s="132">
        <f t="shared" si="740"/>
        <v>1.7001000000000002</v>
      </c>
      <c r="BN1134" s="132">
        <f t="shared" si="730"/>
        <v>0.89598000000000011</v>
      </c>
      <c r="BO1134" s="132"/>
      <c r="BP1134" s="132">
        <f t="shared" si="741"/>
        <v>4.3426</v>
      </c>
      <c r="BQ1134" s="132">
        <f t="shared" si="742"/>
        <v>11.632300000000001</v>
      </c>
      <c r="BR1134" s="132">
        <f t="shared" si="743"/>
        <v>0.37757999999999997</v>
      </c>
      <c r="BS1134" s="132">
        <f t="shared" si="731"/>
        <v>0.12149000000000001</v>
      </c>
      <c r="BT1134" s="132">
        <f t="shared" si="732"/>
        <v>1.4968000000000001</v>
      </c>
      <c r="BU1134" s="132"/>
      <c r="BV1134" s="132">
        <f t="shared" si="744"/>
        <v>0.17830000000000001</v>
      </c>
      <c r="BW1134" s="133">
        <f t="shared" si="746"/>
        <v>1.4734</v>
      </c>
      <c r="BX1134" s="133">
        <f t="shared" si="746"/>
        <v>1.6607000000000001</v>
      </c>
      <c r="BY1134" s="133">
        <f t="shared" si="733"/>
        <v>0.32919999999999999</v>
      </c>
      <c r="BZ1134" s="133">
        <f t="shared" si="734"/>
        <v>0.47170000000000001</v>
      </c>
      <c r="CA1134" s="133">
        <f t="shared" si="735"/>
        <v>1.4100000000000001E-2</v>
      </c>
      <c r="CB1134" s="133">
        <f t="shared" si="736"/>
        <v>7.8650000000000002</v>
      </c>
      <c r="CC1134" s="133"/>
      <c r="CD1134" s="133">
        <f t="shared" si="737"/>
        <v>2.0403000000000002</v>
      </c>
    </row>
    <row r="1135" spans="1:82" ht="15.75" x14ac:dyDescent="0.25">
      <c r="A1135" s="125">
        <v>44233</v>
      </c>
      <c r="B1135" s="140">
        <v>15444</v>
      </c>
      <c r="C1135" s="140">
        <v>55236</v>
      </c>
      <c r="D1135" s="140">
        <v>81608</v>
      </c>
      <c r="E1135" s="140">
        <v>16717</v>
      </c>
      <c r="F1135" s="140">
        <v>46970</v>
      </c>
      <c r="G1135" s="140">
        <v>1617</v>
      </c>
      <c r="H1135" s="140">
        <v>13904</v>
      </c>
      <c r="I1135" s="140">
        <v>15577</v>
      </c>
      <c r="J1135" s="140">
        <v>114977</v>
      </c>
      <c r="K1135" s="140">
        <v>86021</v>
      </c>
      <c r="L1135" s="140">
        <v>4428</v>
      </c>
      <c r="M1135" s="140">
        <v>17400</v>
      </c>
      <c r="N1135" s="140">
        <v>143</v>
      </c>
      <c r="O1135" s="140">
        <v>16162</v>
      </c>
      <c r="P1135" s="140">
        <v>19370</v>
      </c>
      <c r="Q1135" s="146">
        <v>3292</v>
      </c>
      <c r="R1135" s="140">
        <v>14991</v>
      </c>
      <c r="S1135" s="140">
        <v>50587</v>
      </c>
      <c r="T1135" s="140">
        <v>10986</v>
      </c>
      <c r="U1135" s="140">
        <v>4278</v>
      </c>
      <c r="V1135" s="140">
        <v>29804</v>
      </c>
      <c r="W1135" s="146">
        <v>35079</v>
      </c>
      <c r="X1135" s="140">
        <v>15385</v>
      </c>
      <c r="Y1135" s="140">
        <v>13278</v>
      </c>
      <c r="Z1135" s="135">
        <v>13981</v>
      </c>
      <c r="AA1135" s="140">
        <v>52895</v>
      </c>
      <c r="AB1135" s="140">
        <v>906</v>
      </c>
      <c r="AC1135" s="140">
        <v>516</v>
      </c>
      <c r="AD1135" s="140">
        <v>6320</v>
      </c>
      <c r="AE1135" s="140">
        <v>27996</v>
      </c>
      <c r="AF1135" s="140">
        <v>7149</v>
      </c>
      <c r="AG1135" s="140">
        <v>0</v>
      </c>
      <c r="AH1135" s="140">
        <v>37850</v>
      </c>
      <c r="AI1135" s="140">
        <v>25600</v>
      </c>
      <c r="AJ1135" s="140">
        <v>384940</v>
      </c>
      <c r="AK1135" s="128">
        <f t="shared" si="751"/>
        <v>0.17400000000000002</v>
      </c>
      <c r="AL1135" s="129">
        <f t="shared" si="752"/>
        <v>1.5444</v>
      </c>
      <c r="AM1135" s="129">
        <f t="shared" si="753"/>
        <v>2.7618</v>
      </c>
      <c r="AN1135" s="129">
        <f t="shared" si="753"/>
        <v>4.0804</v>
      </c>
      <c r="AO1135" s="129">
        <f t="shared" si="754"/>
        <v>11.4977</v>
      </c>
      <c r="AP1135" s="129">
        <f t="shared" si="755"/>
        <v>4.30105</v>
      </c>
      <c r="AQ1135" s="129">
        <f t="shared" si="750"/>
        <v>3.7850000000000002E-2</v>
      </c>
      <c r="AR1135" s="129">
        <f t="shared" si="750"/>
        <v>2.5599999999999998E-2</v>
      </c>
      <c r="AT1135" s="131">
        <f t="shared" si="738"/>
        <v>44233</v>
      </c>
      <c r="AU1135" s="132">
        <f t="shared" si="717"/>
        <v>0.27996000000000004</v>
      </c>
      <c r="AV1135" s="132">
        <f t="shared" si="718"/>
        <v>0.52895000000000003</v>
      </c>
      <c r="AW1135" s="132">
        <f t="shared" si="719"/>
        <v>0.50587000000000004</v>
      </c>
      <c r="AX1135" s="132">
        <f t="shared" si="720"/>
        <v>5.1600000000000005E-3</v>
      </c>
      <c r="AY1135" s="132">
        <f t="shared" si="721"/>
        <v>9.0600000000000003E-3</v>
      </c>
      <c r="AZ1135" s="132">
        <f t="shared" si="722"/>
        <v>0.29804000000000003</v>
      </c>
      <c r="BA1135" s="132">
        <f t="shared" si="723"/>
        <v>0.13278000000000001</v>
      </c>
      <c r="BB1135" s="132">
        <f t="shared" si="724"/>
        <v>0.70158000000000009</v>
      </c>
      <c r="BC1135" s="132">
        <f t="shared" si="725"/>
        <v>0.13981000000000002</v>
      </c>
      <c r="BD1135" s="132">
        <f t="shared" si="726"/>
        <v>0.15385000000000001</v>
      </c>
      <c r="BE1135" s="132">
        <f t="shared" si="727"/>
        <v>7.1490000000000012E-2</v>
      </c>
      <c r="BF1135" s="132">
        <f t="shared" si="728"/>
        <v>6.3200000000000006E-2</v>
      </c>
      <c r="BG1135" s="132">
        <f t="shared" si="739"/>
        <v>0</v>
      </c>
      <c r="BH1135" s="132"/>
      <c r="BI1135" s="132">
        <f t="shared" si="745"/>
        <v>1.5444</v>
      </c>
      <c r="BJ1135" s="132">
        <f t="shared" si="745"/>
        <v>2.7618</v>
      </c>
      <c r="BK1135" s="132">
        <f t="shared" si="745"/>
        <v>4.0804</v>
      </c>
      <c r="BL1135" s="132">
        <f t="shared" si="729"/>
        <v>0.42780000000000001</v>
      </c>
      <c r="BM1135" s="132">
        <f t="shared" si="740"/>
        <v>1.6717000000000002</v>
      </c>
      <c r="BN1135" s="132">
        <f t="shared" si="730"/>
        <v>0.93940000000000012</v>
      </c>
      <c r="BO1135" s="132"/>
      <c r="BP1135" s="132">
        <f t="shared" si="741"/>
        <v>4.30105</v>
      </c>
      <c r="BQ1135" s="132">
        <f t="shared" si="742"/>
        <v>11.4977</v>
      </c>
      <c r="BR1135" s="132">
        <f t="shared" si="743"/>
        <v>0.38494</v>
      </c>
      <c r="BS1135" s="132">
        <f t="shared" si="731"/>
        <v>0.10986000000000001</v>
      </c>
      <c r="BT1135" s="132">
        <f t="shared" si="732"/>
        <v>1.4991000000000001</v>
      </c>
      <c r="BU1135" s="132"/>
      <c r="BV1135" s="132">
        <f t="shared" si="744"/>
        <v>0.16170000000000001</v>
      </c>
      <c r="BW1135" s="133">
        <f t="shared" si="746"/>
        <v>1.3904000000000001</v>
      </c>
      <c r="BX1135" s="133">
        <f t="shared" si="746"/>
        <v>1.5577000000000001</v>
      </c>
      <c r="BY1135" s="133">
        <f t="shared" si="733"/>
        <v>0.32919999999999999</v>
      </c>
      <c r="BZ1135" s="133">
        <f t="shared" si="734"/>
        <v>0.44280000000000003</v>
      </c>
      <c r="CA1135" s="133">
        <f t="shared" si="735"/>
        <v>1.43E-2</v>
      </c>
      <c r="CB1135" s="133">
        <f t="shared" si="736"/>
        <v>8.0809999999999995</v>
      </c>
      <c r="CC1135" s="133"/>
      <c r="CD1135" s="133">
        <f t="shared" si="737"/>
        <v>1.9370000000000001</v>
      </c>
    </row>
    <row r="1136" spans="1:82" ht="15.75" x14ac:dyDescent="0.25">
      <c r="A1136" s="125">
        <v>44234</v>
      </c>
      <c r="B1136" s="140">
        <v>16436</v>
      </c>
      <c r="C1136" s="140">
        <v>58243</v>
      </c>
      <c r="D1136" s="140">
        <v>85519</v>
      </c>
      <c r="E1136" s="140">
        <v>18260</v>
      </c>
      <c r="F1136" s="140">
        <v>49455</v>
      </c>
      <c r="G1136" s="140">
        <v>1835</v>
      </c>
      <c r="H1136" s="140">
        <v>16198</v>
      </c>
      <c r="I1136" s="140">
        <v>17884</v>
      </c>
      <c r="J1136" s="140">
        <v>121080</v>
      </c>
      <c r="K1136" s="140">
        <v>91687</v>
      </c>
      <c r="L1136" s="140">
        <v>4727</v>
      </c>
      <c r="M1136" s="140">
        <v>19786</v>
      </c>
      <c r="N1136" s="140">
        <v>141</v>
      </c>
      <c r="O1136" s="140">
        <v>17328</v>
      </c>
      <c r="P1136" s="140">
        <v>20504</v>
      </c>
      <c r="Q1136" s="146">
        <v>3292</v>
      </c>
      <c r="R1136" s="140">
        <v>15490</v>
      </c>
      <c r="S1136" s="140">
        <v>52407</v>
      </c>
      <c r="T1136" s="140">
        <v>13525</v>
      </c>
      <c r="U1136" s="140">
        <v>4915</v>
      </c>
      <c r="V1136" s="140">
        <v>32687</v>
      </c>
      <c r="W1136" s="146">
        <v>35079</v>
      </c>
      <c r="X1136" s="140">
        <v>19304</v>
      </c>
      <c r="Y1136" s="140">
        <v>14351</v>
      </c>
      <c r="Z1136" s="135">
        <v>13981</v>
      </c>
      <c r="AA1136" s="140">
        <v>56919</v>
      </c>
      <c r="AB1136" s="140">
        <v>1228</v>
      </c>
      <c r="AC1136" s="140">
        <v>646</v>
      </c>
      <c r="AD1136" s="140">
        <v>6644</v>
      </c>
      <c r="AE1136" s="140">
        <v>30706</v>
      </c>
      <c r="AF1136" s="140">
        <v>9199</v>
      </c>
      <c r="AG1136" s="140">
        <v>0</v>
      </c>
      <c r="AH1136" s="140">
        <v>77110</v>
      </c>
      <c r="AI1136" s="140">
        <v>61510</v>
      </c>
      <c r="AJ1136" s="140">
        <v>384040</v>
      </c>
      <c r="AK1136" s="128">
        <f t="shared" si="751"/>
        <v>0.19786000000000001</v>
      </c>
      <c r="AL1136" s="129">
        <f t="shared" si="752"/>
        <v>1.6436000000000002</v>
      </c>
      <c r="AM1136" s="129">
        <f t="shared" si="753"/>
        <v>2.91215</v>
      </c>
      <c r="AN1136" s="129">
        <f t="shared" si="753"/>
        <v>4.2759499999999999</v>
      </c>
      <c r="AO1136" s="129">
        <f t="shared" si="754"/>
        <v>12.108000000000001</v>
      </c>
      <c r="AP1136" s="129">
        <f t="shared" si="755"/>
        <v>4.5843500000000006</v>
      </c>
      <c r="AQ1136" s="129">
        <f t="shared" si="750"/>
        <v>7.7109999999999998E-2</v>
      </c>
      <c r="AR1136" s="129">
        <f t="shared" si="750"/>
        <v>6.1509999999999995E-2</v>
      </c>
      <c r="AT1136" s="131">
        <f t="shared" si="738"/>
        <v>44234</v>
      </c>
      <c r="AU1136" s="132">
        <f t="shared" si="717"/>
        <v>0.30706</v>
      </c>
      <c r="AV1136" s="132">
        <f t="shared" si="718"/>
        <v>0.56919000000000008</v>
      </c>
      <c r="AW1136" s="132">
        <f t="shared" si="719"/>
        <v>0.52407000000000004</v>
      </c>
      <c r="AX1136" s="132">
        <f t="shared" si="720"/>
        <v>6.4600000000000005E-3</v>
      </c>
      <c r="AY1136" s="132">
        <f t="shared" si="721"/>
        <v>1.2280000000000001E-2</v>
      </c>
      <c r="AZ1136" s="132">
        <f t="shared" si="722"/>
        <v>0.32687000000000005</v>
      </c>
      <c r="BA1136" s="132">
        <f t="shared" si="723"/>
        <v>0.14351</v>
      </c>
      <c r="BB1136" s="132">
        <f t="shared" si="724"/>
        <v>0.70158000000000009</v>
      </c>
      <c r="BC1136" s="132">
        <f t="shared" si="725"/>
        <v>0.13981000000000002</v>
      </c>
      <c r="BD1136" s="132">
        <f t="shared" si="726"/>
        <v>0.19304000000000002</v>
      </c>
      <c r="BE1136" s="132">
        <f t="shared" si="727"/>
        <v>9.1990000000000002E-2</v>
      </c>
      <c r="BF1136" s="132">
        <f t="shared" si="728"/>
        <v>6.6439999999999999E-2</v>
      </c>
      <c r="BG1136" s="132">
        <f t="shared" si="739"/>
        <v>0</v>
      </c>
      <c r="BH1136" s="132"/>
      <c r="BI1136" s="132">
        <f t="shared" si="745"/>
        <v>1.6436000000000002</v>
      </c>
      <c r="BJ1136" s="132">
        <f t="shared" si="745"/>
        <v>2.91215</v>
      </c>
      <c r="BK1136" s="132">
        <f t="shared" si="745"/>
        <v>4.2759499999999999</v>
      </c>
      <c r="BL1136" s="132">
        <f t="shared" si="729"/>
        <v>0.49150000000000005</v>
      </c>
      <c r="BM1136" s="132">
        <f t="shared" si="740"/>
        <v>1.8260000000000001</v>
      </c>
      <c r="BN1136" s="132">
        <f t="shared" si="730"/>
        <v>0.98910000000000009</v>
      </c>
      <c r="BO1136" s="132"/>
      <c r="BP1136" s="132">
        <f t="shared" si="741"/>
        <v>4.5843500000000006</v>
      </c>
      <c r="BQ1136" s="132">
        <f t="shared" si="742"/>
        <v>12.108000000000001</v>
      </c>
      <c r="BR1136" s="132">
        <f t="shared" si="743"/>
        <v>0.38403999999999999</v>
      </c>
      <c r="BS1136" s="132">
        <f t="shared" si="731"/>
        <v>0.13525000000000001</v>
      </c>
      <c r="BT1136" s="132">
        <f t="shared" si="732"/>
        <v>1.5490000000000002</v>
      </c>
      <c r="BU1136" s="132"/>
      <c r="BV1136" s="132">
        <f t="shared" si="744"/>
        <v>0.1835</v>
      </c>
      <c r="BW1136" s="133">
        <f t="shared" si="746"/>
        <v>1.6198000000000001</v>
      </c>
      <c r="BX1136" s="133">
        <f t="shared" si="746"/>
        <v>1.7884</v>
      </c>
      <c r="BY1136" s="133">
        <f t="shared" si="733"/>
        <v>0.32919999999999999</v>
      </c>
      <c r="BZ1136" s="133">
        <f t="shared" si="734"/>
        <v>0.47270000000000001</v>
      </c>
      <c r="CA1136" s="133">
        <f t="shared" si="735"/>
        <v>1.4100000000000001E-2</v>
      </c>
      <c r="CB1136" s="133">
        <f t="shared" si="736"/>
        <v>8.6639999999999997</v>
      </c>
      <c r="CC1136" s="133"/>
      <c r="CD1136" s="133">
        <f t="shared" si="737"/>
        <v>2.0504000000000002</v>
      </c>
    </row>
    <row r="1137" spans="1:82" ht="15.75" x14ac:dyDescent="0.25">
      <c r="A1137" s="125">
        <v>44235</v>
      </c>
      <c r="B1137" s="138">
        <v>15973</v>
      </c>
      <c r="C1137" s="138">
        <v>57021</v>
      </c>
      <c r="D1137" s="138">
        <v>84534</v>
      </c>
      <c r="E1137" s="138">
        <v>18423</v>
      </c>
      <c r="F1137" s="138">
        <v>46360</v>
      </c>
      <c r="G1137" s="138">
        <v>1746</v>
      </c>
      <c r="H1137" s="138">
        <v>15867</v>
      </c>
      <c r="I1137" s="138">
        <v>17493</v>
      </c>
      <c r="J1137" s="138">
        <v>119735</v>
      </c>
      <c r="K1137" s="138">
        <v>90778</v>
      </c>
      <c r="L1137" s="138">
        <v>4830</v>
      </c>
      <c r="M1137" s="138">
        <v>18059</v>
      </c>
      <c r="N1137" s="138">
        <v>157</v>
      </c>
      <c r="O1137" s="138">
        <v>16363</v>
      </c>
      <c r="P1137" s="138">
        <v>19950</v>
      </c>
      <c r="Q1137" s="146">
        <v>3292</v>
      </c>
      <c r="R1137" s="138">
        <v>15337</v>
      </c>
      <c r="S1137" s="138">
        <v>53747</v>
      </c>
      <c r="T1137" s="138">
        <v>11149</v>
      </c>
      <c r="U1137" s="138">
        <v>4987</v>
      </c>
      <c r="V1137" s="138">
        <v>29934</v>
      </c>
      <c r="W1137" s="146">
        <v>35079</v>
      </c>
      <c r="X1137" s="138">
        <v>17089</v>
      </c>
      <c r="Y1137" s="138">
        <v>13766</v>
      </c>
      <c r="Z1137" s="135">
        <v>13981</v>
      </c>
      <c r="AA1137" s="138">
        <v>59169</v>
      </c>
      <c r="AB1137" s="138">
        <v>1085</v>
      </c>
      <c r="AC1137" s="138">
        <v>493</v>
      </c>
      <c r="AD1137" s="138">
        <v>8400</v>
      </c>
      <c r="AE1137" s="138">
        <v>28463</v>
      </c>
      <c r="AF1137" s="138">
        <v>8274</v>
      </c>
      <c r="AG1137" s="138">
        <v>11010</v>
      </c>
      <c r="AH1137" s="138">
        <v>107350</v>
      </c>
      <c r="AI1137" s="138">
        <v>74700</v>
      </c>
      <c r="AJ1137" s="138">
        <v>382520</v>
      </c>
      <c r="AK1137" s="128">
        <f t="shared" si="751"/>
        <v>0.18059000000000003</v>
      </c>
      <c r="AL1137" s="129">
        <f t="shared" si="752"/>
        <v>1.5973000000000002</v>
      </c>
      <c r="AM1137" s="129">
        <f t="shared" si="753"/>
        <v>2.8510500000000003</v>
      </c>
      <c r="AN1137" s="129">
        <f t="shared" si="753"/>
        <v>4.2267000000000001</v>
      </c>
      <c r="AO1137" s="129">
        <f t="shared" si="754"/>
        <v>11.973500000000001</v>
      </c>
      <c r="AP1137" s="129">
        <f t="shared" si="755"/>
        <v>4.5388999999999999</v>
      </c>
      <c r="AQ1137" s="129">
        <f t="shared" si="750"/>
        <v>0.10735</v>
      </c>
      <c r="AR1137" s="129">
        <f t="shared" si="750"/>
        <v>7.4700000000000003E-2</v>
      </c>
      <c r="AT1137" s="131">
        <f t="shared" si="738"/>
        <v>44235</v>
      </c>
      <c r="AU1137" s="132">
        <f t="shared" si="717"/>
        <v>0.28463000000000005</v>
      </c>
      <c r="AV1137" s="132">
        <f t="shared" si="718"/>
        <v>0.59169000000000005</v>
      </c>
      <c r="AW1137" s="132">
        <f t="shared" si="719"/>
        <v>0.53747</v>
      </c>
      <c r="AX1137" s="132">
        <f t="shared" si="720"/>
        <v>4.9300000000000004E-3</v>
      </c>
      <c r="AY1137" s="132">
        <f t="shared" si="721"/>
        <v>1.085E-2</v>
      </c>
      <c r="AZ1137" s="132">
        <f t="shared" si="722"/>
        <v>0.29934000000000005</v>
      </c>
      <c r="BA1137" s="132">
        <f t="shared" si="723"/>
        <v>0.13766</v>
      </c>
      <c r="BB1137" s="132">
        <f t="shared" si="724"/>
        <v>0.70158000000000009</v>
      </c>
      <c r="BC1137" s="132">
        <f t="shared" si="725"/>
        <v>0.13981000000000002</v>
      </c>
      <c r="BD1137" s="132">
        <f t="shared" si="726"/>
        <v>0.17089000000000001</v>
      </c>
      <c r="BE1137" s="132">
        <f t="shared" si="727"/>
        <v>8.2740000000000008E-2</v>
      </c>
      <c r="BF1137" s="132">
        <f t="shared" si="728"/>
        <v>8.4000000000000005E-2</v>
      </c>
      <c r="BG1137" s="132">
        <f t="shared" si="739"/>
        <v>1.1009999999999999E-2</v>
      </c>
      <c r="BH1137" s="132"/>
      <c r="BI1137" s="132">
        <f t="shared" si="745"/>
        <v>1.5973000000000002</v>
      </c>
      <c r="BJ1137" s="132">
        <f t="shared" si="745"/>
        <v>2.8510500000000003</v>
      </c>
      <c r="BK1137" s="132">
        <f t="shared" si="745"/>
        <v>4.2267000000000001</v>
      </c>
      <c r="BL1137" s="132">
        <f t="shared" si="729"/>
        <v>0.49870000000000003</v>
      </c>
      <c r="BM1137" s="132">
        <f t="shared" si="740"/>
        <v>1.8423</v>
      </c>
      <c r="BN1137" s="132">
        <f t="shared" si="730"/>
        <v>0.92720000000000002</v>
      </c>
      <c r="BO1137" s="132"/>
      <c r="BP1137" s="132">
        <f t="shared" si="741"/>
        <v>4.5388999999999999</v>
      </c>
      <c r="BQ1137" s="132">
        <f t="shared" si="742"/>
        <v>11.973500000000001</v>
      </c>
      <c r="BR1137" s="132">
        <f t="shared" si="743"/>
        <v>0.38251999999999997</v>
      </c>
      <c r="BS1137" s="132">
        <f t="shared" si="731"/>
        <v>0.11149000000000001</v>
      </c>
      <c r="BT1137" s="132">
        <f t="shared" si="732"/>
        <v>1.5337000000000001</v>
      </c>
      <c r="BU1137" s="132"/>
      <c r="BV1137" s="132">
        <f t="shared" si="744"/>
        <v>0.17460000000000001</v>
      </c>
      <c r="BW1137" s="133">
        <f t="shared" si="746"/>
        <v>1.5867</v>
      </c>
      <c r="BX1137" s="133">
        <f t="shared" si="746"/>
        <v>1.7493000000000001</v>
      </c>
      <c r="BY1137" s="133">
        <f t="shared" si="733"/>
        <v>0.32919999999999999</v>
      </c>
      <c r="BZ1137" s="133">
        <f t="shared" si="734"/>
        <v>0.48300000000000004</v>
      </c>
      <c r="CA1137" s="133">
        <f t="shared" si="735"/>
        <v>1.5700000000000002E-2</v>
      </c>
      <c r="CB1137" s="133">
        <f t="shared" si="736"/>
        <v>8.1814999999999998</v>
      </c>
      <c r="CC1137" s="133"/>
      <c r="CD1137" s="133">
        <f t="shared" si="737"/>
        <v>1.9950000000000001</v>
      </c>
    </row>
    <row r="1138" spans="1:82" ht="15.75" x14ac:dyDescent="0.25">
      <c r="A1138" s="125">
        <v>44236</v>
      </c>
      <c r="B1138" s="138">
        <v>15484</v>
      </c>
      <c r="C1138" s="138">
        <v>55746</v>
      </c>
      <c r="D1138" s="138">
        <v>83303</v>
      </c>
      <c r="E1138" s="138">
        <v>18987</v>
      </c>
      <c r="F1138" s="138">
        <v>45662</v>
      </c>
      <c r="G1138" s="138">
        <v>1639</v>
      </c>
      <c r="H1138" s="138">
        <v>15969</v>
      </c>
      <c r="I1138" s="138">
        <v>17488</v>
      </c>
      <c r="J1138" s="138">
        <v>118343</v>
      </c>
      <c r="K1138" s="138">
        <v>91596</v>
      </c>
      <c r="L1138" s="138">
        <v>4755</v>
      </c>
      <c r="M1138" s="138">
        <v>16915</v>
      </c>
      <c r="N1138" s="138">
        <v>158</v>
      </c>
      <c r="O1138" s="138">
        <v>15346</v>
      </c>
      <c r="P1138" s="138">
        <v>20927</v>
      </c>
      <c r="Q1138" s="146">
        <v>3292</v>
      </c>
      <c r="R1138" s="138">
        <v>15302</v>
      </c>
      <c r="S1138" s="138">
        <v>53555</v>
      </c>
      <c r="T1138" s="138">
        <v>12407</v>
      </c>
      <c r="U1138" s="138">
        <v>5373</v>
      </c>
      <c r="V1138" s="138">
        <v>28617</v>
      </c>
      <c r="W1138" s="146">
        <v>35079</v>
      </c>
      <c r="X1138" s="138">
        <v>16686</v>
      </c>
      <c r="Y1138" s="138">
        <v>13404</v>
      </c>
      <c r="Z1138" s="135">
        <v>13981</v>
      </c>
      <c r="AA1138" s="138">
        <v>54584</v>
      </c>
      <c r="AB1138" s="138">
        <v>1138</v>
      </c>
      <c r="AC1138" s="138">
        <v>514</v>
      </c>
      <c r="AD1138" s="138">
        <v>12466</v>
      </c>
      <c r="AE1138" s="138">
        <v>28546</v>
      </c>
      <c r="AF1138" s="138">
        <v>9392</v>
      </c>
      <c r="AG1138" s="138">
        <v>11010</v>
      </c>
      <c r="AH1138" s="138">
        <v>66370</v>
      </c>
      <c r="AI1138" s="138">
        <v>78760</v>
      </c>
      <c r="AJ1138" s="138">
        <v>365500</v>
      </c>
      <c r="AK1138" s="128">
        <f t="shared" si="751"/>
        <v>0.16915000000000002</v>
      </c>
      <c r="AL1138" s="129">
        <f t="shared" si="752"/>
        <v>1.5484</v>
      </c>
      <c r="AM1138" s="129">
        <f t="shared" si="753"/>
        <v>2.7873000000000001</v>
      </c>
      <c r="AN1138" s="129">
        <f t="shared" si="753"/>
        <v>4.1651500000000006</v>
      </c>
      <c r="AO1138" s="129">
        <f t="shared" si="754"/>
        <v>11.834300000000001</v>
      </c>
      <c r="AP1138" s="129">
        <f t="shared" si="755"/>
        <v>4.5798000000000005</v>
      </c>
      <c r="AQ1138" s="129">
        <f t="shared" si="750"/>
        <v>6.6369999999999998E-2</v>
      </c>
      <c r="AR1138" s="129">
        <f t="shared" si="750"/>
        <v>7.8759999999999997E-2</v>
      </c>
      <c r="AT1138" s="131">
        <f t="shared" si="738"/>
        <v>44236</v>
      </c>
      <c r="AU1138" s="132">
        <f t="shared" si="717"/>
        <v>0.28546000000000005</v>
      </c>
      <c r="AV1138" s="132">
        <f t="shared" si="718"/>
        <v>0.54583999999999999</v>
      </c>
      <c r="AW1138" s="132">
        <f t="shared" si="719"/>
        <v>0.53555000000000008</v>
      </c>
      <c r="AX1138" s="132">
        <f t="shared" si="720"/>
        <v>5.1400000000000005E-3</v>
      </c>
      <c r="AY1138" s="132">
        <f t="shared" si="721"/>
        <v>1.1380000000000001E-2</v>
      </c>
      <c r="AZ1138" s="132">
        <f t="shared" si="722"/>
        <v>0.28617000000000004</v>
      </c>
      <c r="BA1138" s="132">
        <f t="shared" si="723"/>
        <v>0.13404000000000002</v>
      </c>
      <c r="BB1138" s="132">
        <f t="shared" si="724"/>
        <v>0.70158000000000009</v>
      </c>
      <c r="BC1138" s="132">
        <f t="shared" si="725"/>
        <v>0.13981000000000002</v>
      </c>
      <c r="BD1138" s="132">
        <f t="shared" si="726"/>
        <v>0.16686000000000001</v>
      </c>
      <c r="BE1138" s="132">
        <f t="shared" si="727"/>
        <v>9.3920000000000003E-2</v>
      </c>
      <c r="BF1138" s="132">
        <f t="shared" si="728"/>
        <v>0.12466000000000001</v>
      </c>
      <c r="BG1138" s="132">
        <f t="shared" si="739"/>
        <v>1.1009999999999999E-2</v>
      </c>
      <c r="BH1138" s="132"/>
      <c r="BI1138" s="132">
        <f t="shared" si="745"/>
        <v>1.5484</v>
      </c>
      <c r="BJ1138" s="132">
        <f t="shared" si="745"/>
        <v>2.7873000000000001</v>
      </c>
      <c r="BK1138" s="132">
        <f t="shared" si="745"/>
        <v>4.1651500000000006</v>
      </c>
      <c r="BL1138" s="132">
        <f t="shared" si="729"/>
        <v>0.5373</v>
      </c>
      <c r="BM1138" s="132">
        <f t="shared" si="740"/>
        <v>1.8987000000000001</v>
      </c>
      <c r="BN1138" s="132">
        <f t="shared" si="730"/>
        <v>0.91324000000000005</v>
      </c>
      <c r="BO1138" s="132"/>
      <c r="BP1138" s="132">
        <f t="shared" si="741"/>
        <v>4.5798000000000005</v>
      </c>
      <c r="BQ1138" s="132">
        <f t="shared" si="742"/>
        <v>11.834300000000001</v>
      </c>
      <c r="BR1138" s="132">
        <f t="shared" si="743"/>
        <v>0.36549999999999999</v>
      </c>
      <c r="BS1138" s="132">
        <f t="shared" si="731"/>
        <v>0.12407000000000001</v>
      </c>
      <c r="BT1138" s="132">
        <f t="shared" si="732"/>
        <v>1.5302</v>
      </c>
      <c r="BU1138" s="132"/>
      <c r="BV1138" s="132">
        <f t="shared" si="744"/>
        <v>0.16390000000000002</v>
      </c>
      <c r="BW1138" s="133">
        <f t="shared" si="746"/>
        <v>1.5969</v>
      </c>
      <c r="BX1138" s="133">
        <f t="shared" si="746"/>
        <v>1.7488000000000001</v>
      </c>
      <c r="BY1138" s="133">
        <f t="shared" si="733"/>
        <v>0.32919999999999999</v>
      </c>
      <c r="BZ1138" s="133">
        <f t="shared" si="734"/>
        <v>0.47550000000000003</v>
      </c>
      <c r="CA1138" s="133">
        <f t="shared" si="735"/>
        <v>1.5800000000000002E-2</v>
      </c>
      <c r="CB1138" s="133">
        <f t="shared" si="736"/>
        <v>7.673</v>
      </c>
      <c r="CC1138" s="133"/>
      <c r="CD1138" s="133">
        <f t="shared" si="737"/>
        <v>2.0927000000000002</v>
      </c>
    </row>
    <row r="1139" spans="1:82" ht="15.75" x14ac:dyDescent="0.25">
      <c r="A1139" s="125">
        <v>44237</v>
      </c>
      <c r="B1139" s="146">
        <v>15215</v>
      </c>
      <c r="C1139" s="146">
        <v>54822</v>
      </c>
      <c r="D1139" s="138">
        <v>82094</v>
      </c>
      <c r="E1139" s="138">
        <v>18890</v>
      </c>
      <c r="F1139" s="138">
        <v>45725</v>
      </c>
      <c r="G1139" s="138">
        <v>1485</v>
      </c>
      <c r="H1139" s="138">
        <v>14717</v>
      </c>
      <c r="I1139" s="138">
        <v>16546</v>
      </c>
      <c r="J1139" s="146">
        <v>117101</v>
      </c>
      <c r="K1139" s="146">
        <v>90160</v>
      </c>
      <c r="L1139" s="138">
        <v>4681</v>
      </c>
      <c r="M1139" s="138">
        <v>16751</v>
      </c>
      <c r="N1139" s="138">
        <v>142</v>
      </c>
      <c r="O1139" s="138">
        <v>15073</v>
      </c>
      <c r="P1139" s="138">
        <v>19191</v>
      </c>
      <c r="Q1139" s="146">
        <v>3292</v>
      </c>
      <c r="R1139" s="146">
        <v>15354</v>
      </c>
      <c r="S1139" s="138">
        <v>54532</v>
      </c>
      <c r="T1139" s="146">
        <v>10454</v>
      </c>
      <c r="U1139" s="138">
        <v>5267</v>
      </c>
      <c r="V1139" s="138">
        <v>28075</v>
      </c>
      <c r="W1139" s="146">
        <v>35079</v>
      </c>
      <c r="X1139" s="138">
        <v>15550</v>
      </c>
      <c r="Y1139" s="138">
        <v>12760</v>
      </c>
      <c r="Z1139" s="135">
        <v>13981</v>
      </c>
      <c r="AA1139" s="138">
        <v>53829</v>
      </c>
      <c r="AB1139" s="138">
        <v>958</v>
      </c>
      <c r="AC1139" s="138">
        <v>465</v>
      </c>
      <c r="AD1139" s="138">
        <v>8562</v>
      </c>
      <c r="AE1139" s="146">
        <v>27733</v>
      </c>
      <c r="AF1139" s="146">
        <v>8514</v>
      </c>
      <c r="AG1139" s="138">
        <v>5280</v>
      </c>
      <c r="AH1139" s="138">
        <v>53750</v>
      </c>
      <c r="AI1139" s="138">
        <v>37740</v>
      </c>
      <c r="AJ1139" s="138">
        <v>383880</v>
      </c>
      <c r="AK1139" s="128">
        <f t="shared" si="751"/>
        <v>0.16751000000000002</v>
      </c>
      <c r="AL1139" s="129">
        <f t="shared" si="752"/>
        <v>1.5215000000000001</v>
      </c>
      <c r="AM1139" s="129">
        <f t="shared" si="753"/>
        <v>2.7411000000000003</v>
      </c>
      <c r="AN1139" s="129">
        <f t="shared" si="753"/>
        <v>4.1047000000000002</v>
      </c>
      <c r="AO1139" s="129">
        <f t="shared" si="754"/>
        <v>11.710100000000001</v>
      </c>
      <c r="AP1139" s="129">
        <f t="shared" si="755"/>
        <v>4.508</v>
      </c>
      <c r="AQ1139" s="129">
        <f t="shared" si="750"/>
        <v>5.3749999999999999E-2</v>
      </c>
      <c r="AR1139" s="129">
        <f t="shared" si="750"/>
        <v>3.7739999999999996E-2</v>
      </c>
      <c r="AT1139" s="131">
        <f t="shared" si="738"/>
        <v>44237</v>
      </c>
      <c r="AU1139" s="132">
        <f t="shared" si="717"/>
        <v>0.27733000000000002</v>
      </c>
      <c r="AV1139" s="132">
        <f t="shared" si="718"/>
        <v>0.53829000000000005</v>
      </c>
      <c r="AW1139" s="132">
        <f t="shared" si="719"/>
        <v>0.54532000000000003</v>
      </c>
      <c r="AX1139" s="132">
        <f t="shared" si="720"/>
        <v>4.6500000000000005E-3</v>
      </c>
      <c r="AY1139" s="132">
        <f t="shared" si="721"/>
        <v>9.58E-3</v>
      </c>
      <c r="AZ1139" s="132">
        <f t="shared" si="722"/>
        <v>0.28075</v>
      </c>
      <c r="BA1139" s="132">
        <f t="shared" si="723"/>
        <v>0.12760000000000002</v>
      </c>
      <c r="BB1139" s="132">
        <f t="shared" si="724"/>
        <v>0.70158000000000009</v>
      </c>
      <c r="BC1139" s="132">
        <f t="shared" si="725"/>
        <v>0.13981000000000002</v>
      </c>
      <c r="BD1139" s="132">
        <f t="shared" si="726"/>
        <v>0.1555</v>
      </c>
      <c r="BE1139" s="132">
        <f t="shared" si="727"/>
        <v>8.5140000000000007E-2</v>
      </c>
      <c r="BF1139" s="132">
        <f t="shared" si="728"/>
        <v>8.5620000000000002E-2</v>
      </c>
      <c r="BG1139" s="132">
        <f t="shared" si="739"/>
        <v>5.28E-3</v>
      </c>
      <c r="BH1139" s="132"/>
      <c r="BI1139" s="132">
        <f t="shared" si="745"/>
        <v>1.5215000000000001</v>
      </c>
      <c r="BJ1139" s="132">
        <f t="shared" si="745"/>
        <v>2.7411000000000003</v>
      </c>
      <c r="BK1139" s="132">
        <f t="shared" si="745"/>
        <v>4.1047000000000002</v>
      </c>
      <c r="BL1139" s="132">
        <f t="shared" si="729"/>
        <v>0.52670000000000006</v>
      </c>
      <c r="BM1139" s="132">
        <f t="shared" si="740"/>
        <v>1.889</v>
      </c>
      <c r="BN1139" s="132">
        <f t="shared" si="730"/>
        <v>0.91450000000000009</v>
      </c>
      <c r="BO1139" s="132"/>
      <c r="BP1139" s="132">
        <f t="shared" si="741"/>
        <v>4.508</v>
      </c>
      <c r="BQ1139" s="132">
        <f t="shared" si="742"/>
        <v>11.710100000000001</v>
      </c>
      <c r="BR1139" s="132">
        <f t="shared" si="743"/>
        <v>0.38388</v>
      </c>
      <c r="BS1139" s="132">
        <f t="shared" si="731"/>
        <v>0.10454000000000001</v>
      </c>
      <c r="BT1139" s="132">
        <f t="shared" si="732"/>
        <v>1.5354000000000001</v>
      </c>
      <c r="BU1139" s="132"/>
      <c r="BV1139" s="132">
        <f t="shared" si="744"/>
        <v>0.14850000000000002</v>
      </c>
      <c r="BW1139" s="133">
        <f t="shared" si="746"/>
        <v>1.4717</v>
      </c>
      <c r="BX1139" s="133">
        <f t="shared" si="746"/>
        <v>1.6546000000000001</v>
      </c>
      <c r="BY1139" s="133">
        <f t="shared" si="733"/>
        <v>0.32919999999999999</v>
      </c>
      <c r="BZ1139" s="133">
        <f t="shared" si="734"/>
        <v>0.46810000000000002</v>
      </c>
      <c r="CA1139" s="133">
        <f t="shared" si="735"/>
        <v>1.4200000000000001E-2</v>
      </c>
      <c r="CB1139" s="133">
        <f t="shared" si="736"/>
        <v>7.5365000000000002</v>
      </c>
      <c r="CC1139" s="133"/>
      <c r="CD1139" s="133">
        <f t="shared" si="737"/>
        <v>1.9191</v>
      </c>
    </row>
    <row r="1140" spans="1:82" ht="15.75" x14ac:dyDescent="0.25">
      <c r="A1140" s="125">
        <v>44238</v>
      </c>
      <c r="B1140" s="146">
        <v>15226</v>
      </c>
      <c r="C1140" s="146">
        <v>55328</v>
      </c>
      <c r="D1140" s="146">
        <v>82645</v>
      </c>
      <c r="E1140" s="146">
        <v>18180</v>
      </c>
      <c r="F1140" s="146">
        <v>45914</v>
      </c>
      <c r="G1140" s="146">
        <v>1613</v>
      </c>
      <c r="H1140" s="146">
        <v>15628</v>
      </c>
      <c r="I1140" s="146">
        <v>17162</v>
      </c>
      <c r="J1140" s="146">
        <v>116354</v>
      </c>
      <c r="K1140" s="146">
        <v>89317</v>
      </c>
      <c r="L1140" s="146">
        <v>4726</v>
      </c>
      <c r="M1140" s="146">
        <v>17040</v>
      </c>
      <c r="N1140" s="146">
        <v>156</v>
      </c>
      <c r="O1140" s="146">
        <v>15439</v>
      </c>
      <c r="P1140" s="146">
        <v>18629</v>
      </c>
      <c r="Q1140" s="146">
        <v>3292</v>
      </c>
      <c r="R1140" s="146">
        <v>14570</v>
      </c>
      <c r="S1140" s="146">
        <v>52759</v>
      </c>
      <c r="T1140" s="146">
        <v>12788</v>
      </c>
      <c r="U1140" s="146">
        <v>4971</v>
      </c>
      <c r="V1140" s="146">
        <v>29294</v>
      </c>
      <c r="W1140" s="146">
        <v>35079</v>
      </c>
      <c r="X1140" s="146">
        <v>16899</v>
      </c>
      <c r="Y1140" s="146">
        <v>13000</v>
      </c>
      <c r="Z1140" s="135">
        <v>13981</v>
      </c>
      <c r="AA1140" s="146">
        <v>55317</v>
      </c>
      <c r="AB1140" s="146">
        <v>985</v>
      </c>
      <c r="AC1140" s="146">
        <v>315</v>
      </c>
      <c r="AD1140" s="146">
        <v>7192</v>
      </c>
      <c r="AE1140" s="146">
        <f>28226</f>
        <v>28226</v>
      </c>
      <c r="AF1140" s="146">
        <v>8528</v>
      </c>
      <c r="AG1140" s="146">
        <v>10200</v>
      </c>
      <c r="AH1140" s="146">
        <v>53900</v>
      </c>
      <c r="AI1140" s="146">
        <v>39240</v>
      </c>
      <c r="AJ1140" s="146">
        <v>388520</v>
      </c>
      <c r="AK1140" s="128">
        <f t="shared" si="751"/>
        <v>0.17040000000000002</v>
      </c>
      <c r="AL1140" s="129">
        <f t="shared" si="752"/>
        <v>1.5226000000000002</v>
      </c>
      <c r="AM1140" s="129">
        <f t="shared" si="753"/>
        <v>2.7664</v>
      </c>
      <c r="AN1140" s="129">
        <f t="shared" si="753"/>
        <v>4.13225</v>
      </c>
      <c r="AO1140" s="129">
        <f t="shared" si="754"/>
        <v>11.635400000000001</v>
      </c>
      <c r="AP1140" s="129">
        <f t="shared" si="755"/>
        <v>4.4658500000000005</v>
      </c>
      <c r="AQ1140" s="129">
        <f t="shared" si="750"/>
        <v>5.3899999999999997E-2</v>
      </c>
      <c r="AR1140" s="129">
        <f t="shared" si="750"/>
        <v>3.9239999999999997E-2</v>
      </c>
      <c r="AT1140" s="131">
        <f t="shared" si="738"/>
        <v>44238</v>
      </c>
      <c r="AU1140" s="132">
        <f t="shared" si="717"/>
        <v>0.28226000000000001</v>
      </c>
      <c r="AV1140" s="132">
        <f t="shared" si="718"/>
        <v>0.55317000000000005</v>
      </c>
      <c r="AW1140" s="132">
        <f t="shared" si="719"/>
        <v>0.52759</v>
      </c>
      <c r="AX1140" s="132">
        <f t="shared" si="720"/>
        <v>3.1500000000000005E-3</v>
      </c>
      <c r="AY1140" s="132">
        <f t="shared" si="721"/>
        <v>9.8500000000000011E-3</v>
      </c>
      <c r="AZ1140" s="132">
        <f t="shared" si="722"/>
        <v>0.29294000000000003</v>
      </c>
      <c r="BA1140" s="132">
        <f t="shared" si="723"/>
        <v>0.13</v>
      </c>
      <c r="BB1140" s="132">
        <f t="shared" si="724"/>
        <v>0.70158000000000009</v>
      </c>
      <c r="BC1140" s="132">
        <f t="shared" si="725"/>
        <v>0.13981000000000002</v>
      </c>
      <c r="BD1140" s="132">
        <f t="shared" si="726"/>
        <v>0.16899</v>
      </c>
      <c r="BE1140" s="132">
        <f t="shared" si="727"/>
        <v>8.5280000000000009E-2</v>
      </c>
      <c r="BF1140" s="132">
        <f t="shared" si="728"/>
        <v>7.1920000000000012E-2</v>
      </c>
      <c r="BG1140" s="132">
        <f t="shared" si="739"/>
        <v>1.0199999999999999E-2</v>
      </c>
      <c r="BH1140" s="132"/>
      <c r="BI1140" s="132">
        <f t="shared" si="745"/>
        <v>1.5226000000000002</v>
      </c>
      <c r="BJ1140" s="132">
        <f t="shared" si="745"/>
        <v>2.7664</v>
      </c>
      <c r="BK1140" s="132">
        <f t="shared" si="745"/>
        <v>4.13225</v>
      </c>
      <c r="BL1140" s="132">
        <f t="shared" si="729"/>
        <v>0.49710000000000004</v>
      </c>
      <c r="BM1140" s="132">
        <f t="shared" si="740"/>
        <v>1.8180000000000001</v>
      </c>
      <c r="BN1140" s="132">
        <f t="shared" si="730"/>
        <v>0.9182800000000001</v>
      </c>
      <c r="BO1140" s="132"/>
      <c r="BP1140" s="132">
        <f t="shared" si="741"/>
        <v>4.4658500000000005</v>
      </c>
      <c r="BQ1140" s="132">
        <f t="shared" si="742"/>
        <v>11.635400000000001</v>
      </c>
      <c r="BR1140" s="132">
        <f t="shared" si="743"/>
        <v>0.38851999999999998</v>
      </c>
      <c r="BS1140" s="132">
        <f t="shared" si="731"/>
        <v>0.12788000000000002</v>
      </c>
      <c r="BT1140" s="132">
        <f t="shared" si="732"/>
        <v>1.4570000000000001</v>
      </c>
      <c r="BU1140" s="132"/>
      <c r="BV1140" s="132">
        <f t="shared" si="744"/>
        <v>0.1613</v>
      </c>
      <c r="BW1140" s="133">
        <f t="shared" si="746"/>
        <v>1.5628</v>
      </c>
      <c r="BX1140" s="133">
        <f t="shared" si="746"/>
        <v>1.7162000000000002</v>
      </c>
      <c r="BY1140" s="133">
        <f t="shared" si="733"/>
        <v>0.32919999999999999</v>
      </c>
      <c r="BZ1140" s="133">
        <f t="shared" si="734"/>
        <v>0.47260000000000002</v>
      </c>
      <c r="CA1140" s="133">
        <f t="shared" si="735"/>
        <v>1.5600000000000001E-2</v>
      </c>
      <c r="CB1140" s="133">
        <f t="shared" si="736"/>
        <v>7.7195</v>
      </c>
      <c r="CC1140" s="133"/>
      <c r="CD1140" s="133">
        <f t="shared" si="737"/>
        <v>1.8629</v>
      </c>
    </row>
    <row r="1141" spans="1:82" ht="15.75" x14ac:dyDescent="0.25">
      <c r="A1141" s="125">
        <v>44239</v>
      </c>
      <c r="B1141" s="146">
        <v>15392</v>
      </c>
      <c r="C1141" s="146">
        <v>55192</v>
      </c>
      <c r="D1141" s="138">
        <v>82081</v>
      </c>
      <c r="E1141" s="138">
        <v>18551</v>
      </c>
      <c r="F1141" s="138">
        <v>45839</v>
      </c>
      <c r="G1141" s="138">
        <v>1513</v>
      </c>
      <c r="H1141" s="138">
        <v>14694</v>
      </c>
      <c r="I1141" s="138">
        <v>16403</v>
      </c>
      <c r="J1141" s="146">
        <v>116717</v>
      </c>
      <c r="K1141" s="146">
        <v>89875</v>
      </c>
      <c r="L1141" s="138">
        <v>4433</v>
      </c>
      <c r="M1141" s="146">
        <v>17215</v>
      </c>
      <c r="N1141" s="138">
        <v>140</v>
      </c>
      <c r="O1141" s="138">
        <v>15986</v>
      </c>
      <c r="P1141" s="138">
        <v>19102</v>
      </c>
      <c r="Q1141" s="146">
        <v>3292</v>
      </c>
      <c r="R1141" s="146">
        <v>15064</v>
      </c>
      <c r="S1141" s="146">
        <v>53308</v>
      </c>
      <c r="T1141" s="146">
        <v>11220</v>
      </c>
      <c r="U1141" s="146">
        <v>4942</v>
      </c>
      <c r="V1141" s="138">
        <v>28426</v>
      </c>
      <c r="W1141" s="146">
        <v>35079</v>
      </c>
      <c r="X1141" s="138">
        <v>15465</v>
      </c>
      <c r="Y1141" s="138">
        <v>13960</v>
      </c>
      <c r="Z1141" s="135">
        <v>13981</v>
      </c>
      <c r="AA1141" s="138">
        <v>53506</v>
      </c>
      <c r="AB1141" s="138">
        <v>969</v>
      </c>
      <c r="AC1141" s="138">
        <v>543</v>
      </c>
      <c r="AD1141" s="138">
        <v>7192</v>
      </c>
      <c r="AE1141" s="146">
        <v>27742</v>
      </c>
      <c r="AF1141" s="146">
        <v>8531</v>
      </c>
      <c r="AG1141" s="146">
        <v>0</v>
      </c>
      <c r="AH1141" s="138">
        <v>62870</v>
      </c>
      <c r="AI1141" s="138">
        <v>52480</v>
      </c>
      <c r="AJ1141" s="138">
        <v>376600</v>
      </c>
      <c r="AK1141" s="128">
        <f t="shared" si="751"/>
        <v>0.17215000000000003</v>
      </c>
      <c r="AL1141" s="129">
        <f t="shared" si="752"/>
        <v>1.5392000000000001</v>
      </c>
      <c r="AM1141" s="129">
        <f t="shared" si="753"/>
        <v>2.7596000000000003</v>
      </c>
      <c r="AN1141" s="129">
        <f t="shared" si="753"/>
        <v>4.10405</v>
      </c>
      <c r="AO1141" s="129">
        <f t="shared" si="754"/>
        <v>11.671700000000001</v>
      </c>
      <c r="AP1141" s="129">
        <f t="shared" si="755"/>
        <v>4.4937500000000004</v>
      </c>
      <c r="AQ1141" s="129">
        <f t="shared" si="750"/>
        <v>6.2869999999999995E-2</v>
      </c>
      <c r="AR1141" s="129">
        <f t="shared" si="750"/>
        <v>5.2479999999999999E-2</v>
      </c>
      <c r="AT1141" s="131">
        <f t="shared" si="738"/>
        <v>44239</v>
      </c>
      <c r="AU1141" s="132">
        <f t="shared" si="717"/>
        <v>0.27742</v>
      </c>
      <c r="AV1141" s="132">
        <f t="shared" si="718"/>
        <v>0.53506000000000009</v>
      </c>
      <c r="AW1141" s="132">
        <f t="shared" si="719"/>
        <v>0.53308</v>
      </c>
      <c r="AX1141" s="132">
        <f t="shared" si="720"/>
        <v>5.4300000000000008E-3</v>
      </c>
      <c r="AY1141" s="132">
        <f t="shared" si="721"/>
        <v>9.6900000000000007E-3</v>
      </c>
      <c r="AZ1141" s="132">
        <f t="shared" si="722"/>
        <v>0.28426000000000001</v>
      </c>
      <c r="BA1141" s="132">
        <f t="shared" si="723"/>
        <v>0.1396</v>
      </c>
      <c r="BB1141" s="132">
        <f t="shared" si="724"/>
        <v>0.70158000000000009</v>
      </c>
      <c r="BC1141" s="132">
        <f t="shared" si="725"/>
        <v>0.13981000000000002</v>
      </c>
      <c r="BD1141" s="132">
        <f t="shared" si="726"/>
        <v>0.15465000000000001</v>
      </c>
      <c r="BE1141" s="132">
        <f t="shared" si="727"/>
        <v>8.5310000000000011E-2</v>
      </c>
      <c r="BF1141" s="132">
        <f t="shared" si="728"/>
        <v>7.1920000000000012E-2</v>
      </c>
      <c r="BG1141" s="132">
        <f t="shared" si="739"/>
        <v>0</v>
      </c>
      <c r="BH1141" s="132"/>
      <c r="BI1141" s="132">
        <f t="shared" si="745"/>
        <v>1.5392000000000001</v>
      </c>
      <c r="BJ1141" s="132">
        <f t="shared" si="745"/>
        <v>2.7596000000000003</v>
      </c>
      <c r="BK1141" s="132">
        <f t="shared" si="745"/>
        <v>4.10405</v>
      </c>
      <c r="BL1141" s="132">
        <f t="shared" si="729"/>
        <v>0.49420000000000003</v>
      </c>
      <c r="BM1141" s="132">
        <f t="shared" si="740"/>
        <v>1.8551000000000002</v>
      </c>
      <c r="BN1141" s="132">
        <f t="shared" si="730"/>
        <v>0.91678000000000004</v>
      </c>
      <c r="BO1141" s="132"/>
      <c r="BP1141" s="132">
        <f t="shared" si="741"/>
        <v>4.4937500000000004</v>
      </c>
      <c r="BQ1141" s="132">
        <f t="shared" si="742"/>
        <v>11.671700000000001</v>
      </c>
      <c r="BR1141" s="132">
        <f t="shared" si="743"/>
        <v>0.37659999999999999</v>
      </c>
      <c r="BS1141" s="132">
        <f t="shared" si="731"/>
        <v>0.11220000000000001</v>
      </c>
      <c r="BT1141" s="132">
        <f t="shared" si="732"/>
        <v>1.5064</v>
      </c>
      <c r="BU1141" s="132"/>
      <c r="BV1141" s="132">
        <f t="shared" si="744"/>
        <v>0.15130000000000002</v>
      </c>
      <c r="BW1141" s="133">
        <f t="shared" si="746"/>
        <v>1.4694</v>
      </c>
      <c r="BX1141" s="133">
        <f t="shared" si="746"/>
        <v>1.6403000000000001</v>
      </c>
      <c r="BY1141" s="133">
        <f t="shared" si="733"/>
        <v>0.32919999999999999</v>
      </c>
      <c r="BZ1141" s="133">
        <f t="shared" si="734"/>
        <v>0.44330000000000003</v>
      </c>
      <c r="CA1141" s="133">
        <f t="shared" si="735"/>
        <v>1.4E-2</v>
      </c>
      <c r="CB1141" s="133">
        <f t="shared" si="736"/>
        <v>7.9930000000000003</v>
      </c>
      <c r="CC1141" s="133"/>
      <c r="CD1141" s="133">
        <f t="shared" si="737"/>
        <v>1.9102000000000001</v>
      </c>
    </row>
    <row r="1142" spans="1:82" ht="15.75" x14ac:dyDescent="0.25">
      <c r="A1142" s="125">
        <v>44240</v>
      </c>
      <c r="B1142" s="146">
        <v>15942</v>
      </c>
      <c r="C1142" s="146">
        <v>56962</v>
      </c>
      <c r="D1142" s="146">
        <v>84245</v>
      </c>
      <c r="E1142" s="138">
        <v>18132</v>
      </c>
      <c r="F1142" s="138">
        <v>48343</v>
      </c>
      <c r="G1142" s="138">
        <v>1702</v>
      </c>
      <c r="H1142" s="146">
        <v>15303</v>
      </c>
      <c r="I1142" s="146">
        <v>16852</v>
      </c>
      <c r="J1142" s="146">
        <v>118975</v>
      </c>
      <c r="K1142" s="146">
        <v>90773</v>
      </c>
      <c r="L1142" s="138">
        <v>4397</v>
      </c>
      <c r="M1142" s="146">
        <v>18328</v>
      </c>
      <c r="N1142" s="138">
        <v>128</v>
      </c>
      <c r="O1142" s="138">
        <v>18044</v>
      </c>
      <c r="P1142" s="138">
        <v>20794</v>
      </c>
      <c r="Q1142" s="146">
        <v>3292</v>
      </c>
      <c r="R1142" s="146">
        <v>15082</v>
      </c>
      <c r="S1142" s="146">
        <v>51977</v>
      </c>
      <c r="T1142" s="146">
        <v>13616</v>
      </c>
      <c r="U1142" s="146">
        <v>4679</v>
      </c>
      <c r="V1142" s="138">
        <v>29792</v>
      </c>
      <c r="W1142" s="146">
        <v>35079</v>
      </c>
      <c r="X1142" s="146">
        <v>16806</v>
      </c>
      <c r="Y1142" s="138">
        <v>13871</v>
      </c>
      <c r="Z1142" s="135">
        <v>13981</v>
      </c>
      <c r="AA1142" s="138">
        <v>55514</v>
      </c>
      <c r="AB1142" s="138">
        <v>1054</v>
      </c>
      <c r="AC1142" s="138">
        <v>591</v>
      </c>
      <c r="AD1142" s="138">
        <v>7562</v>
      </c>
      <c r="AE1142" s="146">
        <v>28737</v>
      </c>
      <c r="AF1142" s="146">
        <v>8060</v>
      </c>
      <c r="AG1142" s="146">
        <v>0</v>
      </c>
      <c r="AH1142" s="138">
        <v>66830</v>
      </c>
      <c r="AI1142" s="138">
        <v>50120</v>
      </c>
      <c r="AJ1142" s="138">
        <v>382280</v>
      </c>
      <c r="AK1142" s="128">
        <f t="shared" si="751"/>
        <v>0.18328000000000003</v>
      </c>
      <c r="AL1142" s="129">
        <f t="shared" si="752"/>
        <v>1.5942000000000001</v>
      </c>
      <c r="AM1142" s="129">
        <f t="shared" si="753"/>
        <v>2.8481000000000001</v>
      </c>
      <c r="AN1142" s="129">
        <f t="shared" si="753"/>
        <v>4.21225</v>
      </c>
      <c r="AO1142" s="129">
        <f t="shared" si="754"/>
        <v>11.897500000000001</v>
      </c>
      <c r="AP1142" s="129">
        <f t="shared" si="755"/>
        <v>4.5386500000000005</v>
      </c>
      <c r="AQ1142" s="129">
        <f t="shared" si="750"/>
        <v>6.6830000000000001E-2</v>
      </c>
      <c r="AR1142" s="129">
        <f t="shared" si="750"/>
        <v>5.0119999999999998E-2</v>
      </c>
      <c r="AT1142" s="131">
        <f t="shared" si="738"/>
        <v>44240</v>
      </c>
      <c r="AU1142" s="132">
        <f t="shared" si="717"/>
        <v>0.28737000000000001</v>
      </c>
      <c r="AV1142" s="132">
        <f t="shared" si="718"/>
        <v>0.55514000000000008</v>
      </c>
      <c r="AW1142" s="132">
        <f t="shared" si="719"/>
        <v>0.51977000000000007</v>
      </c>
      <c r="AX1142" s="132">
        <f t="shared" si="720"/>
        <v>5.9100000000000003E-3</v>
      </c>
      <c r="AY1142" s="132">
        <f t="shared" si="721"/>
        <v>1.0540000000000001E-2</v>
      </c>
      <c r="AZ1142" s="132">
        <f t="shared" si="722"/>
        <v>0.29792000000000002</v>
      </c>
      <c r="BA1142" s="132">
        <f t="shared" si="723"/>
        <v>0.13871</v>
      </c>
      <c r="BB1142" s="132">
        <f t="shared" si="724"/>
        <v>0.70158000000000009</v>
      </c>
      <c r="BC1142" s="132">
        <f t="shared" si="725"/>
        <v>0.13981000000000002</v>
      </c>
      <c r="BD1142" s="132">
        <f t="shared" si="726"/>
        <v>0.16806000000000001</v>
      </c>
      <c r="BE1142" s="132">
        <f t="shared" si="727"/>
        <v>8.0600000000000005E-2</v>
      </c>
      <c r="BF1142" s="132">
        <f t="shared" si="728"/>
        <v>7.5620000000000007E-2</v>
      </c>
      <c r="BG1142" s="132">
        <f t="shared" si="739"/>
        <v>0</v>
      </c>
      <c r="BH1142" s="132"/>
      <c r="BI1142" s="132">
        <f t="shared" si="745"/>
        <v>1.5942000000000001</v>
      </c>
      <c r="BJ1142" s="132">
        <f t="shared" si="745"/>
        <v>2.8481000000000001</v>
      </c>
      <c r="BK1142" s="132">
        <f t="shared" si="745"/>
        <v>4.21225</v>
      </c>
      <c r="BL1142" s="132">
        <f t="shared" si="729"/>
        <v>0.46790000000000004</v>
      </c>
      <c r="BM1142" s="132">
        <f t="shared" si="740"/>
        <v>1.8132000000000001</v>
      </c>
      <c r="BN1142" s="132">
        <f t="shared" si="730"/>
        <v>0.96686000000000005</v>
      </c>
      <c r="BO1142" s="132"/>
      <c r="BP1142" s="132">
        <f t="shared" si="741"/>
        <v>4.5386500000000005</v>
      </c>
      <c r="BQ1142" s="132">
        <f t="shared" si="742"/>
        <v>11.897500000000001</v>
      </c>
      <c r="BR1142" s="132">
        <f t="shared" si="743"/>
        <v>0.38228000000000001</v>
      </c>
      <c r="BS1142" s="132">
        <f t="shared" si="731"/>
        <v>0.13616</v>
      </c>
      <c r="BT1142" s="132">
        <f t="shared" si="732"/>
        <v>1.5082</v>
      </c>
      <c r="BU1142" s="132"/>
      <c r="BV1142" s="132">
        <f t="shared" si="744"/>
        <v>0.17020000000000002</v>
      </c>
      <c r="BW1142" s="133">
        <f t="shared" si="746"/>
        <v>1.5303</v>
      </c>
      <c r="BX1142" s="133">
        <f t="shared" si="746"/>
        <v>1.6852</v>
      </c>
      <c r="BY1142" s="133">
        <f t="shared" si="733"/>
        <v>0.32919999999999999</v>
      </c>
      <c r="BZ1142" s="133">
        <f t="shared" si="734"/>
        <v>0.43970000000000004</v>
      </c>
      <c r="CA1142" s="133">
        <f t="shared" si="735"/>
        <v>1.2800000000000001E-2</v>
      </c>
      <c r="CB1142" s="133">
        <f t="shared" si="736"/>
        <v>9.0220000000000002</v>
      </c>
      <c r="CC1142" s="133"/>
      <c r="CD1142" s="133">
        <f t="shared" si="737"/>
        <v>2.0794000000000001</v>
      </c>
    </row>
    <row r="1143" spans="1:82" ht="15.75" x14ac:dyDescent="0.25">
      <c r="A1143" s="125">
        <v>44241</v>
      </c>
      <c r="B1143" s="138">
        <v>16361</v>
      </c>
      <c r="C1143" s="146">
        <v>58090</v>
      </c>
      <c r="D1143" s="138">
        <v>85272</v>
      </c>
      <c r="E1143" s="138">
        <v>18311</v>
      </c>
      <c r="F1143" s="138">
        <v>48622</v>
      </c>
      <c r="G1143" s="138">
        <v>1867</v>
      </c>
      <c r="H1143" s="138">
        <v>16987</v>
      </c>
      <c r="I1143" s="138">
        <v>18787</v>
      </c>
      <c r="J1143" s="146">
        <v>121369</v>
      </c>
      <c r="K1143" s="138">
        <v>92318</v>
      </c>
      <c r="L1143" s="138">
        <v>5007</v>
      </c>
      <c r="M1143" s="146">
        <v>19371</v>
      </c>
      <c r="N1143" s="138">
        <v>98</v>
      </c>
      <c r="O1143" s="138">
        <v>18946</v>
      </c>
      <c r="P1143" s="138">
        <v>22602</v>
      </c>
      <c r="Q1143" s="146">
        <v>3292</v>
      </c>
      <c r="R1143" s="146">
        <v>15277</v>
      </c>
      <c r="S1143" s="146">
        <v>52443</v>
      </c>
      <c r="T1143" s="146">
        <v>12433</v>
      </c>
      <c r="U1143" s="146">
        <v>4846</v>
      </c>
      <c r="V1143" s="138">
        <v>31339</v>
      </c>
      <c r="W1143" s="146">
        <v>35079</v>
      </c>
      <c r="X1143" s="138">
        <v>19044</v>
      </c>
      <c r="Y1143" s="138">
        <v>15627</v>
      </c>
      <c r="Z1143" s="135">
        <v>13981</v>
      </c>
      <c r="AA1143" s="138">
        <v>57076</v>
      </c>
      <c r="AB1143" s="138">
        <v>1189</v>
      </c>
      <c r="AC1143" s="138">
        <v>647</v>
      </c>
      <c r="AD1143" s="138">
        <v>9397</v>
      </c>
      <c r="AE1143" s="146">
        <v>31287</v>
      </c>
      <c r="AF1143" s="146">
        <v>8185</v>
      </c>
      <c r="AG1143" s="146">
        <v>0</v>
      </c>
      <c r="AH1143" s="138">
        <v>88980</v>
      </c>
      <c r="AI1143" s="138">
        <v>72850</v>
      </c>
      <c r="AJ1143" s="138">
        <v>382400</v>
      </c>
      <c r="AK1143" s="128">
        <f t="shared" si="751"/>
        <v>0.19371000000000002</v>
      </c>
      <c r="AL1143" s="129">
        <f t="shared" si="752"/>
        <v>1.6361000000000001</v>
      </c>
      <c r="AM1143" s="129">
        <f t="shared" si="753"/>
        <v>2.9045000000000001</v>
      </c>
      <c r="AN1143" s="129">
        <f t="shared" si="753"/>
        <v>4.2636000000000003</v>
      </c>
      <c r="AO1143" s="129">
        <f t="shared" si="754"/>
        <v>12.136900000000001</v>
      </c>
      <c r="AP1143" s="129">
        <f t="shared" si="755"/>
        <v>4.6158999999999999</v>
      </c>
      <c r="AQ1143" s="129">
        <f t="shared" si="750"/>
        <v>8.897999999999999E-2</v>
      </c>
      <c r="AR1143" s="129">
        <f t="shared" si="750"/>
        <v>7.2849999999999998E-2</v>
      </c>
      <c r="AT1143" s="131">
        <f t="shared" si="738"/>
        <v>44241</v>
      </c>
      <c r="AU1143" s="132">
        <f t="shared" si="717"/>
        <v>0.31287000000000004</v>
      </c>
      <c r="AV1143" s="132">
        <f t="shared" si="718"/>
        <v>0.57076000000000005</v>
      </c>
      <c r="AW1143" s="132">
        <f t="shared" si="719"/>
        <v>0.52443000000000006</v>
      </c>
      <c r="AX1143" s="132">
        <f t="shared" si="720"/>
        <v>6.4700000000000009E-3</v>
      </c>
      <c r="AY1143" s="132">
        <f t="shared" si="721"/>
        <v>1.1890000000000001E-2</v>
      </c>
      <c r="AZ1143" s="132">
        <f t="shared" si="722"/>
        <v>0.31339</v>
      </c>
      <c r="BA1143" s="132">
        <f t="shared" si="723"/>
        <v>0.15627000000000002</v>
      </c>
      <c r="BB1143" s="132">
        <f t="shared" si="724"/>
        <v>0.70158000000000009</v>
      </c>
      <c r="BC1143" s="132">
        <f t="shared" si="725"/>
        <v>0.13981000000000002</v>
      </c>
      <c r="BD1143" s="132">
        <f t="shared" si="726"/>
        <v>0.19044000000000003</v>
      </c>
      <c r="BE1143" s="132">
        <f t="shared" si="727"/>
        <v>8.1850000000000006E-2</v>
      </c>
      <c r="BF1143" s="132">
        <f t="shared" si="728"/>
        <v>9.3970000000000012E-2</v>
      </c>
      <c r="BG1143" s="132">
        <f t="shared" si="739"/>
        <v>0</v>
      </c>
      <c r="BH1143" s="132"/>
      <c r="BI1143" s="132">
        <f t="shared" si="745"/>
        <v>1.6361000000000001</v>
      </c>
      <c r="BJ1143" s="132">
        <f t="shared" si="745"/>
        <v>2.9045000000000001</v>
      </c>
      <c r="BK1143" s="132">
        <f t="shared" si="745"/>
        <v>4.2636000000000003</v>
      </c>
      <c r="BL1143" s="132">
        <f t="shared" si="729"/>
        <v>0.48460000000000003</v>
      </c>
      <c r="BM1143" s="132">
        <f t="shared" si="740"/>
        <v>1.8311000000000002</v>
      </c>
      <c r="BN1143" s="132">
        <f t="shared" si="730"/>
        <v>0.97244000000000008</v>
      </c>
      <c r="BO1143" s="132"/>
      <c r="BP1143" s="132">
        <f t="shared" si="741"/>
        <v>4.6158999999999999</v>
      </c>
      <c r="BQ1143" s="132">
        <f t="shared" si="742"/>
        <v>12.136900000000001</v>
      </c>
      <c r="BR1143" s="132">
        <f t="shared" si="743"/>
        <v>0.38239999999999996</v>
      </c>
      <c r="BS1143" s="132">
        <f t="shared" si="731"/>
        <v>0.12433000000000001</v>
      </c>
      <c r="BT1143" s="132">
        <f t="shared" si="732"/>
        <v>1.5277000000000001</v>
      </c>
      <c r="BU1143" s="132"/>
      <c r="BV1143" s="132">
        <f t="shared" si="744"/>
        <v>0.1867</v>
      </c>
      <c r="BW1143" s="133">
        <f t="shared" si="746"/>
        <v>1.6987000000000001</v>
      </c>
      <c r="BX1143" s="133">
        <f t="shared" si="746"/>
        <v>1.8787</v>
      </c>
      <c r="BY1143" s="133">
        <f t="shared" si="733"/>
        <v>0.32919999999999999</v>
      </c>
      <c r="BZ1143" s="133">
        <f t="shared" si="734"/>
        <v>0.50070000000000003</v>
      </c>
      <c r="CA1143" s="133">
        <f t="shared" si="735"/>
        <v>9.7999999999999997E-3</v>
      </c>
      <c r="CB1143" s="133">
        <f t="shared" si="736"/>
        <v>9.4730000000000008</v>
      </c>
      <c r="CC1143" s="133"/>
      <c r="CD1143" s="133">
        <f t="shared" si="737"/>
        <v>2.2602000000000002</v>
      </c>
    </row>
    <row r="1144" spans="1:82" ht="15.75" x14ac:dyDescent="0.25">
      <c r="A1144" s="125">
        <v>44242</v>
      </c>
      <c r="B1144" s="138">
        <v>16599</v>
      </c>
      <c r="C1144" s="146">
        <v>58750</v>
      </c>
      <c r="D1144" s="138">
        <v>86132</v>
      </c>
      <c r="E1144" s="138">
        <v>18645</v>
      </c>
      <c r="F1144" s="146">
        <v>49828</v>
      </c>
      <c r="G1144" s="138">
        <v>1821</v>
      </c>
      <c r="H1144" s="146">
        <v>16608</v>
      </c>
      <c r="I1144" s="146">
        <v>18552</v>
      </c>
      <c r="J1144" s="146">
        <v>121545</v>
      </c>
      <c r="K1144" s="146">
        <v>92912</v>
      </c>
      <c r="L1144" s="138">
        <v>5066</v>
      </c>
      <c r="M1144" s="146">
        <v>18789</v>
      </c>
      <c r="N1144" s="138">
        <v>110</v>
      </c>
      <c r="O1144" s="138">
        <v>17693</v>
      </c>
      <c r="P1144" s="138">
        <v>22051</v>
      </c>
      <c r="Q1144" s="146">
        <v>3292</v>
      </c>
      <c r="R1144" s="146">
        <v>14970</v>
      </c>
      <c r="S1144" s="146">
        <v>55432</v>
      </c>
      <c r="T1144" s="146">
        <v>13461</v>
      </c>
      <c r="U1144" s="146">
        <v>4980</v>
      </c>
      <c r="V1144" s="138">
        <v>31734</v>
      </c>
      <c r="W1144" s="146">
        <v>35079</v>
      </c>
      <c r="X1144" s="138">
        <v>19242</v>
      </c>
      <c r="Y1144" s="138">
        <v>14699</v>
      </c>
      <c r="Z1144" s="135">
        <v>13981</v>
      </c>
      <c r="AA1144" s="138">
        <v>59248</v>
      </c>
      <c r="AB1144" s="138">
        <v>1224</v>
      </c>
      <c r="AC1144" s="138">
        <v>649</v>
      </c>
      <c r="AD1144" s="138">
        <v>11496</v>
      </c>
      <c r="AE1144" s="146">
        <v>35118</v>
      </c>
      <c r="AF1144" s="146">
        <v>8154</v>
      </c>
      <c r="AG1144" s="138">
        <v>11010</v>
      </c>
      <c r="AH1144" s="138">
        <v>91230</v>
      </c>
      <c r="AI1144" s="138">
        <v>67240</v>
      </c>
      <c r="AJ1144" s="138">
        <v>383560</v>
      </c>
      <c r="AK1144" s="128">
        <f t="shared" si="751"/>
        <v>0.18789000000000003</v>
      </c>
      <c r="AL1144" s="129">
        <f t="shared" si="752"/>
        <v>1.6599000000000002</v>
      </c>
      <c r="AM1144" s="129">
        <f t="shared" si="753"/>
        <v>2.9375</v>
      </c>
      <c r="AN1144" s="129">
        <f t="shared" si="753"/>
        <v>4.3066000000000004</v>
      </c>
      <c r="AO1144" s="129">
        <f t="shared" si="754"/>
        <v>12.154500000000001</v>
      </c>
      <c r="AP1144" s="129">
        <f t="shared" si="755"/>
        <v>4.6456</v>
      </c>
      <c r="AQ1144" s="129">
        <f t="shared" si="750"/>
        <v>9.1229999999999992E-2</v>
      </c>
      <c r="AR1144" s="129">
        <f t="shared" si="750"/>
        <v>6.7239999999999994E-2</v>
      </c>
      <c r="AT1144" s="131">
        <f t="shared" si="738"/>
        <v>44242</v>
      </c>
      <c r="AU1144" s="132">
        <f t="shared" si="717"/>
        <v>0.35118000000000005</v>
      </c>
      <c r="AV1144" s="132">
        <f t="shared" si="718"/>
        <v>0.59248000000000001</v>
      </c>
      <c r="AW1144" s="132">
        <f t="shared" si="719"/>
        <v>0.55432000000000003</v>
      </c>
      <c r="AX1144" s="132">
        <f t="shared" si="720"/>
        <v>6.4900000000000001E-3</v>
      </c>
      <c r="AY1144" s="132">
        <f t="shared" si="721"/>
        <v>1.2240000000000001E-2</v>
      </c>
      <c r="AZ1144" s="132">
        <f t="shared" si="722"/>
        <v>0.31734000000000001</v>
      </c>
      <c r="BA1144" s="132">
        <f t="shared" si="723"/>
        <v>0.14699000000000001</v>
      </c>
      <c r="BB1144" s="132">
        <f t="shared" si="724"/>
        <v>0.70158000000000009</v>
      </c>
      <c r="BC1144" s="132">
        <f t="shared" si="725"/>
        <v>0.13981000000000002</v>
      </c>
      <c r="BD1144" s="132">
        <f t="shared" si="726"/>
        <v>0.19242000000000001</v>
      </c>
      <c r="BE1144" s="132">
        <f t="shared" si="727"/>
        <v>8.1540000000000001E-2</v>
      </c>
      <c r="BF1144" s="132">
        <f t="shared" si="728"/>
        <v>0.11496000000000001</v>
      </c>
      <c r="BG1144" s="132">
        <f t="shared" si="739"/>
        <v>1.1009999999999999E-2</v>
      </c>
      <c r="BH1144" s="132"/>
      <c r="BI1144" s="132">
        <f t="shared" si="745"/>
        <v>1.6599000000000002</v>
      </c>
      <c r="BJ1144" s="132">
        <f t="shared" si="745"/>
        <v>2.9375</v>
      </c>
      <c r="BK1144" s="132">
        <f t="shared" si="745"/>
        <v>4.3066000000000004</v>
      </c>
      <c r="BL1144" s="132">
        <f t="shared" si="729"/>
        <v>0.498</v>
      </c>
      <c r="BM1144" s="132">
        <f t="shared" si="740"/>
        <v>1.8645</v>
      </c>
      <c r="BN1144" s="132">
        <f t="shared" si="730"/>
        <v>0.99656000000000011</v>
      </c>
      <c r="BO1144" s="132"/>
      <c r="BP1144" s="132">
        <f t="shared" si="741"/>
        <v>4.6456</v>
      </c>
      <c r="BQ1144" s="132">
        <f t="shared" si="742"/>
        <v>12.154500000000001</v>
      </c>
      <c r="BR1144" s="132">
        <f t="shared" si="743"/>
        <v>0.38355999999999996</v>
      </c>
      <c r="BS1144" s="132">
        <f t="shared" si="731"/>
        <v>0.13461000000000001</v>
      </c>
      <c r="BT1144" s="132">
        <f t="shared" si="732"/>
        <v>1.4970000000000001</v>
      </c>
      <c r="BU1144" s="132"/>
      <c r="BV1144" s="132">
        <f t="shared" si="744"/>
        <v>0.18210000000000001</v>
      </c>
      <c r="BW1144" s="133">
        <f t="shared" si="746"/>
        <v>1.6608000000000001</v>
      </c>
      <c r="BX1144" s="133">
        <f t="shared" si="746"/>
        <v>1.8552000000000002</v>
      </c>
      <c r="BY1144" s="133">
        <f t="shared" si="733"/>
        <v>0.32919999999999999</v>
      </c>
      <c r="BZ1144" s="133">
        <f t="shared" si="734"/>
        <v>0.50660000000000005</v>
      </c>
      <c r="CA1144" s="133">
        <f t="shared" si="735"/>
        <v>1.1000000000000001E-2</v>
      </c>
      <c r="CB1144" s="133">
        <f t="shared" si="736"/>
        <v>8.8465000000000007</v>
      </c>
      <c r="CC1144" s="133"/>
      <c r="CD1144" s="133">
        <f t="shared" si="737"/>
        <v>2.2051000000000003</v>
      </c>
    </row>
    <row r="1145" spans="1:82" ht="15.75" x14ac:dyDescent="0.25">
      <c r="A1145" s="125">
        <v>44243</v>
      </c>
      <c r="B1145" s="146">
        <v>18993</v>
      </c>
      <c r="C1145" s="146">
        <v>66442</v>
      </c>
      <c r="D1145" s="138">
        <v>95789</v>
      </c>
      <c r="E1145" s="138">
        <v>23455</v>
      </c>
      <c r="F1145" s="138">
        <v>52499</v>
      </c>
      <c r="G1145" s="138">
        <v>2435</v>
      </c>
      <c r="H1145" s="146">
        <v>21751</v>
      </c>
      <c r="I1145" s="146">
        <v>22648</v>
      </c>
      <c r="J1145" s="146">
        <v>138575</v>
      </c>
      <c r="K1145" s="146">
        <v>106142</v>
      </c>
      <c r="L1145" s="138">
        <v>6240</v>
      </c>
      <c r="M1145" s="146">
        <v>23330</v>
      </c>
      <c r="N1145" s="138">
        <v>173</v>
      </c>
      <c r="O1145" s="138">
        <v>18635</v>
      </c>
      <c r="P1145" s="138">
        <v>25650</v>
      </c>
      <c r="Q1145" s="146">
        <v>3292</v>
      </c>
      <c r="R1145" s="146">
        <v>17437</v>
      </c>
      <c r="S1145" s="146">
        <v>60820</v>
      </c>
      <c r="T1145" s="146">
        <v>12897</v>
      </c>
      <c r="U1145" s="146">
        <v>7343</v>
      </c>
      <c r="V1145" s="138">
        <v>36630</v>
      </c>
      <c r="W1145" s="146">
        <v>35079</v>
      </c>
      <c r="X1145" s="146">
        <v>24155</v>
      </c>
      <c r="Y1145" s="138">
        <v>17207</v>
      </c>
      <c r="Z1145" s="135">
        <v>13981</v>
      </c>
      <c r="AA1145" s="138">
        <v>63868</v>
      </c>
      <c r="AB1145" s="138">
        <v>1956</v>
      </c>
      <c r="AC1145" s="146">
        <v>617</v>
      </c>
      <c r="AD1145" s="138">
        <v>10624</v>
      </c>
      <c r="AE1145" s="146">
        <v>39801</v>
      </c>
      <c r="AF1145" s="146">
        <v>13128</v>
      </c>
      <c r="AG1145" s="138">
        <v>19910</v>
      </c>
      <c r="AH1145" s="138">
        <v>73470</v>
      </c>
      <c r="AI1145" s="138">
        <v>59990</v>
      </c>
      <c r="AJ1145" s="138">
        <v>376580</v>
      </c>
      <c r="AK1145" s="128">
        <f t="shared" si="751"/>
        <v>0.23330000000000001</v>
      </c>
      <c r="AL1145" s="129">
        <f t="shared" si="752"/>
        <v>1.8993</v>
      </c>
      <c r="AM1145" s="129">
        <f t="shared" si="753"/>
        <v>3.3221000000000003</v>
      </c>
      <c r="AN1145" s="129">
        <f t="shared" si="753"/>
        <v>4.7894500000000004</v>
      </c>
      <c r="AO1145" s="129">
        <f t="shared" si="754"/>
        <v>13.8575</v>
      </c>
      <c r="AP1145" s="129">
        <f t="shared" si="755"/>
        <v>5.3071000000000002</v>
      </c>
      <c r="AQ1145" s="129">
        <f t="shared" si="750"/>
        <v>7.3469999999999994E-2</v>
      </c>
      <c r="AR1145" s="129">
        <f t="shared" si="750"/>
        <v>5.9989999999999995E-2</v>
      </c>
      <c r="AT1145" s="131">
        <f t="shared" si="738"/>
        <v>44243</v>
      </c>
      <c r="AU1145" s="132">
        <f t="shared" si="717"/>
        <v>0.39801000000000003</v>
      </c>
      <c r="AV1145" s="132">
        <f t="shared" si="718"/>
        <v>0.63868000000000003</v>
      </c>
      <c r="AW1145" s="132">
        <f t="shared" si="719"/>
        <v>0.60820000000000007</v>
      </c>
      <c r="AX1145" s="132">
        <f t="shared" si="720"/>
        <v>6.1700000000000001E-3</v>
      </c>
      <c r="AY1145" s="132">
        <f t="shared" si="721"/>
        <v>1.9560000000000001E-2</v>
      </c>
      <c r="AZ1145" s="132">
        <f t="shared" si="722"/>
        <v>0.36630000000000001</v>
      </c>
      <c r="BA1145" s="132">
        <f t="shared" si="723"/>
        <v>0.17207</v>
      </c>
      <c r="BB1145" s="132">
        <f t="shared" si="724"/>
        <v>0.70158000000000009</v>
      </c>
      <c r="BC1145" s="132">
        <f t="shared" si="725"/>
        <v>0.13981000000000002</v>
      </c>
      <c r="BD1145" s="132">
        <f t="shared" si="726"/>
        <v>0.24155000000000001</v>
      </c>
      <c r="BE1145" s="132">
        <f t="shared" si="727"/>
        <v>0.13128000000000001</v>
      </c>
      <c r="BF1145" s="132">
        <f t="shared" si="728"/>
        <v>0.10624000000000001</v>
      </c>
      <c r="BG1145" s="132">
        <f t="shared" si="739"/>
        <v>1.9910000000000001E-2</v>
      </c>
      <c r="BH1145" s="132"/>
      <c r="BI1145" s="132">
        <f t="shared" si="745"/>
        <v>1.8993</v>
      </c>
      <c r="BJ1145" s="132">
        <f t="shared" si="745"/>
        <v>3.3221000000000003</v>
      </c>
      <c r="BK1145" s="132">
        <f t="shared" si="745"/>
        <v>4.7894500000000004</v>
      </c>
      <c r="BL1145" s="132">
        <f t="shared" si="729"/>
        <v>0.73430000000000006</v>
      </c>
      <c r="BM1145" s="132">
        <f t="shared" si="740"/>
        <v>2.3454999999999999</v>
      </c>
      <c r="BN1145" s="132">
        <f t="shared" si="730"/>
        <v>1.0499800000000001</v>
      </c>
      <c r="BO1145" s="132"/>
      <c r="BP1145" s="132">
        <f t="shared" si="741"/>
        <v>5.3071000000000002</v>
      </c>
      <c r="BQ1145" s="132">
        <f t="shared" si="742"/>
        <v>13.8575</v>
      </c>
      <c r="BR1145" s="132">
        <f t="shared" si="743"/>
        <v>0.37657999999999997</v>
      </c>
      <c r="BS1145" s="132">
        <f t="shared" si="731"/>
        <v>0.12897</v>
      </c>
      <c r="BT1145" s="132">
        <f t="shared" si="732"/>
        <v>1.7437</v>
      </c>
      <c r="BU1145" s="132"/>
      <c r="BV1145" s="132">
        <f t="shared" si="744"/>
        <v>0.24350000000000002</v>
      </c>
      <c r="BW1145" s="133">
        <f t="shared" si="746"/>
        <v>2.1751</v>
      </c>
      <c r="BX1145" s="133">
        <f t="shared" si="746"/>
        <v>2.2648000000000001</v>
      </c>
      <c r="BY1145" s="133">
        <f t="shared" si="733"/>
        <v>0.32919999999999999</v>
      </c>
      <c r="BZ1145" s="133">
        <f t="shared" si="734"/>
        <v>0.624</v>
      </c>
      <c r="CA1145" s="133">
        <f t="shared" si="735"/>
        <v>1.7299999999999999E-2</v>
      </c>
      <c r="CB1145" s="133">
        <f t="shared" si="736"/>
        <v>9.3175000000000008</v>
      </c>
      <c r="CC1145" s="133"/>
      <c r="CD1145" s="133">
        <f t="shared" si="737"/>
        <v>2.5649999999999999</v>
      </c>
    </row>
    <row r="1146" spans="1:82" ht="15.75" x14ac:dyDescent="0.25">
      <c r="A1146" s="125">
        <v>44244</v>
      </c>
      <c r="B1146" s="146">
        <v>16851</v>
      </c>
      <c r="C1146" s="146">
        <v>60714</v>
      </c>
      <c r="D1146" s="146">
        <v>89518</v>
      </c>
      <c r="E1146" s="146">
        <v>21142</v>
      </c>
      <c r="F1146" s="146">
        <v>47849</v>
      </c>
      <c r="G1146" s="146">
        <v>1679</v>
      </c>
      <c r="H1146" s="146">
        <v>17222</v>
      </c>
      <c r="I1146" s="146">
        <v>18326</v>
      </c>
      <c r="J1146" s="146">
        <v>127082</v>
      </c>
      <c r="K1146" s="146">
        <v>97610</v>
      </c>
      <c r="L1146" s="138">
        <v>5352</v>
      </c>
      <c r="M1146" s="146">
        <v>19679</v>
      </c>
      <c r="N1146" s="138">
        <v>141</v>
      </c>
      <c r="O1146" s="138">
        <v>17493</v>
      </c>
      <c r="P1146" s="138">
        <v>22239</v>
      </c>
      <c r="Q1146" s="146">
        <v>3292</v>
      </c>
      <c r="R1146" s="146">
        <v>16651</v>
      </c>
      <c r="S1146" s="146">
        <v>56550</v>
      </c>
      <c r="T1146" s="146">
        <v>12501</v>
      </c>
      <c r="U1146" s="146">
        <v>6123</v>
      </c>
      <c r="V1146" s="146">
        <v>33070</v>
      </c>
      <c r="W1146" s="146">
        <v>35079</v>
      </c>
      <c r="X1146" s="146">
        <v>17978</v>
      </c>
      <c r="Y1146" s="146">
        <v>13979</v>
      </c>
      <c r="Z1146" s="135">
        <v>13981</v>
      </c>
      <c r="AA1146" s="146">
        <v>59566</v>
      </c>
      <c r="AB1146" s="146">
        <v>1061</v>
      </c>
      <c r="AC1146" s="146">
        <v>512</v>
      </c>
      <c r="AD1146" s="146">
        <v>6654</v>
      </c>
      <c r="AE1146" s="146">
        <v>28755</v>
      </c>
      <c r="AF1146" s="146">
        <v>7882</v>
      </c>
      <c r="AG1146" s="138">
        <v>10670</v>
      </c>
      <c r="AH1146" s="138">
        <v>67670</v>
      </c>
      <c r="AI1146" s="138">
        <v>55200</v>
      </c>
      <c r="AJ1146" s="138">
        <v>382520</v>
      </c>
      <c r="AK1146" s="128">
        <f t="shared" si="751"/>
        <v>0.19679000000000002</v>
      </c>
      <c r="AL1146" s="129">
        <f t="shared" si="752"/>
        <v>1.6851</v>
      </c>
      <c r="AM1146" s="129">
        <f t="shared" si="753"/>
        <v>3.0357000000000003</v>
      </c>
      <c r="AN1146" s="129">
        <f t="shared" si="753"/>
        <v>4.4759000000000002</v>
      </c>
      <c r="AO1146" s="129">
        <f t="shared" si="754"/>
        <v>12.708200000000001</v>
      </c>
      <c r="AP1146" s="129">
        <f t="shared" si="755"/>
        <v>4.8805000000000005</v>
      </c>
      <c r="AQ1146" s="129">
        <f t="shared" si="750"/>
        <v>6.7669999999999994E-2</v>
      </c>
      <c r="AR1146" s="129">
        <f t="shared" si="750"/>
        <v>5.5199999999999999E-2</v>
      </c>
      <c r="AT1146" s="131">
        <f t="shared" si="738"/>
        <v>44244</v>
      </c>
      <c r="AU1146" s="132">
        <f t="shared" si="717"/>
        <v>0.28755000000000003</v>
      </c>
      <c r="AV1146" s="132">
        <f t="shared" si="718"/>
        <v>0.59566000000000008</v>
      </c>
      <c r="AW1146" s="132">
        <f t="shared" si="719"/>
        <v>0.5655</v>
      </c>
      <c r="AX1146" s="132">
        <f t="shared" si="720"/>
        <v>5.1200000000000004E-3</v>
      </c>
      <c r="AY1146" s="132">
        <f t="shared" si="721"/>
        <v>1.0610000000000001E-2</v>
      </c>
      <c r="AZ1146" s="132">
        <f t="shared" si="722"/>
        <v>0.33070000000000005</v>
      </c>
      <c r="BA1146" s="132">
        <f t="shared" si="723"/>
        <v>0.13979</v>
      </c>
      <c r="BB1146" s="132">
        <f t="shared" si="724"/>
        <v>0.70158000000000009</v>
      </c>
      <c r="BC1146" s="132">
        <f t="shared" si="725"/>
        <v>0.13981000000000002</v>
      </c>
      <c r="BD1146" s="132">
        <f t="shared" si="726"/>
        <v>0.17978000000000002</v>
      </c>
      <c r="BE1146" s="132">
        <f t="shared" si="727"/>
        <v>7.8820000000000001E-2</v>
      </c>
      <c r="BF1146" s="132">
        <f t="shared" si="728"/>
        <v>6.6540000000000002E-2</v>
      </c>
      <c r="BG1146" s="132">
        <f t="shared" si="739"/>
        <v>1.0669999999999999E-2</v>
      </c>
      <c r="BH1146" s="132"/>
      <c r="BI1146" s="132">
        <f t="shared" si="745"/>
        <v>1.6851</v>
      </c>
      <c r="BJ1146" s="132">
        <f t="shared" si="745"/>
        <v>3.0357000000000003</v>
      </c>
      <c r="BK1146" s="132">
        <f t="shared" si="745"/>
        <v>4.4759000000000002</v>
      </c>
      <c r="BL1146" s="132">
        <f t="shared" si="729"/>
        <v>0.61230000000000007</v>
      </c>
      <c r="BM1146" s="132">
        <f t="shared" si="740"/>
        <v>2.1142000000000003</v>
      </c>
      <c r="BN1146" s="132">
        <f t="shared" si="730"/>
        <v>0.95698000000000005</v>
      </c>
      <c r="BO1146" s="132"/>
      <c r="BP1146" s="132">
        <f t="shared" si="741"/>
        <v>4.8805000000000005</v>
      </c>
      <c r="BQ1146" s="132">
        <f t="shared" si="742"/>
        <v>12.708200000000001</v>
      </c>
      <c r="BR1146" s="132">
        <f t="shared" si="743"/>
        <v>0.38251999999999997</v>
      </c>
      <c r="BS1146" s="132">
        <f t="shared" si="731"/>
        <v>0.12501000000000001</v>
      </c>
      <c r="BT1146" s="132">
        <f t="shared" si="732"/>
        <v>1.6651</v>
      </c>
      <c r="BU1146" s="132"/>
      <c r="BV1146" s="132">
        <f t="shared" si="744"/>
        <v>0.16790000000000002</v>
      </c>
      <c r="BW1146" s="133">
        <f t="shared" si="746"/>
        <v>1.7222000000000002</v>
      </c>
      <c r="BX1146" s="133">
        <f t="shared" si="746"/>
        <v>1.8326</v>
      </c>
      <c r="BY1146" s="133">
        <f t="shared" si="733"/>
        <v>0.32919999999999999</v>
      </c>
      <c r="BZ1146" s="133">
        <f t="shared" si="734"/>
        <v>0.53520000000000001</v>
      </c>
      <c r="CA1146" s="133">
        <f t="shared" si="735"/>
        <v>1.4100000000000001E-2</v>
      </c>
      <c r="CB1146" s="133">
        <f t="shared" si="736"/>
        <v>8.7465000000000011</v>
      </c>
      <c r="CC1146" s="133"/>
      <c r="CD1146" s="133">
        <f t="shared" si="737"/>
        <v>2.2239</v>
      </c>
    </row>
    <row r="1147" spans="1:82" ht="15.75" x14ac:dyDescent="0.25">
      <c r="A1147" s="125">
        <v>44245</v>
      </c>
      <c r="B1147" s="138">
        <v>17013</v>
      </c>
      <c r="C1147" s="138">
        <v>60827</v>
      </c>
      <c r="D1147" s="138">
        <v>90025</v>
      </c>
      <c r="E1147" s="138">
        <v>20489</v>
      </c>
      <c r="F1147" s="138">
        <v>48730</v>
      </c>
      <c r="G1147" s="138">
        <v>1769</v>
      </c>
      <c r="H1147" s="138">
        <v>18155</v>
      </c>
      <c r="I1147" s="138">
        <v>19485</v>
      </c>
      <c r="J1147" s="138">
        <v>126198</v>
      </c>
      <c r="K1147" s="138">
        <v>96804</v>
      </c>
      <c r="L1147" s="138">
        <v>5364</v>
      </c>
      <c r="M1147" s="138">
        <v>19824</v>
      </c>
      <c r="N1147" s="138">
        <v>128</v>
      </c>
      <c r="O1147" s="138">
        <v>17281</v>
      </c>
      <c r="P1147" s="138">
        <v>22966</v>
      </c>
      <c r="Q1147" s="146">
        <v>3292</v>
      </c>
      <c r="R1147" s="138">
        <v>15395</v>
      </c>
      <c r="S1147" s="138">
        <v>55997</v>
      </c>
      <c r="T1147" s="138">
        <v>9816</v>
      </c>
      <c r="U1147" s="138">
        <v>5696</v>
      </c>
      <c r="V1147" s="138">
        <v>33618</v>
      </c>
      <c r="W1147" s="146">
        <v>35079</v>
      </c>
      <c r="X1147" s="138">
        <v>18472</v>
      </c>
      <c r="Y1147" s="138">
        <v>14195</v>
      </c>
      <c r="Z1147" s="135">
        <v>13981</v>
      </c>
      <c r="AA1147" s="138">
        <v>61986</v>
      </c>
      <c r="AB1147" s="138">
        <v>1193</v>
      </c>
      <c r="AC1147" s="138">
        <v>612</v>
      </c>
      <c r="AD1147" s="138">
        <v>8800</v>
      </c>
      <c r="AE1147" s="138">
        <v>29123</v>
      </c>
      <c r="AF1147" s="138">
        <v>7815</v>
      </c>
      <c r="AG1147" s="138">
        <v>8960</v>
      </c>
      <c r="AH1147" s="138">
        <v>74580</v>
      </c>
      <c r="AI1147" s="138">
        <v>51260</v>
      </c>
      <c r="AJ1147" s="138">
        <v>384680</v>
      </c>
      <c r="AK1147" s="128">
        <f t="shared" si="751"/>
        <v>0.19824000000000003</v>
      </c>
      <c r="AL1147" s="129">
        <f t="shared" si="752"/>
        <v>1.7013</v>
      </c>
      <c r="AM1147" s="129">
        <f t="shared" si="753"/>
        <v>3.04135</v>
      </c>
      <c r="AN1147" s="129">
        <f t="shared" si="753"/>
        <v>4.5012500000000006</v>
      </c>
      <c r="AO1147" s="129">
        <f t="shared" si="754"/>
        <v>12.619800000000001</v>
      </c>
      <c r="AP1147" s="129">
        <f t="shared" si="755"/>
        <v>4.8402000000000003</v>
      </c>
      <c r="AQ1147" s="129">
        <f t="shared" si="750"/>
        <v>7.4579999999999994E-2</v>
      </c>
      <c r="AR1147" s="129">
        <f t="shared" si="750"/>
        <v>5.126E-2</v>
      </c>
      <c r="AT1147" s="131">
        <f t="shared" si="738"/>
        <v>44245</v>
      </c>
      <c r="AU1147" s="132">
        <f t="shared" si="717"/>
        <v>0.29123000000000004</v>
      </c>
      <c r="AV1147" s="132">
        <f t="shared" si="718"/>
        <v>0.61986000000000008</v>
      </c>
      <c r="AW1147" s="132">
        <f t="shared" si="719"/>
        <v>0.55997000000000008</v>
      </c>
      <c r="AX1147" s="132">
        <f t="shared" si="720"/>
        <v>6.1200000000000004E-3</v>
      </c>
      <c r="AY1147" s="132">
        <f t="shared" si="721"/>
        <v>1.1930000000000001E-2</v>
      </c>
      <c r="AZ1147" s="132">
        <f t="shared" si="722"/>
        <v>0.33618000000000003</v>
      </c>
      <c r="BA1147" s="132">
        <f t="shared" si="723"/>
        <v>0.14195000000000002</v>
      </c>
      <c r="BB1147" s="132">
        <f t="shared" si="724"/>
        <v>0.70158000000000009</v>
      </c>
      <c r="BC1147" s="132">
        <f t="shared" si="725"/>
        <v>0.13981000000000002</v>
      </c>
      <c r="BD1147" s="132">
        <f t="shared" si="726"/>
        <v>0.18472000000000002</v>
      </c>
      <c r="BE1147" s="132">
        <f t="shared" si="727"/>
        <v>7.8150000000000011E-2</v>
      </c>
      <c r="BF1147" s="132">
        <f t="shared" si="728"/>
        <v>8.8000000000000009E-2</v>
      </c>
      <c r="BG1147" s="132">
        <f t="shared" si="739"/>
        <v>8.9599999999999992E-3</v>
      </c>
      <c r="BH1147" s="132"/>
      <c r="BI1147" s="132">
        <f t="shared" si="745"/>
        <v>1.7013</v>
      </c>
      <c r="BJ1147" s="132">
        <f t="shared" si="745"/>
        <v>3.04135</v>
      </c>
      <c r="BK1147" s="132">
        <f t="shared" si="745"/>
        <v>4.5012500000000006</v>
      </c>
      <c r="BL1147" s="132">
        <f t="shared" si="729"/>
        <v>0.5696</v>
      </c>
      <c r="BM1147" s="132">
        <f t="shared" si="740"/>
        <v>2.0489000000000002</v>
      </c>
      <c r="BN1147" s="132">
        <f t="shared" si="730"/>
        <v>0.97460000000000013</v>
      </c>
      <c r="BO1147" s="132"/>
      <c r="BP1147" s="132">
        <f t="shared" si="741"/>
        <v>4.8402000000000003</v>
      </c>
      <c r="BQ1147" s="132">
        <f t="shared" si="742"/>
        <v>12.619800000000001</v>
      </c>
      <c r="BR1147" s="132">
        <f t="shared" si="743"/>
        <v>0.38467999999999997</v>
      </c>
      <c r="BS1147" s="132">
        <f t="shared" si="731"/>
        <v>9.8160000000000011E-2</v>
      </c>
      <c r="BT1147" s="132">
        <f t="shared" si="732"/>
        <v>1.5395000000000001</v>
      </c>
      <c r="BU1147" s="132"/>
      <c r="BV1147" s="132">
        <f t="shared" si="744"/>
        <v>0.1769</v>
      </c>
      <c r="BW1147" s="133">
        <f t="shared" si="746"/>
        <v>1.8155000000000001</v>
      </c>
      <c r="BX1147" s="133">
        <f t="shared" si="746"/>
        <v>1.9485000000000001</v>
      </c>
      <c r="BY1147" s="133">
        <f t="shared" si="733"/>
        <v>0.32919999999999999</v>
      </c>
      <c r="BZ1147" s="133">
        <f t="shared" si="734"/>
        <v>0.53639999999999999</v>
      </c>
      <c r="CA1147" s="133">
        <f t="shared" si="735"/>
        <v>1.2800000000000001E-2</v>
      </c>
      <c r="CB1147" s="133">
        <f t="shared" si="736"/>
        <v>8.6404999999999994</v>
      </c>
      <c r="CC1147" s="133"/>
      <c r="CD1147" s="133">
        <f t="shared" si="737"/>
        <v>2.2966000000000002</v>
      </c>
    </row>
    <row r="1148" spans="1:82" ht="15.75" x14ac:dyDescent="0.25">
      <c r="A1148" s="125">
        <v>44246</v>
      </c>
      <c r="B1148" s="138">
        <v>18552</v>
      </c>
      <c r="C1148" s="138">
        <v>65687</v>
      </c>
      <c r="D1148" s="138">
        <v>95642</v>
      </c>
      <c r="E1148" s="138">
        <v>22171</v>
      </c>
      <c r="F1148" s="138">
        <v>50607</v>
      </c>
      <c r="G1148" s="138">
        <v>2370</v>
      </c>
      <c r="H1148" s="138">
        <v>23270</v>
      </c>
      <c r="I1148" s="138">
        <v>23910</v>
      </c>
      <c r="J1148" s="138">
        <v>136060</v>
      </c>
      <c r="K1148" s="138">
        <v>103469</v>
      </c>
      <c r="L1148" s="138">
        <v>6678</v>
      </c>
      <c r="M1148" s="138">
        <v>21978</v>
      </c>
      <c r="N1148" s="138">
        <v>142</v>
      </c>
      <c r="O1148" s="138">
        <v>19789</v>
      </c>
      <c r="P1148" s="138">
        <v>26179</v>
      </c>
      <c r="Q1148" s="146">
        <v>3292</v>
      </c>
      <c r="R1148" s="138">
        <v>17349</v>
      </c>
      <c r="S1148" s="138">
        <v>58371</v>
      </c>
      <c r="T1148" s="138">
        <v>14553</v>
      </c>
      <c r="U1148" s="138">
        <v>6672</v>
      </c>
      <c r="V1148" s="138">
        <v>35636</v>
      </c>
      <c r="W1148" s="146">
        <v>35079</v>
      </c>
      <c r="X1148" s="138">
        <v>23572</v>
      </c>
      <c r="Y1148" s="138">
        <v>15279</v>
      </c>
      <c r="Z1148" s="135">
        <v>13981</v>
      </c>
      <c r="AA1148" s="138">
        <v>60966</v>
      </c>
      <c r="AB1148" s="138">
        <v>1721</v>
      </c>
      <c r="AC1148" s="138">
        <v>576</v>
      </c>
      <c r="AD1148" s="138">
        <v>10330</v>
      </c>
      <c r="AE1148" s="138">
        <v>32958</v>
      </c>
      <c r="AF1148" s="138">
        <v>11397</v>
      </c>
      <c r="AG1148" s="138">
        <v>3390</v>
      </c>
      <c r="AH1148" s="138">
        <v>98120</v>
      </c>
      <c r="AI1148" s="138">
        <v>85470</v>
      </c>
      <c r="AJ1148" s="138">
        <v>376780</v>
      </c>
      <c r="AK1148" s="128">
        <f t="shared" si="751"/>
        <v>0.21978000000000003</v>
      </c>
      <c r="AL1148" s="129">
        <f t="shared" si="752"/>
        <v>1.8552000000000002</v>
      </c>
      <c r="AM1148" s="129">
        <f t="shared" ref="AM1148:AN1163" si="756">(C1148)*0.00005</f>
        <v>3.2843500000000003</v>
      </c>
      <c r="AN1148" s="129">
        <f t="shared" si="756"/>
        <v>4.7820999999999998</v>
      </c>
      <c r="AO1148" s="129">
        <f t="shared" si="754"/>
        <v>13.606</v>
      </c>
      <c r="AP1148" s="129">
        <f t="shared" si="755"/>
        <v>5.1734499999999999</v>
      </c>
      <c r="AQ1148" s="129">
        <f t="shared" si="750"/>
        <v>9.8119999999999999E-2</v>
      </c>
      <c r="AR1148" s="129">
        <f t="shared" si="750"/>
        <v>8.546999999999999E-2</v>
      </c>
      <c r="AT1148" s="131">
        <f t="shared" si="738"/>
        <v>44246</v>
      </c>
      <c r="AU1148" s="132">
        <f t="shared" si="717"/>
        <v>0.32958000000000004</v>
      </c>
      <c r="AV1148" s="132">
        <f t="shared" si="718"/>
        <v>0.60966000000000009</v>
      </c>
      <c r="AW1148" s="132">
        <f t="shared" si="719"/>
        <v>0.58371000000000006</v>
      </c>
      <c r="AX1148" s="132">
        <f t="shared" si="720"/>
        <v>5.7600000000000004E-3</v>
      </c>
      <c r="AY1148" s="132">
        <f t="shared" si="721"/>
        <v>1.7210000000000003E-2</v>
      </c>
      <c r="AZ1148" s="132">
        <f t="shared" si="722"/>
        <v>0.35636000000000001</v>
      </c>
      <c r="BA1148" s="132">
        <f t="shared" si="723"/>
        <v>0.15279000000000001</v>
      </c>
      <c r="BB1148" s="132">
        <f t="shared" si="724"/>
        <v>0.70158000000000009</v>
      </c>
      <c r="BC1148" s="132">
        <f t="shared" si="725"/>
        <v>0.13981000000000002</v>
      </c>
      <c r="BD1148" s="132">
        <f t="shared" si="726"/>
        <v>0.23572000000000001</v>
      </c>
      <c r="BE1148" s="132">
        <f t="shared" si="727"/>
        <v>0.11397000000000002</v>
      </c>
      <c r="BF1148" s="132">
        <f t="shared" si="728"/>
        <v>0.1033</v>
      </c>
      <c r="BG1148" s="132">
        <f t="shared" si="739"/>
        <v>3.3899999999999998E-3</v>
      </c>
      <c r="BH1148" s="132"/>
      <c r="BI1148" s="132">
        <f t="shared" si="745"/>
        <v>1.8552000000000002</v>
      </c>
      <c r="BJ1148" s="132">
        <f t="shared" si="745"/>
        <v>3.2843500000000003</v>
      </c>
      <c r="BK1148" s="132">
        <f t="shared" si="745"/>
        <v>4.7820999999999998</v>
      </c>
      <c r="BL1148" s="132">
        <f t="shared" si="729"/>
        <v>0.66720000000000002</v>
      </c>
      <c r="BM1148" s="132">
        <f t="shared" si="740"/>
        <v>2.2171000000000003</v>
      </c>
      <c r="BN1148" s="132">
        <f t="shared" si="730"/>
        <v>1.01214</v>
      </c>
      <c r="BO1148" s="132"/>
      <c r="BP1148" s="132">
        <f t="shared" si="741"/>
        <v>5.1734499999999999</v>
      </c>
      <c r="BQ1148" s="132">
        <f t="shared" si="742"/>
        <v>13.606</v>
      </c>
      <c r="BR1148" s="132">
        <f t="shared" si="743"/>
        <v>0.37678</v>
      </c>
      <c r="BS1148" s="132">
        <f t="shared" si="731"/>
        <v>0.14553000000000002</v>
      </c>
      <c r="BT1148" s="132">
        <f t="shared" si="732"/>
        <v>1.7349000000000001</v>
      </c>
      <c r="BU1148" s="132"/>
      <c r="BV1148" s="132">
        <f t="shared" si="744"/>
        <v>0.23700000000000002</v>
      </c>
      <c r="BW1148" s="133">
        <f t="shared" si="746"/>
        <v>2.327</v>
      </c>
      <c r="BX1148" s="133">
        <f t="shared" si="746"/>
        <v>2.391</v>
      </c>
      <c r="BY1148" s="133">
        <f t="shared" si="733"/>
        <v>0.32919999999999999</v>
      </c>
      <c r="BZ1148" s="133">
        <f t="shared" si="734"/>
        <v>0.66780000000000006</v>
      </c>
      <c r="CA1148" s="133">
        <f t="shared" si="735"/>
        <v>1.4200000000000001E-2</v>
      </c>
      <c r="CB1148" s="133">
        <f t="shared" si="736"/>
        <v>9.8945000000000007</v>
      </c>
      <c r="CC1148" s="133"/>
      <c r="CD1148" s="133">
        <f t="shared" si="737"/>
        <v>2.6179000000000001</v>
      </c>
    </row>
    <row r="1149" spans="1:82" ht="15.75" x14ac:dyDescent="0.25">
      <c r="A1149" s="125">
        <v>44247</v>
      </c>
      <c r="B1149" s="138">
        <v>18227</v>
      </c>
      <c r="C1149" s="138">
        <v>64525</v>
      </c>
      <c r="D1149" s="138">
        <v>94342</v>
      </c>
      <c r="E1149" s="138">
        <v>22056</v>
      </c>
      <c r="F1149" s="138">
        <v>51292</v>
      </c>
      <c r="G1149" s="138">
        <v>2144</v>
      </c>
      <c r="H1149" s="138">
        <v>20309</v>
      </c>
      <c r="I1149" s="138">
        <v>21595</v>
      </c>
      <c r="J1149" s="138">
        <v>133271</v>
      </c>
      <c r="K1149" s="138">
        <v>102485</v>
      </c>
      <c r="L1149" s="138">
        <v>6166</v>
      </c>
      <c r="M1149" s="138">
        <v>21780</v>
      </c>
      <c r="N1149" s="138">
        <v>112</v>
      </c>
      <c r="O1149" s="138">
        <v>20952</v>
      </c>
      <c r="P1149" s="138">
        <v>24649</v>
      </c>
      <c r="Q1149" s="146">
        <v>3292</v>
      </c>
      <c r="R1149" s="138">
        <v>17344</v>
      </c>
      <c r="S1149" s="138">
        <v>58209</v>
      </c>
      <c r="T1149" s="138">
        <v>11884</v>
      </c>
      <c r="U1149" s="138">
        <v>6643</v>
      </c>
      <c r="V1149" s="138">
        <v>35719</v>
      </c>
      <c r="W1149" s="146">
        <v>35079</v>
      </c>
      <c r="X1149" s="138">
        <v>20229</v>
      </c>
      <c r="Y1149" s="138">
        <v>14799</v>
      </c>
      <c r="Z1149" s="135">
        <v>13981</v>
      </c>
      <c r="AA1149" s="138">
        <v>61477</v>
      </c>
      <c r="AB1149" s="138">
        <v>1315</v>
      </c>
      <c r="AC1149" s="138">
        <v>508</v>
      </c>
      <c r="AD1149" s="138">
        <v>11423</v>
      </c>
      <c r="AE1149" s="138">
        <v>39910</v>
      </c>
      <c r="AF1149" s="138">
        <v>7934</v>
      </c>
      <c r="AG1149" s="138">
        <v>0</v>
      </c>
      <c r="AH1149" s="138">
        <v>79890</v>
      </c>
      <c r="AI1149" s="138">
        <v>62780</v>
      </c>
      <c r="AJ1149" s="138">
        <v>372700</v>
      </c>
      <c r="AK1149" s="128">
        <f t="shared" si="751"/>
        <v>0.21780000000000002</v>
      </c>
      <c r="AL1149" s="129">
        <f t="shared" si="752"/>
        <v>1.8227</v>
      </c>
      <c r="AM1149" s="129">
        <f t="shared" si="756"/>
        <v>3.2262500000000003</v>
      </c>
      <c r="AN1149" s="129">
        <f t="shared" si="756"/>
        <v>4.7171000000000003</v>
      </c>
      <c r="AO1149" s="129">
        <f t="shared" si="754"/>
        <v>13.327100000000002</v>
      </c>
      <c r="AP1149" s="137">
        <f t="shared" si="755"/>
        <v>5.12425</v>
      </c>
      <c r="AQ1149" s="129">
        <f t="shared" si="750"/>
        <v>7.9890000000000003E-2</v>
      </c>
      <c r="AR1149" s="129">
        <f t="shared" si="750"/>
        <v>6.2780000000000002E-2</v>
      </c>
      <c r="AT1149" s="131">
        <f t="shared" si="738"/>
        <v>44247</v>
      </c>
      <c r="AU1149" s="132">
        <f t="shared" si="717"/>
        <v>0.39910000000000001</v>
      </c>
      <c r="AV1149" s="132">
        <f t="shared" si="718"/>
        <v>0.61477000000000004</v>
      </c>
      <c r="AW1149" s="132">
        <f t="shared" si="719"/>
        <v>0.58209</v>
      </c>
      <c r="AX1149" s="132">
        <f t="shared" si="720"/>
        <v>5.0800000000000003E-3</v>
      </c>
      <c r="AY1149" s="132">
        <f t="shared" si="721"/>
        <v>1.315E-2</v>
      </c>
      <c r="AZ1149" s="132">
        <f t="shared" si="722"/>
        <v>0.35719000000000001</v>
      </c>
      <c r="BA1149" s="132">
        <f t="shared" si="723"/>
        <v>0.14799000000000001</v>
      </c>
      <c r="BB1149" s="132">
        <f t="shared" si="724"/>
        <v>0.70158000000000009</v>
      </c>
      <c r="BC1149" s="132">
        <f t="shared" si="725"/>
        <v>0.13981000000000002</v>
      </c>
      <c r="BD1149" s="132">
        <f t="shared" si="726"/>
        <v>0.20229000000000003</v>
      </c>
      <c r="BE1149" s="132">
        <f t="shared" si="727"/>
        <v>7.9340000000000008E-2</v>
      </c>
      <c r="BF1149" s="132">
        <f t="shared" si="728"/>
        <v>0.11423000000000001</v>
      </c>
      <c r="BG1149" s="132">
        <f t="shared" si="739"/>
        <v>0</v>
      </c>
      <c r="BH1149" s="132"/>
      <c r="BI1149" s="132">
        <f t="shared" si="745"/>
        <v>1.8227</v>
      </c>
      <c r="BJ1149" s="132">
        <f t="shared" si="745"/>
        <v>3.2262500000000003</v>
      </c>
      <c r="BK1149" s="132">
        <f t="shared" si="745"/>
        <v>4.7171000000000003</v>
      </c>
      <c r="BL1149" s="132">
        <f t="shared" si="729"/>
        <v>0.6643</v>
      </c>
      <c r="BM1149" s="132">
        <f t="shared" si="740"/>
        <v>2.2056</v>
      </c>
      <c r="BN1149" s="132">
        <f t="shared" si="730"/>
        <v>1.0258400000000001</v>
      </c>
      <c r="BO1149" s="132"/>
      <c r="BP1149" s="132">
        <f t="shared" si="741"/>
        <v>5.12425</v>
      </c>
      <c r="BQ1149" s="132">
        <f t="shared" si="742"/>
        <v>13.327100000000002</v>
      </c>
      <c r="BR1149" s="132">
        <f t="shared" si="743"/>
        <v>0.37269999999999998</v>
      </c>
      <c r="BS1149" s="132">
        <f t="shared" si="731"/>
        <v>0.11884000000000002</v>
      </c>
      <c r="BT1149" s="132">
        <f t="shared" si="732"/>
        <v>1.7344000000000002</v>
      </c>
      <c r="BU1149" s="132"/>
      <c r="BV1149" s="132">
        <f t="shared" si="744"/>
        <v>0.21440000000000001</v>
      </c>
      <c r="BW1149" s="133">
        <f t="shared" si="746"/>
        <v>2.0308999999999999</v>
      </c>
      <c r="BX1149" s="133">
        <f t="shared" si="746"/>
        <v>2.1595</v>
      </c>
      <c r="BY1149" s="133">
        <f t="shared" si="733"/>
        <v>0.32919999999999999</v>
      </c>
      <c r="BZ1149" s="133">
        <f t="shared" si="734"/>
        <v>0.61660000000000004</v>
      </c>
      <c r="CA1149" s="133">
        <f t="shared" si="735"/>
        <v>1.12E-2</v>
      </c>
      <c r="CB1149" s="133">
        <f t="shared" si="736"/>
        <v>10.476000000000001</v>
      </c>
      <c r="CC1149" s="133"/>
      <c r="CD1149" s="133">
        <f t="shared" si="737"/>
        <v>2.4649000000000001</v>
      </c>
    </row>
    <row r="1150" spans="1:82" ht="15.75" x14ac:dyDescent="0.25">
      <c r="A1150" s="125">
        <v>44248</v>
      </c>
      <c r="B1150" s="138">
        <v>17386</v>
      </c>
      <c r="C1150" s="138">
        <v>62043</v>
      </c>
      <c r="D1150" s="138">
        <v>91353</v>
      </c>
      <c r="E1150" s="138">
        <v>21372</v>
      </c>
      <c r="F1150" s="138">
        <v>52233</v>
      </c>
      <c r="G1150" s="138">
        <v>1750</v>
      </c>
      <c r="H1150" s="138">
        <v>17151</v>
      </c>
      <c r="I1150" s="138">
        <v>18980</v>
      </c>
      <c r="J1150" s="138">
        <v>128773</v>
      </c>
      <c r="K1150" s="138">
        <v>100079</v>
      </c>
      <c r="L1150" s="138">
        <v>5197</v>
      </c>
      <c r="M1150" s="138">
        <v>21520</v>
      </c>
      <c r="N1150" s="138">
        <v>112</v>
      </c>
      <c r="O1150" s="138">
        <v>18761</v>
      </c>
      <c r="P1150" s="138">
        <v>22410</v>
      </c>
      <c r="Q1150" s="146">
        <v>3292</v>
      </c>
      <c r="R1150" s="138">
        <v>16113</v>
      </c>
      <c r="S1150" s="138">
        <v>57142</v>
      </c>
      <c r="T1150" s="138">
        <v>13394</v>
      </c>
      <c r="U1150" s="138">
        <v>6027</v>
      </c>
      <c r="V1150" s="138">
        <v>34825</v>
      </c>
      <c r="W1150" s="146">
        <v>35079</v>
      </c>
      <c r="X1150" s="138">
        <v>17318</v>
      </c>
      <c r="Y1150" s="138">
        <v>13953</v>
      </c>
      <c r="Z1150" s="135">
        <v>13981</v>
      </c>
      <c r="AA1150" s="138">
        <v>61689</v>
      </c>
      <c r="AB1150" s="138">
        <v>1163</v>
      </c>
      <c r="AC1150" s="138">
        <v>578</v>
      </c>
      <c r="AD1150" s="138">
        <v>7771</v>
      </c>
      <c r="AE1150" s="138">
        <v>50525</v>
      </c>
      <c r="AF1150" s="138">
        <v>7353</v>
      </c>
      <c r="AG1150" s="138">
        <v>0</v>
      </c>
      <c r="AH1150" s="138">
        <v>52370</v>
      </c>
      <c r="AI1150" s="138">
        <v>43460</v>
      </c>
      <c r="AJ1150" s="138">
        <v>363320</v>
      </c>
      <c r="AK1150" s="128">
        <f t="shared" si="751"/>
        <v>0.21520000000000003</v>
      </c>
      <c r="AL1150" s="129">
        <f t="shared" si="752"/>
        <v>1.7386000000000001</v>
      </c>
      <c r="AM1150" s="129">
        <f t="shared" si="756"/>
        <v>3.10215</v>
      </c>
      <c r="AN1150" s="129">
        <f t="shared" si="756"/>
        <v>4.5676500000000004</v>
      </c>
      <c r="AO1150" s="129">
        <f t="shared" si="754"/>
        <v>12.8773</v>
      </c>
      <c r="AP1150" s="129">
        <f t="shared" si="755"/>
        <v>5.0039500000000006</v>
      </c>
      <c r="AQ1150" s="129">
        <f t="shared" si="750"/>
        <v>5.237E-2</v>
      </c>
      <c r="AR1150" s="129">
        <f t="shared" si="750"/>
        <v>4.3459999999999999E-2</v>
      </c>
      <c r="AT1150" s="131">
        <f t="shared" si="738"/>
        <v>44248</v>
      </c>
      <c r="AU1150" s="132">
        <f t="shared" si="717"/>
        <v>0.50525000000000009</v>
      </c>
      <c r="AV1150" s="132">
        <f t="shared" si="718"/>
        <v>0.61689000000000005</v>
      </c>
      <c r="AW1150" s="132">
        <f t="shared" si="719"/>
        <v>0.57142000000000004</v>
      </c>
      <c r="AX1150" s="132">
        <f t="shared" si="720"/>
        <v>5.7800000000000004E-3</v>
      </c>
      <c r="AY1150" s="132">
        <f t="shared" si="721"/>
        <v>1.1630000000000001E-2</v>
      </c>
      <c r="AZ1150" s="132">
        <f t="shared" si="722"/>
        <v>0.34825</v>
      </c>
      <c r="BA1150" s="132">
        <f t="shared" si="723"/>
        <v>0.13953000000000002</v>
      </c>
      <c r="BB1150" s="132">
        <f t="shared" si="724"/>
        <v>0.70158000000000009</v>
      </c>
      <c r="BC1150" s="132">
        <f t="shared" si="725"/>
        <v>0.13981000000000002</v>
      </c>
      <c r="BD1150" s="132">
        <f t="shared" si="726"/>
        <v>0.17318</v>
      </c>
      <c r="BE1150" s="132">
        <f t="shared" si="727"/>
        <v>7.3530000000000012E-2</v>
      </c>
      <c r="BF1150" s="132">
        <f t="shared" si="728"/>
        <v>7.7710000000000001E-2</v>
      </c>
      <c r="BG1150" s="132">
        <f t="shared" si="739"/>
        <v>0</v>
      </c>
      <c r="BH1150" s="132"/>
      <c r="BI1150" s="132">
        <f t="shared" si="745"/>
        <v>1.7386000000000001</v>
      </c>
      <c r="BJ1150" s="132">
        <f t="shared" si="745"/>
        <v>3.10215</v>
      </c>
      <c r="BK1150" s="132">
        <f t="shared" si="745"/>
        <v>4.5676500000000004</v>
      </c>
      <c r="BL1150" s="132">
        <f t="shared" si="729"/>
        <v>0.60270000000000001</v>
      </c>
      <c r="BM1150" s="132">
        <f t="shared" si="740"/>
        <v>2.1372</v>
      </c>
      <c r="BN1150" s="132">
        <f t="shared" si="730"/>
        <v>1.0446600000000001</v>
      </c>
      <c r="BO1150" s="132"/>
      <c r="BP1150" s="132">
        <f t="shared" si="741"/>
        <v>5.0039500000000006</v>
      </c>
      <c r="BQ1150" s="132">
        <f t="shared" si="742"/>
        <v>12.8773</v>
      </c>
      <c r="BR1150" s="132">
        <f t="shared" si="743"/>
        <v>0.36331999999999998</v>
      </c>
      <c r="BS1150" s="132">
        <f t="shared" si="731"/>
        <v>0.13394</v>
      </c>
      <c r="BT1150" s="132">
        <f t="shared" si="732"/>
        <v>1.6113000000000002</v>
      </c>
      <c r="BU1150" s="132"/>
      <c r="BV1150" s="132">
        <f t="shared" si="744"/>
        <v>0.17500000000000002</v>
      </c>
      <c r="BW1150" s="133">
        <f t="shared" si="746"/>
        <v>1.7151000000000001</v>
      </c>
      <c r="BX1150" s="133">
        <f t="shared" si="746"/>
        <v>1.8980000000000001</v>
      </c>
      <c r="BY1150" s="133">
        <f t="shared" si="733"/>
        <v>0.32919999999999999</v>
      </c>
      <c r="BZ1150" s="133">
        <f t="shared" si="734"/>
        <v>0.51970000000000005</v>
      </c>
      <c r="CA1150" s="133">
        <f t="shared" si="735"/>
        <v>1.12E-2</v>
      </c>
      <c r="CB1150" s="133">
        <f t="shared" si="736"/>
        <v>9.3804999999999996</v>
      </c>
      <c r="CC1150" s="133"/>
      <c r="CD1150" s="133">
        <f t="shared" si="737"/>
        <v>2.2410000000000001</v>
      </c>
    </row>
    <row r="1151" spans="1:82" ht="15.75" x14ac:dyDescent="0.25">
      <c r="A1151" s="125">
        <v>44249</v>
      </c>
      <c r="B1151" s="138">
        <v>18425</v>
      </c>
      <c r="C1151" s="138">
        <v>65179</v>
      </c>
      <c r="D1151" s="138">
        <v>95939</v>
      </c>
      <c r="E1151" s="138">
        <v>23990</v>
      </c>
      <c r="F1151" s="138">
        <v>52305</v>
      </c>
      <c r="G1151" s="138">
        <v>2010</v>
      </c>
      <c r="H1151" s="138">
        <v>19004</v>
      </c>
      <c r="I1151" s="138">
        <v>21882</v>
      </c>
      <c r="J1151" s="138">
        <v>137011</v>
      </c>
      <c r="K1151" s="138">
        <v>106762</v>
      </c>
      <c r="L1151" s="138">
        <v>5545</v>
      </c>
      <c r="M1151" s="138">
        <v>22450</v>
      </c>
      <c r="N1151" s="138">
        <v>160</v>
      </c>
      <c r="O1151" s="138">
        <v>17920</v>
      </c>
      <c r="P1151" s="138">
        <v>23327</v>
      </c>
      <c r="Q1151" s="146">
        <v>3292</v>
      </c>
      <c r="R1151" s="138">
        <v>17219</v>
      </c>
      <c r="S1151" s="138">
        <v>61826</v>
      </c>
      <c r="T1151" s="138">
        <v>11614</v>
      </c>
      <c r="U1151" s="138">
        <v>7405</v>
      </c>
      <c r="V1151" s="138">
        <v>35394</v>
      </c>
      <c r="W1151" s="146">
        <v>35079</v>
      </c>
      <c r="X1151" s="138">
        <v>21323</v>
      </c>
      <c r="Y1151" s="138">
        <v>15799</v>
      </c>
      <c r="Z1151" s="135">
        <v>13981</v>
      </c>
      <c r="AA1151" s="138">
        <v>66929</v>
      </c>
      <c r="AB1151" s="138">
        <v>1475</v>
      </c>
      <c r="AC1151" s="138">
        <v>760</v>
      </c>
      <c r="AD1151" s="138">
        <v>7323</v>
      </c>
      <c r="AE1151" s="138">
        <v>66054</v>
      </c>
      <c r="AF1151" s="138">
        <v>11964</v>
      </c>
      <c r="AG1151" s="138">
        <v>19910</v>
      </c>
      <c r="AH1151" s="138">
        <v>71960</v>
      </c>
      <c r="AI1151" s="138">
        <v>58010</v>
      </c>
      <c r="AJ1151" s="138">
        <v>367480</v>
      </c>
      <c r="AK1151" s="128">
        <f t="shared" si="751"/>
        <v>0.22450000000000001</v>
      </c>
      <c r="AL1151" s="129">
        <f t="shared" si="752"/>
        <v>1.8425</v>
      </c>
      <c r="AM1151" s="129">
        <f t="shared" si="756"/>
        <v>3.25895</v>
      </c>
      <c r="AN1151" s="129">
        <f t="shared" si="756"/>
        <v>4.7969499999999998</v>
      </c>
      <c r="AO1151" s="129">
        <f t="shared" si="754"/>
        <v>13.7011</v>
      </c>
      <c r="AP1151" s="129">
        <f t="shared" si="755"/>
        <v>5.3380999999999998</v>
      </c>
      <c r="AQ1151" s="129">
        <f t="shared" si="750"/>
        <v>7.1959999999999996E-2</v>
      </c>
      <c r="AR1151" s="129">
        <f t="shared" si="750"/>
        <v>5.8009999999999999E-2</v>
      </c>
      <c r="AT1151" s="131">
        <f t="shared" si="738"/>
        <v>44249</v>
      </c>
      <c r="AU1151" s="132">
        <f t="shared" si="717"/>
        <v>0.66054000000000002</v>
      </c>
      <c r="AV1151" s="132">
        <f t="shared" si="718"/>
        <v>0.66929000000000005</v>
      </c>
      <c r="AW1151" s="132">
        <f t="shared" si="719"/>
        <v>0.61826000000000003</v>
      </c>
      <c r="AX1151" s="132">
        <f t="shared" si="720"/>
        <v>7.6000000000000009E-3</v>
      </c>
      <c r="AY1151" s="132">
        <f t="shared" si="721"/>
        <v>1.4750000000000001E-2</v>
      </c>
      <c r="AZ1151" s="132">
        <f t="shared" si="722"/>
        <v>0.35394000000000003</v>
      </c>
      <c r="BA1151" s="132">
        <f t="shared" si="723"/>
        <v>0.15799000000000002</v>
      </c>
      <c r="BB1151" s="132">
        <f t="shared" si="724"/>
        <v>0.70158000000000009</v>
      </c>
      <c r="BC1151" s="132">
        <f t="shared" si="725"/>
        <v>0.13981000000000002</v>
      </c>
      <c r="BD1151" s="132">
        <f t="shared" si="726"/>
        <v>0.21323000000000003</v>
      </c>
      <c r="BE1151" s="132">
        <f t="shared" si="727"/>
        <v>0.11964000000000001</v>
      </c>
      <c r="BF1151" s="132">
        <f t="shared" si="728"/>
        <v>7.3230000000000003E-2</v>
      </c>
      <c r="BG1151" s="132">
        <f t="shared" si="739"/>
        <v>1.9910000000000001E-2</v>
      </c>
      <c r="BH1151" s="132"/>
      <c r="BI1151" s="132">
        <f t="shared" si="745"/>
        <v>1.8425</v>
      </c>
      <c r="BJ1151" s="132">
        <f t="shared" si="745"/>
        <v>3.25895</v>
      </c>
      <c r="BK1151" s="132">
        <f t="shared" si="745"/>
        <v>4.7969499999999998</v>
      </c>
      <c r="BL1151" s="132">
        <f t="shared" si="729"/>
        <v>0.74050000000000005</v>
      </c>
      <c r="BM1151" s="132">
        <f t="shared" si="740"/>
        <v>2.399</v>
      </c>
      <c r="BN1151" s="132">
        <f t="shared" si="730"/>
        <v>1.0461</v>
      </c>
      <c r="BO1151" s="132"/>
      <c r="BP1151" s="132">
        <f t="shared" si="741"/>
        <v>5.3380999999999998</v>
      </c>
      <c r="BQ1151" s="132">
        <f t="shared" si="742"/>
        <v>13.7011</v>
      </c>
      <c r="BR1151" s="132">
        <f t="shared" si="743"/>
        <v>0.36747999999999997</v>
      </c>
      <c r="BS1151" s="132">
        <f t="shared" si="731"/>
        <v>0.11614000000000001</v>
      </c>
      <c r="BT1151" s="132">
        <f t="shared" si="732"/>
        <v>1.7219</v>
      </c>
      <c r="BU1151" s="132"/>
      <c r="BV1151" s="132">
        <f t="shared" si="744"/>
        <v>0.20100000000000001</v>
      </c>
      <c r="BW1151" s="133">
        <f t="shared" si="746"/>
        <v>1.9004000000000001</v>
      </c>
      <c r="BX1151" s="133">
        <f t="shared" si="746"/>
        <v>2.1882000000000001</v>
      </c>
      <c r="BY1151" s="133">
        <f t="shared" si="733"/>
        <v>0.32919999999999999</v>
      </c>
      <c r="BZ1151" s="133">
        <f t="shared" si="734"/>
        <v>0.55449999999999999</v>
      </c>
      <c r="CA1151" s="133">
        <f t="shared" si="735"/>
        <v>1.6E-2</v>
      </c>
      <c r="CB1151" s="133">
        <f t="shared" si="736"/>
        <v>8.9600000000000009</v>
      </c>
      <c r="CC1151" s="133"/>
      <c r="CD1151" s="133">
        <f t="shared" si="737"/>
        <v>2.3327</v>
      </c>
    </row>
    <row r="1152" spans="1:82" ht="15.75" x14ac:dyDescent="0.25">
      <c r="A1152" s="125">
        <v>44250</v>
      </c>
      <c r="B1152" s="138">
        <v>18000</v>
      </c>
      <c r="C1152" s="138">
        <v>64485</v>
      </c>
      <c r="D1152" s="138">
        <v>95451</v>
      </c>
      <c r="E1152" s="138">
        <v>24919</v>
      </c>
      <c r="F1152" s="138">
        <v>50997</v>
      </c>
      <c r="G1152" s="138">
        <v>1728</v>
      </c>
      <c r="H1152" s="138">
        <v>19296</v>
      </c>
      <c r="I1152" s="138">
        <v>22188</v>
      </c>
      <c r="J1152" s="138">
        <v>136097</v>
      </c>
      <c r="K1152" s="138">
        <v>106928</v>
      </c>
      <c r="L1152" s="138">
        <v>5825</v>
      </c>
      <c r="M1152" s="138">
        <v>21478</v>
      </c>
      <c r="N1152" s="138">
        <v>174</v>
      </c>
      <c r="O1152" s="138">
        <v>17811</v>
      </c>
      <c r="P1152" s="138">
        <v>23371</v>
      </c>
      <c r="Q1152" s="146">
        <v>3292</v>
      </c>
      <c r="R1152" s="138">
        <v>18661</v>
      </c>
      <c r="S1152" s="138">
        <v>62135</v>
      </c>
      <c r="T1152" s="138">
        <v>12921</v>
      </c>
      <c r="U1152" s="138">
        <v>8439</v>
      </c>
      <c r="V1152" s="138">
        <v>35083</v>
      </c>
      <c r="W1152" s="146">
        <v>35079</v>
      </c>
      <c r="X1152" s="138">
        <v>20085</v>
      </c>
      <c r="Y1152" s="138">
        <v>15180</v>
      </c>
      <c r="Z1152" s="135">
        <v>13981</v>
      </c>
      <c r="AA1152" s="138">
        <v>62520</v>
      </c>
      <c r="AB1152" s="138">
        <v>1310</v>
      </c>
      <c r="AC1152" s="138">
        <v>693</v>
      </c>
      <c r="AD1152" s="138">
        <v>8645</v>
      </c>
      <c r="AE1152" s="138">
        <v>79297</v>
      </c>
      <c r="AF1152" s="138">
        <v>8865</v>
      </c>
      <c r="AG1152" s="138">
        <v>7890</v>
      </c>
      <c r="AH1152" s="138">
        <v>55330</v>
      </c>
      <c r="AI1152" s="138">
        <v>47300</v>
      </c>
      <c r="AJ1152" s="138">
        <v>252760</v>
      </c>
      <c r="AK1152" s="128">
        <f t="shared" si="751"/>
        <v>0.21478000000000003</v>
      </c>
      <c r="AL1152" s="129">
        <f t="shared" si="752"/>
        <v>1.8</v>
      </c>
      <c r="AM1152" s="129">
        <f t="shared" si="756"/>
        <v>3.2242500000000001</v>
      </c>
      <c r="AN1152" s="129">
        <f t="shared" si="756"/>
        <v>4.7725499999999998</v>
      </c>
      <c r="AO1152" s="129">
        <f t="shared" si="754"/>
        <v>13.6097</v>
      </c>
      <c r="AP1152" s="129">
        <f t="shared" si="755"/>
        <v>5.3464</v>
      </c>
      <c r="AQ1152" s="129">
        <f t="shared" si="750"/>
        <v>5.5329999999999997E-2</v>
      </c>
      <c r="AR1152" s="129">
        <f t="shared" si="750"/>
        <v>4.7299999999999995E-2</v>
      </c>
      <c r="AT1152" s="131">
        <f t="shared" si="738"/>
        <v>44250</v>
      </c>
      <c r="AU1152" s="132">
        <f t="shared" si="717"/>
        <v>0.79297000000000006</v>
      </c>
      <c r="AV1152" s="132">
        <f t="shared" si="718"/>
        <v>0.62520000000000009</v>
      </c>
      <c r="AW1152" s="132">
        <f t="shared" si="719"/>
        <v>0.62135000000000007</v>
      </c>
      <c r="AX1152" s="132">
        <f t="shared" si="720"/>
        <v>6.9300000000000004E-3</v>
      </c>
      <c r="AY1152" s="132">
        <f t="shared" si="721"/>
        <v>1.3100000000000001E-2</v>
      </c>
      <c r="AZ1152" s="132">
        <f t="shared" si="722"/>
        <v>0.35083000000000003</v>
      </c>
      <c r="BA1152" s="132">
        <f t="shared" si="723"/>
        <v>0.15180000000000002</v>
      </c>
      <c r="BB1152" s="132">
        <f t="shared" si="724"/>
        <v>0.70158000000000009</v>
      </c>
      <c r="BC1152" s="132">
        <f t="shared" si="725"/>
        <v>0.13981000000000002</v>
      </c>
      <c r="BD1152" s="132">
        <f t="shared" si="726"/>
        <v>0.20085000000000003</v>
      </c>
      <c r="BE1152" s="132">
        <f t="shared" si="727"/>
        <v>8.8650000000000007E-2</v>
      </c>
      <c r="BF1152" s="132">
        <f t="shared" si="728"/>
        <v>8.6450000000000013E-2</v>
      </c>
      <c r="BG1152" s="132">
        <f t="shared" si="739"/>
        <v>7.8899999999999994E-3</v>
      </c>
      <c r="BH1152" s="132"/>
      <c r="BI1152" s="132">
        <f t="shared" si="745"/>
        <v>1.8</v>
      </c>
      <c r="BJ1152" s="132">
        <f t="shared" si="745"/>
        <v>3.2242500000000001</v>
      </c>
      <c r="BK1152" s="132">
        <f t="shared" si="745"/>
        <v>4.7725499999999998</v>
      </c>
      <c r="BL1152" s="132">
        <f t="shared" si="729"/>
        <v>0.84390000000000009</v>
      </c>
      <c r="BM1152" s="132">
        <f t="shared" si="740"/>
        <v>2.4919000000000002</v>
      </c>
      <c r="BN1152" s="132">
        <f t="shared" si="730"/>
        <v>1.0199400000000001</v>
      </c>
      <c r="BO1152" s="132"/>
      <c r="BP1152" s="132">
        <f t="shared" si="741"/>
        <v>5.3464</v>
      </c>
      <c r="BQ1152" s="132">
        <f t="shared" si="742"/>
        <v>13.6097</v>
      </c>
      <c r="BR1152" s="132">
        <f t="shared" si="743"/>
        <v>0.25275999999999998</v>
      </c>
      <c r="BS1152" s="132">
        <f t="shared" si="731"/>
        <v>0.12921000000000002</v>
      </c>
      <c r="BT1152" s="132">
        <f t="shared" si="732"/>
        <v>1.8661000000000001</v>
      </c>
      <c r="BU1152" s="132"/>
      <c r="BV1152" s="132">
        <f t="shared" si="744"/>
        <v>0.17280000000000001</v>
      </c>
      <c r="BW1152" s="133">
        <f t="shared" si="746"/>
        <v>1.9296</v>
      </c>
      <c r="BX1152" s="133">
        <f t="shared" si="746"/>
        <v>2.2188000000000003</v>
      </c>
      <c r="BY1152" s="133">
        <f t="shared" si="733"/>
        <v>0.32919999999999999</v>
      </c>
      <c r="BZ1152" s="133">
        <f t="shared" si="734"/>
        <v>0.58250000000000002</v>
      </c>
      <c r="CA1152" s="133">
        <f t="shared" si="735"/>
        <v>1.7400000000000002E-2</v>
      </c>
      <c r="CB1152" s="133">
        <f t="shared" si="736"/>
        <v>8.9055</v>
      </c>
      <c r="CC1152" s="133"/>
      <c r="CD1152" s="133">
        <f t="shared" si="737"/>
        <v>2.3371</v>
      </c>
    </row>
    <row r="1153" spans="1:82" ht="15.75" x14ac:dyDescent="0.25">
      <c r="A1153" s="125">
        <v>44251</v>
      </c>
      <c r="B1153" s="138">
        <v>17106</v>
      </c>
      <c r="C1153" s="138">
        <v>62158</v>
      </c>
      <c r="D1153" s="138">
        <v>92181</v>
      </c>
      <c r="E1153" s="138">
        <v>23423</v>
      </c>
      <c r="F1153" s="138">
        <v>49821</v>
      </c>
      <c r="G1153" s="138">
        <v>1514</v>
      </c>
      <c r="H1153" s="138">
        <v>16484</v>
      </c>
      <c r="I1153" s="138">
        <v>18531</v>
      </c>
      <c r="J1153" s="138">
        <v>130887</v>
      </c>
      <c r="K1153" s="138">
        <v>102828</v>
      </c>
      <c r="L1153" s="138">
        <v>5259</v>
      </c>
      <c r="M1153" s="138">
        <v>20610</v>
      </c>
      <c r="N1153" s="138">
        <v>174</v>
      </c>
      <c r="O1153" s="138">
        <v>16597</v>
      </c>
      <c r="P1153" s="138">
        <v>20560</v>
      </c>
      <c r="Q1153" s="146">
        <v>3292</v>
      </c>
      <c r="R1153" s="138">
        <v>17443</v>
      </c>
      <c r="S1153" s="138">
        <v>61323</v>
      </c>
      <c r="T1153" s="138">
        <v>10520</v>
      </c>
      <c r="U1153" s="138">
        <v>6935</v>
      </c>
      <c r="V1153" s="138">
        <v>32781</v>
      </c>
      <c r="W1153" s="146">
        <v>35079</v>
      </c>
      <c r="X1153" s="138">
        <v>17882</v>
      </c>
      <c r="Y1153" s="138">
        <v>13995</v>
      </c>
      <c r="Z1153" s="135">
        <v>13981</v>
      </c>
      <c r="AA1153" s="138">
        <v>63126</v>
      </c>
      <c r="AB1153" s="138">
        <v>1050</v>
      </c>
      <c r="AC1153" s="138">
        <v>525</v>
      </c>
      <c r="AD1153" s="138">
        <v>5462</v>
      </c>
      <c r="AE1153" s="138">
        <v>86191</v>
      </c>
      <c r="AF1153" s="138">
        <v>8399</v>
      </c>
      <c r="AG1153" s="138">
        <v>11010</v>
      </c>
      <c r="AH1153" s="138">
        <v>67460</v>
      </c>
      <c r="AI1153" s="138">
        <v>51260</v>
      </c>
      <c r="AJ1153" s="138">
        <v>381280</v>
      </c>
      <c r="AK1153" s="128">
        <f t="shared" si="751"/>
        <v>0.20610000000000001</v>
      </c>
      <c r="AL1153" s="129">
        <f t="shared" si="752"/>
        <v>1.7106000000000001</v>
      </c>
      <c r="AM1153" s="129">
        <f t="shared" si="756"/>
        <v>3.1079000000000003</v>
      </c>
      <c r="AN1153" s="129">
        <f t="shared" si="756"/>
        <v>4.6090499999999999</v>
      </c>
      <c r="AO1153" s="129">
        <f t="shared" si="754"/>
        <v>13.088700000000001</v>
      </c>
      <c r="AP1153" s="129">
        <f t="shared" si="755"/>
        <v>5.1414</v>
      </c>
      <c r="AQ1153" s="129">
        <f t="shared" si="750"/>
        <v>6.7459999999999992E-2</v>
      </c>
      <c r="AR1153" s="129">
        <f t="shared" si="750"/>
        <v>5.126E-2</v>
      </c>
      <c r="AT1153" s="131">
        <f t="shared" si="738"/>
        <v>44251</v>
      </c>
      <c r="AU1153" s="132">
        <f t="shared" si="717"/>
        <v>0.86191000000000006</v>
      </c>
      <c r="AV1153" s="132">
        <f t="shared" si="718"/>
        <v>0.63126000000000004</v>
      </c>
      <c r="AW1153" s="132">
        <f t="shared" si="719"/>
        <v>0.61323000000000005</v>
      </c>
      <c r="AX1153" s="132">
        <f t="shared" si="720"/>
        <v>5.2500000000000003E-3</v>
      </c>
      <c r="AY1153" s="132">
        <f t="shared" si="721"/>
        <v>1.0500000000000001E-2</v>
      </c>
      <c r="AZ1153" s="132">
        <f t="shared" si="722"/>
        <v>0.32781000000000005</v>
      </c>
      <c r="BA1153" s="132">
        <f t="shared" si="723"/>
        <v>0.13995000000000002</v>
      </c>
      <c r="BB1153" s="132">
        <f t="shared" si="724"/>
        <v>0.70158000000000009</v>
      </c>
      <c r="BC1153" s="132">
        <f t="shared" si="725"/>
        <v>0.13981000000000002</v>
      </c>
      <c r="BD1153" s="132">
        <f t="shared" si="726"/>
        <v>0.17882000000000001</v>
      </c>
      <c r="BE1153" s="132">
        <f t="shared" si="727"/>
        <v>8.3990000000000009E-2</v>
      </c>
      <c r="BF1153" s="132">
        <f t="shared" si="728"/>
        <v>5.4620000000000002E-2</v>
      </c>
      <c r="BG1153" s="132">
        <f t="shared" si="739"/>
        <v>1.1009999999999999E-2</v>
      </c>
      <c r="BH1153" s="132"/>
      <c r="BI1153" s="132">
        <f t="shared" si="745"/>
        <v>1.7106000000000001</v>
      </c>
      <c r="BJ1153" s="132">
        <f t="shared" si="745"/>
        <v>3.1079000000000003</v>
      </c>
      <c r="BK1153" s="132">
        <f t="shared" si="745"/>
        <v>4.6090499999999999</v>
      </c>
      <c r="BL1153" s="132">
        <f t="shared" si="729"/>
        <v>0.69350000000000001</v>
      </c>
      <c r="BM1153" s="132">
        <f t="shared" si="740"/>
        <v>2.3423000000000003</v>
      </c>
      <c r="BN1153" s="132">
        <f t="shared" si="730"/>
        <v>0.99642000000000008</v>
      </c>
      <c r="BO1153" s="132"/>
      <c r="BP1153" s="132">
        <f t="shared" si="741"/>
        <v>5.1414</v>
      </c>
      <c r="BQ1153" s="132">
        <f t="shared" si="742"/>
        <v>13.088700000000001</v>
      </c>
      <c r="BR1153" s="132">
        <f t="shared" si="743"/>
        <v>0.38128000000000001</v>
      </c>
      <c r="BS1153" s="132">
        <f t="shared" si="731"/>
        <v>0.1052</v>
      </c>
      <c r="BT1153" s="132">
        <f t="shared" si="732"/>
        <v>1.7443000000000002</v>
      </c>
      <c r="BU1153" s="132"/>
      <c r="BV1153" s="132">
        <f t="shared" si="744"/>
        <v>0.15140000000000001</v>
      </c>
      <c r="BW1153" s="133">
        <f t="shared" si="746"/>
        <v>1.6484000000000001</v>
      </c>
      <c r="BX1153" s="133">
        <f t="shared" si="746"/>
        <v>1.8531000000000002</v>
      </c>
      <c r="BY1153" s="133">
        <f t="shared" si="733"/>
        <v>0.32919999999999999</v>
      </c>
      <c r="BZ1153" s="133">
        <f t="shared" si="734"/>
        <v>0.52590000000000003</v>
      </c>
      <c r="CA1153" s="133">
        <f t="shared" si="735"/>
        <v>1.7400000000000002E-2</v>
      </c>
      <c r="CB1153" s="133">
        <f t="shared" si="736"/>
        <v>8.2985000000000007</v>
      </c>
      <c r="CC1153" s="133"/>
      <c r="CD1153" s="133">
        <f t="shared" si="737"/>
        <v>2.056</v>
      </c>
    </row>
    <row r="1154" spans="1:82" ht="15.75" x14ac:dyDescent="0.25">
      <c r="A1154" s="125">
        <v>44252</v>
      </c>
      <c r="B1154" s="138">
        <v>16774</v>
      </c>
      <c r="C1154" s="138">
        <v>60250</v>
      </c>
      <c r="D1154" s="138">
        <v>89759</v>
      </c>
      <c r="E1154" s="138">
        <v>22035</v>
      </c>
      <c r="F1154" s="138">
        <v>48716</v>
      </c>
      <c r="G1154" s="138">
        <v>1386</v>
      </c>
      <c r="H1154" s="138">
        <v>15054</v>
      </c>
      <c r="I1154" s="138">
        <v>16351</v>
      </c>
      <c r="J1154" s="138">
        <v>127239</v>
      </c>
      <c r="K1154" s="138">
        <v>99868</v>
      </c>
      <c r="L1154" s="138">
        <v>4768</v>
      </c>
      <c r="M1154" s="138">
        <v>20166</v>
      </c>
      <c r="N1154" s="138">
        <v>160</v>
      </c>
      <c r="O1154" s="138">
        <v>16031</v>
      </c>
      <c r="P1154" s="138">
        <v>18381</v>
      </c>
      <c r="Q1154" s="146">
        <v>3292</v>
      </c>
      <c r="R1154" s="138">
        <v>16225</v>
      </c>
      <c r="S1154" s="138">
        <v>59370</v>
      </c>
      <c r="T1154" s="138">
        <v>12718</v>
      </c>
      <c r="U1154" s="138">
        <v>6039</v>
      </c>
      <c r="V1154" s="138">
        <v>31361</v>
      </c>
      <c r="W1154" s="146">
        <v>35079</v>
      </c>
      <c r="X1154" s="138">
        <v>16565</v>
      </c>
      <c r="Y1154" s="138">
        <v>13700</v>
      </c>
      <c r="Z1154" s="135">
        <v>13981</v>
      </c>
      <c r="AA1154" s="138">
        <v>59262</v>
      </c>
      <c r="AB1154" s="138">
        <v>1006</v>
      </c>
      <c r="AC1154" s="138">
        <v>463</v>
      </c>
      <c r="AD1154" s="138">
        <v>8979</v>
      </c>
      <c r="AE1154" s="138">
        <v>85464</v>
      </c>
      <c r="AF1154" s="138">
        <v>8416</v>
      </c>
      <c r="AG1154" s="138">
        <v>2240</v>
      </c>
      <c r="AH1154" s="138">
        <v>67920</v>
      </c>
      <c r="AI1154" s="138">
        <v>54780</v>
      </c>
      <c r="AJ1154" s="138">
        <v>387040</v>
      </c>
      <c r="AK1154" s="128">
        <f t="shared" si="751"/>
        <v>0.20166000000000001</v>
      </c>
      <c r="AL1154" s="129">
        <f t="shared" si="752"/>
        <v>1.6774</v>
      </c>
      <c r="AM1154" s="129">
        <f t="shared" si="756"/>
        <v>3.0125000000000002</v>
      </c>
      <c r="AN1154" s="129">
        <f t="shared" si="756"/>
        <v>4.4879500000000005</v>
      </c>
      <c r="AO1154" s="129">
        <f t="shared" si="754"/>
        <v>12.7239</v>
      </c>
      <c r="AP1154" s="129">
        <f t="shared" si="755"/>
        <v>4.9934000000000003</v>
      </c>
      <c r="AQ1154" s="129">
        <f t="shared" si="750"/>
        <v>6.7919999999999994E-2</v>
      </c>
      <c r="AR1154" s="129">
        <f t="shared" si="750"/>
        <v>5.4779999999999995E-2</v>
      </c>
      <c r="AT1154" s="131">
        <f t="shared" si="738"/>
        <v>44252</v>
      </c>
      <c r="AU1154" s="132">
        <f t="shared" si="717"/>
        <v>0.85464000000000007</v>
      </c>
      <c r="AV1154" s="132">
        <f t="shared" si="718"/>
        <v>0.59262000000000004</v>
      </c>
      <c r="AW1154" s="132">
        <f t="shared" si="719"/>
        <v>0.59370000000000001</v>
      </c>
      <c r="AX1154" s="132">
        <f t="shared" si="720"/>
        <v>4.6300000000000004E-3</v>
      </c>
      <c r="AY1154" s="132">
        <f t="shared" si="721"/>
        <v>1.0060000000000001E-2</v>
      </c>
      <c r="AZ1154" s="132">
        <f t="shared" si="722"/>
        <v>0.31361</v>
      </c>
      <c r="BA1154" s="132">
        <f t="shared" si="723"/>
        <v>0.13700000000000001</v>
      </c>
      <c r="BB1154" s="132">
        <f t="shared" si="724"/>
        <v>0.70158000000000009</v>
      </c>
      <c r="BC1154" s="132">
        <f t="shared" si="725"/>
        <v>0.13981000000000002</v>
      </c>
      <c r="BD1154" s="132">
        <f t="shared" si="726"/>
        <v>0.16565000000000002</v>
      </c>
      <c r="BE1154" s="132">
        <f t="shared" si="727"/>
        <v>8.4160000000000013E-2</v>
      </c>
      <c r="BF1154" s="132">
        <f t="shared" si="728"/>
        <v>8.9790000000000009E-2</v>
      </c>
      <c r="BG1154" s="132">
        <f t="shared" si="739"/>
        <v>2.2399999999999998E-3</v>
      </c>
      <c r="BH1154" s="132"/>
      <c r="BI1154" s="132">
        <f t="shared" si="745"/>
        <v>1.6774</v>
      </c>
      <c r="BJ1154" s="132">
        <f t="shared" si="745"/>
        <v>3.0125000000000002</v>
      </c>
      <c r="BK1154" s="132">
        <f t="shared" si="745"/>
        <v>4.4879500000000005</v>
      </c>
      <c r="BL1154" s="132">
        <f t="shared" si="729"/>
        <v>0.60389999999999999</v>
      </c>
      <c r="BM1154" s="132">
        <f t="shared" si="740"/>
        <v>2.2035</v>
      </c>
      <c r="BN1154" s="132">
        <f t="shared" si="730"/>
        <v>0.97432000000000007</v>
      </c>
      <c r="BO1154" s="132"/>
      <c r="BP1154" s="132">
        <f t="shared" si="741"/>
        <v>4.9934000000000003</v>
      </c>
      <c r="BQ1154" s="132">
        <f t="shared" si="742"/>
        <v>12.7239</v>
      </c>
      <c r="BR1154" s="132">
        <f t="shared" si="743"/>
        <v>0.38704</v>
      </c>
      <c r="BS1154" s="132">
        <f t="shared" si="731"/>
        <v>0.12718000000000002</v>
      </c>
      <c r="BT1154" s="132">
        <f t="shared" si="732"/>
        <v>1.6225000000000001</v>
      </c>
      <c r="BU1154" s="132"/>
      <c r="BV1154" s="132">
        <f t="shared" si="744"/>
        <v>0.1386</v>
      </c>
      <c r="BW1154" s="133">
        <f t="shared" si="746"/>
        <v>1.5054000000000001</v>
      </c>
      <c r="BX1154" s="133">
        <f t="shared" si="746"/>
        <v>1.6351</v>
      </c>
      <c r="BY1154" s="133">
        <f t="shared" si="733"/>
        <v>0.32919999999999999</v>
      </c>
      <c r="BZ1154" s="133">
        <f t="shared" si="734"/>
        <v>0.4768</v>
      </c>
      <c r="CA1154" s="133">
        <f t="shared" si="735"/>
        <v>1.6E-2</v>
      </c>
      <c r="CB1154" s="133">
        <f t="shared" si="736"/>
        <v>8.0154999999999994</v>
      </c>
      <c r="CC1154" s="133"/>
      <c r="CD1154" s="133">
        <f t="shared" si="737"/>
        <v>1.8381000000000001</v>
      </c>
    </row>
    <row r="1155" spans="1:82" ht="15.75" x14ac:dyDescent="0.25">
      <c r="A1155" s="125">
        <v>44253</v>
      </c>
      <c r="B1155" s="138">
        <v>16294</v>
      </c>
      <c r="C1155" s="138">
        <v>59024</v>
      </c>
      <c r="D1155" s="138">
        <v>88400</v>
      </c>
      <c r="E1155" s="138">
        <v>20838</v>
      </c>
      <c r="F1155" s="138">
        <v>48228</v>
      </c>
      <c r="G1155" s="138">
        <v>1331</v>
      </c>
      <c r="H1155" s="138">
        <v>13973</v>
      </c>
      <c r="I1155" s="138">
        <v>15307</v>
      </c>
      <c r="J1155" s="138">
        <v>124844</v>
      </c>
      <c r="K1155" s="138">
        <v>96521</v>
      </c>
      <c r="L1155" s="138">
        <v>4452</v>
      </c>
      <c r="M1155" s="138">
        <v>19166</v>
      </c>
      <c r="N1155" s="138">
        <v>101</v>
      </c>
      <c r="O1155" s="138">
        <v>16241</v>
      </c>
      <c r="P1155" s="138">
        <v>18034</v>
      </c>
      <c r="Q1155" s="146">
        <v>3292</v>
      </c>
      <c r="R1155" s="138">
        <v>16203</v>
      </c>
      <c r="S1155" s="138">
        <v>57656</v>
      </c>
      <c r="T1155" s="138">
        <v>10484</v>
      </c>
      <c r="U1155" s="138">
        <v>5593</v>
      </c>
      <c r="V1155" s="138">
        <v>30447</v>
      </c>
      <c r="W1155" s="146">
        <v>35079</v>
      </c>
      <c r="X1155" s="138">
        <v>14944</v>
      </c>
      <c r="Y1155" s="138">
        <v>13682</v>
      </c>
      <c r="Z1155" s="135">
        <v>13981</v>
      </c>
      <c r="AA1155" s="138">
        <v>59737</v>
      </c>
      <c r="AB1155" s="138">
        <v>916</v>
      </c>
      <c r="AC1155" s="138">
        <v>491</v>
      </c>
      <c r="AD1155" s="138">
        <v>6590</v>
      </c>
      <c r="AE1155" s="138">
        <v>88728</v>
      </c>
      <c r="AF1155" s="138">
        <v>7853</v>
      </c>
      <c r="AG1155" s="138">
        <v>11010</v>
      </c>
      <c r="AH1155" s="138">
        <v>53480</v>
      </c>
      <c r="AI1155" s="138">
        <v>33970</v>
      </c>
      <c r="AJ1155" s="138">
        <v>392280</v>
      </c>
      <c r="AK1155" s="128">
        <f t="shared" si="751"/>
        <v>0.19166000000000002</v>
      </c>
      <c r="AL1155" s="129">
        <f t="shared" si="752"/>
        <v>1.6294000000000002</v>
      </c>
      <c r="AM1155" s="129">
        <f t="shared" si="756"/>
        <v>2.9512</v>
      </c>
      <c r="AN1155" s="129">
        <f t="shared" si="756"/>
        <v>4.42</v>
      </c>
      <c r="AO1155" s="129">
        <f t="shared" si="754"/>
        <v>12.484400000000001</v>
      </c>
      <c r="AP1155" s="129">
        <f t="shared" si="755"/>
        <v>4.8260500000000004</v>
      </c>
      <c r="AQ1155" s="129">
        <f t="shared" si="750"/>
        <v>5.348E-2</v>
      </c>
      <c r="AR1155" s="129">
        <f t="shared" si="750"/>
        <v>3.397E-2</v>
      </c>
      <c r="AT1155" s="131">
        <f t="shared" si="738"/>
        <v>44253</v>
      </c>
      <c r="AU1155" s="132">
        <f t="shared" ref="AU1155:AU1218" si="757">(AE1155)*0.00001</f>
        <v>0.88728000000000007</v>
      </c>
      <c r="AV1155" s="132">
        <f t="shared" ref="AV1155:AV1218" si="758">(AA1155)*0.00001</f>
        <v>0.59737000000000007</v>
      </c>
      <c r="AW1155" s="132">
        <f t="shared" ref="AW1155:AW1218" si="759">(S1155)*0.00001</f>
        <v>0.57656000000000007</v>
      </c>
      <c r="AX1155" s="132">
        <f t="shared" ref="AX1155:AX1218" si="760">(AC1155)*0.00001</f>
        <v>4.9100000000000003E-3</v>
      </c>
      <c r="AY1155" s="132">
        <f t="shared" ref="AY1155:AY1218" si="761">(AB1155)*0.00001</f>
        <v>9.1600000000000015E-3</v>
      </c>
      <c r="AZ1155" s="132">
        <f t="shared" ref="AZ1155:AZ1218" si="762">(V1155)*0.00001</f>
        <v>0.30447000000000002</v>
      </c>
      <c r="BA1155" s="132">
        <f t="shared" ref="BA1155:BA1218" si="763">(Y1155)*0.00001</f>
        <v>0.13682000000000002</v>
      </c>
      <c r="BB1155" s="132">
        <f t="shared" ref="BB1155:BB1218" si="764">(W1155)*0.00002</f>
        <v>0.70158000000000009</v>
      </c>
      <c r="BC1155" s="132">
        <f t="shared" ref="BC1155:BC1218" si="765">(Z1155)*0.00001</f>
        <v>0.13981000000000002</v>
      </c>
      <c r="BD1155" s="132">
        <f t="shared" ref="BD1155:BD1218" si="766">(X1155)*0.00001</f>
        <v>0.14944000000000002</v>
      </c>
      <c r="BE1155" s="132">
        <f t="shared" ref="BE1155:BE1218" si="767">(AF1155)*0.00001</f>
        <v>7.8530000000000003E-2</v>
      </c>
      <c r="BF1155" s="132">
        <f t="shared" ref="BF1155:BF1218" si="768">(AD1155)*0.00001</f>
        <v>6.59E-2</v>
      </c>
      <c r="BG1155" s="132">
        <f t="shared" si="739"/>
        <v>1.1009999999999999E-2</v>
      </c>
      <c r="BH1155" s="132"/>
      <c r="BI1155" s="132">
        <f t="shared" si="745"/>
        <v>1.6294000000000002</v>
      </c>
      <c r="BJ1155" s="132">
        <f t="shared" si="745"/>
        <v>2.9512</v>
      </c>
      <c r="BK1155" s="132">
        <f t="shared" si="745"/>
        <v>4.42</v>
      </c>
      <c r="BL1155" s="132">
        <f t="shared" ref="BL1155:BL1218" si="769">(U1155)*0.0001</f>
        <v>0.55930000000000002</v>
      </c>
      <c r="BM1155" s="132">
        <f t="shared" si="740"/>
        <v>2.0838000000000001</v>
      </c>
      <c r="BN1155" s="132">
        <f t="shared" ref="BN1155:BN1218" si="770">(F1155)*0.00002</f>
        <v>0.96456000000000008</v>
      </c>
      <c r="BO1155" s="132"/>
      <c r="BP1155" s="132">
        <f t="shared" si="741"/>
        <v>4.8260500000000004</v>
      </c>
      <c r="BQ1155" s="132">
        <f t="shared" si="742"/>
        <v>12.484400000000001</v>
      </c>
      <c r="BR1155" s="132">
        <f t="shared" si="743"/>
        <v>0.39227999999999996</v>
      </c>
      <c r="BS1155" s="132">
        <f t="shared" ref="BS1155:BS1218" si="771">(T1155)*0.00001</f>
        <v>0.10484</v>
      </c>
      <c r="BT1155" s="132">
        <f t="shared" ref="BT1155:BT1218" si="772">(R1155)*0.0001</f>
        <v>1.6203000000000001</v>
      </c>
      <c r="BU1155" s="132"/>
      <c r="BV1155" s="132">
        <f t="shared" si="744"/>
        <v>0.1331</v>
      </c>
      <c r="BW1155" s="133">
        <f t="shared" si="746"/>
        <v>1.3973</v>
      </c>
      <c r="BX1155" s="133">
        <f t="shared" si="746"/>
        <v>1.5307000000000002</v>
      </c>
      <c r="BY1155" s="133">
        <f t="shared" ref="BY1155:BY1218" si="773">(Q1155)*0.0001</f>
        <v>0.32919999999999999</v>
      </c>
      <c r="BZ1155" s="133">
        <f t="shared" ref="BZ1155:BZ1218" si="774">(L1155)*0.0001</f>
        <v>0.44520000000000004</v>
      </c>
      <c r="CA1155" s="133">
        <f t="shared" ref="CA1155:CA1218" si="775">(N1155)*0.0001</f>
        <v>1.0100000000000001E-2</v>
      </c>
      <c r="CB1155" s="133">
        <f t="shared" ref="CB1155:CB1218" si="776">(O1155)*0.0005</f>
        <v>8.1204999999999998</v>
      </c>
      <c r="CC1155" s="133"/>
      <c r="CD1155" s="133">
        <f t="shared" ref="CD1155:CD1218" si="777">(P1155)*0.0001</f>
        <v>1.8034000000000001</v>
      </c>
    </row>
    <row r="1156" spans="1:82" ht="15.75" x14ac:dyDescent="0.25">
      <c r="A1156" s="125">
        <v>44254</v>
      </c>
      <c r="B1156" s="138">
        <v>17775</v>
      </c>
      <c r="C1156" s="138">
        <v>63334</v>
      </c>
      <c r="D1156" s="138">
        <v>93689</v>
      </c>
      <c r="E1156" s="138">
        <v>22454</v>
      </c>
      <c r="F1156" s="138">
        <v>52843</v>
      </c>
      <c r="G1156" s="138">
        <v>1804</v>
      </c>
      <c r="H1156" s="138">
        <v>17670</v>
      </c>
      <c r="I1156" s="138">
        <v>18726</v>
      </c>
      <c r="J1156" s="138">
        <v>133804</v>
      </c>
      <c r="K1156" s="138">
        <v>104314</v>
      </c>
      <c r="L1156" s="138">
        <v>5100</v>
      </c>
      <c r="M1156" s="138">
        <v>22338</v>
      </c>
      <c r="N1156" s="138">
        <v>147</v>
      </c>
      <c r="O1156" s="138">
        <v>19178</v>
      </c>
      <c r="P1156" s="138">
        <v>20846</v>
      </c>
      <c r="Q1156" s="146">
        <v>3292</v>
      </c>
      <c r="R1156" s="138">
        <v>17293</v>
      </c>
      <c r="S1156" s="138">
        <v>59466</v>
      </c>
      <c r="T1156" s="138">
        <v>14925</v>
      </c>
      <c r="U1156" s="138">
        <v>6420</v>
      </c>
      <c r="V1156" s="138">
        <v>33676</v>
      </c>
      <c r="W1156" s="146">
        <v>35079</v>
      </c>
      <c r="X1156" s="138">
        <v>20088</v>
      </c>
      <c r="Y1156" s="138">
        <v>15806</v>
      </c>
      <c r="Z1156" s="135">
        <v>13981</v>
      </c>
      <c r="AA1156" s="138">
        <v>62462</v>
      </c>
      <c r="AB1156" s="138">
        <v>1369</v>
      </c>
      <c r="AC1156" s="138">
        <v>738</v>
      </c>
      <c r="AD1156" s="138">
        <v>8657</v>
      </c>
      <c r="AE1156" s="138">
        <v>55148</v>
      </c>
      <c r="AF1156" s="138">
        <v>9416</v>
      </c>
      <c r="AG1156" s="138">
        <v>5820</v>
      </c>
      <c r="AH1156" s="138">
        <v>81430</v>
      </c>
      <c r="AI1156" s="138">
        <v>68850</v>
      </c>
      <c r="AJ1156" s="138">
        <v>389140</v>
      </c>
      <c r="AK1156" s="128">
        <f t="shared" si="751"/>
        <v>0.22338000000000002</v>
      </c>
      <c r="AL1156" s="129">
        <f t="shared" si="752"/>
        <v>1.7775000000000001</v>
      </c>
      <c r="AM1156" s="129">
        <f t="shared" si="756"/>
        <v>3.1667000000000001</v>
      </c>
      <c r="AN1156" s="129">
        <f t="shared" si="756"/>
        <v>4.68445</v>
      </c>
      <c r="AO1156" s="129">
        <f t="shared" si="754"/>
        <v>13.3804</v>
      </c>
      <c r="AP1156" s="129">
        <f t="shared" si="755"/>
        <v>5.2157</v>
      </c>
      <c r="AQ1156" s="129">
        <f t="shared" si="750"/>
        <v>8.1430000000000002E-2</v>
      </c>
      <c r="AR1156" s="129">
        <f t="shared" si="750"/>
        <v>6.8849999999999995E-2</v>
      </c>
      <c r="AT1156" s="131">
        <f t="shared" ref="AT1156:AT1219" si="778">A1156</f>
        <v>44254</v>
      </c>
      <c r="AU1156" s="132">
        <f t="shared" si="757"/>
        <v>0.55148000000000008</v>
      </c>
      <c r="AV1156" s="132">
        <f t="shared" si="758"/>
        <v>0.62462000000000006</v>
      </c>
      <c r="AW1156" s="132">
        <f t="shared" si="759"/>
        <v>0.59466000000000008</v>
      </c>
      <c r="AX1156" s="132">
        <f t="shared" si="760"/>
        <v>7.3800000000000003E-3</v>
      </c>
      <c r="AY1156" s="132">
        <f t="shared" si="761"/>
        <v>1.3690000000000001E-2</v>
      </c>
      <c r="AZ1156" s="132">
        <f t="shared" si="762"/>
        <v>0.33676</v>
      </c>
      <c r="BA1156" s="132">
        <f t="shared" si="763"/>
        <v>0.15806000000000001</v>
      </c>
      <c r="BB1156" s="132">
        <f t="shared" si="764"/>
        <v>0.70158000000000009</v>
      </c>
      <c r="BC1156" s="132">
        <f t="shared" si="765"/>
        <v>0.13981000000000002</v>
      </c>
      <c r="BD1156" s="132">
        <f t="shared" si="766"/>
        <v>0.20088</v>
      </c>
      <c r="BE1156" s="132">
        <f t="shared" si="767"/>
        <v>9.4160000000000008E-2</v>
      </c>
      <c r="BF1156" s="132">
        <f t="shared" si="768"/>
        <v>8.6570000000000008E-2</v>
      </c>
      <c r="BG1156" s="132">
        <f t="shared" ref="BG1156:BG1219" si="779">(AG1156)*0.000001</f>
        <v>5.8199999999999997E-3</v>
      </c>
      <c r="BH1156" s="132"/>
      <c r="BI1156" s="132">
        <f t="shared" si="745"/>
        <v>1.7775000000000001</v>
      </c>
      <c r="BJ1156" s="132">
        <f t="shared" si="745"/>
        <v>3.1667000000000001</v>
      </c>
      <c r="BK1156" s="132">
        <f t="shared" si="745"/>
        <v>4.68445</v>
      </c>
      <c r="BL1156" s="132">
        <f t="shared" si="769"/>
        <v>0.64200000000000002</v>
      </c>
      <c r="BM1156" s="132">
        <f t="shared" ref="BM1156:BM1219" si="780">((E1156)*0.0001)</f>
        <v>2.2454000000000001</v>
      </c>
      <c r="BN1156" s="132">
        <f t="shared" si="770"/>
        <v>1.0568600000000001</v>
      </c>
      <c r="BO1156" s="132"/>
      <c r="BP1156" s="132">
        <f t="shared" ref="BP1156:BP1219" si="781">(AP1156)</f>
        <v>5.2157</v>
      </c>
      <c r="BQ1156" s="132">
        <f t="shared" ref="BQ1156:BQ1219" si="782">(AO1156)</f>
        <v>13.3804</v>
      </c>
      <c r="BR1156" s="132">
        <f t="shared" ref="BR1156:BR1219" si="783">(AJ1156)*0.000001</f>
        <v>0.38913999999999999</v>
      </c>
      <c r="BS1156" s="132">
        <f t="shared" si="771"/>
        <v>0.14925000000000002</v>
      </c>
      <c r="BT1156" s="132">
        <f t="shared" si="772"/>
        <v>1.7293000000000001</v>
      </c>
      <c r="BU1156" s="132"/>
      <c r="BV1156" s="132">
        <f t="shared" ref="BV1156:BV1219" si="784">((G1156)*0.0001)</f>
        <v>0.1804</v>
      </c>
      <c r="BW1156" s="133">
        <f t="shared" si="746"/>
        <v>1.7670000000000001</v>
      </c>
      <c r="BX1156" s="133">
        <f t="shared" si="746"/>
        <v>1.8726</v>
      </c>
      <c r="BY1156" s="133">
        <f t="shared" si="773"/>
        <v>0.32919999999999999</v>
      </c>
      <c r="BZ1156" s="133">
        <f t="shared" si="774"/>
        <v>0.51</v>
      </c>
      <c r="CA1156" s="133">
        <f t="shared" si="775"/>
        <v>1.4700000000000001E-2</v>
      </c>
      <c r="CB1156" s="133">
        <f t="shared" si="776"/>
        <v>9.5890000000000004</v>
      </c>
      <c r="CC1156" s="133"/>
      <c r="CD1156" s="133">
        <f t="shared" si="777"/>
        <v>2.0846</v>
      </c>
    </row>
    <row r="1157" spans="1:82" ht="15.75" x14ac:dyDescent="0.25">
      <c r="A1157" s="125">
        <v>44255</v>
      </c>
      <c r="B1157" s="138">
        <v>19185</v>
      </c>
      <c r="C1157" s="138">
        <v>68048</v>
      </c>
      <c r="D1157" s="138">
        <v>99379</v>
      </c>
      <c r="E1157" s="138">
        <v>24720</v>
      </c>
      <c r="F1157" s="138">
        <v>55597</v>
      </c>
      <c r="G1157" s="138">
        <v>2034</v>
      </c>
      <c r="H1157" s="138">
        <v>19207</v>
      </c>
      <c r="I1157" s="138">
        <v>19868</v>
      </c>
      <c r="J1157" s="138">
        <v>141590</v>
      </c>
      <c r="K1157" s="138">
        <v>110916</v>
      </c>
      <c r="L1157" s="138">
        <v>5336</v>
      </c>
      <c r="M1157" s="138">
        <v>23955</v>
      </c>
      <c r="N1157" s="138">
        <v>217</v>
      </c>
      <c r="O1157" s="138">
        <v>19109</v>
      </c>
      <c r="P1157" s="138">
        <v>22189</v>
      </c>
      <c r="Q1157" s="146">
        <v>3292</v>
      </c>
      <c r="R1157" s="138">
        <v>18120</v>
      </c>
      <c r="S1157" s="138">
        <v>63162</v>
      </c>
      <c r="T1157" s="138">
        <v>13572</v>
      </c>
      <c r="U1157" s="138">
        <v>7638</v>
      </c>
      <c r="V1157" s="138">
        <v>38113</v>
      </c>
      <c r="W1157" s="146">
        <v>35079</v>
      </c>
      <c r="X1157" s="138">
        <v>24006</v>
      </c>
      <c r="Y1157" s="138">
        <v>17156</v>
      </c>
      <c r="Z1157" s="135">
        <v>13981</v>
      </c>
      <c r="AA1157" s="138">
        <v>70971</v>
      </c>
      <c r="AB1157" s="138">
        <v>1612</v>
      </c>
      <c r="AC1157" s="138">
        <v>727</v>
      </c>
      <c r="AD1157" s="138">
        <v>7633</v>
      </c>
      <c r="AE1157" s="138">
        <v>34700</v>
      </c>
      <c r="AF1157" s="138">
        <v>10467</v>
      </c>
      <c r="AG1157" s="138">
        <v>11010</v>
      </c>
      <c r="AH1157" s="138">
        <v>70640</v>
      </c>
      <c r="AI1157" s="138">
        <v>55890</v>
      </c>
      <c r="AJ1157" s="138">
        <v>385720</v>
      </c>
      <c r="AK1157" s="128">
        <f t="shared" si="751"/>
        <v>0.23955000000000001</v>
      </c>
      <c r="AL1157" s="129">
        <f t="shared" si="752"/>
        <v>1.9185000000000001</v>
      </c>
      <c r="AM1157" s="129">
        <f t="shared" si="756"/>
        <v>3.4024000000000001</v>
      </c>
      <c r="AN1157" s="129">
        <f t="shared" si="756"/>
        <v>4.9689500000000004</v>
      </c>
      <c r="AO1157" s="129">
        <f t="shared" si="754"/>
        <v>14.159000000000001</v>
      </c>
      <c r="AP1157" s="129">
        <f t="shared" si="755"/>
        <v>5.5457999999999998</v>
      </c>
      <c r="AQ1157" s="129">
        <f t="shared" si="750"/>
        <v>7.0639999999999994E-2</v>
      </c>
      <c r="AR1157" s="129">
        <f t="shared" si="750"/>
        <v>5.5889999999999995E-2</v>
      </c>
      <c r="AT1157" s="131">
        <f t="shared" si="778"/>
        <v>44255</v>
      </c>
      <c r="AU1157" s="132">
        <f t="shared" si="757"/>
        <v>0.34700000000000003</v>
      </c>
      <c r="AV1157" s="132">
        <f t="shared" si="758"/>
        <v>0.70971000000000006</v>
      </c>
      <c r="AW1157" s="132">
        <f t="shared" si="759"/>
        <v>0.63162000000000007</v>
      </c>
      <c r="AX1157" s="132">
        <f t="shared" si="760"/>
        <v>7.2700000000000004E-3</v>
      </c>
      <c r="AY1157" s="132">
        <f t="shared" si="761"/>
        <v>1.6120000000000002E-2</v>
      </c>
      <c r="AZ1157" s="132">
        <f t="shared" si="762"/>
        <v>0.38113000000000002</v>
      </c>
      <c r="BA1157" s="132">
        <f t="shared" si="763"/>
        <v>0.17156000000000002</v>
      </c>
      <c r="BB1157" s="132">
        <f t="shared" si="764"/>
        <v>0.70158000000000009</v>
      </c>
      <c r="BC1157" s="132">
        <f t="shared" si="765"/>
        <v>0.13981000000000002</v>
      </c>
      <c r="BD1157" s="132">
        <f t="shared" si="766"/>
        <v>0.24006000000000002</v>
      </c>
      <c r="BE1157" s="132">
        <f t="shared" si="767"/>
        <v>0.10467000000000001</v>
      </c>
      <c r="BF1157" s="132">
        <f t="shared" si="768"/>
        <v>7.6330000000000009E-2</v>
      </c>
      <c r="BG1157" s="132">
        <f t="shared" si="779"/>
        <v>1.1009999999999999E-2</v>
      </c>
      <c r="BH1157" s="132"/>
      <c r="BI1157" s="132">
        <f t="shared" si="745"/>
        <v>1.9185000000000001</v>
      </c>
      <c r="BJ1157" s="132">
        <f t="shared" si="745"/>
        <v>3.4024000000000001</v>
      </c>
      <c r="BK1157" s="132">
        <f t="shared" si="745"/>
        <v>4.9689500000000004</v>
      </c>
      <c r="BL1157" s="132">
        <f t="shared" si="769"/>
        <v>0.76380000000000003</v>
      </c>
      <c r="BM1157" s="132">
        <f t="shared" si="780"/>
        <v>2.472</v>
      </c>
      <c r="BN1157" s="132">
        <f t="shared" si="770"/>
        <v>1.1119400000000002</v>
      </c>
      <c r="BO1157" s="132"/>
      <c r="BP1157" s="132">
        <f t="shared" si="781"/>
        <v>5.5457999999999998</v>
      </c>
      <c r="BQ1157" s="132">
        <f t="shared" si="782"/>
        <v>14.159000000000001</v>
      </c>
      <c r="BR1157" s="132">
        <f t="shared" si="783"/>
        <v>0.38572000000000001</v>
      </c>
      <c r="BS1157" s="132">
        <f t="shared" si="771"/>
        <v>0.13572000000000001</v>
      </c>
      <c r="BT1157" s="132">
        <f t="shared" si="772"/>
        <v>1.8120000000000001</v>
      </c>
      <c r="BU1157" s="132"/>
      <c r="BV1157" s="132">
        <f t="shared" si="784"/>
        <v>0.2034</v>
      </c>
      <c r="BW1157" s="133">
        <f t="shared" si="746"/>
        <v>1.9207000000000001</v>
      </c>
      <c r="BX1157" s="133">
        <f t="shared" si="746"/>
        <v>1.9868000000000001</v>
      </c>
      <c r="BY1157" s="133">
        <f t="shared" si="773"/>
        <v>0.32919999999999999</v>
      </c>
      <c r="BZ1157" s="133">
        <f t="shared" si="774"/>
        <v>0.53360000000000007</v>
      </c>
      <c r="CA1157" s="133">
        <f t="shared" si="775"/>
        <v>2.1700000000000001E-2</v>
      </c>
      <c r="CB1157" s="133">
        <f t="shared" si="776"/>
        <v>9.5545000000000009</v>
      </c>
      <c r="CC1157" s="133"/>
      <c r="CD1157" s="133">
        <f t="shared" si="777"/>
        <v>2.2189000000000001</v>
      </c>
    </row>
    <row r="1158" spans="1:82" ht="15.75" x14ac:dyDescent="0.25">
      <c r="A1158" s="125">
        <v>44256</v>
      </c>
      <c r="B1158" s="138">
        <v>22057</v>
      </c>
      <c r="C1158" s="138">
        <v>77642</v>
      </c>
      <c r="D1158" s="138">
        <v>112742</v>
      </c>
      <c r="E1158" s="138">
        <v>32541</v>
      </c>
      <c r="F1158" s="138">
        <v>57595</v>
      </c>
      <c r="G1158" s="138">
        <v>2456</v>
      </c>
      <c r="H1158" s="138">
        <v>26288</v>
      </c>
      <c r="I1158" s="138">
        <v>25108</v>
      </c>
      <c r="J1158" s="138">
        <v>162684</v>
      </c>
      <c r="K1158" s="138">
        <v>130050</v>
      </c>
      <c r="L1158" s="138">
        <v>7296</v>
      </c>
      <c r="M1158" s="138">
        <v>27477</v>
      </c>
      <c r="N1158" s="138">
        <v>222</v>
      </c>
      <c r="O1158" s="138">
        <v>22216</v>
      </c>
      <c r="P1158" s="138">
        <v>27898</v>
      </c>
      <c r="Q1158" s="146">
        <v>3161</v>
      </c>
      <c r="R1158" s="138">
        <v>22741</v>
      </c>
      <c r="S1158" s="138">
        <v>72439</v>
      </c>
      <c r="T1158" s="138">
        <v>16106</v>
      </c>
      <c r="U1158" s="138">
        <v>12311</v>
      </c>
      <c r="V1158" s="138">
        <v>43063</v>
      </c>
      <c r="W1158" s="146">
        <v>31493</v>
      </c>
      <c r="X1158" s="138">
        <v>28743</v>
      </c>
      <c r="Y1158" s="138">
        <v>18913</v>
      </c>
      <c r="Z1158" s="146">
        <v>13281</v>
      </c>
      <c r="AA1158" s="138">
        <v>76504</v>
      </c>
      <c r="AB1158" s="138">
        <v>2289</v>
      </c>
      <c r="AC1158" s="138">
        <v>634</v>
      </c>
      <c r="AD1158" s="138">
        <v>9381</v>
      </c>
      <c r="AE1158" s="138">
        <v>39348</v>
      </c>
      <c r="AF1158" s="138">
        <v>13773</v>
      </c>
      <c r="AG1158" s="138">
        <v>6370</v>
      </c>
      <c r="AH1158" s="138">
        <v>63790</v>
      </c>
      <c r="AI1158" s="138">
        <v>52240</v>
      </c>
      <c r="AJ1158" s="138">
        <v>382960</v>
      </c>
      <c r="AK1158" s="128">
        <f t="shared" si="751"/>
        <v>0.27477000000000001</v>
      </c>
      <c r="AL1158" s="129">
        <f t="shared" si="752"/>
        <v>2.2057000000000002</v>
      </c>
      <c r="AM1158" s="129">
        <f t="shared" si="756"/>
        <v>3.8821000000000003</v>
      </c>
      <c r="AN1158" s="129">
        <f t="shared" si="756"/>
        <v>5.6371000000000002</v>
      </c>
      <c r="AO1158" s="129">
        <f t="shared" si="754"/>
        <v>16.2684</v>
      </c>
      <c r="AP1158" s="129">
        <f t="shared" si="755"/>
        <v>6.5025000000000004</v>
      </c>
      <c r="AQ1158" s="129">
        <f>(AH1158)*0.00001</f>
        <v>0.63790000000000002</v>
      </c>
      <c r="AR1158" s="129">
        <f>(AI1158)*0.00001</f>
        <v>0.52240000000000009</v>
      </c>
      <c r="AT1158" s="131">
        <f t="shared" si="778"/>
        <v>44256</v>
      </c>
      <c r="AU1158" s="132">
        <f t="shared" si="757"/>
        <v>0.39348000000000005</v>
      </c>
      <c r="AV1158" s="132">
        <f t="shared" si="758"/>
        <v>0.76504000000000005</v>
      </c>
      <c r="AW1158" s="132">
        <f t="shared" si="759"/>
        <v>0.72439000000000009</v>
      </c>
      <c r="AX1158" s="132">
        <f t="shared" si="760"/>
        <v>6.3400000000000001E-3</v>
      </c>
      <c r="AY1158" s="132">
        <f t="shared" si="761"/>
        <v>2.2890000000000001E-2</v>
      </c>
      <c r="AZ1158" s="132">
        <f t="shared" si="762"/>
        <v>0.43063000000000001</v>
      </c>
      <c r="BA1158" s="132">
        <f t="shared" si="763"/>
        <v>0.18913000000000002</v>
      </c>
      <c r="BB1158" s="132">
        <f t="shared" si="764"/>
        <v>0.62986000000000009</v>
      </c>
      <c r="BC1158" s="132">
        <f t="shared" si="765"/>
        <v>0.13281000000000001</v>
      </c>
      <c r="BD1158" s="132">
        <f t="shared" si="766"/>
        <v>0.28743000000000002</v>
      </c>
      <c r="BE1158" s="132">
        <f t="shared" si="767"/>
        <v>0.13773000000000002</v>
      </c>
      <c r="BF1158" s="132">
        <f t="shared" si="768"/>
        <v>9.3810000000000004E-2</v>
      </c>
      <c r="BG1158" s="132">
        <f t="shared" si="779"/>
        <v>6.3699999999999998E-3</v>
      </c>
      <c r="BH1158" s="132"/>
      <c r="BI1158" s="132">
        <f t="shared" si="745"/>
        <v>2.2057000000000002</v>
      </c>
      <c r="BJ1158" s="132">
        <f t="shared" si="745"/>
        <v>3.8821000000000003</v>
      </c>
      <c r="BK1158" s="132">
        <f t="shared" si="745"/>
        <v>5.6371000000000002</v>
      </c>
      <c r="BL1158" s="132">
        <f t="shared" si="769"/>
        <v>1.2311000000000001</v>
      </c>
      <c r="BM1158" s="132">
        <f t="shared" si="780"/>
        <v>3.2541000000000002</v>
      </c>
      <c r="BN1158" s="132">
        <f t="shared" si="770"/>
        <v>1.1519000000000001</v>
      </c>
      <c r="BO1158" s="132"/>
      <c r="BP1158" s="132">
        <f t="shared" si="781"/>
        <v>6.5025000000000004</v>
      </c>
      <c r="BQ1158" s="132">
        <f t="shared" si="782"/>
        <v>16.2684</v>
      </c>
      <c r="BR1158" s="132">
        <f t="shared" si="783"/>
        <v>0.38295999999999997</v>
      </c>
      <c r="BS1158" s="132">
        <f t="shared" si="771"/>
        <v>0.16106000000000001</v>
      </c>
      <c r="BT1158" s="132">
        <f t="shared" si="772"/>
        <v>2.2741000000000002</v>
      </c>
      <c r="BU1158" s="132"/>
      <c r="BV1158" s="132">
        <f t="shared" si="784"/>
        <v>0.24560000000000001</v>
      </c>
      <c r="BW1158" s="133">
        <f t="shared" si="746"/>
        <v>2.6288</v>
      </c>
      <c r="BX1158" s="133">
        <f t="shared" si="746"/>
        <v>2.5108000000000001</v>
      </c>
      <c r="BY1158" s="133">
        <f t="shared" si="773"/>
        <v>0.31609999999999999</v>
      </c>
      <c r="BZ1158" s="133">
        <f t="shared" si="774"/>
        <v>0.72960000000000003</v>
      </c>
      <c r="CA1158" s="133">
        <f t="shared" si="775"/>
        <v>2.2200000000000001E-2</v>
      </c>
      <c r="CB1158" s="133">
        <f t="shared" si="776"/>
        <v>11.108000000000001</v>
      </c>
      <c r="CC1158" s="133"/>
      <c r="CD1158" s="133">
        <f t="shared" si="777"/>
        <v>2.7898000000000001</v>
      </c>
    </row>
    <row r="1159" spans="1:82" ht="15.75" x14ac:dyDescent="0.25">
      <c r="A1159" s="125">
        <v>44257</v>
      </c>
      <c r="B1159" s="138">
        <v>19380</v>
      </c>
      <c r="C1159" s="138">
        <v>70313</v>
      </c>
      <c r="D1159" s="138">
        <v>104666</v>
      </c>
      <c r="E1159" s="138">
        <v>28284</v>
      </c>
      <c r="F1159" s="138">
        <v>53245</v>
      </c>
      <c r="G1159" s="138">
        <v>1687</v>
      </c>
      <c r="H1159" s="138">
        <v>20091</v>
      </c>
      <c r="I1159" s="138">
        <v>20372</v>
      </c>
      <c r="J1159" s="138">
        <v>147761</v>
      </c>
      <c r="K1159" s="138">
        <v>118610</v>
      </c>
      <c r="L1159" s="146">
        <v>6082</v>
      </c>
      <c r="M1159" s="138">
        <v>23876</v>
      </c>
      <c r="N1159" s="138">
        <v>129</v>
      </c>
      <c r="O1159" s="138">
        <v>20012</v>
      </c>
      <c r="P1159" s="146">
        <v>16833</v>
      </c>
      <c r="Q1159" s="146">
        <v>3161</v>
      </c>
      <c r="R1159" s="138">
        <v>20237</v>
      </c>
      <c r="S1159" s="138">
        <v>66849</v>
      </c>
      <c r="T1159" s="138">
        <v>12820</v>
      </c>
      <c r="U1159" s="138">
        <v>9519</v>
      </c>
      <c r="V1159" s="138">
        <v>37988</v>
      </c>
      <c r="W1159" s="146">
        <v>31493</v>
      </c>
      <c r="X1159" s="138">
        <v>20870</v>
      </c>
      <c r="Y1159" s="138">
        <v>15227</v>
      </c>
      <c r="Z1159" s="146">
        <v>13281</v>
      </c>
      <c r="AA1159" s="138">
        <v>71274</v>
      </c>
      <c r="AB1159" s="146">
        <v>1154</v>
      </c>
      <c r="AC1159" s="138">
        <v>469</v>
      </c>
      <c r="AD1159" s="138">
        <v>7214</v>
      </c>
      <c r="AE1159" s="138">
        <v>41867</v>
      </c>
      <c r="AF1159" s="138">
        <v>9833</v>
      </c>
      <c r="AG1159" s="138">
        <v>8810</v>
      </c>
      <c r="AH1159" s="138">
        <v>64100</v>
      </c>
      <c r="AI1159" s="138">
        <v>52260</v>
      </c>
      <c r="AJ1159" s="138">
        <v>391620</v>
      </c>
      <c r="AK1159" s="128">
        <f t="shared" si="751"/>
        <v>0.23876000000000003</v>
      </c>
      <c r="AL1159" s="129">
        <f t="shared" si="752"/>
        <v>1.9380000000000002</v>
      </c>
      <c r="AM1159" s="129">
        <f t="shared" si="756"/>
        <v>3.5156500000000004</v>
      </c>
      <c r="AN1159" s="129">
        <f t="shared" si="756"/>
        <v>5.2332999999999998</v>
      </c>
      <c r="AO1159" s="129">
        <f t="shared" si="754"/>
        <v>14.776100000000001</v>
      </c>
      <c r="AP1159" s="129">
        <f t="shared" si="755"/>
        <v>5.9305000000000003</v>
      </c>
      <c r="AQ1159" s="129">
        <f t="shared" ref="AQ1159:AR1188" si="785">(AH1159)*0.00001</f>
        <v>0.64100000000000001</v>
      </c>
      <c r="AR1159" s="129">
        <f t="shared" si="785"/>
        <v>0.52260000000000006</v>
      </c>
      <c r="AT1159" s="131">
        <f t="shared" si="778"/>
        <v>44257</v>
      </c>
      <c r="AU1159" s="132">
        <f t="shared" si="757"/>
        <v>0.41867000000000004</v>
      </c>
      <c r="AV1159" s="132">
        <f t="shared" si="758"/>
        <v>0.71274000000000004</v>
      </c>
      <c r="AW1159" s="132">
        <f t="shared" si="759"/>
        <v>0.66849000000000003</v>
      </c>
      <c r="AX1159" s="132">
        <f t="shared" si="760"/>
        <v>4.6900000000000006E-3</v>
      </c>
      <c r="AY1159" s="132">
        <f t="shared" si="761"/>
        <v>1.1540000000000002E-2</v>
      </c>
      <c r="AZ1159" s="132">
        <f t="shared" si="762"/>
        <v>0.37988000000000005</v>
      </c>
      <c r="BA1159" s="132">
        <f t="shared" si="763"/>
        <v>0.15227000000000002</v>
      </c>
      <c r="BB1159" s="132">
        <f t="shared" si="764"/>
        <v>0.62986000000000009</v>
      </c>
      <c r="BC1159" s="132">
        <f t="shared" si="765"/>
        <v>0.13281000000000001</v>
      </c>
      <c r="BD1159" s="132">
        <f t="shared" si="766"/>
        <v>0.20870000000000002</v>
      </c>
      <c r="BE1159" s="132">
        <f t="shared" si="767"/>
        <v>9.8330000000000015E-2</v>
      </c>
      <c r="BF1159" s="132">
        <f t="shared" si="768"/>
        <v>7.214000000000001E-2</v>
      </c>
      <c r="BG1159" s="132">
        <f t="shared" si="779"/>
        <v>8.8100000000000001E-3</v>
      </c>
      <c r="BH1159" s="132"/>
      <c r="BI1159" s="132">
        <f t="shared" si="745"/>
        <v>1.9380000000000002</v>
      </c>
      <c r="BJ1159" s="132">
        <f t="shared" si="745"/>
        <v>3.5156500000000004</v>
      </c>
      <c r="BK1159" s="132">
        <f t="shared" si="745"/>
        <v>5.2332999999999998</v>
      </c>
      <c r="BL1159" s="132">
        <f t="shared" si="769"/>
        <v>0.95190000000000008</v>
      </c>
      <c r="BM1159" s="132">
        <f t="shared" si="780"/>
        <v>2.8284000000000002</v>
      </c>
      <c r="BN1159" s="132">
        <f t="shared" si="770"/>
        <v>1.0649000000000002</v>
      </c>
      <c r="BO1159" s="132"/>
      <c r="BP1159" s="132">
        <f t="shared" si="781"/>
        <v>5.9305000000000003</v>
      </c>
      <c r="BQ1159" s="132">
        <f t="shared" si="782"/>
        <v>14.776100000000001</v>
      </c>
      <c r="BR1159" s="132">
        <f t="shared" si="783"/>
        <v>0.39161999999999997</v>
      </c>
      <c r="BS1159" s="132">
        <f t="shared" si="771"/>
        <v>0.12820000000000001</v>
      </c>
      <c r="BT1159" s="132">
        <f t="shared" si="772"/>
        <v>2.0237000000000003</v>
      </c>
      <c r="BU1159" s="132"/>
      <c r="BV1159" s="132">
        <f t="shared" si="784"/>
        <v>0.16870000000000002</v>
      </c>
      <c r="BW1159" s="133">
        <f t="shared" si="746"/>
        <v>2.0091000000000001</v>
      </c>
      <c r="BX1159" s="133">
        <f t="shared" si="746"/>
        <v>2.0371999999999999</v>
      </c>
      <c r="BY1159" s="133">
        <f t="shared" si="773"/>
        <v>0.31609999999999999</v>
      </c>
      <c r="BZ1159" s="133">
        <f t="shared" si="774"/>
        <v>0.60820000000000007</v>
      </c>
      <c r="CA1159" s="133">
        <f t="shared" si="775"/>
        <v>1.29E-2</v>
      </c>
      <c r="CB1159" s="133">
        <f t="shared" si="776"/>
        <v>10.006</v>
      </c>
      <c r="CC1159" s="133"/>
      <c r="CD1159" s="133">
        <f t="shared" si="777"/>
        <v>1.6833</v>
      </c>
    </row>
    <row r="1160" spans="1:82" ht="15.75" x14ac:dyDescent="0.25">
      <c r="A1160" s="125">
        <v>44258</v>
      </c>
      <c r="B1160" s="138">
        <v>18546</v>
      </c>
      <c r="C1160" s="138">
        <v>64750</v>
      </c>
      <c r="D1160" s="138">
        <v>101610</v>
      </c>
      <c r="E1160" s="138">
        <v>25961</v>
      </c>
      <c r="F1160" s="138">
        <v>52170</v>
      </c>
      <c r="G1160" s="138">
        <v>1482</v>
      </c>
      <c r="H1160" s="138">
        <v>17437</v>
      </c>
      <c r="I1160" s="138">
        <v>17525</v>
      </c>
      <c r="J1160" s="138">
        <v>141619</v>
      </c>
      <c r="K1160" s="138">
        <v>111792</v>
      </c>
      <c r="L1160" s="138">
        <v>5346</v>
      </c>
      <c r="M1160" s="138">
        <v>23589</v>
      </c>
      <c r="N1160" s="138">
        <v>145</v>
      </c>
      <c r="O1160" s="138">
        <v>18361</v>
      </c>
      <c r="P1160" s="146">
        <v>16833</v>
      </c>
      <c r="Q1160" s="146">
        <v>3161</v>
      </c>
      <c r="R1160" s="138">
        <v>18902</v>
      </c>
      <c r="S1160" s="138">
        <v>67574</v>
      </c>
      <c r="T1160" s="138">
        <v>14277</v>
      </c>
      <c r="U1160" s="138">
        <v>7800</v>
      </c>
      <c r="V1160" s="138">
        <v>35130</v>
      </c>
      <c r="W1160" s="146">
        <v>31493</v>
      </c>
      <c r="X1160" s="138">
        <v>16862</v>
      </c>
      <c r="Y1160" s="138">
        <v>14350</v>
      </c>
      <c r="Z1160" s="146">
        <v>13281</v>
      </c>
      <c r="AA1160" s="138">
        <v>67135</v>
      </c>
      <c r="AB1160" s="138">
        <v>1084</v>
      </c>
      <c r="AC1160" s="138">
        <v>615</v>
      </c>
      <c r="AD1160" s="138">
        <v>8334</v>
      </c>
      <c r="AE1160" s="138">
        <v>39703</v>
      </c>
      <c r="AF1160" s="138">
        <v>9597</v>
      </c>
      <c r="AG1160" s="138">
        <v>8300</v>
      </c>
      <c r="AH1160" s="138">
        <v>69200</v>
      </c>
      <c r="AI1160" s="138">
        <v>56450</v>
      </c>
      <c r="AJ1160" s="138">
        <v>382560</v>
      </c>
      <c r="AK1160" s="128">
        <f t="shared" si="751"/>
        <v>0.23589000000000002</v>
      </c>
      <c r="AL1160" s="129">
        <f t="shared" si="752"/>
        <v>1.8546</v>
      </c>
      <c r="AM1160" s="129">
        <f t="shared" si="756"/>
        <v>3.2375000000000003</v>
      </c>
      <c r="AN1160" s="129">
        <f t="shared" si="756"/>
        <v>5.0805000000000007</v>
      </c>
      <c r="AO1160" s="129">
        <f t="shared" si="754"/>
        <v>14.161900000000001</v>
      </c>
      <c r="AP1160" s="129">
        <f t="shared" si="755"/>
        <v>5.5895999999999999</v>
      </c>
      <c r="AQ1160" s="129">
        <f t="shared" si="785"/>
        <v>0.69200000000000006</v>
      </c>
      <c r="AR1160" s="129">
        <f t="shared" si="785"/>
        <v>0.5645</v>
      </c>
      <c r="AT1160" s="131">
        <f t="shared" si="778"/>
        <v>44258</v>
      </c>
      <c r="AU1160" s="132">
        <f t="shared" si="757"/>
        <v>0.39703000000000005</v>
      </c>
      <c r="AV1160" s="132">
        <f t="shared" si="758"/>
        <v>0.67135</v>
      </c>
      <c r="AW1160" s="132">
        <f t="shared" si="759"/>
        <v>0.67574000000000001</v>
      </c>
      <c r="AX1160" s="132">
        <f t="shared" si="760"/>
        <v>6.1500000000000001E-3</v>
      </c>
      <c r="AY1160" s="132">
        <f t="shared" si="761"/>
        <v>1.0840000000000001E-2</v>
      </c>
      <c r="AZ1160" s="132">
        <f t="shared" si="762"/>
        <v>0.3513</v>
      </c>
      <c r="BA1160" s="132">
        <f t="shared" si="763"/>
        <v>0.14350000000000002</v>
      </c>
      <c r="BB1160" s="132">
        <f t="shared" si="764"/>
        <v>0.62986000000000009</v>
      </c>
      <c r="BC1160" s="132">
        <f t="shared" si="765"/>
        <v>0.13281000000000001</v>
      </c>
      <c r="BD1160" s="132">
        <f t="shared" si="766"/>
        <v>0.16862000000000002</v>
      </c>
      <c r="BE1160" s="132">
        <f t="shared" si="767"/>
        <v>9.5970000000000014E-2</v>
      </c>
      <c r="BF1160" s="132">
        <f t="shared" si="768"/>
        <v>8.3340000000000011E-2</v>
      </c>
      <c r="BG1160" s="132">
        <f t="shared" si="779"/>
        <v>8.3000000000000001E-3</v>
      </c>
      <c r="BH1160" s="132"/>
      <c r="BI1160" s="132">
        <f t="shared" ref="BI1160:BK1223" si="786">(AL1160)</f>
        <v>1.8546</v>
      </c>
      <c r="BJ1160" s="132">
        <f t="shared" si="786"/>
        <v>3.2375000000000003</v>
      </c>
      <c r="BK1160" s="132">
        <f t="shared" si="786"/>
        <v>5.0805000000000007</v>
      </c>
      <c r="BL1160" s="132">
        <f t="shared" si="769"/>
        <v>0.78</v>
      </c>
      <c r="BM1160" s="132">
        <f t="shared" si="780"/>
        <v>2.5961000000000003</v>
      </c>
      <c r="BN1160" s="132">
        <f t="shared" si="770"/>
        <v>1.0434000000000001</v>
      </c>
      <c r="BO1160" s="132"/>
      <c r="BP1160" s="132">
        <f t="shared" si="781"/>
        <v>5.5895999999999999</v>
      </c>
      <c r="BQ1160" s="132">
        <f t="shared" si="782"/>
        <v>14.161900000000001</v>
      </c>
      <c r="BR1160" s="132">
        <f t="shared" si="783"/>
        <v>0.38255999999999996</v>
      </c>
      <c r="BS1160" s="132">
        <f t="shared" si="771"/>
        <v>0.14277000000000001</v>
      </c>
      <c r="BT1160" s="132">
        <f t="shared" si="772"/>
        <v>1.8902000000000001</v>
      </c>
      <c r="BU1160" s="132"/>
      <c r="BV1160" s="132">
        <f t="shared" si="784"/>
        <v>0.1482</v>
      </c>
      <c r="BW1160" s="133">
        <f t="shared" si="746"/>
        <v>1.7437</v>
      </c>
      <c r="BX1160" s="133">
        <f t="shared" si="746"/>
        <v>1.7525000000000002</v>
      </c>
      <c r="BY1160" s="133">
        <f t="shared" si="773"/>
        <v>0.31609999999999999</v>
      </c>
      <c r="BZ1160" s="133">
        <f t="shared" si="774"/>
        <v>0.53460000000000008</v>
      </c>
      <c r="CA1160" s="133">
        <f t="shared" si="775"/>
        <v>1.4500000000000001E-2</v>
      </c>
      <c r="CB1160" s="133">
        <f t="shared" si="776"/>
        <v>9.1805000000000003</v>
      </c>
      <c r="CC1160" s="133"/>
      <c r="CD1160" s="133">
        <f t="shared" si="777"/>
        <v>1.6833</v>
      </c>
    </row>
    <row r="1161" spans="1:82" ht="15.75" x14ac:dyDescent="0.25">
      <c r="A1161" s="125">
        <v>44259</v>
      </c>
      <c r="B1161" s="138">
        <v>17968</v>
      </c>
      <c r="C1161" s="138">
        <v>65468</v>
      </c>
      <c r="D1161" s="138">
        <v>99269</v>
      </c>
      <c r="E1161" s="138">
        <v>24261</v>
      </c>
      <c r="F1161" s="138">
        <v>51784</v>
      </c>
      <c r="G1161" s="138">
        <v>1427</v>
      </c>
      <c r="H1161" s="138">
        <v>15698</v>
      </c>
      <c r="I1161" s="138">
        <v>16481</v>
      </c>
      <c r="J1161" s="138">
        <v>136609</v>
      </c>
      <c r="K1161" s="138">
        <v>107545</v>
      </c>
      <c r="L1161" s="138">
        <v>5097</v>
      </c>
      <c r="M1161" s="138">
        <v>22894</v>
      </c>
      <c r="N1161" s="138">
        <v>154</v>
      </c>
      <c r="O1161" s="138">
        <v>17549</v>
      </c>
      <c r="P1161" s="146">
        <v>16833</v>
      </c>
      <c r="Q1161" s="146">
        <v>3161</v>
      </c>
      <c r="R1161" s="138">
        <v>17463</v>
      </c>
      <c r="S1161" s="138">
        <v>66664</v>
      </c>
      <c r="T1161" s="138">
        <v>12002</v>
      </c>
      <c r="U1161" s="138">
        <v>6761</v>
      </c>
      <c r="V1161" s="138">
        <v>33632</v>
      </c>
      <c r="W1161" s="146">
        <v>31493</v>
      </c>
      <c r="X1161" s="138">
        <v>15823</v>
      </c>
      <c r="Y1161" s="138">
        <v>14034</v>
      </c>
      <c r="Z1161" s="146">
        <v>13281</v>
      </c>
      <c r="AA1161" s="138">
        <v>67285</v>
      </c>
      <c r="AB1161" s="138">
        <v>1022</v>
      </c>
      <c r="AC1161" s="138">
        <v>629</v>
      </c>
      <c r="AD1161" s="138">
        <v>6111</v>
      </c>
      <c r="AE1161" s="138">
        <v>33247</v>
      </c>
      <c r="AF1161" s="138">
        <v>9024</v>
      </c>
      <c r="AG1161" s="138">
        <v>11010</v>
      </c>
      <c r="AH1161" s="138">
        <v>62850</v>
      </c>
      <c r="AI1161" s="138">
        <v>45210</v>
      </c>
      <c r="AJ1161" s="138">
        <v>389580</v>
      </c>
      <c r="AK1161" s="128">
        <f t="shared" si="751"/>
        <v>0.22894000000000003</v>
      </c>
      <c r="AL1161" s="129">
        <f t="shared" si="752"/>
        <v>1.7968000000000002</v>
      </c>
      <c r="AM1161" s="129">
        <f t="shared" si="756"/>
        <v>3.2734000000000001</v>
      </c>
      <c r="AN1161" s="129">
        <f t="shared" si="756"/>
        <v>4.9634499999999999</v>
      </c>
      <c r="AO1161" s="129">
        <f t="shared" si="754"/>
        <v>13.6609</v>
      </c>
      <c r="AP1161" s="129">
        <f t="shared" si="755"/>
        <v>5.3772500000000001</v>
      </c>
      <c r="AQ1161" s="129">
        <f t="shared" si="785"/>
        <v>0.62850000000000006</v>
      </c>
      <c r="AR1161" s="129">
        <f t="shared" si="785"/>
        <v>0.45210000000000006</v>
      </c>
      <c r="AT1161" s="131">
        <f t="shared" si="778"/>
        <v>44259</v>
      </c>
      <c r="AU1161" s="132">
        <f t="shared" si="757"/>
        <v>0.33247000000000004</v>
      </c>
      <c r="AV1161" s="132">
        <f t="shared" si="758"/>
        <v>0.67285000000000006</v>
      </c>
      <c r="AW1161" s="132">
        <f t="shared" si="759"/>
        <v>0.66664000000000001</v>
      </c>
      <c r="AX1161" s="132">
        <f t="shared" si="760"/>
        <v>6.2900000000000005E-3</v>
      </c>
      <c r="AY1161" s="132">
        <f t="shared" si="761"/>
        <v>1.0220000000000002E-2</v>
      </c>
      <c r="AZ1161" s="132">
        <f t="shared" si="762"/>
        <v>0.33632000000000001</v>
      </c>
      <c r="BA1161" s="132">
        <f t="shared" si="763"/>
        <v>0.14034000000000002</v>
      </c>
      <c r="BB1161" s="132">
        <f t="shared" si="764"/>
        <v>0.62986000000000009</v>
      </c>
      <c r="BC1161" s="132">
        <f t="shared" si="765"/>
        <v>0.13281000000000001</v>
      </c>
      <c r="BD1161" s="132">
        <f t="shared" si="766"/>
        <v>0.15823000000000001</v>
      </c>
      <c r="BE1161" s="132">
        <f t="shared" si="767"/>
        <v>9.0240000000000001E-2</v>
      </c>
      <c r="BF1161" s="132">
        <f t="shared" si="768"/>
        <v>6.1110000000000005E-2</v>
      </c>
      <c r="BG1161" s="132">
        <f t="shared" si="779"/>
        <v>1.1009999999999999E-2</v>
      </c>
      <c r="BH1161" s="132"/>
      <c r="BI1161" s="132">
        <f t="shared" si="786"/>
        <v>1.7968000000000002</v>
      </c>
      <c r="BJ1161" s="132">
        <f t="shared" si="786"/>
        <v>3.2734000000000001</v>
      </c>
      <c r="BK1161" s="132">
        <f t="shared" si="786"/>
        <v>4.9634499999999999</v>
      </c>
      <c r="BL1161" s="132">
        <f t="shared" si="769"/>
        <v>0.67610000000000003</v>
      </c>
      <c r="BM1161" s="132">
        <f t="shared" si="780"/>
        <v>2.4260999999999999</v>
      </c>
      <c r="BN1161" s="132">
        <f t="shared" si="770"/>
        <v>1.0356800000000002</v>
      </c>
      <c r="BO1161" s="132"/>
      <c r="BP1161" s="132">
        <f t="shared" si="781"/>
        <v>5.3772500000000001</v>
      </c>
      <c r="BQ1161" s="132">
        <f t="shared" si="782"/>
        <v>13.6609</v>
      </c>
      <c r="BR1161" s="132">
        <f t="shared" si="783"/>
        <v>0.38957999999999998</v>
      </c>
      <c r="BS1161" s="132">
        <f t="shared" si="771"/>
        <v>0.12002000000000002</v>
      </c>
      <c r="BT1161" s="132">
        <f t="shared" si="772"/>
        <v>1.7463000000000002</v>
      </c>
      <c r="BU1161" s="132"/>
      <c r="BV1161" s="132">
        <f t="shared" si="784"/>
        <v>0.14269999999999999</v>
      </c>
      <c r="BW1161" s="133">
        <f t="shared" ref="BW1161:BX1224" si="787">(H1161)*0.0001</f>
        <v>1.5698000000000001</v>
      </c>
      <c r="BX1161" s="133">
        <f t="shared" si="787"/>
        <v>1.6481000000000001</v>
      </c>
      <c r="BY1161" s="133">
        <f t="shared" si="773"/>
        <v>0.31609999999999999</v>
      </c>
      <c r="BZ1161" s="133">
        <f t="shared" si="774"/>
        <v>0.50970000000000004</v>
      </c>
      <c r="CA1161" s="133">
        <f t="shared" si="775"/>
        <v>1.54E-2</v>
      </c>
      <c r="CB1161" s="133">
        <f t="shared" si="776"/>
        <v>8.7744999999999997</v>
      </c>
      <c r="CC1161" s="133"/>
      <c r="CD1161" s="133">
        <f t="shared" si="777"/>
        <v>1.6833</v>
      </c>
    </row>
    <row r="1162" spans="1:82" ht="15.75" x14ac:dyDescent="0.25">
      <c r="A1162" s="125">
        <v>44260</v>
      </c>
      <c r="B1162" s="138">
        <v>17405</v>
      </c>
      <c r="C1162" s="138">
        <v>63055</v>
      </c>
      <c r="D1162" s="138">
        <v>96041</v>
      </c>
      <c r="E1162" s="138">
        <v>23290</v>
      </c>
      <c r="F1162" s="138">
        <v>50089</v>
      </c>
      <c r="G1162" s="138">
        <v>1359</v>
      </c>
      <c r="H1162" s="138">
        <v>14465</v>
      </c>
      <c r="I1162" s="138">
        <v>15406</v>
      </c>
      <c r="J1162" s="138">
        <v>133326</v>
      </c>
      <c r="K1162" s="138">
        <v>103952</v>
      </c>
      <c r="L1162" s="138">
        <v>4619</v>
      </c>
      <c r="M1162" s="138">
        <v>23235</v>
      </c>
      <c r="N1162" s="138">
        <v>98</v>
      </c>
      <c r="O1162" s="138">
        <v>17262</v>
      </c>
      <c r="P1162" s="146">
        <v>16833</v>
      </c>
      <c r="Q1162" s="146">
        <v>3161</v>
      </c>
      <c r="R1162" s="138">
        <v>17141</v>
      </c>
      <c r="S1162" s="138">
        <v>65036</v>
      </c>
      <c r="T1162" s="138">
        <v>24804</v>
      </c>
      <c r="U1162" s="138">
        <v>6103</v>
      </c>
      <c r="V1162" s="138">
        <v>32043</v>
      </c>
      <c r="W1162" s="146">
        <v>31493</v>
      </c>
      <c r="X1162" s="138">
        <v>15569</v>
      </c>
      <c r="Y1162" s="138">
        <v>13841</v>
      </c>
      <c r="Z1162" s="146">
        <v>13281</v>
      </c>
      <c r="AA1162" s="138">
        <v>62107</v>
      </c>
      <c r="AB1162" s="138">
        <v>949</v>
      </c>
      <c r="AC1162" s="138">
        <v>428</v>
      </c>
      <c r="AD1162" s="138">
        <v>6989</v>
      </c>
      <c r="AE1162" s="138">
        <v>31937</v>
      </c>
      <c r="AF1162" s="138">
        <v>8790</v>
      </c>
      <c r="AG1162" s="138">
        <v>5120</v>
      </c>
      <c r="AH1162" s="138">
        <v>60460</v>
      </c>
      <c r="AI1162" s="138">
        <v>41730</v>
      </c>
      <c r="AJ1162" s="138">
        <v>386440</v>
      </c>
      <c r="AK1162" s="128">
        <f t="shared" si="751"/>
        <v>0.23235000000000003</v>
      </c>
      <c r="AL1162" s="129">
        <f t="shared" si="752"/>
        <v>1.7405000000000002</v>
      </c>
      <c r="AM1162" s="129">
        <f t="shared" si="756"/>
        <v>3.1527500000000002</v>
      </c>
      <c r="AN1162" s="129">
        <f t="shared" si="756"/>
        <v>4.8020500000000004</v>
      </c>
      <c r="AO1162" s="129">
        <f t="shared" si="754"/>
        <v>13.332600000000001</v>
      </c>
      <c r="AP1162" s="129">
        <f t="shared" si="755"/>
        <v>5.1976000000000004</v>
      </c>
      <c r="AQ1162" s="129">
        <f t="shared" si="785"/>
        <v>0.60460000000000003</v>
      </c>
      <c r="AR1162" s="129">
        <f t="shared" si="785"/>
        <v>0.41730000000000006</v>
      </c>
      <c r="AT1162" s="131">
        <f t="shared" si="778"/>
        <v>44260</v>
      </c>
      <c r="AU1162" s="132">
        <f t="shared" si="757"/>
        <v>0.31937000000000004</v>
      </c>
      <c r="AV1162" s="132">
        <f t="shared" si="758"/>
        <v>0.62107000000000001</v>
      </c>
      <c r="AW1162" s="132">
        <f t="shared" si="759"/>
        <v>0.65036000000000005</v>
      </c>
      <c r="AX1162" s="132">
        <f t="shared" si="760"/>
        <v>4.28E-3</v>
      </c>
      <c r="AY1162" s="132">
        <f t="shared" si="761"/>
        <v>9.4900000000000002E-3</v>
      </c>
      <c r="AZ1162" s="132">
        <f t="shared" si="762"/>
        <v>0.32043000000000005</v>
      </c>
      <c r="BA1162" s="132">
        <f t="shared" si="763"/>
        <v>0.13841000000000001</v>
      </c>
      <c r="BB1162" s="132">
        <f t="shared" si="764"/>
        <v>0.62986000000000009</v>
      </c>
      <c r="BC1162" s="132">
        <f t="shared" si="765"/>
        <v>0.13281000000000001</v>
      </c>
      <c r="BD1162" s="132">
        <f t="shared" si="766"/>
        <v>0.15569000000000002</v>
      </c>
      <c r="BE1162" s="132">
        <f t="shared" si="767"/>
        <v>8.7900000000000006E-2</v>
      </c>
      <c r="BF1162" s="132">
        <f t="shared" si="768"/>
        <v>6.9890000000000008E-2</v>
      </c>
      <c r="BG1162" s="132">
        <f t="shared" si="779"/>
        <v>5.1199999999999996E-3</v>
      </c>
      <c r="BH1162" s="132"/>
      <c r="BI1162" s="132">
        <f t="shared" si="786"/>
        <v>1.7405000000000002</v>
      </c>
      <c r="BJ1162" s="132">
        <f t="shared" si="786"/>
        <v>3.1527500000000002</v>
      </c>
      <c r="BK1162" s="132">
        <f t="shared" si="786"/>
        <v>4.8020500000000004</v>
      </c>
      <c r="BL1162" s="132">
        <f t="shared" si="769"/>
        <v>0.61030000000000006</v>
      </c>
      <c r="BM1162" s="132">
        <f t="shared" si="780"/>
        <v>2.3290000000000002</v>
      </c>
      <c r="BN1162" s="132">
        <f t="shared" si="770"/>
        <v>1.0017800000000001</v>
      </c>
      <c r="BO1162" s="132"/>
      <c r="BP1162" s="132">
        <f t="shared" si="781"/>
        <v>5.1976000000000004</v>
      </c>
      <c r="BQ1162" s="132">
        <f t="shared" si="782"/>
        <v>13.332600000000001</v>
      </c>
      <c r="BR1162" s="132">
        <f t="shared" si="783"/>
        <v>0.38644000000000001</v>
      </c>
      <c r="BS1162" s="132">
        <f t="shared" si="771"/>
        <v>0.24804000000000001</v>
      </c>
      <c r="BT1162" s="132">
        <f t="shared" si="772"/>
        <v>1.7141000000000002</v>
      </c>
      <c r="BU1162" s="132"/>
      <c r="BV1162" s="132">
        <f t="shared" si="784"/>
        <v>0.13589999999999999</v>
      </c>
      <c r="BW1162" s="133">
        <f t="shared" si="787"/>
        <v>1.4465000000000001</v>
      </c>
      <c r="BX1162" s="133">
        <f t="shared" si="787"/>
        <v>1.5406</v>
      </c>
      <c r="BY1162" s="133">
        <f t="shared" si="773"/>
        <v>0.31609999999999999</v>
      </c>
      <c r="BZ1162" s="133">
        <f t="shared" si="774"/>
        <v>0.46190000000000003</v>
      </c>
      <c r="CA1162" s="133">
        <f t="shared" si="775"/>
        <v>9.7999999999999997E-3</v>
      </c>
      <c r="CB1162" s="133">
        <f t="shared" si="776"/>
        <v>8.6310000000000002</v>
      </c>
      <c r="CC1162" s="133"/>
      <c r="CD1162" s="133">
        <f t="shared" si="777"/>
        <v>1.6833</v>
      </c>
    </row>
    <row r="1163" spans="1:82" ht="15.75" x14ac:dyDescent="0.25">
      <c r="A1163" s="125">
        <v>44261</v>
      </c>
      <c r="B1163" s="138">
        <v>17134</v>
      </c>
      <c r="C1163" s="138">
        <v>62378</v>
      </c>
      <c r="D1163" s="138">
        <v>94484</v>
      </c>
      <c r="E1163" s="138">
        <v>22156</v>
      </c>
      <c r="F1163" s="138">
        <v>51678</v>
      </c>
      <c r="G1163" s="138">
        <v>1402</v>
      </c>
      <c r="H1163" s="138">
        <v>13888</v>
      </c>
      <c r="I1163" s="138">
        <v>14778</v>
      </c>
      <c r="J1163" s="138">
        <v>131293</v>
      </c>
      <c r="K1163" s="138">
        <v>102458</v>
      </c>
      <c r="L1163" s="138">
        <v>4424</v>
      </c>
      <c r="M1163" s="138">
        <v>22802</v>
      </c>
      <c r="N1163" s="138">
        <v>98</v>
      </c>
      <c r="O1163" s="138">
        <v>17901</v>
      </c>
      <c r="P1163" s="146">
        <v>16833</v>
      </c>
      <c r="Q1163" s="146">
        <v>3161</v>
      </c>
      <c r="R1163" s="138">
        <v>16871</v>
      </c>
      <c r="S1163" s="138">
        <v>63417</v>
      </c>
      <c r="T1163" s="138">
        <v>37206</v>
      </c>
      <c r="U1163" s="138">
        <v>5455</v>
      </c>
      <c r="V1163" s="138">
        <v>32554</v>
      </c>
      <c r="W1163" s="146">
        <v>31493</v>
      </c>
      <c r="X1163" s="138">
        <v>14813</v>
      </c>
      <c r="Y1163" s="138">
        <v>13532</v>
      </c>
      <c r="Z1163" s="146">
        <v>13281</v>
      </c>
      <c r="AA1163" s="138">
        <v>64044</v>
      </c>
      <c r="AB1163" s="138">
        <v>902</v>
      </c>
      <c r="AC1163" s="138">
        <v>458</v>
      </c>
      <c r="AD1163" s="138">
        <v>6093</v>
      </c>
      <c r="AE1163" s="138">
        <v>32758</v>
      </c>
      <c r="AF1163" s="138">
        <v>7486</v>
      </c>
      <c r="AG1163" s="138">
        <v>10850</v>
      </c>
      <c r="AH1163" s="138">
        <v>58320</v>
      </c>
      <c r="AI1163" s="138">
        <v>49650</v>
      </c>
      <c r="AJ1163" s="138">
        <v>390220</v>
      </c>
      <c r="AK1163" s="128">
        <f t="shared" si="751"/>
        <v>0.22802000000000003</v>
      </c>
      <c r="AL1163" s="129">
        <f t="shared" si="752"/>
        <v>1.7134</v>
      </c>
      <c r="AM1163" s="129">
        <f t="shared" si="756"/>
        <v>3.1189</v>
      </c>
      <c r="AN1163" s="129">
        <f t="shared" si="756"/>
        <v>4.7242000000000006</v>
      </c>
      <c r="AO1163" s="129">
        <f t="shared" si="754"/>
        <v>13.129300000000001</v>
      </c>
      <c r="AP1163" s="129">
        <f t="shared" si="755"/>
        <v>5.1229000000000005</v>
      </c>
      <c r="AQ1163" s="129">
        <f t="shared" si="785"/>
        <v>0.58320000000000005</v>
      </c>
      <c r="AR1163" s="129">
        <f t="shared" si="785"/>
        <v>0.49650000000000005</v>
      </c>
      <c r="AT1163" s="131">
        <f t="shared" si="778"/>
        <v>44261</v>
      </c>
      <c r="AU1163" s="132">
        <f t="shared" si="757"/>
        <v>0.32758000000000004</v>
      </c>
      <c r="AV1163" s="132">
        <f t="shared" si="758"/>
        <v>0.64044000000000001</v>
      </c>
      <c r="AW1163" s="132">
        <f t="shared" si="759"/>
        <v>0.63417000000000001</v>
      </c>
      <c r="AX1163" s="132">
        <f t="shared" si="760"/>
        <v>4.5800000000000007E-3</v>
      </c>
      <c r="AY1163" s="132">
        <f t="shared" si="761"/>
        <v>9.0200000000000002E-3</v>
      </c>
      <c r="AZ1163" s="132">
        <f t="shared" si="762"/>
        <v>0.32554000000000005</v>
      </c>
      <c r="BA1163" s="132">
        <f t="shared" si="763"/>
        <v>0.13532000000000002</v>
      </c>
      <c r="BB1163" s="132">
        <f t="shared" si="764"/>
        <v>0.62986000000000009</v>
      </c>
      <c r="BC1163" s="132">
        <f t="shared" si="765"/>
        <v>0.13281000000000001</v>
      </c>
      <c r="BD1163" s="132">
        <f t="shared" si="766"/>
        <v>0.14813000000000001</v>
      </c>
      <c r="BE1163" s="132">
        <f t="shared" si="767"/>
        <v>7.486000000000001E-2</v>
      </c>
      <c r="BF1163" s="132">
        <f t="shared" si="768"/>
        <v>6.0930000000000005E-2</v>
      </c>
      <c r="BG1163" s="132">
        <f t="shared" si="779"/>
        <v>1.085E-2</v>
      </c>
      <c r="BH1163" s="132"/>
      <c r="BI1163" s="132">
        <f t="shared" si="786"/>
        <v>1.7134</v>
      </c>
      <c r="BJ1163" s="132">
        <f t="shared" si="786"/>
        <v>3.1189</v>
      </c>
      <c r="BK1163" s="132">
        <f t="shared" si="786"/>
        <v>4.7242000000000006</v>
      </c>
      <c r="BL1163" s="132">
        <f t="shared" si="769"/>
        <v>0.54549999999999998</v>
      </c>
      <c r="BM1163" s="132">
        <f t="shared" si="780"/>
        <v>2.2156000000000002</v>
      </c>
      <c r="BN1163" s="132">
        <f t="shared" si="770"/>
        <v>1.03356</v>
      </c>
      <c r="BO1163" s="132"/>
      <c r="BP1163" s="132">
        <f t="shared" si="781"/>
        <v>5.1229000000000005</v>
      </c>
      <c r="BQ1163" s="132">
        <f t="shared" si="782"/>
        <v>13.129300000000001</v>
      </c>
      <c r="BR1163" s="132">
        <f t="shared" si="783"/>
        <v>0.39021999999999996</v>
      </c>
      <c r="BS1163" s="132">
        <f t="shared" si="771"/>
        <v>0.37206000000000006</v>
      </c>
      <c r="BT1163" s="132">
        <f t="shared" si="772"/>
        <v>1.6871</v>
      </c>
      <c r="BU1163" s="132"/>
      <c r="BV1163" s="132">
        <f t="shared" si="784"/>
        <v>0.14020000000000002</v>
      </c>
      <c r="BW1163" s="133">
        <f t="shared" si="787"/>
        <v>1.3888</v>
      </c>
      <c r="BX1163" s="133">
        <f t="shared" si="787"/>
        <v>1.4778</v>
      </c>
      <c r="BY1163" s="133">
        <f t="shared" si="773"/>
        <v>0.31609999999999999</v>
      </c>
      <c r="BZ1163" s="133">
        <f t="shared" si="774"/>
        <v>0.44240000000000002</v>
      </c>
      <c r="CA1163" s="133">
        <f t="shared" si="775"/>
        <v>9.7999999999999997E-3</v>
      </c>
      <c r="CB1163" s="133">
        <f t="shared" si="776"/>
        <v>8.9504999999999999</v>
      </c>
      <c r="CC1163" s="133"/>
      <c r="CD1163" s="133">
        <f t="shared" si="777"/>
        <v>1.6833</v>
      </c>
    </row>
    <row r="1164" spans="1:82" ht="15.75" x14ac:dyDescent="0.25">
      <c r="A1164" s="125">
        <v>44262</v>
      </c>
      <c r="B1164" s="138">
        <v>17203</v>
      </c>
      <c r="C1164" s="138">
        <v>62535</v>
      </c>
      <c r="D1164" s="138">
        <v>93811</v>
      </c>
      <c r="E1164" s="138">
        <v>21670</v>
      </c>
      <c r="F1164" s="138">
        <v>54943</v>
      </c>
      <c r="G1164" s="138">
        <v>1364</v>
      </c>
      <c r="H1164" s="138">
        <v>13073</v>
      </c>
      <c r="I1164" s="138">
        <v>14406</v>
      </c>
      <c r="J1164" s="138">
        <v>130201</v>
      </c>
      <c r="K1164" s="138">
        <v>101131</v>
      </c>
      <c r="L1164" s="138">
        <v>4248</v>
      </c>
      <c r="M1164" s="138">
        <v>23142</v>
      </c>
      <c r="N1164" s="138">
        <v>85</v>
      </c>
      <c r="O1164" s="138">
        <v>17265</v>
      </c>
      <c r="P1164" s="146">
        <v>16833</v>
      </c>
      <c r="Q1164" s="146">
        <v>3161</v>
      </c>
      <c r="R1164" s="138">
        <v>16167</v>
      </c>
      <c r="S1164" s="138">
        <v>63369</v>
      </c>
      <c r="T1164" s="138">
        <v>38733</v>
      </c>
      <c r="U1164" s="138">
        <v>5222</v>
      </c>
      <c r="V1164" s="138">
        <v>33079</v>
      </c>
      <c r="W1164" s="146">
        <v>31493</v>
      </c>
      <c r="X1164" s="138">
        <v>14256</v>
      </c>
      <c r="Y1164" s="138">
        <v>13408</v>
      </c>
      <c r="Z1164" s="146">
        <v>13281</v>
      </c>
      <c r="AA1164" s="138">
        <v>65462</v>
      </c>
      <c r="AB1164" s="138">
        <v>945</v>
      </c>
      <c r="AC1164" s="138">
        <v>579</v>
      </c>
      <c r="AD1164" s="138">
        <v>5841</v>
      </c>
      <c r="AE1164" s="138">
        <v>36253</v>
      </c>
      <c r="AF1164" s="138">
        <v>7316</v>
      </c>
      <c r="AG1164" s="138">
        <v>0</v>
      </c>
      <c r="AH1164" s="138">
        <v>40930</v>
      </c>
      <c r="AI1164" s="138">
        <v>28300</v>
      </c>
      <c r="AJ1164" s="138">
        <v>334940</v>
      </c>
      <c r="AK1164" s="128">
        <f t="shared" si="751"/>
        <v>0.23142000000000001</v>
      </c>
      <c r="AL1164" s="129">
        <f t="shared" si="752"/>
        <v>1.7203000000000002</v>
      </c>
      <c r="AM1164" s="129">
        <f t="shared" ref="AM1164:AN1179" si="788">(C1164)*0.00005</f>
        <v>3.1267500000000004</v>
      </c>
      <c r="AN1164" s="129">
        <f t="shared" si="788"/>
        <v>4.69055</v>
      </c>
      <c r="AO1164" s="129">
        <f t="shared" si="754"/>
        <v>13.020100000000001</v>
      </c>
      <c r="AP1164" s="129">
        <f t="shared" si="755"/>
        <v>5.0565500000000005</v>
      </c>
      <c r="AQ1164" s="129">
        <f t="shared" si="785"/>
        <v>0.40930000000000005</v>
      </c>
      <c r="AR1164" s="129">
        <f t="shared" si="785"/>
        <v>0.28300000000000003</v>
      </c>
      <c r="AT1164" s="131">
        <f t="shared" si="778"/>
        <v>44262</v>
      </c>
      <c r="AU1164" s="132">
        <f t="shared" si="757"/>
        <v>0.36253000000000002</v>
      </c>
      <c r="AV1164" s="132">
        <f t="shared" si="758"/>
        <v>0.65462000000000009</v>
      </c>
      <c r="AW1164" s="132">
        <f t="shared" si="759"/>
        <v>0.63369000000000009</v>
      </c>
      <c r="AX1164" s="132">
        <f t="shared" si="760"/>
        <v>5.7900000000000009E-3</v>
      </c>
      <c r="AY1164" s="132">
        <f t="shared" si="761"/>
        <v>9.4500000000000001E-3</v>
      </c>
      <c r="AZ1164" s="132">
        <f t="shared" si="762"/>
        <v>0.33079000000000003</v>
      </c>
      <c r="BA1164" s="132">
        <f t="shared" si="763"/>
        <v>0.13408</v>
      </c>
      <c r="BB1164" s="132">
        <f t="shared" si="764"/>
        <v>0.62986000000000009</v>
      </c>
      <c r="BC1164" s="132">
        <f t="shared" si="765"/>
        <v>0.13281000000000001</v>
      </c>
      <c r="BD1164" s="132">
        <f t="shared" si="766"/>
        <v>0.14256000000000002</v>
      </c>
      <c r="BE1164" s="132">
        <f t="shared" si="767"/>
        <v>7.3160000000000003E-2</v>
      </c>
      <c r="BF1164" s="132">
        <f t="shared" si="768"/>
        <v>5.8410000000000004E-2</v>
      </c>
      <c r="BG1164" s="132">
        <f t="shared" si="779"/>
        <v>0</v>
      </c>
      <c r="BH1164" s="132"/>
      <c r="BI1164" s="132">
        <f t="shared" si="786"/>
        <v>1.7203000000000002</v>
      </c>
      <c r="BJ1164" s="132">
        <f t="shared" si="786"/>
        <v>3.1267500000000004</v>
      </c>
      <c r="BK1164" s="132">
        <f t="shared" si="786"/>
        <v>4.69055</v>
      </c>
      <c r="BL1164" s="132">
        <f t="shared" si="769"/>
        <v>0.5222</v>
      </c>
      <c r="BM1164" s="132">
        <f t="shared" si="780"/>
        <v>2.1670000000000003</v>
      </c>
      <c r="BN1164" s="132">
        <f t="shared" si="770"/>
        <v>1.0988600000000002</v>
      </c>
      <c r="BO1164" s="132"/>
      <c r="BP1164" s="132">
        <f t="shared" si="781"/>
        <v>5.0565500000000005</v>
      </c>
      <c r="BQ1164" s="132">
        <f t="shared" si="782"/>
        <v>13.020100000000001</v>
      </c>
      <c r="BR1164" s="132">
        <f t="shared" si="783"/>
        <v>0.33493999999999996</v>
      </c>
      <c r="BS1164" s="132">
        <f t="shared" si="771"/>
        <v>0.38733000000000001</v>
      </c>
      <c r="BT1164" s="132">
        <f t="shared" si="772"/>
        <v>1.6167</v>
      </c>
      <c r="BU1164" s="132"/>
      <c r="BV1164" s="132">
        <f t="shared" si="784"/>
        <v>0.13639999999999999</v>
      </c>
      <c r="BW1164" s="133">
        <f t="shared" si="787"/>
        <v>1.3073000000000001</v>
      </c>
      <c r="BX1164" s="133">
        <f t="shared" si="787"/>
        <v>1.4406000000000001</v>
      </c>
      <c r="BY1164" s="133">
        <f t="shared" si="773"/>
        <v>0.31609999999999999</v>
      </c>
      <c r="BZ1164" s="133">
        <f t="shared" si="774"/>
        <v>0.42480000000000001</v>
      </c>
      <c r="CA1164" s="133">
        <f t="shared" si="775"/>
        <v>8.5000000000000006E-3</v>
      </c>
      <c r="CB1164" s="133">
        <f t="shared" si="776"/>
        <v>8.6325000000000003</v>
      </c>
      <c r="CC1164" s="133"/>
      <c r="CD1164" s="133">
        <f t="shared" si="777"/>
        <v>1.6833</v>
      </c>
    </row>
    <row r="1165" spans="1:82" ht="15.75" x14ac:dyDescent="0.25">
      <c r="A1165" s="125">
        <v>44263</v>
      </c>
      <c r="B1165" s="138">
        <v>16374</v>
      </c>
      <c r="C1165" s="138">
        <v>60165</v>
      </c>
      <c r="D1165" s="138">
        <v>91047</v>
      </c>
      <c r="E1165" s="138">
        <v>21270</v>
      </c>
      <c r="F1165" s="138">
        <v>50066</v>
      </c>
      <c r="G1165" s="138">
        <v>1256</v>
      </c>
      <c r="H1165" s="138">
        <v>12056</v>
      </c>
      <c r="I1165" s="138">
        <v>13339</v>
      </c>
      <c r="J1165" s="138">
        <v>126859</v>
      </c>
      <c r="K1165" s="138">
        <v>98249</v>
      </c>
      <c r="L1165" s="138">
        <v>4020</v>
      </c>
      <c r="M1165" s="138">
        <v>20740</v>
      </c>
      <c r="N1165" s="138">
        <v>144</v>
      </c>
      <c r="O1165" s="138">
        <v>15777</v>
      </c>
      <c r="P1165" s="146">
        <v>16833</v>
      </c>
      <c r="Q1165" s="146">
        <v>3161</v>
      </c>
      <c r="R1165" s="138">
        <v>16061</v>
      </c>
      <c r="S1165" s="138">
        <v>63273</v>
      </c>
      <c r="T1165" s="138">
        <v>23875</v>
      </c>
      <c r="U1165" s="138">
        <v>5004</v>
      </c>
      <c r="V1165" s="138">
        <v>29902</v>
      </c>
      <c r="W1165" s="138">
        <v>45013</v>
      </c>
      <c r="X1165" s="138">
        <v>14121</v>
      </c>
      <c r="Y1165" s="138">
        <v>13678</v>
      </c>
      <c r="Z1165" s="146">
        <v>13281</v>
      </c>
      <c r="AA1165" s="138">
        <v>63422</v>
      </c>
      <c r="AB1165" s="138">
        <v>792</v>
      </c>
      <c r="AC1165" s="138">
        <v>408</v>
      </c>
      <c r="AD1165" s="138">
        <v>4343</v>
      </c>
      <c r="AE1165" s="138">
        <v>38145</v>
      </c>
      <c r="AF1165" s="138">
        <v>7888</v>
      </c>
      <c r="AG1165" s="138">
        <v>11010</v>
      </c>
      <c r="AH1165" s="138">
        <v>51400</v>
      </c>
      <c r="AI1165" s="138">
        <v>40670</v>
      </c>
      <c r="AJ1165" s="138">
        <v>395620</v>
      </c>
      <c r="AK1165" s="128">
        <f t="shared" si="751"/>
        <v>0.20740000000000003</v>
      </c>
      <c r="AL1165" s="129">
        <f t="shared" si="752"/>
        <v>1.6374000000000002</v>
      </c>
      <c r="AM1165" s="129">
        <f t="shared" si="788"/>
        <v>3.0082500000000003</v>
      </c>
      <c r="AN1165" s="129">
        <f t="shared" si="788"/>
        <v>4.5523500000000006</v>
      </c>
      <c r="AO1165" s="129">
        <f t="shared" si="754"/>
        <v>12.6859</v>
      </c>
      <c r="AP1165" s="129">
        <f t="shared" si="755"/>
        <v>4.9124500000000006</v>
      </c>
      <c r="AQ1165" s="129">
        <f t="shared" si="785"/>
        <v>0.51400000000000001</v>
      </c>
      <c r="AR1165" s="129">
        <f t="shared" si="785"/>
        <v>0.40670000000000001</v>
      </c>
      <c r="AT1165" s="131">
        <f t="shared" si="778"/>
        <v>44263</v>
      </c>
      <c r="AU1165" s="132">
        <f t="shared" si="757"/>
        <v>0.38145000000000001</v>
      </c>
      <c r="AV1165" s="132">
        <f t="shared" si="758"/>
        <v>0.63422000000000001</v>
      </c>
      <c r="AW1165" s="132">
        <f t="shared" si="759"/>
        <v>0.63273000000000001</v>
      </c>
      <c r="AX1165" s="132">
        <f t="shared" si="760"/>
        <v>4.0800000000000003E-3</v>
      </c>
      <c r="AY1165" s="132">
        <f t="shared" si="761"/>
        <v>7.92E-3</v>
      </c>
      <c r="AZ1165" s="132">
        <f t="shared" si="762"/>
        <v>0.29902000000000001</v>
      </c>
      <c r="BA1165" s="132">
        <f t="shared" si="763"/>
        <v>0.13678000000000001</v>
      </c>
      <c r="BB1165" s="132">
        <f t="shared" si="764"/>
        <v>0.90026000000000006</v>
      </c>
      <c r="BC1165" s="132">
        <f t="shared" si="765"/>
        <v>0.13281000000000001</v>
      </c>
      <c r="BD1165" s="132">
        <f t="shared" si="766"/>
        <v>0.14121</v>
      </c>
      <c r="BE1165" s="132">
        <f t="shared" si="767"/>
        <v>7.8880000000000006E-2</v>
      </c>
      <c r="BF1165" s="132">
        <f t="shared" si="768"/>
        <v>4.3430000000000003E-2</v>
      </c>
      <c r="BG1165" s="132">
        <f t="shared" si="779"/>
        <v>1.1009999999999999E-2</v>
      </c>
      <c r="BH1165" s="132"/>
      <c r="BI1165" s="132">
        <f t="shared" si="786"/>
        <v>1.6374000000000002</v>
      </c>
      <c r="BJ1165" s="132">
        <f t="shared" si="786"/>
        <v>3.0082500000000003</v>
      </c>
      <c r="BK1165" s="132">
        <f t="shared" si="786"/>
        <v>4.5523500000000006</v>
      </c>
      <c r="BL1165" s="132">
        <f t="shared" si="769"/>
        <v>0.50040000000000007</v>
      </c>
      <c r="BM1165" s="132">
        <f t="shared" si="780"/>
        <v>2.1270000000000002</v>
      </c>
      <c r="BN1165" s="132">
        <f t="shared" si="770"/>
        <v>1.00132</v>
      </c>
      <c r="BO1165" s="132"/>
      <c r="BP1165" s="132">
        <f t="shared" si="781"/>
        <v>4.9124500000000006</v>
      </c>
      <c r="BQ1165" s="132">
        <f t="shared" si="782"/>
        <v>12.6859</v>
      </c>
      <c r="BR1165" s="132">
        <f t="shared" si="783"/>
        <v>0.39561999999999997</v>
      </c>
      <c r="BS1165" s="132">
        <f t="shared" si="771"/>
        <v>0.23875000000000002</v>
      </c>
      <c r="BT1165" s="132">
        <f t="shared" si="772"/>
        <v>1.6061000000000001</v>
      </c>
      <c r="BU1165" s="132"/>
      <c r="BV1165" s="132">
        <f t="shared" si="784"/>
        <v>0.12560000000000002</v>
      </c>
      <c r="BW1165" s="133">
        <f t="shared" si="787"/>
        <v>1.2056</v>
      </c>
      <c r="BX1165" s="133">
        <f t="shared" si="787"/>
        <v>1.3339000000000001</v>
      </c>
      <c r="BY1165" s="133">
        <f t="shared" si="773"/>
        <v>0.31609999999999999</v>
      </c>
      <c r="BZ1165" s="133">
        <f t="shared" si="774"/>
        <v>0.40200000000000002</v>
      </c>
      <c r="CA1165" s="133">
        <f t="shared" si="775"/>
        <v>1.4400000000000001E-2</v>
      </c>
      <c r="CB1165" s="133">
        <f t="shared" si="776"/>
        <v>7.8885000000000005</v>
      </c>
      <c r="CC1165" s="133"/>
      <c r="CD1165" s="133">
        <f t="shared" si="777"/>
        <v>1.6833</v>
      </c>
    </row>
    <row r="1166" spans="1:82" ht="15.75" x14ac:dyDescent="0.25">
      <c r="A1166" s="125">
        <v>44264</v>
      </c>
      <c r="B1166" s="138">
        <v>15907</v>
      </c>
      <c r="C1166" s="138">
        <v>58670</v>
      </c>
      <c r="D1166" s="138">
        <v>89222</v>
      </c>
      <c r="E1166" s="138">
        <v>20655</v>
      </c>
      <c r="F1166" s="138">
        <v>48353</v>
      </c>
      <c r="G1166" s="138">
        <v>1177</v>
      </c>
      <c r="H1166" s="138">
        <v>11612</v>
      </c>
      <c r="I1166" s="138">
        <v>12100</v>
      </c>
      <c r="J1166" s="138">
        <v>123992</v>
      </c>
      <c r="K1166" s="138">
        <v>96692</v>
      </c>
      <c r="L1166" s="138">
        <v>3898</v>
      </c>
      <c r="M1166" s="138">
        <v>19836</v>
      </c>
      <c r="N1166" s="138">
        <v>127</v>
      </c>
      <c r="O1166" s="138">
        <v>14957</v>
      </c>
      <c r="P1166" s="146">
        <v>16833</v>
      </c>
      <c r="Q1166" s="146">
        <v>3161</v>
      </c>
      <c r="R1166" s="146">
        <v>15524</v>
      </c>
      <c r="S1166" s="138">
        <v>64494</v>
      </c>
      <c r="T1166" s="138">
        <v>12978</v>
      </c>
      <c r="U1166" s="138">
        <v>4805</v>
      </c>
      <c r="V1166" s="138">
        <v>29350</v>
      </c>
      <c r="W1166" s="138">
        <v>45299</v>
      </c>
      <c r="X1166" s="138">
        <v>13889</v>
      </c>
      <c r="Y1166" s="138">
        <v>13040</v>
      </c>
      <c r="Z1166" s="146">
        <v>13281</v>
      </c>
      <c r="AA1166" s="138">
        <v>60095</v>
      </c>
      <c r="AB1166" s="138">
        <v>937</v>
      </c>
      <c r="AC1166" s="138">
        <v>383</v>
      </c>
      <c r="AD1166" s="138">
        <v>7379</v>
      </c>
      <c r="AE1166" s="138">
        <v>46790</v>
      </c>
      <c r="AF1166" s="138">
        <v>8518</v>
      </c>
      <c r="AG1166" s="138">
        <v>8130</v>
      </c>
      <c r="AH1166" s="138">
        <v>57460</v>
      </c>
      <c r="AI1166" s="138">
        <v>43150</v>
      </c>
      <c r="AJ1166" s="138">
        <v>369880</v>
      </c>
      <c r="AK1166" s="128">
        <f t="shared" si="751"/>
        <v>0.19836000000000001</v>
      </c>
      <c r="AL1166" s="129">
        <f t="shared" si="752"/>
        <v>1.5907</v>
      </c>
      <c r="AM1166" s="129">
        <f t="shared" si="788"/>
        <v>2.9335</v>
      </c>
      <c r="AN1166" s="129">
        <f t="shared" si="788"/>
        <v>4.4611000000000001</v>
      </c>
      <c r="AO1166" s="129">
        <f t="shared" si="754"/>
        <v>12.3992</v>
      </c>
      <c r="AP1166" s="129">
        <f t="shared" si="755"/>
        <v>4.8346</v>
      </c>
      <c r="AQ1166" s="129">
        <f t="shared" si="785"/>
        <v>0.5746</v>
      </c>
      <c r="AR1166" s="129">
        <f t="shared" si="785"/>
        <v>0.43150000000000005</v>
      </c>
      <c r="AT1166" s="131">
        <f t="shared" si="778"/>
        <v>44264</v>
      </c>
      <c r="AU1166" s="132">
        <f t="shared" si="757"/>
        <v>0.46790000000000004</v>
      </c>
      <c r="AV1166" s="132">
        <f t="shared" si="758"/>
        <v>0.6009500000000001</v>
      </c>
      <c r="AW1166" s="132">
        <f t="shared" si="759"/>
        <v>0.64494000000000007</v>
      </c>
      <c r="AX1166" s="132">
        <f t="shared" si="760"/>
        <v>3.8300000000000005E-3</v>
      </c>
      <c r="AY1166" s="132">
        <f t="shared" si="761"/>
        <v>9.3700000000000016E-3</v>
      </c>
      <c r="AZ1166" s="132">
        <f t="shared" si="762"/>
        <v>0.29350000000000004</v>
      </c>
      <c r="BA1166" s="132">
        <f t="shared" si="763"/>
        <v>0.13040000000000002</v>
      </c>
      <c r="BB1166" s="132">
        <f t="shared" si="764"/>
        <v>0.90598000000000012</v>
      </c>
      <c r="BC1166" s="132">
        <f t="shared" si="765"/>
        <v>0.13281000000000001</v>
      </c>
      <c r="BD1166" s="132">
        <f t="shared" si="766"/>
        <v>0.13889000000000001</v>
      </c>
      <c r="BE1166" s="132">
        <f t="shared" si="767"/>
        <v>8.5180000000000006E-2</v>
      </c>
      <c r="BF1166" s="132">
        <f t="shared" si="768"/>
        <v>7.3790000000000008E-2</v>
      </c>
      <c r="BG1166" s="132">
        <f t="shared" si="779"/>
        <v>8.1300000000000001E-3</v>
      </c>
      <c r="BH1166" s="132"/>
      <c r="BI1166" s="132">
        <f t="shared" si="786"/>
        <v>1.5907</v>
      </c>
      <c r="BJ1166" s="132">
        <f t="shared" si="786"/>
        <v>2.9335</v>
      </c>
      <c r="BK1166" s="132">
        <f t="shared" si="786"/>
        <v>4.4611000000000001</v>
      </c>
      <c r="BL1166" s="132">
        <f t="shared" si="769"/>
        <v>0.48050000000000004</v>
      </c>
      <c r="BM1166" s="132">
        <f t="shared" si="780"/>
        <v>2.0655000000000001</v>
      </c>
      <c r="BN1166" s="132">
        <f t="shared" si="770"/>
        <v>0.96706000000000003</v>
      </c>
      <c r="BO1166" s="132"/>
      <c r="BP1166" s="132">
        <f t="shared" si="781"/>
        <v>4.8346</v>
      </c>
      <c r="BQ1166" s="132">
        <f t="shared" si="782"/>
        <v>12.3992</v>
      </c>
      <c r="BR1166" s="132">
        <f t="shared" si="783"/>
        <v>0.36987999999999999</v>
      </c>
      <c r="BS1166" s="132">
        <f t="shared" si="771"/>
        <v>0.12978000000000001</v>
      </c>
      <c r="BT1166" s="132">
        <f t="shared" si="772"/>
        <v>1.5524</v>
      </c>
      <c r="BU1166" s="132"/>
      <c r="BV1166" s="132">
        <f t="shared" si="784"/>
        <v>0.1177</v>
      </c>
      <c r="BW1166" s="133">
        <f t="shared" si="787"/>
        <v>1.1612</v>
      </c>
      <c r="BX1166" s="133">
        <f t="shared" si="787"/>
        <v>1.21</v>
      </c>
      <c r="BY1166" s="133">
        <f t="shared" si="773"/>
        <v>0.31609999999999999</v>
      </c>
      <c r="BZ1166" s="133">
        <f t="shared" si="774"/>
        <v>0.38980000000000004</v>
      </c>
      <c r="CA1166" s="133">
        <f t="shared" si="775"/>
        <v>1.2700000000000001E-2</v>
      </c>
      <c r="CB1166" s="133">
        <f t="shared" si="776"/>
        <v>7.4785000000000004</v>
      </c>
      <c r="CC1166" s="133"/>
      <c r="CD1166" s="133">
        <f t="shared" si="777"/>
        <v>1.6833</v>
      </c>
    </row>
    <row r="1167" spans="1:82" ht="15.75" x14ac:dyDescent="0.25">
      <c r="A1167" s="125">
        <v>44265</v>
      </c>
      <c r="B1167" s="126">
        <v>15832</v>
      </c>
      <c r="C1167" s="126">
        <v>58360</v>
      </c>
      <c r="D1167" s="126">
        <v>88361</v>
      </c>
      <c r="E1167" s="126">
        <v>20543</v>
      </c>
      <c r="F1167" s="126">
        <v>47983</v>
      </c>
      <c r="G1167" s="126">
        <v>1139</v>
      </c>
      <c r="H1167" s="126">
        <v>11291</v>
      </c>
      <c r="I1167" s="126">
        <v>12176</v>
      </c>
      <c r="J1167" s="126">
        <v>123295</v>
      </c>
      <c r="K1167" s="126">
        <v>95552</v>
      </c>
      <c r="L1167" s="126">
        <v>3829</v>
      </c>
      <c r="M1167" s="126">
        <v>19613</v>
      </c>
      <c r="N1167" s="126">
        <v>143</v>
      </c>
      <c r="O1167" s="126">
        <v>14635</v>
      </c>
      <c r="P1167" s="146">
        <v>16833</v>
      </c>
      <c r="Q1167" s="146">
        <v>3161</v>
      </c>
      <c r="R1167" s="126">
        <v>15659</v>
      </c>
      <c r="S1167" s="126">
        <v>63635</v>
      </c>
      <c r="T1167" s="126">
        <v>11636</v>
      </c>
      <c r="U1167" s="126">
        <v>4456</v>
      </c>
      <c r="V1167" s="126">
        <v>28489</v>
      </c>
      <c r="W1167" s="126">
        <v>45876</v>
      </c>
      <c r="X1167" s="126">
        <v>13520</v>
      </c>
      <c r="Y1167" s="126">
        <v>13108</v>
      </c>
      <c r="Z1167" s="146">
        <v>13281</v>
      </c>
      <c r="AA1167" s="126">
        <v>59189</v>
      </c>
      <c r="AB1167" s="126">
        <v>779</v>
      </c>
      <c r="AC1167" s="126">
        <v>425</v>
      </c>
      <c r="AD1167" s="126">
        <v>4698</v>
      </c>
      <c r="AE1167" s="126">
        <v>41567</v>
      </c>
      <c r="AF1167" s="126">
        <v>7959</v>
      </c>
      <c r="AG1167" s="126">
        <v>0</v>
      </c>
      <c r="AH1167" s="126">
        <v>58280</v>
      </c>
      <c r="AI1167" s="126">
        <v>44260</v>
      </c>
      <c r="AJ1167" s="126">
        <v>378780</v>
      </c>
      <c r="AK1167" s="128">
        <f t="shared" si="751"/>
        <v>0.19613000000000003</v>
      </c>
      <c r="AL1167" s="129">
        <f t="shared" si="752"/>
        <v>1.5832000000000002</v>
      </c>
      <c r="AM1167" s="129">
        <f t="shared" si="788"/>
        <v>2.9180000000000001</v>
      </c>
      <c r="AN1167" s="129">
        <f t="shared" si="788"/>
        <v>4.41805</v>
      </c>
      <c r="AO1167" s="129">
        <f t="shared" si="754"/>
        <v>12.329500000000001</v>
      </c>
      <c r="AP1167" s="129">
        <f t="shared" si="755"/>
        <v>4.7776000000000005</v>
      </c>
      <c r="AQ1167" s="129">
        <f t="shared" si="785"/>
        <v>0.5828000000000001</v>
      </c>
      <c r="AR1167" s="129">
        <f t="shared" si="785"/>
        <v>0.44260000000000005</v>
      </c>
      <c r="AT1167" s="131">
        <f t="shared" si="778"/>
        <v>44265</v>
      </c>
      <c r="AU1167" s="132">
        <f t="shared" si="757"/>
        <v>0.41567000000000004</v>
      </c>
      <c r="AV1167" s="132">
        <f t="shared" si="758"/>
        <v>0.59189000000000003</v>
      </c>
      <c r="AW1167" s="132">
        <f t="shared" si="759"/>
        <v>0.63635000000000008</v>
      </c>
      <c r="AX1167" s="132">
        <f t="shared" si="760"/>
        <v>4.2500000000000003E-3</v>
      </c>
      <c r="AY1167" s="132">
        <f t="shared" si="761"/>
        <v>7.7900000000000009E-3</v>
      </c>
      <c r="AZ1167" s="132">
        <f t="shared" si="762"/>
        <v>0.28489000000000003</v>
      </c>
      <c r="BA1167" s="132">
        <f t="shared" si="763"/>
        <v>0.13108</v>
      </c>
      <c r="BB1167" s="132">
        <f t="shared" si="764"/>
        <v>0.91752000000000011</v>
      </c>
      <c r="BC1167" s="132">
        <f t="shared" si="765"/>
        <v>0.13281000000000001</v>
      </c>
      <c r="BD1167" s="132">
        <f t="shared" si="766"/>
        <v>0.13520000000000001</v>
      </c>
      <c r="BE1167" s="132">
        <f t="shared" si="767"/>
        <v>7.9590000000000008E-2</v>
      </c>
      <c r="BF1167" s="132">
        <f t="shared" si="768"/>
        <v>4.6980000000000001E-2</v>
      </c>
      <c r="BG1167" s="132">
        <f t="shared" si="779"/>
        <v>0</v>
      </c>
      <c r="BH1167" s="132"/>
      <c r="BI1167" s="132">
        <f t="shared" si="786"/>
        <v>1.5832000000000002</v>
      </c>
      <c r="BJ1167" s="132">
        <f t="shared" si="786"/>
        <v>2.9180000000000001</v>
      </c>
      <c r="BK1167" s="132">
        <f t="shared" si="786"/>
        <v>4.41805</v>
      </c>
      <c r="BL1167" s="132">
        <f t="shared" si="769"/>
        <v>0.4456</v>
      </c>
      <c r="BM1167" s="132">
        <f t="shared" si="780"/>
        <v>2.0543</v>
      </c>
      <c r="BN1167" s="132">
        <f t="shared" si="770"/>
        <v>0.95966000000000007</v>
      </c>
      <c r="BO1167" s="132"/>
      <c r="BP1167" s="132">
        <f t="shared" si="781"/>
        <v>4.7776000000000005</v>
      </c>
      <c r="BQ1167" s="132">
        <f t="shared" si="782"/>
        <v>12.329500000000001</v>
      </c>
      <c r="BR1167" s="132">
        <f t="shared" si="783"/>
        <v>0.37878000000000001</v>
      </c>
      <c r="BS1167" s="132">
        <f t="shared" si="771"/>
        <v>0.11636000000000001</v>
      </c>
      <c r="BT1167" s="132">
        <f t="shared" si="772"/>
        <v>1.5659000000000001</v>
      </c>
      <c r="BU1167" s="132"/>
      <c r="BV1167" s="132">
        <f t="shared" si="784"/>
        <v>0.1139</v>
      </c>
      <c r="BW1167" s="133">
        <f t="shared" si="787"/>
        <v>1.1291</v>
      </c>
      <c r="BX1167" s="133">
        <f t="shared" si="787"/>
        <v>1.2176</v>
      </c>
      <c r="BY1167" s="133">
        <f t="shared" si="773"/>
        <v>0.31609999999999999</v>
      </c>
      <c r="BZ1167" s="133">
        <f t="shared" si="774"/>
        <v>0.38290000000000002</v>
      </c>
      <c r="CA1167" s="133">
        <f t="shared" si="775"/>
        <v>1.43E-2</v>
      </c>
      <c r="CB1167" s="133">
        <f t="shared" si="776"/>
        <v>7.3174999999999999</v>
      </c>
      <c r="CC1167" s="133"/>
      <c r="CD1167" s="133">
        <f t="shared" si="777"/>
        <v>1.6833</v>
      </c>
    </row>
    <row r="1168" spans="1:82" ht="15.75" x14ac:dyDescent="0.25">
      <c r="A1168" s="125">
        <v>44266</v>
      </c>
      <c r="B1168" s="138">
        <v>15685</v>
      </c>
      <c r="C1168" s="138">
        <v>57939</v>
      </c>
      <c r="D1168" s="138">
        <v>87836</v>
      </c>
      <c r="E1168" s="138">
        <v>20341</v>
      </c>
      <c r="F1168" s="138">
        <v>48616</v>
      </c>
      <c r="G1168" s="138">
        <v>1173</v>
      </c>
      <c r="H1168" s="138">
        <v>11228</v>
      </c>
      <c r="I1168" s="138">
        <v>12456</v>
      </c>
      <c r="J1168" s="138">
        <v>122752</v>
      </c>
      <c r="K1168" s="138">
        <v>95418</v>
      </c>
      <c r="L1168" s="138">
        <v>3712</v>
      </c>
      <c r="M1168" s="138">
        <v>20392</v>
      </c>
      <c r="N1168" s="138">
        <v>128</v>
      </c>
      <c r="O1168" s="138">
        <v>14616</v>
      </c>
      <c r="P1168" s="146">
        <v>16833</v>
      </c>
      <c r="Q1168" s="146">
        <v>3161</v>
      </c>
      <c r="R1168" s="138">
        <v>15206</v>
      </c>
      <c r="S1168" s="138">
        <v>62805</v>
      </c>
      <c r="T1168" s="138">
        <v>12698</v>
      </c>
      <c r="U1168" s="138">
        <v>4529</v>
      </c>
      <c r="V1168" s="138">
        <v>28273</v>
      </c>
      <c r="W1168" s="138">
        <v>45360</v>
      </c>
      <c r="X1168" s="138">
        <v>13625</v>
      </c>
      <c r="Y1168" s="138">
        <v>13480</v>
      </c>
      <c r="Z1168" s="146">
        <v>13281</v>
      </c>
      <c r="AA1168" s="138">
        <v>61281</v>
      </c>
      <c r="AB1168" s="138">
        <v>721</v>
      </c>
      <c r="AC1168" s="138">
        <v>442</v>
      </c>
      <c r="AD1168" s="138">
        <v>7404</v>
      </c>
      <c r="AE1168" s="138">
        <v>31806</v>
      </c>
      <c r="AF1168" s="138">
        <v>7657</v>
      </c>
      <c r="AG1168" s="138">
        <v>11010</v>
      </c>
      <c r="AH1168" s="138">
        <v>54610</v>
      </c>
      <c r="AI1168" s="138">
        <v>45710</v>
      </c>
      <c r="AJ1168" s="138">
        <v>388360</v>
      </c>
      <c r="AK1168" s="128">
        <f t="shared" si="751"/>
        <v>0.20392000000000002</v>
      </c>
      <c r="AL1168" s="129">
        <f t="shared" si="752"/>
        <v>1.5685</v>
      </c>
      <c r="AM1168" s="129">
        <f t="shared" si="788"/>
        <v>2.8969500000000004</v>
      </c>
      <c r="AN1168" s="129">
        <f t="shared" si="788"/>
        <v>4.3917999999999999</v>
      </c>
      <c r="AO1168" s="129">
        <f t="shared" si="754"/>
        <v>12.2752</v>
      </c>
      <c r="AP1168" s="129">
        <f t="shared" si="755"/>
        <v>4.7709000000000001</v>
      </c>
      <c r="AQ1168" s="129">
        <f t="shared" si="785"/>
        <v>0.54610000000000003</v>
      </c>
      <c r="AR1168" s="129">
        <f t="shared" si="785"/>
        <v>0.45710000000000006</v>
      </c>
      <c r="AT1168" s="131">
        <f t="shared" si="778"/>
        <v>44266</v>
      </c>
      <c r="AU1168" s="132">
        <f t="shared" si="757"/>
        <v>0.31806000000000001</v>
      </c>
      <c r="AV1168" s="132">
        <f t="shared" si="758"/>
        <v>0.61281000000000008</v>
      </c>
      <c r="AW1168" s="132">
        <f t="shared" si="759"/>
        <v>0.62805</v>
      </c>
      <c r="AX1168" s="132">
        <f t="shared" si="760"/>
        <v>4.4200000000000003E-3</v>
      </c>
      <c r="AY1168" s="132">
        <f t="shared" si="761"/>
        <v>7.2100000000000003E-3</v>
      </c>
      <c r="AZ1168" s="132">
        <f t="shared" si="762"/>
        <v>0.28273000000000004</v>
      </c>
      <c r="BA1168" s="132">
        <f t="shared" si="763"/>
        <v>0.1348</v>
      </c>
      <c r="BB1168" s="132">
        <f t="shared" si="764"/>
        <v>0.90720000000000012</v>
      </c>
      <c r="BC1168" s="132">
        <f t="shared" si="765"/>
        <v>0.13281000000000001</v>
      </c>
      <c r="BD1168" s="132">
        <f t="shared" si="766"/>
        <v>0.13625000000000001</v>
      </c>
      <c r="BE1168" s="132">
        <f t="shared" si="767"/>
        <v>7.6570000000000013E-2</v>
      </c>
      <c r="BF1168" s="132">
        <f t="shared" si="768"/>
        <v>7.4040000000000009E-2</v>
      </c>
      <c r="BG1168" s="132">
        <f t="shared" si="779"/>
        <v>1.1009999999999999E-2</v>
      </c>
      <c r="BH1168" s="132"/>
      <c r="BI1168" s="132">
        <f t="shared" si="786"/>
        <v>1.5685</v>
      </c>
      <c r="BJ1168" s="132">
        <f t="shared" si="786"/>
        <v>2.8969500000000004</v>
      </c>
      <c r="BK1168" s="132">
        <f t="shared" si="786"/>
        <v>4.3917999999999999</v>
      </c>
      <c r="BL1168" s="132">
        <f t="shared" si="769"/>
        <v>0.45290000000000002</v>
      </c>
      <c r="BM1168" s="132">
        <f t="shared" si="780"/>
        <v>2.0341</v>
      </c>
      <c r="BN1168" s="132">
        <f t="shared" si="770"/>
        <v>0.97232000000000007</v>
      </c>
      <c r="BO1168" s="132"/>
      <c r="BP1168" s="132">
        <f t="shared" si="781"/>
        <v>4.7709000000000001</v>
      </c>
      <c r="BQ1168" s="132">
        <f t="shared" si="782"/>
        <v>12.2752</v>
      </c>
      <c r="BR1168" s="132">
        <f t="shared" si="783"/>
        <v>0.38835999999999998</v>
      </c>
      <c r="BS1168" s="132">
        <f t="shared" si="771"/>
        <v>0.12698000000000001</v>
      </c>
      <c r="BT1168" s="132">
        <f t="shared" si="772"/>
        <v>1.5206000000000002</v>
      </c>
      <c r="BU1168" s="132"/>
      <c r="BV1168" s="132">
        <f t="shared" si="784"/>
        <v>0.1173</v>
      </c>
      <c r="BW1168" s="133">
        <f t="shared" si="787"/>
        <v>1.1228</v>
      </c>
      <c r="BX1168" s="133">
        <f t="shared" si="787"/>
        <v>1.2456</v>
      </c>
      <c r="BY1168" s="133">
        <f t="shared" si="773"/>
        <v>0.31609999999999999</v>
      </c>
      <c r="BZ1168" s="133">
        <f t="shared" si="774"/>
        <v>0.37120000000000003</v>
      </c>
      <c r="CA1168" s="133">
        <f t="shared" si="775"/>
        <v>1.2800000000000001E-2</v>
      </c>
      <c r="CB1168" s="133">
        <f t="shared" si="776"/>
        <v>7.3079999999999998</v>
      </c>
      <c r="CC1168" s="133"/>
      <c r="CD1168" s="133">
        <f t="shared" si="777"/>
        <v>1.6833</v>
      </c>
    </row>
    <row r="1169" spans="1:82" ht="15.75" x14ac:dyDescent="0.25">
      <c r="A1169" s="125">
        <v>44267</v>
      </c>
      <c r="B1169" s="138">
        <v>15644</v>
      </c>
      <c r="C1169" s="138">
        <v>57521</v>
      </c>
      <c r="D1169" s="138">
        <v>87189</v>
      </c>
      <c r="E1169" s="138">
        <v>19534</v>
      </c>
      <c r="F1169" s="138">
        <v>48033</v>
      </c>
      <c r="G1169" s="138">
        <v>1171</v>
      </c>
      <c r="H1169" s="138">
        <v>11061</v>
      </c>
      <c r="I1169" s="138">
        <v>11981</v>
      </c>
      <c r="J1169" s="138">
        <v>122294</v>
      </c>
      <c r="K1169" s="138">
        <v>93938</v>
      </c>
      <c r="L1169" s="138">
        <v>3601</v>
      </c>
      <c r="M1169" s="138">
        <v>20331</v>
      </c>
      <c r="N1169" s="138">
        <v>113</v>
      </c>
      <c r="O1169" s="138">
        <v>14849</v>
      </c>
      <c r="P1169" s="146">
        <v>16833</v>
      </c>
      <c r="Q1169" s="146">
        <v>3161</v>
      </c>
      <c r="R1169" s="138">
        <v>15410</v>
      </c>
      <c r="S1169" s="138">
        <v>61756</v>
      </c>
      <c r="T1169" s="138">
        <v>11975</v>
      </c>
      <c r="U1169" s="138">
        <v>4495</v>
      </c>
      <c r="V1169" s="138">
        <v>28165</v>
      </c>
      <c r="W1169" s="138">
        <v>46208</v>
      </c>
      <c r="X1169" s="138">
        <v>13199</v>
      </c>
      <c r="Y1169" s="138">
        <v>13447</v>
      </c>
      <c r="Z1169" s="146">
        <v>13281</v>
      </c>
      <c r="AA1169" s="138">
        <v>59328</v>
      </c>
      <c r="AB1169" s="138">
        <v>819</v>
      </c>
      <c r="AC1169" s="138">
        <v>566</v>
      </c>
      <c r="AD1169" s="138">
        <v>8930</v>
      </c>
      <c r="AE1169" s="138">
        <v>31538</v>
      </c>
      <c r="AF1169" s="138">
        <v>7560</v>
      </c>
      <c r="AG1169" s="138">
        <v>19910</v>
      </c>
      <c r="AH1169" s="138">
        <v>60420</v>
      </c>
      <c r="AI1169" s="138">
        <v>41950</v>
      </c>
      <c r="AJ1169" s="138">
        <v>386280</v>
      </c>
      <c r="AK1169" s="128">
        <f t="shared" si="751"/>
        <v>0.20331000000000002</v>
      </c>
      <c r="AL1169" s="129">
        <f t="shared" si="752"/>
        <v>1.5644</v>
      </c>
      <c r="AM1169" s="129">
        <f t="shared" si="788"/>
        <v>2.8760500000000002</v>
      </c>
      <c r="AN1169" s="129">
        <f t="shared" si="788"/>
        <v>4.3594499999999998</v>
      </c>
      <c r="AO1169" s="129">
        <f t="shared" si="754"/>
        <v>12.2294</v>
      </c>
      <c r="AP1169" s="129">
        <f t="shared" si="755"/>
        <v>4.6969000000000003</v>
      </c>
      <c r="AQ1169" s="129">
        <f t="shared" si="785"/>
        <v>0.60420000000000007</v>
      </c>
      <c r="AR1169" s="129">
        <f t="shared" si="785"/>
        <v>0.41950000000000004</v>
      </c>
      <c r="AT1169" s="131">
        <f t="shared" si="778"/>
        <v>44267</v>
      </c>
      <c r="AU1169" s="132">
        <f t="shared" si="757"/>
        <v>0.31538000000000005</v>
      </c>
      <c r="AV1169" s="132">
        <f t="shared" si="758"/>
        <v>0.59328000000000003</v>
      </c>
      <c r="AW1169" s="132">
        <f t="shared" si="759"/>
        <v>0.61756</v>
      </c>
      <c r="AX1169" s="132">
        <f t="shared" si="760"/>
        <v>5.6600000000000001E-3</v>
      </c>
      <c r="AY1169" s="132">
        <f t="shared" si="761"/>
        <v>8.1900000000000011E-3</v>
      </c>
      <c r="AZ1169" s="132">
        <f t="shared" si="762"/>
        <v>0.28165000000000001</v>
      </c>
      <c r="BA1169" s="132">
        <f t="shared" si="763"/>
        <v>0.13447000000000001</v>
      </c>
      <c r="BB1169" s="132">
        <f t="shared" si="764"/>
        <v>0.92416000000000009</v>
      </c>
      <c r="BC1169" s="132">
        <f t="shared" si="765"/>
        <v>0.13281000000000001</v>
      </c>
      <c r="BD1169" s="132">
        <f t="shared" si="766"/>
        <v>0.13199000000000002</v>
      </c>
      <c r="BE1169" s="132">
        <f t="shared" si="767"/>
        <v>7.5600000000000001E-2</v>
      </c>
      <c r="BF1169" s="132">
        <f t="shared" si="768"/>
        <v>8.9300000000000004E-2</v>
      </c>
      <c r="BG1169" s="132">
        <f t="shared" si="779"/>
        <v>1.9910000000000001E-2</v>
      </c>
      <c r="BH1169" s="132"/>
      <c r="BI1169" s="132">
        <f t="shared" si="786"/>
        <v>1.5644</v>
      </c>
      <c r="BJ1169" s="132">
        <f t="shared" si="786"/>
        <v>2.8760500000000002</v>
      </c>
      <c r="BK1169" s="132">
        <f t="shared" si="786"/>
        <v>4.3594499999999998</v>
      </c>
      <c r="BL1169" s="132">
        <f t="shared" si="769"/>
        <v>0.44950000000000001</v>
      </c>
      <c r="BM1169" s="132">
        <f t="shared" si="780"/>
        <v>1.9534</v>
      </c>
      <c r="BN1169" s="132">
        <f t="shared" si="770"/>
        <v>0.96066000000000007</v>
      </c>
      <c r="BO1169" s="132"/>
      <c r="BP1169" s="132">
        <f t="shared" si="781"/>
        <v>4.6969000000000003</v>
      </c>
      <c r="BQ1169" s="132">
        <f t="shared" si="782"/>
        <v>12.2294</v>
      </c>
      <c r="BR1169" s="132">
        <f t="shared" si="783"/>
        <v>0.38627999999999996</v>
      </c>
      <c r="BS1169" s="132">
        <f t="shared" si="771"/>
        <v>0.11975000000000001</v>
      </c>
      <c r="BT1169" s="132">
        <f t="shared" si="772"/>
        <v>1.5410000000000001</v>
      </c>
      <c r="BU1169" s="132"/>
      <c r="BV1169" s="132">
        <f t="shared" si="784"/>
        <v>0.11710000000000001</v>
      </c>
      <c r="BW1169" s="133">
        <f t="shared" si="787"/>
        <v>1.1061000000000001</v>
      </c>
      <c r="BX1169" s="133">
        <f t="shared" si="787"/>
        <v>1.1981000000000002</v>
      </c>
      <c r="BY1169" s="133">
        <f t="shared" si="773"/>
        <v>0.31609999999999999</v>
      </c>
      <c r="BZ1169" s="133">
        <f t="shared" si="774"/>
        <v>0.36010000000000003</v>
      </c>
      <c r="CA1169" s="133">
        <f t="shared" si="775"/>
        <v>1.1300000000000001E-2</v>
      </c>
      <c r="CB1169" s="133">
        <f t="shared" si="776"/>
        <v>7.4245000000000001</v>
      </c>
      <c r="CC1169" s="133"/>
      <c r="CD1169" s="133">
        <f t="shared" si="777"/>
        <v>1.6833</v>
      </c>
    </row>
    <row r="1170" spans="1:82" ht="15.75" x14ac:dyDescent="0.25">
      <c r="A1170" s="125">
        <v>44268</v>
      </c>
      <c r="B1170" s="138">
        <v>15881</v>
      </c>
      <c r="C1170" s="138">
        <v>58043</v>
      </c>
      <c r="D1170" s="138">
        <v>87817</v>
      </c>
      <c r="E1170" s="138">
        <v>19357</v>
      </c>
      <c r="F1170" s="138">
        <v>50227</v>
      </c>
      <c r="G1170" s="138">
        <v>1279</v>
      </c>
      <c r="H1170" s="138">
        <v>11292</v>
      </c>
      <c r="I1170" s="138">
        <v>11985</v>
      </c>
      <c r="J1170" s="138">
        <v>122217</v>
      </c>
      <c r="K1170" s="138">
        <v>94697</v>
      </c>
      <c r="L1170" s="138">
        <v>3615</v>
      </c>
      <c r="M1170" s="138">
        <v>20914</v>
      </c>
      <c r="N1170" s="138">
        <v>86</v>
      </c>
      <c r="O1170" s="138">
        <v>16123</v>
      </c>
      <c r="P1170" s="146">
        <v>16833</v>
      </c>
      <c r="Q1170" s="146">
        <v>3161</v>
      </c>
      <c r="R1170" s="138">
        <v>15442</v>
      </c>
      <c r="S1170" s="138">
        <v>60573</v>
      </c>
      <c r="T1170" s="138">
        <v>13837</v>
      </c>
      <c r="U1170" s="138">
        <v>4198</v>
      </c>
      <c r="V1170" s="138">
        <v>29464</v>
      </c>
      <c r="W1170" s="138">
        <v>43215</v>
      </c>
      <c r="X1170" s="138">
        <v>13179</v>
      </c>
      <c r="Y1170" s="138">
        <v>12882</v>
      </c>
      <c r="Z1170" s="146">
        <v>13281</v>
      </c>
      <c r="AA1170" s="138">
        <v>61797</v>
      </c>
      <c r="AB1170" s="138">
        <v>861</v>
      </c>
      <c r="AC1170" s="138">
        <v>477</v>
      </c>
      <c r="AD1170" s="138">
        <v>6429</v>
      </c>
      <c r="AE1170" s="138">
        <v>37234</v>
      </c>
      <c r="AF1170" s="138">
        <v>7085</v>
      </c>
      <c r="AG1170" s="138">
        <v>19910</v>
      </c>
      <c r="AH1170" s="138">
        <v>54780</v>
      </c>
      <c r="AI1170" s="138">
        <v>47160</v>
      </c>
      <c r="AJ1170" s="138">
        <v>384660</v>
      </c>
      <c r="AK1170" s="128">
        <f t="shared" si="751"/>
        <v>0.20914000000000002</v>
      </c>
      <c r="AL1170" s="129">
        <f t="shared" si="752"/>
        <v>1.5881000000000001</v>
      </c>
      <c r="AM1170" s="129">
        <f t="shared" si="788"/>
        <v>2.9021500000000002</v>
      </c>
      <c r="AN1170" s="129">
        <f t="shared" si="788"/>
        <v>4.3908500000000004</v>
      </c>
      <c r="AO1170" s="129">
        <f t="shared" si="754"/>
        <v>12.2217</v>
      </c>
      <c r="AP1170" s="129">
        <f t="shared" si="755"/>
        <v>4.7348500000000007</v>
      </c>
      <c r="AQ1170" s="129">
        <f t="shared" si="785"/>
        <v>0.54780000000000006</v>
      </c>
      <c r="AR1170" s="129">
        <f t="shared" si="785"/>
        <v>0.47160000000000002</v>
      </c>
      <c r="AT1170" s="131">
        <f t="shared" si="778"/>
        <v>44268</v>
      </c>
      <c r="AU1170" s="132">
        <f t="shared" si="757"/>
        <v>0.37234</v>
      </c>
      <c r="AV1170" s="132">
        <f t="shared" si="758"/>
        <v>0.61797000000000002</v>
      </c>
      <c r="AW1170" s="132">
        <f t="shared" si="759"/>
        <v>0.6057300000000001</v>
      </c>
      <c r="AX1170" s="132">
        <f t="shared" si="760"/>
        <v>4.7700000000000008E-3</v>
      </c>
      <c r="AY1170" s="132">
        <f t="shared" si="761"/>
        <v>8.6100000000000013E-3</v>
      </c>
      <c r="AZ1170" s="132">
        <f t="shared" si="762"/>
        <v>0.29464000000000001</v>
      </c>
      <c r="BA1170" s="132">
        <f t="shared" si="763"/>
        <v>0.12882000000000002</v>
      </c>
      <c r="BB1170" s="132">
        <f t="shared" si="764"/>
        <v>0.86430000000000007</v>
      </c>
      <c r="BC1170" s="132">
        <f t="shared" si="765"/>
        <v>0.13281000000000001</v>
      </c>
      <c r="BD1170" s="132">
        <f t="shared" si="766"/>
        <v>0.13179000000000002</v>
      </c>
      <c r="BE1170" s="132">
        <f t="shared" si="767"/>
        <v>7.085000000000001E-2</v>
      </c>
      <c r="BF1170" s="132">
        <f t="shared" si="768"/>
        <v>6.429E-2</v>
      </c>
      <c r="BG1170" s="132">
        <f t="shared" si="779"/>
        <v>1.9910000000000001E-2</v>
      </c>
      <c r="BH1170" s="132"/>
      <c r="BI1170" s="132">
        <f t="shared" si="786"/>
        <v>1.5881000000000001</v>
      </c>
      <c r="BJ1170" s="132">
        <f t="shared" si="786"/>
        <v>2.9021500000000002</v>
      </c>
      <c r="BK1170" s="132">
        <f t="shared" si="786"/>
        <v>4.3908500000000004</v>
      </c>
      <c r="BL1170" s="132">
        <f t="shared" si="769"/>
        <v>0.41980000000000001</v>
      </c>
      <c r="BM1170" s="132">
        <f t="shared" si="780"/>
        <v>1.9357000000000002</v>
      </c>
      <c r="BN1170" s="132">
        <f t="shared" si="770"/>
        <v>1.00454</v>
      </c>
      <c r="BO1170" s="132"/>
      <c r="BP1170" s="132">
        <f t="shared" si="781"/>
        <v>4.7348500000000007</v>
      </c>
      <c r="BQ1170" s="132">
        <f t="shared" si="782"/>
        <v>12.2217</v>
      </c>
      <c r="BR1170" s="132">
        <f t="shared" si="783"/>
        <v>0.38466</v>
      </c>
      <c r="BS1170" s="132">
        <f t="shared" si="771"/>
        <v>0.13837000000000002</v>
      </c>
      <c r="BT1170" s="132">
        <f t="shared" si="772"/>
        <v>1.5442</v>
      </c>
      <c r="BU1170" s="132"/>
      <c r="BV1170" s="132">
        <f t="shared" si="784"/>
        <v>0.12790000000000001</v>
      </c>
      <c r="BW1170" s="133">
        <f t="shared" si="787"/>
        <v>1.1292</v>
      </c>
      <c r="BX1170" s="133">
        <f t="shared" si="787"/>
        <v>1.1985000000000001</v>
      </c>
      <c r="BY1170" s="133">
        <f t="shared" si="773"/>
        <v>0.31609999999999999</v>
      </c>
      <c r="BZ1170" s="133">
        <f t="shared" si="774"/>
        <v>0.36150000000000004</v>
      </c>
      <c r="CA1170" s="133">
        <f t="shared" si="775"/>
        <v>8.6E-3</v>
      </c>
      <c r="CB1170" s="133">
        <f t="shared" si="776"/>
        <v>8.0615000000000006</v>
      </c>
      <c r="CC1170" s="133"/>
      <c r="CD1170" s="133">
        <f t="shared" si="777"/>
        <v>1.6833</v>
      </c>
    </row>
    <row r="1171" spans="1:82" ht="15.75" x14ac:dyDescent="0.25">
      <c r="A1171" s="125">
        <v>44269</v>
      </c>
      <c r="B1171" s="138">
        <v>16141</v>
      </c>
      <c r="C1171" s="138">
        <v>59273</v>
      </c>
      <c r="D1171" s="138">
        <v>89368</v>
      </c>
      <c r="E1171" s="138">
        <v>19626</v>
      </c>
      <c r="F1171" s="138">
        <v>50781</v>
      </c>
      <c r="G1171" s="138">
        <v>1264</v>
      </c>
      <c r="H1171" s="138">
        <v>11117</v>
      </c>
      <c r="I1171" s="138">
        <v>11550</v>
      </c>
      <c r="J1171" s="138">
        <v>124235</v>
      </c>
      <c r="K1171" s="138">
        <v>95233</v>
      </c>
      <c r="L1171" s="138">
        <v>3582</v>
      </c>
      <c r="M1171" s="138">
        <v>22250</v>
      </c>
      <c r="N1171" s="138">
        <v>86</v>
      </c>
      <c r="O1171" s="138">
        <v>16568</v>
      </c>
      <c r="P1171" s="146">
        <v>16833</v>
      </c>
      <c r="Q1171" s="146">
        <v>3161</v>
      </c>
      <c r="R1171" s="138">
        <v>15297</v>
      </c>
      <c r="S1171" s="138">
        <v>60571</v>
      </c>
      <c r="T1171" s="138">
        <v>12797</v>
      </c>
      <c r="U1171" s="138">
        <v>4282</v>
      </c>
      <c r="V1171" s="138">
        <v>30052</v>
      </c>
      <c r="W1171" s="138">
        <v>43414</v>
      </c>
      <c r="X1171" s="138">
        <v>13886</v>
      </c>
      <c r="Y1171" s="138">
        <v>13284</v>
      </c>
      <c r="Z1171" s="146">
        <v>13281</v>
      </c>
      <c r="AA1171" s="146">
        <v>62949</v>
      </c>
      <c r="AB1171" s="146">
        <v>858</v>
      </c>
      <c r="AC1171" s="138">
        <v>566</v>
      </c>
      <c r="AD1171" s="138">
        <v>7133</v>
      </c>
      <c r="AE1171" s="138">
        <v>44668</v>
      </c>
      <c r="AF1171" s="138">
        <v>6968</v>
      </c>
      <c r="AG1171" s="138">
        <v>11010</v>
      </c>
      <c r="AH1171" s="138">
        <v>53570</v>
      </c>
      <c r="AI1171" s="138">
        <v>39810</v>
      </c>
      <c r="AJ1171" s="138">
        <v>385640</v>
      </c>
      <c r="AK1171" s="128">
        <f t="shared" si="751"/>
        <v>0.22250000000000003</v>
      </c>
      <c r="AL1171" s="129">
        <f t="shared" si="752"/>
        <v>1.6141000000000001</v>
      </c>
      <c r="AM1171" s="129">
        <f t="shared" si="788"/>
        <v>2.9636500000000003</v>
      </c>
      <c r="AN1171" s="129">
        <f t="shared" si="788"/>
        <v>4.4683999999999999</v>
      </c>
      <c r="AO1171" s="129">
        <f t="shared" si="754"/>
        <v>12.423500000000001</v>
      </c>
      <c r="AP1171" s="129">
        <f t="shared" si="755"/>
        <v>4.7616500000000004</v>
      </c>
      <c r="AQ1171" s="129">
        <f t="shared" si="785"/>
        <v>0.53570000000000007</v>
      </c>
      <c r="AR1171" s="129">
        <f t="shared" si="785"/>
        <v>0.39810000000000001</v>
      </c>
      <c r="AT1171" s="131">
        <f t="shared" si="778"/>
        <v>44269</v>
      </c>
      <c r="AU1171" s="132">
        <f t="shared" si="757"/>
        <v>0.44668000000000002</v>
      </c>
      <c r="AV1171" s="132">
        <f t="shared" si="758"/>
        <v>0.62949000000000011</v>
      </c>
      <c r="AW1171" s="132">
        <f t="shared" si="759"/>
        <v>0.60571000000000008</v>
      </c>
      <c r="AX1171" s="132">
        <f t="shared" si="760"/>
        <v>5.6600000000000001E-3</v>
      </c>
      <c r="AY1171" s="132">
        <f t="shared" si="761"/>
        <v>8.5800000000000008E-3</v>
      </c>
      <c r="AZ1171" s="132">
        <f t="shared" si="762"/>
        <v>0.30052000000000001</v>
      </c>
      <c r="BA1171" s="132">
        <f t="shared" si="763"/>
        <v>0.13284000000000001</v>
      </c>
      <c r="BB1171" s="132">
        <f t="shared" si="764"/>
        <v>0.86828000000000005</v>
      </c>
      <c r="BC1171" s="132">
        <f t="shared" si="765"/>
        <v>0.13281000000000001</v>
      </c>
      <c r="BD1171" s="132">
        <f t="shared" si="766"/>
        <v>0.13886000000000001</v>
      </c>
      <c r="BE1171" s="132">
        <f t="shared" si="767"/>
        <v>6.9680000000000006E-2</v>
      </c>
      <c r="BF1171" s="132">
        <f t="shared" si="768"/>
        <v>7.1330000000000005E-2</v>
      </c>
      <c r="BG1171" s="132">
        <f t="shared" si="779"/>
        <v>1.1009999999999999E-2</v>
      </c>
      <c r="BH1171" s="132"/>
      <c r="BI1171" s="132">
        <f t="shared" si="786"/>
        <v>1.6141000000000001</v>
      </c>
      <c r="BJ1171" s="132">
        <f t="shared" si="786"/>
        <v>2.9636500000000003</v>
      </c>
      <c r="BK1171" s="132">
        <f t="shared" si="786"/>
        <v>4.4683999999999999</v>
      </c>
      <c r="BL1171" s="132">
        <f t="shared" si="769"/>
        <v>0.42820000000000003</v>
      </c>
      <c r="BM1171" s="132">
        <f t="shared" si="780"/>
        <v>1.9626000000000001</v>
      </c>
      <c r="BN1171" s="132">
        <f t="shared" si="770"/>
        <v>1.0156200000000002</v>
      </c>
      <c r="BO1171" s="132"/>
      <c r="BP1171" s="132">
        <f t="shared" si="781"/>
        <v>4.7616500000000004</v>
      </c>
      <c r="BQ1171" s="132">
        <f t="shared" si="782"/>
        <v>12.423500000000001</v>
      </c>
      <c r="BR1171" s="132">
        <f t="shared" si="783"/>
        <v>0.38563999999999998</v>
      </c>
      <c r="BS1171" s="132">
        <f t="shared" si="771"/>
        <v>0.12797</v>
      </c>
      <c r="BT1171" s="132">
        <f t="shared" si="772"/>
        <v>1.5297000000000001</v>
      </c>
      <c r="BU1171" s="132"/>
      <c r="BV1171" s="132">
        <f t="shared" si="784"/>
        <v>0.12640000000000001</v>
      </c>
      <c r="BW1171" s="133">
        <f t="shared" si="787"/>
        <v>1.1117000000000001</v>
      </c>
      <c r="BX1171" s="133">
        <f t="shared" si="787"/>
        <v>1.155</v>
      </c>
      <c r="BY1171" s="133">
        <f t="shared" si="773"/>
        <v>0.31609999999999999</v>
      </c>
      <c r="BZ1171" s="133">
        <f t="shared" si="774"/>
        <v>0.35820000000000002</v>
      </c>
      <c r="CA1171" s="133">
        <f t="shared" si="775"/>
        <v>8.6E-3</v>
      </c>
      <c r="CB1171" s="133">
        <f t="shared" si="776"/>
        <v>8.2840000000000007</v>
      </c>
      <c r="CC1171" s="133"/>
      <c r="CD1171" s="133">
        <f t="shared" si="777"/>
        <v>1.6833</v>
      </c>
    </row>
    <row r="1172" spans="1:82" ht="15.75" x14ac:dyDescent="0.25">
      <c r="A1172" s="125">
        <v>44270</v>
      </c>
      <c r="B1172" s="138">
        <v>15257</v>
      </c>
      <c r="C1172" s="138">
        <v>56652</v>
      </c>
      <c r="D1172" s="138">
        <v>86301</v>
      </c>
      <c r="E1172" s="138">
        <v>18885</v>
      </c>
      <c r="F1172" s="138">
        <v>48517</v>
      </c>
      <c r="G1172" s="138">
        <v>1107</v>
      </c>
      <c r="H1172" s="138">
        <v>10310</v>
      </c>
      <c r="I1172" s="138">
        <v>11498</v>
      </c>
      <c r="J1172" s="138">
        <v>120163</v>
      </c>
      <c r="K1172" s="138">
        <v>91581</v>
      </c>
      <c r="L1172" s="138">
        <v>3346</v>
      </c>
      <c r="M1172" s="138">
        <v>19630</v>
      </c>
      <c r="N1172" s="138">
        <v>129</v>
      </c>
      <c r="O1172" s="138">
        <v>14445</v>
      </c>
      <c r="P1172" s="146">
        <v>16833</v>
      </c>
      <c r="Q1172" s="146">
        <v>3161</v>
      </c>
      <c r="R1172" s="138">
        <v>15101</v>
      </c>
      <c r="S1172" s="138">
        <v>60648</v>
      </c>
      <c r="T1172" s="138">
        <v>13144</v>
      </c>
      <c r="U1172" s="138">
        <v>4105</v>
      </c>
      <c r="V1172" s="138">
        <v>27860</v>
      </c>
      <c r="W1172" s="138">
        <v>44927</v>
      </c>
      <c r="X1172" s="138">
        <v>12415</v>
      </c>
      <c r="Y1172" s="146">
        <v>12930</v>
      </c>
      <c r="Z1172" s="146">
        <v>13281</v>
      </c>
      <c r="AA1172" s="138">
        <v>59196</v>
      </c>
      <c r="AB1172" s="146">
        <v>736</v>
      </c>
      <c r="AC1172" s="138">
        <v>428</v>
      </c>
      <c r="AD1172" s="138">
        <v>5693</v>
      </c>
      <c r="AE1172" s="138">
        <v>48179</v>
      </c>
      <c r="AF1172" s="138">
        <v>7156</v>
      </c>
      <c r="AG1172" s="138">
        <v>19910</v>
      </c>
      <c r="AH1172" s="138">
        <v>47600</v>
      </c>
      <c r="AI1172" s="138">
        <v>33220</v>
      </c>
      <c r="AJ1172" s="138">
        <v>383160</v>
      </c>
      <c r="AK1172" s="128">
        <f t="shared" si="751"/>
        <v>0.1963</v>
      </c>
      <c r="AL1172" s="129">
        <f t="shared" si="752"/>
        <v>1.5257000000000001</v>
      </c>
      <c r="AM1172" s="129">
        <f t="shared" si="788"/>
        <v>2.8326000000000002</v>
      </c>
      <c r="AN1172" s="129">
        <f t="shared" si="788"/>
        <v>4.3150500000000003</v>
      </c>
      <c r="AO1172" s="129">
        <f t="shared" si="754"/>
        <v>12.016300000000001</v>
      </c>
      <c r="AP1172" s="129">
        <f t="shared" si="755"/>
        <v>4.5790500000000005</v>
      </c>
      <c r="AQ1172" s="129">
        <f t="shared" si="785"/>
        <v>0.47600000000000003</v>
      </c>
      <c r="AR1172" s="129">
        <f t="shared" si="785"/>
        <v>0.33220000000000005</v>
      </c>
      <c r="AT1172" s="131">
        <f t="shared" si="778"/>
        <v>44270</v>
      </c>
      <c r="AU1172" s="132">
        <f t="shared" si="757"/>
        <v>0.48179000000000005</v>
      </c>
      <c r="AV1172" s="132">
        <f t="shared" si="758"/>
        <v>0.59196000000000004</v>
      </c>
      <c r="AW1172" s="132">
        <f t="shared" si="759"/>
        <v>0.60648000000000002</v>
      </c>
      <c r="AX1172" s="132">
        <f t="shared" si="760"/>
        <v>4.28E-3</v>
      </c>
      <c r="AY1172" s="132">
        <f t="shared" si="761"/>
        <v>7.3600000000000002E-3</v>
      </c>
      <c r="AZ1172" s="132">
        <f t="shared" si="762"/>
        <v>0.27860000000000001</v>
      </c>
      <c r="BA1172" s="132">
        <f t="shared" si="763"/>
        <v>0.1293</v>
      </c>
      <c r="BB1172" s="132">
        <f t="shared" si="764"/>
        <v>0.89854000000000012</v>
      </c>
      <c r="BC1172" s="132">
        <f t="shared" si="765"/>
        <v>0.13281000000000001</v>
      </c>
      <c r="BD1172" s="132">
        <f t="shared" si="766"/>
        <v>0.12415000000000001</v>
      </c>
      <c r="BE1172" s="132">
        <f t="shared" si="767"/>
        <v>7.1560000000000012E-2</v>
      </c>
      <c r="BF1172" s="132">
        <f t="shared" si="768"/>
        <v>5.6930000000000001E-2</v>
      </c>
      <c r="BG1172" s="132">
        <f t="shared" si="779"/>
        <v>1.9910000000000001E-2</v>
      </c>
      <c r="BH1172" s="132"/>
      <c r="BI1172" s="132">
        <f t="shared" si="786"/>
        <v>1.5257000000000001</v>
      </c>
      <c r="BJ1172" s="132">
        <f t="shared" si="786"/>
        <v>2.8326000000000002</v>
      </c>
      <c r="BK1172" s="132">
        <f t="shared" si="786"/>
        <v>4.3150500000000003</v>
      </c>
      <c r="BL1172" s="132">
        <f t="shared" si="769"/>
        <v>0.41050000000000003</v>
      </c>
      <c r="BM1172" s="132">
        <f t="shared" si="780"/>
        <v>1.8885000000000001</v>
      </c>
      <c r="BN1172" s="132">
        <f t="shared" si="770"/>
        <v>0.97034000000000009</v>
      </c>
      <c r="BO1172" s="132"/>
      <c r="BP1172" s="132">
        <f t="shared" si="781"/>
        <v>4.5790500000000005</v>
      </c>
      <c r="BQ1172" s="132">
        <f t="shared" si="782"/>
        <v>12.016300000000001</v>
      </c>
      <c r="BR1172" s="132">
        <f t="shared" si="783"/>
        <v>0.38316</v>
      </c>
      <c r="BS1172" s="132">
        <f t="shared" si="771"/>
        <v>0.13144</v>
      </c>
      <c r="BT1172" s="132">
        <f t="shared" si="772"/>
        <v>1.5101</v>
      </c>
      <c r="BU1172" s="132"/>
      <c r="BV1172" s="132">
        <f t="shared" si="784"/>
        <v>0.11070000000000001</v>
      </c>
      <c r="BW1172" s="133">
        <f t="shared" si="787"/>
        <v>1.0310000000000001</v>
      </c>
      <c r="BX1172" s="133">
        <f t="shared" si="787"/>
        <v>1.1498000000000002</v>
      </c>
      <c r="BY1172" s="133">
        <f t="shared" si="773"/>
        <v>0.31609999999999999</v>
      </c>
      <c r="BZ1172" s="133">
        <f t="shared" si="774"/>
        <v>0.33460000000000001</v>
      </c>
      <c r="CA1172" s="133">
        <f t="shared" si="775"/>
        <v>1.29E-2</v>
      </c>
      <c r="CB1172" s="133">
        <f t="shared" si="776"/>
        <v>7.2225000000000001</v>
      </c>
      <c r="CC1172" s="133"/>
      <c r="CD1172" s="133">
        <f t="shared" si="777"/>
        <v>1.6833</v>
      </c>
    </row>
    <row r="1173" spans="1:82" ht="15.75" x14ac:dyDescent="0.25">
      <c r="A1173" s="125">
        <v>44271</v>
      </c>
      <c r="B1173" s="138">
        <v>15159</v>
      </c>
      <c r="C1173" s="138">
        <v>55753</v>
      </c>
      <c r="D1173" s="138">
        <v>85289</v>
      </c>
      <c r="E1173" s="138">
        <v>18417</v>
      </c>
      <c r="F1173" s="138">
        <v>45866</v>
      </c>
      <c r="G1173" s="138">
        <v>1132</v>
      </c>
      <c r="H1173" s="138">
        <v>9927</v>
      </c>
      <c r="I1173" s="138">
        <v>11302</v>
      </c>
      <c r="J1173" s="138">
        <v>117458</v>
      </c>
      <c r="K1173" s="138">
        <v>89921</v>
      </c>
      <c r="L1173" s="138">
        <v>3335</v>
      </c>
      <c r="M1173" s="138">
        <v>18659</v>
      </c>
      <c r="N1173" s="138">
        <v>115</v>
      </c>
      <c r="O1173" s="138">
        <v>13813</v>
      </c>
      <c r="P1173" s="146">
        <v>16833</v>
      </c>
      <c r="Q1173" s="138">
        <v>1629</v>
      </c>
      <c r="R1173" s="138">
        <v>15224</v>
      </c>
      <c r="S1173" s="138">
        <v>60280</v>
      </c>
      <c r="T1173" s="138">
        <v>12154</v>
      </c>
      <c r="U1173" s="138">
        <v>3885</v>
      </c>
      <c r="V1173" s="138">
        <v>27591</v>
      </c>
      <c r="W1173" s="138">
        <v>42731</v>
      </c>
      <c r="X1173" s="138">
        <v>11543</v>
      </c>
      <c r="Y1173" s="138">
        <v>12950</v>
      </c>
      <c r="Z1173" s="146">
        <v>13281</v>
      </c>
      <c r="AA1173" s="138">
        <v>58356</v>
      </c>
      <c r="AB1173" s="138">
        <v>742</v>
      </c>
      <c r="AC1173" s="138">
        <v>425</v>
      </c>
      <c r="AD1173" s="138">
        <v>7915</v>
      </c>
      <c r="AE1173" s="138">
        <v>42391</v>
      </c>
      <c r="AF1173" s="138">
        <v>7838</v>
      </c>
      <c r="AG1173" s="138">
        <v>19910</v>
      </c>
      <c r="AH1173" s="138">
        <v>61390</v>
      </c>
      <c r="AI1173" s="138">
        <v>49120</v>
      </c>
      <c r="AJ1173" s="138">
        <v>378680</v>
      </c>
      <c r="AK1173" s="128">
        <f t="shared" si="751"/>
        <v>0.18659000000000001</v>
      </c>
      <c r="AL1173" s="129">
        <f t="shared" si="752"/>
        <v>1.5159</v>
      </c>
      <c r="AM1173" s="129">
        <f t="shared" si="788"/>
        <v>2.7876500000000002</v>
      </c>
      <c r="AN1173" s="129">
        <f t="shared" si="788"/>
        <v>4.2644500000000001</v>
      </c>
      <c r="AO1173" s="129">
        <f t="shared" si="754"/>
        <v>11.745800000000001</v>
      </c>
      <c r="AP1173" s="129">
        <f t="shared" si="755"/>
        <v>4.4960500000000003</v>
      </c>
      <c r="AQ1173" s="129">
        <f t="shared" si="785"/>
        <v>0.6139</v>
      </c>
      <c r="AR1173" s="129">
        <f t="shared" si="785"/>
        <v>0.49120000000000003</v>
      </c>
      <c r="AT1173" s="131">
        <f t="shared" si="778"/>
        <v>44271</v>
      </c>
      <c r="AU1173" s="132">
        <f t="shared" si="757"/>
        <v>0.42391000000000001</v>
      </c>
      <c r="AV1173" s="132">
        <f t="shared" si="758"/>
        <v>0.58356000000000008</v>
      </c>
      <c r="AW1173" s="132">
        <f t="shared" si="759"/>
        <v>0.6028</v>
      </c>
      <c r="AX1173" s="132">
        <f t="shared" si="760"/>
        <v>4.2500000000000003E-3</v>
      </c>
      <c r="AY1173" s="132">
        <f t="shared" si="761"/>
        <v>7.4200000000000004E-3</v>
      </c>
      <c r="AZ1173" s="132">
        <f t="shared" si="762"/>
        <v>0.27591000000000004</v>
      </c>
      <c r="BA1173" s="132">
        <f t="shared" si="763"/>
        <v>0.1295</v>
      </c>
      <c r="BB1173" s="132">
        <f t="shared" si="764"/>
        <v>0.85462000000000005</v>
      </c>
      <c r="BC1173" s="132">
        <f t="shared" si="765"/>
        <v>0.13281000000000001</v>
      </c>
      <c r="BD1173" s="132">
        <f t="shared" si="766"/>
        <v>0.11543</v>
      </c>
      <c r="BE1173" s="132">
        <f t="shared" si="767"/>
        <v>7.8380000000000005E-2</v>
      </c>
      <c r="BF1173" s="132">
        <f t="shared" si="768"/>
        <v>7.9150000000000012E-2</v>
      </c>
      <c r="BG1173" s="132">
        <f t="shared" si="779"/>
        <v>1.9910000000000001E-2</v>
      </c>
      <c r="BH1173" s="132"/>
      <c r="BI1173" s="132">
        <f t="shared" si="786"/>
        <v>1.5159</v>
      </c>
      <c r="BJ1173" s="132">
        <f t="shared" si="786"/>
        <v>2.7876500000000002</v>
      </c>
      <c r="BK1173" s="132">
        <f t="shared" si="786"/>
        <v>4.2644500000000001</v>
      </c>
      <c r="BL1173" s="132">
        <f t="shared" si="769"/>
        <v>0.38850000000000001</v>
      </c>
      <c r="BM1173" s="132">
        <f t="shared" si="780"/>
        <v>1.8417000000000001</v>
      </c>
      <c r="BN1173" s="132">
        <f t="shared" si="770"/>
        <v>0.91732000000000002</v>
      </c>
      <c r="BO1173" s="132"/>
      <c r="BP1173" s="132">
        <f t="shared" si="781"/>
        <v>4.4960500000000003</v>
      </c>
      <c r="BQ1173" s="132">
        <f t="shared" si="782"/>
        <v>11.745800000000001</v>
      </c>
      <c r="BR1173" s="132">
        <f t="shared" si="783"/>
        <v>0.37867999999999996</v>
      </c>
      <c r="BS1173" s="132">
        <f t="shared" si="771"/>
        <v>0.12154000000000001</v>
      </c>
      <c r="BT1173" s="132">
        <f t="shared" si="772"/>
        <v>1.5224</v>
      </c>
      <c r="BU1173" s="132"/>
      <c r="BV1173" s="132">
        <f t="shared" si="784"/>
        <v>0.11320000000000001</v>
      </c>
      <c r="BW1173" s="133">
        <f t="shared" si="787"/>
        <v>0.99270000000000003</v>
      </c>
      <c r="BX1173" s="133">
        <f t="shared" si="787"/>
        <v>1.1302000000000001</v>
      </c>
      <c r="BY1173" s="133">
        <f t="shared" si="773"/>
        <v>0.16290000000000002</v>
      </c>
      <c r="BZ1173" s="133">
        <f t="shared" si="774"/>
        <v>0.33350000000000002</v>
      </c>
      <c r="CA1173" s="133">
        <f t="shared" si="775"/>
        <v>1.15E-2</v>
      </c>
      <c r="CB1173" s="133">
        <f t="shared" si="776"/>
        <v>6.9065000000000003</v>
      </c>
      <c r="CC1173" s="133"/>
      <c r="CD1173" s="133">
        <f t="shared" si="777"/>
        <v>1.6833</v>
      </c>
    </row>
    <row r="1174" spans="1:82" ht="15.75" x14ac:dyDescent="0.25">
      <c r="A1174" s="125">
        <v>44272</v>
      </c>
      <c r="B1174" s="138">
        <v>15251</v>
      </c>
      <c r="C1174" s="138">
        <v>55779</v>
      </c>
      <c r="D1174" s="138">
        <v>85036</v>
      </c>
      <c r="E1174" s="138">
        <v>18282</v>
      </c>
      <c r="F1174" s="138">
        <v>48547</v>
      </c>
      <c r="G1174" s="138">
        <v>1138</v>
      </c>
      <c r="H1174" s="138">
        <v>9954</v>
      </c>
      <c r="I1174" s="138">
        <v>11198</v>
      </c>
      <c r="J1174" s="138">
        <v>117849</v>
      </c>
      <c r="K1174" s="138">
        <v>90585</v>
      </c>
      <c r="L1174" s="138">
        <v>3397</v>
      </c>
      <c r="M1174" s="138">
        <v>18695</v>
      </c>
      <c r="N1174" s="138">
        <v>143</v>
      </c>
      <c r="O1174" s="138">
        <v>13675</v>
      </c>
      <c r="P1174" s="146">
        <v>16833</v>
      </c>
      <c r="Q1174" s="138">
        <v>3531</v>
      </c>
      <c r="R1174" s="138">
        <v>15084</v>
      </c>
      <c r="S1174" s="138">
        <v>60431</v>
      </c>
      <c r="T1174" s="138">
        <v>12904</v>
      </c>
      <c r="U1174" s="138">
        <v>3759</v>
      </c>
      <c r="V1174" s="138">
        <v>27027</v>
      </c>
      <c r="W1174" s="138">
        <v>42150</v>
      </c>
      <c r="X1174" s="138">
        <v>11758</v>
      </c>
      <c r="Y1174" s="138">
        <v>13577</v>
      </c>
      <c r="Z1174" s="146">
        <v>13281</v>
      </c>
      <c r="AA1174" s="138">
        <v>56582</v>
      </c>
      <c r="AB1174" s="138">
        <v>788</v>
      </c>
      <c r="AC1174" s="138">
        <v>392</v>
      </c>
      <c r="AD1174" s="138">
        <v>8115</v>
      </c>
      <c r="AE1174" s="138">
        <v>30190</v>
      </c>
      <c r="AF1174" s="138">
        <v>7872</v>
      </c>
      <c r="AG1174" s="138">
        <v>12350</v>
      </c>
      <c r="AH1174" s="138">
        <v>66520</v>
      </c>
      <c r="AI1174" s="138">
        <v>49280</v>
      </c>
      <c r="AJ1174" s="138">
        <v>370620</v>
      </c>
      <c r="AK1174" s="128">
        <f t="shared" si="751"/>
        <v>0.18695000000000001</v>
      </c>
      <c r="AL1174" s="129">
        <f t="shared" si="752"/>
        <v>1.5251000000000001</v>
      </c>
      <c r="AM1174" s="129">
        <f t="shared" si="788"/>
        <v>2.7889500000000003</v>
      </c>
      <c r="AN1174" s="129">
        <f t="shared" si="788"/>
        <v>4.2518000000000002</v>
      </c>
      <c r="AO1174" s="129">
        <f t="shared" si="754"/>
        <v>11.7849</v>
      </c>
      <c r="AP1174" s="129">
        <f t="shared" si="755"/>
        <v>4.5292500000000002</v>
      </c>
      <c r="AQ1174" s="129">
        <f t="shared" si="785"/>
        <v>0.66520000000000001</v>
      </c>
      <c r="AR1174" s="129">
        <f t="shared" si="785"/>
        <v>0.49280000000000002</v>
      </c>
      <c r="AT1174" s="131">
        <f t="shared" si="778"/>
        <v>44272</v>
      </c>
      <c r="AU1174" s="132">
        <f t="shared" si="757"/>
        <v>0.3019</v>
      </c>
      <c r="AV1174" s="132">
        <f t="shared" si="758"/>
        <v>0.5658200000000001</v>
      </c>
      <c r="AW1174" s="132">
        <f t="shared" si="759"/>
        <v>0.60431000000000001</v>
      </c>
      <c r="AX1174" s="132">
        <f t="shared" si="760"/>
        <v>3.9200000000000007E-3</v>
      </c>
      <c r="AY1174" s="132">
        <f t="shared" si="761"/>
        <v>7.8799999999999999E-3</v>
      </c>
      <c r="AZ1174" s="132">
        <f t="shared" si="762"/>
        <v>0.27027000000000001</v>
      </c>
      <c r="BA1174" s="132">
        <f t="shared" si="763"/>
        <v>0.13577</v>
      </c>
      <c r="BB1174" s="132">
        <f t="shared" si="764"/>
        <v>0.84300000000000008</v>
      </c>
      <c r="BC1174" s="132">
        <f t="shared" si="765"/>
        <v>0.13281000000000001</v>
      </c>
      <c r="BD1174" s="132">
        <f t="shared" si="766"/>
        <v>0.11758</v>
      </c>
      <c r="BE1174" s="132">
        <f t="shared" si="767"/>
        <v>7.8720000000000012E-2</v>
      </c>
      <c r="BF1174" s="132">
        <f t="shared" si="768"/>
        <v>8.115E-2</v>
      </c>
      <c r="BG1174" s="132">
        <f t="shared" si="779"/>
        <v>1.235E-2</v>
      </c>
      <c r="BH1174" s="132"/>
      <c r="BI1174" s="132">
        <f t="shared" si="786"/>
        <v>1.5251000000000001</v>
      </c>
      <c r="BJ1174" s="132">
        <f t="shared" si="786"/>
        <v>2.7889500000000003</v>
      </c>
      <c r="BK1174" s="132">
        <f t="shared" si="786"/>
        <v>4.2518000000000002</v>
      </c>
      <c r="BL1174" s="132">
        <f t="shared" si="769"/>
        <v>0.37590000000000001</v>
      </c>
      <c r="BM1174" s="132">
        <f t="shared" si="780"/>
        <v>1.8282</v>
      </c>
      <c r="BN1174" s="132">
        <f t="shared" si="770"/>
        <v>0.97094000000000003</v>
      </c>
      <c r="BO1174" s="132"/>
      <c r="BP1174" s="132">
        <f t="shared" si="781"/>
        <v>4.5292500000000002</v>
      </c>
      <c r="BQ1174" s="132">
        <f t="shared" si="782"/>
        <v>11.7849</v>
      </c>
      <c r="BR1174" s="132">
        <f t="shared" si="783"/>
        <v>0.37062</v>
      </c>
      <c r="BS1174" s="132">
        <f t="shared" si="771"/>
        <v>0.12904000000000002</v>
      </c>
      <c r="BT1174" s="132">
        <f t="shared" si="772"/>
        <v>1.5084</v>
      </c>
      <c r="BU1174" s="132"/>
      <c r="BV1174" s="132">
        <f t="shared" si="784"/>
        <v>0.11380000000000001</v>
      </c>
      <c r="BW1174" s="133">
        <f t="shared" si="787"/>
        <v>0.99540000000000006</v>
      </c>
      <c r="BX1174" s="133">
        <f t="shared" si="787"/>
        <v>1.1198000000000001</v>
      </c>
      <c r="BY1174" s="133">
        <f t="shared" si="773"/>
        <v>0.35310000000000002</v>
      </c>
      <c r="BZ1174" s="133">
        <f t="shared" si="774"/>
        <v>0.3397</v>
      </c>
      <c r="CA1174" s="133">
        <f t="shared" si="775"/>
        <v>1.43E-2</v>
      </c>
      <c r="CB1174" s="133">
        <f t="shared" si="776"/>
        <v>6.8375000000000004</v>
      </c>
      <c r="CC1174" s="133"/>
      <c r="CD1174" s="133">
        <f t="shared" si="777"/>
        <v>1.6833</v>
      </c>
    </row>
    <row r="1175" spans="1:82" ht="15.75" x14ac:dyDescent="0.25">
      <c r="A1175" s="125">
        <v>44273</v>
      </c>
      <c r="B1175" s="138">
        <v>16276</v>
      </c>
      <c r="C1175" s="138">
        <v>59062</v>
      </c>
      <c r="D1175" s="138">
        <v>89373</v>
      </c>
      <c r="E1175" s="138">
        <v>19934</v>
      </c>
      <c r="F1175" s="138">
        <v>51323</v>
      </c>
      <c r="G1175" s="138">
        <v>1437</v>
      </c>
      <c r="H1175" s="138">
        <v>12328</v>
      </c>
      <c r="I1175" s="138">
        <v>13860</v>
      </c>
      <c r="J1175" s="138">
        <v>126523</v>
      </c>
      <c r="K1175" s="138">
        <v>96709</v>
      </c>
      <c r="L1175" s="138">
        <v>3806</v>
      </c>
      <c r="M1175" s="138">
        <v>22123</v>
      </c>
      <c r="N1175" s="138">
        <v>146</v>
      </c>
      <c r="O1175" s="138">
        <v>15587</v>
      </c>
      <c r="P1175" s="146">
        <v>16833</v>
      </c>
      <c r="Q1175" s="138">
        <v>4307</v>
      </c>
      <c r="R1175" s="138">
        <v>15070</v>
      </c>
      <c r="S1175" s="138">
        <v>64598</v>
      </c>
      <c r="T1175" s="138">
        <v>12422</v>
      </c>
      <c r="U1175" s="138">
        <v>4582</v>
      </c>
      <c r="V1175" s="138">
        <v>29643</v>
      </c>
      <c r="W1175" s="138">
        <v>46358</v>
      </c>
      <c r="X1175" s="138">
        <v>15603</v>
      </c>
      <c r="Y1175" s="138">
        <v>15796</v>
      </c>
      <c r="Z1175" s="146">
        <v>13281</v>
      </c>
      <c r="AA1175" s="138">
        <v>64620</v>
      </c>
      <c r="AB1175" s="138">
        <v>911</v>
      </c>
      <c r="AC1175" s="138">
        <v>591</v>
      </c>
      <c r="AD1175" s="138">
        <v>7720</v>
      </c>
      <c r="AE1175" s="138">
        <v>32858</v>
      </c>
      <c r="AF1175" s="138">
        <v>11470</v>
      </c>
      <c r="AG1175" s="138">
        <v>11010</v>
      </c>
      <c r="AH1175" s="138">
        <v>68620</v>
      </c>
      <c r="AI1175" s="138">
        <v>57610</v>
      </c>
      <c r="AJ1175" s="138">
        <v>372240</v>
      </c>
      <c r="AK1175" s="128">
        <f t="shared" si="751"/>
        <v>0.22123000000000001</v>
      </c>
      <c r="AL1175" s="129">
        <f t="shared" si="752"/>
        <v>1.6276000000000002</v>
      </c>
      <c r="AM1175" s="129">
        <f t="shared" si="788"/>
        <v>2.9531000000000001</v>
      </c>
      <c r="AN1175" s="129">
        <f t="shared" si="788"/>
        <v>4.4686500000000002</v>
      </c>
      <c r="AO1175" s="129">
        <f t="shared" si="754"/>
        <v>12.6523</v>
      </c>
      <c r="AP1175" s="129">
        <f t="shared" si="755"/>
        <v>4.8354499999999998</v>
      </c>
      <c r="AQ1175" s="129">
        <f t="shared" si="785"/>
        <v>0.68620000000000003</v>
      </c>
      <c r="AR1175" s="129">
        <f t="shared" si="785"/>
        <v>0.57610000000000006</v>
      </c>
      <c r="AT1175" s="131">
        <f t="shared" si="778"/>
        <v>44273</v>
      </c>
      <c r="AU1175" s="132">
        <f t="shared" si="757"/>
        <v>0.32858000000000004</v>
      </c>
      <c r="AV1175" s="132">
        <f t="shared" si="758"/>
        <v>0.64620000000000011</v>
      </c>
      <c r="AW1175" s="132">
        <f t="shared" si="759"/>
        <v>0.64598</v>
      </c>
      <c r="AX1175" s="132">
        <f t="shared" si="760"/>
        <v>5.9100000000000003E-3</v>
      </c>
      <c r="AY1175" s="132">
        <f t="shared" si="761"/>
        <v>9.11E-3</v>
      </c>
      <c r="AZ1175" s="132">
        <f t="shared" si="762"/>
        <v>0.29643000000000003</v>
      </c>
      <c r="BA1175" s="132">
        <f t="shared" si="763"/>
        <v>0.15796000000000002</v>
      </c>
      <c r="BB1175" s="132">
        <f t="shared" si="764"/>
        <v>0.9271600000000001</v>
      </c>
      <c r="BC1175" s="132">
        <f t="shared" si="765"/>
        <v>0.13281000000000001</v>
      </c>
      <c r="BD1175" s="132">
        <f t="shared" si="766"/>
        <v>0.15603</v>
      </c>
      <c r="BE1175" s="132">
        <f t="shared" si="767"/>
        <v>0.11470000000000001</v>
      </c>
      <c r="BF1175" s="132">
        <f t="shared" si="768"/>
        <v>7.7200000000000005E-2</v>
      </c>
      <c r="BG1175" s="132">
        <f t="shared" si="779"/>
        <v>1.1009999999999999E-2</v>
      </c>
      <c r="BH1175" s="132"/>
      <c r="BI1175" s="132">
        <f t="shared" si="786"/>
        <v>1.6276000000000002</v>
      </c>
      <c r="BJ1175" s="132">
        <f t="shared" si="786"/>
        <v>2.9531000000000001</v>
      </c>
      <c r="BK1175" s="132">
        <f t="shared" si="786"/>
        <v>4.4686500000000002</v>
      </c>
      <c r="BL1175" s="132">
        <f t="shared" si="769"/>
        <v>0.4582</v>
      </c>
      <c r="BM1175" s="132">
        <f t="shared" si="780"/>
        <v>1.9934000000000001</v>
      </c>
      <c r="BN1175" s="132">
        <f t="shared" si="770"/>
        <v>1.0264600000000002</v>
      </c>
      <c r="BO1175" s="132"/>
      <c r="BP1175" s="132">
        <f t="shared" si="781"/>
        <v>4.8354499999999998</v>
      </c>
      <c r="BQ1175" s="132">
        <f t="shared" si="782"/>
        <v>12.6523</v>
      </c>
      <c r="BR1175" s="132">
        <f t="shared" si="783"/>
        <v>0.37223999999999996</v>
      </c>
      <c r="BS1175" s="132">
        <f t="shared" si="771"/>
        <v>0.12422000000000001</v>
      </c>
      <c r="BT1175" s="132">
        <f t="shared" si="772"/>
        <v>1.5070000000000001</v>
      </c>
      <c r="BU1175" s="132"/>
      <c r="BV1175" s="132">
        <f t="shared" si="784"/>
        <v>0.14369999999999999</v>
      </c>
      <c r="BW1175" s="133">
        <f t="shared" si="787"/>
        <v>1.2328000000000001</v>
      </c>
      <c r="BX1175" s="133">
        <f t="shared" si="787"/>
        <v>1.3860000000000001</v>
      </c>
      <c r="BY1175" s="133">
        <f t="shared" si="773"/>
        <v>0.43070000000000003</v>
      </c>
      <c r="BZ1175" s="133">
        <f t="shared" si="774"/>
        <v>0.38059999999999999</v>
      </c>
      <c r="CA1175" s="133">
        <f t="shared" si="775"/>
        <v>1.46E-2</v>
      </c>
      <c r="CB1175" s="133">
        <f t="shared" si="776"/>
        <v>7.7934999999999999</v>
      </c>
      <c r="CC1175" s="133"/>
      <c r="CD1175" s="133">
        <f t="shared" si="777"/>
        <v>1.6833</v>
      </c>
    </row>
    <row r="1176" spans="1:82" ht="15.75" x14ac:dyDescent="0.25">
      <c r="A1176" s="125">
        <v>44274</v>
      </c>
      <c r="B1176" s="138">
        <v>17453</v>
      </c>
      <c r="C1176" s="138">
        <v>63466</v>
      </c>
      <c r="D1176" s="138">
        <v>94892</v>
      </c>
      <c r="E1176" s="138">
        <v>23636</v>
      </c>
      <c r="F1176" s="138">
        <v>52191</v>
      </c>
      <c r="G1176" s="138">
        <v>1737</v>
      </c>
      <c r="H1176" s="138">
        <v>15422</v>
      </c>
      <c r="I1176" s="138">
        <v>16707</v>
      </c>
      <c r="J1176" s="138">
        <v>137797</v>
      </c>
      <c r="K1176" s="138">
        <v>106385</v>
      </c>
      <c r="L1176" s="146">
        <v>4971</v>
      </c>
      <c r="M1176" s="138">
        <v>24689</v>
      </c>
      <c r="N1176" s="146">
        <v>116</v>
      </c>
      <c r="O1176" s="138">
        <v>16778</v>
      </c>
      <c r="P1176" s="146">
        <v>16833</v>
      </c>
      <c r="Q1176" s="138">
        <v>5280</v>
      </c>
      <c r="R1176" s="138">
        <v>17454</v>
      </c>
      <c r="S1176" s="138">
        <v>67027</v>
      </c>
      <c r="T1176" s="138">
        <v>14432</v>
      </c>
      <c r="U1176" s="138">
        <v>6435</v>
      </c>
      <c r="V1176" s="138">
        <v>31484</v>
      </c>
      <c r="W1176" s="138">
        <v>48525</v>
      </c>
      <c r="X1176" s="138">
        <v>20014</v>
      </c>
      <c r="Y1176" s="138">
        <v>15260</v>
      </c>
      <c r="Z1176" s="146">
        <v>13281</v>
      </c>
      <c r="AA1176" s="138">
        <v>64398</v>
      </c>
      <c r="AB1176" s="138">
        <v>1422</v>
      </c>
      <c r="AC1176" s="138">
        <v>481</v>
      </c>
      <c r="AD1176" s="138">
        <v>9918</v>
      </c>
      <c r="AE1176" s="138">
        <v>35547</v>
      </c>
      <c r="AF1176" s="138">
        <v>13124</v>
      </c>
      <c r="AG1176" s="138">
        <v>19910</v>
      </c>
      <c r="AH1176" s="146">
        <v>57160</v>
      </c>
      <c r="AI1176" s="146">
        <v>47720</v>
      </c>
      <c r="AJ1176" s="138">
        <v>365180</v>
      </c>
      <c r="AK1176" s="128">
        <f t="shared" si="751"/>
        <v>0.24689000000000003</v>
      </c>
      <c r="AL1176" s="129">
        <f t="shared" si="752"/>
        <v>1.7453000000000001</v>
      </c>
      <c r="AM1176" s="129">
        <f t="shared" si="788"/>
        <v>3.1733000000000002</v>
      </c>
      <c r="AN1176" s="129">
        <f t="shared" si="788"/>
        <v>4.7446000000000002</v>
      </c>
      <c r="AO1176" s="129">
        <f t="shared" si="754"/>
        <v>13.7797</v>
      </c>
      <c r="AP1176" s="129">
        <f t="shared" si="755"/>
        <v>5.3192500000000003</v>
      </c>
      <c r="AQ1176" s="129">
        <f t="shared" si="785"/>
        <v>0.5716</v>
      </c>
      <c r="AR1176" s="129">
        <f t="shared" si="785"/>
        <v>0.47720000000000001</v>
      </c>
      <c r="AT1176" s="131">
        <f t="shared" si="778"/>
        <v>44274</v>
      </c>
      <c r="AU1176" s="132">
        <f t="shared" si="757"/>
        <v>0.35547000000000001</v>
      </c>
      <c r="AV1176" s="132">
        <f t="shared" si="758"/>
        <v>0.64398000000000011</v>
      </c>
      <c r="AW1176" s="132">
        <f t="shared" si="759"/>
        <v>0.67027000000000003</v>
      </c>
      <c r="AX1176" s="132">
        <f t="shared" si="760"/>
        <v>4.81E-3</v>
      </c>
      <c r="AY1176" s="132">
        <f t="shared" si="761"/>
        <v>1.4220000000000002E-2</v>
      </c>
      <c r="AZ1176" s="132">
        <f t="shared" si="762"/>
        <v>0.31484000000000001</v>
      </c>
      <c r="BA1176" s="132">
        <f t="shared" si="763"/>
        <v>0.15260000000000001</v>
      </c>
      <c r="BB1176" s="132">
        <f t="shared" si="764"/>
        <v>0.97050000000000003</v>
      </c>
      <c r="BC1176" s="132">
        <f t="shared" si="765"/>
        <v>0.13281000000000001</v>
      </c>
      <c r="BD1176" s="132">
        <f t="shared" si="766"/>
        <v>0.20014000000000001</v>
      </c>
      <c r="BE1176" s="132">
        <f t="shared" si="767"/>
        <v>0.13124000000000002</v>
      </c>
      <c r="BF1176" s="132">
        <f t="shared" si="768"/>
        <v>9.9180000000000004E-2</v>
      </c>
      <c r="BG1176" s="132">
        <f t="shared" si="779"/>
        <v>1.9910000000000001E-2</v>
      </c>
      <c r="BH1176" s="132"/>
      <c r="BI1176" s="132">
        <f t="shared" si="786"/>
        <v>1.7453000000000001</v>
      </c>
      <c r="BJ1176" s="132">
        <f t="shared" si="786"/>
        <v>3.1733000000000002</v>
      </c>
      <c r="BK1176" s="132">
        <f t="shared" si="786"/>
        <v>4.7446000000000002</v>
      </c>
      <c r="BL1176" s="132">
        <f t="shared" si="769"/>
        <v>0.64350000000000007</v>
      </c>
      <c r="BM1176" s="132">
        <f t="shared" si="780"/>
        <v>2.3635999999999999</v>
      </c>
      <c r="BN1176" s="132">
        <f t="shared" si="770"/>
        <v>1.0438200000000002</v>
      </c>
      <c r="BO1176" s="132"/>
      <c r="BP1176" s="132">
        <f t="shared" si="781"/>
        <v>5.3192500000000003</v>
      </c>
      <c r="BQ1176" s="132">
        <f t="shared" si="782"/>
        <v>13.7797</v>
      </c>
      <c r="BR1176" s="132">
        <f t="shared" si="783"/>
        <v>0.36518</v>
      </c>
      <c r="BS1176" s="132">
        <f t="shared" si="771"/>
        <v>0.14432</v>
      </c>
      <c r="BT1176" s="132">
        <f t="shared" si="772"/>
        <v>1.7454000000000001</v>
      </c>
      <c r="BU1176" s="132"/>
      <c r="BV1176" s="132">
        <f t="shared" si="784"/>
        <v>0.17370000000000002</v>
      </c>
      <c r="BW1176" s="133">
        <f t="shared" si="787"/>
        <v>1.5422</v>
      </c>
      <c r="BX1176" s="133">
        <f t="shared" si="787"/>
        <v>1.6707000000000001</v>
      </c>
      <c r="BY1176" s="133">
        <f t="shared" si="773"/>
        <v>0.52800000000000002</v>
      </c>
      <c r="BZ1176" s="133">
        <f t="shared" si="774"/>
        <v>0.49710000000000004</v>
      </c>
      <c r="CA1176" s="133">
        <f t="shared" si="775"/>
        <v>1.1600000000000001E-2</v>
      </c>
      <c r="CB1176" s="133">
        <f t="shared" si="776"/>
        <v>8.3889999999999993</v>
      </c>
      <c r="CC1176" s="133"/>
      <c r="CD1176" s="133">
        <f t="shared" si="777"/>
        <v>1.6833</v>
      </c>
    </row>
    <row r="1177" spans="1:82" ht="15.75" x14ac:dyDescent="0.25">
      <c r="A1177" s="125">
        <v>44275</v>
      </c>
      <c r="B1177" s="138">
        <v>16833</v>
      </c>
      <c r="C1177" s="138">
        <v>60624</v>
      </c>
      <c r="D1177" s="138">
        <v>90923</v>
      </c>
      <c r="E1177" s="138">
        <v>20951</v>
      </c>
      <c r="F1177" s="138">
        <v>51935</v>
      </c>
      <c r="G1177" s="138">
        <v>1578</v>
      </c>
      <c r="H1177" s="138">
        <v>13661</v>
      </c>
      <c r="I1177" s="138">
        <v>14548</v>
      </c>
      <c r="J1177" s="138">
        <v>128688</v>
      </c>
      <c r="K1177" s="138">
        <v>99294</v>
      </c>
      <c r="L1177" s="146">
        <v>4480</v>
      </c>
      <c r="M1177" s="138">
        <v>23678</v>
      </c>
      <c r="N1177" s="146">
        <v>99</v>
      </c>
      <c r="O1177" s="138">
        <v>17917</v>
      </c>
      <c r="P1177" s="146">
        <v>16833</v>
      </c>
      <c r="Q1177" s="138">
        <v>4561</v>
      </c>
      <c r="R1177" s="138">
        <v>16222</v>
      </c>
      <c r="S1177" s="138">
        <v>61858</v>
      </c>
      <c r="T1177" s="138">
        <v>12270</v>
      </c>
      <c r="U1177" s="138">
        <v>5268</v>
      </c>
      <c r="V1177" s="138">
        <v>30804</v>
      </c>
      <c r="W1177" s="138">
        <v>44160</v>
      </c>
      <c r="X1177" s="138">
        <v>17369</v>
      </c>
      <c r="Y1177" s="138">
        <v>13733</v>
      </c>
      <c r="Z1177" s="146">
        <v>13281</v>
      </c>
      <c r="AA1177" s="138">
        <v>61920</v>
      </c>
      <c r="AB1177" s="138">
        <v>1043</v>
      </c>
      <c r="AC1177" s="138">
        <v>554</v>
      </c>
      <c r="AD1177" s="138">
        <v>6405</v>
      </c>
      <c r="AE1177" s="138">
        <v>41132</v>
      </c>
      <c r="AF1177" s="138">
        <v>9963</v>
      </c>
      <c r="AG1177" s="138">
        <v>2390</v>
      </c>
      <c r="AH1177" s="146">
        <v>48490</v>
      </c>
      <c r="AI1177" s="146">
        <v>38020</v>
      </c>
      <c r="AJ1177" s="138">
        <v>366040</v>
      </c>
      <c r="AK1177" s="128">
        <f t="shared" si="751"/>
        <v>0.23678000000000002</v>
      </c>
      <c r="AL1177" s="129">
        <f t="shared" si="752"/>
        <v>1.6833</v>
      </c>
      <c r="AM1177" s="129">
        <f t="shared" si="788"/>
        <v>3.0312000000000001</v>
      </c>
      <c r="AN1177" s="129">
        <f t="shared" si="788"/>
        <v>4.5461499999999999</v>
      </c>
      <c r="AO1177" s="129">
        <f t="shared" si="754"/>
        <v>12.8688</v>
      </c>
      <c r="AP1177" s="137">
        <f t="shared" si="755"/>
        <v>4.9647000000000006</v>
      </c>
      <c r="AQ1177" s="129">
        <f t="shared" si="785"/>
        <v>0.48490000000000005</v>
      </c>
      <c r="AR1177" s="129">
        <f t="shared" si="785"/>
        <v>0.38020000000000004</v>
      </c>
      <c r="AT1177" s="131">
        <f t="shared" si="778"/>
        <v>44275</v>
      </c>
      <c r="AU1177" s="132">
        <f t="shared" si="757"/>
        <v>0.41132000000000002</v>
      </c>
      <c r="AV1177" s="132">
        <f t="shared" si="758"/>
        <v>0.61920000000000008</v>
      </c>
      <c r="AW1177" s="132">
        <f t="shared" si="759"/>
        <v>0.61858000000000002</v>
      </c>
      <c r="AX1177" s="132">
        <f t="shared" si="760"/>
        <v>5.5400000000000007E-3</v>
      </c>
      <c r="AY1177" s="132">
        <f t="shared" si="761"/>
        <v>1.043E-2</v>
      </c>
      <c r="AZ1177" s="132">
        <f t="shared" si="762"/>
        <v>0.30804000000000004</v>
      </c>
      <c r="BA1177" s="132">
        <f t="shared" si="763"/>
        <v>0.13733000000000001</v>
      </c>
      <c r="BB1177" s="132">
        <f t="shared" si="764"/>
        <v>0.8832000000000001</v>
      </c>
      <c r="BC1177" s="132">
        <f t="shared" si="765"/>
        <v>0.13281000000000001</v>
      </c>
      <c r="BD1177" s="132">
        <f t="shared" si="766"/>
        <v>0.17369000000000001</v>
      </c>
      <c r="BE1177" s="132">
        <f t="shared" si="767"/>
        <v>9.963000000000001E-2</v>
      </c>
      <c r="BF1177" s="132">
        <f t="shared" si="768"/>
        <v>6.405000000000001E-2</v>
      </c>
      <c r="BG1177" s="132">
        <f t="shared" si="779"/>
        <v>2.3899999999999998E-3</v>
      </c>
      <c r="BH1177" s="132"/>
      <c r="BI1177" s="132">
        <f t="shared" si="786"/>
        <v>1.6833</v>
      </c>
      <c r="BJ1177" s="132">
        <f t="shared" si="786"/>
        <v>3.0312000000000001</v>
      </c>
      <c r="BK1177" s="132">
        <f t="shared" si="786"/>
        <v>4.5461499999999999</v>
      </c>
      <c r="BL1177" s="132">
        <f t="shared" si="769"/>
        <v>0.52680000000000005</v>
      </c>
      <c r="BM1177" s="132">
        <f t="shared" si="780"/>
        <v>2.0951</v>
      </c>
      <c r="BN1177" s="132">
        <f t="shared" si="770"/>
        <v>1.0387000000000002</v>
      </c>
      <c r="BO1177" s="132"/>
      <c r="BP1177" s="132">
        <f t="shared" si="781"/>
        <v>4.9647000000000006</v>
      </c>
      <c r="BQ1177" s="132">
        <f t="shared" si="782"/>
        <v>12.8688</v>
      </c>
      <c r="BR1177" s="132">
        <f t="shared" si="783"/>
        <v>0.36603999999999998</v>
      </c>
      <c r="BS1177" s="132">
        <f t="shared" si="771"/>
        <v>0.1227</v>
      </c>
      <c r="BT1177" s="132">
        <f t="shared" si="772"/>
        <v>1.6222000000000001</v>
      </c>
      <c r="BU1177" s="132"/>
      <c r="BV1177" s="132">
        <f t="shared" si="784"/>
        <v>0.1578</v>
      </c>
      <c r="BW1177" s="133">
        <f t="shared" si="787"/>
        <v>1.3661000000000001</v>
      </c>
      <c r="BX1177" s="133">
        <f t="shared" si="787"/>
        <v>1.4548000000000001</v>
      </c>
      <c r="BY1177" s="133">
        <f t="shared" si="773"/>
        <v>0.45610000000000001</v>
      </c>
      <c r="BZ1177" s="133">
        <f t="shared" si="774"/>
        <v>0.44800000000000001</v>
      </c>
      <c r="CA1177" s="133">
        <f t="shared" si="775"/>
        <v>9.9000000000000008E-3</v>
      </c>
      <c r="CB1177" s="133">
        <f t="shared" si="776"/>
        <v>8.9585000000000008</v>
      </c>
      <c r="CC1177" s="133"/>
      <c r="CD1177" s="133">
        <f t="shared" si="777"/>
        <v>1.6833</v>
      </c>
    </row>
    <row r="1178" spans="1:82" ht="15.75" x14ac:dyDescent="0.25">
      <c r="A1178" s="125">
        <v>44276</v>
      </c>
      <c r="B1178" s="138">
        <v>16581</v>
      </c>
      <c r="C1178" s="138">
        <v>60586</v>
      </c>
      <c r="D1178" s="138">
        <v>90398</v>
      </c>
      <c r="E1178" s="138">
        <v>20702</v>
      </c>
      <c r="F1178" s="138">
        <v>52258</v>
      </c>
      <c r="G1178" s="138">
        <v>1431</v>
      </c>
      <c r="H1178" s="138">
        <v>12750</v>
      </c>
      <c r="I1178" s="138">
        <v>13423</v>
      </c>
      <c r="J1178" s="138">
        <v>128195</v>
      </c>
      <c r="K1178" s="138">
        <v>99529</v>
      </c>
      <c r="L1178" s="146">
        <v>4186</v>
      </c>
      <c r="M1178" s="138">
        <v>23059</v>
      </c>
      <c r="N1178" s="146">
        <v>85</v>
      </c>
      <c r="O1178" s="138">
        <v>16277</v>
      </c>
      <c r="P1178" s="146">
        <v>16833</v>
      </c>
      <c r="Q1178" s="138">
        <v>4319</v>
      </c>
      <c r="R1178" s="138">
        <v>15683</v>
      </c>
      <c r="S1178" s="138">
        <v>59232</v>
      </c>
      <c r="T1178" s="138">
        <v>14175</v>
      </c>
      <c r="U1178" s="138">
        <v>4897</v>
      </c>
      <c r="V1178" s="138">
        <v>31778</v>
      </c>
      <c r="W1178" s="138">
        <v>43403</v>
      </c>
      <c r="X1178" s="138">
        <v>16939</v>
      </c>
      <c r="Y1178" s="138">
        <v>14195</v>
      </c>
      <c r="Z1178" s="146">
        <v>13281</v>
      </c>
      <c r="AA1178" s="138">
        <v>65331</v>
      </c>
      <c r="AB1178" s="138">
        <v>1052</v>
      </c>
      <c r="AC1178" s="138">
        <v>531</v>
      </c>
      <c r="AD1178" s="138">
        <v>7019</v>
      </c>
      <c r="AE1178" s="138">
        <v>51552</v>
      </c>
      <c r="AF1178" s="138">
        <v>9653</v>
      </c>
      <c r="AG1178" s="138">
        <v>11010</v>
      </c>
      <c r="AH1178" s="146">
        <v>50990</v>
      </c>
      <c r="AI1178" s="146">
        <v>42360</v>
      </c>
      <c r="AJ1178" s="138">
        <v>362200</v>
      </c>
      <c r="AK1178" s="128">
        <f t="shared" si="751"/>
        <v>0.23059000000000002</v>
      </c>
      <c r="AL1178" s="129">
        <f t="shared" si="752"/>
        <v>1.6581000000000001</v>
      </c>
      <c r="AM1178" s="129">
        <f t="shared" si="788"/>
        <v>3.0293000000000001</v>
      </c>
      <c r="AN1178" s="129">
        <f t="shared" si="788"/>
        <v>4.5198999999999998</v>
      </c>
      <c r="AO1178" s="129">
        <f t="shared" si="754"/>
        <v>12.819500000000001</v>
      </c>
      <c r="AP1178" s="129">
        <f t="shared" si="755"/>
        <v>4.9764499999999998</v>
      </c>
      <c r="AQ1178" s="129">
        <f t="shared" si="785"/>
        <v>0.50990000000000002</v>
      </c>
      <c r="AR1178" s="129">
        <f t="shared" si="785"/>
        <v>0.42360000000000003</v>
      </c>
      <c r="AT1178" s="131">
        <f t="shared" si="778"/>
        <v>44276</v>
      </c>
      <c r="AU1178" s="132">
        <f t="shared" si="757"/>
        <v>0.51552000000000009</v>
      </c>
      <c r="AV1178" s="132">
        <f t="shared" si="758"/>
        <v>0.65331000000000006</v>
      </c>
      <c r="AW1178" s="132">
        <f t="shared" si="759"/>
        <v>0.59232000000000007</v>
      </c>
      <c r="AX1178" s="132">
        <f t="shared" si="760"/>
        <v>5.3100000000000005E-3</v>
      </c>
      <c r="AY1178" s="132">
        <f t="shared" si="761"/>
        <v>1.0520000000000002E-2</v>
      </c>
      <c r="AZ1178" s="132">
        <f t="shared" si="762"/>
        <v>0.31778000000000001</v>
      </c>
      <c r="BA1178" s="132">
        <f t="shared" si="763"/>
        <v>0.14195000000000002</v>
      </c>
      <c r="BB1178" s="132">
        <f t="shared" si="764"/>
        <v>0.86806000000000005</v>
      </c>
      <c r="BC1178" s="132">
        <f t="shared" si="765"/>
        <v>0.13281000000000001</v>
      </c>
      <c r="BD1178" s="132">
        <f t="shared" si="766"/>
        <v>0.16939000000000001</v>
      </c>
      <c r="BE1178" s="132">
        <f t="shared" si="767"/>
        <v>9.6530000000000005E-2</v>
      </c>
      <c r="BF1178" s="132">
        <f t="shared" si="768"/>
        <v>7.0190000000000002E-2</v>
      </c>
      <c r="BG1178" s="132">
        <f t="shared" si="779"/>
        <v>1.1009999999999999E-2</v>
      </c>
      <c r="BH1178" s="132"/>
      <c r="BI1178" s="132">
        <f t="shared" si="786"/>
        <v>1.6581000000000001</v>
      </c>
      <c r="BJ1178" s="132">
        <f t="shared" si="786"/>
        <v>3.0293000000000001</v>
      </c>
      <c r="BK1178" s="132">
        <f t="shared" si="786"/>
        <v>4.5198999999999998</v>
      </c>
      <c r="BL1178" s="132">
        <f t="shared" si="769"/>
        <v>0.48970000000000002</v>
      </c>
      <c r="BM1178" s="132">
        <f t="shared" si="780"/>
        <v>2.0702000000000003</v>
      </c>
      <c r="BN1178" s="132">
        <f t="shared" si="770"/>
        <v>1.0451600000000001</v>
      </c>
      <c r="BO1178" s="132"/>
      <c r="BP1178" s="132">
        <f t="shared" si="781"/>
        <v>4.9764499999999998</v>
      </c>
      <c r="BQ1178" s="132">
        <f t="shared" si="782"/>
        <v>12.819500000000001</v>
      </c>
      <c r="BR1178" s="132">
        <f t="shared" si="783"/>
        <v>0.36219999999999997</v>
      </c>
      <c r="BS1178" s="132">
        <f t="shared" si="771"/>
        <v>0.14175000000000001</v>
      </c>
      <c r="BT1178" s="132">
        <f t="shared" si="772"/>
        <v>1.5683</v>
      </c>
      <c r="BU1178" s="132"/>
      <c r="BV1178" s="132">
        <f t="shared" si="784"/>
        <v>0.1431</v>
      </c>
      <c r="BW1178" s="133">
        <f t="shared" si="787"/>
        <v>1.2750000000000001</v>
      </c>
      <c r="BX1178" s="133">
        <f t="shared" si="787"/>
        <v>1.3423</v>
      </c>
      <c r="BY1178" s="133">
        <f t="shared" si="773"/>
        <v>0.43190000000000001</v>
      </c>
      <c r="BZ1178" s="133">
        <f t="shared" si="774"/>
        <v>0.41860000000000003</v>
      </c>
      <c r="CA1178" s="133">
        <f t="shared" si="775"/>
        <v>8.5000000000000006E-3</v>
      </c>
      <c r="CB1178" s="133">
        <f t="shared" si="776"/>
        <v>8.1385000000000005</v>
      </c>
      <c r="CC1178" s="133"/>
      <c r="CD1178" s="133">
        <f t="shared" si="777"/>
        <v>1.6833</v>
      </c>
    </row>
    <row r="1179" spans="1:82" ht="15.75" x14ac:dyDescent="0.25">
      <c r="A1179" s="125">
        <v>44277</v>
      </c>
      <c r="B1179" s="138">
        <v>16155</v>
      </c>
      <c r="C1179" s="138">
        <v>58551</v>
      </c>
      <c r="D1179" s="138">
        <v>88008</v>
      </c>
      <c r="E1179" s="138">
        <v>19804</v>
      </c>
      <c r="F1179" s="138">
        <v>49233</v>
      </c>
      <c r="G1179" s="138">
        <v>1303</v>
      </c>
      <c r="H1179" s="138">
        <v>11685</v>
      </c>
      <c r="I1179" s="138">
        <v>12531</v>
      </c>
      <c r="J1179" s="138">
        <v>124041</v>
      </c>
      <c r="K1179" s="138">
        <v>94474</v>
      </c>
      <c r="L1179" s="146">
        <v>4051</v>
      </c>
      <c r="M1179" s="138">
        <v>21087</v>
      </c>
      <c r="N1179" s="146">
        <v>144</v>
      </c>
      <c r="O1179" s="138">
        <v>14241</v>
      </c>
      <c r="P1179" s="146">
        <v>16833</v>
      </c>
      <c r="Q1179" s="138">
        <v>4118</v>
      </c>
      <c r="R1179" s="138">
        <v>15240</v>
      </c>
      <c r="S1179" s="138">
        <v>61879</v>
      </c>
      <c r="T1179" s="138">
        <v>11386</v>
      </c>
      <c r="U1179" s="138">
        <v>4493</v>
      </c>
      <c r="V1179" s="138">
        <v>28945</v>
      </c>
      <c r="W1179" s="138">
        <v>45905</v>
      </c>
      <c r="X1179" s="138">
        <v>14720</v>
      </c>
      <c r="Y1179" s="138">
        <v>13802</v>
      </c>
      <c r="Z1179" s="146">
        <v>13281</v>
      </c>
      <c r="AA1179" s="138">
        <v>60484</v>
      </c>
      <c r="AB1179" s="138">
        <v>847</v>
      </c>
      <c r="AC1179" s="138">
        <v>424</v>
      </c>
      <c r="AD1179" s="138">
        <v>6490</v>
      </c>
      <c r="AE1179" s="138">
        <v>59245</v>
      </c>
      <c r="AF1179" s="138">
        <v>10115</v>
      </c>
      <c r="AG1179" s="138">
        <v>2060</v>
      </c>
      <c r="AH1179" s="146">
        <v>52240</v>
      </c>
      <c r="AI1179" s="146">
        <v>34450</v>
      </c>
      <c r="AJ1179" s="138">
        <v>361860</v>
      </c>
      <c r="AK1179" s="128">
        <f t="shared" si="751"/>
        <v>0.21087000000000003</v>
      </c>
      <c r="AL1179" s="129">
        <f t="shared" si="752"/>
        <v>1.6155000000000002</v>
      </c>
      <c r="AM1179" s="129">
        <f t="shared" si="788"/>
        <v>2.9275500000000001</v>
      </c>
      <c r="AN1179" s="129">
        <f t="shared" si="788"/>
        <v>4.4004000000000003</v>
      </c>
      <c r="AO1179" s="129">
        <f t="shared" si="754"/>
        <v>12.404100000000001</v>
      </c>
      <c r="AP1179" s="129">
        <f t="shared" si="755"/>
        <v>4.7237</v>
      </c>
      <c r="AQ1179" s="129">
        <f t="shared" si="785"/>
        <v>0.52240000000000009</v>
      </c>
      <c r="AR1179" s="129">
        <f t="shared" si="785"/>
        <v>0.34450000000000003</v>
      </c>
      <c r="AT1179" s="131">
        <f t="shared" si="778"/>
        <v>44277</v>
      </c>
      <c r="AU1179" s="132">
        <f t="shared" si="757"/>
        <v>0.59245000000000003</v>
      </c>
      <c r="AV1179" s="132">
        <f t="shared" si="758"/>
        <v>0.60484000000000004</v>
      </c>
      <c r="AW1179" s="132">
        <f t="shared" si="759"/>
        <v>0.61879000000000006</v>
      </c>
      <c r="AX1179" s="132">
        <f t="shared" si="760"/>
        <v>4.2400000000000007E-3</v>
      </c>
      <c r="AY1179" s="132">
        <f t="shared" si="761"/>
        <v>8.4700000000000001E-3</v>
      </c>
      <c r="AZ1179" s="132">
        <f t="shared" si="762"/>
        <v>0.28945000000000004</v>
      </c>
      <c r="BA1179" s="132">
        <f t="shared" si="763"/>
        <v>0.13802</v>
      </c>
      <c r="BB1179" s="132">
        <f t="shared" si="764"/>
        <v>0.91810000000000003</v>
      </c>
      <c r="BC1179" s="132">
        <f t="shared" si="765"/>
        <v>0.13281000000000001</v>
      </c>
      <c r="BD1179" s="132">
        <f t="shared" si="766"/>
        <v>0.14720000000000003</v>
      </c>
      <c r="BE1179" s="132">
        <f t="shared" si="767"/>
        <v>0.10115</v>
      </c>
      <c r="BF1179" s="132">
        <f t="shared" si="768"/>
        <v>6.4899999999999999E-2</v>
      </c>
      <c r="BG1179" s="132">
        <f t="shared" si="779"/>
        <v>2.0599999999999998E-3</v>
      </c>
      <c r="BH1179" s="132"/>
      <c r="BI1179" s="132">
        <f t="shared" si="786"/>
        <v>1.6155000000000002</v>
      </c>
      <c r="BJ1179" s="132">
        <f t="shared" si="786"/>
        <v>2.9275500000000001</v>
      </c>
      <c r="BK1179" s="132">
        <f t="shared" si="786"/>
        <v>4.4004000000000003</v>
      </c>
      <c r="BL1179" s="132">
        <f t="shared" si="769"/>
        <v>0.44930000000000003</v>
      </c>
      <c r="BM1179" s="132">
        <f t="shared" si="780"/>
        <v>1.9804000000000002</v>
      </c>
      <c r="BN1179" s="132">
        <f t="shared" si="770"/>
        <v>0.98466000000000009</v>
      </c>
      <c r="BO1179" s="132"/>
      <c r="BP1179" s="132">
        <f t="shared" si="781"/>
        <v>4.7237</v>
      </c>
      <c r="BQ1179" s="132">
        <f t="shared" si="782"/>
        <v>12.404100000000001</v>
      </c>
      <c r="BR1179" s="132">
        <f t="shared" si="783"/>
        <v>0.36185999999999996</v>
      </c>
      <c r="BS1179" s="132">
        <f t="shared" si="771"/>
        <v>0.11386</v>
      </c>
      <c r="BT1179" s="132">
        <f t="shared" si="772"/>
        <v>1.524</v>
      </c>
      <c r="BU1179" s="132"/>
      <c r="BV1179" s="132">
        <f t="shared" si="784"/>
        <v>0.1303</v>
      </c>
      <c r="BW1179" s="133">
        <f t="shared" si="787"/>
        <v>1.1685000000000001</v>
      </c>
      <c r="BX1179" s="133">
        <f t="shared" si="787"/>
        <v>1.2531000000000001</v>
      </c>
      <c r="BY1179" s="133">
        <f t="shared" si="773"/>
        <v>0.4118</v>
      </c>
      <c r="BZ1179" s="133">
        <f t="shared" si="774"/>
        <v>0.40510000000000002</v>
      </c>
      <c r="CA1179" s="133">
        <f t="shared" si="775"/>
        <v>1.4400000000000001E-2</v>
      </c>
      <c r="CB1179" s="133">
        <f t="shared" si="776"/>
        <v>7.1204999999999998</v>
      </c>
      <c r="CC1179" s="133"/>
      <c r="CD1179" s="133">
        <f t="shared" si="777"/>
        <v>1.6833</v>
      </c>
    </row>
    <row r="1180" spans="1:82" ht="15.75" x14ac:dyDescent="0.25">
      <c r="A1180" s="125">
        <v>44278</v>
      </c>
      <c r="B1180" s="138">
        <v>16095</v>
      </c>
      <c r="C1180" s="138">
        <v>58171</v>
      </c>
      <c r="D1180" s="138">
        <v>87335</v>
      </c>
      <c r="E1180" s="138">
        <v>19572</v>
      </c>
      <c r="F1180" s="138">
        <v>48621</v>
      </c>
      <c r="G1180" s="138">
        <v>1213</v>
      </c>
      <c r="H1180" s="138">
        <v>11072</v>
      </c>
      <c r="I1180" s="138">
        <v>11977</v>
      </c>
      <c r="J1180" s="138">
        <v>121415</v>
      </c>
      <c r="K1180" s="138">
        <v>92429</v>
      </c>
      <c r="L1180" s="146">
        <v>3940</v>
      </c>
      <c r="M1180" s="138">
        <v>20425</v>
      </c>
      <c r="N1180" s="146">
        <v>156</v>
      </c>
      <c r="O1180" s="138">
        <v>13894</v>
      </c>
      <c r="P1180" s="146">
        <v>16833</v>
      </c>
      <c r="Q1180" s="138">
        <v>4066</v>
      </c>
      <c r="R1180" s="138">
        <v>15243</v>
      </c>
      <c r="S1180" s="138">
        <v>64571</v>
      </c>
      <c r="T1180" s="138">
        <v>12870</v>
      </c>
      <c r="U1180" s="138">
        <v>4271</v>
      </c>
      <c r="V1180" s="138">
        <v>28291</v>
      </c>
      <c r="W1180" s="138">
        <v>43762</v>
      </c>
      <c r="X1180" s="138">
        <v>14949</v>
      </c>
      <c r="Y1180" s="138">
        <v>13001</v>
      </c>
      <c r="Z1180" s="146">
        <v>13281</v>
      </c>
      <c r="AA1180" s="138">
        <v>60710</v>
      </c>
      <c r="AB1180" s="138">
        <v>804</v>
      </c>
      <c r="AC1180" s="138">
        <v>356</v>
      </c>
      <c r="AD1180" s="138">
        <v>7980</v>
      </c>
      <c r="AE1180" s="138">
        <v>70769</v>
      </c>
      <c r="AF1180" s="138">
        <v>10631</v>
      </c>
      <c r="AG1180" s="138">
        <v>10890</v>
      </c>
      <c r="AH1180" s="146">
        <v>62240</v>
      </c>
      <c r="AI1180" s="146">
        <v>50450</v>
      </c>
      <c r="AJ1180" s="138">
        <v>356240</v>
      </c>
      <c r="AK1180" s="128">
        <f t="shared" si="751"/>
        <v>0.20425000000000001</v>
      </c>
      <c r="AL1180" s="129">
        <f t="shared" si="752"/>
        <v>1.6095000000000002</v>
      </c>
      <c r="AM1180" s="129">
        <f t="shared" ref="AM1180:AN1195" si="789">(C1180)*0.00005</f>
        <v>2.90855</v>
      </c>
      <c r="AN1180" s="129">
        <f t="shared" si="789"/>
        <v>4.3667500000000006</v>
      </c>
      <c r="AO1180" s="129">
        <f t="shared" si="754"/>
        <v>12.141500000000001</v>
      </c>
      <c r="AP1180" s="129">
        <f t="shared" si="755"/>
        <v>4.6214500000000003</v>
      </c>
      <c r="AQ1180" s="129">
        <f t="shared" si="785"/>
        <v>0.62240000000000006</v>
      </c>
      <c r="AR1180" s="129">
        <f t="shared" si="785"/>
        <v>0.50450000000000006</v>
      </c>
      <c r="AT1180" s="131">
        <f t="shared" si="778"/>
        <v>44278</v>
      </c>
      <c r="AU1180" s="132">
        <f t="shared" si="757"/>
        <v>0.70769000000000004</v>
      </c>
      <c r="AV1180" s="132">
        <f t="shared" si="758"/>
        <v>0.60710000000000008</v>
      </c>
      <c r="AW1180" s="132">
        <f t="shared" si="759"/>
        <v>0.64571000000000001</v>
      </c>
      <c r="AX1180" s="132">
        <f t="shared" si="760"/>
        <v>3.5600000000000002E-3</v>
      </c>
      <c r="AY1180" s="132">
        <f t="shared" si="761"/>
        <v>8.0400000000000003E-3</v>
      </c>
      <c r="AZ1180" s="132">
        <f t="shared" si="762"/>
        <v>0.28291000000000005</v>
      </c>
      <c r="BA1180" s="132">
        <f t="shared" si="763"/>
        <v>0.13001000000000001</v>
      </c>
      <c r="BB1180" s="132">
        <f t="shared" si="764"/>
        <v>0.87524000000000002</v>
      </c>
      <c r="BC1180" s="132">
        <f t="shared" si="765"/>
        <v>0.13281000000000001</v>
      </c>
      <c r="BD1180" s="132">
        <f t="shared" si="766"/>
        <v>0.14949000000000001</v>
      </c>
      <c r="BE1180" s="132">
        <f t="shared" si="767"/>
        <v>0.10631000000000002</v>
      </c>
      <c r="BF1180" s="132">
        <f t="shared" si="768"/>
        <v>7.980000000000001E-2</v>
      </c>
      <c r="BG1180" s="132">
        <f t="shared" si="779"/>
        <v>1.089E-2</v>
      </c>
      <c r="BH1180" s="132"/>
      <c r="BI1180" s="132">
        <f t="shared" si="786"/>
        <v>1.6095000000000002</v>
      </c>
      <c r="BJ1180" s="132">
        <f t="shared" si="786"/>
        <v>2.90855</v>
      </c>
      <c r="BK1180" s="132">
        <f t="shared" si="786"/>
        <v>4.3667500000000006</v>
      </c>
      <c r="BL1180" s="132">
        <f t="shared" si="769"/>
        <v>0.42710000000000004</v>
      </c>
      <c r="BM1180" s="132">
        <f t="shared" si="780"/>
        <v>1.9572000000000001</v>
      </c>
      <c r="BN1180" s="132">
        <f t="shared" si="770"/>
        <v>0.97242000000000006</v>
      </c>
      <c r="BO1180" s="132"/>
      <c r="BP1180" s="132">
        <f t="shared" si="781"/>
        <v>4.6214500000000003</v>
      </c>
      <c r="BQ1180" s="132">
        <f t="shared" si="782"/>
        <v>12.141500000000001</v>
      </c>
      <c r="BR1180" s="132">
        <f t="shared" si="783"/>
        <v>0.35624</v>
      </c>
      <c r="BS1180" s="132">
        <f t="shared" si="771"/>
        <v>0.12870000000000001</v>
      </c>
      <c r="BT1180" s="132">
        <f t="shared" si="772"/>
        <v>1.5243</v>
      </c>
      <c r="BU1180" s="132"/>
      <c r="BV1180" s="132">
        <f t="shared" si="784"/>
        <v>0.12130000000000001</v>
      </c>
      <c r="BW1180" s="133">
        <f t="shared" si="787"/>
        <v>1.1072</v>
      </c>
      <c r="BX1180" s="133">
        <f t="shared" si="787"/>
        <v>1.1977</v>
      </c>
      <c r="BY1180" s="133">
        <f t="shared" si="773"/>
        <v>0.40660000000000002</v>
      </c>
      <c r="BZ1180" s="133">
        <f t="shared" si="774"/>
        <v>0.39400000000000002</v>
      </c>
      <c r="CA1180" s="133">
        <f t="shared" si="775"/>
        <v>1.5600000000000001E-2</v>
      </c>
      <c r="CB1180" s="133">
        <f t="shared" si="776"/>
        <v>6.9470000000000001</v>
      </c>
      <c r="CC1180" s="133"/>
      <c r="CD1180" s="133">
        <f t="shared" si="777"/>
        <v>1.6833</v>
      </c>
    </row>
    <row r="1181" spans="1:82" ht="15.75" x14ac:dyDescent="0.25">
      <c r="A1181" s="125">
        <v>44279</v>
      </c>
      <c r="B1181" s="138">
        <v>19230</v>
      </c>
      <c r="C1181" s="138">
        <v>66737</v>
      </c>
      <c r="D1181" s="138">
        <v>97775</v>
      </c>
      <c r="E1181" s="138">
        <v>23433</v>
      </c>
      <c r="F1181" s="138">
        <v>55869</v>
      </c>
      <c r="G1181" s="138">
        <v>2486</v>
      </c>
      <c r="H1181" s="138">
        <v>20941</v>
      </c>
      <c r="I1181" s="138">
        <v>18079</v>
      </c>
      <c r="J1181" s="138">
        <v>133036</v>
      </c>
      <c r="K1181" s="138">
        <v>108113</v>
      </c>
      <c r="L1181" s="138">
        <v>4847</v>
      </c>
      <c r="M1181" s="138">
        <v>26256</v>
      </c>
      <c r="N1181" s="138">
        <v>204</v>
      </c>
      <c r="O1181" s="138">
        <v>18547</v>
      </c>
      <c r="P1181" s="146">
        <v>16833</v>
      </c>
      <c r="Q1181" s="138">
        <v>5692</v>
      </c>
      <c r="R1181" s="138">
        <v>16369</v>
      </c>
      <c r="S1181" s="138">
        <v>70218</v>
      </c>
      <c r="T1181" s="138">
        <v>14380</v>
      </c>
      <c r="U1181" s="138">
        <v>6310</v>
      </c>
      <c r="V1181" s="138">
        <v>34560</v>
      </c>
      <c r="W1181" s="138">
        <v>50330</v>
      </c>
      <c r="X1181" s="138">
        <v>20672</v>
      </c>
      <c r="Y1181" s="138">
        <v>17300</v>
      </c>
      <c r="Z1181" s="146">
        <v>13281</v>
      </c>
      <c r="AA1181" s="138">
        <v>70100</v>
      </c>
      <c r="AB1181" s="138">
        <v>1696</v>
      </c>
      <c r="AC1181" s="138">
        <v>680</v>
      </c>
      <c r="AD1181" s="138">
        <v>7893</v>
      </c>
      <c r="AE1181" s="138">
        <v>86377</v>
      </c>
      <c r="AF1181" s="138">
        <v>16405</v>
      </c>
      <c r="AG1181" s="138">
        <v>11010</v>
      </c>
      <c r="AH1181" s="138">
        <v>72350</v>
      </c>
      <c r="AI1181" s="138">
        <v>63490</v>
      </c>
      <c r="AJ1181" s="138">
        <v>359120</v>
      </c>
      <c r="AK1181" s="128">
        <f t="shared" si="751"/>
        <v>0.26256000000000002</v>
      </c>
      <c r="AL1181" s="129">
        <f t="shared" si="752"/>
        <v>1.923</v>
      </c>
      <c r="AM1181" s="129">
        <f t="shared" si="789"/>
        <v>3.3368500000000001</v>
      </c>
      <c r="AN1181" s="129">
        <f t="shared" si="789"/>
        <v>4.8887499999999999</v>
      </c>
      <c r="AO1181" s="129">
        <f t="shared" si="754"/>
        <v>13.303600000000001</v>
      </c>
      <c r="AP1181" s="129">
        <f t="shared" si="755"/>
        <v>5.4056500000000005</v>
      </c>
      <c r="AQ1181" s="129">
        <f t="shared" si="785"/>
        <v>0.72350000000000003</v>
      </c>
      <c r="AR1181" s="129">
        <f t="shared" si="785"/>
        <v>0.63490000000000002</v>
      </c>
      <c r="AT1181" s="131">
        <f t="shared" si="778"/>
        <v>44279</v>
      </c>
      <c r="AU1181" s="132">
        <f t="shared" si="757"/>
        <v>0.86377000000000004</v>
      </c>
      <c r="AV1181" s="132">
        <f t="shared" si="758"/>
        <v>0.70100000000000007</v>
      </c>
      <c r="AW1181" s="132">
        <f t="shared" si="759"/>
        <v>0.70218000000000003</v>
      </c>
      <c r="AX1181" s="132">
        <f t="shared" si="760"/>
        <v>6.8000000000000005E-3</v>
      </c>
      <c r="AY1181" s="132">
        <f t="shared" si="761"/>
        <v>1.6960000000000003E-2</v>
      </c>
      <c r="AZ1181" s="132">
        <f t="shared" si="762"/>
        <v>0.34560000000000002</v>
      </c>
      <c r="BA1181" s="132">
        <f t="shared" si="763"/>
        <v>0.17300000000000001</v>
      </c>
      <c r="BB1181" s="132">
        <f t="shared" si="764"/>
        <v>1.0066000000000002</v>
      </c>
      <c r="BC1181" s="132">
        <f t="shared" si="765"/>
        <v>0.13281000000000001</v>
      </c>
      <c r="BD1181" s="132">
        <f t="shared" si="766"/>
        <v>0.20672000000000001</v>
      </c>
      <c r="BE1181" s="132">
        <f t="shared" si="767"/>
        <v>0.16405</v>
      </c>
      <c r="BF1181" s="132">
        <f t="shared" si="768"/>
        <v>7.893E-2</v>
      </c>
      <c r="BG1181" s="132">
        <f t="shared" si="779"/>
        <v>1.1009999999999999E-2</v>
      </c>
      <c r="BH1181" s="132"/>
      <c r="BI1181" s="132">
        <f t="shared" si="786"/>
        <v>1.923</v>
      </c>
      <c r="BJ1181" s="132">
        <f t="shared" si="786"/>
        <v>3.3368500000000001</v>
      </c>
      <c r="BK1181" s="132">
        <f t="shared" si="786"/>
        <v>4.8887499999999999</v>
      </c>
      <c r="BL1181" s="132">
        <f t="shared" si="769"/>
        <v>0.63100000000000001</v>
      </c>
      <c r="BM1181" s="132">
        <f t="shared" si="780"/>
        <v>2.3433000000000002</v>
      </c>
      <c r="BN1181" s="132">
        <f t="shared" si="770"/>
        <v>1.11738</v>
      </c>
      <c r="BO1181" s="132"/>
      <c r="BP1181" s="132">
        <f t="shared" si="781"/>
        <v>5.4056500000000005</v>
      </c>
      <c r="BQ1181" s="132">
        <f t="shared" si="782"/>
        <v>13.303600000000001</v>
      </c>
      <c r="BR1181" s="132">
        <f t="shared" si="783"/>
        <v>0.35911999999999999</v>
      </c>
      <c r="BS1181" s="132">
        <f t="shared" si="771"/>
        <v>0.14380000000000001</v>
      </c>
      <c r="BT1181" s="132">
        <f t="shared" si="772"/>
        <v>1.6369</v>
      </c>
      <c r="BU1181" s="132"/>
      <c r="BV1181" s="132">
        <f t="shared" si="784"/>
        <v>0.24860000000000002</v>
      </c>
      <c r="BW1181" s="133">
        <f t="shared" si="787"/>
        <v>2.0941000000000001</v>
      </c>
      <c r="BX1181" s="133">
        <f t="shared" si="787"/>
        <v>1.8079000000000001</v>
      </c>
      <c r="BY1181" s="133">
        <f t="shared" si="773"/>
        <v>0.56920000000000004</v>
      </c>
      <c r="BZ1181" s="133">
        <f t="shared" si="774"/>
        <v>0.48470000000000002</v>
      </c>
      <c r="CA1181" s="133">
        <f t="shared" si="775"/>
        <v>2.0400000000000001E-2</v>
      </c>
      <c r="CB1181" s="133">
        <f t="shared" si="776"/>
        <v>9.2735000000000003</v>
      </c>
      <c r="CC1181" s="133"/>
      <c r="CD1181" s="133">
        <f t="shared" si="777"/>
        <v>1.6833</v>
      </c>
    </row>
    <row r="1182" spans="1:82" ht="15.75" x14ac:dyDescent="0.25">
      <c r="A1182" s="125">
        <v>44280</v>
      </c>
      <c r="B1182" s="126">
        <v>20614</v>
      </c>
      <c r="C1182" s="126">
        <v>74113</v>
      </c>
      <c r="D1182" s="126">
        <v>106889</v>
      </c>
      <c r="E1182" s="126">
        <v>28893</v>
      </c>
      <c r="F1182" s="126">
        <v>54671</v>
      </c>
      <c r="G1182" s="126">
        <v>1993</v>
      </c>
      <c r="H1182" s="126">
        <v>21376</v>
      </c>
      <c r="I1182" s="126">
        <v>21316</v>
      </c>
      <c r="J1182" s="126">
        <v>154899</v>
      </c>
      <c r="K1182" s="126">
        <v>118165</v>
      </c>
      <c r="L1182" s="126">
        <v>6649</v>
      </c>
      <c r="M1182" s="126">
        <v>27814</v>
      </c>
      <c r="N1182" s="126">
        <v>185</v>
      </c>
      <c r="O1182" s="126">
        <v>20197</v>
      </c>
      <c r="P1182" s="146">
        <v>16833</v>
      </c>
      <c r="Q1182" s="126">
        <v>6750</v>
      </c>
      <c r="R1182" s="126">
        <v>21590</v>
      </c>
      <c r="S1182" s="126">
        <v>75336</v>
      </c>
      <c r="T1182" s="126">
        <v>14101</v>
      </c>
      <c r="U1182" s="126">
        <v>10298</v>
      </c>
      <c r="V1182" s="126">
        <v>38042</v>
      </c>
      <c r="W1182" s="126">
        <v>49209</v>
      </c>
      <c r="X1182" s="126">
        <v>21700</v>
      </c>
      <c r="Y1182" s="126">
        <v>15918</v>
      </c>
      <c r="Z1182" s="146">
        <v>13281</v>
      </c>
      <c r="AA1182" s="126">
        <v>75889</v>
      </c>
      <c r="AB1182" s="126">
        <v>1613</v>
      </c>
      <c r="AC1182" s="126">
        <v>429</v>
      </c>
      <c r="AD1182" s="126">
        <v>11081</v>
      </c>
      <c r="AE1182" s="126">
        <v>59842</v>
      </c>
      <c r="AF1182" s="126">
        <v>9743</v>
      </c>
      <c r="AG1182" s="126">
        <v>11010</v>
      </c>
      <c r="AH1182" s="126">
        <v>70570</v>
      </c>
      <c r="AI1182" s="126">
        <v>57030</v>
      </c>
      <c r="AJ1182" s="126">
        <v>283500</v>
      </c>
      <c r="AK1182" s="128">
        <f t="shared" si="751"/>
        <v>0.27814</v>
      </c>
      <c r="AL1182" s="129">
        <f t="shared" si="752"/>
        <v>2.0613999999999999</v>
      </c>
      <c r="AM1182" s="129">
        <f t="shared" si="789"/>
        <v>3.7056500000000003</v>
      </c>
      <c r="AN1182" s="129">
        <f t="shared" si="789"/>
        <v>5.3444500000000001</v>
      </c>
      <c r="AO1182" s="129">
        <f t="shared" si="754"/>
        <v>15.4899</v>
      </c>
      <c r="AP1182" s="129">
        <f t="shared" si="755"/>
        <v>5.9082500000000007</v>
      </c>
      <c r="AQ1182" s="129">
        <f t="shared" si="785"/>
        <v>0.7057000000000001</v>
      </c>
      <c r="AR1182" s="129">
        <f t="shared" si="785"/>
        <v>0.57030000000000003</v>
      </c>
      <c r="AT1182" s="131">
        <f t="shared" si="778"/>
        <v>44280</v>
      </c>
      <c r="AU1182" s="132">
        <f t="shared" si="757"/>
        <v>0.59842000000000006</v>
      </c>
      <c r="AV1182" s="132">
        <f t="shared" si="758"/>
        <v>0.75889000000000006</v>
      </c>
      <c r="AW1182" s="132">
        <f t="shared" si="759"/>
        <v>0.75336000000000003</v>
      </c>
      <c r="AX1182" s="132">
        <f t="shared" si="760"/>
        <v>4.2900000000000004E-3</v>
      </c>
      <c r="AY1182" s="132">
        <f t="shared" si="761"/>
        <v>1.6130000000000002E-2</v>
      </c>
      <c r="AZ1182" s="132">
        <f t="shared" si="762"/>
        <v>0.38042000000000004</v>
      </c>
      <c r="BA1182" s="132">
        <f t="shared" si="763"/>
        <v>0.15918000000000002</v>
      </c>
      <c r="BB1182" s="132">
        <f t="shared" si="764"/>
        <v>0.98418000000000005</v>
      </c>
      <c r="BC1182" s="132">
        <f t="shared" si="765"/>
        <v>0.13281000000000001</v>
      </c>
      <c r="BD1182" s="132">
        <f t="shared" si="766"/>
        <v>0.21700000000000003</v>
      </c>
      <c r="BE1182" s="132">
        <f t="shared" si="767"/>
        <v>9.7430000000000003E-2</v>
      </c>
      <c r="BF1182" s="132">
        <f t="shared" si="768"/>
        <v>0.11081000000000001</v>
      </c>
      <c r="BG1182" s="132">
        <f t="shared" si="779"/>
        <v>1.1009999999999999E-2</v>
      </c>
      <c r="BH1182" s="132"/>
      <c r="BI1182" s="132">
        <f t="shared" si="786"/>
        <v>2.0613999999999999</v>
      </c>
      <c r="BJ1182" s="132">
        <f t="shared" si="786"/>
        <v>3.7056500000000003</v>
      </c>
      <c r="BK1182" s="132">
        <f t="shared" si="786"/>
        <v>5.3444500000000001</v>
      </c>
      <c r="BL1182" s="132">
        <f t="shared" si="769"/>
        <v>1.0298</v>
      </c>
      <c r="BM1182" s="132">
        <f t="shared" si="780"/>
        <v>2.8893</v>
      </c>
      <c r="BN1182" s="132">
        <f t="shared" si="770"/>
        <v>1.0934200000000001</v>
      </c>
      <c r="BO1182" s="132"/>
      <c r="BP1182" s="132">
        <f t="shared" si="781"/>
        <v>5.9082500000000007</v>
      </c>
      <c r="BQ1182" s="132">
        <f t="shared" si="782"/>
        <v>15.4899</v>
      </c>
      <c r="BR1182" s="132">
        <f t="shared" si="783"/>
        <v>0.28349999999999997</v>
      </c>
      <c r="BS1182" s="132">
        <f t="shared" si="771"/>
        <v>0.14101000000000002</v>
      </c>
      <c r="BT1182" s="132">
        <f t="shared" si="772"/>
        <v>2.1590000000000003</v>
      </c>
      <c r="BU1182" s="132"/>
      <c r="BV1182" s="132">
        <f t="shared" si="784"/>
        <v>0.1993</v>
      </c>
      <c r="BW1182" s="133">
        <f t="shared" si="787"/>
        <v>2.1375999999999999</v>
      </c>
      <c r="BX1182" s="133">
        <f t="shared" si="787"/>
        <v>2.1316000000000002</v>
      </c>
      <c r="BY1182" s="133">
        <f t="shared" si="773"/>
        <v>0.67500000000000004</v>
      </c>
      <c r="BZ1182" s="133">
        <f t="shared" si="774"/>
        <v>0.66490000000000005</v>
      </c>
      <c r="CA1182" s="133">
        <f t="shared" si="775"/>
        <v>1.8500000000000003E-2</v>
      </c>
      <c r="CB1182" s="133">
        <f t="shared" si="776"/>
        <v>10.0985</v>
      </c>
      <c r="CC1182" s="133"/>
      <c r="CD1182" s="133">
        <f t="shared" si="777"/>
        <v>1.6833</v>
      </c>
    </row>
    <row r="1183" spans="1:82" ht="15.75" x14ac:dyDescent="0.25">
      <c r="A1183" s="125">
        <v>44281</v>
      </c>
      <c r="B1183" s="138">
        <v>19316</v>
      </c>
      <c r="C1183" s="138">
        <v>69374</v>
      </c>
      <c r="D1183" s="138">
        <v>101560</v>
      </c>
      <c r="E1183" s="138">
        <v>25645</v>
      </c>
      <c r="F1183" s="138">
        <v>53051</v>
      </c>
      <c r="G1183" s="138">
        <v>1653</v>
      </c>
      <c r="H1183" s="138">
        <v>17721</v>
      </c>
      <c r="I1183" s="138">
        <v>17942</v>
      </c>
      <c r="J1183" s="138">
        <v>143260</v>
      </c>
      <c r="K1183" s="138">
        <v>113235</v>
      </c>
      <c r="L1183" s="138">
        <v>5784</v>
      </c>
      <c r="M1183" s="138">
        <v>25994</v>
      </c>
      <c r="N1183" s="138">
        <v>128</v>
      </c>
      <c r="O1183" s="138">
        <v>19249</v>
      </c>
      <c r="P1183" s="146">
        <v>16833</v>
      </c>
      <c r="Q1183" s="138">
        <v>5385</v>
      </c>
      <c r="R1183" s="138">
        <v>19088</v>
      </c>
      <c r="S1183" s="138">
        <v>71653</v>
      </c>
      <c r="T1183" s="138">
        <v>11814</v>
      </c>
      <c r="U1183" s="138">
        <v>7785</v>
      </c>
      <c r="V1183" s="138">
        <v>35155</v>
      </c>
      <c r="W1183" s="138">
        <v>46927</v>
      </c>
      <c r="X1183" s="138">
        <v>17324</v>
      </c>
      <c r="Y1183" s="138">
        <v>14810</v>
      </c>
      <c r="Z1183" s="146">
        <v>13281</v>
      </c>
      <c r="AA1183" s="138">
        <v>70647</v>
      </c>
      <c r="AB1183" s="138">
        <v>1164</v>
      </c>
      <c r="AC1183" s="138">
        <v>471</v>
      </c>
      <c r="AD1183" s="138">
        <v>9939</v>
      </c>
      <c r="AE1183" s="138">
        <v>36689</v>
      </c>
      <c r="AF1183" s="138">
        <v>7808</v>
      </c>
      <c r="AG1183" s="138">
        <v>19910</v>
      </c>
      <c r="AH1183" s="138">
        <v>106710</v>
      </c>
      <c r="AI1183" s="138">
        <v>76270</v>
      </c>
      <c r="AJ1183" s="138">
        <v>362000</v>
      </c>
      <c r="AK1183" s="128">
        <f t="shared" si="751"/>
        <v>0.25994</v>
      </c>
      <c r="AL1183" s="129">
        <f t="shared" si="752"/>
        <v>1.9316</v>
      </c>
      <c r="AM1183" s="129">
        <f t="shared" si="789"/>
        <v>3.4687000000000001</v>
      </c>
      <c r="AN1183" s="129">
        <f t="shared" si="789"/>
        <v>5.0780000000000003</v>
      </c>
      <c r="AO1183" s="129">
        <f t="shared" si="754"/>
        <v>14.326000000000001</v>
      </c>
      <c r="AP1183" s="129">
        <f t="shared" si="755"/>
        <v>5.6617500000000005</v>
      </c>
      <c r="AQ1183" s="129">
        <f t="shared" si="785"/>
        <v>1.0671000000000002</v>
      </c>
      <c r="AR1183" s="129">
        <f t="shared" si="785"/>
        <v>0.76270000000000004</v>
      </c>
      <c r="AT1183" s="131">
        <f t="shared" si="778"/>
        <v>44281</v>
      </c>
      <c r="AU1183" s="132">
        <f t="shared" si="757"/>
        <v>0.36689000000000005</v>
      </c>
      <c r="AV1183" s="132">
        <f t="shared" si="758"/>
        <v>0.70647000000000004</v>
      </c>
      <c r="AW1183" s="132">
        <f t="shared" si="759"/>
        <v>0.71653000000000011</v>
      </c>
      <c r="AX1183" s="132">
        <f t="shared" si="760"/>
        <v>4.7100000000000006E-3</v>
      </c>
      <c r="AY1183" s="132">
        <f t="shared" si="761"/>
        <v>1.1640000000000001E-2</v>
      </c>
      <c r="AZ1183" s="132">
        <f t="shared" si="762"/>
        <v>0.35155000000000003</v>
      </c>
      <c r="BA1183" s="132">
        <f t="shared" si="763"/>
        <v>0.14810000000000001</v>
      </c>
      <c r="BB1183" s="132">
        <f t="shared" si="764"/>
        <v>0.93854000000000004</v>
      </c>
      <c r="BC1183" s="132">
        <f t="shared" si="765"/>
        <v>0.13281000000000001</v>
      </c>
      <c r="BD1183" s="132">
        <f t="shared" si="766"/>
        <v>0.17324000000000001</v>
      </c>
      <c r="BE1183" s="132">
        <f t="shared" si="767"/>
        <v>7.8080000000000011E-2</v>
      </c>
      <c r="BF1183" s="132">
        <f t="shared" si="768"/>
        <v>9.9390000000000006E-2</v>
      </c>
      <c r="BG1183" s="132">
        <f t="shared" si="779"/>
        <v>1.9910000000000001E-2</v>
      </c>
      <c r="BH1183" s="132"/>
      <c r="BI1183" s="132">
        <f t="shared" si="786"/>
        <v>1.9316</v>
      </c>
      <c r="BJ1183" s="132">
        <f t="shared" si="786"/>
        <v>3.4687000000000001</v>
      </c>
      <c r="BK1183" s="132">
        <f t="shared" si="786"/>
        <v>5.0780000000000003</v>
      </c>
      <c r="BL1183" s="132">
        <f t="shared" si="769"/>
        <v>0.77850000000000008</v>
      </c>
      <c r="BM1183" s="132">
        <f t="shared" si="780"/>
        <v>2.5645000000000002</v>
      </c>
      <c r="BN1183" s="132">
        <f t="shared" si="770"/>
        <v>1.0610200000000001</v>
      </c>
      <c r="BO1183" s="132"/>
      <c r="BP1183" s="132">
        <f t="shared" si="781"/>
        <v>5.6617500000000005</v>
      </c>
      <c r="BQ1183" s="132">
        <f t="shared" si="782"/>
        <v>14.326000000000001</v>
      </c>
      <c r="BR1183" s="132">
        <f t="shared" si="783"/>
        <v>0.36199999999999999</v>
      </c>
      <c r="BS1183" s="132">
        <f t="shared" si="771"/>
        <v>0.11814000000000001</v>
      </c>
      <c r="BT1183" s="132">
        <f t="shared" si="772"/>
        <v>1.9088000000000001</v>
      </c>
      <c r="BU1183" s="132"/>
      <c r="BV1183" s="132">
        <f t="shared" si="784"/>
        <v>0.1653</v>
      </c>
      <c r="BW1183" s="133">
        <f t="shared" si="787"/>
        <v>1.7721</v>
      </c>
      <c r="BX1183" s="133">
        <f t="shared" si="787"/>
        <v>1.7942</v>
      </c>
      <c r="BY1183" s="133">
        <f t="shared" si="773"/>
        <v>0.53849999999999998</v>
      </c>
      <c r="BZ1183" s="133">
        <f t="shared" si="774"/>
        <v>0.57840000000000003</v>
      </c>
      <c r="CA1183" s="133">
        <f t="shared" si="775"/>
        <v>1.2800000000000001E-2</v>
      </c>
      <c r="CB1183" s="133">
        <f t="shared" si="776"/>
        <v>9.6244999999999994</v>
      </c>
      <c r="CC1183" s="133"/>
      <c r="CD1183" s="133">
        <f t="shared" si="777"/>
        <v>1.6833</v>
      </c>
    </row>
    <row r="1184" spans="1:82" ht="15.75" x14ac:dyDescent="0.25">
      <c r="A1184" s="125">
        <v>44282</v>
      </c>
      <c r="B1184" s="138">
        <v>18581</v>
      </c>
      <c r="C1184" s="138">
        <v>66347</v>
      </c>
      <c r="D1184" s="138">
        <v>97468</v>
      </c>
      <c r="E1184" s="138">
        <v>23689</v>
      </c>
      <c r="F1184" s="138">
        <v>53568</v>
      </c>
      <c r="G1184" s="138">
        <v>1585</v>
      </c>
      <c r="H1184" s="138">
        <v>16026</v>
      </c>
      <c r="I1184" s="138">
        <v>16786</v>
      </c>
      <c r="J1184" s="138">
        <v>138041</v>
      </c>
      <c r="K1184" s="138">
        <v>108683</v>
      </c>
      <c r="L1184" s="138">
        <v>5171</v>
      </c>
      <c r="M1184" s="138">
        <v>26095</v>
      </c>
      <c r="N1184" s="138">
        <v>85</v>
      </c>
      <c r="O1184" s="138">
        <v>19638</v>
      </c>
      <c r="P1184" s="146">
        <v>16833</v>
      </c>
      <c r="Q1184" s="138">
        <v>4915</v>
      </c>
      <c r="R1184" s="138">
        <v>17625</v>
      </c>
      <c r="S1184" s="138">
        <v>68493</v>
      </c>
      <c r="T1184" s="138">
        <v>13793</v>
      </c>
      <c r="U1184" s="138">
        <v>6475</v>
      </c>
      <c r="V1184" s="138">
        <v>34513</v>
      </c>
      <c r="W1184" s="138">
        <v>45604</v>
      </c>
      <c r="X1184" s="138">
        <v>17545</v>
      </c>
      <c r="Y1184" s="138">
        <v>13793</v>
      </c>
      <c r="Z1184" s="146">
        <v>13281</v>
      </c>
      <c r="AA1184" s="138">
        <v>66122</v>
      </c>
      <c r="AB1184" s="138">
        <v>1139</v>
      </c>
      <c r="AC1184" s="138">
        <v>471</v>
      </c>
      <c r="AD1184" s="138">
        <v>15040</v>
      </c>
      <c r="AE1184" s="138">
        <v>37002</v>
      </c>
      <c r="AF1184" s="138">
        <v>6466</v>
      </c>
      <c r="AG1184" s="138">
        <v>5820</v>
      </c>
      <c r="AH1184" s="138">
        <v>136370</v>
      </c>
      <c r="AI1184" s="138">
        <v>106790</v>
      </c>
      <c r="AJ1184" s="138">
        <v>362560</v>
      </c>
      <c r="AK1184" s="128">
        <f t="shared" si="751"/>
        <v>0.26095000000000002</v>
      </c>
      <c r="AL1184" s="129">
        <f t="shared" si="752"/>
        <v>1.8581000000000001</v>
      </c>
      <c r="AM1184" s="129">
        <f t="shared" si="789"/>
        <v>3.3173500000000002</v>
      </c>
      <c r="AN1184" s="129">
        <f t="shared" si="789"/>
        <v>4.8734000000000002</v>
      </c>
      <c r="AO1184" s="129">
        <f t="shared" si="754"/>
        <v>13.8041</v>
      </c>
      <c r="AP1184" s="129">
        <f t="shared" si="755"/>
        <v>5.4341500000000007</v>
      </c>
      <c r="AQ1184" s="129">
        <f t="shared" si="785"/>
        <v>1.3637000000000001</v>
      </c>
      <c r="AR1184" s="129">
        <f t="shared" si="785"/>
        <v>1.0679000000000001</v>
      </c>
      <c r="AT1184" s="131">
        <f t="shared" si="778"/>
        <v>44282</v>
      </c>
      <c r="AU1184" s="132">
        <f t="shared" si="757"/>
        <v>0.37002000000000002</v>
      </c>
      <c r="AV1184" s="132">
        <f t="shared" si="758"/>
        <v>0.66122000000000003</v>
      </c>
      <c r="AW1184" s="132">
        <f t="shared" si="759"/>
        <v>0.68493000000000004</v>
      </c>
      <c r="AX1184" s="132">
        <f t="shared" si="760"/>
        <v>4.7100000000000006E-3</v>
      </c>
      <c r="AY1184" s="132">
        <f t="shared" si="761"/>
        <v>1.1390000000000001E-2</v>
      </c>
      <c r="AZ1184" s="132">
        <f t="shared" si="762"/>
        <v>0.34513000000000005</v>
      </c>
      <c r="BA1184" s="132">
        <f t="shared" si="763"/>
        <v>0.13793000000000002</v>
      </c>
      <c r="BB1184" s="132">
        <f t="shared" si="764"/>
        <v>0.91208000000000011</v>
      </c>
      <c r="BC1184" s="132">
        <f t="shared" si="765"/>
        <v>0.13281000000000001</v>
      </c>
      <c r="BD1184" s="132">
        <f t="shared" si="766"/>
        <v>0.17545000000000002</v>
      </c>
      <c r="BE1184" s="132">
        <f t="shared" si="767"/>
        <v>6.4660000000000009E-2</v>
      </c>
      <c r="BF1184" s="132">
        <f t="shared" si="768"/>
        <v>0.15040000000000001</v>
      </c>
      <c r="BG1184" s="132">
        <f t="shared" si="779"/>
        <v>5.8199999999999997E-3</v>
      </c>
      <c r="BH1184" s="132"/>
      <c r="BI1184" s="132">
        <f t="shared" si="786"/>
        <v>1.8581000000000001</v>
      </c>
      <c r="BJ1184" s="132">
        <f t="shared" si="786"/>
        <v>3.3173500000000002</v>
      </c>
      <c r="BK1184" s="132">
        <f t="shared" si="786"/>
        <v>4.8734000000000002</v>
      </c>
      <c r="BL1184" s="132">
        <f t="shared" si="769"/>
        <v>0.64750000000000008</v>
      </c>
      <c r="BM1184" s="132">
        <f t="shared" si="780"/>
        <v>2.3689</v>
      </c>
      <c r="BN1184" s="132">
        <f t="shared" si="770"/>
        <v>1.0713600000000001</v>
      </c>
      <c r="BO1184" s="132"/>
      <c r="BP1184" s="132">
        <f t="shared" si="781"/>
        <v>5.4341500000000007</v>
      </c>
      <c r="BQ1184" s="132">
        <f t="shared" si="782"/>
        <v>13.8041</v>
      </c>
      <c r="BR1184" s="132">
        <f t="shared" si="783"/>
        <v>0.36255999999999999</v>
      </c>
      <c r="BS1184" s="132">
        <f t="shared" si="771"/>
        <v>0.13793000000000002</v>
      </c>
      <c r="BT1184" s="132">
        <f t="shared" si="772"/>
        <v>1.7625000000000002</v>
      </c>
      <c r="BU1184" s="132"/>
      <c r="BV1184" s="132">
        <f t="shared" si="784"/>
        <v>0.1585</v>
      </c>
      <c r="BW1184" s="133">
        <f t="shared" si="787"/>
        <v>1.6026</v>
      </c>
      <c r="BX1184" s="133">
        <f t="shared" si="787"/>
        <v>1.6786000000000001</v>
      </c>
      <c r="BY1184" s="133">
        <f t="shared" si="773"/>
        <v>0.49150000000000005</v>
      </c>
      <c r="BZ1184" s="133">
        <f t="shared" si="774"/>
        <v>0.5171</v>
      </c>
      <c r="CA1184" s="133">
        <f t="shared" si="775"/>
        <v>8.5000000000000006E-3</v>
      </c>
      <c r="CB1184" s="133">
        <f t="shared" si="776"/>
        <v>9.8190000000000008</v>
      </c>
      <c r="CC1184" s="133"/>
      <c r="CD1184" s="133">
        <f t="shared" si="777"/>
        <v>1.6833</v>
      </c>
    </row>
    <row r="1185" spans="1:82" ht="15.75" x14ac:dyDescent="0.25">
      <c r="A1185" s="125">
        <v>44283</v>
      </c>
      <c r="B1185" s="138">
        <v>19525</v>
      </c>
      <c r="C1185" s="138">
        <v>68902</v>
      </c>
      <c r="D1185" s="138">
        <v>100866</v>
      </c>
      <c r="E1185" s="138">
        <v>23417</v>
      </c>
      <c r="F1185" s="138">
        <v>56030</v>
      </c>
      <c r="G1185" s="138">
        <v>1751</v>
      </c>
      <c r="H1185" s="138">
        <v>17003</v>
      </c>
      <c r="I1185" s="138">
        <v>18822</v>
      </c>
      <c r="J1185" s="138">
        <v>141600</v>
      </c>
      <c r="K1185" s="138">
        <v>110322</v>
      </c>
      <c r="L1185" s="138">
        <v>5255</v>
      </c>
      <c r="M1185" s="138">
        <v>27403</v>
      </c>
      <c r="N1185" s="138">
        <v>101</v>
      </c>
      <c r="O1185" s="138">
        <v>19812</v>
      </c>
      <c r="P1185" s="146">
        <v>16833</v>
      </c>
      <c r="Q1185" s="138">
        <v>5426</v>
      </c>
      <c r="R1185" s="138">
        <v>16970</v>
      </c>
      <c r="S1185" s="138">
        <v>68375</v>
      </c>
      <c r="T1185" s="138">
        <v>13479</v>
      </c>
      <c r="U1185" s="138">
        <v>6316</v>
      </c>
      <c r="V1185" s="138">
        <v>37172</v>
      </c>
      <c r="W1185" s="138">
        <v>46237</v>
      </c>
      <c r="X1185" s="138">
        <v>19426</v>
      </c>
      <c r="Y1185" s="138">
        <v>13942</v>
      </c>
      <c r="Z1185" s="146">
        <v>13281</v>
      </c>
      <c r="AA1185" s="138">
        <v>72187</v>
      </c>
      <c r="AB1185" s="138">
        <v>1307</v>
      </c>
      <c r="AC1185" s="138">
        <v>529</v>
      </c>
      <c r="AD1185" s="138">
        <v>15038</v>
      </c>
      <c r="AE1185" s="138">
        <v>41335</v>
      </c>
      <c r="AF1185" s="138">
        <v>7693</v>
      </c>
      <c r="AG1185" s="138">
        <v>11010</v>
      </c>
      <c r="AH1185" s="138">
        <v>121740</v>
      </c>
      <c r="AI1185" s="138">
        <v>106750</v>
      </c>
      <c r="AJ1185" s="138">
        <v>360700</v>
      </c>
      <c r="AK1185" s="128">
        <f t="shared" si="751"/>
        <v>0.27403</v>
      </c>
      <c r="AL1185" s="129">
        <f t="shared" si="752"/>
        <v>1.9525000000000001</v>
      </c>
      <c r="AM1185" s="129">
        <f t="shared" si="789"/>
        <v>3.4451000000000001</v>
      </c>
      <c r="AN1185" s="129">
        <f t="shared" si="789"/>
        <v>5.0433000000000003</v>
      </c>
      <c r="AO1185" s="129">
        <f t="shared" si="754"/>
        <v>14.16</v>
      </c>
      <c r="AP1185" s="129">
        <f t="shared" si="755"/>
        <v>5.5161000000000007</v>
      </c>
      <c r="AQ1185" s="129">
        <f t="shared" si="785"/>
        <v>1.2174</v>
      </c>
      <c r="AR1185" s="129">
        <f t="shared" si="785"/>
        <v>1.0675000000000001</v>
      </c>
      <c r="AT1185" s="131">
        <f t="shared" si="778"/>
        <v>44283</v>
      </c>
      <c r="AU1185" s="132">
        <f t="shared" si="757"/>
        <v>0.41335000000000005</v>
      </c>
      <c r="AV1185" s="132">
        <f t="shared" si="758"/>
        <v>0.72187000000000001</v>
      </c>
      <c r="AW1185" s="132">
        <f t="shared" si="759"/>
        <v>0.68375000000000008</v>
      </c>
      <c r="AX1185" s="132">
        <f t="shared" si="760"/>
        <v>5.2900000000000004E-3</v>
      </c>
      <c r="AY1185" s="132">
        <f t="shared" si="761"/>
        <v>1.3070000000000002E-2</v>
      </c>
      <c r="AZ1185" s="132">
        <f t="shared" si="762"/>
        <v>0.37172000000000005</v>
      </c>
      <c r="BA1185" s="132">
        <f t="shared" si="763"/>
        <v>0.13942000000000002</v>
      </c>
      <c r="BB1185" s="132">
        <f t="shared" si="764"/>
        <v>0.92474000000000012</v>
      </c>
      <c r="BC1185" s="132">
        <f t="shared" si="765"/>
        <v>0.13281000000000001</v>
      </c>
      <c r="BD1185" s="132">
        <f t="shared" si="766"/>
        <v>0.19426000000000002</v>
      </c>
      <c r="BE1185" s="132">
        <f t="shared" si="767"/>
        <v>7.6930000000000012E-2</v>
      </c>
      <c r="BF1185" s="132">
        <f t="shared" si="768"/>
        <v>0.15038000000000001</v>
      </c>
      <c r="BG1185" s="132">
        <f t="shared" si="779"/>
        <v>1.1009999999999999E-2</v>
      </c>
      <c r="BH1185" s="132"/>
      <c r="BI1185" s="132">
        <f t="shared" si="786"/>
        <v>1.9525000000000001</v>
      </c>
      <c r="BJ1185" s="132">
        <f t="shared" si="786"/>
        <v>3.4451000000000001</v>
      </c>
      <c r="BK1185" s="132">
        <f t="shared" si="786"/>
        <v>5.0433000000000003</v>
      </c>
      <c r="BL1185" s="132">
        <f t="shared" si="769"/>
        <v>0.63160000000000005</v>
      </c>
      <c r="BM1185" s="132">
        <f t="shared" si="780"/>
        <v>2.3416999999999999</v>
      </c>
      <c r="BN1185" s="132">
        <f t="shared" si="770"/>
        <v>1.1206</v>
      </c>
      <c r="BO1185" s="132"/>
      <c r="BP1185" s="132">
        <f t="shared" si="781"/>
        <v>5.5161000000000007</v>
      </c>
      <c r="BQ1185" s="132">
        <f t="shared" si="782"/>
        <v>14.16</v>
      </c>
      <c r="BR1185" s="132">
        <f t="shared" si="783"/>
        <v>0.36069999999999997</v>
      </c>
      <c r="BS1185" s="132">
        <f t="shared" si="771"/>
        <v>0.13479000000000002</v>
      </c>
      <c r="BT1185" s="132">
        <f t="shared" si="772"/>
        <v>1.6970000000000001</v>
      </c>
      <c r="BU1185" s="132"/>
      <c r="BV1185" s="132">
        <f t="shared" si="784"/>
        <v>0.17510000000000001</v>
      </c>
      <c r="BW1185" s="133">
        <f t="shared" si="787"/>
        <v>1.7003000000000001</v>
      </c>
      <c r="BX1185" s="133">
        <f t="shared" si="787"/>
        <v>1.8822000000000001</v>
      </c>
      <c r="BY1185" s="133">
        <f t="shared" si="773"/>
        <v>0.54259999999999997</v>
      </c>
      <c r="BZ1185" s="133">
        <f t="shared" si="774"/>
        <v>0.52550000000000008</v>
      </c>
      <c r="CA1185" s="133">
        <f t="shared" si="775"/>
        <v>1.0100000000000001E-2</v>
      </c>
      <c r="CB1185" s="133">
        <f t="shared" si="776"/>
        <v>9.9060000000000006</v>
      </c>
      <c r="CC1185" s="133"/>
      <c r="CD1185" s="133">
        <f t="shared" si="777"/>
        <v>1.6833</v>
      </c>
    </row>
    <row r="1186" spans="1:82" ht="15.75" x14ac:dyDescent="0.25">
      <c r="A1186" s="125">
        <v>44284</v>
      </c>
      <c r="B1186" s="138">
        <v>18433</v>
      </c>
      <c r="C1186" s="138">
        <v>65950</v>
      </c>
      <c r="D1186" s="138">
        <v>97049</v>
      </c>
      <c r="E1186" s="138">
        <v>23043</v>
      </c>
      <c r="F1186" s="138">
        <v>52020</v>
      </c>
      <c r="G1186" s="138">
        <v>1629</v>
      </c>
      <c r="H1186" s="138">
        <v>16058</v>
      </c>
      <c r="I1186" s="138">
        <v>16923</v>
      </c>
      <c r="J1186" s="138">
        <v>136183</v>
      </c>
      <c r="K1186" s="138">
        <v>104922</v>
      </c>
      <c r="L1186" s="138">
        <v>5245</v>
      </c>
      <c r="M1186" s="138">
        <v>24210</v>
      </c>
      <c r="N1186" s="138">
        <v>159</v>
      </c>
      <c r="O1186" s="138">
        <v>17762</v>
      </c>
      <c r="P1186" s="146">
        <v>16833</v>
      </c>
      <c r="Q1186" s="138">
        <v>5067</v>
      </c>
      <c r="R1186" s="138">
        <v>16842</v>
      </c>
      <c r="S1186" s="138">
        <v>68719</v>
      </c>
      <c r="T1186" s="138">
        <v>13579</v>
      </c>
      <c r="U1186" s="138">
        <v>5812</v>
      </c>
      <c r="V1186" s="138">
        <v>34049</v>
      </c>
      <c r="W1186" s="138">
        <v>46221</v>
      </c>
      <c r="X1186" s="138">
        <v>18292</v>
      </c>
      <c r="Y1186" s="138">
        <v>14218</v>
      </c>
      <c r="Z1186" s="146">
        <v>13281</v>
      </c>
      <c r="AA1186" s="138">
        <v>64964</v>
      </c>
      <c r="AB1186" s="138">
        <v>1327</v>
      </c>
      <c r="AC1186" s="138">
        <v>418</v>
      </c>
      <c r="AD1186" s="146">
        <v>14184</v>
      </c>
      <c r="AE1186" s="138">
        <v>39587</v>
      </c>
      <c r="AF1186" s="138">
        <v>7025</v>
      </c>
      <c r="AG1186" s="138">
        <v>10410</v>
      </c>
      <c r="AH1186" s="138">
        <v>109220</v>
      </c>
      <c r="AI1186" s="138">
        <v>87290</v>
      </c>
      <c r="AJ1186" s="138">
        <v>364060</v>
      </c>
      <c r="AK1186" s="128">
        <f t="shared" si="751"/>
        <v>0.24210000000000001</v>
      </c>
      <c r="AL1186" s="129">
        <f t="shared" si="752"/>
        <v>1.8433000000000002</v>
      </c>
      <c r="AM1186" s="129">
        <f t="shared" si="789"/>
        <v>3.2975000000000003</v>
      </c>
      <c r="AN1186" s="129">
        <f t="shared" si="789"/>
        <v>4.8524500000000002</v>
      </c>
      <c r="AO1186" s="129">
        <f t="shared" si="754"/>
        <v>13.618300000000001</v>
      </c>
      <c r="AP1186" s="129">
        <f t="shared" si="755"/>
        <v>5.2461000000000002</v>
      </c>
      <c r="AQ1186" s="129">
        <f t="shared" si="785"/>
        <v>1.0922000000000001</v>
      </c>
      <c r="AR1186" s="129">
        <f t="shared" si="785"/>
        <v>0.87290000000000012</v>
      </c>
      <c r="AT1186" s="131">
        <f t="shared" si="778"/>
        <v>44284</v>
      </c>
      <c r="AU1186" s="132">
        <f t="shared" si="757"/>
        <v>0.39587000000000006</v>
      </c>
      <c r="AV1186" s="132">
        <f t="shared" si="758"/>
        <v>0.64964000000000011</v>
      </c>
      <c r="AW1186" s="132">
        <f t="shared" si="759"/>
        <v>0.68719000000000008</v>
      </c>
      <c r="AX1186" s="132">
        <f t="shared" si="760"/>
        <v>4.1800000000000006E-3</v>
      </c>
      <c r="AY1186" s="132">
        <f t="shared" si="761"/>
        <v>1.3270000000000001E-2</v>
      </c>
      <c r="AZ1186" s="132">
        <f t="shared" si="762"/>
        <v>0.34049000000000001</v>
      </c>
      <c r="BA1186" s="132">
        <f t="shared" si="763"/>
        <v>0.14218</v>
      </c>
      <c r="BB1186" s="132">
        <f t="shared" si="764"/>
        <v>0.92442000000000013</v>
      </c>
      <c r="BC1186" s="132">
        <f t="shared" si="765"/>
        <v>0.13281000000000001</v>
      </c>
      <c r="BD1186" s="132">
        <f t="shared" si="766"/>
        <v>0.18292000000000003</v>
      </c>
      <c r="BE1186" s="132">
        <f t="shared" si="767"/>
        <v>7.0250000000000007E-2</v>
      </c>
      <c r="BF1186" s="132">
        <f t="shared" si="768"/>
        <v>0.14184000000000002</v>
      </c>
      <c r="BG1186" s="132">
        <f t="shared" si="779"/>
        <v>1.0409999999999999E-2</v>
      </c>
      <c r="BH1186" s="132"/>
      <c r="BI1186" s="132">
        <f t="shared" si="786"/>
        <v>1.8433000000000002</v>
      </c>
      <c r="BJ1186" s="132">
        <f t="shared" si="786"/>
        <v>3.2975000000000003</v>
      </c>
      <c r="BK1186" s="132">
        <f t="shared" si="786"/>
        <v>4.8524500000000002</v>
      </c>
      <c r="BL1186" s="132">
        <f t="shared" si="769"/>
        <v>0.58120000000000005</v>
      </c>
      <c r="BM1186" s="132">
        <f t="shared" si="780"/>
        <v>2.3043</v>
      </c>
      <c r="BN1186" s="132">
        <f t="shared" si="770"/>
        <v>1.0404</v>
      </c>
      <c r="BO1186" s="132"/>
      <c r="BP1186" s="132">
        <f t="shared" si="781"/>
        <v>5.2461000000000002</v>
      </c>
      <c r="BQ1186" s="132">
        <f t="shared" si="782"/>
        <v>13.618300000000001</v>
      </c>
      <c r="BR1186" s="132">
        <f t="shared" si="783"/>
        <v>0.36405999999999999</v>
      </c>
      <c r="BS1186" s="132">
        <f t="shared" si="771"/>
        <v>0.13579000000000002</v>
      </c>
      <c r="BT1186" s="132">
        <f t="shared" si="772"/>
        <v>1.6842000000000001</v>
      </c>
      <c r="BU1186" s="132"/>
      <c r="BV1186" s="132">
        <f t="shared" si="784"/>
        <v>0.16290000000000002</v>
      </c>
      <c r="BW1186" s="133">
        <f t="shared" si="787"/>
        <v>1.6058000000000001</v>
      </c>
      <c r="BX1186" s="133">
        <f t="shared" si="787"/>
        <v>1.6923000000000001</v>
      </c>
      <c r="BY1186" s="133">
        <f t="shared" si="773"/>
        <v>0.50670000000000004</v>
      </c>
      <c r="BZ1186" s="133">
        <f t="shared" si="774"/>
        <v>0.52450000000000008</v>
      </c>
      <c r="CA1186" s="133">
        <f t="shared" si="775"/>
        <v>1.5900000000000001E-2</v>
      </c>
      <c r="CB1186" s="133">
        <f t="shared" si="776"/>
        <v>8.8810000000000002</v>
      </c>
      <c r="CC1186" s="133"/>
      <c r="CD1186" s="133">
        <f t="shared" si="777"/>
        <v>1.6833</v>
      </c>
    </row>
    <row r="1187" spans="1:82" ht="15.75" x14ac:dyDescent="0.25">
      <c r="A1187" s="125">
        <v>44285</v>
      </c>
      <c r="B1187" s="138">
        <v>17604</v>
      </c>
      <c r="C1187" s="138">
        <v>62909</v>
      </c>
      <c r="D1187" s="138">
        <v>93269</v>
      </c>
      <c r="E1187" s="138">
        <v>21657</v>
      </c>
      <c r="F1187" s="138">
        <v>50755</v>
      </c>
      <c r="G1187" s="138">
        <v>1439</v>
      </c>
      <c r="H1187" s="138">
        <v>14064</v>
      </c>
      <c r="I1187" s="138">
        <v>14560</v>
      </c>
      <c r="J1187" s="138">
        <v>130207</v>
      </c>
      <c r="K1187" s="138">
        <v>100535</v>
      </c>
      <c r="L1187" s="138">
        <v>4705</v>
      </c>
      <c r="M1187" s="138">
        <v>23184</v>
      </c>
      <c r="N1187" s="138">
        <v>145</v>
      </c>
      <c r="O1187" s="138">
        <v>16757</v>
      </c>
      <c r="P1187" s="146">
        <v>16833</v>
      </c>
      <c r="Q1187" s="138">
        <v>4435</v>
      </c>
      <c r="R1187" s="138">
        <v>16133</v>
      </c>
      <c r="S1187" s="138">
        <v>66904</v>
      </c>
      <c r="T1187" s="138">
        <v>12388</v>
      </c>
      <c r="U1187" s="138">
        <v>5323</v>
      </c>
      <c r="V1187" s="138">
        <v>31841</v>
      </c>
      <c r="W1187" s="138">
        <v>44545</v>
      </c>
      <c r="X1187" s="138">
        <v>16334</v>
      </c>
      <c r="Y1187" s="138">
        <v>13855</v>
      </c>
      <c r="Z1187" s="146">
        <v>13281</v>
      </c>
      <c r="AA1187" s="138">
        <v>64176</v>
      </c>
      <c r="AB1187" s="138">
        <v>999</v>
      </c>
      <c r="AC1187" s="138">
        <v>521</v>
      </c>
      <c r="AD1187" s="138">
        <v>11558</v>
      </c>
      <c r="AE1187" s="138">
        <v>45574</v>
      </c>
      <c r="AF1187" s="138">
        <v>7217</v>
      </c>
      <c r="AG1187" s="138">
        <v>7020</v>
      </c>
      <c r="AH1187" s="138">
        <v>96870</v>
      </c>
      <c r="AI1187" s="138">
        <v>78600</v>
      </c>
      <c r="AJ1187" s="138">
        <v>350400</v>
      </c>
      <c r="AK1187" s="128">
        <f>(M1187)*0.00001</f>
        <v>0.23184000000000002</v>
      </c>
      <c r="AL1187" s="129">
        <f>(B1187)*0.0001</f>
        <v>1.7604000000000002</v>
      </c>
      <c r="AM1187" s="129">
        <f>(C1187)*0.00005</f>
        <v>3.1454500000000003</v>
      </c>
      <c r="AN1187" s="129">
        <f>(D1187)*0.00005</f>
        <v>4.6634500000000001</v>
      </c>
      <c r="AO1187" s="129">
        <f>(J1187)*0.0001</f>
        <v>13.020700000000001</v>
      </c>
      <c r="AP1187" s="129">
        <f>(K1187)*0.00005</f>
        <v>5.0267499999999998</v>
      </c>
      <c r="AQ1187" s="129">
        <f>(AH1187)*0.00001</f>
        <v>0.96870000000000012</v>
      </c>
      <c r="AR1187" s="129">
        <f>(AI1187)*0.00001</f>
        <v>0.78600000000000003</v>
      </c>
      <c r="AT1187" s="131">
        <f t="shared" si="778"/>
        <v>44285</v>
      </c>
      <c r="AU1187" s="132">
        <f t="shared" si="757"/>
        <v>0.45574000000000003</v>
      </c>
      <c r="AV1187" s="132">
        <f t="shared" si="758"/>
        <v>0.64176</v>
      </c>
      <c r="AW1187" s="132">
        <f t="shared" si="759"/>
        <v>0.66904000000000008</v>
      </c>
      <c r="AX1187" s="132">
        <f t="shared" si="760"/>
        <v>5.2100000000000002E-3</v>
      </c>
      <c r="AY1187" s="132">
        <f t="shared" si="761"/>
        <v>9.9900000000000006E-3</v>
      </c>
      <c r="AZ1187" s="132">
        <f t="shared" si="762"/>
        <v>0.31841000000000003</v>
      </c>
      <c r="BA1187" s="132">
        <f t="shared" si="763"/>
        <v>0.13855000000000001</v>
      </c>
      <c r="BB1187" s="132">
        <f t="shared" si="764"/>
        <v>0.89090000000000003</v>
      </c>
      <c r="BC1187" s="132">
        <f t="shared" si="765"/>
        <v>0.13281000000000001</v>
      </c>
      <c r="BD1187" s="132">
        <f t="shared" si="766"/>
        <v>0.16334000000000001</v>
      </c>
      <c r="BE1187" s="132">
        <f t="shared" si="767"/>
        <v>7.2170000000000012E-2</v>
      </c>
      <c r="BF1187" s="132">
        <f t="shared" si="768"/>
        <v>0.11558000000000002</v>
      </c>
      <c r="BG1187" s="132">
        <f t="shared" si="779"/>
        <v>7.0199999999999993E-3</v>
      </c>
      <c r="BH1187" s="132"/>
      <c r="BI1187" s="132">
        <f t="shared" si="786"/>
        <v>1.7604000000000002</v>
      </c>
      <c r="BJ1187" s="132">
        <f t="shared" si="786"/>
        <v>3.1454500000000003</v>
      </c>
      <c r="BK1187" s="132">
        <f t="shared" si="786"/>
        <v>4.6634500000000001</v>
      </c>
      <c r="BL1187" s="132">
        <f t="shared" si="769"/>
        <v>0.5323</v>
      </c>
      <c r="BM1187" s="132">
        <f t="shared" si="780"/>
        <v>2.1657000000000002</v>
      </c>
      <c r="BN1187" s="132">
        <f t="shared" si="770"/>
        <v>1.0151000000000001</v>
      </c>
      <c r="BO1187" s="132"/>
      <c r="BP1187" s="132">
        <f t="shared" si="781"/>
        <v>5.0267499999999998</v>
      </c>
      <c r="BQ1187" s="132">
        <f t="shared" si="782"/>
        <v>13.020700000000001</v>
      </c>
      <c r="BR1187" s="132">
        <f t="shared" si="783"/>
        <v>0.35039999999999999</v>
      </c>
      <c r="BS1187" s="132">
        <f t="shared" si="771"/>
        <v>0.12388</v>
      </c>
      <c r="BT1187" s="132">
        <f t="shared" si="772"/>
        <v>1.6133000000000002</v>
      </c>
      <c r="BU1187" s="132"/>
      <c r="BV1187" s="132">
        <f t="shared" si="784"/>
        <v>0.1439</v>
      </c>
      <c r="BW1187" s="133">
        <f t="shared" si="787"/>
        <v>1.4064000000000001</v>
      </c>
      <c r="BX1187" s="133">
        <f t="shared" si="787"/>
        <v>1.456</v>
      </c>
      <c r="BY1187" s="133">
        <f t="shared" si="773"/>
        <v>0.44350000000000001</v>
      </c>
      <c r="BZ1187" s="133">
        <f t="shared" si="774"/>
        <v>0.47050000000000003</v>
      </c>
      <c r="CA1187" s="133">
        <f t="shared" si="775"/>
        <v>1.4500000000000001E-2</v>
      </c>
      <c r="CB1187" s="133">
        <f t="shared" si="776"/>
        <v>8.3785000000000007</v>
      </c>
      <c r="CC1187" s="133"/>
      <c r="CD1187" s="133">
        <f t="shared" si="777"/>
        <v>1.6833</v>
      </c>
    </row>
    <row r="1188" spans="1:82" ht="15.75" x14ac:dyDescent="0.25">
      <c r="A1188" s="125">
        <v>44286</v>
      </c>
      <c r="B1188" s="138">
        <v>18324</v>
      </c>
      <c r="C1188" s="138">
        <v>64678</v>
      </c>
      <c r="D1188" s="138">
        <v>95567</v>
      </c>
      <c r="E1188" s="138">
        <v>22943</v>
      </c>
      <c r="F1188" s="138">
        <v>53198</v>
      </c>
      <c r="G1188" s="138">
        <v>1543</v>
      </c>
      <c r="H1188" s="138">
        <v>15550</v>
      </c>
      <c r="I1188" s="138">
        <v>15699</v>
      </c>
      <c r="J1188" s="138">
        <v>134881</v>
      </c>
      <c r="K1188" s="138">
        <v>104537</v>
      </c>
      <c r="L1188" s="138">
        <v>4723</v>
      </c>
      <c r="M1188" s="138">
        <v>25017</v>
      </c>
      <c r="N1188" s="138">
        <v>170</v>
      </c>
      <c r="O1188" s="138">
        <v>17448</v>
      </c>
      <c r="P1188" s="146">
        <v>16833</v>
      </c>
      <c r="Q1188" s="138">
        <v>4940</v>
      </c>
      <c r="R1188" s="138">
        <v>16154</v>
      </c>
      <c r="S1188" s="138">
        <v>71220</v>
      </c>
      <c r="T1188" s="138">
        <v>13973</v>
      </c>
      <c r="U1188" s="138">
        <v>5941</v>
      </c>
      <c r="V1188" s="138">
        <v>33288</v>
      </c>
      <c r="W1188" s="138">
        <v>48787</v>
      </c>
      <c r="X1188" s="138">
        <v>17919</v>
      </c>
      <c r="Y1188" s="138">
        <v>15994</v>
      </c>
      <c r="Z1188" s="146">
        <v>13281</v>
      </c>
      <c r="AA1188" s="138">
        <v>66282</v>
      </c>
      <c r="AB1188" s="138">
        <v>1233</v>
      </c>
      <c r="AC1188" s="138">
        <v>560</v>
      </c>
      <c r="AD1188" s="138">
        <v>11858</v>
      </c>
      <c r="AE1188" s="138">
        <v>45942</v>
      </c>
      <c r="AF1188" s="138">
        <v>10138</v>
      </c>
      <c r="AG1188" s="138">
        <v>10590</v>
      </c>
      <c r="AH1188" s="138">
        <v>102120</v>
      </c>
      <c r="AI1188" s="138">
        <v>83810</v>
      </c>
      <c r="AJ1188" s="138">
        <v>361920</v>
      </c>
      <c r="AK1188" s="128">
        <f t="shared" si="751"/>
        <v>0.25017</v>
      </c>
      <c r="AL1188" s="129">
        <f t="shared" si="752"/>
        <v>1.8324</v>
      </c>
      <c r="AM1188" s="129">
        <f t="shared" si="789"/>
        <v>3.2339000000000002</v>
      </c>
      <c r="AN1188" s="129">
        <f t="shared" si="789"/>
        <v>4.7783500000000005</v>
      </c>
      <c r="AO1188" s="129">
        <f t="shared" si="754"/>
        <v>13.488100000000001</v>
      </c>
      <c r="AP1188" s="129">
        <f t="shared" si="755"/>
        <v>5.2268500000000007</v>
      </c>
      <c r="AQ1188" s="129">
        <f t="shared" si="785"/>
        <v>1.0212000000000001</v>
      </c>
      <c r="AR1188" s="129">
        <f t="shared" si="785"/>
        <v>0.83810000000000007</v>
      </c>
      <c r="AT1188" s="131">
        <f t="shared" si="778"/>
        <v>44286</v>
      </c>
      <c r="AU1188" s="132">
        <f t="shared" si="757"/>
        <v>0.45942000000000005</v>
      </c>
      <c r="AV1188" s="132">
        <f t="shared" si="758"/>
        <v>0.66282000000000008</v>
      </c>
      <c r="AW1188" s="132">
        <f t="shared" si="759"/>
        <v>0.71220000000000006</v>
      </c>
      <c r="AX1188" s="132">
        <f t="shared" si="760"/>
        <v>5.6000000000000008E-3</v>
      </c>
      <c r="AY1188" s="132">
        <f t="shared" si="761"/>
        <v>1.2330000000000001E-2</v>
      </c>
      <c r="AZ1188" s="132">
        <f t="shared" si="762"/>
        <v>0.33288000000000001</v>
      </c>
      <c r="BA1188" s="132">
        <f t="shared" si="763"/>
        <v>0.15994000000000003</v>
      </c>
      <c r="BB1188" s="132">
        <f t="shared" si="764"/>
        <v>0.97574000000000005</v>
      </c>
      <c r="BC1188" s="132">
        <f t="shared" si="765"/>
        <v>0.13281000000000001</v>
      </c>
      <c r="BD1188" s="132">
        <f t="shared" si="766"/>
        <v>0.17919000000000002</v>
      </c>
      <c r="BE1188" s="132">
        <f t="shared" si="767"/>
        <v>0.10138000000000001</v>
      </c>
      <c r="BF1188" s="132">
        <f t="shared" si="768"/>
        <v>0.11858</v>
      </c>
      <c r="BG1188" s="132">
        <f t="shared" si="779"/>
        <v>1.0589999999999999E-2</v>
      </c>
      <c r="BH1188" s="132"/>
      <c r="BI1188" s="132">
        <f t="shared" si="786"/>
        <v>1.8324</v>
      </c>
      <c r="BJ1188" s="132">
        <f t="shared" si="786"/>
        <v>3.2339000000000002</v>
      </c>
      <c r="BK1188" s="132">
        <f t="shared" si="786"/>
        <v>4.7783500000000005</v>
      </c>
      <c r="BL1188" s="132">
        <f t="shared" si="769"/>
        <v>0.59410000000000007</v>
      </c>
      <c r="BM1188" s="132">
        <f t="shared" si="780"/>
        <v>2.2943000000000002</v>
      </c>
      <c r="BN1188" s="132">
        <f t="shared" si="770"/>
        <v>1.06396</v>
      </c>
      <c r="BO1188" s="132"/>
      <c r="BP1188" s="132">
        <f t="shared" si="781"/>
        <v>5.2268500000000007</v>
      </c>
      <c r="BQ1188" s="132">
        <f t="shared" si="782"/>
        <v>13.488100000000001</v>
      </c>
      <c r="BR1188" s="132">
        <f t="shared" si="783"/>
        <v>0.36191999999999996</v>
      </c>
      <c r="BS1188" s="132">
        <f t="shared" si="771"/>
        <v>0.13973000000000002</v>
      </c>
      <c r="BT1188" s="132">
        <f t="shared" si="772"/>
        <v>1.6154000000000002</v>
      </c>
      <c r="BU1188" s="132"/>
      <c r="BV1188" s="132">
        <f t="shared" si="784"/>
        <v>0.15430000000000002</v>
      </c>
      <c r="BW1188" s="133">
        <f t="shared" si="787"/>
        <v>1.5550000000000002</v>
      </c>
      <c r="BX1188" s="133">
        <f t="shared" si="787"/>
        <v>1.5699000000000001</v>
      </c>
      <c r="BY1188" s="133">
        <f t="shared" si="773"/>
        <v>0.49400000000000005</v>
      </c>
      <c r="BZ1188" s="133">
        <f t="shared" si="774"/>
        <v>0.4723</v>
      </c>
      <c r="CA1188" s="133">
        <f t="shared" si="775"/>
        <v>1.7000000000000001E-2</v>
      </c>
      <c r="CB1188" s="133">
        <f t="shared" si="776"/>
        <v>8.7240000000000002</v>
      </c>
      <c r="CC1188" s="133"/>
      <c r="CD1188" s="133">
        <f t="shared" si="777"/>
        <v>1.6833</v>
      </c>
    </row>
    <row r="1189" spans="1:82" ht="15.75" x14ac:dyDescent="0.25">
      <c r="A1189" s="125">
        <v>44287</v>
      </c>
      <c r="B1189" s="138">
        <v>19263</v>
      </c>
      <c r="C1189" s="138">
        <v>68880</v>
      </c>
      <c r="D1189" s="138">
        <v>101198</v>
      </c>
      <c r="E1189" s="138">
        <v>27134</v>
      </c>
      <c r="F1189" s="138">
        <v>54189</v>
      </c>
      <c r="G1189" s="138">
        <v>1697</v>
      </c>
      <c r="H1189" s="138">
        <v>18952</v>
      </c>
      <c r="I1189" s="138">
        <v>19579</v>
      </c>
      <c r="J1189" s="138">
        <v>146555</v>
      </c>
      <c r="K1189" s="138">
        <v>116601</v>
      </c>
      <c r="L1189" s="138">
        <v>6028</v>
      </c>
      <c r="M1189" s="138">
        <v>26644</v>
      </c>
      <c r="N1189" s="138">
        <v>128</v>
      </c>
      <c r="O1189" s="138">
        <v>19060</v>
      </c>
      <c r="P1189" s="146">
        <v>2250</v>
      </c>
      <c r="Q1189" s="138">
        <v>5816</v>
      </c>
      <c r="R1189" s="138">
        <v>19885</v>
      </c>
      <c r="S1189" s="138">
        <v>76488</v>
      </c>
      <c r="T1189" s="138">
        <v>13755</v>
      </c>
      <c r="U1189" s="138">
        <v>8509</v>
      </c>
      <c r="V1189" s="138">
        <v>35760</v>
      </c>
      <c r="W1189" s="138">
        <v>49930</v>
      </c>
      <c r="X1189" s="138">
        <v>21038</v>
      </c>
      <c r="Y1189" s="138">
        <v>15026</v>
      </c>
      <c r="Z1189" s="146">
        <v>13281</v>
      </c>
      <c r="AA1189" s="138">
        <v>70348</v>
      </c>
      <c r="AB1189" s="138">
        <v>1516</v>
      </c>
      <c r="AC1189" s="138">
        <v>524</v>
      </c>
      <c r="AD1189" s="138">
        <v>12416</v>
      </c>
      <c r="AE1189" s="138">
        <v>39254</v>
      </c>
      <c r="AF1189" s="138">
        <v>9951</v>
      </c>
      <c r="AG1189" s="138">
        <v>10090</v>
      </c>
      <c r="AH1189" s="138">
        <v>95020</v>
      </c>
      <c r="AI1189" s="138">
        <v>78070</v>
      </c>
      <c r="AJ1189" s="138">
        <v>354200</v>
      </c>
      <c r="AK1189" s="128">
        <f t="shared" si="751"/>
        <v>0.26644000000000001</v>
      </c>
      <c r="AL1189" s="129">
        <f t="shared" si="752"/>
        <v>1.9263000000000001</v>
      </c>
      <c r="AM1189" s="129">
        <f t="shared" si="789"/>
        <v>3.444</v>
      </c>
      <c r="AN1189" s="129">
        <f t="shared" si="789"/>
        <v>5.0598999999999998</v>
      </c>
      <c r="AO1189" s="129">
        <f t="shared" si="754"/>
        <v>14.6555</v>
      </c>
      <c r="AP1189" s="129">
        <f t="shared" si="755"/>
        <v>5.83005</v>
      </c>
      <c r="AQ1189" s="129">
        <f>(AH1189)*0.00001</f>
        <v>0.95020000000000004</v>
      </c>
      <c r="AR1189" s="129">
        <f>(AI1189)*0.000001</f>
        <v>7.8070000000000001E-2</v>
      </c>
      <c r="AT1189" s="131">
        <f t="shared" si="778"/>
        <v>44287</v>
      </c>
      <c r="AU1189" s="132">
        <f t="shared" si="757"/>
        <v>0.39254000000000006</v>
      </c>
      <c r="AV1189" s="132">
        <f t="shared" si="758"/>
        <v>0.70348000000000011</v>
      </c>
      <c r="AW1189" s="132">
        <f t="shared" si="759"/>
        <v>0.76488000000000012</v>
      </c>
      <c r="AX1189" s="132">
        <f t="shared" si="760"/>
        <v>5.2400000000000007E-3</v>
      </c>
      <c r="AY1189" s="132">
        <f t="shared" si="761"/>
        <v>1.5160000000000002E-2</v>
      </c>
      <c r="AZ1189" s="132">
        <f t="shared" si="762"/>
        <v>0.35760000000000003</v>
      </c>
      <c r="BA1189" s="132">
        <f t="shared" si="763"/>
        <v>0.15026</v>
      </c>
      <c r="BB1189" s="132">
        <f t="shared" si="764"/>
        <v>0.99860000000000004</v>
      </c>
      <c r="BC1189" s="132">
        <f t="shared" si="765"/>
        <v>0.13281000000000001</v>
      </c>
      <c r="BD1189" s="132">
        <f t="shared" si="766"/>
        <v>0.21038000000000001</v>
      </c>
      <c r="BE1189" s="132">
        <f t="shared" si="767"/>
        <v>9.9510000000000001E-2</v>
      </c>
      <c r="BF1189" s="132">
        <f t="shared" si="768"/>
        <v>0.12416000000000001</v>
      </c>
      <c r="BG1189" s="132">
        <f t="shared" si="779"/>
        <v>1.009E-2</v>
      </c>
      <c r="BH1189" s="132"/>
      <c r="BI1189" s="132">
        <f t="shared" si="786"/>
        <v>1.9263000000000001</v>
      </c>
      <c r="BJ1189" s="132">
        <f t="shared" si="786"/>
        <v>3.444</v>
      </c>
      <c r="BK1189" s="132">
        <f t="shared" si="786"/>
        <v>5.0598999999999998</v>
      </c>
      <c r="BL1189" s="132">
        <f t="shared" si="769"/>
        <v>0.85089999999999999</v>
      </c>
      <c r="BM1189" s="132">
        <f t="shared" si="780"/>
        <v>2.7134</v>
      </c>
      <c r="BN1189" s="132">
        <f t="shared" si="770"/>
        <v>1.0837800000000002</v>
      </c>
      <c r="BO1189" s="132"/>
      <c r="BP1189" s="132">
        <f t="shared" si="781"/>
        <v>5.83005</v>
      </c>
      <c r="BQ1189" s="132">
        <f t="shared" si="782"/>
        <v>14.6555</v>
      </c>
      <c r="BR1189" s="132">
        <f t="shared" si="783"/>
        <v>0.35419999999999996</v>
      </c>
      <c r="BS1189" s="132">
        <f t="shared" si="771"/>
        <v>0.13755000000000001</v>
      </c>
      <c r="BT1189" s="132">
        <f t="shared" si="772"/>
        <v>1.9885000000000002</v>
      </c>
      <c r="BU1189" s="132"/>
      <c r="BV1189" s="132">
        <f t="shared" si="784"/>
        <v>0.16970000000000002</v>
      </c>
      <c r="BW1189" s="133">
        <f t="shared" si="787"/>
        <v>1.8952</v>
      </c>
      <c r="BX1189" s="133">
        <f t="shared" si="787"/>
        <v>1.9579000000000002</v>
      </c>
      <c r="BY1189" s="133">
        <f t="shared" si="773"/>
        <v>0.58160000000000001</v>
      </c>
      <c r="BZ1189" s="133">
        <f t="shared" si="774"/>
        <v>0.6028</v>
      </c>
      <c r="CA1189" s="133">
        <f t="shared" si="775"/>
        <v>1.2800000000000001E-2</v>
      </c>
      <c r="CB1189" s="133">
        <f t="shared" si="776"/>
        <v>9.5299999999999994</v>
      </c>
      <c r="CC1189" s="133"/>
      <c r="CD1189" s="133">
        <f t="shared" si="777"/>
        <v>0.22500000000000001</v>
      </c>
    </row>
    <row r="1190" spans="1:82" ht="15.75" x14ac:dyDescent="0.25">
      <c r="A1190" s="125">
        <v>44288</v>
      </c>
      <c r="B1190" s="138">
        <v>18470</v>
      </c>
      <c r="C1190" s="138">
        <v>66144</v>
      </c>
      <c r="D1190" s="138">
        <v>97789</v>
      </c>
      <c r="E1190" s="138">
        <v>24313</v>
      </c>
      <c r="F1190" s="138">
        <v>53309</v>
      </c>
      <c r="G1190" s="138">
        <v>1617</v>
      </c>
      <c r="H1190" s="138">
        <v>16014</v>
      </c>
      <c r="I1190" s="138">
        <v>17137</v>
      </c>
      <c r="J1190" s="138">
        <v>137859</v>
      </c>
      <c r="K1190" s="138">
        <v>108074</v>
      </c>
      <c r="L1190" s="138">
        <v>5250</v>
      </c>
      <c r="M1190" s="138">
        <v>26012</v>
      </c>
      <c r="N1190" s="138">
        <v>99</v>
      </c>
      <c r="O1190" s="138">
        <v>18482</v>
      </c>
      <c r="P1190" s="146">
        <v>2000</v>
      </c>
      <c r="Q1190" s="138">
        <v>4826</v>
      </c>
      <c r="R1190" s="138">
        <v>17794</v>
      </c>
      <c r="S1190" s="138">
        <v>72085</v>
      </c>
      <c r="T1190" s="138">
        <v>14305</v>
      </c>
      <c r="U1190" s="138">
        <v>6684</v>
      </c>
      <c r="V1190" s="138">
        <v>34380</v>
      </c>
      <c r="W1190" s="138">
        <v>46230</v>
      </c>
      <c r="X1190" s="138">
        <v>17998</v>
      </c>
      <c r="Y1190" s="138">
        <v>14387</v>
      </c>
      <c r="Z1190" s="146">
        <v>13281</v>
      </c>
      <c r="AA1190" s="138">
        <v>66683</v>
      </c>
      <c r="AB1190" s="138">
        <v>1127</v>
      </c>
      <c r="AC1190" s="138">
        <v>561</v>
      </c>
      <c r="AD1190" s="138">
        <v>10578</v>
      </c>
      <c r="AE1190" s="138">
        <v>49002</v>
      </c>
      <c r="AF1190" s="138">
        <v>7966</v>
      </c>
      <c r="AG1190" s="138">
        <v>0</v>
      </c>
      <c r="AH1190" s="138">
        <v>100340</v>
      </c>
      <c r="AI1190" s="138">
        <v>77080</v>
      </c>
      <c r="AJ1190" s="138">
        <v>359760</v>
      </c>
      <c r="AK1190" s="128">
        <f t="shared" si="751"/>
        <v>0.26012000000000002</v>
      </c>
      <c r="AL1190" s="129">
        <f t="shared" si="752"/>
        <v>1.8470000000000002</v>
      </c>
      <c r="AM1190" s="129">
        <f t="shared" si="789"/>
        <v>3.3072000000000004</v>
      </c>
      <c r="AN1190" s="129">
        <f t="shared" si="789"/>
        <v>4.8894500000000001</v>
      </c>
      <c r="AO1190" s="129">
        <f t="shared" si="754"/>
        <v>13.7859</v>
      </c>
      <c r="AP1190" s="129">
        <f t="shared" si="755"/>
        <v>5.4037000000000006</v>
      </c>
      <c r="AQ1190" s="129">
        <f t="shared" ref="AQ1190:AQ1217" si="790">(AH1190)*0.00001</f>
        <v>1.0034000000000001</v>
      </c>
      <c r="AR1190" s="129">
        <f t="shared" ref="AR1190:AR1218" si="791">(AI1190)*0.000001</f>
        <v>7.7079999999999996E-2</v>
      </c>
      <c r="AT1190" s="131">
        <f t="shared" si="778"/>
        <v>44288</v>
      </c>
      <c r="AU1190" s="132">
        <f t="shared" si="757"/>
        <v>0.49002000000000007</v>
      </c>
      <c r="AV1190" s="132">
        <f t="shared" si="758"/>
        <v>0.66683000000000003</v>
      </c>
      <c r="AW1190" s="132">
        <f t="shared" si="759"/>
        <v>0.7208500000000001</v>
      </c>
      <c r="AX1190" s="132">
        <f t="shared" si="760"/>
        <v>5.6100000000000004E-3</v>
      </c>
      <c r="AY1190" s="132">
        <f t="shared" si="761"/>
        <v>1.1270000000000001E-2</v>
      </c>
      <c r="AZ1190" s="132">
        <f t="shared" si="762"/>
        <v>0.34380000000000005</v>
      </c>
      <c r="BA1190" s="132">
        <f t="shared" si="763"/>
        <v>0.14387</v>
      </c>
      <c r="BB1190" s="132">
        <f t="shared" si="764"/>
        <v>0.92460000000000009</v>
      </c>
      <c r="BC1190" s="132">
        <f t="shared" si="765"/>
        <v>0.13281000000000001</v>
      </c>
      <c r="BD1190" s="132">
        <f t="shared" si="766"/>
        <v>0.17998</v>
      </c>
      <c r="BE1190" s="132">
        <f t="shared" si="767"/>
        <v>7.9660000000000009E-2</v>
      </c>
      <c r="BF1190" s="132">
        <f t="shared" si="768"/>
        <v>0.10578000000000001</v>
      </c>
      <c r="BG1190" s="132">
        <f t="shared" si="779"/>
        <v>0</v>
      </c>
      <c r="BH1190" s="132"/>
      <c r="BI1190" s="132">
        <f t="shared" si="786"/>
        <v>1.8470000000000002</v>
      </c>
      <c r="BJ1190" s="132">
        <f t="shared" si="786"/>
        <v>3.3072000000000004</v>
      </c>
      <c r="BK1190" s="132">
        <f t="shared" si="786"/>
        <v>4.8894500000000001</v>
      </c>
      <c r="BL1190" s="132">
        <f t="shared" si="769"/>
        <v>0.66839999999999999</v>
      </c>
      <c r="BM1190" s="132">
        <f t="shared" si="780"/>
        <v>2.4313000000000002</v>
      </c>
      <c r="BN1190" s="132">
        <f t="shared" si="770"/>
        <v>1.0661800000000001</v>
      </c>
      <c r="BO1190" s="132"/>
      <c r="BP1190" s="132">
        <f t="shared" si="781"/>
        <v>5.4037000000000006</v>
      </c>
      <c r="BQ1190" s="132">
        <f t="shared" si="782"/>
        <v>13.7859</v>
      </c>
      <c r="BR1190" s="132">
        <f t="shared" si="783"/>
        <v>0.35975999999999997</v>
      </c>
      <c r="BS1190" s="132">
        <f t="shared" si="771"/>
        <v>0.14305000000000001</v>
      </c>
      <c r="BT1190" s="132">
        <f t="shared" si="772"/>
        <v>1.7794000000000001</v>
      </c>
      <c r="BU1190" s="132"/>
      <c r="BV1190" s="132">
        <f t="shared" si="784"/>
        <v>0.16170000000000001</v>
      </c>
      <c r="BW1190" s="133">
        <f t="shared" si="787"/>
        <v>1.6014000000000002</v>
      </c>
      <c r="BX1190" s="133">
        <f t="shared" si="787"/>
        <v>1.7137</v>
      </c>
      <c r="BY1190" s="133">
        <f t="shared" si="773"/>
        <v>0.48260000000000003</v>
      </c>
      <c r="BZ1190" s="133">
        <f t="shared" si="774"/>
        <v>0.52500000000000002</v>
      </c>
      <c r="CA1190" s="133">
        <f t="shared" si="775"/>
        <v>9.9000000000000008E-3</v>
      </c>
      <c r="CB1190" s="133">
        <f t="shared" si="776"/>
        <v>9.2409999999999997</v>
      </c>
      <c r="CC1190" s="133"/>
      <c r="CD1190" s="133">
        <f t="shared" si="777"/>
        <v>0.2</v>
      </c>
    </row>
    <row r="1191" spans="1:82" ht="15.75" x14ac:dyDescent="0.25">
      <c r="A1191" s="125">
        <v>44289</v>
      </c>
      <c r="B1191" s="138">
        <v>18388</v>
      </c>
      <c r="C1191" s="138">
        <v>65152</v>
      </c>
      <c r="D1191" s="138">
        <v>95945</v>
      </c>
      <c r="E1191" s="138">
        <v>22780</v>
      </c>
      <c r="F1191" s="138">
        <v>53381</v>
      </c>
      <c r="G1191" s="138">
        <v>1740</v>
      </c>
      <c r="H1191" s="138">
        <v>15039</v>
      </c>
      <c r="I1191" s="138">
        <v>15968</v>
      </c>
      <c r="J1191" s="138">
        <v>134832</v>
      </c>
      <c r="K1191" s="138">
        <v>104756</v>
      </c>
      <c r="L1191" s="138">
        <v>4786</v>
      </c>
      <c r="M1191" s="138">
        <v>24233</v>
      </c>
      <c r="N1191" s="138">
        <v>98</v>
      </c>
      <c r="O1191" s="138">
        <v>18664</v>
      </c>
      <c r="P1191" s="146">
        <v>1750</v>
      </c>
      <c r="Q1191" s="138">
        <v>4482</v>
      </c>
      <c r="R1191" s="138">
        <v>17098</v>
      </c>
      <c r="S1191" s="138">
        <v>69689</v>
      </c>
      <c r="T1191" s="138">
        <v>13586</v>
      </c>
      <c r="U1191" s="138">
        <v>5850</v>
      </c>
      <c r="V1191" s="138">
        <v>34492</v>
      </c>
      <c r="W1191" s="138">
        <v>46262</v>
      </c>
      <c r="X1191" s="138">
        <v>16689</v>
      </c>
      <c r="Y1191" s="138">
        <v>13622</v>
      </c>
      <c r="Z1191" s="146">
        <v>13281</v>
      </c>
      <c r="AA1191" s="138">
        <v>66756</v>
      </c>
      <c r="AB1191" s="138">
        <v>1136</v>
      </c>
      <c r="AC1191" s="138">
        <v>734</v>
      </c>
      <c r="AD1191" s="138">
        <v>12518</v>
      </c>
      <c r="AE1191" s="138">
        <v>43330</v>
      </c>
      <c r="AF1191" s="138">
        <v>6942</v>
      </c>
      <c r="AG1191" s="138">
        <v>0</v>
      </c>
      <c r="AH1191" s="138">
        <v>89280</v>
      </c>
      <c r="AI1191" s="138">
        <v>74060</v>
      </c>
      <c r="AJ1191" s="138">
        <v>360200</v>
      </c>
      <c r="AK1191" s="128">
        <f t="shared" si="751"/>
        <v>0.24233000000000002</v>
      </c>
      <c r="AL1191" s="129">
        <f t="shared" si="752"/>
        <v>1.8388</v>
      </c>
      <c r="AM1191" s="129">
        <f t="shared" si="789"/>
        <v>3.2576000000000001</v>
      </c>
      <c r="AN1191" s="129">
        <f t="shared" si="789"/>
        <v>4.79725</v>
      </c>
      <c r="AO1191" s="129">
        <f t="shared" si="754"/>
        <v>13.4832</v>
      </c>
      <c r="AP1191" s="129">
        <f t="shared" si="755"/>
        <v>5.2378</v>
      </c>
      <c r="AQ1191" s="129">
        <f t="shared" si="790"/>
        <v>0.89280000000000004</v>
      </c>
      <c r="AR1191" s="129">
        <f t="shared" si="791"/>
        <v>7.4060000000000001E-2</v>
      </c>
      <c r="AT1191" s="131">
        <f t="shared" si="778"/>
        <v>44289</v>
      </c>
      <c r="AU1191" s="132">
        <f t="shared" si="757"/>
        <v>0.43330000000000002</v>
      </c>
      <c r="AV1191" s="132">
        <f t="shared" si="758"/>
        <v>0.66756000000000004</v>
      </c>
      <c r="AW1191" s="132">
        <f t="shared" si="759"/>
        <v>0.69689000000000001</v>
      </c>
      <c r="AX1191" s="132">
        <f t="shared" si="760"/>
        <v>7.3400000000000002E-3</v>
      </c>
      <c r="AY1191" s="132">
        <f t="shared" si="761"/>
        <v>1.136E-2</v>
      </c>
      <c r="AZ1191" s="132">
        <f t="shared" si="762"/>
        <v>0.34492</v>
      </c>
      <c r="BA1191" s="132">
        <f t="shared" si="763"/>
        <v>0.13622000000000001</v>
      </c>
      <c r="BB1191" s="132">
        <f t="shared" si="764"/>
        <v>0.92524000000000006</v>
      </c>
      <c r="BC1191" s="132">
        <f t="shared" si="765"/>
        <v>0.13281000000000001</v>
      </c>
      <c r="BD1191" s="132">
        <f t="shared" si="766"/>
        <v>0.16689000000000001</v>
      </c>
      <c r="BE1191" s="132">
        <f t="shared" si="767"/>
        <v>6.9420000000000009E-2</v>
      </c>
      <c r="BF1191" s="132">
        <f t="shared" si="768"/>
        <v>0.12518000000000001</v>
      </c>
      <c r="BG1191" s="132">
        <f t="shared" si="779"/>
        <v>0</v>
      </c>
      <c r="BH1191" s="132"/>
      <c r="BI1191" s="132">
        <f t="shared" si="786"/>
        <v>1.8388</v>
      </c>
      <c r="BJ1191" s="132">
        <f t="shared" si="786"/>
        <v>3.2576000000000001</v>
      </c>
      <c r="BK1191" s="132">
        <f t="shared" si="786"/>
        <v>4.79725</v>
      </c>
      <c r="BL1191" s="132">
        <f t="shared" si="769"/>
        <v>0.58500000000000008</v>
      </c>
      <c r="BM1191" s="132">
        <f t="shared" si="780"/>
        <v>2.278</v>
      </c>
      <c r="BN1191" s="132">
        <f t="shared" si="770"/>
        <v>1.06762</v>
      </c>
      <c r="BO1191" s="132"/>
      <c r="BP1191" s="132">
        <f t="shared" si="781"/>
        <v>5.2378</v>
      </c>
      <c r="BQ1191" s="132">
        <f t="shared" si="782"/>
        <v>13.4832</v>
      </c>
      <c r="BR1191" s="132">
        <f t="shared" si="783"/>
        <v>0.36019999999999996</v>
      </c>
      <c r="BS1191" s="132">
        <f t="shared" si="771"/>
        <v>0.13586000000000001</v>
      </c>
      <c r="BT1191" s="132">
        <f t="shared" si="772"/>
        <v>1.7098</v>
      </c>
      <c r="BU1191" s="132"/>
      <c r="BV1191" s="132">
        <f t="shared" si="784"/>
        <v>0.17400000000000002</v>
      </c>
      <c r="BW1191" s="133">
        <f t="shared" si="787"/>
        <v>1.5039</v>
      </c>
      <c r="BX1191" s="133">
        <f t="shared" si="787"/>
        <v>1.5968</v>
      </c>
      <c r="BY1191" s="133">
        <f t="shared" si="773"/>
        <v>0.44820000000000004</v>
      </c>
      <c r="BZ1191" s="133">
        <f t="shared" si="774"/>
        <v>0.47860000000000003</v>
      </c>
      <c r="CA1191" s="133">
        <f t="shared" si="775"/>
        <v>9.7999999999999997E-3</v>
      </c>
      <c r="CB1191" s="133">
        <f t="shared" si="776"/>
        <v>9.3320000000000007</v>
      </c>
      <c r="CC1191" s="133"/>
      <c r="CD1191" s="133">
        <f t="shared" si="777"/>
        <v>0.17500000000000002</v>
      </c>
    </row>
    <row r="1192" spans="1:82" ht="15.75" x14ac:dyDescent="0.25">
      <c r="A1192" s="125">
        <v>44290</v>
      </c>
      <c r="B1192" s="138">
        <v>18016</v>
      </c>
      <c r="C1192" s="138">
        <v>64641</v>
      </c>
      <c r="D1192" s="138">
        <v>94924</v>
      </c>
      <c r="E1192" s="138">
        <v>21923</v>
      </c>
      <c r="F1192" s="138">
        <v>51582</v>
      </c>
      <c r="G1192" s="138">
        <v>1648</v>
      </c>
      <c r="H1192" s="138">
        <v>14007</v>
      </c>
      <c r="I1192" s="138">
        <v>14649</v>
      </c>
      <c r="J1192" s="138">
        <v>131778</v>
      </c>
      <c r="K1192" s="138">
        <v>101351</v>
      </c>
      <c r="L1192" s="138">
        <v>4507</v>
      </c>
      <c r="M1192" s="138">
        <v>21969</v>
      </c>
      <c r="N1192" s="138">
        <v>87</v>
      </c>
      <c r="O1192" s="138">
        <v>17489</v>
      </c>
      <c r="P1192" s="146">
        <v>1750</v>
      </c>
      <c r="Q1192" s="138">
        <v>4300</v>
      </c>
      <c r="R1192" s="138">
        <v>16129</v>
      </c>
      <c r="S1192" s="138">
        <v>67160</v>
      </c>
      <c r="T1192" s="138">
        <v>13313</v>
      </c>
      <c r="U1192" s="138">
        <v>5486</v>
      </c>
      <c r="V1192" s="138">
        <v>35112</v>
      </c>
      <c r="W1192" s="138">
        <v>45555</v>
      </c>
      <c r="X1192" s="138">
        <v>16644</v>
      </c>
      <c r="Y1192" s="138">
        <v>13024</v>
      </c>
      <c r="Z1192" s="146">
        <v>13281</v>
      </c>
      <c r="AA1192" s="138">
        <v>69507</v>
      </c>
      <c r="AB1192" s="146">
        <v>1348</v>
      </c>
      <c r="AC1192" s="138">
        <v>777</v>
      </c>
      <c r="AD1192" s="138">
        <v>10040</v>
      </c>
      <c r="AE1192" s="138">
        <v>43330</v>
      </c>
      <c r="AF1192" s="138">
        <v>6723</v>
      </c>
      <c r="AG1192" s="138">
        <v>11010</v>
      </c>
      <c r="AH1192" s="138">
        <v>82210</v>
      </c>
      <c r="AI1192" s="138">
        <v>60210</v>
      </c>
      <c r="AJ1192" s="138">
        <v>336780</v>
      </c>
      <c r="AK1192" s="128">
        <f t="shared" si="751"/>
        <v>0.21969000000000002</v>
      </c>
      <c r="AL1192" s="129">
        <f t="shared" si="752"/>
        <v>1.8016000000000001</v>
      </c>
      <c r="AM1192" s="129">
        <f t="shared" si="789"/>
        <v>3.2320500000000001</v>
      </c>
      <c r="AN1192" s="129">
        <f t="shared" si="789"/>
        <v>4.7462</v>
      </c>
      <c r="AO1192" s="129">
        <f t="shared" si="754"/>
        <v>13.177800000000001</v>
      </c>
      <c r="AP1192" s="129">
        <f t="shared" si="755"/>
        <v>5.0675500000000007</v>
      </c>
      <c r="AQ1192" s="129">
        <f t="shared" si="790"/>
        <v>0.82210000000000005</v>
      </c>
      <c r="AR1192" s="129">
        <f t="shared" si="791"/>
        <v>6.021E-2</v>
      </c>
      <c r="AT1192" s="131">
        <f t="shared" si="778"/>
        <v>44290</v>
      </c>
      <c r="AU1192" s="132">
        <f t="shared" si="757"/>
        <v>0.43330000000000002</v>
      </c>
      <c r="AV1192" s="132">
        <f t="shared" si="758"/>
        <v>0.69507000000000008</v>
      </c>
      <c r="AW1192" s="132">
        <f t="shared" si="759"/>
        <v>0.67160000000000009</v>
      </c>
      <c r="AX1192" s="132">
        <f t="shared" si="760"/>
        <v>7.7700000000000009E-3</v>
      </c>
      <c r="AY1192" s="132">
        <f t="shared" si="761"/>
        <v>1.3480000000000001E-2</v>
      </c>
      <c r="AZ1192" s="132">
        <f t="shared" si="762"/>
        <v>0.35112000000000004</v>
      </c>
      <c r="BA1192" s="132">
        <f t="shared" si="763"/>
        <v>0.13024000000000002</v>
      </c>
      <c r="BB1192" s="132">
        <f t="shared" si="764"/>
        <v>0.91110000000000002</v>
      </c>
      <c r="BC1192" s="132">
        <f t="shared" si="765"/>
        <v>0.13281000000000001</v>
      </c>
      <c r="BD1192" s="132">
        <f t="shared" si="766"/>
        <v>0.16644</v>
      </c>
      <c r="BE1192" s="132">
        <f t="shared" si="767"/>
        <v>6.7230000000000012E-2</v>
      </c>
      <c r="BF1192" s="132">
        <f t="shared" si="768"/>
        <v>0.1004</v>
      </c>
      <c r="BG1192" s="132">
        <f t="shared" si="779"/>
        <v>1.1009999999999999E-2</v>
      </c>
      <c r="BH1192" s="132"/>
      <c r="BI1192" s="132">
        <f t="shared" si="786"/>
        <v>1.8016000000000001</v>
      </c>
      <c r="BJ1192" s="132">
        <f t="shared" si="786"/>
        <v>3.2320500000000001</v>
      </c>
      <c r="BK1192" s="132">
        <f t="shared" si="786"/>
        <v>4.7462</v>
      </c>
      <c r="BL1192" s="132">
        <f t="shared" si="769"/>
        <v>0.54859999999999998</v>
      </c>
      <c r="BM1192" s="132">
        <f t="shared" si="780"/>
        <v>2.1922999999999999</v>
      </c>
      <c r="BN1192" s="132">
        <f t="shared" si="770"/>
        <v>1.0316400000000001</v>
      </c>
      <c r="BO1192" s="132"/>
      <c r="BP1192" s="132">
        <f t="shared" si="781"/>
        <v>5.0675500000000007</v>
      </c>
      <c r="BQ1192" s="132">
        <f t="shared" si="782"/>
        <v>13.177800000000001</v>
      </c>
      <c r="BR1192" s="132">
        <f t="shared" si="783"/>
        <v>0.33677999999999997</v>
      </c>
      <c r="BS1192" s="132">
        <f t="shared" si="771"/>
        <v>0.13313</v>
      </c>
      <c r="BT1192" s="132">
        <f t="shared" si="772"/>
        <v>1.6129</v>
      </c>
      <c r="BU1192" s="132"/>
      <c r="BV1192" s="132">
        <f t="shared" si="784"/>
        <v>0.1648</v>
      </c>
      <c r="BW1192" s="133">
        <f t="shared" si="787"/>
        <v>1.4007000000000001</v>
      </c>
      <c r="BX1192" s="133">
        <f t="shared" si="787"/>
        <v>1.4649000000000001</v>
      </c>
      <c r="BY1192" s="133">
        <f t="shared" si="773"/>
        <v>0.43</v>
      </c>
      <c r="BZ1192" s="133">
        <f t="shared" si="774"/>
        <v>0.45070000000000005</v>
      </c>
      <c r="CA1192" s="133">
        <f t="shared" si="775"/>
        <v>8.7000000000000011E-3</v>
      </c>
      <c r="CB1192" s="133">
        <f t="shared" si="776"/>
        <v>8.7445000000000004</v>
      </c>
      <c r="CC1192" s="133"/>
      <c r="CD1192" s="133">
        <f t="shared" si="777"/>
        <v>0.17500000000000002</v>
      </c>
    </row>
    <row r="1193" spans="1:82" ht="15.75" x14ac:dyDescent="0.25">
      <c r="A1193" s="125">
        <v>44291</v>
      </c>
      <c r="B1193" s="138">
        <v>17381</v>
      </c>
      <c r="C1193" s="138">
        <v>62126</v>
      </c>
      <c r="D1193" s="138">
        <v>92014</v>
      </c>
      <c r="E1193" s="138">
        <v>21670</v>
      </c>
      <c r="F1193" s="138">
        <v>49808</v>
      </c>
      <c r="G1193" s="138">
        <v>1438</v>
      </c>
      <c r="H1193" s="138">
        <v>12803</v>
      </c>
      <c r="I1193" s="138">
        <v>12791</v>
      </c>
      <c r="J1193" s="138">
        <v>129065</v>
      </c>
      <c r="K1193" s="138">
        <v>99800</v>
      </c>
      <c r="L1193" s="138">
        <v>4320</v>
      </c>
      <c r="M1193" s="138">
        <v>20680</v>
      </c>
      <c r="N1193" s="138">
        <v>102</v>
      </c>
      <c r="O1193" s="138">
        <v>15413</v>
      </c>
      <c r="P1193" s="146">
        <v>14555</v>
      </c>
      <c r="Q1193" s="138">
        <v>4046</v>
      </c>
      <c r="R1193" s="138">
        <v>15092</v>
      </c>
      <c r="S1193" s="138">
        <v>67338</v>
      </c>
      <c r="T1193" s="138">
        <v>12396</v>
      </c>
      <c r="U1193" s="138">
        <v>5184</v>
      </c>
      <c r="V1193" s="138">
        <v>31569</v>
      </c>
      <c r="W1193" s="138">
        <v>45048</v>
      </c>
      <c r="X1193" s="138">
        <v>14970</v>
      </c>
      <c r="Y1193" s="138">
        <v>13526</v>
      </c>
      <c r="Z1193" s="146">
        <v>13281</v>
      </c>
      <c r="AA1193" s="138">
        <v>64546</v>
      </c>
      <c r="AB1193" s="138">
        <v>1052</v>
      </c>
      <c r="AC1193" s="138">
        <v>679</v>
      </c>
      <c r="AD1193" s="138">
        <v>10804</v>
      </c>
      <c r="AE1193" s="138">
        <v>43330</v>
      </c>
      <c r="AF1193" s="138">
        <v>7304</v>
      </c>
      <c r="AG1193" s="138">
        <v>19910</v>
      </c>
      <c r="AH1193" s="138">
        <v>81680</v>
      </c>
      <c r="AI1193" s="138">
        <v>71770</v>
      </c>
      <c r="AJ1193" s="138">
        <v>358580</v>
      </c>
      <c r="AK1193" s="128">
        <f t="shared" si="751"/>
        <v>0.20680000000000001</v>
      </c>
      <c r="AL1193" s="129">
        <f t="shared" si="752"/>
        <v>1.7381</v>
      </c>
      <c r="AM1193" s="129">
        <f t="shared" si="789"/>
        <v>3.1063000000000001</v>
      </c>
      <c r="AN1193" s="129">
        <f t="shared" si="789"/>
        <v>4.6006999999999998</v>
      </c>
      <c r="AO1193" s="129">
        <f t="shared" si="754"/>
        <v>12.906500000000001</v>
      </c>
      <c r="AP1193" s="129">
        <f t="shared" si="755"/>
        <v>4.99</v>
      </c>
      <c r="AQ1193" s="129">
        <f t="shared" si="790"/>
        <v>0.81680000000000008</v>
      </c>
      <c r="AR1193" s="129">
        <f t="shared" si="791"/>
        <v>7.177E-2</v>
      </c>
      <c r="AT1193" s="131">
        <f t="shared" si="778"/>
        <v>44291</v>
      </c>
      <c r="AU1193" s="132">
        <f t="shared" si="757"/>
        <v>0.43330000000000002</v>
      </c>
      <c r="AV1193" s="132">
        <f t="shared" si="758"/>
        <v>0.64546000000000003</v>
      </c>
      <c r="AW1193" s="132">
        <f t="shared" si="759"/>
        <v>0.67338000000000009</v>
      </c>
      <c r="AX1193" s="132">
        <f t="shared" si="760"/>
        <v>6.7900000000000009E-3</v>
      </c>
      <c r="AY1193" s="132">
        <f t="shared" si="761"/>
        <v>1.0520000000000002E-2</v>
      </c>
      <c r="AZ1193" s="132">
        <f t="shared" si="762"/>
        <v>0.31569000000000003</v>
      </c>
      <c r="BA1193" s="132">
        <f t="shared" si="763"/>
        <v>0.13526000000000002</v>
      </c>
      <c r="BB1193" s="132">
        <f t="shared" si="764"/>
        <v>0.90096000000000009</v>
      </c>
      <c r="BC1193" s="132">
        <f t="shared" si="765"/>
        <v>0.13281000000000001</v>
      </c>
      <c r="BD1193" s="132">
        <f t="shared" si="766"/>
        <v>0.1497</v>
      </c>
      <c r="BE1193" s="132">
        <f t="shared" si="767"/>
        <v>7.3040000000000008E-2</v>
      </c>
      <c r="BF1193" s="132">
        <f t="shared" si="768"/>
        <v>0.10804000000000001</v>
      </c>
      <c r="BG1193" s="132">
        <f t="shared" si="779"/>
        <v>1.9910000000000001E-2</v>
      </c>
      <c r="BH1193" s="132"/>
      <c r="BI1193" s="132">
        <f t="shared" si="786"/>
        <v>1.7381</v>
      </c>
      <c r="BJ1193" s="132">
        <f t="shared" si="786"/>
        <v>3.1063000000000001</v>
      </c>
      <c r="BK1193" s="132">
        <f t="shared" si="786"/>
        <v>4.6006999999999998</v>
      </c>
      <c r="BL1193" s="132">
        <f t="shared" si="769"/>
        <v>0.51839999999999997</v>
      </c>
      <c r="BM1193" s="132">
        <f t="shared" si="780"/>
        <v>2.1670000000000003</v>
      </c>
      <c r="BN1193" s="132">
        <f t="shared" si="770"/>
        <v>0.99616000000000005</v>
      </c>
      <c r="BO1193" s="132"/>
      <c r="BP1193" s="132">
        <f t="shared" si="781"/>
        <v>4.99</v>
      </c>
      <c r="BQ1193" s="132">
        <f t="shared" si="782"/>
        <v>12.906500000000001</v>
      </c>
      <c r="BR1193" s="132">
        <f t="shared" si="783"/>
        <v>0.35858000000000001</v>
      </c>
      <c r="BS1193" s="132">
        <f t="shared" si="771"/>
        <v>0.12396000000000001</v>
      </c>
      <c r="BT1193" s="132">
        <f t="shared" si="772"/>
        <v>1.5092000000000001</v>
      </c>
      <c r="BU1193" s="132"/>
      <c r="BV1193" s="132">
        <f t="shared" si="784"/>
        <v>0.14380000000000001</v>
      </c>
      <c r="BW1193" s="133">
        <f t="shared" si="787"/>
        <v>1.2803</v>
      </c>
      <c r="BX1193" s="133">
        <f t="shared" si="787"/>
        <v>1.2791000000000001</v>
      </c>
      <c r="BY1193" s="133">
        <f t="shared" si="773"/>
        <v>0.40460000000000002</v>
      </c>
      <c r="BZ1193" s="133">
        <f t="shared" si="774"/>
        <v>0.432</v>
      </c>
      <c r="CA1193" s="133">
        <f t="shared" si="775"/>
        <v>1.0200000000000001E-2</v>
      </c>
      <c r="CB1193" s="133">
        <f t="shared" si="776"/>
        <v>7.7065000000000001</v>
      </c>
      <c r="CC1193" s="133"/>
      <c r="CD1193" s="133">
        <f t="shared" si="777"/>
        <v>1.4555</v>
      </c>
    </row>
    <row r="1194" spans="1:82" ht="15.75" x14ac:dyDescent="0.25">
      <c r="A1194" s="125">
        <v>44292</v>
      </c>
      <c r="B1194" s="138">
        <v>17162</v>
      </c>
      <c r="C1194" s="138">
        <v>61035</v>
      </c>
      <c r="D1194" s="138">
        <v>90078</v>
      </c>
      <c r="E1194" s="138">
        <v>20840</v>
      </c>
      <c r="F1194" s="138">
        <v>47989</v>
      </c>
      <c r="G1194" s="138">
        <v>1421</v>
      </c>
      <c r="H1194" s="138">
        <v>12231</v>
      </c>
      <c r="I1194" s="138">
        <v>12844</v>
      </c>
      <c r="J1194" s="138">
        <v>125912</v>
      </c>
      <c r="K1194" s="138">
        <v>96767</v>
      </c>
      <c r="L1194" s="138">
        <v>4251</v>
      </c>
      <c r="M1194" s="138">
        <v>20025</v>
      </c>
      <c r="N1194" s="138">
        <v>113</v>
      </c>
      <c r="O1194" s="138">
        <v>16031</v>
      </c>
      <c r="P1194" s="146">
        <v>14555</v>
      </c>
      <c r="Q1194" s="138">
        <v>4028</v>
      </c>
      <c r="R1194" s="138">
        <v>15324</v>
      </c>
      <c r="S1194" s="138">
        <v>66533</v>
      </c>
      <c r="T1194" s="138">
        <v>12852</v>
      </c>
      <c r="U1194" s="138">
        <v>4689</v>
      </c>
      <c r="V1194" s="138">
        <v>30672</v>
      </c>
      <c r="W1194" s="138">
        <v>45564</v>
      </c>
      <c r="X1194" s="138">
        <v>14723</v>
      </c>
      <c r="Y1194" s="138">
        <v>13166</v>
      </c>
      <c r="Z1194" s="146">
        <v>13281</v>
      </c>
      <c r="AA1194" s="138">
        <v>61086</v>
      </c>
      <c r="AB1194" s="138">
        <v>1052</v>
      </c>
      <c r="AC1194" s="138">
        <v>521</v>
      </c>
      <c r="AD1194" s="138">
        <v>8057</v>
      </c>
      <c r="AE1194" s="138">
        <v>43330</v>
      </c>
      <c r="AF1194" s="138">
        <v>7594</v>
      </c>
      <c r="AG1194" s="138">
        <v>7510</v>
      </c>
      <c r="AH1194" s="138">
        <v>89090</v>
      </c>
      <c r="AI1194" s="138">
        <v>67580</v>
      </c>
      <c r="AJ1194" s="138">
        <v>361940</v>
      </c>
      <c r="AK1194" s="128">
        <f t="shared" si="751"/>
        <v>0.20025000000000001</v>
      </c>
      <c r="AL1194" s="129">
        <f t="shared" si="752"/>
        <v>1.7162000000000002</v>
      </c>
      <c r="AM1194" s="129">
        <f t="shared" si="789"/>
        <v>3.0517500000000002</v>
      </c>
      <c r="AN1194" s="129">
        <f t="shared" si="789"/>
        <v>4.5038999999999998</v>
      </c>
      <c r="AO1194" s="129">
        <f t="shared" si="754"/>
        <v>12.591200000000001</v>
      </c>
      <c r="AP1194" s="129">
        <f t="shared" si="755"/>
        <v>4.8383500000000002</v>
      </c>
      <c r="AQ1194" s="129">
        <f t="shared" si="790"/>
        <v>0.89090000000000003</v>
      </c>
      <c r="AR1194" s="129">
        <f t="shared" si="791"/>
        <v>6.7580000000000001E-2</v>
      </c>
      <c r="AT1194" s="131">
        <f t="shared" si="778"/>
        <v>44292</v>
      </c>
      <c r="AU1194" s="132">
        <f t="shared" si="757"/>
        <v>0.43330000000000002</v>
      </c>
      <c r="AV1194" s="132">
        <f t="shared" si="758"/>
        <v>0.61086000000000007</v>
      </c>
      <c r="AW1194" s="132">
        <f t="shared" si="759"/>
        <v>0.66533000000000009</v>
      </c>
      <c r="AX1194" s="132">
        <f t="shared" si="760"/>
        <v>5.2100000000000002E-3</v>
      </c>
      <c r="AY1194" s="132">
        <f t="shared" si="761"/>
        <v>1.0520000000000002E-2</v>
      </c>
      <c r="AZ1194" s="132">
        <f t="shared" si="762"/>
        <v>0.30672000000000005</v>
      </c>
      <c r="BA1194" s="132">
        <f t="shared" si="763"/>
        <v>0.13166</v>
      </c>
      <c r="BB1194" s="132">
        <f t="shared" si="764"/>
        <v>0.91128000000000009</v>
      </c>
      <c r="BC1194" s="132">
        <f t="shared" si="765"/>
        <v>0.13281000000000001</v>
      </c>
      <c r="BD1194" s="132">
        <f t="shared" si="766"/>
        <v>0.14723</v>
      </c>
      <c r="BE1194" s="132">
        <f t="shared" si="767"/>
        <v>7.5940000000000007E-2</v>
      </c>
      <c r="BF1194" s="132">
        <f t="shared" si="768"/>
        <v>8.0570000000000003E-2</v>
      </c>
      <c r="BG1194" s="132">
        <f t="shared" si="779"/>
        <v>7.5099999999999993E-3</v>
      </c>
      <c r="BH1194" s="132"/>
      <c r="BI1194" s="132">
        <f t="shared" si="786"/>
        <v>1.7162000000000002</v>
      </c>
      <c r="BJ1194" s="132">
        <f t="shared" si="786"/>
        <v>3.0517500000000002</v>
      </c>
      <c r="BK1194" s="132">
        <f t="shared" si="786"/>
        <v>4.5038999999999998</v>
      </c>
      <c r="BL1194" s="132">
        <f t="shared" si="769"/>
        <v>0.46890000000000004</v>
      </c>
      <c r="BM1194" s="132">
        <f t="shared" si="780"/>
        <v>2.0840000000000001</v>
      </c>
      <c r="BN1194" s="132">
        <f t="shared" si="770"/>
        <v>0.95978000000000008</v>
      </c>
      <c r="BO1194" s="132"/>
      <c r="BP1194" s="132">
        <f t="shared" si="781"/>
        <v>4.8383500000000002</v>
      </c>
      <c r="BQ1194" s="132">
        <f t="shared" si="782"/>
        <v>12.591200000000001</v>
      </c>
      <c r="BR1194" s="132">
        <f t="shared" si="783"/>
        <v>0.36193999999999998</v>
      </c>
      <c r="BS1194" s="132">
        <f t="shared" si="771"/>
        <v>0.12852000000000002</v>
      </c>
      <c r="BT1194" s="132">
        <f t="shared" si="772"/>
        <v>1.5324</v>
      </c>
      <c r="BU1194" s="132"/>
      <c r="BV1194" s="132">
        <f t="shared" si="784"/>
        <v>0.1421</v>
      </c>
      <c r="BW1194" s="133">
        <f t="shared" si="787"/>
        <v>1.2231000000000001</v>
      </c>
      <c r="BX1194" s="133">
        <f t="shared" si="787"/>
        <v>1.2844</v>
      </c>
      <c r="BY1194" s="133">
        <f t="shared" si="773"/>
        <v>0.40280000000000005</v>
      </c>
      <c r="BZ1194" s="133">
        <f t="shared" si="774"/>
        <v>0.42510000000000003</v>
      </c>
      <c r="CA1194" s="133">
        <f t="shared" si="775"/>
        <v>1.1300000000000001E-2</v>
      </c>
      <c r="CB1194" s="133">
        <f t="shared" si="776"/>
        <v>8.0154999999999994</v>
      </c>
      <c r="CC1194" s="133"/>
      <c r="CD1194" s="133">
        <f t="shared" si="777"/>
        <v>1.4555</v>
      </c>
    </row>
    <row r="1195" spans="1:82" ht="15.75" x14ac:dyDescent="0.25">
      <c r="A1195" s="125">
        <v>44293</v>
      </c>
      <c r="B1195" s="138">
        <v>16627</v>
      </c>
      <c r="C1195" s="138">
        <v>59844</v>
      </c>
      <c r="D1195" s="138">
        <v>88612</v>
      </c>
      <c r="E1195" s="138">
        <v>20433</v>
      </c>
      <c r="F1195" s="138">
        <v>41627</v>
      </c>
      <c r="G1195" s="138">
        <v>1237</v>
      </c>
      <c r="H1195" s="138">
        <v>11817</v>
      </c>
      <c r="I1195" s="138">
        <v>12510</v>
      </c>
      <c r="J1195" s="138">
        <v>124758</v>
      </c>
      <c r="K1195" s="138">
        <v>95054</v>
      </c>
      <c r="L1195" s="138">
        <v>4071</v>
      </c>
      <c r="M1195" s="138">
        <v>19813</v>
      </c>
      <c r="N1195" s="138">
        <v>124</v>
      </c>
      <c r="O1195" s="138">
        <v>15253</v>
      </c>
      <c r="P1195" s="146">
        <v>14555</v>
      </c>
      <c r="Q1195" s="138">
        <v>3900</v>
      </c>
      <c r="R1195" s="146">
        <v>15031</v>
      </c>
      <c r="S1195" s="138">
        <v>65404</v>
      </c>
      <c r="T1195" s="138">
        <v>12147</v>
      </c>
      <c r="U1195" s="138">
        <v>4496</v>
      </c>
      <c r="V1195" s="138">
        <v>30038</v>
      </c>
      <c r="W1195" s="138">
        <v>44858</v>
      </c>
      <c r="X1195" s="138">
        <v>14498</v>
      </c>
      <c r="Y1195" s="138">
        <v>13228</v>
      </c>
      <c r="Z1195" s="146">
        <v>13281</v>
      </c>
      <c r="AA1195" s="138">
        <v>62398</v>
      </c>
      <c r="AB1195" s="138">
        <v>890</v>
      </c>
      <c r="AC1195" s="138">
        <v>552</v>
      </c>
      <c r="AD1195" s="138">
        <v>11474</v>
      </c>
      <c r="AE1195" s="138">
        <v>34323</v>
      </c>
      <c r="AF1195" s="138">
        <v>7336</v>
      </c>
      <c r="AG1195" s="138">
        <v>11010</v>
      </c>
      <c r="AH1195" s="138">
        <v>80170</v>
      </c>
      <c r="AI1195" s="138">
        <v>58830</v>
      </c>
      <c r="AJ1195" s="138">
        <v>360120</v>
      </c>
      <c r="AK1195" s="128">
        <f t="shared" si="751"/>
        <v>0.19813000000000003</v>
      </c>
      <c r="AL1195" s="129">
        <f t="shared" si="752"/>
        <v>1.6627000000000001</v>
      </c>
      <c r="AM1195" s="129">
        <f t="shared" si="789"/>
        <v>2.9922</v>
      </c>
      <c r="AN1195" s="129">
        <f t="shared" si="789"/>
        <v>4.4306000000000001</v>
      </c>
      <c r="AO1195" s="129">
        <f t="shared" si="754"/>
        <v>12.475800000000001</v>
      </c>
      <c r="AP1195" s="129">
        <f t="shared" si="755"/>
        <v>4.7526999999999999</v>
      </c>
      <c r="AQ1195" s="129">
        <f t="shared" si="790"/>
        <v>0.80170000000000008</v>
      </c>
      <c r="AR1195" s="129">
        <f t="shared" si="791"/>
        <v>5.883E-2</v>
      </c>
      <c r="AT1195" s="131">
        <f t="shared" si="778"/>
        <v>44293</v>
      </c>
      <c r="AU1195" s="132">
        <f t="shared" si="757"/>
        <v>0.34323000000000004</v>
      </c>
      <c r="AV1195" s="132">
        <f t="shared" si="758"/>
        <v>0.62398000000000009</v>
      </c>
      <c r="AW1195" s="132">
        <f t="shared" si="759"/>
        <v>0.65404000000000007</v>
      </c>
      <c r="AX1195" s="132">
        <f t="shared" si="760"/>
        <v>5.5200000000000006E-3</v>
      </c>
      <c r="AY1195" s="132">
        <f t="shared" si="761"/>
        <v>8.8999999999999999E-3</v>
      </c>
      <c r="AZ1195" s="132">
        <f t="shared" si="762"/>
        <v>0.30038000000000004</v>
      </c>
      <c r="BA1195" s="132">
        <f t="shared" si="763"/>
        <v>0.13228000000000001</v>
      </c>
      <c r="BB1195" s="132">
        <f t="shared" si="764"/>
        <v>0.89716000000000007</v>
      </c>
      <c r="BC1195" s="132">
        <f t="shared" si="765"/>
        <v>0.13281000000000001</v>
      </c>
      <c r="BD1195" s="132">
        <f t="shared" si="766"/>
        <v>0.14498000000000003</v>
      </c>
      <c r="BE1195" s="132">
        <f t="shared" si="767"/>
        <v>7.3360000000000009E-2</v>
      </c>
      <c r="BF1195" s="132">
        <f t="shared" si="768"/>
        <v>0.11474000000000001</v>
      </c>
      <c r="BG1195" s="132">
        <f t="shared" si="779"/>
        <v>1.1009999999999999E-2</v>
      </c>
      <c r="BH1195" s="132"/>
      <c r="BI1195" s="132">
        <f t="shared" si="786"/>
        <v>1.6627000000000001</v>
      </c>
      <c r="BJ1195" s="132">
        <f t="shared" si="786"/>
        <v>2.9922</v>
      </c>
      <c r="BK1195" s="132">
        <f t="shared" si="786"/>
        <v>4.4306000000000001</v>
      </c>
      <c r="BL1195" s="132">
        <f t="shared" si="769"/>
        <v>0.4496</v>
      </c>
      <c r="BM1195" s="132">
        <f t="shared" si="780"/>
        <v>2.0432999999999999</v>
      </c>
      <c r="BN1195" s="132">
        <f t="shared" si="770"/>
        <v>0.83254000000000006</v>
      </c>
      <c r="BO1195" s="132"/>
      <c r="BP1195" s="132">
        <f t="shared" si="781"/>
        <v>4.7526999999999999</v>
      </c>
      <c r="BQ1195" s="132">
        <f t="shared" si="782"/>
        <v>12.475800000000001</v>
      </c>
      <c r="BR1195" s="132">
        <f t="shared" si="783"/>
        <v>0.36012</v>
      </c>
      <c r="BS1195" s="132">
        <f t="shared" si="771"/>
        <v>0.12147000000000001</v>
      </c>
      <c r="BT1195" s="132">
        <f t="shared" si="772"/>
        <v>1.5031000000000001</v>
      </c>
      <c r="BU1195" s="132"/>
      <c r="BV1195" s="132">
        <f t="shared" si="784"/>
        <v>0.1237</v>
      </c>
      <c r="BW1195" s="133">
        <f t="shared" si="787"/>
        <v>1.1817</v>
      </c>
      <c r="BX1195" s="133">
        <f t="shared" si="787"/>
        <v>1.2510000000000001</v>
      </c>
      <c r="BY1195" s="133">
        <f t="shared" si="773"/>
        <v>0.39</v>
      </c>
      <c r="BZ1195" s="133">
        <f t="shared" si="774"/>
        <v>0.40710000000000002</v>
      </c>
      <c r="CA1195" s="133">
        <f t="shared" si="775"/>
        <v>1.2400000000000001E-2</v>
      </c>
      <c r="CB1195" s="133">
        <f t="shared" si="776"/>
        <v>7.6265000000000001</v>
      </c>
      <c r="CC1195" s="133"/>
      <c r="CD1195" s="133">
        <f t="shared" si="777"/>
        <v>1.4555</v>
      </c>
    </row>
    <row r="1196" spans="1:82" ht="15.75" x14ac:dyDescent="0.25">
      <c r="A1196" s="125">
        <v>44294</v>
      </c>
      <c r="B1196" s="138">
        <v>16514</v>
      </c>
      <c r="C1196" s="138">
        <v>59384</v>
      </c>
      <c r="D1196" s="138">
        <v>87574</v>
      </c>
      <c r="E1196" s="138">
        <v>19819</v>
      </c>
      <c r="F1196" s="138">
        <v>49832</v>
      </c>
      <c r="G1196" s="138">
        <v>1327</v>
      </c>
      <c r="H1196" s="138">
        <v>11571</v>
      </c>
      <c r="I1196" s="138">
        <v>12405</v>
      </c>
      <c r="J1196" s="138">
        <v>122873</v>
      </c>
      <c r="K1196" s="138">
        <v>94450</v>
      </c>
      <c r="L1196" s="138">
        <v>4038</v>
      </c>
      <c r="M1196" s="138">
        <v>20464</v>
      </c>
      <c r="N1196" s="138">
        <v>85</v>
      </c>
      <c r="O1196" s="138">
        <v>15638</v>
      </c>
      <c r="P1196" s="146">
        <v>14555</v>
      </c>
      <c r="Q1196" s="138">
        <v>3802</v>
      </c>
      <c r="R1196" s="138">
        <v>15287</v>
      </c>
      <c r="S1196" s="138">
        <v>65051</v>
      </c>
      <c r="T1196" s="138">
        <v>13326</v>
      </c>
      <c r="U1196" s="138">
        <v>4424</v>
      </c>
      <c r="V1196" s="138">
        <v>30282</v>
      </c>
      <c r="W1196" s="138">
        <v>42968</v>
      </c>
      <c r="X1196" s="138">
        <v>14182</v>
      </c>
      <c r="Y1196" s="138">
        <v>12692</v>
      </c>
      <c r="Z1196" s="146">
        <v>13281</v>
      </c>
      <c r="AA1196" s="138">
        <v>58672</v>
      </c>
      <c r="AB1196" s="138">
        <v>868</v>
      </c>
      <c r="AC1196" s="138">
        <v>606</v>
      </c>
      <c r="AD1196" s="138">
        <v>8229</v>
      </c>
      <c r="AE1196" s="138">
        <v>34015</v>
      </c>
      <c r="AF1196" s="138">
        <v>7880</v>
      </c>
      <c r="AG1196" s="138">
        <v>8670</v>
      </c>
      <c r="AH1196" s="138">
        <v>64290</v>
      </c>
      <c r="AI1196" s="138">
        <v>46310</v>
      </c>
      <c r="AJ1196" s="138">
        <v>357740</v>
      </c>
      <c r="AK1196" s="128">
        <f t="shared" ref="AK1196:AK1217" si="792">(M1196)*0.00001</f>
        <v>0.20464000000000002</v>
      </c>
      <c r="AL1196" s="129">
        <f t="shared" ref="AL1196:AL1217" si="793">(B1196)*0.0001</f>
        <v>1.6514</v>
      </c>
      <c r="AM1196" s="129">
        <f t="shared" ref="AM1196:AN1217" si="794">(C1196)*0.00005</f>
        <v>2.9692000000000003</v>
      </c>
      <c r="AN1196" s="129">
        <f t="shared" si="794"/>
        <v>4.3787000000000003</v>
      </c>
      <c r="AO1196" s="129">
        <f t="shared" ref="AO1196:AO1217" si="795">(J1196)*0.0001</f>
        <v>12.2873</v>
      </c>
      <c r="AP1196" s="129">
        <f t="shared" ref="AP1196:AP1217" si="796">(K1196)*0.00005</f>
        <v>4.7225000000000001</v>
      </c>
      <c r="AQ1196" s="129">
        <f t="shared" si="790"/>
        <v>0.64290000000000003</v>
      </c>
      <c r="AR1196" s="129">
        <f t="shared" si="791"/>
        <v>4.6309999999999997E-2</v>
      </c>
      <c r="AT1196" s="131">
        <f t="shared" si="778"/>
        <v>44294</v>
      </c>
      <c r="AU1196" s="132">
        <f t="shared" si="757"/>
        <v>0.34015000000000001</v>
      </c>
      <c r="AV1196" s="132">
        <f t="shared" si="758"/>
        <v>0.58672000000000002</v>
      </c>
      <c r="AW1196" s="132">
        <f t="shared" si="759"/>
        <v>0.65051000000000003</v>
      </c>
      <c r="AX1196" s="132">
        <f t="shared" si="760"/>
        <v>6.0600000000000003E-3</v>
      </c>
      <c r="AY1196" s="132">
        <f t="shared" si="761"/>
        <v>8.6800000000000002E-3</v>
      </c>
      <c r="AZ1196" s="132">
        <f t="shared" si="762"/>
        <v>0.30282000000000003</v>
      </c>
      <c r="BA1196" s="132">
        <f t="shared" si="763"/>
        <v>0.12692000000000001</v>
      </c>
      <c r="BB1196" s="132">
        <f t="shared" si="764"/>
        <v>0.85936000000000012</v>
      </c>
      <c r="BC1196" s="132">
        <f t="shared" si="765"/>
        <v>0.13281000000000001</v>
      </c>
      <c r="BD1196" s="132">
        <f t="shared" si="766"/>
        <v>0.14182</v>
      </c>
      <c r="BE1196" s="132">
        <f t="shared" si="767"/>
        <v>7.8800000000000009E-2</v>
      </c>
      <c r="BF1196" s="132">
        <f t="shared" si="768"/>
        <v>8.2290000000000002E-2</v>
      </c>
      <c r="BG1196" s="132">
        <f t="shared" si="779"/>
        <v>8.6699999999999989E-3</v>
      </c>
      <c r="BH1196" s="132"/>
      <c r="BI1196" s="132">
        <f t="shared" si="786"/>
        <v>1.6514</v>
      </c>
      <c r="BJ1196" s="132">
        <f t="shared" si="786"/>
        <v>2.9692000000000003</v>
      </c>
      <c r="BK1196" s="132">
        <f t="shared" si="786"/>
        <v>4.3787000000000003</v>
      </c>
      <c r="BL1196" s="132">
        <f t="shared" si="769"/>
        <v>0.44240000000000002</v>
      </c>
      <c r="BM1196" s="132">
        <f t="shared" si="780"/>
        <v>1.9819</v>
      </c>
      <c r="BN1196" s="132">
        <f t="shared" si="770"/>
        <v>0.99664000000000008</v>
      </c>
      <c r="BO1196" s="132"/>
      <c r="BP1196" s="132">
        <f t="shared" si="781"/>
        <v>4.7225000000000001</v>
      </c>
      <c r="BQ1196" s="132">
        <f t="shared" si="782"/>
        <v>12.2873</v>
      </c>
      <c r="BR1196" s="132">
        <f t="shared" si="783"/>
        <v>0.35774</v>
      </c>
      <c r="BS1196" s="132">
        <f t="shared" si="771"/>
        <v>0.13326000000000002</v>
      </c>
      <c r="BT1196" s="132">
        <f t="shared" si="772"/>
        <v>1.5287000000000002</v>
      </c>
      <c r="BU1196" s="132"/>
      <c r="BV1196" s="132">
        <f t="shared" si="784"/>
        <v>0.13270000000000001</v>
      </c>
      <c r="BW1196" s="133">
        <f t="shared" si="787"/>
        <v>1.1571</v>
      </c>
      <c r="BX1196" s="133">
        <f t="shared" si="787"/>
        <v>1.2405000000000002</v>
      </c>
      <c r="BY1196" s="133">
        <f t="shared" si="773"/>
        <v>0.38020000000000004</v>
      </c>
      <c r="BZ1196" s="133">
        <f t="shared" si="774"/>
        <v>0.40379999999999999</v>
      </c>
      <c r="CA1196" s="133">
        <f t="shared" si="775"/>
        <v>8.5000000000000006E-3</v>
      </c>
      <c r="CB1196" s="133">
        <f t="shared" si="776"/>
        <v>7.819</v>
      </c>
      <c r="CC1196" s="133"/>
      <c r="CD1196" s="133">
        <f t="shared" si="777"/>
        <v>1.4555</v>
      </c>
    </row>
    <row r="1197" spans="1:82" ht="15.75" x14ac:dyDescent="0.25">
      <c r="A1197" s="125">
        <v>44295</v>
      </c>
      <c r="B1197" s="138">
        <v>16415</v>
      </c>
      <c r="C1197" s="138">
        <v>58884</v>
      </c>
      <c r="D1197" s="138">
        <v>86734</v>
      </c>
      <c r="E1197" s="138">
        <v>19447</v>
      </c>
      <c r="F1197" s="138">
        <v>49112</v>
      </c>
      <c r="G1197" s="138">
        <v>1583</v>
      </c>
      <c r="H1197" s="138">
        <v>11689</v>
      </c>
      <c r="I1197" s="138">
        <v>12631</v>
      </c>
      <c r="J1197" s="138">
        <v>122514</v>
      </c>
      <c r="K1197" s="138">
        <v>93863</v>
      </c>
      <c r="L1197" s="138">
        <v>3864</v>
      </c>
      <c r="M1197" s="138">
        <v>19510</v>
      </c>
      <c r="N1197" s="138">
        <v>101</v>
      </c>
      <c r="O1197" s="138">
        <v>15836</v>
      </c>
      <c r="P1197" s="146">
        <v>14555</v>
      </c>
      <c r="Q1197" s="138">
        <v>3749</v>
      </c>
      <c r="R1197" s="138">
        <v>15087</v>
      </c>
      <c r="S1197" s="138">
        <v>63458</v>
      </c>
      <c r="T1197" s="138">
        <v>11474</v>
      </c>
      <c r="U1197" s="138">
        <v>4230</v>
      </c>
      <c r="V1197" s="138">
        <v>29606</v>
      </c>
      <c r="W1197" s="138">
        <v>43838</v>
      </c>
      <c r="X1197" s="138">
        <v>13725</v>
      </c>
      <c r="Y1197" s="138">
        <v>12837</v>
      </c>
      <c r="Z1197" s="146">
        <v>13281</v>
      </c>
      <c r="AA1197" s="138">
        <v>58565</v>
      </c>
      <c r="AB1197" s="138">
        <v>872</v>
      </c>
      <c r="AC1197" s="138">
        <v>554</v>
      </c>
      <c r="AD1197" s="138">
        <v>7036</v>
      </c>
      <c r="AE1197" s="138">
        <v>33549</v>
      </c>
      <c r="AF1197" s="138">
        <v>7090</v>
      </c>
      <c r="AG1197" s="138">
        <v>0</v>
      </c>
      <c r="AH1197" s="138">
        <v>53040</v>
      </c>
      <c r="AI1197" s="138">
        <v>41420</v>
      </c>
      <c r="AJ1197" s="138">
        <v>363660</v>
      </c>
      <c r="AK1197" s="128">
        <f t="shared" si="792"/>
        <v>0.19510000000000002</v>
      </c>
      <c r="AL1197" s="129">
        <f t="shared" si="793"/>
        <v>1.6415000000000002</v>
      </c>
      <c r="AM1197" s="129">
        <f t="shared" si="794"/>
        <v>2.9441999999999999</v>
      </c>
      <c r="AN1197" s="129">
        <f t="shared" si="794"/>
        <v>4.3367000000000004</v>
      </c>
      <c r="AO1197" s="129">
        <f t="shared" si="795"/>
        <v>12.2514</v>
      </c>
      <c r="AP1197" s="129">
        <f t="shared" si="796"/>
        <v>4.6931500000000002</v>
      </c>
      <c r="AQ1197" s="129">
        <f t="shared" si="790"/>
        <v>0.53040000000000009</v>
      </c>
      <c r="AR1197" s="129">
        <f t="shared" si="791"/>
        <v>4.1419999999999998E-2</v>
      </c>
      <c r="AT1197" s="131">
        <f t="shared" si="778"/>
        <v>44295</v>
      </c>
      <c r="AU1197" s="132">
        <f t="shared" si="757"/>
        <v>0.33549000000000001</v>
      </c>
      <c r="AV1197" s="132">
        <f t="shared" si="758"/>
        <v>0.58565</v>
      </c>
      <c r="AW1197" s="132">
        <f t="shared" si="759"/>
        <v>0.63458000000000003</v>
      </c>
      <c r="AX1197" s="132">
        <f t="shared" si="760"/>
        <v>5.5400000000000007E-3</v>
      </c>
      <c r="AY1197" s="132">
        <f t="shared" si="761"/>
        <v>8.7200000000000003E-3</v>
      </c>
      <c r="AZ1197" s="132">
        <f t="shared" si="762"/>
        <v>0.29606000000000005</v>
      </c>
      <c r="BA1197" s="132">
        <f t="shared" si="763"/>
        <v>0.12837000000000001</v>
      </c>
      <c r="BB1197" s="132">
        <f t="shared" si="764"/>
        <v>0.87676000000000009</v>
      </c>
      <c r="BC1197" s="132">
        <f t="shared" si="765"/>
        <v>0.13281000000000001</v>
      </c>
      <c r="BD1197" s="132">
        <f t="shared" si="766"/>
        <v>0.13725000000000001</v>
      </c>
      <c r="BE1197" s="132">
        <f t="shared" si="767"/>
        <v>7.0900000000000005E-2</v>
      </c>
      <c r="BF1197" s="132">
        <f t="shared" si="768"/>
        <v>7.0360000000000006E-2</v>
      </c>
      <c r="BG1197" s="132">
        <f t="shared" si="779"/>
        <v>0</v>
      </c>
      <c r="BH1197" s="132"/>
      <c r="BI1197" s="132">
        <f t="shared" si="786"/>
        <v>1.6415000000000002</v>
      </c>
      <c r="BJ1197" s="132">
        <f t="shared" si="786"/>
        <v>2.9441999999999999</v>
      </c>
      <c r="BK1197" s="132">
        <f t="shared" si="786"/>
        <v>4.3367000000000004</v>
      </c>
      <c r="BL1197" s="132">
        <f t="shared" si="769"/>
        <v>0.42300000000000004</v>
      </c>
      <c r="BM1197" s="132">
        <f t="shared" si="780"/>
        <v>1.9447000000000001</v>
      </c>
      <c r="BN1197" s="132">
        <f t="shared" si="770"/>
        <v>0.98224000000000011</v>
      </c>
      <c r="BO1197" s="132"/>
      <c r="BP1197" s="132">
        <f t="shared" si="781"/>
        <v>4.6931500000000002</v>
      </c>
      <c r="BQ1197" s="132">
        <f t="shared" si="782"/>
        <v>12.2514</v>
      </c>
      <c r="BR1197" s="132">
        <f t="shared" si="783"/>
        <v>0.36365999999999998</v>
      </c>
      <c r="BS1197" s="132">
        <f t="shared" si="771"/>
        <v>0.11474000000000001</v>
      </c>
      <c r="BT1197" s="132">
        <f t="shared" si="772"/>
        <v>1.5087000000000002</v>
      </c>
      <c r="BU1197" s="132"/>
      <c r="BV1197" s="132">
        <f t="shared" si="784"/>
        <v>0.1583</v>
      </c>
      <c r="BW1197" s="133">
        <f t="shared" si="787"/>
        <v>1.1689000000000001</v>
      </c>
      <c r="BX1197" s="133">
        <f t="shared" si="787"/>
        <v>1.2631000000000001</v>
      </c>
      <c r="BY1197" s="133">
        <f t="shared" si="773"/>
        <v>0.37490000000000001</v>
      </c>
      <c r="BZ1197" s="133">
        <f t="shared" si="774"/>
        <v>0.38640000000000002</v>
      </c>
      <c r="CA1197" s="133">
        <f t="shared" si="775"/>
        <v>1.0100000000000001E-2</v>
      </c>
      <c r="CB1197" s="133">
        <f t="shared" si="776"/>
        <v>7.9180000000000001</v>
      </c>
      <c r="CC1197" s="133"/>
      <c r="CD1197" s="133">
        <f t="shared" si="777"/>
        <v>1.4555</v>
      </c>
    </row>
    <row r="1198" spans="1:82" ht="15.75" x14ac:dyDescent="0.25">
      <c r="A1198" s="125">
        <v>44296</v>
      </c>
      <c r="B1198" s="138">
        <v>16536</v>
      </c>
      <c r="C1198" s="138">
        <v>59499</v>
      </c>
      <c r="D1198" s="138">
        <v>87432</v>
      </c>
      <c r="E1198" s="138">
        <v>19381</v>
      </c>
      <c r="F1198" s="138">
        <v>50011</v>
      </c>
      <c r="G1198" s="138">
        <v>1750</v>
      </c>
      <c r="H1198" s="138">
        <v>12043</v>
      </c>
      <c r="I1198" s="138">
        <v>12883</v>
      </c>
      <c r="J1198" s="138">
        <v>123270</v>
      </c>
      <c r="K1198" s="138">
        <v>94415</v>
      </c>
      <c r="L1198" s="138">
        <v>3985</v>
      </c>
      <c r="M1198" s="138">
        <v>20317</v>
      </c>
      <c r="N1198" s="138">
        <v>86</v>
      </c>
      <c r="O1198" s="146">
        <v>15980</v>
      </c>
      <c r="P1198" s="146">
        <v>14555</v>
      </c>
      <c r="Q1198" s="146">
        <v>3256</v>
      </c>
      <c r="R1198" s="138">
        <v>15259</v>
      </c>
      <c r="S1198" s="138">
        <v>63517</v>
      </c>
      <c r="T1198" s="138">
        <v>12803</v>
      </c>
      <c r="U1198" s="138">
        <v>4123</v>
      </c>
      <c r="V1198" s="138">
        <v>30853</v>
      </c>
      <c r="W1198" s="138">
        <v>44047</v>
      </c>
      <c r="X1198" s="138">
        <v>13853</v>
      </c>
      <c r="Y1198" s="138">
        <v>12811</v>
      </c>
      <c r="Z1198" s="146">
        <v>13281</v>
      </c>
      <c r="AA1198" s="138">
        <v>63026</v>
      </c>
      <c r="AB1198" s="138">
        <v>975</v>
      </c>
      <c r="AC1198" s="138">
        <v>726</v>
      </c>
      <c r="AD1198" s="138">
        <v>7608</v>
      </c>
      <c r="AE1198" s="138">
        <v>37996</v>
      </c>
      <c r="AF1198" s="138">
        <v>7495</v>
      </c>
      <c r="AG1198" s="138">
        <v>11010</v>
      </c>
      <c r="AH1198" s="138">
        <v>60180</v>
      </c>
      <c r="AI1198" s="138">
        <v>49810</v>
      </c>
      <c r="AJ1198" s="138">
        <v>360440</v>
      </c>
      <c r="AK1198" s="128">
        <f t="shared" si="792"/>
        <v>0.20317000000000002</v>
      </c>
      <c r="AL1198" s="129">
        <f t="shared" si="793"/>
        <v>1.6536000000000002</v>
      </c>
      <c r="AM1198" s="129">
        <f t="shared" si="794"/>
        <v>2.9749500000000002</v>
      </c>
      <c r="AN1198" s="129">
        <f t="shared" si="794"/>
        <v>4.3715999999999999</v>
      </c>
      <c r="AO1198" s="129">
        <f t="shared" si="795"/>
        <v>12.327</v>
      </c>
      <c r="AP1198" s="129">
        <f t="shared" si="796"/>
        <v>4.7207500000000007</v>
      </c>
      <c r="AQ1198" s="129">
        <f t="shared" si="790"/>
        <v>0.6018</v>
      </c>
      <c r="AR1198" s="129">
        <f t="shared" si="791"/>
        <v>4.981E-2</v>
      </c>
      <c r="AT1198" s="131">
        <f t="shared" si="778"/>
        <v>44296</v>
      </c>
      <c r="AU1198" s="132">
        <f t="shared" si="757"/>
        <v>0.37996000000000002</v>
      </c>
      <c r="AV1198" s="132">
        <f t="shared" si="758"/>
        <v>0.63026000000000004</v>
      </c>
      <c r="AW1198" s="132">
        <f t="shared" si="759"/>
        <v>0.63517000000000001</v>
      </c>
      <c r="AX1198" s="132">
        <f t="shared" si="760"/>
        <v>7.2600000000000008E-3</v>
      </c>
      <c r="AY1198" s="132">
        <f t="shared" si="761"/>
        <v>9.75E-3</v>
      </c>
      <c r="AZ1198" s="132">
        <f t="shared" si="762"/>
        <v>0.30853000000000003</v>
      </c>
      <c r="BA1198" s="132">
        <f t="shared" si="763"/>
        <v>0.12811</v>
      </c>
      <c r="BB1198" s="132">
        <f t="shared" si="764"/>
        <v>0.88094000000000006</v>
      </c>
      <c r="BC1198" s="132">
        <f t="shared" si="765"/>
        <v>0.13281000000000001</v>
      </c>
      <c r="BD1198" s="132">
        <f t="shared" si="766"/>
        <v>0.13853000000000001</v>
      </c>
      <c r="BE1198" s="132">
        <f t="shared" si="767"/>
        <v>7.4950000000000003E-2</v>
      </c>
      <c r="BF1198" s="132">
        <f t="shared" si="768"/>
        <v>7.6080000000000009E-2</v>
      </c>
      <c r="BG1198" s="132">
        <f t="shared" si="779"/>
        <v>1.1009999999999999E-2</v>
      </c>
      <c r="BH1198" s="132"/>
      <c r="BI1198" s="132">
        <f t="shared" si="786"/>
        <v>1.6536000000000002</v>
      </c>
      <c r="BJ1198" s="132">
        <f t="shared" si="786"/>
        <v>2.9749500000000002</v>
      </c>
      <c r="BK1198" s="132">
        <f t="shared" si="786"/>
        <v>4.3715999999999999</v>
      </c>
      <c r="BL1198" s="132">
        <f t="shared" si="769"/>
        <v>0.4123</v>
      </c>
      <c r="BM1198" s="132">
        <f t="shared" si="780"/>
        <v>1.9381000000000002</v>
      </c>
      <c r="BN1198" s="132">
        <f t="shared" si="770"/>
        <v>1.0002200000000001</v>
      </c>
      <c r="BO1198" s="132"/>
      <c r="BP1198" s="132">
        <f t="shared" si="781"/>
        <v>4.7207500000000007</v>
      </c>
      <c r="BQ1198" s="132">
        <f t="shared" si="782"/>
        <v>12.327</v>
      </c>
      <c r="BR1198" s="132">
        <f t="shared" si="783"/>
        <v>0.36043999999999998</v>
      </c>
      <c r="BS1198" s="132">
        <f t="shared" si="771"/>
        <v>0.12803</v>
      </c>
      <c r="BT1198" s="132">
        <f t="shared" si="772"/>
        <v>1.5259</v>
      </c>
      <c r="BU1198" s="132"/>
      <c r="BV1198" s="132">
        <f t="shared" si="784"/>
        <v>0.17500000000000002</v>
      </c>
      <c r="BW1198" s="133">
        <f t="shared" si="787"/>
        <v>1.2043000000000001</v>
      </c>
      <c r="BX1198" s="133">
        <f t="shared" si="787"/>
        <v>1.2883</v>
      </c>
      <c r="BY1198" s="133">
        <f t="shared" si="773"/>
        <v>0.3256</v>
      </c>
      <c r="BZ1198" s="133">
        <f t="shared" si="774"/>
        <v>0.39850000000000002</v>
      </c>
      <c r="CA1198" s="133">
        <f t="shared" si="775"/>
        <v>8.6E-3</v>
      </c>
      <c r="CB1198" s="133">
        <f t="shared" si="776"/>
        <v>7.99</v>
      </c>
      <c r="CC1198" s="133"/>
      <c r="CD1198" s="133">
        <f t="shared" si="777"/>
        <v>1.4555</v>
      </c>
    </row>
    <row r="1199" spans="1:82" ht="15.75" x14ac:dyDescent="0.25">
      <c r="A1199" s="125">
        <v>44297</v>
      </c>
      <c r="B1199" s="138">
        <v>17989</v>
      </c>
      <c r="C1199" s="138">
        <v>64958</v>
      </c>
      <c r="D1199" s="138">
        <v>94202</v>
      </c>
      <c r="E1199" s="138">
        <v>21296</v>
      </c>
      <c r="F1199" s="138">
        <v>53138</v>
      </c>
      <c r="G1199" s="138">
        <v>1893</v>
      </c>
      <c r="H1199" s="138">
        <v>13750</v>
      </c>
      <c r="I1199" s="138">
        <v>15135</v>
      </c>
      <c r="J1199" s="138">
        <v>131747</v>
      </c>
      <c r="K1199" s="138">
        <v>100591</v>
      </c>
      <c r="L1199" s="138">
        <v>4145</v>
      </c>
      <c r="M1199" s="138">
        <v>22003</v>
      </c>
      <c r="N1199" s="138">
        <v>100</v>
      </c>
      <c r="O1199" s="138">
        <v>17395</v>
      </c>
      <c r="P1199" s="146">
        <v>1750</v>
      </c>
      <c r="Q1199" s="138">
        <v>4254</v>
      </c>
      <c r="R1199" s="138">
        <v>15277</v>
      </c>
      <c r="S1199" s="138">
        <v>65397</v>
      </c>
      <c r="T1199" s="138">
        <v>12560</v>
      </c>
      <c r="U1199" s="138">
        <v>4695</v>
      </c>
      <c r="V1199" s="138">
        <v>34727</v>
      </c>
      <c r="W1199" s="138">
        <v>45297</v>
      </c>
      <c r="X1199" s="138">
        <v>17553</v>
      </c>
      <c r="Y1199" s="138">
        <v>14633</v>
      </c>
      <c r="Z1199" s="146">
        <v>13281</v>
      </c>
      <c r="AA1199" s="138">
        <v>70737</v>
      </c>
      <c r="AB1199" s="138">
        <v>1177</v>
      </c>
      <c r="AC1199" s="138">
        <v>1116</v>
      </c>
      <c r="AD1199" s="138">
        <v>8408</v>
      </c>
      <c r="AE1199" s="138">
        <v>44678</v>
      </c>
      <c r="AF1199" s="138">
        <v>10084</v>
      </c>
      <c r="AG1199" s="138">
        <v>11010</v>
      </c>
      <c r="AH1199" s="138">
        <v>60050</v>
      </c>
      <c r="AI1199" s="138">
        <v>52420</v>
      </c>
      <c r="AJ1199" s="138">
        <v>345700</v>
      </c>
      <c r="AK1199" s="128">
        <f t="shared" si="792"/>
        <v>0.22003000000000003</v>
      </c>
      <c r="AL1199" s="129">
        <f t="shared" si="793"/>
        <v>1.7989000000000002</v>
      </c>
      <c r="AM1199" s="129">
        <f t="shared" si="794"/>
        <v>3.2479</v>
      </c>
      <c r="AN1199" s="129">
        <f t="shared" si="794"/>
        <v>4.7101000000000006</v>
      </c>
      <c r="AO1199" s="129">
        <f t="shared" si="795"/>
        <v>13.174700000000001</v>
      </c>
      <c r="AP1199" s="129">
        <f t="shared" si="796"/>
        <v>5.0295500000000004</v>
      </c>
      <c r="AQ1199" s="129">
        <f t="shared" si="790"/>
        <v>0.60050000000000003</v>
      </c>
      <c r="AR1199" s="129">
        <f t="shared" si="791"/>
        <v>5.2419999999999994E-2</v>
      </c>
      <c r="AT1199" s="131">
        <f t="shared" si="778"/>
        <v>44297</v>
      </c>
      <c r="AU1199" s="132">
        <f t="shared" si="757"/>
        <v>0.44678000000000001</v>
      </c>
      <c r="AV1199" s="132">
        <f t="shared" si="758"/>
        <v>0.70737000000000005</v>
      </c>
      <c r="AW1199" s="132">
        <f t="shared" si="759"/>
        <v>0.65397000000000005</v>
      </c>
      <c r="AX1199" s="132">
        <f t="shared" si="760"/>
        <v>1.1160000000000002E-2</v>
      </c>
      <c r="AY1199" s="132">
        <f t="shared" si="761"/>
        <v>1.1770000000000001E-2</v>
      </c>
      <c r="AZ1199" s="132">
        <f t="shared" si="762"/>
        <v>0.34727000000000002</v>
      </c>
      <c r="BA1199" s="132">
        <f t="shared" si="763"/>
        <v>0.14633000000000002</v>
      </c>
      <c r="BB1199" s="132">
        <f t="shared" si="764"/>
        <v>0.90594000000000008</v>
      </c>
      <c r="BC1199" s="132">
        <f t="shared" si="765"/>
        <v>0.13281000000000001</v>
      </c>
      <c r="BD1199" s="132">
        <f t="shared" si="766"/>
        <v>0.17553000000000002</v>
      </c>
      <c r="BE1199" s="132">
        <f t="shared" si="767"/>
        <v>0.10084000000000001</v>
      </c>
      <c r="BF1199" s="132">
        <f t="shared" si="768"/>
        <v>8.4080000000000002E-2</v>
      </c>
      <c r="BG1199" s="132">
        <f t="shared" si="779"/>
        <v>1.1009999999999999E-2</v>
      </c>
      <c r="BH1199" s="132"/>
      <c r="BI1199" s="132">
        <f t="shared" si="786"/>
        <v>1.7989000000000002</v>
      </c>
      <c r="BJ1199" s="132">
        <f t="shared" si="786"/>
        <v>3.2479</v>
      </c>
      <c r="BK1199" s="132">
        <f t="shared" si="786"/>
        <v>4.7101000000000006</v>
      </c>
      <c r="BL1199" s="132">
        <f t="shared" si="769"/>
        <v>0.46950000000000003</v>
      </c>
      <c r="BM1199" s="132">
        <f t="shared" si="780"/>
        <v>2.1295999999999999</v>
      </c>
      <c r="BN1199" s="132">
        <f t="shared" si="770"/>
        <v>1.0627600000000001</v>
      </c>
      <c r="BO1199" s="132"/>
      <c r="BP1199" s="132">
        <f t="shared" si="781"/>
        <v>5.0295500000000004</v>
      </c>
      <c r="BQ1199" s="132">
        <f t="shared" si="782"/>
        <v>13.174700000000001</v>
      </c>
      <c r="BR1199" s="132">
        <f t="shared" si="783"/>
        <v>0.34570000000000001</v>
      </c>
      <c r="BS1199" s="132">
        <f t="shared" si="771"/>
        <v>0.12560000000000002</v>
      </c>
      <c r="BT1199" s="132">
        <f t="shared" si="772"/>
        <v>1.5277000000000001</v>
      </c>
      <c r="BU1199" s="132"/>
      <c r="BV1199" s="132">
        <f t="shared" si="784"/>
        <v>0.1893</v>
      </c>
      <c r="BW1199" s="133">
        <f t="shared" si="787"/>
        <v>1.375</v>
      </c>
      <c r="BX1199" s="133">
        <f t="shared" si="787"/>
        <v>1.5135000000000001</v>
      </c>
      <c r="BY1199" s="133">
        <f t="shared" si="773"/>
        <v>0.4254</v>
      </c>
      <c r="BZ1199" s="133">
        <f t="shared" si="774"/>
        <v>0.41450000000000004</v>
      </c>
      <c r="CA1199" s="133">
        <f t="shared" si="775"/>
        <v>0.01</v>
      </c>
      <c r="CB1199" s="133">
        <f t="shared" si="776"/>
        <v>8.6974999999999998</v>
      </c>
      <c r="CC1199" s="133"/>
      <c r="CD1199" s="133">
        <f t="shared" si="777"/>
        <v>0.17500000000000002</v>
      </c>
    </row>
    <row r="1200" spans="1:82" ht="15.75" x14ac:dyDescent="0.25">
      <c r="A1200" s="125">
        <v>44298</v>
      </c>
      <c r="B1200" s="126">
        <v>17950</v>
      </c>
      <c r="C1200" s="126">
        <v>64424</v>
      </c>
      <c r="D1200" s="126">
        <v>93585</v>
      </c>
      <c r="E1200" s="126">
        <v>23287</v>
      </c>
      <c r="F1200" s="126">
        <v>49863</v>
      </c>
      <c r="G1200" s="126">
        <v>1743</v>
      </c>
      <c r="H1200" s="126">
        <v>13416</v>
      </c>
      <c r="I1200" s="126">
        <v>15264</v>
      </c>
      <c r="J1200" s="126">
        <v>132914</v>
      </c>
      <c r="K1200" s="126">
        <v>102199</v>
      </c>
      <c r="L1200" s="126">
        <v>4226</v>
      </c>
      <c r="M1200" s="126">
        <v>19729</v>
      </c>
      <c r="N1200" s="126">
        <v>147</v>
      </c>
      <c r="O1200" s="126">
        <v>16383</v>
      </c>
      <c r="P1200" s="146">
        <v>1750</v>
      </c>
      <c r="Q1200" s="126">
        <v>4906</v>
      </c>
      <c r="R1200" s="126">
        <v>16413</v>
      </c>
      <c r="S1200" s="126">
        <v>72415</v>
      </c>
      <c r="T1200" s="126">
        <v>13649</v>
      </c>
      <c r="U1200" s="126">
        <v>6527</v>
      </c>
      <c r="V1200" s="126">
        <v>33445</v>
      </c>
      <c r="W1200" s="126">
        <v>46879</v>
      </c>
      <c r="X1200" s="126">
        <v>17400</v>
      </c>
      <c r="Y1200" s="135">
        <v>14921</v>
      </c>
      <c r="Z1200" s="146">
        <v>13281</v>
      </c>
      <c r="AA1200" s="126">
        <v>67122</v>
      </c>
      <c r="AB1200" s="126">
        <v>1368</v>
      </c>
      <c r="AC1200" s="126">
        <v>762</v>
      </c>
      <c r="AD1200" s="126">
        <v>7098</v>
      </c>
      <c r="AE1200" s="126">
        <v>50733</v>
      </c>
      <c r="AF1200" s="126">
        <v>8841</v>
      </c>
      <c r="AG1200" s="126">
        <v>11010</v>
      </c>
      <c r="AH1200" s="126">
        <v>69510</v>
      </c>
      <c r="AI1200" s="126">
        <v>53200</v>
      </c>
      <c r="AJ1200" s="126">
        <v>345640</v>
      </c>
      <c r="AK1200" s="128">
        <f t="shared" si="792"/>
        <v>0.19729000000000002</v>
      </c>
      <c r="AL1200" s="129">
        <f t="shared" si="793"/>
        <v>1.7950000000000002</v>
      </c>
      <c r="AM1200" s="129">
        <f t="shared" si="794"/>
        <v>3.2212000000000001</v>
      </c>
      <c r="AN1200" s="129">
        <f t="shared" si="794"/>
        <v>4.6792500000000006</v>
      </c>
      <c r="AO1200" s="129">
        <f t="shared" si="795"/>
        <v>13.291400000000001</v>
      </c>
      <c r="AP1200" s="129">
        <f t="shared" si="796"/>
        <v>5.1099500000000004</v>
      </c>
      <c r="AQ1200" s="129">
        <f t="shared" si="790"/>
        <v>0.69510000000000005</v>
      </c>
      <c r="AR1200" s="129">
        <f t="shared" si="791"/>
        <v>5.3199999999999997E-2</v>
      </c>
      <c r="AT1200" s="131">
        <f t="shared" si="778"/>
        <v>44298</v>
      </c>
      <c r="AU1200" s="132">
        <f t="shared" si="757"/>
        <v>0.50733000000000006</v>
      </c>
      <c r="AV1200" s="132">
        <f t="shared" si="758"/>
        <v>0.67122000000000004</v>
      </c>
      <c r="AW1200" s="132">
        <f t="shared" si="759"/>
        <v>0.72415000000000007</v>
      </c>
      <c r="AX1200" s="132">
        <f t="shared" si="760"/>
        <v>7.6200000000000009E-3</v>
      </c>
      <c r="AY1200" s="132">
        <f t="shared" si="761"/>
        <v>1.3680000000000001E-2</v>
      </c>
      <c r="AZ1200" s="132">
        <f t="shared" si="762"/>
        <v>0.33445000000000003</v>
      </c>
      <c r="BA1200" s="132">
        <f t="shared" si="763"/>
        <v>0.14921000000000001</v>
      </c>
      <c r="BB1200" s="132">
        <f t="shared" si="764"/>
        <v>0.93758000000000008</v>
      </c>
      <c r="BC1200" s="132">
        <f t="shared" si="765"/>
        <v>0.13281000000000001</v>
      </c>
      <c r="BD1200" s="132">
        <f t="shared" si="766"/>
        <v>0.17400000000000002</v>
      </c>
      <c r="BE1200" s="132">
        <f t="shared" si="767"/>
        <v>8.8410000000000002E-2</v>
      </c>
      <c r="BF1200" s="132">
        <f t="shared" si="768"/>
        <v>7.0980000000000001E-2</v>
      </c>
      <c r="BG1200" s="132">
        <f t="shared" si="779"/>
        <v>1.1009999999999999E-2</v>
      </c>
      <c r="BH1200" s="132"/>
      <c r="BI1200" s="132">
        <f t="shared" si="786"/>
        <v>1.7950000000000002</v>
      </c>
      <c r="BJ1200" s="132">
        <f t="shared" si="786"/>
        <v>3.2212000000000001</v>
      </c>
      <c r="BK1200" s="132">
        <f t="shared" si="786"/>
        <v>4.6792500000000006</v>
      </c>
      <c r="BL1200" s="132">
        <f t="shared" si="769"/>
        <v>0.65270000000000006</v>
      </c>
      <c r="BM1200" s="132">
        <f t="shared" si="780"/>
        <v>2.3287</v>
      </c>
      <c r="BN1200" s="132">
        <f t="shared" si="770"/>
        <v>0.99726000000000004</v>
      </c>
      <c r="BO1200" s="132"/>
      <c r="BP1200" s="132">
        <f t="shared" si="781"/>
        <v>5.1099500000000004</v>
      </c>
      <c r="BQ1200" s="132">
        <f t="shared" si="782"/>
        <v>13.291400000000001</v>
      </c>
      <c r="BR1200" s="132">
        <f t="shared" si="783"/>
        <v>0.34564</v>
      </c>
      <c r="BS1200" s="132">
        <f t="shared" si="771"/>
        <v>0.13649</v>
      </c>
      <c r="BT1200" s="132">
        <f t="shared" si="772"/>
        <v>1.6413</v>
      </c>
      <c r="BU1200" s="132"/>
      <c r="BV1200" s="132">
        <f t="shared" si="784"/>
        <v>0.17430000000000001</v>
      </c>
      <c r="BW1200" s="133">
        <f t="shared" si="787"/>
        <v>1.3416000000000001</v>
      </c>
      <c r="BX1200" s="133">
        <f t="shared" si="787"/>
        <v>1.5264</v>
      </c>
      <c r="BY1200" s="133">
        <f t="shared" si="773"/>
        <v>0.49060000000000004</v>
      </c>
      <c r="BZ1200" s="133">
        <f t="shared" si="774"/>
        <v>0.42260000000000003</v>
      </c>
      <c r="CA1200" s="133">
        <f t="shared" si="775"/>
        <v>1.4700000000000001E-2</v>
      </c>
      <c r="CB1200" s="133">
        <f t="shared" si="776"/>
        <v>8.1914999999999996</v>
      </c>
      <c r="CC1200" s="133"/>
      <c r="CD1200" s="133">
        <f t="shared" si="777"/>
        <v>0.17500000000000002</v>
      </c>
    </row>
    <row r="1201" spans="1:82" ht="15.75" x14ac:dyDescent="0.25">
      <c r="A1201" s="125">
        <v>44299</v>
      </c>
      <c r="B1201" s="138">
        <v>17271</v>
      </c>
      <c r="C1201" s="138">
        <v>61499</v>
      </c>
      <c r="D1201" s="138">
        <v>90110</v>
      </c>
      <c r="E1201" s="138">
        <v>21934</v>
      </c>
      <c r="F1201" s="138">
        <v>48103</v>
      </c>
      <c r="G1201" s="138">
        <v>1668</v>
      </c>
      <c r="H1201" s="138">
        <v>12483</v>
      </c>
      <c r="I1201" s="138">
        <v>12928</v>
      </c>
      <c r="J1201" s="138">
        <v>127609</v>
      </c>
      <c r="K1201" s="138">
        <v>98332</v>
      </c>
      <c r="L1201" s="138">
        <v>4108</v>
      </c>
      <c r="M1201" s="138">
        <v>18431</v>
      </c>
      <c r="N1201" s="138">
        <v>155</v>
      </c>
      <c r="O1201" s="138">
        <v>15416</v>
      </c>
      <c r="P1201" s="146">
        <v>14555</v>
      </c>
      <c r="Q1201" s="138">
        <v>4369</v>
      </c>
      <c r="R1201" s="138">
        <v>15894</v>
      </c>
      <c r="S1201" s="138">
        <v>68432</v>
      </c>
      <c r="T1201" s="138">
        <v>11998</v>
      </c>
      <c r="U1201" s="138">
        <v>5468</v>
      </c>
      <c r="V1201" s="138">
        <v>31728</v>
      </c>
      <c r="W1201" s="138">
        <v>45181</v>
      </c>
      <c r="X1201" s="138">
        <v>14832</v>
      </c>
      <c r="Y1201" s="138">
        <v>14437</v>
      </c>
      <c r="Z1201" s="146">
        <v>13281</v>
      </c>
      <c r="AA1201" s="138">
        <v>62214</v>
      </c>
      <c r="AB1201" s="138">
        <v>1010</v>
      </c>
      <c r="AC1201" s="138">
        <v>508</v>
      </c>
      <c r="AD1201" s="138">
        <v>10342</v>
      </c>
      <c r="AE1201" s="138">
        <v>53356</v>
      </c>
      <c r="AF1201" s="138">
        <v>7609</v>
      </c>
      <c r="AG1201" s="138">
        <v>11010</v>
      </c>
      <c r="AH1201" s="138">
        <v>71880</v>
      </c>
      <c r="AI1201" s="138">
        <v>57750</v>
      </c>
      <c r="AJ1201" s="138">
        <v>350900</v>
      </c>
      <c r="AK1201" s="128">
        <f t="shared" si="792"/>
        <v>0.18431</v>
      </c>
      <c r="AL1201" s="129">
        <f t="shared" si="793"/>
        <v>1.7271000000000001</v>
      </c>
      <c r="AM1201" s="129">
        <f t="shared" si="794"/>
        <v>3.0749500000000003</v>
      </c>
      <c r="AN1201" s="129">
        <f t="shared" si="794"/>
        <v>4.5055000000000005</v>
      </c>
      <c r="AO1201" s="129">
        <f t="shared" si="795"/>
        <v>12.760900000000001</v>
      </c>
      <c r="AP1201" s="129">
        <f t="shared" si="796"/>
        <v>4.9165999999999999</v>
      </c>
      <c r="AQ1201" s="129">
        <f t="shared" si="790"/>
        <v>0.71880000000000011</v>
      </c>
      <c r="AR1201" s="129">
        <f t="shared" si="791"/>
        <v>5.7749999999999996E-2</v>
      </c>
      <c r="AT1201" s="131">
        <f t="shared" si="778"/>
        <v>44299</v>
      </c>
      <c r="AU1201" s="132">
        <f t="shared" si="757"/>
        <v>0.53356000000000003</v>
      </c>
      <c r="AV1201" s="132">
        <f t="shared" si="758"/>
        <v>0.62214000000000003</v>
      </c>
      <c r="AW1201" s="132">
        <f t="shared" si="759"/>
        <v>0.68432000000000004</v>
      </c>
      <c r="AX1201" s="132">
        <f t="shared" si="760"/>
        <v>5.0800000000000003E-3</v>
      </c>
      <c r="AY1201" s="132">
        <f t="shared" si="761"/>
        <v>1.0100000000000001E-2</v>
      </c>
      <c r="AZ1201" s="132">
        <f t="shared" si="762"/>
        <v>0.31728000000000001</v>
      </c>
      <c r="BA1201" s="132">
        <f t="shared" si="763"/>
        <v>0.14437</v>
      </c>
      <c r="BB1201" s="132">
        <f t="shared" si="764"/>
        <v>0.90362000000000009</v>
      </c>
      <c r="BC1201" s="132">
        <f t="shared" si="765"/>
        <v>0.13281000000000001</v>
      </c>
      <c r="BD1201" s="132">
        <f t="shared" si="766"/>
        <v>0.14832000000000001</v>
      </c>
      <c r="BE1201" s="132">
        <f t="shared" si="767"/>
        <v>7.6090000000000005E-2</v>
      </c>
      <c r="BF1201" s="132">
        <f t="shared" si="768"/>
        <v>0.10342000000000001</v>
      </c>
      <c r="BG1201" s="132">
        <f t="shared" si="779"/>
        <v>1.1009999999999999E-2</v>
      </c>
      <c r="BH1201" s="132"/>
      <c r="BI1201" s="132">
        <f t="shared" si="786"/>
        <v>1.7271000000000001</v>
      </c>
      <c r="BJ1201" s="132">
        <f t="shared" si="786"/>
        <v>3.0749500000000003</v>
      </c>
      <c r="BK1201" s="132">
        <f t="shared" si="786"/>
        <v>4.5055000000000005</v>
      </c>
      <c r="BL1201" s="132">
        <f t="shared" si="769"/>
        <v>0.54680000000000006</v>
      </c>
      <c r="BM1201" s="132">
        <f t="shared" si="780"/>
        <v>2.1934</v>
      </c>
      <c r="BN1201" s="132">
        <f t="shared" si="770"/>
        <v>0.96206000000000003</v>
      </c>
      <c r="BO1201" s="132"/>
      <c r="BP1201" s="132">
        <f t="shared" si="781"/>
        <v>4.9165999999999999</v>
      </c>
      <c r="BQ1201" s="132">
        <f t="shared" si="782"/>
        <v>12.760900000000001</v>
      </c>
      <c r="BR1201" s="132">
        <f t="shared" si="783"/>
        <v>0.35089999999999999</v>
      </c>
      <c r="BS1201" s="132">
        <f t="shared" si="771"/>
        <v>0.11998</v>
      </c>
      <c r="BT1201" s="132">
        <f t="shared" si="772"/>
        <v>1.5894000000000001</v>
      </c>
      <c r="BU1201" s="132"/>
      <c r="BV1201" s="132">
        <f t="shared" si="784"/>
        <v>0.1668</v>
      </c>
      <c r="BW1201" s="133">
        <f t="shared" si="787"/>
        <v>1.2483</v>
      </c>
      <c r="BX1201" s="133">
        <f t="shared" si="787"/>
        <v>1.2928000000000002</v>
      </c>
      <c r="BY1201" s="133">
        <f t="shared" si="773"/>
        <v>0.43690000000000001</v>
      </c>
      <c r="BZ1201" s="133">
        <f t="shared" si="774"/>
        <v>0.4108</v>
      </c>
      <c r="CA1201" s="133">
        <f t="shared" si="775"/>
        <v>1.55E-2</v>
      </c>
      <c r="CB1201" s="133">
        <f t="shared" si="776"/>
        <v>7.7080000000000002</v>
      </c>
      <c r="CC1201" s="133"/>
      <c r="CD1201" s="133">
        <f t="shared" si="777"/>
        <v>1.4555</v>
      </c>
    </row>
    <row r="1202" spans="1:82" ht="15.75" x14ac:dyDescent="0.25">
      <c r="A1202" s="125">
        <v>44300</v>
      </c>
      <c r="B1202" s="138">
        <v>16890</v>
      </c>
      <c r="C1202" s="138">
        <v>61141</v>
      </c>
      <c r="D1202" s="138">
        <v>89360</v>
      </c>
      <c r="E1202" s="138">
        <v>21088</v>
      </c>
      <c r="F1202" s="138">
        <v>46582</v>
      </c>
      <c r="G1202" s="138">
        <v>1553</v>
      </c>
      <c r="H1202" s="138">
        <v>11784</v>
      </c>
      <c r="I1202" s="138">
        <v>12069</v>
      </c>
      <c r="J1202" s="138">
        <v>124912</v>
      </c>
      <c r="K1202" s="138">
        <v>95958</v>
      </c>
      <c r="L1202" s="138">
        <v>3940</v>
      </c>
      <c r="M1202" s="138">
        <v>17433</v>
      </c>
      <c r="N1202" s="138">
        <v>160</v>
      </c>
      <c r="O1202" s="138">
        <v>14943</v>
      </c>
      <c r="P1202" s="146">
        <v>14555</v>
      </c>
      <c r="Q1202" s="138">
        <v>4165</v>
      </c>
      <c r="R1202" s="138">
        <v>15816</v>
      </c>
      <c r="S1202" s="138">
        <v>67549</v>
      </c>
      <c r="T1202" s="138">
        <v>11971</v>
      </c>
      <c r="U1202" s="138">
        <v>4700</v>
      </c>
      <c r="V1202" s="138">
        <v>31515</v>
      </c>
      <c r="W1202" s="138">
        <v>43162</v>
      </c>
      <c r="X1202" s="138">
        <v>14270</v>
      </c>
      <c r="Y1202" s="138">
        <v>14012</v>
      </c>
      <c r="Z1202" s="146">
        <v>13281</v>
      </c>
      <c r="AA1202" s="138">
        <v>62397</v>
      </c>
      <c r="AB1202" s="138">
        <v>916</v>
      </c>
      <c r="AC1202" s="138">
        <v>608</v>
      </c>
      <c r="AD1202" s="138">
        <v>9556</v>
      </c>
      <c r="AE1202" s="138">
        <v>51209</v>
      </c>
      <c r="AF1202" s="138">
        <v>7262</v>
      </c>
      <c r="AG1202" s="138">
        <v>11010</v>
      </c>
      <c r="AH1202" s="138">
        <v>75350</v>
      </c>
      <c r="AI1202" s="138">
        <v>58820</v>
      </c>
      <c r="AJ1202" s="138">
        <v>359100</v>
      </c>
      <c r="AK1202" s="128">
        <f t="shared" si="792"/>
        <v>0.17433000000000001</v>
      </c>
      <c r="AL1202" s="129">
        <f t="shared" si="793"/>
        <v>1.6890000000000001</v>
      </c>
      <c r="AM1202" s="129">
        <f t="shared" si="794"/>
        <v>3.0570500000000003</v>
      </c>
      <c r="AN1202" s="129">
        <f t="shared" si="794"/>
        <v>4.468</v>
      </c>
      <c r="AO1202" s="129">
        <f t="shared" si="795"/>
        <v>12.491200000000001</v>
      </c>
      <c r="AP1202" s="129">
        <f t="shared" si="796"/>
        <v>4.7979000000000003</v>
      </c>
      <c r="AQ1202" s="129">
        <f t="shared" si="790"/>
        <v>0.75350000000000006</v>
      </c>
      <c r="AR1202" s="129">
        <f t="shared" si="791"/>
        <v>5.8819999999999997E-2</v>
      </c>
      <c r="AT1202" s="131">
        <f t="shared" si="778"/>
        <v>44300</v>
      </c>
      <c r="AU1202" s="132">
        <f t="shared" si="757"/>
        <v>0.51209000000000005</v>
      </c>
      <c r="AV1202" s="132">
        <f t="shared" si="758"/>
        <v>0.62397000000000002</v>
      </c>
      <c r="AW1202" s="132">
        <f t="shared" si="759"/>
        <v>0.67549000000000003</v>
      </c>
      <c r="AX1202" s="132">
        <f t="shared" si="760"/>
        <v>6.0800000000000003E-3</v>
      </c>
      <c r="AY1202" s="132">
        <f t="shared" si="761"/>
        <v>9.1600000000000015E-3</v>
      </c>
      <c r="AZ1202" s="132">
        <f t="shared" si="762"/>
        <v>0.31515000000000004</v>
      </c>
      <c r="BA1202" s="132">
        <f t="shared" si="763"/>
        <v>0.14012000000000002</v>
      </c>
      <c r="BB1202" s="132">
        <f t="shared" si="764"/>
        <v>0.86324000000000012</v>
      </c>
      <c r="BC1202" s="132">
        <f t="shared" si="765"/>
        <v>0.13281000000000001</v>
      </c>
      <c r="BD1202" s="132">
        <f t="shared" si="766"/>
        <v>0.14270000000000002</v>
      </c>
      <c r="BE1202" s="132">
        <f t="shared" si="767"/>
        <v>7.2620000000000004E-2</v>
      </c>
      <c r="BF1202" s="132">
        <f t="shared" si="768"/>
        <v>9.5560000000000006E-2</v>
      </c>
      <c r="BG1202" s="132">
        <f t="shared" si="779"/>
        <v>1.1009999999999999E-2</v>
      </c>
      <c r="BH1202" s="132"/>
      <c r="BI1202" s="132">
        <f t="shared" si="786"/>
        <v>1.6890000000000001</v>
      </c>
      <c r="BJ1202" s="132">
        <f t="shared" si="786"/>
        <v>3.0570500000000003</v>
      </c>
      <c r="BK1202" s="132">
        <f t="shared" si="786"/>
        <v>4.468</v>
      </c>
      <c r="BL1202" s="132">
        <f t="shared" si="769"/>
        <v>0.47000000000000003</v>
      </c>
      <c r="BM1202" s="132">
        <f t="shared" si="780"/>
        <v>2.1088</v>
      </c>
      <c r="BN1202" s="132">
        <f t="shared" si="770"/>
        <v>0.93164000000000002</v>
      </c>
      <c r="BO1202" s="132"/>
      <c r="BP1202" s="132">
        <f t="shared" si="781"/>
        <v>4.7979000000000003</v>
      </c>
      <c r="BQ1202" s="132">
        <f t="shared" si="782"/>
        <v>12.491200000000001</v>
      </c>
      <c r="BR1202" s="132">
        <f t="shared" si="783"/>
        <v>0.35909999999999997</v>
      </c>
      <c r="BS1202" s="132">
        <f t="shared" si="771"/>
        <v>0.11971000000000001</v>
      </c>
      <c r="BT1202" s="132">
        <f t="shared" si="772"/>
        <v>1.5816000000000001</v>
      </c>
      <c r="BU1202" s="132"/>
      <c r="BV1202" s="132">
        <f t="shared" si="784"/>
        <v>0.15529999999999999</v>
      </c>
      <c r="BW1202" s="133">
        <f t="shared" si="787"/>
        <v>1.1784000000000001</v>
      </c>
      <c r="BX1202" s="133">
        <f t="shared" si="787"/>
        <v>1.2069000000000001</v>
      </c>
      <c r="BY1202" s="133">
        <f t="shared" si="773"/>
        <v>0.41650000000000004</v>
      </c>
      <c r="BZ1202" s="133">
        <f t="shared" si="774"/>
        <v>0.39400000000000002</v>
      </c>
      <c r="CA1202" s="133">
        <f t="shared" si="775"/>
        <v>1.6E-2</v>
      </c>
      <c r="CB1202" s="133">
        <f t="shared" si="776"/>
        <v>7.4714999999999998</v>
      </c>
      <c r="CC1202" s="133"/>
      <c r="CD1202" s="133">
        <f t="shared" si="777"/>
        <v>1.4555</v>
      </c>
    </row>
    <row r="1203" spans="1:82" ht="15.75" x14ac:dyDescent="0.25">
      <c r="A1203" s="125">
        <v>44301</v>
      </c>
      <c r="B1203" s="138">
        <v>17652</v>
      </c>
      <c r="C1203" s="138">
        <v>63136</v>
      </c>
      <c r="D1203" s="138">
        <v>92052</v>
      </c>
      <c r="E1203" s="138">
        <v>21581</v>
      </c>
      <c r="F1203" s="138">
        <v>50968</v>
      </c>
      <c r="G1203" s="138">
        <v>1871</v>
      </c>
      <c r="H1203" s="138">
        <v>13879</v>
      </c>
      <c r="I1203" s="138">
        <v>14551</v>
      </c>
      <c r="J1203" s="138">
        <v>129705</v>
      </c>
      <c r="K1203" s="138">
        <v>100036</v>
      </c>
      <c r="L1203" s="138">
        <v>4252</v>
      </c>
      <c r="M1203" s="138">
        <v>9973</v>
      </c>
      <c r="N1203" s="138">
        <v>143</v>
      </c>
      <c r="O1203" s="138">
        <v>15528</v>
      </c>
      <c r="P1203" s="146">
        <v>1750</v>
      </c>
      <c r="Q1203" s="138">
        <v>4837</v>
      </c>
      <c r="R1203" s="138">
        <v>14998</v>
      </c>
      <c r="S1203" s="138">
        <v>69684</v>
      </c>
      <c r="T1203" s="138">
        <v>11768</v>
      </c>
      <c r="U1203" s="138">
        <v>4875</v>
      </c>
      <c r="V1203" s="138">
        <v>32696</v>
      </c>
      <c r="W1203" s="138">
        <v>47047</v>
      </c>
      <c r="X1203" s="138">
        <v>16573</v>
      </c>
      <c r="Y1203" s="138">
        <v>15169</v>
      </c>
      <c r="Z1203" s="146">
        <v>13281</v>
      </c>
      <c r="AA1203" s="138">
        <v>63367</v>
      </c>
      <c r="AB1203" s="138">
        <v>1451</v>
      </c>
      <c r="AC1203" s="138">
        <v>626</v>
      </c>
      <c r="AD1203" s="138">
        <v>10228</v>
      </c>
      <c r="AE1203" s="138">
        <v>67764</v>
      </c>
      <c r="AF1203" s="138">
        <v>8234</v>
      </c>
      <c r="AG1203" s="138">
        <v>11010</v>
      </c>
      <c r="AH1203" s="138">
        <v>106920</v>
      </c>
      <c r="AI1203" s="138">
        <v>79190</v>
      </c>
      <c r="AJ1203" s="138">
        <v>356100</v>
      </c>
      <c r="AK1203" s="128">
        <f t="shared" si="792"/>
        <v>9.9730000000000013E-2</v>
      </c>
      <c r="AL1203" s="129">
        <f t="shared" si="793"/>
        <v>1.7652000000000001</v>
      </c>
      <c r="AM1203" s="129">
        <f t="shared" si="794"/>
        <v>3.1568000000000001</v>
      </c>
      <c r="AN1203" s="129">
        <f t="shared" si="794"/>
        <v>4.6025999999999998</v>
      </c>
      <c r="AO1203" s="129">
        <f t="shared" si="795"/>
        <v>12.970500000000001</v>
      </c>
      <c r="AP1203" s="129">
        <f t="shared" si="796"/>
        <v>5.0018000000000002</v>
      </c>
      <c r="AQ1203" s="129">
        <f t="shared" si="790"/>
        <v>1.0692000000000002</v>
      </c>
      <c r="AR1203" s="129">
        <f t="shared" si="791"/>
        <v>7.9189999999999997E-2</v>
      </c>
      <c r="AT1203" s="131">
        <f t="shared" si="778"/>
        <v>44301</v>
      </c>
      <c r="AU1203" s="132">
        <f t="shared" si="757"/>
        <v>0.67764000000000002</v>
      </c>
      <c r="AV1203" s="132">
        <f t="shared" si="758"/>
        <v>0.63367000000000007</v>
      </c>
      <c r="AW1203" s="132">
        <f t="shared" si="759"/>
        <v>0.69684000000000001</v>
      </c>
      <c r="AX1203" s="132">
        <f t="shared" si="760"/>
        <v>6.2600000000000008E-3</v>
      </c>
      <c r="AY1203" s="132">
        <f t="shared" si="761"/>
        <v>1.451E-2</v>
      </c>
      <c r="AZ1203" s="132">
        <f t="shared" si="762"/>
        <v>0.32696000000000003</v>
      </c>
      <c r="BA1203" s="132">
        <f t="shared" si="763"/>
        <v>0.15169000000000002</v>
      </c>
      <c r="BB1203" s="132">
        <f t="shared" si="764"/>
        <v>0.94094000000000011</v>
      </c>
      <c r="BC1203" s="132">
        <f t="shared" si="765"/>
        <v>0.13281000000000001</v>
      </c>
      <c r="BD1203" s="132">
        <f t="shared" si="766"/>
        <v>0.16573000000000002</v>
      </c>
      <c r="BE1203" s="132">
        <f t="shared" si="767"/>
        <v>8.234000000000001E-2</v>
      </c>
      <c r="BF1203" s="132">
        <f t="shared" si="768"/>
        <v>0.10228000000000001</v>
      </c>
      <c r="BG1203" s="132">
        <f t="shared" si="779"/>
        <v>1.1009999999999999E-2</v>
      </c>
      <c r="BH1203" s="132"/>
      <c r="BI1203" s="132">
        <f t="shared" si="786"/>
        <v>1.7652000000000001</v>
      </c>
      <c r="BJ1203" s="132">
        <f t="shared" si="786"/>
        <v>3.1568000000000001</v>
      </c>
      <c r="BK1203" s="132">
        <f t="shared" si="786"/>
        <v>4.6025999999999998</v>
      </c>
      <c r="BL1203" s="132">
        <f t="shared" si="769"/>
        <v>0.48750000000000004</v>
      </c>
      <c r="BM1203" s="132">
        <f t="shared" si="780"/>
        <v>2.1581000000000001</v>
      </c>
      <c r="BN1203" s="132">
        <f t="shared" si="770"/>
        <v>1.01936</v>
      </c>
      <c r="BO1203" s="132"/>
      <c r="BP1203" s="132">
        <f t="shared" si="781"/>
        <v>5.0018000000000002</v>
      </c>
      <c r="BQ1203" s="132">
        <f t="shared" si="782"/>
        <v>12.970500000000001</v>
      </c>
      <c r="BR1203" s="132">
        <f t="shared" si="783"/>
        <v>0.35609999999999997</v>
      </c>
      <c r="BS1203" s="132">
        <f t="shared" si="771"/>
        <v>0.11768000000000001</v>
      </c>
      <c r="BT1203" s="132">
        <f t="shared" si="772"/>
        <v>1.4998</v>
      </c>
      <c r="BU1203" s="132"/>
      <c r="BV1203" s="132">
        <f t="shared" si="784"/>
        <v>0.18710000000000002</v>
      </c>
      <c r="BW1203" s="133">
        <f t="shared" si="787"/>
        <v>1.3879000000000001</v>
      </c>
      <c r="BX1203" s="133">
        <f t="shared" si="787"/>
        <v>1.4551000000000001</v>
      </c>
      <c r="BY1203" s="133">
        <f t="shared" si="773"/>
        <v>0.48370000000000002</v>
      </c>
      <c r="BZ1203" s="133">
        <f t="shared" si="774"/>
        <v>0.42520000000000002</v>
      </c>
      <c r="CA1203" s="133">
        <f t="shared" si="775"/>
        <v>1.43E-2</v>
      </c>
      <c r="CB1203" s="133">
        <f t="shared" si="776"/>
        <v>7.7640000000000002</v>
      </c>
      <c r="CC1203" s="133"/>
      <c r="CD1203" s="133">
        <f t="shared" si="777"/>
        <v>0.17500000000000002</v>
      </c>
    </row>
    <row r="1204" spans="1:82" ht="15.75" x14ac:dyDescent="0.25">
      <c r="A1204" s="125">
        <v>44302</v>
      </c>
      <c r="B1204" s="138">
        <v>17420</v>
      </c>
      <c r="C1204" s="138">
        <v>62520</v>
      </c>
      <c r="D1204" s="138">
        <v>91267</v>
      </c>
      <c r="E1204" s="138">
        <v>21014</v>
      </c>
      <c r="F1204" s="138">
        <v>49481</v>
      </c>
      <c r="G1204" s="138">
        <v>1899</v>
      </c>
      <c r="H1204" s="138">
        <v>13623</v>
      </c>
      <c r="I1204" s="138">
        <v>13545</v>
      </c>
      <c r="J1204" s="138">
        <v>128492</v>
      </c>
      <c r="K1204" s="138">
        <v>98397</v>
      </c>
      <c r="L1204" s="138">
        <v>4371</v>
      </c>
      <c r="M1204" s="138">
        <v>20829</v>
      </c>
      <c r="N1204" s="138">
        <v>114</v>
      </c>
      <c r="O1204" s="138">
        <v>16253</v>
      </c>
      <c r="P1204" s="146">
        <v>1750</v>
      </c>
      <c r="Q1204" s="138">
        <v>4534</v>
      </c>
      <c r="R1204" s="138">
        <v>14979</v>
      </c>
      <c r="S1204" s="138">
        <v>68865</v>
      </c>
      <c r="T1204" s="138">
        <v>12364</v>
      </c>
      <c r="U1204" s="138">
        <v>4687</v>
      </c>
      <c r="V1204" s="138">
        <v>32401</v>
      </c>
      <c r="W1204" s="138">
        <v>43719</v>
      </c>
      <c r="X1204" s="138">
        <v>16087</v>
      </c>
      <c r="Y1204" s="138">
        <v>14418</v>
      </c>
      <c r="Z1204" s="146">
        <v>13281</v>
      </c>
      <c r="AA1204" s="138">
        <v>61945</v>
      </c>
      <c r="AB1204" s="138">
        <v>1289</v>
      </c>
      <c r="AC1204" s="138">
        <v>553</v>
      </c>
      <c r="AD1204" s="138">
        <v>13368</v>
      </c>
      <c r="AE1204" s="138">
        <v>48285</v>
      </c>
      <c r="AF1204" s="138">
        <v>6617</v>
      </c>
      <c r="AG1204" s="138">
        <v>11010</v>
      </c>
      <c r="AH1204" s="138">
        <v>123740</v>
      </c>
      <c r="AI1204" s="138">
        <v>84530</v>
      </c>
      <c r="AJ1204" s="138">
        <v>362240</v>
      </c>
      <c r="AK1204" s="128">
        <f t="shared" si="792"/>
        <v>0.20829000000000003</v>
      </c>
      <c r="AL1204" s="129">
        <f t="shared" si="793"/>
        <v>1.742</v>
      </c>
      <c r="AM1204" s="129">
        <f t="shared" si="794"/>
        <v>3.1260000000000003</v>
      </c>
      <c r="AN1204" s="129">
        <f t="shared" si="794"/>
        <v>4.5633499999999998</v>
      </c>
      <c r="AO1204" s="129">
        <f t="shared" si="795"/>
        <v>12.8492</v>
      </c>
      <c r="AP1204" s="129">
        <f t="shared" si="796"/>
        <v>4.9198500000000003</v>
      </c>
      <c r="AQ1204" s="129">
        <f t="shared" si="790"/>
        <v>1.2374000000000001</v>
      </c>
      <c r="AR1204" s="129">
        <f t="shared" si="791"/>
        <v>8.4529999999999994E-2</v>
      </c>
      <c r="AT1204" s="131">
        <f t="shared" si="778"/>
        <v>44302</v>
      </c>
      <c r="AU1204" s="132">
        <f t="shared" si="757"/>
        <v>0.48285000000000006</v>
      </c>
      <c r="AV1204" s="132">
        <f t="shared" si="758"/>
        <v>0.61945000000000006</v>
      </c>
      <c r="AW1204" s="132">
        <f t="shared" si="759"/>
        <v>0.6886500000000001</v>
      </c>
      <c r="AX1204" s="132">
        <f t="shared" si="760"/>
        <v>5.5300000000000002E-3</v>
      </c>
      <c r="AY1204" s="132">
        <f t="shared" si="761"/>
        <v>1.289E-2</v>
      </c>
      <c r="AZ1204" s="132">
        <f t="shared" si="762"/>
        <v>0.32401000000000002</v>
      </c>
      <c r="BA1204" s="132">
        <f t="shared" si="763"/>
        <v>0.14418</v>
      </c>
      <c r="BB1204" s="132">
        <f t="shared" si="764"/>
        <v>0.87438000000000005</v>
      </c>
      <c r="BC1204" s="132">
        <f t="shared" si="765"/>
        <v>0.13281000000000001</v>
      </c>
      <c r="BD1204" s="132">
        <f t="shared" si="766"/>
        <v>0.16087000000000001</v>
      </c>
      <c r="BE1204" s="132">
        <f t="shared" si="767"/>
        <v>6.6170000000000007E-2</v>
      </c>
      <c r="BF1204" s="132">
        <f t="shared" si="768"/>
        <v>0.13368000000000002</v>
      </c>
      <c r="BG1204" s="132">
        <f t="shared" si="779"/>
        <v>1.1009999999999999E-2</v>
      </c>
      <c r="BH1204" s="132"/>
      <c r="BI1204" s="132">
        <f t="shared" si="786"/>
        <v>1.742</v>
      </c>
      <c r="BJ1204" s="132">
        <f t="shared" si="786"/>
        <v>3.1260000000000003</v>
      </c>
      <c r="BK1204" s="132">
        <f t="shared" si="786"/>
        <v>4.5633499999999998</v>
      </c>
      <c r="BL1204" s="132">
        <f t="shared" si="769"/>
        <v>0.46870000000000001</v>
      </c>
      <c r="BM1204" s="132">
        <f t="shared" si="780"/>
        <v>2.1013999999999999</v>
      </c>
      <c r="BN1204" s="132">
        <f t="shared" si="770"/>
        <v>0.98962000000000006</v>
      </c>
      <c r="BO1204" s="132"/>
      <c r="BP1204" s="132">
        <f t="shared" si="781"/>
        <v>4.9198500000000003</v>
      </c>
      <c r="BQ1204" s="132">
        <f t="shared" si="782"/>
        <v>12.8492</v>
      </c>
      <c r="BR1204" s="132">
        <f t="shared" si="783"/>
        <v>0.36224000000000001</v>
      </c>
      <c r="BS1204" s="132">
        <f t="shared" si="771"/>
        <v>0.12364000000000001</v>
      </c>
      <c r="BT1204" s="132">
        <f t="shared" si="772"/>
        <v>1.4979</v>
      </c>
      <c r="BU1204" s="132"/>
      <c r="BV1204" s="132">
        <f t="shared" si="784"/>
        <v>0.18990000000000001</v>
      </c>
      <c r="BW1204" s="133">
        <f t="shared" si="787"/>
        <v>1.3623000000000001</v>
      </c>
      <c r="BX1204" s="133">
        <f t="shared" si="787"/>
        <v>1.3545</v>
      </c>
      <c r="BY1204" s="133">
        <f t="shared" si="773"/>
        <v>0.45340000000000003</v>
      </c>
      <c r="BZ1204" s="133">
        <f t="shared" si="774"/>
        <v>0.43710000000000004</v>
      </c>
      <c r="CA1204" s="133">
        <f t="shared" si="775"/>
        <v>1.14E-2</v>
      </c>
      <c r="CB1204" s="133">
        <f t="shared" si="776"/>
        <v>8.1265000000000001</v>
      </c>
      <c r="CC1204" s="133"/>
      <c r="CD1204" s="133">
        <f t="shared" si="777"/>
        <v>0.17500000000000002</v>
      </c>
    </row>
    <row r="1205" spans="1:82" ht="15.75" x14ac:dyDescent="0.25">
      <c r="A1205" s="125">
        <v>44303</v>
      </c>
      <c r="B1205" s="138">
        <v>17351</v>
      </c>
      <c r="C1205" s="138">
        <v>61786</v>
      </c>
      <c r="D1205" s="138">
        <v>89903</v>
      </c>
      <c r="E1205" s="138">
        <v>20004</v>
      </c>
      <c r="F1205" s="138">
        <v>50223</v>
      </c>
      <c r="G1205" s="138">
        <v>1902</v>
      </c>
      <c r="H1205" s="138">
        <v>13087</v>
      </c>
      <c r="I1205" s="138">
        <v>12542</v>
      </c>
      <c r="J1205" s="138">
        <v>126871</v>
      </c>
      <c r="K1205" s="138">
        <v>97848</v>
      </c>
      <c r="L1205" s="138">
        <v>4028</v>
      </c>
      <c r="M1205" s="138">
        <v>20359</v>
      </c>
      <c r="N1205" s="138">
        <v>99</v>
      </c>
      <c r="O1205" s="138">
        <v>17307</v>
      </c>
      <c r="P1205" s="146">
        <v>14555</v>
      </c>
      <c r="Q1205" s="138">
        <v>4253</v>
      </c>
      <c r="R1205" s="138">
        <v>14820</v>
      </c>
      <c r="S1205" s="138">
        <v>64907</v>
      </c>
      <c r="T1205" s="138">
        <v>11924</v>
      </c>
      <c r="U1205" s="138">
        <v>4377</v>
      </c>
      <c r="V1205" s="138">
        <v>32305</v>
      </c>
      <c r="W1205" s="138">
        <v>45052</v>
      </c>
      <c r="X1205" s="138">
        <v>16000</v>
      </c>
      <c r="Y1205" s="138">
        <v>13966</v>
      </c>
      <c r="Z1205" s="146">
        <v>13281</v>
      </c>
      <c r="AA1205" s="138">
        <v>60864</v>
      </c>
      <c r="AB1205" s="138">
        <v>981</v>
      </c>
      <c r="AC1205" s="138">
        <v>794</v>
      </c>
      <c r="AD1205" s="138">
        <v>14438</v>
      </c>
      <c r="AE1205" s="138">
        <v>43873</v>
      </c>
      <c r="AF1205" s="138">
        <v>5460</v>
      </c>
      <c r="AG1205" s="138">
        <v>9310</v>
      </c>
      <c r="AH1205" s="138">
        <v>107570</v>
      </c>
      <c r="AI1205" s="138">
        <v>93530</v>
      </c>
      <c r="AJ1205" s="138">
        <v>380340</v>
      </c>
      <c r="AK1205" s="128">
        <f t="shared" si="792"/>
        <v>0.20359000000000002</v>
      </c>
      <c r="AL1205" s="129">
        <f t="shared" si="793"/>
        <v>1.7351000000000001</v>
      </c>
      <c r="AM1205" s="129">
        <f t="shared" si="794"/>
        <v>3.0893000000000002</v>
      </c>
      <c r="AN1205" s="129">
        <f t="shared" si="794"/>
        <v>4.4951500000000006</v>
      </c>
      <c r="AO1205" s="129">
        <f t="shared" si="795"/>
        <v>12.687100000000001</v>
      </c>
      <c r="AP1205" s="129">
        <f t="shared" si="796"/>
        <v>4.8924000000000003</v>
      </c>
      <c r="AQ1205" s="129">
        <f t="shared" si="790"/>
        <v>1.0757000000000001</v>
      </c>
      <c r="AR1205" s="129">
        <f t="shared" si="791"/>
        <v>9.3530000000000002E-2</v>
      </c>
      <c r="AT1205" s="131">
        <f t="shared" si="778"/>
        <v>44303</v>
      </c>
      <c r="AU1205" s="132">
        <f t="shared" si="757"/>
        <v>0.43873000000000001</v>
      </c>
      <c r="AV1205" s="132">
        <f t="shared" si="758"/>
        <v>0.60864000000000007</v>
      </c>
      <c r="AW1205" s="132">
        <f t="shared" si="759"/>
        <v>0.64907000000000004</v>
      </c>
      <c r="AX1205" s="132">
        <f t="shared" si="760"/>
        <v>7.9400000000000009E-3</v>
      </c>
      <c r="AY1205" s="132">
        <f t="shared" si="761"/>
        <v>9.810000000000001E-3</v>
      </c>
      <c r="AZ1205" s="132">
        <f t="shared" si="762"/>
        <v>0.32305</v>
      </c>
      <c r="BA1205" s="132">
        <f t="shared" si="763"/>
        <v>0.13966000000000001</v>
      </c>
      <c r="BB1205" s="132">
        <f t="shared" si="764"/>
        <v>0.90104000000000006</v>
      </c>
      <c r="BC1205" s="132">
        <f t="shared" si="765"/>
        <v>0.13281000000000001</v>
      </c>
      <c r="BD1205" s="132">
        <f t="shared" si="766"/>
        <v>0.16</v>
      </c>
      <c r="BE1205" s="132">
        <f t="shared" si="767"/>
        <v>5.4600000000000003E-2</v>
      </c>
      <c r="BF1205" s="132">
        <f t="shared" si="768"/>
        <v>0.14438000000000001</v>
      </c>
      <c r="BG1205" s="132">
        <f t="shared" si="779"/>
        <v>9.3099999999999988E-3</v>
      </c>
      <c r="BH1205" s="132"/>
      <c r="BI1205" s="132">
        <f t="shared" si="786"/>
        <v>1.7351000000000001</v>
      </c>
      <c r="BJ1205" s="132">
        <f t="shared" si="786"/>
        <v>3.0893000000000002</v>
      </c>
      <c r="BK1205" s="132">
        <f t="shared" si="786"/>
        <v>4.4951500000000006</v>
      </c>
      <c r="BL1205" s="132">
        <f t="shared" si="769"/>
        <v>0.43770000000000003</v>
      </c>
      <c r="BM1205" s="132">
        <f t="shared" si="780"/>
        <v>2.0004</v>
      </c>
      <c r="BN1205" s="132">
        <f t="shared" si="770"/>
        <v>1.0044600000000001</v>
      </c>
      <c r="BO1205" s="132"/>
      <c r="BP1205" s="132">
        <f t="shared" si="781"/>
        <v>4.8924000000000003</v>
      </c>
      <c r="BQ1205" s="132">
        <f t="shared" si="782"/>
        <v>12.687100000000001</v>
      </c>
      <c r="BR1205" s="132">
        <f t="shared" si="783"/>
        <v>0.38033999999999996</v>
      </c>
      <c r="BS1205" s="132">
        <f t="shared" si="771"/>
        <v>0.11924000000000001</v>
      </c>
      <c r="BT1205" s="132">
        <f t="shared" si="772"/>
        <v>1.482</v>
      </c>
      <c r="BU1205" s="132"/>
      <c r="BV1205" s="132">
        <f t="shared" si="784"/>
        <v>0.19020000000000001</v>
      </c>
      <c r="BW1205" s="133">
        <f t="shared" si="787"/>
        <v>1.3087</v>
      </c>
      <c r="BX1205" s="133">
        <f t="shared" si="787"/>
        <v>1.2542</v>
      </c>
      <c r="BY1205" s="133">
        <f t="shared" si="773"/>
        <v>0.42530000000000001</v>
      </c>
      <c r="BZ1205" s="133">
        <f t="shared" si="774"/>
        <v>0.40280000000000005</v>
      </c>
      <c r="CA1205" s="133">
        <f t="shared" si="775"/>
        <v>9.9000000000000008E-3</v>
      </c>
      <c r="CB1205" s="133">
        <f t="shared" si="776"/>
        <v>8.6534999999999993</v>
      </c>
      <c r="CC1205" s="133"/>
      <c r="CD1205" s="133">
        <f t="shared" si="777"/>
        <v>1.4555</v>
      </c>
    </row>
    <row r="1206" spans="1:82" ht="15.75" x14ac:dyDescent="0.25">
      <c r="A1206" s="125">
        <v>44304</v>
      </c>
      <c r="B1206" s="138">
        <v>17557</v>
      </c>
      <c r="C1206" s="138">
        <v>62085</v>
      </c>
      <c r="D1206" s="138">
        <v>90060</v>
      </c>
      <c r="E1206" s="138">
        <v>19757</v>
      </c>
      <c r="F1206" s="138">
        <v>51937</v>
      </c>
      <c r="G1206" s="138">
        <v>1784</v>
      </c>
      <c r="H1206" s="138">
        <v>12590</v>
      </c>
      <c r="I1206" s="138">
        <v>12708</v>
      </c>
      <c r="J1206" s="138">
        <v>126775</v>
      </c>
      <c r="K1206" s="138">
        <v>97186</v>
      </c>
      <c r="L1206" s="138">
        <v>3937</v>
      </c>
      <c r="M1206" s="138">
        <v>20676</v>
      </c>
      <c r="N1206" s="138">
        <v>85</v>
      </c>
      <c r="O1206" s="138">
        <v>16544</v>
      </c>
      <c r="P1206" s="146">
        <v>14555</v>
      </c>
      <c r="Q1206" s="138">
        <v>4075</v>
      </c>
      <c r="R1206" s="138">
        <v>15154</v>
      </c>
      <c r="S1206" s="138">
        <v>63914</v>
      </c>
      <c r="T1206" s="138">
        <v>12721</v>
      </c>
      <c r="U1206" s="138">
        <v>4203</v>
      </c>
      <c r="V1206" s="138">
        <v>33294</v>
      </c>
      <c r="W1206" s="138">
        <v>42333</v>
      </c>
      <c r="X1206" s="138">
        <v>16724</v>
      </c>
      <c r="Y1206" s="138">
        <v>13600</v>
      </c>
      <c r="Z1206" s="146">
        <v>13281</v>
      </c>
      <c r="AA1206" s="138">
        <v>64152</v>
      </c>
      <c r="AB1206" s="138">
        <v>1004</v>
      </c>
      <c r="AC1206" s="138">
        <v>740</v>
      </c>
      <c r="AD1206" s="138">
        <v>10065</v>
      </c>
      <c r="AE1206" s="138">
        <v>60373</v>
      </c>
      <c r="AF1206" s="138">
        <v>6107</v>
      </c>
      <c r="AG1206" s="138">
        <v>11010</v>
      </c>
      <c r="AH1206" s="138">
        <v>69670</v>
      </c>
      <c r="AI1206" s="138">
        <v>58760</v>
      </c>
      <c r="AJ1206" s="138">
        <v>381440</v>
      </c>
      <c r="AK1206" s="128">
        <f t="shared" si="792"/>
        <v>0.20676000000000003</v>
      </c>
      <c r="AL1206" s="129">
        <f t="shared" si="793"/>
        <v>1.7557</v>
      </c>
      <c r="AM1206" s="129">
        <f t="shared" si="794"/>
        <v>3.10425</v>
      </c>
      <c r="AN1206" s="129">
        <f t="shared" si="794"/>
        <v>4.5030000000000001</v>
      </c>
      <c r="AO1206" s="129">
        <f t="shared" si="795"/>
        <v>12.6775</v>
      </c>
      <c r="AP1206" s="129">
        <f t="shared" si="796"/>
        <v>4.8593000000000002</v>
      </c>
      <c r="AQ1206" s="129">
        <f t="shared" si="790"/>
        <v>0.6967000000000001</v>
      </c>
      <c r="AR1206" s="129">
        <f t="shared" si="791"/>
        <v>5.876E-2</v>
      </c>
      <c r="AT1206" s="131">
        <f t="shared" si="778"/>
        <v>44304</v>
      </c>
      <c r="AU1206" s="132">
        <f t="shared" si="757"/>
        <v>0.6037300000000001</v>
      </c>
      <c r="AV1206" s="132">
        <f t="shared" si="758"/>
        <v>0.64152000000000009</v>
      </c>
      <c r="AW1206" s="132">
        <f t="shared" si="759"/>
        <v>0.63914000000000004</v>
      </c>
      <c r="AX1206" s="132">
        <f t="shared" si="760"/>
        <v>7.4000000000000003E-3</v>
      </c>
      <c r="AY1206" s="132">
        <f t="shared" si="761"/>
        <v>1.004E-2</v>
      </c>
      <c r="AZ1206" s="132">
        <f t="shared" si="762"/>
        <v>0.33294000000000001</v>
      </c>
      <c r="BA1206" s="132">
        <f t="shared" si="763"/>
        <v>0.13600000000000001</v>
      </c>
      <c r="BB1206" s="132">
        <f t="shared" si="764"/>
        <v>0.84666000000000008</v>
      </c>
      <c r="BC1206" s="132">
        <f t="shared" si="765"/>
        <v>0.13281000000000001</v>
      </c>
      <c r="BD1206" s="132">
        <f t="shared" si="766"/>
        <v>0.16724000000000003</v>
      </c>
      <c r="BE1206" s="132">
        <f t="shared" si="767"/>
        <v>6.1070000000000006E-2</v>
      </c>
      <c r="BF1206" s="132">
        <f t="shared" si="768"/>
        <v>0.10065</v>
      </c>
      <c r="BG1206" s="132">
        <f t="shared" si="779"/>
        <v>1.1009999999999999E-2</v>
      </c>
      <c r="BH1206" s="132"/>
      <c r="BI1206" s="132">
        <f t="shared" si="786"/>
        <v>1.7557</v>
      </c>
      <c r="BJ1206" s="132">
        <f t="shared" si="786"/>
        <v>3.10425</v>
      </c>
      <c r="BK1206" s="132">
        <f t="shared" si="786"/>
        <v>4.5030000000000001</v>
      </c>
      <c r="BL1206" s="132">
        <f t="shared" si="769"/>
        <v>0.42030000000000001</v>
      </c>
      <c r="BM1206" s="132">
        <f t="shared" si="780"/>
        <v>1.9757</v>
      </c>
      <c r="BN1206" s="132">
        <f t="shared" si="770"/>
        <v>1.03874</v>
      </c>
      <c r="BO1206" s="132"/>
      <c r="BP1206" s="132">
        <f t="shared" si="781"/>
        <v>4.8593000000000002</v>
      </c>
      <c r="BQ1206" s="132">
        <f t="shared" si="782"/>
        <v>12.6775</v>
      </c>
      <c r="BR1206" s="132">
        <f t="shared" si="783"/>
        <v>0.38144</v>
      </c>
      <c r="BS1206" s="132">
        <f t="shared" si="771"/>
        <v>0.12721000000000002</v>
      </c>
      <c r="BT1206" s="132">
        <f t="shared" si="772"/>
        <v>1.5154000000000001</v>
      </c>
      <c r="BU1206" s="132"/>
      <c r="BV1206" s="132">
        <f t="shared" si="784"/>
        <v>0.1784</v>
      </c>
      <c r="BW1206" s="133">
        <f t="shared" si="787"/>
        <v>1.2590000000000001</v>
      </c>
      <c r="BX1206" s="133">
        <f t="shared" si="787"/>
        <v>1.2708000000000002</v>
      </c>
      <c r="BY1206" s="133">
        <f t="shared" si="773"/>
        <v>0.40750000000000003</v>
      </c>
      <c r="BZ1206" s="133">
        <f t="shared" si="774"/>
        <v>0.39369999999999999</v>
      </c>
      <c r="CA1206" s="133">
        <f t="shared" si="775"/>
        <v>8.5000000000000006E-3</v>
      </c>
      <c r="CB1206" s="133">
        <f t="shared" si="776"/>
        <v>8.2720000000000002</v>
      </c>
      <c r="CC1206" s="133"/>
      <c r="CD1206" s="133">
        <f t="shared" si="777"/>
        <v>1.4555</v>
      </c>
    </row>
    <row r="1207" spans="1:82" ht="15.75" x14ac:dyDescent="0.25">
      <c r="A1207" s="125">
        <v>44305</v>
      </c>
      <c r="B1207" s="138">
        <v>16627</v>
      </c>
      <c r="C1207" s="138">
        <v>59847</v>
      </c>
      <c r="D1207" s="138">
        <v>87876</v>
      </c>
      <c r="E1207" s="138">
        <v>19362</v>
      </c>
      <c r="F1207" s="138">
        <v>47533</v>
      </c>
      <c r="G1207" s="138">
        <v>1505</v>
      </c>
      <c r="H1207" s="138">
        <v>11501</v>
      </c>
      <c r="I1207" s="138">
        <v>11751</v>
      </c>
      <c r="J1207" s="138">
        <v>122990</v>
      </c>
      <c r="K1207" s="138">
        <v>92991</v>
      </c>
      <c r="L1207" s="138">
        <v>3726</v>
      </c>
      <c r="M1207" s="138">
        <v>18641</v>
      </c>
      <c r="N1207" s="138">
        <v>146</v>
      </c>
      <c r="O1207" s="138">
        <v>14777</v>
      </c>
      <c r="P1207" s="146">
        <v>14555</v>
      </c>
      <c r="Q1207" s="138">
        <v>3930</v>
      </c>
      <c r="R1207" s="138">
        <v>14768</v>
      </c>
      <c r="S1207" s="138">
        <v>65331</v>
      </c>
      <c r="T1207" s="138">
        <v>10550</v>
      </c>
      <c r="U1207" s="138">
        <v>4041</v>
      </c>
      <c r="V1207" s="138">
        <v>31085</v>
      </c>
      <c r="W1207" s="138">
        <v>43542</v>
      </c>
      <c r="X1207" s="138">
        <v>13382</v>
      </c>
      <c r="Y1207" s="138">
        <v>14187</v>
      </c>
      <c r="Z1207" s="146">
        <v>13281</v>
      </c>
      <c r="AA1207" s="138">
        <v>61102</v>
      </c>
      <c r="AB1207" s="146">
        <v>874</v>
      </c>
      <c r="AC1207" s="138">
        <v>659</v>
      </c>
      <c r="AD1207" s="138">
        <v>8980</v>
      </c>
      <c r="AE1207" s="138">
        <v>50409</v>
      </c>
      <c r="AF1207" s="138">
        <v>6647</v>
      </c>
      <c r="AG1207" s="138">
        <v>8350</v>
      </c>
      <c r="AH1207" s="138">
        <v>67490</v>
      </c>
      <c r="AI1207" s="138">
        <v>50810</v>
      </c>
      <c r="AJ1207" s="138">
        <v>370820</v>
      </c>
      <c r="AK1207" s="128">
        <f t="shared" si="792"/>
        <v>0.18641000000000002</v>
      </c>
      <c r="AL1207" s="129">
        <f t="shared" si="793"/>
        <v>1.6627000000000001</v>
      </c>
      <c r="AM1207" s="129">
        <f t="shared" si="794"/>
        <v>2.9923500000000001</v>
      </c>
      <c r="AN1207" s="129">
        <f t="shared" si="794"/>
        <v>4.3938000000000006</v>
      </c>
      <c r="AO1207" s="129">
        <f t="shared" si="795"/>
        <v>12.299000000000001</v>
      </c>
      <c r="AP1207" s="129">
        <f t="shared" si="796"/>
        <v>4.6495500000000005</v>
      </c>
      <c r="AQ1207" s="129">
        <f t="shared" si="790"/>
        <v>0.67490000000000006</v>
      </c>
      <c r="AR1207" s="129">
        <f t="shared" si="791"/>
        <v>5.0810000000000001E-2</v>
      </c>
      <c r="AT1207" s="131">
        <f t="shared" si="778"/>
        <v>44305</v>
      </c>
      <c r="AU1207" s="132">
        <f t="shared" si="757"/>
        <v>0.50409000000000004</v>
      </c>
      <c r="AV1207" s="132">
        <f t="shared" si="758"/>
        <v>0.61102000000000001</v>
      </c>
      <c r="AW1207" s="132">
        <f t="shared" si="759"/>
        <v>0.65331000000000006</v>
      </c>
      <c r="AX1207" s="132">
        <f t="shared" si="760"/>
        <v>6.5900000000000004E-3</v>
      </c>
      <c r="AY1207" s="132">
        <f t="shared" si="761"/>
        <v>8.7400000000000012E-3</v>
      </c>
      <c r="AZ1207" s="132">
        <f t="shared" si="762"/>
        <v>0.31085000000000002</v>
      </c>
      <c r="BA1207" s="132">
        <f t="shared" si="763"/>
        <v>0.14187000000000002</v>
      </c>
      <c r="BB1207" s="132">
        <f t="shared" si="764"/>
        <v>0.87084000000000006</v>
      </c>
      <c r="BC1207" s="132">
        <f t="shared" si="765"/>
        <v>0.13281000000000001</v>
      </c>
      <c r="BD1207" s="132">
        <f t="shared" si="766"/>
        <v>0.13382000000000002</v>
      </c>
      <c r="BE1207" s="132">
        <f t="shared" si="767"/>
        <v>6.6470000000000001E-2</v>
      </c>
      <c r="BF1207" s="132">
        <f t="shared" si="768"/>
        <v>8.9800000000000005E-2</v>
      </c>
      <c r="BG1207" s="132">
        <f t="shared" si="779"/>
        <v>8.3499999999999998E-3</v>
      </c>
      <c r="BH1207" s="132"/>
      <c r="BI1207" s="132">
        <f t="shared" si="786"/>
        <v>1.6627000000000001</v>
      </c>
      <c r="BJ1207" s="132">
        <f t="shared" si="786"/>
        <v>2.9923500000000001</v>
      </c>
      <c r="BK1207" s="132">
        <f t="shared" si="786"/>
        <v>4.3938000000000006</v>
      </c>
      <c r="BL1207" s="132">
        <f t="shared" si="769"/>
        <v>0.40410000000000001</v>
      </c>
      <c r="BM1207" s="132">
        <f t="shared" si="780"/>
        <v>1.9362000000000001</v>
      </c>
      <c r="BN1207" s="132">
        <f t="shared" si="770"/>
        <v>0.95066000000000006</v>
      </c>
      <c r="BO1207" s="132"/>
      <c r="BP1207" s="132">
        <f t="shared" si="781"/>
        <v>4.6495500000000005</v>
      </c>
      <c r="BQ1207" s="132">
        <f t="shared" si="782"/>
        <v>12.299000000000001</v>
      </c>
      <c r="BR1207" s="132">
        <f t="shared" si="783"/>
        <v>0.37081999999999998</v>
      </c>
      <c r="BS1207" s="132">
        <f t="shared" si="771"/>
        <v>0.10550000000000001</v>
      </c>
      <c r="BT1207" s="132">
        <f t="shared" si="772"/>
        <v>1.4768000000000001</v>
      </c>
      <c r="BU1207" s="132"/>
      <c r="BV1207" s="132">
        <f t="shared" si="784"/>
        <v>0.15049999999999999</v>
      </c>
      <c r="BW1207" s="133">
        <f t="shared" si="787"/>
        <v>1.1501000000000001</v>
      </c>
      <c r="BX1207" s="133">
        <f t="shared" si="787"/>
        <v>1.1751</v>
      </c>
      <c r="BY1207" s="133">
        <f t="shared" si="773"/>
        <v>0.39300000000000002</v>
      </c>
      <c r="BZ1207" s="133">
        <f t="shared" si="774"/>
        <v>0.37260000000000004</v>
      </c>
      <c r="CA1207" s="133">
        <f t="shared" si="775"/>
        <v>1.46E-2</v>
      </c>
      <c r="CB1207" s="133">
        <f t="shared" si="776"/>
        <v>7.3885000000000005</v>
      </c>
      <c r="CC1207" s="133"/>
      <c r="CD1207" s="133">
        <f t="shared" si="777"/>
        <v>1.4555</v>
      </c>
    </row>
    <row r="1208" spans="1:82" ht="15.75" x14ac:dyDescent="0.25">
      <c r="A1208" s="125">
        <v>44306</v>
      </c>
      <c r="B1208" s="138">
        <v>16175</v>
      </c>
      <c r="C1208" s="138">
        <v>58433</v>
      </c>
      <c r="D1208" s="138">
        <v>85895</v>
      </c>
      <c r="E1208" s="138">
        <v>19305</v>
      </c>
      <c r="F1208" s="138">
        <v>46251</v>
      </c>
      <c r="G1208" s="138">
        <v>1413</v>
      </c>
      <c r="H1208" s="138">
        <v>11117</v>
      </c>
      <c r="I1208" s="138">
        <v>11647</v>
      </c>
      <c r="J1208" s="138">
        <v>120142</v>
      </c>
      <c r="K1208" s="138">
        <v>91607</v>
      </c>
      <c r="L1208" s="138">
        <v>3681</v>
      </c>
      <c r="M1208" s="138">
        <v>17710</v>
      </c>
      <c r="N1208" s="138">
        <v>130</v>
      </c>
      <c r="O1208" s="138">
        <v>14015</v>
      </c>
      <c r="P1208" s="146">
        <v>14555</v>
      </c>
      <c r="Q1208" s="138">
        <v>3819</v>
      </c>
      <c r="R1208" s="138">
        <v>14757</v>
      </c>
      <c r="S1208" s="138">
        <v>64026</v>
      </c>
      <c r="T1208" s="138">
        <v>12518</v>
      </c>
      <c r="U1208" s="138">
        <v>3930</v>
      </c>
      <c r="V1208" s="138">
        <v>30292</v>
      </c>
      <c r="W1208" s="138">
        <v>43657</v>
      </c>
      <c r="X1208" s="138">
        <v>13756</v>
      </c>
      <c r="Y1208" s="138">
        <v>13587</v>
      </c>
      <c r="Z1208" s="146">
        <v>13281</v>
      </c>
      <c r="AA1208" s="138">
        <v>59064</v>
      </c>
      <c r="AB1208" s="138">
        <v>802</v>
      </c>
      <c r="AC1208" s="138">
        <v>591</v>
      </c>
      <c r="AD1208" s="138">
        <v>8146</v>
      </c>
      <c r="AE1208" s="138">
        <v>36251</v>
      </c>
      <c r="AF1208" s="138">
        <v>6978</v>
      </c>
      <c r="AG1208" s="138">
        <v>0</v>
      </c>
      <c r="AH1208" s="138">
        <v>48810</v>
      </c>
      <c r="AI1208" s="138">
        <v>35990</v>
      </c>
      <c r="AJ1208" s="138">
        <v>357340</v>
      </c>
      <c r="AK1208" s="128">
        <f t="shared" si="792"/>
        <v>0.17710000000000001</v>
      </c>
      <c r="AL1208" s="129">
        <f t="shared" si="793"/>
        <v>1.6175000000000002</v>
      </c>
      <c r="AM1208" s="129">
        <f t="shared" si="794"/>
        <v>2.9216500000000001</v>
      </c>
      <c r="AN1208" s="129">
        <f t="shared" si="794"/>
        <v>4.2947500000000005</v>
      </c>
      <c r="AO1208" s="129">
        <f t="shared" si="795"/>
        <v>12.014200000000001</v>
      </c>
      <c r="AP1208" s="137">
        <f t="shared" si="796"/>
        <v>4.5803500000000001</v>
      </c>
      <c r="AQ1208" s="129">
        <f t="shared" si="790"/>
        <v>0.48810000000000003</v>
      </c>
      <c r="AR1208" s="129">
        <f t="shared" si="791"/>
        <v>3.5990000000000001E-2</v>
      </c>
      <c r="AT1208" s="131">
        <f t="shared" si="778"/>
        <v>44306</v>
      </c>
      <c r="AU1208" s="132">
        <f t="shared" si="757"/>
        <v>0.36251000000000005</v>
      </c>
      <c r="AV1208" s="132">
        <f t="shared" si="758"/>
        <v>0.59064000000000005</v>
      </c>
      <c r="AW1208" s="132">
        <f t="shared" si="759"/>
        <v>0.64026000000000005</v>
      </c>
      <c r="AX1208" s="132">
        <f t="shared" si="760"/>
        <v>5.9100000000000003E-3</v>
      </c>
      <c r="AY1208" s="132">
        <f t="shared" si="761"/>
        <v>8.0200000000000011E-3</v>
      </c>
      <c r="AZ1208" s="132">
        <f t="shared" si="762"/>
        <v>0.30292000000000002</v>
      </c>
      <c r="BA1208" s="132">
        <f t="shared" si="763"/>
        <v>0.13587000000000002</v>
      </c>
      <c r="BB1208" s="132">
        <f t="shared" si="764"/>
        <v>0.87314000000000003</v>
      </c>
      <c r="BC1208" s="132">
        <f t="shared" si="765"/>
        <v>0.13281000000000001</v>
      </c>
      <c r="BD1208" s="132">
        <f t="shared" si="766"/>
        <v>0.13756000000000002</v>
      </c>
      <c r="BE1208" s="132">
        <f t="shared" si="767"/>
        <v>6.9780000000000009E-2</v>
      </c>
      <c r="BF1208" s="132">
        <f t="shared" si="768"/>
        <v>8.1460000000000005E-2</v>
      </c>
      <c r="BG1208" s="132">
        <f t="shared" si="779"/>
        <v>0</v>
      </c>
      <c r="BH1208" s="132"/>
      <c r="BI1208" s="132">
        <f t="shared" si="786"/>
        <v>1.6175000000000002</v>
      </c>
      <c r="BJ1208" s="132">
        <f t="shared" si="786"/>
        <v>2.9216500000000001</v>
      </c>
      <c r="BK1208" s="132">
        <f t="shared" si="786"/>
        <v>4.2947500000000005</v>
      </c>
      <c r="BL1208" s="132">
        <f t="shared" si="769"/>
        <v>0.39300000000000002</v>
      </c>
      <c r="BM1208" s="132">
        <f t="shared" si="780"/>
        <v>1.9305000000000001</v>
      </c>
      <c r="BN1208" s="132">
        <f t="shared" si="770"/>
        <v>0.92502000000000006</v>
      </c>
      <c r="BO1208" s="132"/>
      <c r="BP1208" s="132">
        <f t="shared" si="781"/>
        <v>4.5803500000000001</v>
      </c>
      <c r="BQ1208" s="132">
        <f t="shared" si="782"/>
        <v>12.014200000000001</v>
      </c>
      <c r="BR1208" s="132">
        <f t="shared" si="783"/>
        <v>0.35733999999999999</v>
      </c>
      <c r="BS1208" s="132">
        <f t="shared" si="771"/>
        <v>0.12518000000000001</v>
      </c>
      <c r="BT1208" s="132">
        <f t="shared" si="772"/>
        <v>1.4757</v>
      </c>
      <c r="BU1208" s="132"/>
      <c r="BV1208" s="132">
        <f t="shared" si="784"/>
        <v>0.14130000000000001</v>
      </c>
      <c r="BW1208" s="133">
        <f t="shared" si="787"/>
        <v>1.1117000000000001</v>
      </c>
      <c r="BX1208" s="133">
        <f t="shared" si="787"/>
        <v>1.1647000000000001</v>
      </c>
      <c r="BY1208" s="133">
        <f t="shared" si="773"/>
        <v>0.38190000000000002</v>
      </c>
      <c r="BZ1208" s="133">
        <f t="shared" si="774"/>
        <v>0.36810000000000004</v>
      </c>
      <c r="CA1208" s="133">
        <f t="shared" si="775"/>
        <v>1.3000000000000001E-2</v>
      </c>
      <c r="CB1208" s="133">
        <f t="shared" si="776"/>
        <v>7.0075000000000003</v>
      </c>
      <c r="CC1208" s="133"/>
      <c r="CD1208" s="133">
        <f t="shared" si="777"/>
        <v>1.4555</v>
      </c>
    </row>
    <row r="1209" spans="1:82" ht="15.75" x14ac:dyDescent="0.25">
      <c r="A1209" s="125">
        <v>44307</v>
      </c>
      <c r="B1209" s="126">
        <v>16201</v>
      </c>
      <c r="C1209" s="126">
        <v>59034</v>
      </c>
      <c r="D1209" s="126">
        <v>86766</v>
      </c>
      <c r="E1209" s="126">
        <v>19333</v>
      </c>
      <c r="F1209" s="126">
        <v>45532</v>
      </c>
      <c r="G1209" s="126">
        <v>1499</v>
      </c>
      <c r="H1209" s="126">
        <v>10967</v>
      </c>
      <c r="I1209" s="126">
        <v>12120</v>
      </c>
      <c r="J1209" s="126">
        <v>121973</v>
      </c>
      <c r="K1209" s="126">
        <v>92208</v>
      </c>
      <c r="L1209" s="126">
        <v>3712</v>
      </c>
      <c r="M1209" s="126">
        <v>17907</v>
      </c>
      <c r="N1209" s="126">
        <v>131</v>
      </c>
      <c r="O1209" s="126">
        <v>13954</v>
      </c>
      <c r="P1209" s="146">
        <v>14555</v>
      </c>
      <c r="Q1209" s="126">
        <v>3880</v>
      </c>
      <c r="R1209" s="126">
        <v>15103</v>
      </c>
      <c r="S1209" s="126">
        <v>64424</v>
      </c>
      <c r="T1209" s="126">
        <v>31473</v>
      </c>
      <c r="U1209" s="126">
        <v>3946</v>
      </c>
      <c r="V1209" s="126">
        <v>29896</v>
      </c>
      <c r="W1209" s="126">
        <v>42651</v>
      </c>
      <c r="X1209" s="126">
        <v>14041</v>
      </c>
      <c r="Y1209" s="126">
        <v>13431</v>
      </c>
      <c r="Z1209" s="146">
        <v>13281</v>
      </c>
      <c r="AA1209" s="126">
        <v>62254</v>
      </c>
      <c r="AB1209" s="126">
        <v>806</v>
      </c>
      <c r="AC1209" s="126">
        <v>537</v>
      </c>
      <c r="AD1209" s="126">
        <v>7173</v>
      </c>
      <c r="AE1209" s="126">
        <v>48833</v>
      </c>
      <c r="AF1209" s="126">
        <v>7088</v>
      </c>
      <c r="AG1209" s="126">
        <v>11010</v>
      </c>
      <c r="AH1209" s="126">
        <v>73860</v>
      </c>
      <c r="AI1209" s="126">
        <v>59760</v>
      </c>
      <c r="AJ1209" s="126">
        <v>374240</v>
      </c>
      <c r="AK1209" s="128">
        <f t="shared" si="792"/>
        <v>0.17907000000000001</v>
      </c>
      <c r="AL1209" s="129">
        <f t="shared" si="793"/>
        <v>1.6201000000000001</v>
      </c>
      <c r="AM1209" s="129">
        <f t="shared" si="794"/>
        <v>2.9517000000000002</v>
      </c>
      <c r="AN1209" s="129">
        <f t="shared" si="794"/>
        <v>4.3383000000000003</v>
      </c>
      <c r="AO1209" s="129">
        <f t="shared" si="795"/>
        <v>12.1973</v>
      </c>
      <c r="AP1209" s="129">
        <f t="shared" si="796"/>
        <v>4.6104000000000003</v>
      </c>
      <c r="AQ1209" s="129">
        <f t="shared" si="790"/>
        <v>0.73860000000000003</v>
      </c>
      <c r="AR1209" s="129">
        <f t="shared" si="791"/>
        <v>5.9760000000000001E-2</v>
      </c>
      <c r="AT1209" s="131">
        <f t="shared" si="778"/>
        <v>44307</v>
      </c>
      <c r="AU1209" s="132">
        <f t="shared" si="757"/>
        <v>0.48833000000000004</v>
      </c>
      <c r="AV1209" s="132">
        <f t="shared" si="758"/>
        <v>0.62254000000000009</v>
      </c>
      <c r="AW1209" s="132">
        <f t="shared" si="759"/>
        <v>0.64424000000000003</v>
      </c>
      <c r="AX1209" s="132">
        <f t="shared" si="760"/>
        <v>5.3700000000000006E-3</v>
      </c>
      <c r="AY1209" s="132">
        <f t="shared" si="761"/>
        <v>8.0600000000000012E-3</v>
      </c>
      <c r="AZ1209" s="132">
        <f t="shared" si="762"/>
        <v>0.29896</v>
      </c>
      <c r="BA1209" s="132">
        <f t="shared" si="763"/>
        <v>0.13431000000000001</v>
      </c>
      <c r="BB1209" s="132">
        <f t="shared" si="764"/>
        <v>0.85302000000000011</v>
      </c>
      <c r="BC1209" s="132">
        <f t="shared" si="765"/>
        <v>0.13281000000000001</v>
      </c>
      <c r="BD1209" s="132">
        <f t="shared" si="766"/>
        <v>0.14041000000000001</v>
      </c>
      <c r="BE1209" s="132">
        <f t="shared" si="767"/>
        <v>7.0880000000000012E-2</v>
      </c>
      <c r="BF1209" s="132">
        <f t="shared" si="768"/>
        <v>7.1730000000000002E-2</v>
      </c>
      <c r="BG1209" s="132">
        <f t="shared" si="779"/>
        <v>1.1009999999999999E-2</v>
      </c>
      <c r="BH1209" s="132"/>
      <c r="BI1209" s="132">
        <f t="shared" si="786"/>
        <v>1.6201000000000001</v>
      </c>
      <c r="BJ1209" s="132">
        <f t="shared" si="786"/>
        <v>2.9517000000000002</v>
      </c>
      <c r="BK1209" s="132">
        <f t="shared" si="786"/>
        <v>4.3383000000000003</v>
      </c>
      <c r="BL1209" s="132">
        <f t="shared" si="769"/>
        <v>0.39460000000000001</v>
      </c>
      <c r="BM1209" s="132">
        <f t="shared" si="780"/>
        <v>1.9333</v>
      </c>
      <c r="BN1209" s="132">
        <f t="shared" si="770"/>
        <v>0.91064000000000012</v>
      </c>
      <c r="BO1209" s="132"/>
      <c r="BP1209" s="132">
        <f t="shared" si="781"/>
        <v>4.6104000000000003</v>
      </c>
      <c r="BQ1209" s="132">
        <f t="shared" si="782"/>
        <v>12.1973</v>
      </c>
      <c r="BR1209" s="132">
        <f t="shared" si="783"/>
        <v>0.37423999999999996</v>
      </c>
      <c r="BS1209" s="132">
        <f t="shared" si="771"/>
        <v>0.31473000000000001</v>
      </c>
      <c r="BT1209" s="132">
        <f t="shared" si="772"/>
        <v>1.5103</v>
      </c>
      <c r="BU1209" s="132"/>
      <c r="BV1209" s="132">
        <f t="shared" si="784"/>
        <v>0.14990000000000001</v>
      </c>
      <c r="BW1209" s="133">
        <f t="shared" si="787"/>
        <v>1.0967</v>
      </c>
      <c r="BX1209" s="133">
        <f t="shared" si="787"/>
        <v>1.212</v>
      </c>
      <c r="BY1209" s="133">
        <f t="shared" si="773"/>
        <v>0.38800000000000001</v>
      </c>
      <c r="BZ1209" s="133">
        <f t="shared" si="774"/>
        <v>0.37120000000000003</v>
      </c>
      <c r="CA1209" s="133">
        <f t="shared" si="775"/>
        <v>1.3100000000000001E-2</v>
      </c>
      <c r="CB1209" s="133">
        <f t="shared" si="776"/>
        <v>6.9770000000000003</v>
      </c>
      <c r="CC1209" s="133"/>
      <c r="CD1209" s="133">
        <f t="shared" si="777"/>
        <v>1.4555</v>
      </c>
    </row>
    <row r="1210" spans="1:82" ht="15.75" x14ac:dyDescent="0.25">
      <c r="A1210" s="125">
        <v>44308</v>
      </c>
      <c r="B1210" s="138">
        <v>15837</v>
      </c>
      <c r="C1210" s="138">
        <v>57344</v>
      </c>
      <c r="D1210" s="138">
        <v>84726</v>
      </c>
      <c r="E1210" s="138">
        <v>18735</v>
      </c>
      <c r="F1210" s="138">
        <v>47702</v>
      </c>
      <c r="G1210" s="138">
        <v>1396</v>
      </c>
      <c r="H1210" s="138">
        <v>10704</v>
      </c>
      <c r="I1210" s="138">
        <v>11776</v>
      </c>
      <c r="J1210" s="138">
        <v>118440</v>
      </c>
      <c r="K1210" s="138">
        <v>91123</v>
      </c>
      <c r="L1210" s="138">
        <v>3536</v>
      </c>
      <c r="M1210" s="138">
        <v>17788</v>
      </c>
      <c r="N1210" s="138">
        <v>159</v>
      </c>
      <c r="O1210" s="138">
        <v>13655</v>
      </c>
      <c r="P1210" s="146">
        <v>14555</v>
      </c>
      <c r="Q1210" s="138">
        <v>3722</v>
      </c>
      <c r="R1210" s="138">
        <v>14484</v>
      </c>
      <c r="S1210" s="138">
        <v>63642</v>
      </c>
      <c r="T1210" s="138">
        <v>13093</v>
      </c>
      <c r="U1210" s="138">
        <v>3819</v>
      </c>
      <c r="V1210" s="138">
        <v>29290</v>
      </c>
      <c r="W1210" s="138">
        <v>42064</v>
      </c>
      <c r="X1210" s="138">
        <v>14108</v>
      </c>
      <c r="Y1210" s="138">
        <v>13203</v>
      </c>
      <c r="Z1210" s="146">
        <v>13281</v>
      </c>
      <c r="AA1210" s="138">
        <v>59399</v>
      </c>
      <c r="AB1210" s="138">
        <v>782</v>
      </c>
      <c r="AC1210" s="138">
        <v>573</v>
      </c>
      <c r="AD1210" s="138">
        <v>5694</v>
      </c>
      <c r="AE1210" s="138">
        <v>43330</v>
      </c>
      <c r="AF1210" s="138">
        <v>6807</v>
      </c>
      <c r="AG1210" s="138">
        <v>11010</v>
      </c>
      <c r="AH1210" s="138">
        <v>37260</v>
      </c>
      <c r="AI1210" s="138">
        <v>22100</v>
      </c>
      <c r="AJ1210" s="138">
        <v>394580</v>
      </c>
      <c r="AK1210" s="128">
        <f t="shared" si="792"/>
        <v>0.17788000000000001</v>
      </c>
      <c r="AL1210" s="129">
        <f t="shared" si="793"/>
        <v>1.5837000000000001</v>
      </c>
      <c r="AM1210" s="129">
        <f t="shared" si="794"/>
        <v>2.8672</v>
      </c>
      <c r="AN1210" s="129">
        <f t="shared" si="794"/>
        <v>4.2363</v>
      </c>
      <c r="AO1210" s="129">
        <f t="shared" si="795"/>
        <v>11.844000000000001</v>
      </c>
      <c r="AP1210" s="129">
        <f t="shared" si="796"/>
        <v>4.5561500000000006</v>
      </c>
      <c r="AQ1210" s="129">
        <f t="shared" si="790"/>
        <v>0.37260000000000004</v>
      </c>
      <c r="AR1210" s="129">
        <f t="shared" si="791"/>
        <v>2.2099999999999998E-2</v>
      </c>
      <c r="AT1210" s="131">
        <f t="shared" si="778"/>
        <v>44308</v>
      </c>
      <c r="AU1210" s="132">
        <f t="shared" si="757"/>
        <v>0.43330000000000002</v>
      </c>
      <c r="AV1210" s="132">
        <f t="shared" si="758"/>
        <v>0.59399000000000002</v>
      </c>
      <c r="AW1210" s="132">
        <f t="shared" si="759"/>
        <v>0.6364200000000001</v>
      </c>
      <c r="AX1210" s="132">
        <f t="shared" si="760"/>
        <v>5.7300000000000007E-3</v>
      </c>
      <c r="AY1210" s="132">
        <f t="shared" si="761"/>
        <v>7.8200000000000006E-3</v>
      </c>
      <c r="AZ1210" s="132">
        <f t="shared" si="762"/>
        <v>0.29290000000000005</v>
      </c>
      <c r="BA1210" s="132">
        <f t="shared" si="763"/>
        <v>0.13203000000000001</v>
      </c>
      <c r="BB1210" s="132">
        <f t="shared" si="764"/>
        <v>0.84128000000000003</v>
      </c>
      <c r="BC1210" s="132">
        <f t="shared" si="765"/>
        <v>0.13281000000000001</v>
      </c>
      <c r="BD1210" s="132">
        <f t="shared" si="766"/>
        <v>0.14108000000000001</v>
      </c>
      <c r="BE1210" s="132">
        <f t="shared" si="767"/>
        <v>6.8070000000000006E-2</v>
      </c>
      <c r="BF1210" s="132">
        <f t="shared" si="768"/>
        <v>5.6940000000000004E-2</v>
      </c>
      <c r="BG1210" s="132">
        <f t="shared" si="779"/>
        <v>1.1009999999999999E-2</v>
      </c>
      <c r="BH1210" s="132"/>
      <c r="BI1210" s="132">
        <f t="shared" si="786"/>
        <v>1.5837000000000001</v>
      </c>
      <c r="BJ1210" s="132">
        <f t="shared" si="786"/>
        <v>2.8672</v>
      </c>
      <c r="BK1210" s="132">
        <f t="shared" si="786"/>
        <v>4.2363</v>
      </c>
      <c r="BL1210" s="132">
        <f t="shared" si="769"/>
        <v>0.38190000000000002</v>
      </c>
      <c r="BM1210" s="132">
        <f t="shared" si="780"/>
        <v>1.8735000000000002</v>
      </c>
      <c r="BN1210" s="132">
        <f t="shared" si="770"/>
        <v>0.95404000000000011</v>
      </c>
      <c r="BO1210" s="132"/>
      <c r="BP1210" s="132">
        <f t="shared" si="781"/>
        <v>4.5561500000000006</v>
      </c>
      <c r="BQ1210" s="132">
        <f t="shared" si="782"/>
        <v>11.844000000000001</v>
      </c>
      <c r="BR1210" s="132">
        <f t="shared" si="783"/>
        <v>0.39457999999999999</v>
      </c>
      <c r="BS1210" s="132">
        <f t="shared" si="771"/>
        <v>0.13093000000000002</v>
      </c>
      <c r="BT1210" s="132">
        <f t="shared" si="772"/>
        <v>1.4484000000000001</v>
      </c>
      <c r="BU1210" s="132"/>
      <c r="BV1210" s="132">
        <f t="shared" si="784"/>
        <v>0.1396</v>
      </c>
      <c r="BW1210" s="133">
        <f t="shared" si="787"/>
        <v>1.0704</v>
      </c>
      <c r="BX1210" s="133">
        <f t="shared" si="787"/>
        <v>1.1776</v>
      </c>
      <c r="BY1210" s="133">
        <f t="shared" si="773"/>
        <v>0.37220000000000003</v>
      </c>
      <c r="BZ1210" s="133">
        <f t="shared" si="774"/>
        <v>0.35360000000000003</v>
      </c>
      <c r="CA1210" s="133">
        <f t="shared" si="775"/>
        <v>1.5900000000000001E-2</v>
      </c>
      <c r="CB1210" s="133">
        <f t="shared" si="776"/>
        <v>6.8275000000000006</v>
      </c>
      <c r="CC1210" s="133"/>
      <c r="CD1210" s="133">
        <f t="shared" si="777"/>
        <v>1.4555</v>
      </c>
    </row>
    <row r="1211" spans="1:82" ht="15.75" x14ac:dyDescent="0.25">
      <c r="A1211" s="125">
        <v>44309</v>
      </c>
      <c r="B1211" s="138">
        <v>15586</v>
      </c>
      <c r="C1211" s="138">
        <v>56804</v>
      </c>
      <c r="D1211" s="138">
        <v>83700</v>
      </c>
      <c r="E1211" s="138">
        <v>18300</v>
      </c>
      <c r="F1211" s="138">
        <v>46027</v>
      </c>
      <c r="G1211" s="138">
        <v>1311</v>
      </c>
      <c r="H1211" s="138">
        <v>10605</v>
      </c>
      <c r="I1211" s="138">
        <v>10838</v>
      </c>
      <c r="J1211" s="138">
        <v>117914</v>
      </c>
      <c r="K1211" s="138">
        <v>89905</v>
      </c>
      <c r="L1211" s="138">
        <v>3611</v>
      </c>
      <c r="M1211" s="138">
        <v>18314</v>
      </c>
      <c r="N1211" s="138">
        <v>117</v>
      </c>
      <c r="O1211" s="138">
        <v>14129</v>
      </c>
      <c r="P1211" s="146">
        <v>14555</v>
      </c>
      <c r="Q1211" s="138">
        <v>3574</v>
      </c>
      <c r="R1211" s="138">
        <v>14779</v>
      </c>
      <c r="S1211" s="138">
        <v>62654</v>
      </c>
      <c r="T1211" s="138">
        <v>10016</v>
      </c>
      <c r="U1211" s="138">
        <v>3653</v>
      </c>
      <c r="V1211" s="138">
        <v>28459</v>
      </c>
      <c r="W1211" s="138">
        <v>42521</v>
      </c>
      <c r="X1211" s="138">
        <v>13526</v>
      </c>
      <c r="Y1211" s="138">
        <v>13159</v>
      </c>
      <c r="Z1211" s="146">
        <v>13281</v>
      </c>
      <c r="AA1211" s="138">
        <v>57373</v>
      </c>
      <c r="AB1211" s="138">
        <v>798</v>
      </c>
      <c r="AC1211" s="138">
        <v>761</v>
      </c>
      <c r="AD1211" s="138">
        <v>6346</v>
      </c>
      <c r="AE1211" s="138">
        <v>43330</v>
      </c>
      <c r="AF1211" s="138">
        <v>6709</v>
      </c>
      <c r="AG1211" s="138">
        <v>9990</v>
      </c>
      <c r="AH1211" s="138">
        <v>40200</v>
      </c>
      <c r="AI1211" s="138">
        <v>34540</v>
      </c>
      <c r="AJ1211" s="138">
        <v>402900</v>
      </c>
      <c r="AK1211" s="128">
        <f t="shared" si="792"/>
        <v>0.18314000000000002</v>
      </c>
      <c r="AL1211" s="129">
        <f t="shared" si="793"/>
        <v>1.5586</v>
      </c>
      <c r="AM1211" s="129">
        <f t="shared" si="794"/>
        <v>2.8402000000000003</v>
      </c>
      <c r="AN1211" s="129">
        <f t="shared" si="794"/>
        <v>4.1850000000000005</v>
      </c>
      <c r="AO1211" s="129">
        <f t="shared" si="795"/>
        <v>11.791400000000001</v>
      </c>
      <c r="AP1211" s="129">
        <f t="shared" si="796"/>
        <v>4.4952500000000004</v>
      </c>
      <c r="AQ1211" s="129">
        <f t="shared" si="790"/>
        <v>0.40200000000000002</v>
      </c>
      <c r="AR1211" s="129">
        <f t="shared" si="791"/>
        <v>3.4540000000000001E-2</v>
      </c>
      <c r="AT1211" s="131">
        <f t="shared" si="778"/>
        <v>44309</v>
      </c>
      <c r="AU1211" s="132">
        <f t="shared" si="757"/>
        <v>0.43330000000000002</v>
      </c>
      <c r="AV1211" s="132">
        <f t="shared" si="758"/>
        <v>0.57373000000000007</v>
      </c>
      <c r="AW1211" s="132">
        <f t="shared" si="759"/>
        <v>0.6265400000000001</v>
      </c>
      <c r="AX1211" s="132">
        <f t="shared" si="760"/>
        <v>7.6100000000000004E-3</v>
      </c>
      <c r="AY1211" s="132">
        <f t="shared" si="761"/>
        <v>7.980000000000001E-3</v>
      </c>
      <c r="AZ1211" s="132">
        <f t="shared" si="762"/>
        <v>0.28459000000000001</v>
      </c>
      <c r="BA1211" s="132">
        <f t="shared" si="763"/>
        <v>0.13159000000000001</v>
      </c>
      <c r="BB1211" s="132">
        <f t="shared" si="764"/>
        <v>0.85042000000000006</v>
      </c>
      <c r="BC1211" s="132">
        <f t="shared" si="765"/>
        <v>0.13281000000000001</v>
      </c>
      <c r="BD1211" s="132">
        <f t="shared" si="766"/>
        <v>0.13526000000000002</v>
      </c>
      <c r="BE1211" s="132">
        <f t="shared" si="767"/>
        <v>6.7090000000000011E-2</v>
      </c>
      <c r="BF1211" s="132">
        <f t="shared" si="768"/>
        <v>6.3460000000000003E-2</v>
      </c>
      <c r="BG1211" s="132">
        <f t="shared" si="779"/>
        <v>9.9899999999999989E-3</v>
      </c>
      <c r="BH1211" s="132"/>
      <c r="BI1211" s="132">
        <f t="shared" si="786"/>
        <v>1.5586</v>
      </c>
      <c r="BJ1211" s="132">
        <f t="shared" si="786"/>
        <v>2.8402000000000003</v>
      </c>
      <c r="BK1211" s="132">
        <f t="shared" si="786"/>
        <v>4.1850000000000005</v>
      </c>
      <c r="BL1211" s="132">
        <f t="shared" si="769"/>
        <v>0.36530000000000001</v>
      </c>
      <c r="BM1211" s="132">
        <f t="shared" si="780"/>
        <v>1.83</v>
      </c>
      <c r="BN1211" s="132">
        <f t="shared" si="770"/>
        <v>0.92054000000000002</v>
      </c>
      <c r="BO1211" s="132"/>
      <c r="BP1211" s="132">
        <f t="shared" si="781"/>
        <v>4.4952500000000004</v>
      </c>
      <c r="BQ1211" s="132">
        <f t="shared" si="782"/>
        <v>11.791400000000001</v>
      </c>
      <c r="BR1211" s="132">
        <f t="shared" si="783"/>
        <v>0.40289999999999998</v>
      </c>
      <c r="BS1211" s="132">
        <f t="shared" si="771"/>
        <v>0.10016000000000001</v>
      </c>
      <c r="BT1211" s="132">
        <f t="shared" si="772"/>
        <v>1.4779</v>
      </c>
      <c r="BU1211" s="132"/>
      <c r="BV1211" s="132">
        <f t="shared" si="784"/>
        <v>0.13109999999999999</v>
      </c>
      <c r="BW1211" s="133">
        <f t="shared" si="787"/>
        <v>1.0605</v>
      </c>
      <c r="BX1211" s="133">
        <f t="shared" si="787"/>
        <v>1.0838000000000001</v>
      </c>
      <c r="BY1211" s="133">
        <f t="shared" si="773"/>
        <v>0.3574</v>
      </c>
      <c r="BZ1211" s="133">
        <f t="shared" si="774"/>
        <v>0.36110000000000003</v>
      </c>
      <c r="CA1211" s="133">
        <f t="shared" si="775"/>
        <v>1.17E-2</v>
      </c>
      <c r="CB1211" s="133">
        <f t="shared" si="776"/>
        <v>7.0644999999999998</v>
      </c>
      <c r="CC1211" s="133"/>
      <c r="CD1211" s="133">
        <f t="shared" si="777"/>
        <v>1.4555</v>
      </c>
    </row>
    <row r="1212" spans="1:82" ht="15.75" x14ac:dyDescent="0.25">
      <c r="A1212" s="125">
        <v>44310</v>
      </c>
      <c r="B1212" s="138">
        <v>15785</v>
      </c>
      <c r="C1212" s="138">
        <v>57160</v>
      </c>
      <c r="D1212" s="138">
        <v>83722</v>
      </c>
      <c r="E1212" s="138">
        <v>17925</v>
      </c>
      <c r="F1212" s="138">
        <v>48053</v>
      </c>
      <c r="G1212" s="138">
        <v>1431</v>
      </c>
      <c r="H1212" s="138">
        <v>11099</v>
      </c>
      <c r="I1212" s="138">
        <v>11018</v>
      </c>
      <c r="J1212" s="138">
        <v>117961</v>
      </c>
      <c r="K1212" s="138">
        <v>90468</v>
      </c>
      <c r="L1212" s="138">
        <v>3578</v>
      </c>
      <c r="M1212" s="138">
        <v>19748</v>
      </c>
      <c r="N1212" s="138">
        <v>118</v>
      </c>
      <c r="O1212" s="138">
        <v>15110</v>
      </c>
      <c r="P1212" s="146">
        <v>14555</v>
      </c>
      <c r="Q1212" s="138">
        <v>3601</v>
      </c>
      <c r="R1212" s="138">
        <v>14730</v>
      </c>
      <c r="S1212" s="138">
        <v>60207</v>
      </c>
      <c r="T1212" s="138">
        <v>12634</v>
      </c>
      <c r="U1212" s="138">
        <v>3560</v>
      </c>
      <c r="V1212" s="138">
        <v>28805</v>
      </c>
      <c r="W1212" s="138">
        <v>42221</v>
      </c>
      <c r="X1212" s="138">
        <v>14445</v>
      </c>
      <c r="Y1212" s="138">
        <v>12681</v>
      </c>
      <c r="Z1212" s="146">
        <v>13281</v>
      </c>
      <c r="AA1212" s="138">
        <v>58306</v>
      </c>
      <c r="AB1212" s="138">
        <v>830</v>
      </c>
      <c r="AC1212" s="138">
        <v>721</v>
      </c>
      <c r="AD1212" s="138">
        <v>5454</v>
      </c>
      <c r="AE1212" s="138">
        <v>43330</v>
      </c>
      <c r="AF1212" s="138">
        <v>6072</v>
      </c>
      <c r="AG1212" s="138">
        <v>0</v>
      </c>
      <c r="AH1212" s="138">
        <v>49100</v>
      </c>
      <c r="AI1212" s="138">
        <v>38980</v>
      </c>
      <c r="AJ1212" s="138">
        <v>400220</v>
      </c>
      <c r="AK1212" s="128">
        <f t="shared" si="792"/>
        <v>0.19748000000000002</v>
      </c>
      <c r="AL1212" s="129">
        <f t="shared" si="793"/>
        <v>1.5785</v>
      </c>
      <c r="AM1212" s="129">
        <f t="shared" si="794"/>
        <v>2.8580000000000001</v>
      </c>
      <c r="AN1212" s="129">
        <f t="shared" si="794"/>
        <v>4.1861000000000006</v>
      </c>
      <c r="AO1212" s="129">
        <f t="shared" si="795"/>
        <v>11.796100000000001</v>
      </c>
      <c r="AP1212" s="129">
        <f t="shared" si="796"/>
        <v>4.5234000000000005</v>
      </c>
      <c r="AQ1212" s="129">
        <f t="shared" si="790"/>
        <v>0.49100000000000005</v>
      </c>
      <c r="AR1212" s="129">
        <f t="shared" si="791"/>
        <v>3.8980000000000001E-2</v>
      </c>
      <c r="AT1212" s="131">
        <f t="shared" si="778"/>
        <v>44310</v>
      </c>
      <c r="AU1212" s="132">
        <f t="shared" si="757"/>
        <v>0.43330000000000002</v>
      </c>
      <c r="AV1212" s="132">
        <f t="shared" si="758"/>
        <v>0.58306000000000002</v>
      </c>
      <c r="AW1212" s="132">
        <f t="shared" si="759"/>
        <v>0.60206999999999999</v>
      </c>
      <c r="AX1212" s="132">
        <f t="shared" si="760"/>
        <v>7.2100000000000003E-3</v>
      </c>
      <c r="AY1212" s="132">
        <f t="shared" si="761"/>
        <v>8.3000000000000001E-3</v>
      </c>
      <c r="AZ1212" s="132">
        <f t="shared" si="762"/>
        <v>0.28805000000000003</v>
      </c>
      <c r="BA1212" s="132">
        <f t="shared" si="763"/>
        <v>0.12681000000000001</v>
      </c>
      <c r="BB1212" s="132">
        <f t="shared" si="764"/>
        <v>0.84442000000000006</v>
      </c>
      <c r="BC1212" s="132">
        <f t="shared" si="765"/>
        <v>0.13281000000000001</v>
      </c>
      <c r="BD1212" s="132">
        <f t="shared" si="766"/>
        <v>0.14445000000000002</v>
      </c>
      <c r="BE1212" s="132">
        <f t="shared" si="767"/>
        <v>6.0720000000000003E-2</v>
      </c>
      <c r="BF1212" s="132">
        <f t="shared" si="768"/>
        <v>5.4540000000000005E-2</v>
      </c>
      <c r="BG1212" s="132">
        <f t="shared" si="779"/>
        <v>0</v>
      </c>
      <c r="BH1212" s="132"/>
      <c r="BI1212" s="132">
        <f t="shared" si="786"/>
        <v>1.5785</v>
      </c>
      <c r="BJ1212" s="132">
        <f t="shared" si="786"/>
        <v>2.8580000000000001</v>
      </c>
      <c r="BK1212" s="132">
        <f t="shared" si="786"/>
        <v>4.1861000000000006</v>
      </c>
      <c r="BL1212" s="132">
        <f t="shared" si="769"/>
        <v>0.35600000000000004</v>
      </c>
      <c r="BM1212" s="132">
        <f t="shared" si="780"/>
        <v>1.7925</v>
      </c>
      <c r="BN1212" s="132">
        <f t="shared" si="770"/>
        <v>0.96106000000000003</v>
      </c>
      <c r="BO1212" s="132"/>
      <c r="BP1212" s="132">
        <f t="shared" si="781"/>
        <v>4.5234000000000005</v>
      </c>
      <c r="BQ1212" s="132">
        <f t="shared" si="782"/>
        <v>11.796100000000001</v>
      </c>
      <c r="BR1212" s="132">
        <f t="shared" si="783"/>
        <v>0.40021999999999996</v>
      </c>
      <c r="BS1212" s="132">
        <f t="shared" si="771"/>
        <v>0.12634000000000001</v>
      </c>
      <c r="BT1212" s="132">
        <f t="shared" si="772"/>
        <v>1.4730000000000001</v>
      </c>
      <c r="BU1212" s="132"/>
      <c r="BV1212" s="132">
        <f t="shared" si="784"/>
        <v>0.1431</v>
      </c>
      <c r="BW1212" s="133">
        <f t="shared" si="787"/>
        <v>1.1099000000000001</v>
      </c>
      <c r="BX1212" s="133">
        <f t="shared" si="787"/>
        <v>1.1018000000000001</v>
      </c>
      <c r="BY1212" s="133">
        <f t="shared" si="773"/>
        <v>0.36010000000000003</v>
      </c>
      <c r="BZ1212" s="133">
        <f t="shared" si="774"/>
        <v>0.35780000000000001</v>
      </c>
      <c r="CA1212" s="133">
        <f t="shared" si="775"/>
        <v>1.18E-2</v>
      </c>
      <c r="CB1212" s="133">
        <f t="shared" si="776"/>
        <v>7.5549999999999997</v>
      </c>
      <c r="CC1212" s="133"/>
      <c r="CD1212" s="133">
        <f t="shared" si="777"/>
        <v>1.4555</v>
      </c>
    </row>
    <row r="1213" spans="1:82" ht="15.75" x14ac:dyDescent="0.25">
      <c r="A1213" s="125">
        <v>44311</v>
      </c>
      <c r="B1213" s="138">
        <v>17640</v>
      </c>
      <c r="C1213" s="138">
        <v>63273</v>
      </c>
      <c r="D1213" s="138">
        <v>90939</v>
      </c>
      <c r="E1213" s="138">
        <v>20134</v>
      </c>
      <c r="F1213" s="138">
        <v>51894</v>
      </c>
      <c r="G1213" s="138">
        <v>2053</v>
      </c>
      <c r="H1213" s="138">
        <v>14844</v>
      </c>
      <c r="I1213" s="138">
        <v>15404</v>
      </c>
      <c r="J1213" s="138">
        <v>129440</v>
      </c>
      <c r="K1213" s="138">
        <v>98013</v>
      </c>
      <c r="L1213" s="138">
        <v>4291</v>
      </c>
      <c r="M1213" s="138">
        <v>21848</v>
      </c>
      <c r="N1213" s="138">
        <v>131</v>
      </c>
      <c r="O1213" s="138">
        <v>17467</v>
      </c>
      <c r="P1213" s="146">
        <v>1750</v>
      </c>
      <c r="Q1213" s="138">
        <v>4858</v>
      </c>
      <c r="R1213" s="138">
        <v>15241</v>
      </c>
      <c r="S1213" s="138">
        <v>63671</v>
      </c>
      <c r="T1213" s="138">
        <v>12728</v>
      </c>
      <c r="U1213" s="138">
        <v>4382</v>
      </c>
      <c r="V1213" s="138">
        <v>34237</v>
      </c>
      <c r="W1213" s="138">
        <v>46917</v>
      </c>
      <c r="X1213" s="138">
        <v>18611</v>
      </c>
      <c r="Y1213" s="138">
        <v>15465</v>
      </c>
      <c r="Z1213" s="146">
        <v>13281</v>
      </c>
      <c r="AA1213" s="138">
        <v>66786</v>
      </c>
      <c r="AB1213" s="138">
        <v>1098</v>
      </c>
      <c r="AC1213" s="138">
        <v>877</v>
      </c>
      <c r="AD1213" s="138">
        <v>5700</v>
      </c>
      <c r="AE1213" s="138">
        <v>43330</v>
      </c>
      <c r="AF1213" s="138">
        <v>7514</v>
      </c>
      <c r="AG1213" s="138">
        <v>11010</v>
      </c>
      <c r="AH1213" s="138">
        <v>42670</v>
      </c>
      <c r="AI1213" s="138">
        <v>32920</v>
      </c>
      <c r="AJ1213" s="138">
        <v>399280</v>
      </c>
      <c r="AK1213" s="128">
        <f t="shared" si="792"/>
        <v>0.21848000000000001</v>
      </c>
      <c r="AL1213" s="129">
        <f t="shared" si="793"/>
        <v>1.764</v>
      </c>
      <c r="AM1213" s="129">
        <f t="shared" si="794"/>
        <v>3.1636500000000001</v>
      </c>
      <c r="AN1213" s="129">
        <f t="shared" si="794"/>
        <v>4.5469499999999998</v>
      </c>
      <c r="AO1213" s="129">
        <f t="shared" si="795"/>
        <v>12.944000000000001</v>
      </c>
      <c r="AP1213" s="129">
        <f t="shared" si="796"/>
        <v>4.9006500000000006</v>
      </c>
      <c r="AQ1213" s="129">
        <f t="shared" si="790"/>
        <v>0.42670000000000002</v>
      </c>
      <c r="AR1213" s="129">
        <f t="shared" si="791"/>
        <v>3.2919999999999998E-2</v>
      </c>
      <c r="AT1213" s="131">
        <f t="shared" si="778"/>
        <v>44311</v>
      </c>
      <c r="AU1213" s="132">
        <f t="shared" si="757"/>
        <v>0.43330000000000002</v>
      </c>
      <c r="AV1213" s="132">
        <f t="shared" si="758"/>
        <v>0.66786000000000001</v>
      </c>
      <c r="AW1213" s="132">
        <f t="shared" si="759"/>
        <v>0.63671</v>
      </c>
      <c r="AX1213" s="132">
        <f t="shared" si="760"/>
        <v>8.77E-3</v>
      </c>
      <c r="AY1213" s="132">
        <f t="shared" si="761"/>
        <v>1.098E-2</v>
      </c>
      <c r="AZ1213" s="132">
        <f t="shared" si="762"/>
        <v>0.34237000000000001</v>
      </c>
      <c r="BA1213" s="132">
        <f t="shared" si="763"/>
        <v>0.15465000000000001</v>
      </c>
      <c r="BB1213" s="132">
        <f t="shared" si="764"/>
        <v>0.93834000000000006</v>
      </c>
      <c r="BC1213" s="132">
        <f t="shared" si="765"/>
        <v>0.13281000000000001</v>
      </c>
      <c r="BD1213" s="132">
        <f t="shared" si="766"/>
        <v>0.18611000000000003</v>
      </c>
      <c r="BE1213" s="132">
        <f t="shared" si="767"/>
        <v>7.5140000000000012E-2</v>
      </c>
      <c r="BF1213" s="132">
        <f t="shared" si="768"/>
        <v>5.7000000000000002E-2</v>
      </c>
      <c r="BG1213" s="132">
        <f t="shared" si="779"/>
        <v>1.1009999999999999E-2</v>
      </c>
      <c r="BH1213" s="132"/>
      <c r="BI1213" s="132">
        <f t="shared" si="786"/>
        <v>1.764</v>
      </c>
      <c r="BJ1213" s="132">
        <f t="shared" si="786"/>
        <v>3.1636500000000001</v>
      </c>
      <c r="BK1213" s="132">
        <f t="shared" si="786"/>
        <v>4.5469499999999998</v>
      </c>
      <c r="BL1213" s="132">
        <f t="shared" si="769"/>
        <v>0.43820000000000003</v>
      </c>
      <c r="BM1213" s="132">
        <f t="shared" si="780"/>
        <v>2.0134000000000003</v>
      </c>
      <c r="BN1213" s="132">
        <f t="shared" si="770"/>
        <v>1.0378800000000001</v>
      </c>
      <c r="BO1213" s="132"/>
      <c r="BP1213" s="132">
        <f t="shared" si="781"/>
        <v>4.9006500000000006</v>
      </c>
      <c r="BQ1213" s="132">
        <f t="shared" si="782"/>
        <v>12.944000000000001</v>
      </c>
      <c r="BR1213" s="132">
        <f t="shared" si="783"/>
        <v>0.39927999999999997</v>
      </c>
      <c r="BS1213" s="132">
        <f t="shared" si="771"/>
        <v>0.12728</v>
      </c>
      <c r="BT1213" s="132">
        <f t="shared" si="772"/>
        <v>1.5241</v>
      </c>
      <c r="BU1213" s="132"/>
      <c r="BV1213" s="132">
        <f t="shared" si="784"/>
        <v>0.20530000000000001</v>
      </c>
      <c r="BW1213" s="133">
        <f t="shared" si="787"/>
        <v>1.4844000000000002</v>
      </c>
      <c r="BX1213" s="133">
        <f t="shared" si="787"/>
        <v>1.5404</v>
      </c>
      <c r="BY1213" s="133">
        <f t="shared" si="773"/>
        <v>0.48580000000000001</v>
      </c>
      <c r="BZ1213" s="133">
        <f t="shared" si="774"/>
        <v>0.42910000000000004</v>
      </c>
      <c r="CA1213" s="133">
        <f t="shared" si="775"/>
        <v>1.3100000000000001E-2</v>
      </c>
      <c r="CB1213" s="133">
        <f t="shared" si="776"/>
        <v>8.7334999999999994</v>
      </c>
      <c r="CC1213" s="133"/>
      <c r="CD1213" s="133">
        <f t="shared" si="777"/>
        <v>0.17500000000000002</v>
      </c>
    </row>
    <row r="1214" spans="1:82" ht="15.75" x14ac:dyDescent="0.25">
      <c r="A1214" s="125">
        <v>44312</v>
      </c>
      <c r="B1214" s="138">
        <v>16263</v>
      </c>
      <c r="C1214" s="138">
        <v>59006</v>
      </c>
      <c r="D1214" s="138">
        <v>85862</v>
      </c>
      <c r="E1214" s="138">
        <v>18842</v>
      </c>
      <c r="F1214" s="138">
        <v>46863</v>
      </c>
      <c r="G1214" s="146">
        <v>1642</v>
      </c>
      <c r="H1214" s="138">
        <v>12279</v>
      </c>
      <c r="I1214" s="138">
        <v>12745</v>
      </c>
      <c r="J1214" s="138">
        <v>119826</v>
      </c>
      <c r="K1214" s="138">
        <v>89662</v>
      </c>
      <c r="L1214" s="138">
        <v>3984</v>
      </c>
      <c r="M1214" s="138">
        <v>18098</v>
      </c>
      <c r="N1214" s="138">
        <v>161</v>
      </c>
      <c r="O1214" s="138">
        <v>15258</v>
      </c>
      <c r="P1214" s="146">
        <v>14555</v>
      </c>
      <c r="Q1214" s="138">
        <v>4177</v>
      </c>
      <c r="R1214" s="138">
        <v>14562</v>
      </c>
      <c r="S1214" s="138">
        <v>63044</v>
      </c>
      <c r="T1214" s="138">
        <v>16284</v>
      </c>
      <c r="U1214" s="138">
        <v>3958</v>
      </c>
      <c r="V1214" s="138">
        <v>30265</v>
      </c>
      <c r="W1214" s="138">
        <v>43020</v>
      </c>
      <c r="X1214" s="138">
        <v>15789</v>
      </c>
      <c r="Y1214" s="138">
        <v>13498</v>
      </c>
      <c r="Z1214" s="146">
        <v>13281</v>
      </c>
      <c r="AA1214" s="138">
        <v>60992</v>
      </c>
      <c r="AB1214" s="138">
        <v>887</v>
      </c>
      <c r="AC1214" s="138">
        <v>635</v>
      </c>
      <c r="AD1214" s="138">
        <v>7583</v>
      </c>
      <c r="AE1214" s="138">
        <v>43330</v>
      </c>
      <c r="AF1214" s="138">
        <v>8143</v>
      </c>
      <c r="AG1214" s="138">
        <v>11010</v>
      </c>
      <c r="AH1214" s="138">
        <v>81590</v>
      </c>
      <c r="AI1214" s="138">
        <v>60060</v>
      </c>
      <c r="AJ1214" s="138">
        <v>277700</v>
      </c>
      <c r="AK1214" s="128">
        <f t="shared" si="792"/>
        <v>0.18098</v>
      </c>
      <c r="AL1214" s="129">
        <f t="shared" si="793"/>
        <v>1.6263000000000001</v>
      </c>
      <c r="AM1214" s="129">
        <f t="shared" si="794"/>
        <v>2.9502999999999999</v>
      </c>
      <c r="AN1214" s="129">
        <f t="shared" si="794"/>
        <v>4.2930999999999999</v>
      </c>
      <c r="AO1214" s="129">
        <f t="shared" si="795"/>
        <v>11.9826</v>
      </c>
      <c r="AP1214" s="129">
        <f t="shared" si="796"/>
        <v>4.4831000000000003</v>
      </c>
      <c r="AQ1214" s="129">
        <f t="shared" si="790"/>
        <v>0.81590000000000007</v>
      </c>
      <c r="AR1214" s="129">
        <f t="shared" si="791"/>
        <v>6.0059999999999995E-2</v>
      </c>
      <c r="AT1214" s="131">
        <f t="shared" si="778"/>
        <v>44312</v>
      </c>
      <c r="AU1214" s="132">
        <f t="shared" si="757"/>
        <v>0.43330000000000002</v>
      </c>
      <c r="AV1214" s="132">
        <f t="shared" si="758"/>
        <v>0.60992000000000002</v>
      </c>
      <c r="AW1214" s="132">
        <f t="shared" si="759"/>
        <v>0.63044</v>
      </c>
      <c r="AX1214" s="132">
        <f t="shared" si="760"/>
        <v>6.3500000000000006E-3</v>
      </c>
      <c r="AY1214" s="132">
        <f t="shared" si="761"/>
        <v>8.8700000000000011E-3</v>
      </c>
      <c r="AZ1214" s="132">
        <f t="shared" si="762"/>
        <v>0.30265000000000003</v>
      </c>
      <c r="BA1214" s="132">
        <f t="shared" si="763"/>
        <v>0.13498000000000002</v>
      </c>
      <c r="BB1214" s="132">
        <f t="shared" si="764"/>
        <v>0.86040000000000005</v>
      </c>
      <c r="BC1214" s="132">
        <f t="shared" si="765"/>
        <v>0.13281000000000001</v>
      </c>
      <c r="BD1214" s="132">
        <f t="shared" si="766"/>
        <v>0.15789</v>
      </c>
      <c r="BE1214" s="132">
        <f t="shared" si="767"/>
        <v>8.1430000000000002E-2</v>
      </c>
      <c r="BF1214" s="132">
        <f t="shared" si="768"/>
        <v>7.5830000000000009E-2</v>
      </c>
      <c r="BG1214" s="132">
        <f t="shared" si="779"/>
        <v>1.1009999999999999E-2</v>
      </c>
      <c r="BH1214" s="132"/>
      <c r="BI1214" s="132">
        <f t="shared" si="786"/>
        <v>1.6263000000000001</v>
      </c>
      <c r="BJ1214" s="132">
        <f t="shared" si="786"/>
        <v>2.9502999999999999</v>
      </c>
      <c r="BK1214" s="132">
        <f t="shared" si="786"/>
        <v>4.2930999999999999</v>
      </c>
      <c r="BL1214" s="132">
        <f t="shared" si="769"/>
        <v>0.39580000000000004</v>
      </c>
      <c r="BM1214" s="132">
        <f t="shared" si="780"/>
        <v>1.8842000000000001</v>
      </c>
      <c r="BN1214" s="132">
        <f t="shared" si="770"/>
        <v>0.93726000000000009</v>
      </c>
      <c r="BO1214" s="132"/>
      <c r="BP1214" s="132">
        <f t="shared" si="781"/>
        <v>4.4831000000000003</v>
      </c>
      <c r="BQ1214" s="132">
        <f t="shared" si="782"/>
        <v>11.9826</v>
      </c>
      <c r="BR1214" s="132">
        <f t="shared" si="783"/>
        <v>0.2777</v>
      </c>
      <c r="BS1214" s="132">
        <f t="shared" si="771"/>
        <v>0.16284000000000001</v>
      </c>
      <c r="BT1214" s="132">
        <f t="shared" si="772"/>
        <v>1.4562000000000002</v>
      </c>
      <c r="BU1214" s="132"/>
      <c r="BV1214" s="132">
        <f t="shared" si="784"/>
        <v>0.16420000000000001</v>
      </c>
      <c r="BW1214" s="133">
        <f t="shared" si="787"/>
        <v>1.2279</v>
      </c>
      <c r="BX1214" s="133">
        <f t="shared" si="787"/>
        <v>1.2745</v>
      </c>
      <c r="BY1214" s="133">
        <f t="shared" si="773"/>
        <v>0.41770000000000002</v>
      </c>
      <c r="BZ1214" s="133">
        <f t="shared" si="774"/>
        <v>0.39840000000000003</v>
      </c>
      <c r="CA1214" s="133">
        <f t="shared" si="775"/>
        <v>1.61E-2</v>
      </c>
      <c r="CB1214" s="133">
        <f t="shared" si="776"/>
        <v>7.6290000000000004</v>
      </c>
      <c r="CC1214" s="133"/>
      <c r="CD1214" s="133">
        <f t="shared" si="777"/>
        <v>1.4555</v>
      </c>
    </row>
    <row r="1215" spans="1:82" ht="15.75" x14ac:dyDescent="0.25">
      <c r="A1215" s="125">
        <v>44313</v>
      </c>
      <c r="B1215" s="138">
        <v>15825</v>
      </c>
      <c r="C1215" s="138">
        <v>57671</v>
      </c>
      <c r="D1215" s="138">
        <v>84063</v>
      </c>
      <c r="E1215" s="138">
        <v>18531</v>
      </c>
      <c r="F1215" s="138">
        <v>46169</v>
      </c>
      <c r="G1215" s="138">
        <v>1611</v>
      </c>
      <c r="H1215" s="138">
        <v>11707</v>
      </c>
      <c r="I1215" s="138">
        <v>12248</v>
      </c>
      <c r="J1215" s="138">
        <v>120125</v>
      </c>
      <c r="K1215" s="138">
        <v>95488</v>
      </c>
      <c r="L1215" s="138">
        <v>3875</v>
      </c>
      <c r="M1215" s="138">
        <v>18004</v>
      </c>
      <c r="N1215" s="138">
        <v>163</v>
      </c>
      <c r="O1215" s="138">
        <v>14622</v>
      </c>
      <c r="P1215" s="146">
        <v>14555</v>
      </c>
      <c r="Q1215" s="138">
        <v>3937</v>
      </c>
      <c r="R1215" s="138">
        <v>14617</v>
      </c>
      <c r="S1215" s="138">
        <v>61982</v>
      </c>
      <c r="T1215" s="138">
        <v>40057</v>
      </c>
      <c r="U1215" s="138">
        <v>3737</v>
      </c>
      <c r="V1215" s="138">
        <v>29362</v>
      </c>
      <c r="W1215" s="138">
        <v>41541</v>
      </c>
      <c r="X1215" s="138">
        <v>14932</v>
      </c>
      <c r="Y1215" s="138">
        <v>14160</v>
      </c>
      <c r="Z1215" s="146">
        <v>13281</v>
      </c>
      <c r="AA1215" s="138">
        <v>59064</v>
      </c>
      <c r="AB1215" s="138">
        <v>762</v>
      </c>
      <c r="AC1215" s="138">
        <v>796</v>
      </c>
      <c r="AD1215" s="138">
        <v>12268</v>
      </c>
      <c r="AE1215" s="138">
        <v>33779</v>
      </c>
      <c r="AF1215" s="138">
        <v>6749</v>
      </c>
      <c r="AG1215" s="138">
        <v>11010</v>
      </c>
      <c r="AH1215" s="138">
        <v>104650</v>
      </c>
      <c r="AI1215" s="138">
        <v>84400</v>
      </c>
      <c r="AJ1215" s="138">
        <v>398040</v>
      </c>
      <c r="AK1215" s="128">
        <f t="shared" si="792"/>
        <v>0.18004000000000001</v>
      </c>
      <c r="AL1215" s="129">
        <f t="shared" si="793"/>
        <v>1.5825</v>
      </c>
      <c r="AM1215" s="129">
        <f t="shared" si="794"/>
        <v>2.8835500000000001</v>
      </c>
      <c r="AN1215" s="129">
        <f t="shared" si="794"/>
        <v>4.2031499999999999</v>
      </c>
      <c r="AO1215" s="129">
        <f t="shared" si="795"/>
        <v>12.012500000000001</v>
      </c>
      <c r="AP1215" s="129">
        <f t="shared" si="796"/>
        <v>4.7744</v>
      </c>
      <c r="AQ1215" s="129">
        <f t="shared" si="790"/>
        <v>1.0465</v>
      </c>
      <c r="AR1215" s="129">
        <f t="shared" si="791"/>
        <v>8.4400000000000003E-2</v>
      </c>
      <c r="AT1215" s="131">
        <f t="shared" si="778"/>
        <v>44313</v>
      </c>
      <c r="AU1215" s="132">
        <f t="shared" si="757"/>
        <v>0.33779000000000003</v>
      </c>
      <c r="AV1215" s="132">
        <f t="shared" si="758"/>
        <v>0.59064000000000005</v>
      </c>
      <c r="AW1215" s="132">
        <f t="shared" si="759"/>
        <v>0.61982000000000004</v>
      </c>
      <c r="AX1215" s="132">
        <f t="shared" si="760"/>
        <v>7.9600000000000001E-3</v>
      </c>
      <c r="AY1215" s="132">
        <f t="shared" si="761"/>
        <v>7.6200000000000009E-3</v>
      </c>
      <c r="AZ1215" s="132">
        <f t="shared" si="762"/>
        <v>0.29362000000000005</v>
      </c>
      <c r="BA1215" s="132">
        <f t="shared" si="763"/>
        <v>0.1416</v>
      </c>
      <c r="BB1215" s="132">
        <f t="shared" si="764"/>
        <v>0.83082000000000011</v>
      </c>
      <c r="BC1215" s="132">
        <f t="shared" si="765"/>
        <v>0.13281000000000001</v>
      </c>
      <c r="BD1215" s="132">
        <f t="shared" si="766"/>
        <v>0.14932000000000001</v>
      </c>
      <c r="BE1215" s="132">
        <f t="shared" si="767"/>
        <v>6.7490000000000008E-2</v>
      </c>
      <c r="BF1215" s="132">
        <f t="shared" si="768"/>
        <v>0.12268000000000001</v>
      </c>
      <c r="BG1215" s="132">
        <f t="shared" si="779"/>
        <v>1.1009999999999999E-2</v>
      </c>
      <c r="BH1215" s="132"/>
      <c r="BI1215" s="132">
        <f t="shared" si="786"/>
        <v>1.5825</v>
      </c>
      <c r="BJ1215" s="132">
        <f t="shared" si="786"/>
        <v>2.8835500000000001</v>
      </c>
      <c r="BK1215" s="132">
        <f t="shared" si="786"/>
        <v>4.2031499999999999</v>
      </c>
      <c r="BL1215" s="132">
        <f t="shared" si="769"/>
        <v>0.37370000000000003</v>
      </c>
      <c r="BM1215" s="132">
        <f t="shared" si="780"/>
        <v>1.8531000000000002</v>
      </c>
      <c r="BN1215" s="132">
        <f t="shared" si="770"/>
        <v>0.92338000000000009</v>
      </c>
      <c r="BO1215" s="132"/>
      <c r="BP1215" s="132">
        <f t="shared" si="781"/>
        <v>4.7744</v>
      </c>
      <c r="BQ1215" s="132">
        <f t="shared" si="782"/>
        <v>12.012500000000001</v>
      </c>
      <c r="BR1215" s="132">
        <f t="shared" si="783"/>
        <v>0.39804</v>
      </c>
      <c r="BS1215" s="132">
        <f t="shared" si="771"/>
        <v>0.40057000000000004</v>
      </c>
      <c r="BT1215" s="132">
        <f t="shared" si="772"/>
        <v>1.4617</v>
      </c>
      <c r="BU1215" s="132"/>
      <c r="BV1215" s="132">
        <f t="shared" si="784"/>
        <v>0.16110000000000002</v>
      </c>
      <c r="BW1215" s="133">
        <f t="shared" si="787"/>
        <v>1.1707000000000001</v>
      </c>
      <c r="BX1215" s="133">
        <f t="shared" si="787"/>
        <v>1.2248000000000001</v>
      </c>
      <c r="BY1215" s="133">
        <f t="shared" si="773"/>
        <v>0.39369999999999999</v>
      </c>
      <c r="BZ1215" s="133">
        <f t="shared" si="774"/>
        <v>0.38750000000000001</v>
      </c>
      <c r="CA1215" s="133">
        <f t="shared" si="775"/>
        <v>1.6300000000000002E-2</v>
      </c>
      <c r="CB1215" s="133">
        <f t="shared" si="776"/>
        <v>7.3109999999999999</v>
      </c>
      <c r="CC1215" s="133"/>
      <c r="CD1215" s="133">
        <f t="shared" si="777"/>
        <v>1.4555</v>
      </c>
    </row>
    <row r="1216" spans="1:82" ht="15.75" x14ac:dyDescent="0.25">
      <c r="A1216" s="125">
        <v>44314</v>
      </c>
      <c r="B1216" s="138">
        <v>15775</v>
      </c>
      <c r="C1216" s="138">
        <v>57497</v>
      </c>
      <c r="D1216" s="138">
        <v>83948</v>
      </c>
      <c r="E1216" s="138">
        <v>18425</v>
      </c>
      <c r="F1216" s="138">
        <v>46332</v>
      </c>
      <c r="G1216" s="138">
        <v>1454</v>
      </c>
      <c r="H1216" s="138">
        <v>11409</v>
      </c>
      <c r="I1216" s="138">
        <v>12493</v>
      </c>
      <c r="J1216" s="138">
        <v>122451</v>
      </c>
      <c r="K1216" s="138">
        <v>97700</v>
      </c>
      <c r="L1216" s="138">
        <v>3856</v>
      </c>
      <c r="M1216" s="138">
        <v>18320</v>
      </c>
      <c r="N1216" s="138">
        <v>149</v>
      </c>
      <c r="O1216" s="138">
        <v>15050</v>
      </c>
      <c r="P1216" s="146">
        <v>14555</v>
      </c>
      <c r="Q1216" s="138">
        <v>3843</v>
      </c>
      <c r="R1216" s="138">
        <v>14796</v>
      </c>
      <c r="S1216" s="138">
        <v>61468</v>
      </c>
      <c r="T1216" s="138">
        <v>41781</v>
      </c>
      <c r="U1216" s="138">
        <v>3781</v>
      </c>
      <c r="V1216" s="138">
        <v>28609</v>
      </c>
      <c r="W1216" s="138">
        <v>43117</v>
      </c>
      <c r="X1216" s="138">
        <v>13428</v>
      </c>
      <c r="Y1216" s="146">
        <v>13095</v>
      </c>
      <c r="Z1216" s="146">
        <v>13281</v>
      </c>
      <c r="AA1216" s="138">
        <v>58060</v>
      </c>
      <c r="AB1216" s="138">
        <v>789</v>
      </c>
      <c r="AC1216" s="138">
        <v>622</v>
      </c>
      <c r="AD1216" s="138">
        <v>10400</v>
      </c>
      <c r="AE1216" s="138">
        <v>57265</v>
      </c>
      <c r="AF1216" s="138">
        <v>6793</v>
      </c>
      <c r="AG1216" s="138">
        <v>10620</v>
      </c>
      <c r="AH1216" s="138">
        <v>88870</v>
      </c>
      <c r="AI1216" s="138">
        <v>73130</v>
      </c>
      <c r="AJ1216" s="138">
        <v>393980</v>
      </c>
      <c r="AK1216" s="128">
        <f t="shared" si="792"/>
        <v>0.1832</v>
      </c>
      <c r="AL1216" s="129">
        <f t="shared" si="793"/>
        <v>1.5775000000000001</v>
      </c>
      <c r="AM1216" s="129">
        <f t="shared" si="794"/>
        <v>2.8748500000000003</v>
      </c>
      <c r="AN1216" s="129">
        <f t="shared" si="794"/>
        <v>4.1974</v>
      </c>
      <c r="AO1216" s="129">
        <f t="shared" si="795"/>
        <v>12.245100000000001</v>
      </c>
      <c r="AP1216" s="129">
        <f t="shared" si="796"/>
        <v>4.8850000000000007</v>
      </c>
      <c r="AQ1216" s="129">
        <f t="shared" si="790"/>
        <v>0.88870000000000005</v>
      </c>
      <c r="AR1216" s="129">
        <f t="shared" si="791"/>
        <v>7.3130000000000001E-2</v>
      </c>
      <c r="AT1216" s="131">
        <f t="shared" si="778"/>
        <v>44314</v>
      </c>
      <c r="AU1216" s="132">
        <f t="shared" si="757"/>
        <v>0.57264999999999999</v>
      </c>
      <c r="AV1216" s="132">
        <f t="shared" si="758"/>
        <v>0.5806</v>
      </c>
      <c r="AW1216" s="132">
        <f t="shared" si="759"/>
        <v>0.61468</v>
      </c>
      <c r="AX1216" s="132">
        <f t="shared" si="760"/>
        <v>6.2200000000000007E-3</v>
      </c>
      <c r="AY1216" s="132">
        <f t="shared" si="761"/>
        <v>7.8900000000000012E-3</v>
      </c>
      <c r="AZ1216" s="132">
        <f t="shared" si="762"/>
        <v>0.28609000000000001</v>
      </c>
      <c r="BA1216" s="132">
        <f t="shared" si="763"/>
        <v>0.13095000000000001</v>
      </c>
      <c r="BB1216" s="132">
        <f t="shared" si="764"/>
        <v>0.86234000000000011</v>
      </c>
      <c r="BC1216" s="132">
        <f t="shared" si="765"/>
        <v>0.13281000000000001</v>
      </c>
      <c r="BD1216" s="132">
        <f t="shared" si="766"/>
        <v>0.13428000000000001</v>
      </c>
      <c r="BE1216" s="132">
        <f t="shared" si="767"/>
        <v>6.7930000000000004E-2</v>
      </c>
      <c r="BF1216" s="132">
        <f t="shared" si="768"/>
        <v>0.10400000000000001</v>
      </c>
      <c r="BG1216" s="132">
        <f t="shared" si="779"/>
        <v>1.0619999999999999E-2</v>
      </c>
      <c r="BH1216" s="132"/>
      <c r="BI1216" s="132">
        <f t="shared" si="786"/>
        <v>1.5775000000000001</v>
      </c>
      <c r="BJ1216" s="132">
        <f t="shared" si="786"/>
        <v>2.8748500000000003</v>
      </c>
      <c r="BK1216" s="132">
        <f t="shared" si="786"/>
        <v>4.1974</v>
      </c>
      <c r="BL1216" s="132">
        <f t="shared" si="769"/>
        <v>0.37809999999999999</v>
      </c>
      <c r="BM1216" s="132">
        <f t="shared" si="780"/>
        <v>1.8425</v>
      </c>
      <c r="BN1216" s="132">
        <f t="shared" si="770"/>
        <v>0.92664000000000013</v>
      </c>
      <c r="BO1216" s="132"/>
      <c r="BP1216" s="132">
        <f t="shared" si="781"/>
        <v>4.8850000000000007</v>
      </c>
      <c r="BQ1216" s="132">
        <f t="shared" si="782"/>
        <v>12.245100000000001</v>
      </c>
      <c r="BR1216" s="132">
        <f t="shared" si="783"/>
        <v>0.39398</v>
      </c>
      <c r="BS1216" s="132">
        <f t="shared" si="771"/>
        <v>0.41781000000000001</v>
      </c>
      <c r="BT1216" s="132">
        <f t="shared" si="772"/>
        <v>1.4796</v>
      </c>
      <c r="BU1216" s="132"/>
      <c r="BV1216" s="132">
        <f t="shared" si="784"/>
        <v>0.1454</v>
      </c>
      <c r="BW1216" s="133">
        <f t="shared" si="787"/>
        <v>1.1409</v>
      </c>
      <c r="BX1216" s="133">
        <f t="shared" si="787"/>
        <v>1.2493000000000001</v>
      </c>
      <c r="BY1216" s="133">
        <f t="shared" si="773"/>
        <v>0.38430000000000003</v>
      </c>
      <c r="BZ1216" s="133">
        <f t="shared" si="774"/>
        <v>0.3856</v>
      </c>
      <c r="CA1216" s="133">
        <f t="shared" si="775"/>
        <v>1.49E-2</v>
      </c>
      <c r="CB1216" s="133">
        <f t="shared" si="776"/>
        <v>7.5250000000000004</v>
      </c>
      <c r="CC1216" s="133"/>
      <c r="CD1216" s="133">
        <f t="shared" si="777"/>
        <v>1.4555</v>
      </c>
    </row>
    <row r="1217" spans="1:82" ht="15.75" x14ac:dyDescent="0.25">
      <c r="A1217" s="125">
        <v>44315</v>
      </c>
      <c r="B1217" s="138">
        <v>15627</v>
      </c>
      <c r="C1217" s="138">
        <v>57560</v>
      </c>
      <c r="D1217" s="138">
        <v>83974</v>
      </c>
      <c r="E1217" s="138">
        <v>17963</v>
      </c>
      <c r="F1217" s="138">
        <v>46455</v>
      </c>
      <c r="G1217" s="138">
        <v>1386</v>
      </c>
      <c r="H1217" s="138">
        <v>11167</v>
      </c>
      <c r="I1217" s="138">
        <v>11823</v>
      </c>
      <c r="J1217" s="138">
        <v>121034</v>
      </c>
      <c r="K1217" s="138">
        <v>96935</v>
      </c>
      <c r="L1217" s="138">
        <v>3722</v>
      </c>
      <c r="M1217" s="138">
        <v>19007</v>
      </c>
      <c r="N1217" s="138">
        <v>159</v>
      </c>
      <c r="O1217" s="138">
        <v>15040</v>
      </c>
      <c r="P1217" s="146">
        <v>14555</v>
      </c>
      <c r="Q1217" s="138">
        <v>3780</v>
      </c>
      <c r="R1217" s="138">
        <v>14155</v>
      </c>
      <c r="S1217" s="138">
        <v>61906</v>
      </c>
      <c r="T1217" s="138">
        <v>39841</v>
      </c>
      <c r="U1217" s="138">
        <v>3624</v>
      </c>
      <c r="V1217" s="138">
        <v>28703</v>
      </c>
      <c r="W1217" s="138">
        <v>42927</v>
      </c>
      <c r="X1217" s="138">
        <v>14265</v>
      </c>
      <c r="Y1217" s="138">
        <v>13438</v>
      </c>
      <c r="Z1217" s="146">
        <v>13281</v>
      </c>
      <c r="AA1217" s="138">
        <v>61175</v>
      </c>
      <c r="AB1217" s="146">
        <v>837</v>
      </c>
      <c r="AC1217" s="138">
        <v>632</v>
      </c>
      <c r="AD1217" s="138">
        <v>13557</v>
      </c>
      <c r="AE1217" s="138">
        <v>61327</v>
      </c>
      <c r="AF1217" s="138">
        <v>6829</v>
      </c>
      <c r="AG1217" s="138">
        <v>19910</v>
      </c>
      <c r="AH1217" s="138">
        <v>112650</v>
      </c>
      <c r="AI1217" s="138">
        <v>92600</v>
      </c>
      <c r="AJ1217" s="138">
        <v>405160</v>
      </c>
      <c r="AK1217" s="128">
        <f t="shared" si="792"/>
        <v>0.19007000000000002</v>
      </c>
      <c r="AL1217" s="129">
        <f t="shared" si="793"/>
        <v>1.5627</v>
      </c>
      <c r="AM1217" s="129">
        <f t="shared" si="794"/>
        <v>2.8780000000000001</v>
      </c>
      <c r="AN1217" s="129">
        <f t="shared" si="794"/>
        <v>4.1987000000000005</v>
      </c>
      <c r="AO1217" s="129">
        <f t="shared" si="795"/>
        <v>12.103400000000001</v>
      </c>
      <c r="AP1217" s="129">
        <f t="shared" si="796"/>
        <v>4.8467500000000001</v>
      </c>
      <c r="AQ1217" s="129">
        <f t="shared" si="790"/>
        <v>1.1265000000000001</v>
      </c>
      <c r="AR1217" s="129">
        <f t="shared" si="791"/>
        <v>9.2600000000000002E-2</v>
      </c>
      <c r="AT1217" s="131">
        <f t="shared" si="778"/>
        <v>44315</v>
      </c>
      <c r="AU1217" s="132">
        <f t="shared" si="757"/>
        <v>0.61327000000000009</v>
      </c>
      <c r="AV1217" s="132">
        <f t="shared" si="758"/>
        <v>0.61175000000000002</v>
      </c>
      <c r="AW1217" s="132">
        <f t="shared" si="759"/>
        <v>0.61906000000000005</v>
      </c>
      <c r="AX1217" s="132">
        <f t="shared" si="760"/>
        <v>6.3200000000000001E-3</v>
      </c>
      <c r="AY1217" s="132">
        <f t="shared" si="761"/>
        <v>8.3700000000000007E-3</v>
      </c>
      <c r="AZ1217" s="132">
        <f t="shared" si="762"/>
        <v>0.28703000000000001</v>
      </c>
      <c r="BA1217" s="132">
        <f t="shared" si="763"/>
        <v>0.13438</v>
      </c>
      <c r="BB1217" s="132">
        <f t="shared" si="764"/>
        <v>0.85854000000000008</v>
      </c>
      <c r="BC1217" s="132">
        <f t="shared" si="765"/>
        <v>0.13281000000000001</v>
      </c>
      <c r="BD1217" s="132">
        <f t="shared" si="766"/>
        <v>0.14265</v>
      </c>
      <c r="BE1217" s="132">
        <f t="shared" si="767"/>
        <v>6.8290000000000003E-2</v>
      </c>
      <c r="BF1217" s="132">
        <f t="shared" si="768"/>
        <v>0.13557000000000002</v>
      </c>
      <c r="BG1217" s="132">
        <f t="shared" si="779"/>
        <v>1.9910000000000001E-2</v>
      </c>
      <c r="BH1217" s="132"/>
      <c r="BI1217" s="132">
        <f t="shared" si="786"/>
        <v>1.5627</v>
      </c>
      <c r="BJ1217" s="132">
        <f t="shared" si="786"/>
        <v>2.8780000000000001</v>
      </c>
      <c r="BK1217" s="132">
        <f t="shared" si="786"/>
        <v>4.1987000000000005</v>
      </c>
      <c r="BL1217" s="132">
        <f t="shared" si="769"/>
        <v>0.3624</v>
      </c>
      <c r="BM1217" s="132">
        <f t="shared" si="780"/>
        <v>1.7963</v>
      </c>
      <c r="BN1217" s="132">
        <f t="shared" si="770"/>
        <v>0.92910000000000004</v>
      </c>
      <c r="BO1217" s="132"/>
      <c r="BP1217" s="132">
        <f t="shared" si="781"/>
        <v>4.8467500000000001</v>
      </c>
      <c r="BQ1217" s="132">
        <f t="shared" si="782"/>
        <v>12.103400000000001</v>
      </c>
      <c r="BR1217" s="132">
        <f t="shared" si="783"/>
        <v>0.40515999999999996</v>
      </c>
      <c r="BS1217" s="132">
        <f t="shared" si="771"/>
        <v>0.39841000000000004</v>
      </c>
      <c r="BT1217" s="132">
        <f t="shared" si="772"/>
        <v>1.4155</v>
      </c>
      <c r="BU1217" s="132"/>
      <c r="BV1217" s="132">
        <f t="shared" si="784"/>
        <v>0.1386</v>
      </c>
      <c r="BW1217" s="133">
        <f t="shared" si="787"/>
        <v>1.1167</v>
      </c>
      <c r="BX1217" s="133">
        <f t="shared" si="787"/>
        <v>1.1823000000000001</v>
      </c>
      <c r="BY1217" s="133">
        <f t="shared" si="773"/>
        <v>0.378</v>
      </c>
      <c r="BZ1217" s="133">
        <f t="shared" si="774"/>
        <v>0.37220000000000003</v>
      </c>
      <c r="CA1217" s="133">
        <f t="shared" si="775"/>
        <v>1.5900000000000001E-2</v>
      </c>
      <c r="CB1217" s="133">
        <f t="shared" si="776"/>
        <v>7.5200000000000005</v>
      </c>
      <c r="CC1217" s="133"/>
      <c r="CD1217" s="133">
        <f t="shared" si="777"/>
        <v>1.4555</v>
      </c>
    </row>
    <row r="1218" spans="1:82" ht="15.75" x14ac:dyDescent="0.25">
      <c r="A1218" s="125">
        <v>44316</v>
      </c>
      <c r="B1218" s="138">
        <v>15652</v>
      </c>
      <c r="C1218" s="138">
        <v>57088</v>
      </c>
      <c r="D1218" s="138">
        <v>83090</v>
      </c>
      <c r="E1218" s="138">
        <v>17942</v>
      </c>
      <c r="F1218" s="138">
        <v>46993</v>
      </c>
      <c r="G1218" s="138">
        <v>1505</v>
      </c>
      <c r="H1218" s="138">
        <v>11422</v>
      </c>
      <c r="I1218" s="138">
        <v>11604</v>
      </c>
      <c r="J1218" s="138">
        <v>120355</v>
      </c>
      <c r="K1218" s="138">
        <v>95398</v>
      </c>
      <c r="L1218" s="138">
        <v>3825</v>
      </c>
      <c r="M1218" s="138">
        <v>20820</v>
      </c>
      <c r="N1218" s="138">
        <v>114</v>
      </c>
      <c r="O1218" s="138">
        <v>15495</v>
      </c>
      <c r="P1218" s="146">
        <v>14555</v>
      </c>
      <c r="Q1218" s="138">
        <v>3755</v>
      </c>
      <c r="R1218" s="138">
        <v>14590</v>
      </c>
      <c r="S1218" s="138">
        <v>60780</v>
      </c>
      <c r="T1218" s="138">
        <v>41730</v>
      </c>
      <c r="U1218" s="138">
        <v>3512</v>
      </c>
      <c r="V1218" s="138">
        <v>28481</v>
      </c>
      <c r="W1218" s="138">
        <v>41005</v>
      </c>
      <c r="X1218" s="138">
        <v>14794</v>
      </c>
      <c r="Y1218" s="138">
        <v>13098</v>
      </c>
      <c r="Z1218" s="146">
        <v>13281</v>
      </c>
      <c r="AA1218" s="138">
        <v>56754</v>
      </c>
      <c r="AB1218" s="138">
        <v>921</v>
      </c>
      <c r="AC1218" s="138">
        <v>702</v>
      </c>
      <c r="AD1218" s="138">
        <v>12055</v>
      </c>
      <c r="AE1218" s="138">
        <v>32547</v>
      </c>
      <c r="AF1218" s="138">
        <v>6144</v>
      </c>
      <c r="AG1218" s="138">
        <v>7000</v>
      </c>
      <c r="AH1218" s="138">
        <v>95200</v>
      </c>
      <c r="AI1218" s="138">
        <v>65220</v>
      </c>
      <c r="AJ1218" s="138">
        <v>394460</v>
      </c>
      <c r="AK1218" s="128">
        <f>(M1218)*0.00001</f>
        <v>0.20820000000000002</v>
      </c>
      <c r="AL1218" s="129">
        <f>(B1218)*0.0001</f>
        <v>1.5652000000000001</v>
      </c>
      <c r="AM1218" s="129">
        <f>(C1218)*0.00005</f>
        <v>2.8544</v>
      </c>
      <c r="AN1218" s="129">
        <f>(D1218)*0.00005</f>
        <v>4.1545000000000005</v>
      </c>
      <c r="AO1218" s="129">
        <f>(J1218)*0.0001</f>
        <v>12.035500000000001</v>
      </c>
      <c r="AP1218" s="129">
        <f>(K1218)*0.00005</f>
        <v>4.7698999999999998</v>
      </c>
      <c r="AQ1218" s="129">
        <f>(AH1218)*0.00001</f>
        <v>0.95200000000000007</v>
      </c>
      <c r="AR1218" s="129">
        <f t="shared" si="791"/>
        <v>6.522E-2</v>
      </c>
      <c r="AT1218" s="131">
        <f t="shared" si="778"/>
        <v>44316</v>
      </c>
      <c r="AU1218" s="132">
        <f t="shared" si="757"/>
        <v>0.32547000000000004</v>
      </c>
      <c r="AV1218" s="132">
        <f t="shared" si="758"/>
        <v>0.56754000000000004</v>
      </c>
      <c r="AW1218" s="132">
        <f t="shared" si="759"/>
        <v>0.60780000000000001</v>
      </c>
      <c r="AX1218" s="132">
        <f t="shared" si="760"/>
        <v>7.0200000000000002E-3</v>
      </c>
      <c r="AY1218" s="132">
        <f t="shared" si="761"/>
        <v>9.2100000000000012E-3</v>
      </c>
      <c r="AZ1218" s="132">
        <f t="shared" si="762"/>
        <v>0.28481000000000001</v>
      </c>
      <c r="BA1218" s="132">
        <f t="shared" si="763"/>
        <v>0.13098000000000001</v>
      </c>
      <c r="BB1218" s="132">
        <f t="shared" si="764"/>
        <v>0.82010000000000005</v>
      </c>
      <c r="BC1218" s="132">
        <f t="shared" si="765"/>
        <v>0.13281000000000001</v>
      </c>
      <c r="BD1218" s="132">
        <f t="shared" si="766"/>
        <v>0.14794000000000002</v>
      </c>
      <c r="BE1218" s="132">
        <f t="shared" si="767"/>
        <v>6.1440000000000008E-2</v>
      </c>
      <c r="BF1218" s="132">
        <f t="shared" si="768"/>
        <v>0.12055</v>
      </c>
      <c r="BG1218" s="132">
        <f t="shared" si="779"/>
        <v>6.9999999999999993E-3</v>
      </c>
      <c r="BH1218" s="132"/>
      <c r="BI1218" s="132">
        <f t="shared" si="786"/>
        <v>1.5652000000000001</v>
      </c>
      <c r="BJ1218" s="132">
        <f t="shared" si="786"/>
        <v>2.8544</v>
      </c>
      <c r="BK1218" s="132">
        <f t="shared" si="786"/>
        <v>4.1545000000000005</v>
      </c>
      <c r="BL1218" s="132">
        <f t="shared" si="769"/>
        <v>0.35120000000000001</v>
      </c>
      <c r="BM1218" s="132">
        <f t="shared" si="780"/>
        <v>1.7942</v>
      </c>
      <c r="BN1218" s="132">
        <f t="shared" si="770"/>
        <v>0.93986000000000003</v>
      </c>
      <c r="BO1218" s="132"/>
      <c r="BP1218" s="132">
        <f t="shared" si="781"/>
        <v>4.7698999999999998</v>
      </c>
      <c r="BQ1218" s="132">
        <f t="shared" si="782"/>
        <v>12.035500000000001</v>
      </c>
      <c r="BR1218" s="132">
        <f t="shared" si="783"/>
        <v>0.39445999999999998</v>
      </c>
      <c r="BS1218" s="132">
        <f t="shared" si="771"/>
        <v>0.41730000000000006</v>
      </c>
      <c r="BT1218" s="132">
        <f t="shared" si="772"/>
        <v>1.4590000000000001</v>
      </c>
      <c r="BU1218" s="132"/>
      <c r="BV1218" s="132">
        <f t="shared" si="784"/>
        <v>0.15049999999999999</v>
      </c>
      <c r="BW1218" s="133">
        <f t="shared" si="787"/>
        <v>1.1422000000000001</v>
      </c>
      <c r="BX1218" s="133">
        <f t="shared" si="787"/>
        <v>1.1604000000000001</v>
      </c>
      <c r="BY1218" s="133">
        <f t="shared" si="773"/>
        <v>0.3755</v>
      </c>
      <c r="BZ1218" s="133">
        <f t="shared" si="774"/>
        <v>0.38250000000000001</v>
      </c>
      <c r="CA1218" s="133">
        <f t="shared" si="775"/>
        <v>1.14E-2</v>
      </c>
      <c r="CB1218" s="133">
        <f t="shared" si="776"/>
        <v>7.7475000000000005</v>
      </c>
      <c r="CC1218" s="133"/>
      <c r="CD1218" s="133">
        <f t="shared" si="777"/>
        <v>1.4555</v>
      </c>
    </row>
    <row r="1219" spans="1:82" ht="15.75" x14ac:dyDescent="0.25">
      <c r="A1219" s="125">
        <v>44317</v>
      </c>
      <c r="B1219" s="138">
        <v>15809</v>
      </c>
      <c r="C1219" s="138">
        <v>56605</v>
      </c>
      <c r="D1219" s="138">
        <v>82165</v>
      </c>
      <c r="E1219" s="138">
        <v>17787</v>
      </c>
      <c r="F1219" s="138">
        <v>48347</v>
      </c>
      <c r="G1219" s="138">
        <v>1557</v>
      </c>
      <c r="H1219" s="138">
        <v>11589</v>
      </c>
      <c r="I1219" s="138">
        <v>11258</v>
      </c>
      <c r="J1219" s="138">
        <v>119579</v>
      </c>
      <c r="K1219" s="138">
        <v>95140</v>
      </c>
      <c r="L1219" s="138">
        <v>3551</v>
      </c>
      <c r="M1219" s="138">
        <v>21912</v>
      </c>
      <c r="N1219" s="138">
        <v>102</v>
      </c>
      <c r="O1219" s="138">
        <v>16508</v>
      </c>
      <c r="P1219" s="146">
        <v>15000</v>
      </c>
      <c r="Q1219" s="138">
        <v>3592</v>
      </c>
      <c r="R1219" s="138">
        <v>14637</v>
      </c>
      <c r="S1219" s="138">
        <v>59278</v>
      </c>
      <c r="T1219" s="138">
        <v>41014</v>
      </c>
      <c r="U1219" s="138">
        <v>3387</v>
      </c>
      <c r="V1219" s="138">
        <v>29280</v>
      </c>
      <c r="W1219" s="138">
        <v>41631</v>
      </c>
      <c r="X1219" s="138">
        <v>14440</v>
      </c>
      <c r="Y1219" s="138">
        <v>13429</v>
      </c>
      <c r="Z1219" s="146">
        <v>13281</v>
      </c>
      <c r="AA1219" s="138">
        <v>57053</v>
      </c>
      <c r="AB1219" s="138">
        <v>1008</v>
      </c>
      <c r="AC1219" s="138">
        <v>864</v>
      </c>
      <c r="AD1219" s="138">
        <v>8826</v>
      </c>
      <c r="AE1219" s="138">
        <v>39482</v>
      </c>
      <c r="AF1219" s="138">
        <v>5390</v>
      </c>
      <c r="AG1219" s="138">
        <v>0</v>
      </c>
      <c r="AH1219" s="138">
        <v>71000</v>
      </c>
      <c r="AI1219" s="138">
        <v>57990</v>
      </c>
      <c r="AJ1219" s="138">
        <v>401440</v>
      </c>
      <c r="AK1219" s="128">
        <f t="shared" ref="AK1219:AK1278" si="797">(M1219)*0.00001</f>
        <v>0.21912000000000001</v>
      </c>
      <c r="AL1219" s="129">
        <f t="shared" ref="AL1219:AL1278" si="798">(B1219)*0.0001</f>
        <v>1.5809</v>
      </c>
      <c r="AM1219" s="129">
        <f t="shared" ref="AM1219:AN1234" si="799">(C1219)*0.00005</f>
        <v>2.8302499999999999</v>
      </c>
      <c r="AN1219" s="129">
        <f t="shared" si="799"/>
        <v>4.10825</v>
      </c>
      <c r="AO1219" s="129">
        <f t="shared" ref="AO1219:AO1278" si="800">(J1219)*0.0001</f>
        <v>11.9579</v>
      </c>
      <c r="AP1219" s="129">
        <f t="shared" ref="AP1219:AP1278" si="801">(K1219)*0.00005</f>
        <v>4.7570000000000006</v>
      </c>
      <c r="AQ1219" s="129">
        <f>(AH1219)*0.00001</f>
        <v>0.71000000000000008</v>
      </c>
      <c r="AR1219" s="129">
        <f>(AI1219)*0.00001</f>
        <v>0.57990000000000008</v>
      </c>
      <c r="AT1219" s="131">
        <f t="shared" si="778"/>
        <v>44317</v>
      </c>
      <c r="AU1219" s="132">
        <f t="shared" ref="AU1219:AU1279" si="802">(AE1219)*0.00001</f>
        <v>0.39482000000000006</v>
      </c>
      <c r="AV1219" s="132">
        <f t="shared" ref="AV1219:AV1279" si="803">(AA1219)*0.00001</f>
        <v>0.57053000000000009</v>
      </c>
      <c r="AW1219" s="132">
        <f t="shared" ref="AW1219:AW1279" si="804">(S1219)*0.00001</f>
        <v>0.59278000000000008</v>
      </c>
      <c r="AX1219" s="132">
        <f t="shared" ref="AX1219:AX1279" si="805">(AC1219)*0.00001</f>
        <v>8.6400000000000001E-3</v>
      </c>
      <c r="AY1219" s="132">
        <f t="shared" ref="AY1219:AY1279" si="806">(AB1219)*0.00001</f>
        <v>1.008E-2</v>
      </c>
      <c r="AZ1219" s="132">
        <f t="shared" ref="AZ1219:AZ1279" si="807">(V1219)*0.00001</f>
        <v>0.2928</v>
      </c>
      <c r="BA1219" s="132">
        <f t="shared" ref="BA1219:BA1279" si="808">(Y1219)*0.00001</f>
        <v>0.13429000000000002</v>
      </c>
      <c r="BB1219" s="132">
        <f t="shared" ref="BB1219:BB1279" si="809">(W1219)*0.00002</f>
        <v>0.83262000000000003</v>
      </c>
      <c r="BC1219" s="132">
        <f t="shared" ref="BC1219:BC1279" si="810">(Z1219)*0.00001</f>
        <v>0.13281000000000001</v>
      </c>
      <c r="BD1219" s="132">
        <f t="shared" ref="BD1219:BD1279" si="811">(X1219)*0.00001</f>
        <v>0.1444</v>
      </c>
      <c r="BE1219" s="132">
        <f t="shared" ref="BE1219:BE1279" si="812">(AF1219)*0.00001</f>
        <v>5.3900000000000003E-2</v>
      </c>
      <c r="BF1219" s="132">
        <f t="shared" ref="BF1219:BF1279" si="813">(AD1219)*0.00001</f>
        <v>8.8260000000000005E-2</v>
      </c>
      <c r="BG1219" s="132">
        <f t="shared" si="779"/>
        <v>0</v>
      </c>
      <c r="BH1219" s="132"/>
      <c r="BI1219" s="132">
        <f t="shared" si="786"/>
        <v>1.5809</v>
      </c>
      <c r="BJ1219" s="132">
        <f t="shared" si="786"/>
        <v>2.8302499999999999</v>
      </c>
      <c r="BK1219" s="132">
        <f t="shared" si="786"/>
        <v>4.10825</v>
      </c>
      <c r="BL1219" s="132">
        <f t="shared" ref="BL1219:BL1279" si="814">(U1219)*0.0001</f>
        <v>0.3387</v>
      </c>
      <c r="BM1219" s="132">
        <f t="shared" si="780"/>
        <v>1.7787000000000002</v>
      </c>
      <c r="BN1219" s="132">
        <f t="shared" ref="BN1219:BN1279" si="815">(F1219)*0.00002</f>
        <v>0.96694000000000013</v>
      </c>
      <c r="BO1219" s="132"/>
      <c r="BP1219" s="132">
        <f t="shared" si="781"/>
        <v>4.7570000000000006</v>
      </c>
      <c r="BQ1219" s="132">
        <f t="shared" si="782"/>
        <v>11.9579</v>
      </c>
      <c r="BR1219" s="132">
        <f t="shared" si="783"/>
        <v>0.40143999999999996</v>
      </c>
      <c r="BS1219" s="132">
        <f t="shared" ref="BS1219:BS1279" si="816">(T1219)*0.00001</f>
        <v>0.41014000000000006</v>
      </c>
      <c r="BT1219" s="132">
        <f t="shared" ref="BT1219:BT1279" si="817">(R1219)*0.0001</f>
        <v>1.4637</v>
      </c>
      <c r="BU1219" s="132"/>
      <c r="BV1219" s="132">
        <f t="shared" si="784"/>
        <v>0.15570000000000001</v>
      </c>
      <c r="BW1219" s="133">
        <f t="shared" si="787"/>
        <v>1.1589</v>
      </c>
      <c r="BX1219" s="133">
        <f t="shared" si="787"/>
        <v>1.1258000000000001</v>
      </c>
      <c r="BY1219" s="133">
        <f t="shared" ref="BY1219:BY1279" si="818">(Q1219)*0.0001</f>
        <v>0.35920000000000002</v>
      </c>
      <c r="BZ1219" s="133">
        <f t="shared" ref="BZ1219:BZ1279" si="819">(L1219)*0.0001</f>
        <v>0.35510000000000003</v>
      </c>
      <c r="CA1219" s="133">
        <f t="shared" ref="CA1219:CA1279" si="820">(N1219)*0.0001</f>
        <v>1.0200000000000001E-2</v>
      </c>
      <c r="CB1219" s="133">
        <f t="shared" ref="CB1219:CB1279" si="821">(O1219)*0.0005</f>
        <v>8.2539999999999996</v>
      </c>
      <c r="CC1219" s="133"/>
      <c r="CD1219" s="133">
        <f t="shared" ref="CD1219:CD1279" si="822">(P1219)*0.0001</f>
        <v>1.5</v>
      </c>
    </row>
    <row r="1220" spans="1:82" ht="15.75" x14ac:dyDescent="0.25">
      <c r="A1220" s="125">
        <v>44318</v>
      </c>
      <c r="B1220" s="138">
        <v>15800</v>
      </c>
      <c r="C1220" s="138">
        <v>57227</v>
      </c>
      <c r="D1220" s="138">
        <v>82792</v>
      </c>
      <c r="E1220" s="138">
        <v>17780</v>
      </c>
      <c r="F1220" s="138">
        <v>49777</v>
      </c>
      <c r="G1220" s="138">
        <v>1537</v>
      </c>
      <c r="H1220" s="138">
        <v>11691</v>
      </c>
      <c r="I1220" s="138">
        <v>10841</v>
      </c>
      <c r="J1220" s="138">
        <v>119958</v>
      </c>
      <c r="K1220" s="138">
        <v>94164</v>
      </c>
      <c r="L1220" s="138">
        <v>3564</v>
      </c>
      <c r="M1220" s="138">
        <v>21828</v>
      </c>
      <c r="N1220" s="138">
        <v>102</v>
      </c>
      <c r="O1220" s="138">
        <v>15043</v>
      </c>
      <c r="P1220" s="146">
        <v>15000</v>
      </c>
      <c r="Q1220" s="138">
        <v>3649</v>
      </c>
      <c r="R1220" s="138">
        <v>14514</v>
      </c>
      <c r="S1220" s="138">
        <v>58973</v>
      </c>
      <c r="T1220" s="138">
        <v>41780</v>
      </c>
      <c r="U1220" s="138">
        <v>3450</v>
      </c>
      <c r="V1220" s="138">
        <v>30969</v>
      </c>
      <c r="W1220" s="138">
        <v>41888</v>
      </c>
      <c r="X1220" s="138">
        <v>14682</v>
      </c>
      <c r="Y1220" s="138">
        <v>13447</v>
      </c>
      <c r="Z1220" s="146">
        <v>13281</v>
      </c>
      <c r="AA1220" s="138">
        <v>59262</v>
      </c>
      <c r="AB1220" s="138">
        <v>996</v>
      </c>
      <c r="AC1220" s="138">
        <v>879</v>
      </c>
      <c r="AD1220" s="138">
        <v>6753</v>
      </c>
      <c r="AE1220" s="138">
        <v>52507</v>
      </c>
      <c r="AF1220" s="138">
        <v>5347</v>
      </c>
      <c r="AG1220" s="138">
        <v>0</v>
      </c>
      <c r="AH1220" s="138">
        <v>56640</v>
      </c>
      <c r="AI1220" s="138">
        <v>42440</v>
      </c>
      <c r="AJ1220" s="138">
        <v>401400</v>
      </c>
      <c r="AK1220" s="128">
        <f t="shared" si="797"/>
        <v>0.21828000000000003</v>
      </c>
      <c r="AL1220" s="129">
        <f t="shared" si="798"/>
        <v>1.58</v>
      </c>
      <c r="AM1220" s="129">
        <f t="shared" si="799"/>
        <v>2.8613500000000003</v>
      </c>
      <c r="AN1220" s="129">
        <f t="shared" si="799"/>
        <v>4.1396000000000006</v>
      </c>
      <c r="AO1220" s="129">
        <f t="shared" si="800"/>
        <v>11.995800000000001</v>
      </c>
      <c r="AP1220" s="129">
        <f t="shared" si="801"/>
        <v>4.7082000000000006</v>
      </c>
      <c r="AQ1220" s="129">
        <f t="shared" ref="AQ1220:AR1249" si="823">(AH1220)*0.00001</f>
        <v>0.56640000000000001</v>
      </c>
      <c r="AR1220" s="129">
        <f t="shared" si="823"/>
        <v>0.42440000000000005</v>
      </c>
      <c r="AT1220" s="131">
        <f t="shared" ref="AT1220:AT1279" si="824">A1220</f>
        <v>44318</v>
      </c>
      <c r="AU1220" s="132">
        <f t="shared" si="802"/>
        <v>0.52507000000000004</v>
      </c>
      <c r="AV1220" s="132">
        <f t="shared" si="803"/>
        <v>0.59262000000000004</v>
      </c>
      <c r="AW1220" s="132">
        <f t="shared" si="804"/>
        <v>0.58973000000000009</v>
      </c>
      <c r="AX1220" s="132">
        <f t="shared" si="805"/>
        <v>8.7900000000000009E-3</v>
      </c>
      <c r="AY1220" s="132">
        <f t="shared" si="806"/>
        <v>9.9600000000000001E-3</v>
      </c>
      <c r="AZ1220" s="132">
        <f t="shared" si="807"/>
        <v>0.30969000000000002</v>
      </c>
      <c r="BA1220" s="132">
        <f t="shared" si="808"/>
        <v>0.13447000000000001</v>
      </c>
      <c r="BB1220" s="132">
        <f t="shared" si="809"/>
        <v>0.83776000000000006</v>
      </c>
      <c r="BC1220" s="132">
        <f t="shared" si="810"/>
        <v>0.13281000000000001</v>
      </c>
      <c r="BD1220" s="132">
        <f t="shared" si="811"/>
        <v>0.14682000000000001</v>
      </c>
      <c r="BE1220" s="132">
        <f t="shared" si="812"/>
        <v>5.3470000000000004E-2</v>
      </c>
      <c r="BF1220" s="132">
        <f t="shared" si="813"/>
        <v>6.7530000000000007E-2</v>
      </c>
      <c r="BG1220" s="132">
        <f t="shared" ref="BG1220:BG1279" si="825">(AG1220)*0.000001</f>
        <v>0</v>
      </c>
      <c r="BH1220" s="132"/>
      <c r="BI1220" s="132">
        <f t="shared" si="786"/>
        <v>1.58</v>
      </c>
      <c r="BJ1220" s="132">
        <f t="shared" si="786"/>
        <v>2.8613500000000003</v>
      </c>
      <c r="BK1220" s="132">
        <f t="shared" si="786"/>
        <v>4.1396000000000006</v>
      </c>
      <c r="BL1220" s="132">
        <f t="shared" si="814"/>
        <v>0.34500000000000003</v>
      </c>
      <c r="BM1220" s="132">
        <f t="shared" ref="BM1220:BM1279" si="826">((E1220)*0.0001)</f>
        <v>1.778</v>
      </c>
      <c r="BN1220" s="132">
        <f t="shared" si="815"/>
        <v>0.99554000000000009</v>
      </c>
      <c r="BO1220" s="132"/>
      <c r="BP1220" s="132">
        <f t="shared" ref="BP1220:BP1279" si="827">(AP1220)</f>
        <v>4.7082000000000006</v>
      </c>
      <c r="BQ1220" s="132">
        <f t="shared" ref="BQ1220:BQ1279" si="828">(AO1220)</f>
        <v>11.995800000000001</v>
      </c>
      <c r="BR1220" s="132">
        <f t="shared" ref="BR1220:BR1279" si="829">(AJ1220)*0.000001</f>
        <v>0.40139999999999998</v>
      </c>
      <c r="BS1220" s="132">
        <f t="shared" si="816"/>
        <v>0.41780000000000006</v>
      </c>
      <c r="BT1220" s="132">
        <f t="shared" si="817"/>
        <v>1.4514</v>
      </c>
      <c r="BU1220" s="132"/>
      <c r="BV1220" s="132">
        <f t="shared" ref="BV1220:BV1279" si="830">((G1220)*0.0001)</f>
        <v>0.1537</v>
      </c>
      <c r="BW1220" s="133">
        <f t="shared" si="787"/>
        <v>1.1691</v>
      </c>
      <c r="BX1220" s="133">
        <f t="shared" si="787"/>
        <v>1.0841000000000001</v>
      </c>
      <c r="BY1220" s="133">
        <f t="shared" si="818"/>
        <v>0.3649</v>
      </c>
      <c r="BZ1220" s="133">
        <f t="shared" si="819"/>
        <v>0.35639999999999999</v>
      </c>
      <c r="CA1220" s="133">
        <f t="shared" si="820"/>
        <v>1.0200000000000001E-2</v>
      </c>
      <c r="CB1220" s="133">
        <f t="shared" si="821"/>
        <v>7.5215000000000005</v>
      </c>
      <c r="CC1220" s="133"/>
      <c r="CD1220" s="133">
        <f t="shared" si="822"/>
        <v>1.5</v>
      </c>
    </row>
    <row r="1221" spans="1:82" ht="15.75" x14ac:dyDescent="0.25">
      <c r="A1221" s="125">
        <v>44319</v>
      </c>
      <c r="B1221" s="138">
        <v>15132</v>
      </c>
      <c r="C1221" s="138">
        <v>55974</v>
      </c>
      <c r="D1221" s="138">
        <v>81270</v>
      </c>
      <c r="E1221" s="138">
        <v>17473</v>
      </c>
      <c r="F1221" s="138">
        <v>46860</v>
      </c>
      <c r="G1221" s="138">
        <v>1295</v>
      </c>
      <c r="H1221" s="138">
        <v>10497</v>
      </c>
      <c r="I1221" s="138">
        <v>10268</v>
      </c>
      <c r="J1221" s="138">
        <v>115655</v>
      </c>
      <c r="K1221" s="138">
        <v>87823</v>
      </c>
      <c r="L1221" s="138">
        <v>3407</v>
      </c>
      <c r="M1221" s="138">
        <v>20005</v>
      </c>
      <c r="N1221" s="138">
        <v>146</v>
      </c>
      <c r="O1221" s="138">
        <v>14682</v>
      </c>
      <c r="P1221" s="146">
        <v>15000</v>
      </c>
      <c r="Q1221" s="138">
        <v>3481</v>
      </c>
      <c r="R1221" s="138">
        <v>14385</v>
      </c>
      <c r="S1221" s="138">
        <v>60155</v>
      </c>
      <c r="T1221" s="138">
        <v>21512</v>
      </c>
      <c r="U1221" s="138">
        <v>3435</v>
      </c>
      <c r="V1221" s="138">
        <v>28024</v>
      </c>
      <c r="W1221" s="138">
        <v>41706</v>
      </c>
      <c r="X1221" s="138">
        <v>13163</v>
      </c>
      <c r="Y1221" s="138">
        <v>14107</v>
      </c>
      <c r="Z1221" s="146">
        <v>13281</v>
      </c>
      <c r="AA1221" s="138">
        <v>60956</v>
      </c>
      <c r="AB1221" s="138">
        <v>746</v>
      </c>
      <c r="AC1221" s="138">
        <v>608</v>
      </c>
      <c r="AD1221" s="138">
        <v>7947</v>
      </c>
      <c r="AE1221" s="138">
        <v>66771</v>
      </c>
      <c r="AF1221" s="138">
        <v>8013</v>
      </c>
      <c r="AG1221" s="138">
        <v>19910</v>
      </c>
      <c r="AH1221" s="138">
        <v>73500</v>
      </c>
      <c r="AI1221" s="138">
        <v>55630</v>
      </c>
      <c r="AJ1221" s="138">
        <v>391520</v>
      </c>
      <c r="AK1221" s="128">
        <f t="shared" si="797"/>
        <v>0.20005000000000001</v>
      </c>
      <c r="AL1221" s="129">
        <f t="shared" si="798"/>
        <v>1.5132000000000001</v>
      </c>
      <c r="AM1221" s="129">
        <f t="shared" si="799"/>
        <v>2.7987000000000002</v>
      </c>
      <c r="AN1221" s="129">
        <f t="shared" si="799"/>
        <v>4.0635000000000003</v>
      </c>
      <c r="AO1221" s="129">
        <f t="shared" si="800"/>
        <v>11.5655</v>
      </c>
      <c r="AP1221" s="129">
        <f t="shared" si="801"/>
        <v>4.3911500000000006</v>
      </c>
      <c r="AQ1221" s="129">
        <f t="shared" si="823"/>
        <v>0.7350000000000001</v>
      </c>
      <c r="AR1221" s="129">
        <f t="shared" si="823"/>
        <v>0.55630000000000002</v>
      </c>
      <c r="AT1221" s="131">
        <f t="shared" si="824"/>
        <v>44319</v>
      </c>
      <c r="AU1221" s="132">
        <f t="shared" si="802"/>
        <v>0.66771000000000003</v>
      </c>
      <c r="AV1221" s="132">
        <f t="shared" si="803"/>
        <v>0.6095600000000001</v>
      </c>
      <c r="AW1221" s="132">
        <f t="shared" si="804"/>
        <v>0.60155000000000003</v>
      </c>
      <c r="AX1221" s="132">
        <f t="shared" si="805"/>
        <v>6.0800000000000003E-3</v>
      </c>
      <c r="AY1221" s="132">
        <f t="shared" si="806"/>
        <v>7.4600000000000005E-3</v>
      </c>
      <c r="AZ1221" s="132">
        <f t="shared" si="807"/>
        <v>0.28024000000000004</v>
      </c>
      <c r="BA1221" s="132">
        <f t="shared" si="808"/>
        <v>0.14107</v>
      </c>
      <c r="BB1221" s="132">
        <f t="shared" si="809"/>
        <v>0.83412000000000008</v>
      </c>
      <c r="BC1221" s="132">
        <f t="shared" si="810"/>
        <v>0.13281000000000001</v>
      </c>
      <c r="BD1221" s="132">
        <f t="shared" si="811"/>
        <v>0.13163</v>
      </c>
      <c r="BE1221" s="132">
        <f t="shared" si="812"/>
        <v>8.0130000000000007E-2</v>
      </c>
      <c r="BF1221" s="132">
        <f t="shared" si="813"/>
        <v>7.9470000000000013E-2</v>
      </c>
      <c r="BG1221" s="132">
        <f t="shared" si="825"/>
        <v>1.9910000000000001E-2</v>
      </c>
      <c r="BH1221" s="132"/>
      <c r="BI1221" s="132">
        <f t="shared" si="786"/>
        <v>1.5132000000000001</v>
      </c>
      <c r="BJ1221" s="132">
        <f t="shared" si="786"/>
        <v>2.7987000000000002</v>
      </c>
      <c r="BK1221" s="132">
        <f t="shared" si="786"/>
        <v>4.0635000000000003</v>
      </c>
      <c r="BL1221" s="132">
        <f t="shared" si="814"/>
        <v>0.34350000000000003</v>
      </c>
      <c r="BM1221" s="132">
        <f t="shared" si="826"/>
        <v>1.7473000000000001</v>
      </c>
      <c r="BN1221" s="132">
        <f t="shared" si="815"/>
        <v>0.93720000000000003</v>
      </c>
      <c r="BO1221" s="132"/>
      <c r="BP1221" s="132">
        <f t="shared" si="827"/>
        <v>4.3911500000000006</v>
      </c>
      <c r="BQ1221" s="132">
        <f t="shared" si="828"/>
        <v>11.5655</v>
      </c>
      <c r="BR1221" s="132">
        <f t="shared" si="829"/>
        <v>0.39151999999999998</v>
      </c>
      <c r="BS1221" s="132">
        <f t="shared" si="816"/>
        <v>0.21512000000000001</v>
      </c>
      <c r="BT1221" s="132">
        <f t="shared" si="817"/>
        <v>1.4385000000000001</v>
      </c>
      <c r="BU1221" s="132"/>
      <c r="BV1221" s="132">
        <f t="shared" si="830"/>
        <v>0.1295</v>
      </c>
      <c r="BW1221" s="133">
        <f t="shared" si="787"/>
        <v>1.0497000000000001</v>
      </c>
      <c r="BX1221" s="133">
        <f t="shared" si="787"/>
        <v>1.0268000000000002</v>
      </c>
      <c r="BY1221" s="133">
        <f t="shared" si="818"/>
        <v>0.34810000000000002</v>
      </c>
      <c r="BZ1221" s="133">
        <f t="shared" si="819"/>
        <v>0.3407</v>
      </c>
      <c r="CA1221" s="133">
        <f t="shared" si="820"/>
        <v>1.46E-2</v>
      </c>
      <c r="CB1221" s="133">
        <f t="shared" si="821"/>
        <v>7.3410000000000002</v>
      </c>
      <c r="CC1221" s="133"/>
      <c r="CD1221" s="133">
        <f t="shared" si="822"/>
        <v>1.5</v>
      </c>
    </row>
    <row r="1222" spans="1:82" ht="15.75" x14ac:dyDescent="0.25">
      <c r="A1222" s="125">
        <v>44320</v>
      </c>
      <c r="B1222" s="138">
        <v>15285</v>
      </c>
      <c r="C1222" s="138">
        <v>56039</v>
      </c>
      <c r="D1222" s="138">
        <v>81305</v>
      </c>
      <c r="E1222" s="138">
        <v>17302</v>
      </c>
      <c r="F1222" s="138">
        <v>45743</v>
      </c>
      <c r="G1222" s="138">
        <v>1216</v>
      </c>
      <c r="H1222" s="138">
        <v>10195</v>
      </c>
      <c r="I1222" s="138">
        <v>11011</v>
      </c>
      <c r="J1222" s="138">
        <v>115820</v>
      </c>
      <c r="K1222" s="138">
        <v>88355</v>
      </c>
      <c r="L1222" s="138">
        <v>3429</v>
      </c>
      <c r="M1222" s="138">
        <v>18794</v>
      </c>
      <c r="N1222" s="138">
        <v>147</v>
      </c>
      <c r="O1222" s="138">
        <v>14717</v>
      </c>
      <c r="P1222" s="146">
        <v>15000</v>
      </c>
      <c r="Q1222" s="138">
        <v>3526</v>
      </c>
      <c r="R1222" s="138">
        <v>14717</v>
      </c>
      <c r="S1222" s="138">
        <v>58187</v>
      </c>
      <c r="T1222" s="138">
        <v>11110</v>
      </c>
      <c r="U1222" s="138">
        <v>3366</v>
      </c>
      <c r="V1222" s="138">
        <v>28395</v>
      </c>
      <c r="W1222" s="138">
        <v>42637</v>
      </c>
      <c r="X1222" s="138">
        <v>13317</v>
      </c>
      <c r="Y1222" s="138">
        <v>13761</v>
      </c>
      <c r="Z1222" s="146">
        <v>13281</v>
      </c>
      <c r="AA1222" s="138">
        <v>56135</v>
      </c>
      <c r="AB1222" s="138">
        <v>707</v>
      </c>
      <c r="AC1222" s="138">
        <v>577</v>
      </c>
      <c r="AD1222" s="138">
        <v>11378</v>
      </c>
      <c r="AE1222" s="138">
        <v>78795</v>
      </c>
      <c r="AF1222" s="138">
        <v>7006</v>
      </c>
      <c r="AG1222" s="138">
        <v>12530</v>
      </c>
      <c r="AH1222" s="138">
        <v>112640</v>
      </c>
      <c r="AI1222" s="138">
        <v>89510</v>
      </c>
      <c r="AJ1222" s="138">
        <v>400440</v>
      </c>
      <c r="AK1222" s="128">
        <f t="shared" si="797"/>
        <v>0.18794000000000002</v>
      </c>
      <c r="AL1222" s="129">
        <f t="shared" si="798"/>
        <v>1.5285</v>
      </c>
      <c r="AM1222" s="129">
        <f t="shared" si="799"/>
        <v>2.8019500000000002</v>
      </c>
      <c r="AN1222" s="129">
        <f t="shared" si="799"/>
        <v>4.0652499999999998</v>
      </c>
      <c r="AO1222" s="129">
        <f t="shared" si="800"/>
        <v>11.582000000000001</v>
      </c>
      <c r="AP1222" s="129">
        <f t="shared" si="801"/>
        <v>4.4177499999999998</v>
      </c>
      <c r="AQ1222" s="129">
        <f t="shared" si="823"/>
        <v>1.1264000000000001</v>
      </c>
      <c r="AR1222" s="129">
        <f t="shared" si="823"/>
        <v>0.89510000000000012</v>
      </c>
      <c r="AT1222" s="131">
        <f t="shared" si="824"/>
        <v>44320</v>
      </c>
      <c r="AU1222" s="132">
        <f t="shared" si="802"/>
        <v>0.78795000000000004</v>
      </c>
      <c r="AV1222" s="132">
        <f t="shared" si="803"/>
        <v>0.56135000000000002</v>
      </c>
      <c r="AW1222" s="132">
        <f t="shared" si="804"/>
        <v>0.58187</v>
      </c>
      <c r="AX1222" s="132">
        <f t="shared" si="805"/>
        <v>5.7700000000000008E-3</v>
      </c>
      <c r="AY1222" s="132">
        <f t="shared" si="806"/>
        <v>7.0700000000000008E-3</v>
      </c>
      <c r="AZ1222" s="132">
        <f t="shared" si="807"/>
        <v>0.28395000000000004</v>
      </c>
      <c r="BA1222" s="132">
        <f t="shared" si="808"/>
        <v>0.13761000000000001</v>
      </c>
      <c r="BB1222" s="132">
        <f t="shared" si="809"/>
        <v>0.85274000000000005</v>
      </c>
      <c r="BC1222" s="132">
        <f t="shared" si="810"/>
        <v>0.13281000000000001</v>
      </c>
      <c r="BD1222" s="132">
        <f t="shared" si="811"/>
        <v>0.13317000000000001</v>
      </c>
      <c r="BE1222" s="132">
        <f t="shared" si="812"/>
        <v>7.0060000000000011E-2</v>
      </c>
      <c r="BF1222" s="132">
        <f t="shared" si="813"/>
        <v>0.11378000000000001</v>
      </c>
      <c r="BG1222" s="132">
        <f t="shared" si="825"/>
        <v>1.2529999999999999E-2</v>
      </c>
      <c r="BH1222" s="132"/>
      <c r="BI1222" s="132">
        <f t="shared" si="786"/>
        <v>1.5285</v>
      </c>
      <c r="BJ1222" s="132">
        <f t="shared" si="786"/>
        <v>2.8019500000000002</v>
      </c>
      <c r="BK1222" s="132">
        <f t="shared" si="786"/>
        <v>4.0652499999999998</v>
      </c>
      <c r="BL1222" s="132">
        <f t="shared" si="814"/>
        <v>0.33660000000000001</v>
      </c>
      <c r="BM1222" s="132">
        <f t="shared" si="826"/>
        <v>1.7302000000000002</v>
      </c>
      <c r="BN1222" s="132">
        <f t="shared" si="815"/>
        <v>0.91486000000000012</v>
      </c>
      <c r="BO1222" s="132"/>
      <c r="BP1222" s="132">
        <f t="shared" si="827"/>
        <v>4.4177499999999998</v>
      </c>
      <c r="BQ1222" s="132">
        <f t="shared" si="828"/>
        <v>11.582000000000001</v>
      </c>
      <c r="BR1222" s="132">
        <f t="shared" si="829"/>
        <v>0.40043999999999996</v>
      </c>
      <c r="BS1222" s="132">
        <f t="shared" si="816"/>
        <v>0.1111</v>
      </c>
      <c r="BT1222" s="132">
        <f t="shared" si="817"/>
        <v>1.4717</v>
      </c>
      <c r="BU1222" s="132"/>
      <c r="BV1222" s="132">
        <f t="shared" si="830"/>
        <v>0.1216</v>
      </c>
      <c r="BW1222" s="133">
        <f t="shared" si="787"/>
        <v>1.0195000000000001</v>
      </c>
      <c r="BX1222" s="133">
        <f t="shared" si="787"/>
        <v>1.1011</v>
      </c>
      <c r="BY1222" s="133">
        <f t="shared" si="818"/>
        <v>0.35260000000000002</v>
      </c>
      <c r="BZ1222" s="133">
        <f t="shared" si="819"/>
        <v>0.34290000000000004</v>
      </c>
      <c r="CA1222" s="133">
        <f t="shared" si="820"/>
        <v>1.4700000000000001E-2</v>
      </c>
      <c r="CB1222" s="133">
        <f t="shared" si="821"/>
        <v>7.3585000000000003</v>
      </c>
      <c r="CC1222" s="133"/>
      <c r="CD1222" s="133">
        <f t="shared" si="822"/>
        <v>1.5</v>
      </c>
    </row>
    <row r="1223" spans="1:82" ht="15.75" x14ac:dyDescent="0.25">
      <c r="A1223" s="125">
        <v>44321</v>
      </c>
      <c r="B1223" s="138">
        <v>15245</v>
      </c>
      <c r="C1223" s="138">
        <v>55925</v>
      </c>
      <c r="D1223" s="138">
        <v>81241</v>
      </c>
      <c r="E1223" s="138">
        <v>17301</v>
      </c>
      <c r="F1223" s="138">
        <v>46190</v>
      </c>
      <c r="G1223" s="138">
        <v>1401</v>
      </c>
      <c r="H1223" s="138">
        <v>10908</v>
      </c>
      <c r="I1223" s="138">
        <v>12485</v>
      </c>
      <c r="J1223" s="138">
        <v>115062</v>
      </c>
      <c r="K1223" s="138">
        <v>87276</v>
      </c>
      <c r="L1223" s="138">
        <v>3498</v>
      </c>
      <c r="M1223" s="138">
        <v>18977</v>
      </c>
      <c r="N1223" s="138">
        <v>146</v>
      </c>
      <c r="O1223" s="138">
        <v>14467</v>
      </c>
      <c r="P1223" s="146">
        <v>15000</v>
      </c>
      <c r="Q1223" s="138">
        <v>3468</v>
      </c>
      <c r="R1223" s="138">
        <v>14818</v>
      </c>
      <c r="S1223" s="138">
        <v>68541</v>
      </c>
      <c r="T1223" s="138">
        <v>10585</v>
      </c>
      <c r="U1223" s="138">
        <v>3488</v>
      </c>
      <c r="V1223" s="138">
        <v>28628</v>
      </c>
      <c r="W1223" s="138">
        <v>37881</v>
      </c>
      <c r="X1223" s="138">
        <v>12967</v>
      </c>
      <c r="Y1223" s="138">
        <v>14051</v>
      </c>
      <c r="Z1223" s="146">
        <v>13281</v>
      </c>
      <c r="AA1223" s="138">
        <v>57364</v>
      </c>
      <c r="AB1223" s="146">
        <v>817</v>
      </c>
      <c r="AC1223" s="146">
        <v>731</v>
      </c>
      <c r="AD1223" s="138">
        <v>12562</v>
      </c>
      <c r="AE1223" s="138">
        <v>56900</v>
      </c>
      <c r="AF1223" s="138">
        <v>7216</v>
      </c>
      <c r="AG1223" s="138">
        <v>10680</v>
      </c>
      <c r="AH1223" s="138">
        <v>100210</v>
      </c>
      <c r="AI1223" s="138">
        <v>87090</v>
      </c>
      <c r="AJ1223" s="146">
        <v>373360</v>
      </c>
      <c r="AK1223" s="128">
        <f t="shared" si="797"/>
        <v>0.18977000000000002</v>
      </c>
      <c r="AL1223" s="129">
        <f t="shared" si="798"/>
        <v>1.5245</v>
      </c>
      <c r="AM1223" s="129">
        <f t="shared" si="799"/>
        <v>2.7962500000000001</v>
      </c>
      <c r="AN1223" s="129">
        <f t="shared" si="799"/>
        <v>4.0620500000000002</v>
      </c>
      <c r="AO1223" s="129">
        <f t="shared" si="800"/>
        <v>11.5062</v>
      </c>
      <c r="AP1223" s="129">
        <f t="shared" si="801"/>
        <v>4.3638000000000003</v>
      </c>
      <c r="AQ1223" s="129">
        <f t="shared" si="823"/>
        <v>1.0021</v>
      </c>
      <c r="AR1223" s="129">
        <f t="shared" si="823"/>
        <v>0.87090000000000012</v>
      </c>
      <c r="AT1223" s="131">
        <f t="shared" si="824"/>
        <v>44321</v>
      </c>
      <c r="AU1223" s="132">
        <f t="shared" si="802"/>
        <v>0.56900000000000006</v>
      </c>
      <c r="AV1223" s="132">
        <f t="shared" si="803"/>
        <v>0.57364000000000004</v>
      </c>
      <c r="AW1223" s="132">
        <f t="shared" si="804"/>
        <v>0.68541000000000007</v>
      </c>
      <c r="AX1223" s="132">
        <f t="shared" si="805"/>
        <v>7.3100000000000005E-3</v>
      </c>
      <c r="AY1223" s="132">
        <f t="shared" si="806"/>
        <v>8.1700000000000002E-3</v>
      </c>
      <c r="AZ1223" s="132">
        <f t="shared" si="807"/>
        <v>0.28628000000000003</v>
      </c>
      <c r="BA1223" s="132">
        <f t="shared" si="808"/>
        <v>0.14051000000000002</v>
      </c>
      <c r="BB1223" s="132">
        <f t="shared" si="809"/>
        <v>0.75762000000000007</v>
      </c>
      <c r="BC1223" s="132">
        <f t="shared" si="810"/>
        <v>0.13281000000000001</v>
      </c>
      <c r="BD1223" s="132">
        <f t="shared" si="811"/>
        <v>0.12967000000000001</v>
      </c>
      <c r="BE1223" s="132">
        <f t="shared" si="812"/>
        <v>7.2160000000000002E-2</v>
      </c>
      <c r="BF1223" s="132">
        <f t="shared" si="813"/>
        <v>0.12562000000000001</v>
      </c>
      <c r="BG1223" s="132">
        <f t="shared" si="825"/>
        <v>1.068E-2</v>
      </c>
      <c r="BH1223" s="132"/>
      <c r="BI1223" s="132">
        <f t="shared" si="786"/>
        <v>1.5245</v>
      </c>
      <c r="BJ1223" s="132">
        <f t="shared" si="786"/>
        <v>2.7962500000000001</v>
      </c>
      <c r="BK1223" s="132">
        <f t="shared" si="786"/>
        <v>4.0620500000000002</v>
      </c>
      <c r="BL1223" s="132">
        <f t="shared" si="814"/>
        <v>0.3488</v>
      </c>
      <c r="BM1223" s="132">
        <f t="shared" si="826"/>
        <v>1.7301000000000002</v>
      </c>
      <c r="BN1223" s="132">
        <f t="shared" si="815"/>
        <v>0.92380000000000007</v>
      </c>
      <c r="BO1223" s="132"/>
      <c r="BP1223" s="132">
        <f t="shared" si="827"/>
        <v>4.3638000000000003</v>
      </c>
      <c r="BQ1223" s="132">
        <f t="shared" si="828"/>
        <v>11.5062</v>
      </c>
      <c r="BR1223" s="132">
        <f t="shared" si="829"/>
        <v>0.37335999999999997</v>
      </c>
      <c r="BS1223" s="132">
        <f t="shared" si="816"/>
        <v>0.10585000000000001</v>
      </c>
      <c r="BT1223" s="132">
        <f t="shared" si="817"/>
        <v>1.4818</v>
      </c>
      <c r="BU1223" s="132"/>
      <c r="BV1223" s="132">
        <f t="shared" si="830"/>
        <v>0.1401</v>
      </c>
      <c r="BW1223" s="133">
        <f t="shared" si="787"/>
        <v>1.0908</v>
      </c>
      <c r="BX1223" s="133">
        <f t="shared" si="787"/>
        <v>1.2485000000000002</v>
      </c>
      <c r="BY1223" s="133">
        <f t="shared" si="818"/>
        <v>0.3468</v>
      </c>
      <c r="BZ1223" s="133">
        <f t="shared" si="819"/>
        <v>0.3498</v>
      </c>
      <c r="CA1223" s="133">
        <f t="shared" si="820"/>
        <v>1.46E-2</v>
      </c>
      <c r="CB1223" s="133">
        <f t="shared" si="821"/>
        <v>7.2335000000000003</v>
      </c>
      <c r="CC1223" s="133"/>
      <c r="CD1223" s="133">
        <f t="shared" si="822"/>
        <v>1.5</v>
      </c>
    </row>
    <row r="1224" spans="1:82" ht="15.75" x14ac:dyDescent="0.25">
      <c r="A1224" s="125">
        <v>44322</v>
      </c>
      <c r="B1224" s="138">
        <v>15010</v>
      </c>
      <c r="C1224" s="138">
        <v>54770</v>
      </c>
      <c r="D1224" s="138">
        <v>79544</v>
      </c>
      <c r="E1224" s="138">
        <v>17367</v>
      </c>
      <c r="F1224" s="138">
        <v>46147</v>
      </c>
      <c r="G1224" s="138">
        <v>1403</v>
      </c>
      <c r="H1224" s="138">
        <v>9908</v>
      </c>
      <c r="I1224" s="138">
        <v>11004</v>
      </c>
      <c r="J1224" s="138">
        <v>113236</v>
      </c>
      <c r="K1224" s="138">
        <v>87030</v>
      </c>
      <c r="L1224" s="138">
        <v>3403</v>
      </c>
      <c r="M1224" s="138">
        <v>18260</v>
      </c>
      <c r="N1224" s="138">
        <v>132</v>
      </c>
      <c r="O1224" s="138">
        <v>13939</v>
      </c>
      <c r="P1224" s="146">
        <v>15000</v>
      </c>
      <c r="Q1224" s="138">
        <v>3379</v>
      </c>
      <c r="R1224" s="138">
        <v>14250</v>
      </c>
      <c r="S1224" s="138">
        <v>76139</v>
      </c>
      <c r="T1224" s="138">
        <v>11112</v>
      </c>
      <c r="U1224" s="138">
        <v>3399</v>
      </c>
      <c r="V1224" s="138">
        <v>27962</v>
      </c>
      <c r="W1224" s="138">
        <v>31503</v>
      </c>
      <c r="X1224" s="138">
        <v>12492</v>
      </c>
      <c r="Y1224" s="138">
        <v>13476</v>
      </c>
      <c r="Z1224" s="146">
        <v>13281</v>
      </c>
      <c r="AA1224" s="138">
        <v>55972</v>
      </c>
      <c r="AB1224" s="138">
        <v>799</v>
      </c>
      <c r="AC1224" s="138">
        <v>688</v>
      </c>
      <c r="AD1224" s="138">
        <v>11545</v>
      </c>
      <c r="AE1224" s="138">
        <v>30519</v>
      </c>
      <c r="AF1224" s="138">
        <v>6631</v>
      </c>
      <c r="AG1224" s="138">
        <v>0</v>
      </c>
      <c r="AH1224" s="138">
        <v>68430</v>
      </c>
      <c r="AI1224" s="138">
        <v>49240</v>
      </c>
      <c r="AJ1224" s="138">
        <v>399500</v>
      </c>
      <c r="AK1224" s="128">
        <f t="shared" si="797"/>
        <v>0.18260000000000001</v>
      </c>
      <c r="AL1224" s="129">
        <f t="shared" si="798"/>
        <v>1.5010000000000001</v>
      </c>
      <c r="AM1224" s="129">
        <f t="shared" si="799"/>
        <v>2.7385000000000002</v>
      </c>
      <c r="AN1224" s="129">
        <f t="shared" si="799"/>
        <v>3.9772000000000003</v>
      </c>
      <c r="AO1224" s="129">
        <f t="shared" si="800"/>
        <v>11.323600000000001</v>
      </c>
      <c r="AP1224" s="129">
        <f t="shared" si="801"/>
        <v>4.3515000000000006</v>
      </c>
      <c r="AQ1224" s="129">
        <f t="shared" si="823"/>
        <v>0.68430000000000002</v>
      </c>
      <c r="AR1224" s="129">
        <f t="shared" si="823"/>
        <v>0.49240000000000006</v>
      </c>
      <c r="AT1224" s="131">
        <f t="shared" si="824"/>
        <v>44322</v>
      </c>
      <c r="AU1224" s="132">
        <f t="shared" si="802"/>
        <v>0.30519000000000002</v>
      </c>
      <c r="AV1224" s="132">
        <f t="shared" si="803"/>
        <v>0.55972</v>
      </c>
      <c r="AW1224" s="132">
        <f t="shared" si="804"/>
        <v>0.76139000000000001</v>
      </c>
      <c r="AX1224" s="132">
        <f t="shared" si="805"/>
        <v>6.8800000000000007E-3</v>
      </c>
      <c r="AY1224" s="132">
        <f t="shared" si="806"/>
        <v>7.9900000000000006E-3</v>
      </c>
      <c r="AZ1224" s="132">
        <f t="shared" si="807"/>
        <v>0.27962000000000004</v>
      </c>
      <c r="BA1224" s="132">
        <f t="shared" si="808"/>
        <v>0.13476000000000002</v>
      </c>
      <c r="BB1224" s="132">
        <f t="shared" si="809"/>
        <v>0.63006000000000006</v>
      </c>
      <c r="BC1224" s="132">
        <f t="shared" si="810"/>
        <v>0.13281000000000001</v>
      </c>
      <c r="BD1224" s="132">
        <f t="shared" si="811"/>
        <v>0.12492000000000002</v>
      </c>
      <c r="BE1224" s="132">
        <f t="shared" si="812"/>
        <v>6.6310000000000008E-2</v>
      </c>
      <c r="BF1224" s="132">
        <f t="shared" si="813"/>
        <v>0.11545000000000001</v>
      </c>
      <c r="BG1224" s="132">
        <f t="shared" si="825"/>
        <v>0</v>
      </c>
      <c r="BH1224" s="132"/>
      <c r="BI1224" s="132">
        <f t="shared" ref="BI1224:BK1279" si="831">(AL1224)</f>
        <v>1.5010000000000001</v>
      </c>
      <c r="BJ1224" s="132">
        <f t="shared" si="831"/>
        <v>2.7385000000000002</v>
      </c>
      <c r="BK1224" s="132">
        <f t="shared" si="831"/>
        <v>3.9772000000000003</v>
      </c>
      <c r="BL1224" s="132">
        <f t="shared" si="814"/>
        <v>0.33990000000000004</v>
      </c>
      <c r="BM1224" s="132">
        <f t="shared" si="826"/>
        <v>1.7367000000000001</v>
      </c>
      <c r="BN1224" s="132">
        <f t="shared" si="815"/>
        <v>0.92294000000000009</v>
      </c>
      <c r="BO1224" s="132"/>
      <c r="BP1224" s="132">
        <f t="shared" si="827"/>
        <v>4.3515000000000006</v>
      </c>
      <c r="BQ1224" s="132">
        <f t="shared" si="828"/>
        <v>11.323600000000001</v>
      </c>
      <c r="BR1224" s="132">
        <f t="shared" si="829"/>
        <v>0.39949999999999997</v>
      </c>
      <c r="BS1224" s="132">
        <f t="shared" si="816"/>
        <v>0.11112000000000001</v>
      </c>
      <c r="BT1224" s="132">
        <f t="shared" si="817"/>
        <v>1.425</v>
      </c>
      <c r="BU1224" s="132"/>
      <c r="BV1224" s="132">
        <f t="shared" si="830"/>
        <v>0.14030000000000001</v>
      </c>
      <c r="BW1224" s="133">
        <f t="shared" si="787"/>
        <v>0.99080000000000001</v>
      </c>
      <c r="BX1224" s="133">
        <f t="shared" si="787"/>
        <v>1.1004</v>
      </c>
      <c r="BY1224" s="133">
        <f t="shared" si="818"/>
        <v>0.33790000000000003</v>
      </c>
      <c r="BZ1224" s="133">
        <f t="shared" si="819"/>
        <v>0.34029999999999999</v>
      </c>
      <c r="CA1224" s="133">
        <f t="shared" si="820"/>
        <v>1.32E-2</v>
      </c>
      <c r="CB1224" s="133">
        <f t="shared" si="821"/>
        <v>6.9695</v>
      </c>
      <c r="CC1224" s="133"/>
      <c r="CD1224" s="133">
        <f t="shared" si="822"/>
        <v>1.5</v>
      </c>
    </row>
    <row r="1225" spans="1:82" ht="15.75" x14ac:dyDescent="0.25">
      <c r="A1225" s="125">
        <v>44323</v>
      </c>
      <c r="B1225" s="126">
        <v>14942</v>
      </c>
      <c r="C1225" s="126">
        <v>54405</v>
      </c>
      <c r="D1225" s="126">
        <v>79338</v>
      </c>
      <c r="E1225" s="126">
        <v>17134</v>
      </c>
      <c r="F1225" s="126">
        <v>46390</v>
      </c>
      <c r="G1225" s="126">
        <v>1429</v>
      </c>
      <c r="H1225" s="126">
        <v>10188</v>
      </c>
      <c r="I1225" s="126">
        <v>11184</v>
      </c>
      <c r="J1225" s="126">
        <v>114443</v>
      </c>
      <c r="K1225" s="126">
        <v>87057</v>
      </c>
      <c r="L1225" s="126">
        <v>3415</v>
      </c>
      <c r="M1225" s="126">
        <v>19011</v>
      </c>
      <c r="N1225" s="126">
        <v>118</v>
      </c>
      <c r="O1225" s="126">
        <v>14479</v>
      </c>
      <c r="P1225" s="146">
        <v>15000</v>
      </c>
      <c r="Q1225" s="126">
        <v>3416</v>
      </c>
      <c r="R1225" s="126">
        <v>14548</v>
      </c>
      <c r="S1225" s="126">
        <v>75487</v>
      </c>
      <c r="T1225" s="126">
        <v>10954</v>
      </c>
      <c r="U1225" s="126">
        <v>3431</v>
      </c>
      <c r="V1225" s="126">
        <v>27526</v>
      </c>
      <c r="W1225" s="126">
        <v>32380</v>
      </c>
      <c r="X1225" s="126">
        <v>12508</v>
      </c>
      <c r="Y1225" s="126">
        <v>13334</v>
      </c>
      <c r="Z1225" s="146">
        <v>13281</v>
      </c>
      <c r="AA1225" s="135">
        <v>56306</v>
      </c>
      <c r="AB1225" s="126">
        <v>906</v>
      </c>
      <c r="AC1225" s="126">
        <v>637</v>
      </c>
      <c r="AD1225" s="126">
        <v>6705</v>
      </c>
      <c r="AE1225" s="126">
        <v>31162</v>
      </c>
      <c r="AF1225" s="126">
        <v>7481</v>
      </c>
      <c r="AG1225" s="126">
        <v>10930</v>
      </c>
      <c r="AH1225" s="126">
        <v>98870</v>
      </c>
      <c r="AI1225" s="126">
        <v>71000</v>
      </c>
      <c r="AJ1225" s="126">
        <v>398060</v>
      </c>
      <c r="AK1225" s="128">
        <f t="shared" si="797"/>
        <v>0.19011000000000003</v>
      </c>
      <c r="AL1225" s="129">
        <f t="shared" si="798"/>
        <v>1.4942</v>
      </c>
      <c r="AM1225" s="129">
        <f t="shared" si="799"/>
        <v>2.7202500000000001</v>
      </c>
      <c r="AN1225" s="129">
        <f t="shared" si="799"/>
        <v>3.9669000000000003</v>
      </c>
      <c r="AO1225" s="129">
        <f t="shared" si="800"/>
        <v>11.4443</v>
      </c>
      <c r="AP1225" s="129">
        <f t="shared" si="801"/>
        <v>4.3528500000000001</v>
      </c>
      <c r="AQ1225" s="129">
        <f t="shared" si="823"/>
        <v>0.98870000000000013</v>
      </c>
      <c r="AR1225" s="129">
        <f t="shared" si="823"/>
        <v>0.71000000000000008</v>
      </c>
      <c r="AT1225" s="131">
        <f t="shared" si="824"/>
        <v>44323</v>
      </c>
      <c r="AU1225" s="132">
        <f t="shared" si="802"/>
        <v>0.31162000000000001</v>
      </c>
      <c r="AV1225" s="132">
        <f t="shared" si="803"/>
        <v>0.56306</v>
      </c>
      <c r="AW1225" s="132">
        <f t="shared" si="804"/>
        <v>0.75487000000000004</v>
      </c>
      <c r="AX1225" s="132">
        <f t="shared" si="805"/>
        <v>6.3700000000000007E-3</v>
      </c>
      <c r="AY1225" s="132">
        <f t="shared" si="806"/>
        <v>9.0600000000000003E-3</v>
      </c>
      <c r="AZ1225" s="132">
        <f t="shared" si="807"/>
        <v>0.27526</v>
      </c>
      <c r="BA1225" s="132">
        <f t="shared" si="808"/>
        <v>0.13334000000000001</v>
      </c>
      <c r="BB1225" s="132">
        <f t="shared" si="809"/>
        <v>0.64760000000000006</v>
      </c>
      <c r="BC1225" s="132">
        <f t="shared" si="810"/>
        <v>0.13281000000000001</v>
      </c>
      <c r="BD1225" s="132">
        <f t="shared" si="811"/>
        <v>0.12508</v>
      </c>
      <c r="BE1225" s="132">
        <f t="shared" si="812"/>
        <v>7.4810000000000001E-2</v>
      </c>
      <c r="BF1225" s="132">
        <f t="shared" si="813"/>
        <v>6.7050000000000012E-2</v>
      </c>
      <c r="BG1225" s="132">
        <f t="shared" si="825"/>
        <v>1.0929999999999999E-2</v>
      </c>
      <c r="BH1225" s="132"/>
      <c r="BI1225" s="132">
        <f t="shared" si="831"/>
        <v>1.4942</v>
      </c>
      <c r="BJ1225" s="132">
        <f t="shared" si="831"/>
        <v>2.7202500000000001</v>
      </c>
      <c r="BK1225" s="132">
        <f t="shared" si="831"/>
        <v>3.9669000000000003</v>
      </c>
      <c r="BL1225" s="132">
        <f t="shared" si="814"/>
        <v>0.34310000000000002</v>
      </c>
      <c r="BM1225" s="132">
        <f t="shared" si="826"/>
        <v>1.7134</v>
      </c>
      <c r="BN1225" s="132">
        <f t="shared" si="815"/>
        <v>0.92780000000000007</v>
      </c>
      <c r="BO1225" s="132"/>
      <c r="BP1225" s="132">
        <f t="shared" si="827"/>
        <v>4.3528500000000001</v>
      </c>
      <c r="BQ1225" s="132">
        <f t="shared" si="828"/>
        <v>11.4443</v>
      </c>
      <c r="BR1225" s="132">
        <f t="shared" si="829"/>
        <v>0.39805999999999997</v>
      </c>
      <c r="BS1225" s="132">
        <f t="shared" si="816"/>
        <v>0.10954000000000001</v>
      </c>
      <c r="BT1225" s="132">
        <f t="shared" si="817"/>
        <v>1.4548000000000001</v>
      </c>
      <c r="BU1225" s="132"/>
      <c r="BV1225" s="132">
        <f t="shared" si="830"/>
        <v>0.1429</v>
      </c>
      <c r="BW1225" s="133">
        <f t="shared" ref="BW1225:BX1279" si="832">(H1225)*0.0001</f>
        <v>1.0188000000000001</v>
      </c>
      <c r="BX1225" s="133">
        <f t="shared" si="832"/>
        <v>1.1184000000000001</v>
      </c>
      <c r="BY1225" s="133">
        <f t="shared" si="818"/>
        <v>0.34160000000000001</v>
      </c>
      <c r="BZ1225" s="133">
        <f t="shared" si="819"/>
        <v>0.34150000000000003</v>
      </c>
      <c r="CA1225" s="133">
        <f t="shared" si="820"/>
        <v>1.18E-2</v>
      </c>
      <c r="CB1225" s="133">
        <f t="shared" si="821"/>
        <v>7.2395000000000005</v>
      </c>
      <c r="CC1225" s="133"/>
      <c r="CD1225" s="133">
        <f t="shared" si="822"/>
        <v>1.5</v>
      </c>
    </row>
    <row r="1226" spans="1:82" ht="15.75" x14ac:dyDescent="0.25">
      <c r="A1226" s="125">
        <v>44324</v>
      </c>
      <c r="B1226" s="126">
        <v>15364</v>
      </c>
      <c r="C1226" s="126">
        <v>54932</v>
      </c>
      <c r="D1226" s="126">
        <v>79954</v>
      </c>
      <c r="E1226" s="126">
        <v>16416</v>
      </c>
      <c r="F1226" s="126">
        <v>47852</v>
      </c>
      <c r="G1226" s="126">
        <v>1590</v>
      </c>
      <c r="H1226" s="126">
        <v>10659</v>
      </c>
      <c r="I1226" s="126">
        <v>12368</v>
      </c>
      <c r="J1226" s="126">
        <v>113361</v>
      </c>
      <c r="K1226" s="126">
        <v>84958</v>
      </c>
      <c r="L1226" s="126">
        <v>3393</v>
      </c>
      <c r="M1226" s="126">
        <v>19878</v>
      </c>
      <c r="N1226" s="126">
        <v>87</v>
      </c>
      <c r="O1226" s="126">
        <v>16683</v>
      </c>
      <c r="P1226" s="146">
        <v>15000</v>
      </c>
      <c r="Q1226" s="126">
        <v>3426</v>
      </c>
      <c r="R1226" s="126">
        <v>14673</v>
      </c>
      <c r="S1226" s="126">
        <v>72047</v>
      </c>
      <c r="T1226" s="126">
        <v>12313</v>
      </c>
      <c r="U1226" s="126">
        <v>3198</v>
      </c>
      <c r="V1226" s="126">
        <v>28775</v>
      </c>
      <c r="W1226" s="126">
        <v>31512</v>
      </c>
      <c r="X1226" s="126">
        <v>12483</v>
      </c>
      <c r="Y1226" s="126">
        <v>13485</v>
      </c>
      <c r="Z1226" s="146">
        <v>13281</v>
      </c>
      <c r="AA1226" s="126">
        <v>57409</v>
      </c>
      <c r="AB1226" s="126">
        <v>831</v>
      </c>
      <c r="AC1226" s="126">
        <v>814</v>
      </c>
      <c r="AD1226" s="126">
        <v>13728</v>
      </c>
      <c r="AE1226" s="126">
        <v>40602</v>
      </c>
      <c r="AF1226" s="126">
        <v>5303</v>
      </c>
      <c r="AG1226" s="126">
        <v>6920</v>
      </c>
      <c r="AH1226" s="126">
        <v>111720</v>
      </c>
      <c r="AI1226" s="126">
        <v>93250</v>
      </c>
      <c r="AJ1226" s="126">
        <v>277280</v>
      </c>
      <c r="AK1226" s="128">
        <f t="shared" si="797"/>
        <v>0.19878000000000001</v>
      </c>
      <c r="AL1226" s="129">
        <f t="shared" si="798"/>
        <v>1.5364</v>
      </c>
      <c r="AM1226" s="129">
        <f t="shared" si="799"/>
        <v>2.7465999999999999</v>
      </c>
      <c r="AN1226" s="129">
        <f t="shared" si="799"/>
        <v>3.9977</v>
      </c>
      <c r="AO1226" s="129">
        <f t="shared" si="800"/>
        <v>11.3361</v>
      </c>
      <c r="AP1226" s="129">
        <f t="shared" si="801"/>
        <v>4.2479000000000005</v>
      </c>
      <c r="AQ1226" s="129">
        <f t="shared" si="823"/>
        <v>1.1172000000000002</v>
      </c>
      <c r="AR1226" s="129">
        <f t="shared" si="823"/>
        <v>0.93250000000000011</v>
      </c>
      <c r="AT1226" s="131">
        <f t="shared" si="824"/>
        <v>44324</v>
      </c>
      <c r="AU1226" s="132">
        <f t="shared" si="802"/>
        <v>0.40602000000000005</v>
      </c>
      <c r="AV1226" s="132">
        <f t="shared" si="803"/>
        <v>0.5740900000000001</v>
      </c>
      <c r="AW1226" s="132">
        <f t="shared" si="804"/>
        <v>0.72047000000000005</v>
      </c>
      <c r="AX1226" s="132">
        <f t="shared" si="805"/>
        <v>8.1400000000000014E-3</v>
      </c>
      <c r="AY1226" s="132">
        <f t="shared" si="806"/>
        <v>8.3100000000000014E-3</v>
      </c>
      <c r="AZ1226" s="132">
        <f t="shared" si="807"/>
        <v>0.28775000000000001</v>
      </c>
      <c r="BA1226" s="132">
        <f t="shared" si="808"/>
        <v>0.13485</v>
      </c>
      <c r="BB1226" s="132">
        <f t="shared" si="809"/>
        <v>0.63024000000000002</v>
      </c>
      <c r="BC1226" s="132">
        <f t="shared" si="810"/>
        <v>0.13281000000000001</v>
      </c>
      <c r="BD1226" s="132">
        <f t="shared" si="811"/>
        <v>0.12483000000000001</v>
      </c>
      <c r="BE1226" s="132">
        <f t="shared" si="812"/>
        <v>5.3030000000000008E-2</v>
      </c>
      <c r="BF1226" s="132">
        <f t="shared" si="813"/>
        <v>0.13728000000000001</v>
      </c>
      <c r="BG1226" s="132">
        <f t="shared" si="825"/>
        <v>6.9199999999999999E-3</v>
      </c>
      <c r="BH1226" s="132"/>
      <c r="BI1226" s="132">
        <f t="shared" si="831"/>
        <v>1.5364</v>
      </c>
      <c r="BJ1226" s="132">
        <f t="shared" si="831"/>
        <v>2.7465999999999999</v>
      </c>
      <c r="BK1226" s="132">
        <f t="shared" si="831"/>
        <v>3.9977</v>
      </c>
      <c r="BL1226" s="132">
        <f t="shared" si="814"/>
        <v>0.31980000000000003</v>
      </c>
      <c r="BM1226" s="132">
        <f t="shared" si="826"/>
        <v>1.6416000000000002</v>
      </c>
      <c r="BN1226" s="132">
        <f t="shared" si="815"/>
        <v>0.95704000000000011</v>
      </c>
      <c r="BO1226" s="132"/>
      <c r="BP1226" s="132">
        <f t="shared" si="827"/>
        <v>4.2479000000000005</v>
      </c>
      <c r="BQ1226" s="132">
        <f t="shared" si="828"/>
        <v>11.3361</v>
      </c>
      <c r="BR1226" s="132">
        <f t="shared" si="829"/>
        <v>0.27727999999999997</v>
      </c>
      <c r="BS1226" s="132">
        <f t="shared" si="816"/>
        <v>0.12313</v>
      </c>
      <c r="BT1226" s="132">
        <f t="shared" si="817"/>
        <v>1.4673</v>
      </c>
      <c r="BU1226" s="132"/>
      <c r="BV1226" s="132">
        <f t="shared" si="830"/>
        <v>0.159</v>
      </c>
      <c r="BW1226" s="133">
        <f t="shared" si="832"/>
        <v>1.0659000000000001</v>
      </c>
      <c r="BX1226" s="133">
        <f t="shared" si="832"/>
        <v>1.2368000000000001</v>
      </c>
      <c r="BY1226" s="133">
        <f t="shared" si="818"/>
        <v>0.34260000000000002</v>
      </c>
      <c r="BZ1226" s="133">
        <f t="shared" si="819"/>
        <v>0.33929999999999999</v>
      </c>
      <c r="CA1226" s="133">
        <f t="shared" si="820"/>
        <v>8.7000000000000011E-3</v>
      </c>
      <c r="CB1226" s="133">
        <f t="shared" si="821"/>
        <v>8.3414999999999999</v>
      </c>
      <c r="CC1226" s="133"/>
      <c r="CD1226" s="133">
        <f t="shared" si="822"/>
        <v>1.5</v>
      </c>
    </row>
    <row r="1227" spans="1:82" ht="15.75" x14ac:dyDescent="0.25">
      <c r="A1227" s="125">
        <v>44325</v>
      </c>
      <c r="B1227" s="126">
        <v>15477</v>
      </c>
      <c r="C1227" s="126">
        <v>55728</v>
      </c>
      <c r="D1227" s="126">
        <v>80999</v>
      </c>
      <c r="E1227" s="126">
        <v>16279</v>
      </c>
      <c r="F1227" s="126">
        <v>48600</v>
      </c>
      <c r="G1227" s="126">
        <v>1503</v>
      </c>
      <c r="H1227" s="126">
        <v>10399</v>
      </c>
      <c r="I1227" s="126">
        <v>12055</v>
      </c>
      <c r="J1227" s="126">
        <v>114726</v>
      </c>
      <c r="K1227" s="126">
        <v>86906</v>
      </c>
      <c r="L1227" s="126">
        <v>3290</v>
      </c>
      <c r="M1227" s="126">
        <v>20520</v>
      </c>
      <c r="N1227" s="126">
        <v>100</v>
      </c>
      <c r="O1227" s="126">
        <v>15409</v>
      </c>
      <c r="P1227" s="146">
        <v>15000</v>
      </c>
      <c r="Q1227" s="126">
        <v>3466</v>
      </c>
      <c r="R1227" s="126">
        <v>13954</v>
      </c>
      <c r="S1227" s="126">
        <v>71603</v>
      </c>
      <c r="T1227" s="126">
        <v>10387</v>
      </c>
      <c r="U1227" s="126">
        <v>3266</v>
      </c>
      <c r="V1227" s="126">
        <v>30320</v>
      </c>
      <c r="W1227" s="126">
        <v>30803</v>
      </c>
      <c r="X1227" s="126">
        <v>12679</v>
      </c>
      <c r="Y1227" s="126">
        <v>13899</v>
      </c>
      <c r="Z1227" s="146">
        <v>13281</v>
      </c>
      <c r="AA1227" s="126">
        <v>57671</v>
      </c>
      <c r="AB1227" s="135">
        <v>904</v>
      </c>
      <c r="AC1227" s="126">
        <v>886</v>
      </c>
      <c r="AD1227" s="126">
        <v>11977</v>
      </c>
      <c r="AE1227" s="126">
        <v>53070</v>
      </c>
      <c r="AF1227" s="126">
        <v>5389</v>
      </c>
      <c r="AG1227" s="126">
        <v>4480</v>
      </c>
      <c r="AH1227" s="126">
        <v>103530</v>
      </c>
      <c r="AI1227" s="126">
        <v>85220</v>
      </c>
      <c r="AJ1227" s="126">
        <v>397360</v>
      </c>
      <c r="AK1227" s="128">
        <f t="shared" si="797"/>
        <v>0.20520000000000002</v>
      </c>
      <c r="AL1227" s="129">
        <f t="shared" si="798"/>
        <v>1.5477000000000001</v>
      </c>
      <c r="AM1227" s="129">
        <f t="shared" si="799"/>
        <v>2.7864</v>
      </c>
      <c r="AN1227" s="129">
        <f t="shared" si="799"/>
        <v>4.0499499999999999</v>
      </c>
      <c r="AO1227" s="129">
        <f t="shared" si="800"/>
        <v>11.4726</v>
      </c>
      <c r="AP1227" s="129">
        <f t="shared" si="801"/>
        <v>4.3452999999999999</v>
      </c>
      <c r="AQ1227" s="129">
        <f t="shared" si="823"/>
        <v>1.0353000000000001</v>
      </c>
      <c r="AR1227" s="129">
        <f t="shared" si="823"/>
        <v>0.85220000000000007</v>
      </c>
      <c r="AT1227" s="131">
        <f t="shared" si="824"/>
        <v>44325</v>
      </c>
      <c r="AU1227" s="132">
        <f t="shared" si="802"/>
        <v>0.53070000000000006</v>
      </c>
      <c r="AV1227" s="132">
        <f t="shared" si="803"/>
        <v>0.57671000000000006</v>
      </c>
      <c r="AW1227" s="132">
        <f t="shared" si="804"/>
        <v>0.71603000000000006</v>
      </c>
      <c r="AX1227" s="132">
        <f t="shared" si="805"/>
        <v>8.8600000000000016E-3</v>
      </c>
      <c r="AY1227" s="132">
        <f t="shared" si="806"/>
        <v>9.0400000000000012E-3</v>
      </c>
      <c r="AZ1227" s="132">
        <f t="shared" si="807"/>
        <v>0.30320000000000003</v>
      </c>
      <c r="BA1227" s="132">
        <f t="shared" si="808"/>
        <v>0.13899</v>
      </c>
      <c r="BB1227" s="132">
        <f t="shared" si="809"/>
        <v>0.61606000000000005</v>
      </c>
      <c r="BC1227" s="132">
        <f t="shared" si="810"/>
        <v>0.13281000000000001</v>
      </c>
      <c r="BD1227" s="132">
        <f t="shared" si="811"/>
        <v>0.12679000000000001</v>
      </c>
      <c r="BE1227" s="132">
        <f t="shared" si="812"/>
        <v>5.3890000000000007E-2</v>
      </c>
      <c r="BF1227" s="132">
        <f t="shared" si="813"/>
        <v>0.11977000000000002</v>
      </c>
      <c r="BG1227" s="132">
        <f t="shared" si="825"/>
        <v>4.4799999999999996E-3</v>
      </c>
      <c r="BH1227" s="132"/>
      <c r="BI1227" s="132">
        <f t="shared" si="831"/>
        <v>1.5477000000000001</v>
      </c>
      <c r="BJ1227" s="132">
        <f t="shared" si="831"/>
        <v>2.7864</v>
      </c>
      <c r="BK1227" s="132">
        <f t="shared" si="831"/>
        <v>4.0499499999999999</v>
      </c>
      <c r="BL1227" s="132">
        <f t="shared" si="814"/>
        <v>0.3266</v>
      </c>
      <c r="BM1227" s="132">
        <f t="shared" si="826"/>
        <v>1.6279000000000001</v>
      </c>
      <c r="BN1227" s="132">
        <f t="shared" si="815"/>
        <v>0.97200000000000009</v>
      </c>
      <c r="BO1227" s="132"/>
      <c r="BP1227" s="132">
        <f t="shared" si="827"/>
        <v>4.3452999999999999</v>
      </c>
      <c r="BQ1227" s="132">
        <f t="shared" si="828"/>
        <v>11.4726</v>
      </c>
      <c r="BR1227" s="132">
        <f t="shared" si="829"/>
        <v>0.39735999999999999</v>
      </c>
      <c r="BS1227" s="132">
        <f t="shared" si="816"/>
        <v>0.10387</v>
      </c>
      <c r="BT1227" s="132">
        <f t="shared" si="817"/>
        <v>1.3954</v>
      </c>
      <c r="BU1227" s="132"/>
      <c r="BV1227" s="132">
        <f t="shared" si="830"/>
        <v>0.15030000000000002</v>
      </c>
      <c r="BW1227" s="133">
        <f t="shared" si="832"/>
        <v>1.0399</v>
      </c>
      <c r="BX1227" s="133">
        <f t="shared" si="832"/>
        <v>1.2055</v>
      </c>
      <c r="BY1227" s="133">
        <f t="shared" si="818"/>
        <v>0.34660000000000002</v>
      </c>
      <c r="BZ1227" s="133">
        <f t="shared" si="819"/>
        <v>0.32900000000000001</v>
      </c>
      <c r="CA1227" s="133">
        <f t="shared" si="820"/>
        <v>0.01</v>
      </c>
      <c r="CB1227" s="133">
        <f t="shared" si="821"/>
        <v>7.7045000000000003</v>
      </c>
      <c r="CC1227" s="133"/>
      <c r="CD1227" s="133">
        <f t="shared" si="822"/>
        <v>1.5</v>
      </c>
    </row>
    <row r="1228" spans="1:82" ht="15.75" x14ac:dyDescent="0.25">
      <c r="A1228" s="125">
        <v>44326</v>
      </c>
      <c r="B1228" s="138">
        <v>14761</v>
      </c>
      <c r="C1228" s="138">
        <v>54115</v>
      </c>
      <c r="D1228" s="138">
        <v>79164</v>
      </c>
      <c r="E1228" s="138">
        <v>16602</v>
      </c>
      <c r="F1228" s="138">
        <v>46150</v>
      </c>
      <c r="G1228" s="138">
        <v>1274</v>
      </c>
      <c r="H1228" s="138">
        <v>9553</v>
      </c>
      <c r="I1228" s="138">
        <v>11420</v>
      </c>
      <c r="J1228" s="138">
        <v>113497</v>
      </c>
      <c r="K1228" s="138">
        <v>85659</v>
      </c>
      <c r="L1228" s="138">
        <v>3306</v>
      </c>
      <c r="M1228" s="138">
        <v>18785</v>
      </c>
      <c r="N1228" s="138">
        <v>132</v>
      </c>
      <c r="O1228" s="138">
        <v>14544</v>
      </c>
      <c r="P1228" s="146">
        <v>15000</v>
      </c>
      <c r="Q1228" s="138">
        <v>3474</v>
      </c>
      <c r="R1228" s="138">
        <v>13839</v>
      </c>
      <c r="S1228" s="138">
        <v>75552</v>
      </c>
      <c r="T1228" s="138">
        <v>11483</v>
      </c>
      <c r="U1228" s="138">
        <v>3193</v>
      </c>
      <c r="V1228" s="138">
        <v>28053</v>
      </c>
      <c r="W1228" s="138">
        <v>29561</v>
      </c>
      <c r="X1228" s="138">
        <v>12174</v>
      </c>
      <c r="Y1228" s="138">
        <v>13240</v>
      </c>
      <c r="Z1228" s="146">
        <v>13281</v>
      </c>
      <c r="AA1228" s="138">
        <v>57732</v>
      </c>
      <c r="AB1228" s="138">
        <v>728</v>
      </c>
      <c r="AC1228" s="138">
        <v>500</v>
      </c>
      <c r="AD1228" s="138">
        <v>11216</v>
      </c>
      <c r="AE1228" s="138">
        <v>61984</v>
      </c>
      <c r="AF1228" s="138">
        <v>6240</v>
      </c>
      <c r="AG1228" s="138">
        <v>10630</v>
      </c>
      <c r="AH1228" s="138">
        <v>95110</v>
      </c>
      <c r="AI1228" s="138">
        <v>75220</v>
      </c>
      <c r="AJ1228" s="138">
        <v>390700</v>
      </c>
      <c r="AK1228" s="128">
        <f t="shared" si="797"/>
        <v>0.18785000000000002</v>
      </c>
      <c r="AL1228" s="129">
        <f t="shared" si="798"/>
        <v>1.4761</v>
      </c>
      <c r="AM1228" s="129">
        <f t="shared" si="799"/>
        <v>2.7057500000000001</v>
      </c>
      <c r="AN1228" s="129">
        <f t="shared" si="799"/>
        <v>3.9582000000000002</v>
      </c>
      <c r="AO1228" s="129">
        <f t="shared" si="800"/>
        <v>11.3497</v>
      </c>
      <c r="AP1228" s="129">
        <f t="shared" si="801"/>
        <v>4.2829500000000005</v>
      </c>
      <c r="AQ1228" s="129">
        <f t="shared" si="823"/>
        <v>0.95110000000000006</v>
      </c>
      <c r="AR1228" s="129">
        <f t="shared" si="823"/>
        <v>0.75220000000000009</v>
      </c>
      <c r="AT1228" s="131">
        <f t="shared" si="824"/>
        <v>44326</v>
      </c>
      <c r="AU1228" s="132">
        <f t="shared" si="802"/>
        <v>0.61984000000000006</v>
      </c>
      <c r="AV1228" s="132">
        <f t="shared" si="803"/>
        <v>0.57732000000000006</v>
      </c>
      <c r="AW1228" s="132">
        <f t="shared" si="804"/>
        <v>0.75552000000000008</v>
      </c>
      <c r="AX1228" s="132">
        <f t="shared" si="805"/>
        <v>5.0000000000000001E-3</v>
      </c>
      <c r="AY1228" s="132">
        <f t="shared" si="806"/>
        <v>7.2800000000000009E-3</v>
      </c>
      <c r="AZ1228" s="132">
        <f t="shared" si="807"/>
        <v>0.28053</v>
      </c>
      <c r="BA1228" s="132">
        <f t="shared" si="808"/>
        <v>0.13240000000000002</v>
      </c>
      <c r="BB1228" s="132">
        <f t="shared" si="809"/>
        <v>0.59122000000000008</v>
      </c>
      <c r="BC1228" s="132">
        <f t="shared" si="810"/>
        <v>0.13281000000000001</v>
      </c>
      <c r="BD1228" s="132">
        <f t="shared" si="811"/>
        <v>0.12174000000000001</v>
      </c>
      <c r="BE1228" s="132">
        <f t="shared" si="812"/>
        <v>6.2400000000000004E-2</v>
      </c>
      <c r="BF1228" s="132">
        <f t="shared" si="813"/>
        <v>0.11216000000000001</v>
      </c>
      <c r="BG1228" s="132">
        <f t="shared" si="825"/>
        <v>1.0629999999999999E-2</v>
      </c>
      <c r="BH1228" s="132"/>
      <c r="BI1228" s="132">
        <f t="shared" si="831"/>
        <v>1.4761</v>
      </c>
      <c r="BJ1228" s="132">
        <f t="shared" si="831"/>
        <v>2.7057500000000001</v>
      </c>
      <c r="BK1228" s="132">
        <f t="shared" si="831"/>
        <v>3.9582000000000002</v>
      </c>
      <c r="BL1228" s="132">
        <f t="shared" si="814"/>
        <v>0.31930000000000003</v>
      </c>
      <c r="BM1228" s="132">
        <f t="shared" si="826"/>
        <v>1.6602000000000001</v>
      </c>
      <c r="BN1228" s="132">
        <f t="shared" si="815"/>
        <v>0.92300000000000004</v>
      </c>
      <c r="BO1228" s="132"/>
      <c r="BP1228" s="132">
        <f t="shared" si="827"/>
        <v>4.2829500000000005</v>
      </c>
      <c r="BQ1228" s="132">
        <f t="shared" si="828"/>
        <v>11.3497</v>
      </c>
      <c r="BR1228" s="132">
        <f t="shared" si="829"/>
        <v>0.39069999999999999</v>
      </c>
      <c r="BS1228" s="132">
        <f t="shared" si="816"/>
        <v>0.11483000000000002</v>
      </c>
      <c r="BT1228" s="132">
        <f t="shared" si="817"/>
        <v>1.3839000000000001</v>
      </c>
      <c r="BU1228" s="132"/>
      <c r="BV1228" s="132">
        <f t="shared" si="830"/>
        <v>0.12740000000000001</v>
      </c>
      <c r="BW1228" s="133">
        <f t="shared" si="832"/>
        <v>0.95530000000000004</v>
      </c>
      <c r="BX1228" s="133">
        <f t="shared" si="832"/>
        <v>1.1420000000000001</v>
      </c>
      <c r="BY1228" s="133">
        <f t="shared" si="818"/>
        <v>0.34740000000000004</v>
      </c>
      <c r="BZ1228" s="133">
        <f t="shared" si="819"/>
        <v>0.3306</v>
      </c>
      <c r="CA1228" s="133">
        <f t="shared" si="820"/>
        <v>1.32E-2</v>
      </c>
      <c r="CB1228" s="133">
        <f t="shared" si="821"/>
        <v>7.2720000000000002</v>
      </c>
      <c r="CC1228" s="133"/>
      <c r="CD1228" s="133">
        <f t="shared" si="822"/>
        <v>1.5</v>
      </c>
    </row>
    <row r="1229" spans="1:82" ht="15.75" x14ac:dyDescent="0.25">
      <c r="A1229" s="125">
        <v>44327</v>
      </c>
      <c r="B1229" s="138">
        <v>14517</v>
      </c>
      <c r="C1229" s="138">
        <v>52994</v>
      </c>
      <c r="D1229" s="138">
        <v>77818</v>
      </c>
      <c r="E1229" s="138">
        <v>16469</v>
      </c>
      <c r="F1229" s="138">
        <v>45721</v>
      </c>
      <c r="G1229" s="138">
        <v>1220</v>
      </c>
      <c r="H1229" s="138">
        <v>9237</v>
      </c>
      <c r="I1229" s="138">
        <v>10947</v>
      </c>
      <c r="J1229" s="138">
        <v>111608</v>
      </c>
      <c r="K1229" s="138">
        <v>84179</v>
      </c>
      <c r="L1229" s="138">
        <v>3280</v>
      </c>
      <c r="M1229" s="138">
        <v>18254</v>
      </c>
      <c r="N1229" s="138">
        <v>159</v>
      </c>
      <c r="O1229" s="146">
        <v>14131</v>
      </c>
      <c r="P1229" s="146">
        <v>15000</v>
      </c>
      <c r="Q1229" s="146">
        <v>3305</v>
      </c>
      <c r="R1229" s="138">
        <v>14342</v>
      </c>
      <c r="S1229" s="138">
        <v>74895</v>
      </c>
      <c r="T1229" s="138">
        <v>10583</v>
      </c>
      <c r="U1229" s="138">
        <v>3214</v>
      </c>
      <c r="V1229" s="138">
        <v>27733</v>
      </c>
      <c r="W1229" s="138">
        <v>29433</v>
      </c>
      <c r="X1229" s="138">
        <v>11571</v>
      </c>
      <c r="Y1229" s="138">
        <v>13503</v>
      </c>
      <c r="Z1229" s="146">
        <v>13281</v>
      </c>
      <c r="AA1229" s="138">
        <v>55262</v>
      </c>
      <c r="AB1229" s="138">
        <v>723</v>
      </c>
      <c r="AC1229" s="138">
        <v>519</v>
      </c>
      <c r="AD1229" s="138">
        <v>9140</v>
      </c>
      <c r="AE1229" s="138">
        <v>76010</v>
      </c>
      <c r="AF1229" s="138">
        <v>6513</v>
      </c>
      <c r="AG1229" s="138">
        <v>0</v>
      </c>
      <c r="AH1229" s="138">
        <v>67700</v>
      </c>
      <c r="AI1229" s="138">
        <v>50330</v>
      </c>
      <c r="AJ1229" s="138">
        <v>389700</v>
      </c>
      <c r="AK1229" s="128">
        <f t="shared" si="797"/>
        <v>0.18254000000000001</v>
      </c>
      <c r="AL1229" s="129">
        <f t="shared" si="798"/>
        <v>1.4517</v>
      </c>
      <c r="AM1229" s="129">
        <f t="shared" si="799"/>
        <v>2.6497000000000002</v>
      </c>
      <c r="AN1229" s="129">
        <f t="shared" si="799"/>
        <v>3.8909000000000002</v>
      </c>
      <c r="AO1229" s="129">
        <f t="shared" si="800"/>
        <v>11.1608</v>
      </c>
      <c r="AP1229" s="129">
        <f t="shared" si="801"/>
        <v>4.2089500000000006</v>
      </c>
      <c r="AQ1229" s="129">
        <f t="shared" si="823"/>
        <v>0.67700000000000005</v>
      </c>
      <c r="AR1229" s="129">
        <f t="shared" si="823"/>
        <v>0.50330000000000008</v>
      </c>
      <c r="AT1229" s="131">
        <f t="shared" si="824"/>
        <v>44327</v>
      </c>
      <c r="AU1229" s="132">
        <f t="shared" si="802"/>
        <v>0.76010000000000011</v>
      </c>
      <c r="AV1229" s="132">
        <f t="shared" si="803"/>
        <v>0.55262</v>
      </c>
      <c r="AW1229" s="132">
        <f t="shared" si="804"/>
        <v>0.74895000000000012</v>
      </c>
      <c r="AX1229" s="132">
        <f t="shared" si="805"/>
        <v>5.1900000000000002E-3</v>
      </c>
      <c r="AY1229" s="132">
        <f t="shared" si="806"/>
        <v>7.2300000000000003E-3</v>
      </c>
      <c r="AZ1229" s="132">
        <f t="shared" si="807"/>
        <v>0.27733000000000002</v>
      </c>
      <c r="BA1229" s="132">
        <f t="shared" si="808"/>
        <v>0.13503000000000001</v>
      </c>
      <c r="BB1229" s="132">
        <f t="shared" si="809"/>
        <v>0.58866000000000007</v>
      </c>
      <c r="BC1229" s="132">
        <f t="shared" si="810"/>
        <v>0.13281000000000001</v>
      </c>
      <c r="BD1229" s="132">
        <f t="shared" si="811"/>
        <v>0.11571000000000001</v>
      </c>
      <c r="BE1229" s="132">
        <f t="shared" si="812"/>
        <v>6.5130000000000007E-2</v>
      </c>
      <c r="BF1229" s="132">
        <f t="shared" si="813"/>
        <v>9.1400000000000009E-2</v>
      </c>
      <c r="BG1229" s="132">
        <f t="shared" si="825"/>
        <v>0</v>
      </c>
      <c r="BH1229" s="132"/>
      <c r="BI1229" s="132">
        <f t="shared" si="831"/>
        <v>1.4517</v>
      </c>
      <c r="BJ1229" s="132">
        <f t="shared" si="831"/>
        <v>2.6497000000000002</v>
      </c>
      <c r="BK1229" s="132">
        <f t="shared" si="831"/>
        <v>3.8909000000000002</v>
      </c>
      <c r="BL1229" s="132">
        <f t="shared" si="814"/>
        <v>0.32140000000000002</v>
      </c>
      <c r="BM1229" s="132">
        <f t="shared" si="826"/>
        <v>1.6469</v>
      </c>
      <c r="BN1229" s="132">
        <f t="shared" si="815"/>
        <v>0.91442000000000012</v>
      </c>
      <c r="BO1229" s="132"/>
      <c r="BP1229" s="132">
        <f t="shared" si="827"/>
        <v>4.2089500000000006</v>
      </c>
      <c r="BQ1229" s="132">
        <f t="shared" si="828"/>
        <v>11.1608</v>
      </c>
      <c r="BR1229" s="132">
        <f t="shared" si="829"/>
        <v>0.38969999999999999</v>
      </c>
      <c r="BS1229" s="132">
        <f t="shared" si="816"/>
        <v>0.10583000000000001</v>
      </c>
      <c r="BT1229" s="132">
        <f t="shared" si="817"/>
        <v>1.4342000000000001</v>
      </c>
      <c r="BU1229" s="132"/>
      <c r="BV1229" s="132">
        <f t="shared" si="830"/>
        <v>0.12200000000000001</v>
      </c>
      <c r="BW1229" s="133">
        <f t="shared" si="832"/>
        <v>0.92370000000000008</v>
      </c>
      <c r="BX1229" s="133">
        <f t="shared" si="832"/>
        <v>1.0947</v>
      </c>
      <c r="BY1229" s="133">
        <f t="shared" si="818"/>
        <v>0.33050000000000002</v>
      </c>
      <c r="BZ1229" s="133">
        <f t="shared" si="819"/>
        <v>0.32800000000000001</v>
      </c>
      <c r="CA1229" s="133">
        <f t="shared" si="820"/>
        <v>1.5900000000000001E-2</v>
      </c>
      <c r="CB1229" s="133">
        <f t="shared" si="821"/>
        <v>7.0655000000000001</v>
      </c>
      <c r="CC1229" s="133"/>
      <c r="CD1229" s="133">
        <f t="shared" si="822"/>
        <v>1.5</v>
      </c>
    </row>
    <row r="1230" spans="1:82" ht="15.75" x14ac:dyDescent="0.25">
      <c r="A1230" s="125">
        <v>44328</v>
      </c>
      <c r="B1230" s="138">
        <v>14631</v>
      </c>
      <c r="C1230" s="138">
        <v>53066</v>
      </c>
      <c r="D1230" s="138">
        <v>77840</v>
      </c>
      <c r="E1230" s="138">
        <v>16473</v>
      </c>
      <c r="F1230" s="138">
        <v>45695</v>
      </c>
      <c r="G1230" s="138">
        <v>1188</v>
      </c>
      <c r="H1230" s="138">
        <v>9307</v>
      </c>
      <c r="I1230" s="138">
        <v>10615</v>
      </c>
      <c r="J1230" s="138">
        <v>112169</v>
      </c>
      <c r="K1230" s="138">
        <v>84200</v>
      </c>
      <c r="L1230" s="138">
        <v>3323</v>
      </c>
      <c r="M1230" s="138">
        <v>18438</v>
      </c>
      <c r="N1230" s="138">
        <v>87</v>
      </c>
      <c r="O1230" s="138">
        <v>13401</v>
      </c>
      <c r="P1230" s="146">
        <v>15000</v>
      </c>
      <c r="Q1230" s="138">
        <v>3315</v>
      </c>
      <c r="R1230" s="138">
        <v>14362</v>
      </c>
      <c r="S1230" s="138">
        <v>74649</v>
      </c>
      <c r="T1230" s="138">
        <v>11552</v>
      </c>
      <c r="U1230" s="138">
        <v>3078</v>
      </c>
      <c r="V1230" s="138">
        <v>27907</v>
      </c>
      <c r="W1230" s="138">
        <v>29700</v>
      </c>
      <c r="X1230" s="138">
        <v>11664</v>
      </c>
      <c r="Y1230" s="146">
        <v>13304</v>
      </c>
      <c r="Z1230" s="146">
        <v>13281</v>
      </c>
      <c r="AA1230" s="138">
        <v>56429</v>
      </c>
      <c r="AB1230" s="146">
        <v>747</v>
      </c>
      <c r="AC1230" s="138">
        <v>507</v>
      </c>
      <c r="AD1230" s="138">
        <v>8806</v>
      </c>
      <c r="AE1230" s="138">
        <v>47908</v>
      </c>
      <c r="AF1230" s="138">
        <v>6679</v>
      </c>
      <c r="AG1230" s="138">
        <v>11010</v>
      </c>
      <c r="AH1230" s="138">
        <v>62350</v>
      </c>
      <c r="AI1230" s="138">
        <v>51750</v>
      </c>
      <c r="AJ1230" s="138">
        <v>384480</v>
      </c>
      <c r="AK1230" s="128">
        <f t="shared" si="797"/>
        <v>0.18438000000000002</v>
      </c>
      <c r="AL1230" s="129">
        <f t="shared" si="798"/>
        <v>1.4631000000000001</v>
      </c>
      <c r="AM1230" s="129">
        <f t="shared" si="799"/>
        <v>2.6533000000000002</v>
      </c>
      <c r="AN1230" s="129">
        <f t="shared" si="799"/>
        <v>3.8920000000000003</v>
      </c>
      <c r="AO1230" s="129">
        <f t="shared" si="800"/>
        <v>11.216900000000001</v>
      </c>
      <c r="AP1230" s="129">
        <f t="shared" si="801"/>
        <v>4.21</v>
      </c>
      <c r="AQ1230" s="129">
        <f t="shared" si="823"/>
        <v>0.62350000000000005</v>
      </c>
      <c r="AR1230" s="129">
        <f t="shared" si="823"/>
        <v>0.51750000000000007</v>
      </c>
      <c r="AT1230" s="131">
        <f t="shared" si="824"/>
        <v>44328</v>
      </c>
      <c r="AU1230" s="132">
        <f t="shared" si="802"/>
        <v>0.47908000000000006</v>
      </c>
      <c r="AV1230" s="132">
        <f t="shared" si="803"/>
        <v>0.56429000000000007</v>
      </c>
      <c r="AW1230" s="132">
        <f t="shared" si="804"/>
        <v>0.7464900000000001</v>
      </c>
      <c r="AX1230" s="132">
        <f t="shared" si="805"/>
        <v>5.0700000000000007E-3</v>
      </c>
      <c r="AY1230" s="132">
        <f t="shared" si="806"/>
        <v>7.4700000000000009E-3</v>
      </c>
      <c r="AZ1230" s="132">
        <f t="shared" si="807"/>
        <v>0.27907000000000004</v>
      </c>
      <c r="BA1230" s="132">
        <f t="shared" si="808"/>
        <v>0.13304000000000002</v>
      </c>
      <c r="BB1230" s="132">
        <f t="shared" si="809"/>
        <v>0.59400000000000008</v>
      </c>
      <c r="BC1230" s="132">
        <f t="shared" si="810"/>
        <v>0.13281000000000001</v>
      </c>
      <c r="BD1230" s="132">
        <f t="shared" si="811"/>
        <v>0.11664000000000001</v>
      </c>
      <c r="BE1230" s="132">
        <f t="shared" si="812"/>
        <v>6.6790000000000002E-2</v>
      </c>
      <c r="BF1230" s="132">
        <f t="shared" si="813"/>
        <v>8.8060000000000013E-2</v>
      </c>
      <c r="BG1230" s="132">
        <f t="shared" si="825"/>
        <v>1.1009999999999999E-2</v>
      </c>
      <c r="BH1230" s="132"/>
      <c r="BI1230" s="132">
        <f t="shared" si="831"/>
        <v>1.4631000000000001</v>
      </c>
      <c r="BJ1230" s="132">
        <f t="shared" si="831"/>
        <v>2.6533000000000002</v>
      </c>
      <c r="BK1230" s="132">
        <f t="shared" si="831"/>
        <v>3.8920000000000003</v>
      </c>
      <c r="BL1230" s="132">
        <f t="shared" si="814"/>
        <v>0.30780000000000002</v>
      </c>
      <c r="BM1230" s="132">
        <f t="shared" si="826"/>
        <v>1.6473</v>
      </c>
      <c r="BN1230" s="132">
        <f t="shared" si="815"/>
        <v>0.91390000000000005</v>
      </c>
      <c r="BO1230" s="132"/>
      <c r="BP1230" s="132">
        <f t="shared" si="827"/>
        <v>4.21</v>
      </c>
      <c r="BQ1230" s="132">
        <f t="shared" si="828"/>
        <v>11.216900000000001</v>
      </c>
      <c r="BR1230" s="132">
        <f t="shared" si="829"/>
        <v>0.38447999999999999</v>
      </c>
      <c r="BS1230" s="132">
        <f t="shared" si="816"/>
        <v>0.11552000000000001</v>
      </c>
      <c r="BT1230" s="132">
        <f t="shared" si="817"/>
        <v>1.4362000000000001</v>
      </c>
      <c r="BU1230" s="132"/>
      <c r="BV1230" s="132">
        <f t="shared" si="830"/>
        <v>0.1188</v>
      </c>
      <c r="BW1230" s="133">
        <f t="shared" si="832"/>
        <v>0.93070000000000008</v>
      </c>
      <c r="BX1230" s="133">
        <f t="shared" si="832"/>
        <v>1.0615000000000001</v>
      </c>
      <c r="BY1230" s="133">
        <f t="shared" si="818"/>
        <v>0.33150000000000002</v>
      </c>
      <c r="BZ1230" s="133">
        <f t="shared" si="819"/>
        <v>0.33230000000000004</v>
      </c>
      <c r="CA1230" s="133">
        <f t="shared" si="820"/>
        <v>8.7000000000000011E-3</v>
      </c>
      <c r="CB1230" s="133">
        <f t="shared" si="821"/>
        <v>6.7004999999999999</v>
      </c>
      <c r="CC1230" s="133"/>
      <c r="CD1230" s="133">
        <f t="shared" si="822"/>
        <v>1.5</v>
      </c>
    </row>
    <row r="1231" spans="1:82" ht="15.75" x14ac:dyDescent="0.25">
      <c r="A1231" s="125">
        <v>44329</v>
      </c>
      <c r="B1231" s="138">
        <v>14561</v>
      </c>
      <c r="C1231" s="138">
        <v>53120</v>
      </c>
      <c r="D1231" s="138">
        <v>77139</v>
      </c>
      <c r="E1231" s="138">
        <v>15924</v>
      </c>
      <c r="F1231" s="138">
        <v>45150</v>
      </c>
      <c r="G1231" s="138">
        <v>1329</v>
      </c>
      <c r="H1231" s="138">
        <v>9425</v>
      </c>
      <c r="I1231" s="138">
        <v>10381</v>
      </c>
      <c r="J1231" s="138">
        <v>110133</v>
      </c>
      <c r="K1231" s="138">
        <v>82064</v>
      </c>
      <c r="L1231" s="138">
        <v>3332</v>
      </c>
      <c r="M1231" s="138">
        <v>18000</v>
      </c>
      <c r="N1231" s="138">
        <v>146</v>
      </c>
      <c r="O1231" s="138">
        <v>13631</v>
      </c>
      <c r="P1231" s="146">
        <v>15000</v>
      </c>
      <c r="Q1231" s="138">
        <v>3318</v>
      </c>
      <c r="R1231" s="138">
        <v>13728</v>
      </c>
      <c r="S1231" s="138">
        <v>74699</v>
      </c>
      <c r="T1231" s="138">
        <v>9821</v>
      </c>
      <c r="U1231" s="138">
        <v>3012</v>
      </c>
      <c r="V1231" s="138">
        <v>27465</v>
      </c>
      <c r="W1231" s="138">
        <v>29999</v>
      </c>
      <c r="X1231" s="138">
        <v>11216</v>
      </c>
      <c r="Y1231" s="138">
        <v>13279</v>
      </c>
      <c r="Z1231" s="146">
        <v>13281</v>
      </c>
      <c r="AA1231" s="138">
        <v>53855</v>
      </c>
      <c r="AB1231" s="138">
        <v>776</v>
      </c>
      <c r="AC1231" s="138">
        <v>709</v>
      </c>
      <c r="AD1231" s="138">
        <v>7281</v>
      </c>
      <c r="AE1231" s="138">
        <v>32198</v>
      </c>
      <c r="AF1231" s="138">
        <v>6556</v>
      </c>
      <c r="AG1231" s="138">
        <v>6700</v>
      </c>
      <c r="AH1231" s="138">
        <v>61800</v>
      </c>
      <c r="AI1231" s="138">
        <v>47630</v>
      </c>
      <c r="AJ1231" s="138">
        <v>368640</v>
      </c>
      <c r="AK1231" s="128">
        <f t="shared" si="797"/>
        <v>0.18000000000000002</v>
      </c>
      <c r="AL1231" s="129">
        <f t="shared" si="798"/>
        <v>1.4561000000000002</v>
      </c>
      <c r="AM1231" s="129">
        <f t="shared" si="799"/>
        <v>2.6560000000000001</v>
      </c>
      <c r="AN1231" s="129">
        <f t="shared" si="799"/>
        <v>3.8569500000000003</v>
      </c>
      <c r="AO1231" s="129">
        <f t="shared" si="800"/>
        <v>11.013300000000001</v>
      </c>
      <c r="AP1231" s="129">
        <f t="shared" si="801"/>
        <v>4.1032000000000002</v>
      </c>
      <c r="AQ1231" s="129">
        <f t="shared" si="823"/>
        <v>0.6180000000000001</v>
      </c>
      <c r="AR1231" s="129">
        <f t="shared" si="823"/>
        <v>0.47630000000000006</v>
      </c>
      <c r="AT1231" s="131">
        <f t="shared" si="824"/>
        <v>44329</v>
      </c>
      <c r="AU1231" s="132">
        <f t="shared" si="802"/>
        <v>0.32198000000000004</v>
      </c>
      <c r="AV1231" s="132">
        <f t="shared" si="803"/>
        <v>0.53855000000000008</v>
      </c>
      <c r="AW1231" s="132">
        <f t="shared" si="804"/>
        <v>0.74699000000000004</v>
      </c>
      <c r="AX1231" s="132">
        <f t="shared" si="805"/>
        <v>7.0900000000000008E-3</v>
      </c>
      <c r="AY1231" s="132">
        <f t="shared" si="806"/>
        <v>7.7600000000000004E-3</v>
      </c>
      <c r="AZ1231" s="132">
        <f t="shared" si="807"/>
        <v>0.27465000000000001</v>
      </c>
      <c r="BA1231" s="132">
        <f t="shared" si="808"/>
        <v>0.13279000000000002</v>
      </c>
      <c r="BB1231" s="132">
        <f t="shared" si="809"/>
        <v>0.59998000000000007</v>
      </c>
      <c r="BC1231" s="132">
        <f t="shared" si="810"/>
        <v>0.13281000000000001</v>
      </c>
      <c r="BD1231" s="132">
        <f t="shared" si="811"/>
        <v>0.11216000000000001</v>
      </c>
      <c r="BE1231" s="132">
        <f t="shared" si="812"/>
        <v>6.5560000000000007E-2</v>
      </c>
      <c r="BF1231" s="132">
        <f t="shared" si="813"/>
        <v>7.281E-2</v>
      </c>
      <c r="BG1231" s="132">
        <f t="shared" si="825"/>
        <v>6.6999999999999994E-3</v>
      </c>
      <c r="BH1231" s="132"/>
      <c r="BI1231" s="132">
        <f t="shared" si="831"/>
        <v>1.4561000000000002</v>
      </c>
      <c r="BJ1231" s="132">
        <f t="shared" si="831"/>
        <v>2.6560000000000001</v>
      </c>
      <c r="BK1231" s="132">
        <f t="shared" si="831"/>
        <v>3.8569500000000003</v>
      </c>
      <c r="BL1231" s="132">
        <f t="shared" si="814"/>
        <v>0.30120000000000002</v>
      </c>
      <c r="BM1231" s="132">
        <f t="shared" si="826"/>
        <v>1.5924</v>
      </c>
      <c r="BN1231" s="132">
        <f t="shared" si="815"/>
        <v>0.90300000000000002</v>
      </c>
      <c r="BO1231" s="132"/>
      <c r="BP1231" s="132">
        <f t="shared" si="827"/>
        <v>4.1032000000000002</v>
      </c>
      <c r="BQ1231" s="132">
        <f t="shared" si="828"/>
        <v>11.013300000000001</v>
      </c>
      <c r="BR1231" s="132">
        <f t="shared" si="829"/>
        <v>0.36863999999999997</v>
      </c>
      <c r="BS1231" s="132">
        <f t="shared" si="816"/>
        <v>9.8210000000000006E-2</v>
      </c>
      <c r="BT1231" s="132">
        <f t="shared" si="817"/>
        <v>1.3728</v>
      </c>
      <c r="BU1231" s="132"/>
      <c r="BV1231" s="132">
        <f t="shared" si="830"/>
        <v>0.13290000000000002</v>
      </c>
      <c r="BW1231" s="133">
        <f t="shared" si="832"/>
        <v>0.9425</v>
      </c>
      <c r="BX1231" s="133">
        <f t="shared" si="832"/>
        <v>1.0381</v>
      </c>
      <c r="BY1231" s="133">
        <f t="shared" si="818"/>
        <v>0.33180000000000004</v>
      </c>
      <c r="BZ1231" s="133">
        <f t="shared" si="819"/>
        <v>0.3332</v>
      </c>
      <c r="CA1231" s="133">
        <f t="shared" si="820"/>
        <v>1.46E-2</v>
      </c>
      <c r="CB1231" s="133">
        <f t="shared" si="821"/>
        <v>6.8155000000000001</v>
      </c>
      <c r="CC1231" s="133"/>
      <c r="CD1231" s="133">
        <f t="shared" si="822"/>
        <v>1.5</v>
      </c>
    </row>
    <row r="1232" spans="1:82" ht="15.75" x14ac:dyDescent="0.25">
      <c r="A1232" s="125">
        <v>44330</v>
      </c>
      <c r="B1232" s="138">
        <v>14428</v>
      </c>
      <c r="C1232" s="138">
        <v>52713</v>
      </c>
      <c r="D1232" s="138">
        <v>75406</v>
      </c>
      <c r="E1232" s="138">
        <v>15874</v>
      </c>
      <c r="F1232" s="138">
        <v>45231</v>
      </c>
      <c r="G1232" s="138">
        <v>1519</v>
      </c>
      <c r="H1232" s="138">
        <v>10090</v>
      </c>
      <c r="I1232" s="138">
        <v>10463</v>
      </c>
      <c r="J1232" s="138">
        <v>109864</v>
      </c>
      <c r="K1232" s="138">
        <v>82499</v>
      </c>
      <c r="L1232" s="138">
        <v>3308</v>
      </c>
      <c r="M1232" s="138">
        <v>18433</v>
      </c>
      <c r="N1232" s="138">
        <v>101</v>
      </c>
      <c r="O1232" s="138">
        <v>14046</v>
      </c>
      <c r="P1232" s="146">
        <v>15000</v>
      </c>
      <c r="Q1232" s="138">
        <v>3233</v>
      </c>
      <c r="R1232" s="138">
        <v>14164</v>
      </c>
      <c r="S1232" s="138">
        <v>73520</v>
      </c>
      <c r="T1232" s="138">
        <v>11597</v>
      </c>
      <c r="U1232" s="138">
        <v>2979</v>
      </c>
      <c r="V1232" s="138">
        <v>26259</v>
      </c>
      <c r="W1232" s="138">
        <v>29062</v>
      </c>
      <c r="X1232" s="138">
        <v>11010</v>
      </c>
      <c r="Y1232" s="138">
        <v>13265</v>
      </c>
      <c r="Z1232" s="146">
        <v>13281</v>
      </c>
      <c r="AA1232" s="138">
        <v>55709</v>
      </c>
      <c r="AB1232" s="138">
        <v>816</v>
      </c>
      <c r="AC1232" s="138">
        <v>769</v>
      </c>
      <c r="AD1232" s="138">
        <v>6021</v>
      </c>
      <c r="AE1232" s="138">
        <v>32206</v>
      </c>
      <c r="AF1232" s="138">
        <v>6395</v>
      </c>
      <c r="AG1232" s="138">
        <v>11010</v>
      </c>
      <c r="AH1232" s="138">
        <v>48280</v>
      </c>
      <c r="AI1232" s="138">
        <v>35550</v>
      </c>
      <c r="AJ1232" s="138">
        <v>389240</v>
      </c>
      <c r="AK1232" s="128">
        <f t="shared" si="797"/>
        <v>0.18433000000000002</v>
      </c>
      <c r="AL1232" s="129">
        <f t="shared" si="798"/>
        <v>1.4428000000000001</v>
      </c>
      <c r="AM1232" s="129">
        <f t="shared" si="799"/>
        <v>2.63565</v>
      </c>
      <c r="AN1232" s="129">
        <f t="shared" si="799"/>
        <v>3.7703000000000002</v>
      </c>
      <c r="AO1232" s="129">
        <f t="shared" si="800"/>
        <v>10.9864</v>
      </c>
      <c r="AP1232" s="129">
        <f t="shared" si="801"/>
        <v>4.1249500000000001</v>
      </c>
      <c r="AQ1232" s="129">
        <f t="shared" si="823"/>
        <v>0.48280000000000006</v>
      </c>
      <c r="AR1232" s="129">
        <f t="shared" si="823"/>
        <v>0.35550000000000004</v>
      </c>
      <c r="AT1232" s="131">
        <f t="shared" si="824"/>
        <v>44330</v>
      </c>
      <c r="AU1232" s="132">
        <f t="shared" si="802"/>
        <v>0.32206000000000001</v>
      </c>
      <c r="AV1232" s="132">
        <f t="shared" si="803"/>
        <v>0.55709000000000009</v>
      </c>
      <c r="AW1232" s="132">
        <f t="shared" si="804"/>
        <v>0.73520000000000008</v>
      </c>
      <c r="AX1232" s="132">
        <f t="shared" si="805"/>
        <v>7.6900000000000007E-3</v>
      </c>
      <c r="AY1232" s="132">
        <f t="shared" si="806"/>
        <v>8.1600000000000006E-3</v>
      </c>
      <c r="AZ1232" s="132">
        <f t="shared" si="807"/>
        <v>0.26259000000000005</v>
      </c>
      <c r="BA1232" s="132">
        <f t="shared" si="808"/>
        <v>0.13265000000000002</v>
      </c>
      <c r="BB1232" s="132">
        <f t="shared" si="809"/>
        <v>0.58124000000000009</v>
      </c>
      <c r="BC1232" s="132">
        <f t="shared" si="810"/>
        <v>0.13281000000000001</v>
      </c>
      <c r="BD1232" s="132">
        <f t="shared" si="811"/>
        <v>0.1101</v>
      </c>
      <c r="BE1232" s="132">
        <f t="shared" si="812"/>
        <v>6.3950000000000007E-2</v>
      </c>
      <c r="BF1232" s="132">
        <f t="shared" si="813"/>
        <v>6.0210000000000007E-2</v>
      </c>
      <c r="BG1232" s="132">
        <f t="shared" si="825"/>
        <v>1.1009999999999999E-2</v>
      </c>
      <c r="BH1232" s="132"/>
      <c r="BI1232" s="132">
        <f t="shared" si="831"/>
        <v>1.4428000000000001</v>
      </c>
      <c r="BJ1232" s="132">
        <f t="shared" si="831"/>
        <v>2.63565</v>
      </c>
      <c r="BK1232" s="132">
        <f t="shared" si="831"/>
        <v>3.7703000000000002</v>
      </c>
      <c r="BL1232" s="132">
        <f t="shared" si="814"/>
        <v>0.2979</v>
      </c>
      <c r="BM1232" s="132">
        <f t="shared" si="826"/>
        <v>1.5874000000000001</v>
      </c>
      <c r="BN1232" s="132">
        <f t="shared" si="815"/>
        <v>0.90462000000000009</v>
      </c>
      <c r="BO1232" s="132"/>
      <c r="BP1232" s="132">
        <f t="shared" si="827"/>
        <v>4.1249500000000001</v>
      </c>
      <c r="BQ1232" s="132">
        <f t="shared" si="828"/>
        <v>10.9864</v>
      </c>
      <c r="BR1232" s="132">
        <f t="shared" si="829"/>
        <v>0.38923999999999997</v>
      </c>
      <c r="BS1232" s="132">
        <f t="shared" si="816"/>
        <v>0.11597</v>
      </c>
      <c r="BT1232" s="132">
        <f t="shared" si="817"/>
        <v>1.4164000000000001</v>
      </c>
      <c r="BU1232" s="132"/>
      <c r="BV1232" s="132">
        <f t="shared" si="830"/>
        <v>0.15190000000000001</v>
      </c>
      <c r="BW1232" s="133">
        <f t="shared" si="832"/>
        <v>1.0090000000000001</v>
      </c>
      <c r="BX1232" s="133">
        <f t="shared" si="832"/>
        <v>1.0463</v>
      </c>
      <c r="BY1232" s="133">
        <f t="shared" si="818"/>
        <v>0.32330000000000003</v>
      </c>
      <c r="BZ1232" s="133">
        <f t="shared" si="819"/>
        <v>0.33080000000000004</v>
      </c>
      <c r="CA1232" s="133">
        <f t="shared" si="820"/>
        <v>1.0100000000000001E-2</v>
      </c>
      <c r="CB1232" s="133">
        <f t="shared" si="821"/>
        <v>7.0230000000000006</v>
      </c>
      <c r="CC1232" s="133"/>
      <c r="CD1232" s="133">
        <f t="shared" si="822"/>
        <v>1.5</v>
      </c>
    </row>
    <row r="1233" spans="1:82" ht="15.75" x14ac:dyDescent="0.25">
      <c r="A1233" s="125">
        <v>44331</v>
      </c>
      <c r="B1233" s="138">
        <v>14965</v>
      </c>
      <c r="C1233" s="138">
        <v>53423</v>
      </c>
      <c r="D1233" s="138">
        <v>76230</v>
      </c>
      <c r="E1233" s="138">
        <v>15754</v>
      </c>
      <c r="F1233" s="138">
        <v>46597</v>
      </c>
      <c r="G1233" s="138">
        <v>1737</v>
      </c>
      <c r="H1233" s="138">
        <v>10889</v>
      </c>
      <c r="I1233" s="138">
        <v>10759</v>
      </c>
      <c r="J1233" s="138">
        <v>110513</v>
      </c>
      <c r="K1233" s="138">
        <v>83473</v>
      </c>
      <c r="L1233" s="138">
        <v>3291</v>
      </c>
      <c r="M1233" s="138">
        <v>19186</v>
      </c>
      <c r="N1233" s="138">
        <v>87</v>
      </c>
      <c r="O1233" s="138">
        <v>15588</v>
      </c>
      <c r="P1233" s="146">
        <v>15000</v>
      </c>
      <c r="Q1233" s="138">
        <v>3236</v>
      </c>
      <c r="R1233" s="138">
        <v>14344</v>
      </c>
      <c r="S1233" s="138">
        <v>70653</v>
      </c>
      <c r="T1233" s="138">
        <v>10350</v>
      </c>
      <c r="U1233" s="138">
        <v>3057</v>
      </c>
      <c r="V1233" s="138">
        <v>28006</v>
      </c>
      <c r="W1233" s="138">
        <v>29785</v>
      </c>
      <c r="X1233" s="138">
        <v>12048</v>
      </c>
      <c r="Y1233" s="138">
        <v>12729</v>
      </c>
      <c r="Z1233" s="146">
        <v>13281</v>
      </c>
      <c r="AA1233" s="138">
        <v>54097</v>
      </c>
      <c r="AB1233" s="138">
        <v>1141</v>
      </c>
      <c r="AC1233" s="138">
        <v>1174</v>
      </c>
      <c r="AD1233" s="138">
        <v>6584</v>
      </c>
      <c r="AE1233" s="138">
        <v>32664</v>
      </c>
      <c r="AF1233" s="138">
        <v>6010</v>
      </c>
      <c r="AG1233" s="138">
        <v>3090</v>
      </c>
      <c r="AH1233" s="138">
        <v>48120</v>
      </c>
      <c r="AI1233" s="138">
        <v>36600</v>
      </c>
      <c r="AJ1233" s="138">
        <v>385740</v>
      </c>
      <c r="AK1233" s="128">
        <f t="shared" si="797"/>
        <v>0.19186</v>
      </c>
      <c r="AL1233" s="129">
        <f t="shared" si="798"/>
        <v>1.4965000000000002</v>
      </c>
      <c r="AM1233" s="129">
        <f t="shared" si="799"/>
        <v>2.6711499999999999</v>
      </c>
      <c r="AN1233" s="129">
        <f t="shared" si="799"/>
        <v>3.8115000000000001</v>
      </c>
      <c r="AO1233" s="129">
        <f t="shared" si="800"/>
        <v>11.051300000000001</v>
      </c>
      <c r="AP1233" s="129">
        <f t="shared" si="801"/>
        <v>4.1736500000000003</v>
      </c>
      <c r="AQ1233" s="129">
        <f t="shared" si="823"/>
        <v>0.48120000000000002</v>
      </c>
      <c r="AR1233" s="129">
        <f t="shared" si="823"/>
        <v>0.36600000000000005</v>
      </c>
      <c r="AT1233" s="131">
        <f t="shared" si="824"/>
        <v>44331</v>
      </c>
      <c r="AU1233" s="132">
        <f t="shared" si="802"/>
        <v>0.32664000000000004</v>
      </c>
      <c r="AV1233" s="132">
        <f t="shared" si="803"/>
        <v>0.54097000000000006</v>
      </c>
      <c r="AW1233" s="132">
        <f t="shared" si="804"/>
        <v>0.7065300000000001</v>
      </c>
      <c r="AX1233" s="132">
        <f t="shared" si="805"/>
        <v>1.174E-2</v>
      </c>
      <c r="AY1233" s="132">
        <f t="shared" si="806"/>
        <v>1.1410000000000002E-2</v>
      </c>
      <c r="AZ1233" s="132">
        <f t="shared" si="807"/>
        <v>0.28006000000000003</v>
      </c>
      <c r="BA1233" s="132">
        <f t="shared" si="808"/>
        <v>0.12729000000000001</v>
      </c>
      <c r="BB1233" s="132">
        <f t="shared" si="809"/>
        <v>0.59570000000000001</v>
      </c>
      <c r="BC1233" s="132">
        <f t="shared" si="810"/>
        <v>0.13281000000000001</v>
      </c>
      <c r="BD1233" s="132">
        <f t="shared" si="811"/>
        <v>0.12048</v>
      </c>
      <c r="BE1233" s="132">
        <f t="shared" si="812"/>
        <v>6.0100000000000008E-2</v>
      </c>
      <c r="BF1233" s="132">
        <f t="shared" si="813"/>
        <v>6.584000000000001E-2</v>
      </c>
      <c r="BG1233" s="132">
        <f t="shared" si="825"/>
        <v>3.0899999999999999E-3</v>
      </c>
      <c r="BH1233" s="132"/>
      <c r="BI1233" s="132">
        <f t="shared" si="831"/>
        <v>1.4965000000000002</v>
      </c>
      <c r="BJ1233" s="132">
        <f t="shared" si="831"/>
        <v>2.6711499999999999</v>
      </c>
      <c r="BK1233" s="132">
        <f t="shared" si="831"/>
        <v>3.8115000000000001</v>
      </c>
      <c r="BL1233" s="132">
        <f t="shared" si="814"/>
        <v>0.30570000000000003</v>
      </c>
      <c r="BM1233" s="132">
        <f t="shared" si="826"/>
        <v>1.5754000000000001</v>
      </c>
      <c r="BN1233" s="132">
        <f t="shared" si="815"/>
        <v>0.9319400000000001</v>
      </c>
      <c r="BO1233" s="132"/>
      <c r="BP1233" s="132">
        <f t="shared" si="827"/>
        <v>4.1736500000000003</v>
      </c>
      <c r="BQ1233" s="132">
        <f t="shared" si="828"/>
        <v>11.051300000000001</v>
      </c>
      <c r="BR1233" s="132">
        <f t="shared" si="829"/>
        <v>0.38573999999999997</v>
      </c>
      <c r="BS1233" s="132">
        <f t="shared" si="816"/>
        <v>0.10350000000000001</v>
      </c>
      <c r="BT1233" s="132">
        <f t="shared" si="817"/>
        <v>1.4344000000000001</v>
      </c>
      <c r="BU1233" s="132"/>
      <c r="BV1233" s="132">
        <f t="shared" si="830"/>
        <v>0.17370000000000002</v>
      </c>
      <c r="BW1233" s="133">
        <f t="shared" si="832"/>
        <v>1.0889</v>
      </c>
      <c r="BX1233" s="133">
        <f t="shared" si="832"/>
        <v>1.0759000000000001</v>
      </c>
      <c r="BY1233" s="133">
        <f t="shared" si="818"/>
        <v>0.3236</v>
      </c>
      <c r="BZ1233" s="133">
        <f t="shared" si="819"/>
        <v>0.3291</v>
      </c>
      <c r="CA1233" s="133">
        <f t="shared" si="820"/>
        <v>8.7000000000000011E-3</v>
      </c>
      <c r="CB1233" s="133">
        <f t="shared" si="821"/>
        <v>7.7940000000000005</v>
      </c>
      <c r="CC1233" s="133"/>
      <c r="CD1233" s="133">
        <f t="shared" si="822"/>
        <v>1.5</v>
      </c>
    </row>
    <row r="1234" spans="1:82" ht="15.75" x14ac:dyDescent="0.25">
      <c r="A1234" s="125">
        <v>44332</v>
      </c>
      <c r="B1234" s="138">
        <v>14979</v>
      </c>
      <c r="C1234" s="138">
        <v>53846</v>
      </c>
      <c r="D1234" s="138">
        <v>77114</v>
      </c>
      <c r="E1234" s="138">
        <v>15377</v>
      </c>
      <c r="F1234" s="138">
        <v>48065</v>
      </c>
      <c r="G1234" s="138">
        <v>1645</v>
      </c>
      <c r="H1234" s="138">
        <v>10591</v>
      </c>
      <c r="I1234" s="138">
        <v>11036</v>
      </c>
      <c r="J1234" s="138">
        <v>111126</v>
      </c>
      <c r="K1234" s="138">
        <v>83754</v>
      </c>
      <c r="L1234" s="138">
        <v>3278</v>
      </c>
      <c r="M1234" s="138">
        <v>19627</v>
      </c>
      <c r="N1234" s="138">
        <v>85</v>
      </c>
      <c r="O1234" s="138">
        <v>15426</v>
      </c>
      <c r="P1234" s="146">
        <v>15000</v>
      </c>
      <c r="Q1234" s="138">
        <v>3219</v>
      </c>
      <c r="R1234" s="138">
        <v>13972</v>
      </c>
      <c r="S1234" s="138">
        <v>70317</v>
      </c>
      <c r="T1234" s="138">
        <v>11835</v>
      </c>
      <c r="U1234" s="138">
        <v>2973</v>
      </c>
      <c r="V1234" s="138">
        <v>29786</v>
      </c>
      <c r="W1234" s="138">
        <v>28277</v>
      </c>
      <c r="X1234" s="138">
        <v>12352</v>
      </c>
      <c r="Y1234" s="138">
        <v>13783</v>
      </c>
      <c r="Z1234" s="146">
        <v>13281</v>
      </c>
      <c r="AA1234" s="138">
        <v>56125</v>
      </c>
      <c r="AB1234" s="138">
        <v>1060</v>
      </c>
      <c r="AC1234" s="138">
        <v>914</v>
      </c>
      <c r="AD1234" s="138">
        <v>4723</v>
      </c>
      <c r="AE1234" s="138">
        <v>33004</v>
      </c>
      <c r="AF1234" s="138">
        <v>5373</v>
      </c>
      <c r="AG1234" s="138">
        <v>0</v>
      </c>
      <c r="AH1234" s="138">
        <v>42660</v>
      </c>
      <c r="AI1234" s="138">
        <v>36100</v>
      </c>
      <c r="AJ1234" s="138">
        <v>386600</v>
      </c>
      <c r="AK1234" s="128">
        <f t="shared" si="797"/>
        <v>0.19627000000000003</v>
      </c>
      <c r="AL1234" s="129">
        <f t="shared" si="798"/>
        <v>1.4979</v>
      </c>
      <c r="AM1234" s="129">
        <f t="shared" si="799"/>
        <v>2.6922999999999999</v>
      </c>
      <c r="AN1234" s="129">
        <f t="shared" si="799"/>
        <v>3.8557000000000001</v>
      </c>
      <c r="AO1234" s="129">
        <f t="shared" si="800"/>
        <v>11.1126</v>
      </c>
      <c r="AP1234" s="129">
        <f t="shared" si="801"/>
        <v>4.1877000000000004</v>
      </c>
      <c r="AQ1234" s="129">
        <f t="shared" si="823"/>
        <v>0.42660000000000003</v>
      </c>
      <c r="AR1234" s="129">
        <f t="shared" si="823"/>
        <v>0.36100000000000004</v>
      </c>
      <c r="AT1234" s="131">
        <f t="shared" si="824"/>
        <v>44332</v>
      </c>
      <c r="AU1234" s="132">
        <f t="shared" si="802"/>
        <v>0.33004</v>
      </c>
      <c r="AV1234" s="132">
        <f t="shared" si="803"/>
        <v>0.56125000000000003</v>
      </c>
      <c r="AW1234" s="132">
        <f t="shared" si="804"/>
        <v>0.70317000000000007</v>
      </c>
      <c r="AX1234" s="132">
        <f t="shared" si="805"/>
        <v>9.1400000000000006E-3</v>
      </c>
      <c r="AY1234" s="132">
        <f t="shared" si="806"/>
        <v>1.06E-2</v>
      </c>
      <c r="AZ1234" s="132">
        <f t="shared" si="807"/>
        <v>0.29786000000000001</v>
      </c>
      <c r="BA1234" s="132">
        <f t="shared" si="808"/>
        <v>0.13783000000000001</v>
      </c>
      <c r="BB1234" s="132">
        <f t="shared" si="809"/>
        <v>0.56554000000000004</v>
      </c>
      <c r="BC1234" s="132">
        <f t="shared" si="810"/>
        <v>0.13281000000000001</v>
      </c>
      <c r="BD1234" s="132">
        <f t="shared" si="811"/>
        <v>0.12352</v>
      </c>
      <c r="BE1234" s="132">
        <f t="shared" si="812"/>
        <v>5.3730000000000007E-2</v>
      </c>
      <c r="BF1234" s="132">
        <f t="shared" si="813"/>
        <v>4.7230000000000001E-2</v>
      </c>
      <c r="BG1234" s="132">
        <f t="shared" si="825"/>
        <v>0</v>
      </c>
      <c r="BH1234" s="132"/>
      <c r="BI1234" s="132">
        <f t="shared" si="831"/>
        <v>1.4979</v>
      </c>
      <c r="BJ1234" s="132">
        <f t="shared" si="831"/>
        <v>2.6922999999999999</v>
      </c>
      <c r="BK1234" s="132">
        <f t="shared" si="831"/>
        <v>3.8557000000000001</v>
      </c>
      <c r="BL1234" s="132">
        <f t="shared" si="814"/>
        <v>0.29730000000000001</v>
      </c>
      <c r="BM1234" s="132">
        <f t="shared" si="826"/>
        <v>1.5377000000000001</v>
      </c>
      <c r="BN1234" s="132">
        <f t="shared" si="815"/>
        <v>0.96130000000000004</v>
      </c>
      <c r="BO1234" s="132"/>
      <c r="BP1234" s="132">
        <f t="shared" si="827"/>
        <v>4.1877000000000004</v>
      </c>
      <c r="BQ1234" s="132">
        <f t="shared" si="828"/>
        <v>11.1126</v>
      </c>
      <c r="BR1234" s="132">
        <f t="shared" si="829"/>
        <v>0.3866</v>
      </c>
      <c r="BS1234" s="132">
        <f t="shared" si="816"/>
        <v>0.11835000000000001</v>
      </c>
      <c r="BT1234" s="132">
        <f t="shared" si="817"/>
        <v>1.3972</v>
      </c>
      <c r="BU1234" s="132"/>
      <c r="BV1234" s="132">
        <f t="shared" si="830"/>
        <v>0.16450000000000001</v>
      </c>
      <c r="BW1234" s="133">
        <f t="shared" si="832"/>
        <v>1.0591000000000002</v>
      </c>
      <c r="BX1234" s="133">
        <f t="shared" si="832"/>
        <v>1.1036000000000001</v>
      </c>
      <c r="BY1234" s="133">
        <f t="shared" si="818"/>
        <v>0.32190000000000002</v>
      </c>
      <c r="BZ1234" s="133">
        <f t="shared" si="819"/>
        <v>0.32780000000000004</v>
      </c>
      <c r="CA1234" s="133">
        <f t="shared" si="820"/>
        <v>8.5000000000000006E-3</v>
      </c>
      <c r="CB1234" s="133">
        <f t="shared" si="821"/>
        <v>7.7130000000000001</v>
      </c>
      <c r="CC1234" s="133"/>
      <c r="CD1234" s="133">
        <f t="shared" si="822"/>
        <v>1.5</v>
      </c>
    </row>
    <row r="1235" spans="1:82" ht="15.75" x14ac:dyDescent="0.25">
      <c r="A1235" s="125">
        <v>44333</v>
      </c>
      <c r="B1235" s="138">
        <v>14256</v>
      </c>
      <c r="C1235" s="138">
        <v>52372</v>
      </c>
      <c r="D1235" s="138">
        <v>75479</v>
      </c>
      <c r="E1235" s="138">
        <v>15320</v>
      </c>
      <c r="F1235" s="138">
        <v>45828</v>
      </c>
      <c r="G1235" s="138">
        <v>1325</v>
      </c>
      <c r="H1235" s="138">
        <v>9286</v>
      </c>
      <c r="I1235" s="138">
        <v>10185</v>
      </c>
      <c r="J1235" s="138">
        <v>108813</v>
      </c>
      <c r="K1235" s="138">
        <v>81304</v>
      </c>
      <c r="L1235" s="138">
        <v>3210</v>
      </c>
      <c r="M1235" s="138">
        <v>18798</v>
      </c>
      <c r="N1235" s="138">
        <v>146</v>
      </c>
      <c r="O1235" s="138">
        <v>13893</v>
      </c>
      <c r="P1235" s="146">
        <v>15000</v>
      </c>
      <c r="Q1235" s="138">
        <v>3189</v>
      </c>
      <c r="R1235" s="138">
        <v>14095</v>
      </c>
      <c r="S1235" s="138">
        <v>73864</v>
      </c>
      <c r="T1235" s="138">
        <v>9631</v>
      </c>
      <c r="U1235" s="138">
        <v>2927</v>
      </c>
      <c r="V1235" s="138">
        <v>27254</v>
      </c>
      <c r="W1235" s="138">
        <v>29547</v>
      </c>
      <c r="X1235" s="138">
        <v>11506</v>
      </c>
      <c r="Y1235" s="138">
        <v>13175</v>
      </c>
      <c r="Z1235" s="146">
        <v>13281</v>
      </c>
      <c r="AA1235" s="138">
        <v>56357</v>
      </c>
      <c r="AB1235" s="138">
        <v>855</v>
      </c>
      <c r="AC1235" s="138">
        <v>648</v>
      </c>
      <c r="AD1235" s="138">
        <v>5272</v>
      </c>
      <c r="AE1235" s="138">
        <v>31673</v>
      </c>
      <c r="AF1235" s="138">
        <v>6021</v>
      </c>
      <c r="AG1235" s="138">
        <v>11010</v>
      </c>
      <c r="AH1235" s="138">
        <v>38680</v>
      </c>
      <c r="AI1235" s="138">
        <v>25800</v>
      </c>
      <c r="AJ1235" s="138">
        <v>378720</v>
      </c>
      <c r="AK1235" s="128">
        <f t="shared" si="797"/>
        <v>0.18798000000000001</v>
      </c>
      <c r="AL1235" s="129">
        <f t="shared" si="798"/>
        <v>1.4256</v>
      </c>
      <c r="AM1235" s="129">
        <f t="shared" ref="AM1235:AN1250" si="833">(C1235)*0.00005</f>
        <v>2.6186000000000003</v>
      </c>
      <c r="AN1235" s="129">
        <f t="shared" si="833"/>
        <v>3.7739500000000001</v>
      </c>
      <c r="AO1235" s="129">
        <f t="shared" si="800"/>
        <v>10.881300000000001</v>
      </c>
      <c r="AP1235" s="129">
        <f t="shared" si="801"/>
        <v>4.0651999999999999</v>
      </c>
      <c r="AQ1235" s="129">
        <f t="shared" si="823"/>
        <v>0.38680000000000003</v>
      </c>
      <c r="AR1235" s="129">
        <f t="shared" si="823"/>
        <v>0.25800000000000001</v>
      </c>
      <c r="AT1235" s="131">
        <f t="shared" si="824"/>
        <v>44333</v>
      </c>
      <c r="AU1235" s="132">
        <f t="shared" si="802"/>
        <v>0.31673000000000001</v>
      </c>
      <c r="AV1235" s="132">
        <f t="shared" si="803"/>
        <v>0.56357000000000002</v>
      </c>
      <c r="AW1235" s="132">
        <f t="shared" si="804"/>
        <v>0.73864000000000007</v>
      </c>
      <c r="AX1235" s="132">
        <f t="shared" si="805"/>
        <v>6.4800000000000005E-3</v>
      </c>
      <c r="AY1235" s="132">
        <f t="shared" si="806"/>
        <v>8.5500000000000003E-3</v>
      </c>
      <c r="AZ1235" s="132">
        <f t="shared" si="807"/>
        <v>0.27254</v>
      </c>
      <c r="BA1235" s="132">
        <f t="shared" si="808"/>
        <v>0.13175000000000001</v>
      </c>
      <c r="BB1235" s="132">
        <f t="shared" si="809"/>
        <v>0.59094000000000002</v>
      </c>
      <c r="BC1235" s="132">
        <f t="shared" si="810"/>
        <v>0.13281000000000001</v>
      </c>
      <c r="BD1235" s="132">
        <f t="shared" si="811"/>
        <v>0.11506000000000001</v>
      </c>
      <c r="BE1235" s="132">
        <f t="shared" si="812"/>
        <v>6.0210000000000007E-2</v>
      </c>
      <c r="BF1235" s="132">
        <f t="shared" si="813"/>
        <v>5.2720000000000003E-2</v>
      </c>
      <c r="BG1235" s="132">
        <f t="shared" si="825"/>
        <v>1.1009999999999999E-2</v>
      </c>
      <c r="BH1235" s="132"/>
      <c r="BI1235" s="132">
        <f t="shared" si="831"/>
        <v>1.4256</v>
      </c>
      <c r="BJ1235" s="132">
        <f t="shared" si="831"/>
        <v>2.6186000000000003</v>
      </c>
      <c r="BK1235" s="132">
        <f t="shared" si="831"/>
        <v>3.7739500000000001</v>
      </c>
      <c r="BL1235" s="132">
        <f t="shared" si="814"/>
        <v>0.29270000000000002</v>
      </c>
      <c r="BM1235" s="132">
        <f t="shared" si="826"/>
        <v>1.532</v>
      </c>
      <c r="BN1235" s="132">
        <f t="shared" si="815"/>
        <v>0.91656000000000004</v>
      </c>
      <c r="BO1235" s="132"/>
      <c r="BP1235" s="132">
        <f t="shared" si="827"/>
        <v>4.0651999999999999</v>
      </c>
      <c r="BQ1235" s="132">
        <f t="shared" si="828"/>
        <v>10.881300000000001</v>
      </c>
      <c r="BR1235" s="132">
        <f t="shared" si="829"/>
        <v>0.37872</v>
      </c>
      <c r="BS1235" s="132">
        <f t="shared" si="816"/>
        <v>9.6310000000000007E-2</v>
      </c>
      <c r="BT1235" s="132">
        <f t="shared" si="817"/>
        <v>1.4095</v>
      </c>
      <c r="BU1235" s="132"/>
      <c r="BV1235" s="132">
        <f t="shared" si="830"/>
        <v>0.13250000000000001</v>
      </c>
      <c r="BW1235" s="133">
        <f t="shared" si="832"/>
        <v>0.92860000000000009</v>
      </c>
      <c r="BX1235" s="133">
        <f t="shared" si="832"/>
        <v>1.0185</v>
      </c>
      <c r="BY1235" s="133">
        <f t="shared" si="818"/>
        <v>0.31890000000000002</v>
      </c>
      <c r="BZ1235" s="133">
        <f t="shared" si="819"/>
        <v>0.32100000000000001</v>
      </c>
      <c r="CA1235" s="133">
        <f t="shared" si="820"/>
        <v>1.46E-2</v>
      </c>
      <c r="CB1235" s="133">
        <f t="shared" si="821"/>
        <v>6.9465000000000003</v>
      </c>
      <c r="CC1235" s="133"/>
      <c r="CD1235" s="133">
        <f t="shared" si="822"/>
        <v>1.5</v>
      </c>
    </row>
    <row r="1236" spans="1:82" ht="15.75" x14ac:dyDescent="0.25">
      <c r="A1236" s="125">
        <v>44334</v>
      </c>
      <c r="B1236" s="138">
        <v>14169</v>
      </c>
      <c r="C1236" s="138">
        <v>52025</v>
      </c>
      <c r="D1236" s="138">
        <v>75086</v>
      </c>
      <c r="E1236" s="138">
        <v>15312</v>
      </c>
      <c r="F1236" s="138">
        <v>45636</v>
      </c>
      <c r="G1236" s="138">
        <v>1316</v>
      </c>
      <c r="H1236" s="138">
        <v>9227</v>
      </c>
      <c r="I1236" s="138">
        <v>9701</v>
      </c>
      <c r="J1236" s="138">
        <v>108401</v>
      </c>
      <c r="K1236" s="138">
        <v>81332</v>
      </c>
      <c r="L1236" s="138">
        <v>3246</v>
      </c>
      <c r="M1236" s="138">
        <v>17849</v>
      </c>
      <c r="N1236" s="138">
        <v>146</v>
      </c>
      <c r="O1236" s="138">
        <v>13523</v>
      </c>
      <c r="P1236" s="146">
        <v>15000</v>
      </c>
      <c r="Q1236" s="138">
        <v>2978</v>
      </c>
      <c r="R1236" s="138">
        <v>14171</v>
      </c>
      <c r="S1236" s="138">
        <v>72215</v>
      </c>
      <c r="T1236" s="138">
        <v>11214</v>
      </c>
      <c r="U1236" s="138">
        <v>2873</v>
      </c>
      <c r="V1236" s="138">
        <v>26915</v>
      </c>
      <c r="W1236" s="138">
        <v>31161</v>
      </c>
      <c r="X1236" s="138">
        <v>11746</v>
      </c>
      <c r="Y1236" s="138">
        <v>13153</v>
      </c>
      <c r="Z1236" s="146">
        <v>13281</v>
      </c>
      <c r="AA1236" s="138">
        <v>54094</v>
      </c>
      <c r="AB1236" s="138">
        <v>652</v>
      </c>
      <c r="AC1236" s="138">
        <v>561</v>
      </c>
      <c r="AD1236" s="138">
        <v>4575</v>
      </c>
      <c r="AE1236" s="138">
        <v>31090</v>
      </c>
      <c r="AF1236" s="138">
        <v>6735</v>
      </c>
      <c r="AG1236" s="138">
        <v>8550</v>
      </c>
      <c r="AH1236" s="138">
        <v>35920</v>
      </c>
      <c r="AI1236" s="138">
        <v>32730</v>
      </c>
      <c r="AJ1236" s="138">
        <v>392360</v>
      </c>
      <c r="AK1236" s="128">
        <f t="shared" si="797"/>
        <v>0.17849000000000001</v>
      </c>
      <c r="AL1236" s="129">
        <f t="shared" si="798"/>
        <v>1.4169</v>
      </c>
      <c r="AM1236" s="129">
        <f t="shared" si="833"/>
        <v>2.6012500000000003</v>
      </c>
      <c r="AN1236" s="129">
        <f t="shared" si="833"/>
        <v>3.7543000000000002</v>
      </c>
      <c r="AO1236" s="129">
        <f t="shared" si="800"/>
        <v>10.840100000000001</v>
      </c>
      <c r="AP1236" s="129">
        <f t="shared" si="801"/>
        <v>4.0666000000000002</v>
      </c>
      <c r="AQ1236" s="129">
        <f t="shared" si="823"/>
        <v>0.35920000000000002</v>
      </c>
      <c r="AR1236" s="129">
        <f t="shared" si="823"/>
        <v>0.32730000000000004</v>
      </c>
      <c r="AT1236" s="131">
        <f t="shared" si="824"/>
        <v>44334</v>
      </c>
      <c r="AU1236" s="132">
        <f t="shared" si="802"/>
        <v>0.31090000000000001</v>
      </c>
      <c r="AV1236" s="132">
        <f t="shared" si="803"/>
        <v>0.54094000000000009</v>
      </c>
      <c r="AW1236" s="132">
        <f t="shared" si="804"/>
        <v>0.72215000000000007</v>
      </c>
      <c r="AX1236" s="132">
        <f t="shared" si="805"/>
        <v>5.6100000000000004E-3</v>
      </c>
      <c r="AY1236" s="132">
        <f t="shared" si="806"/>
        <v>6.5200000000000006E-3</v>
      </c>
      <c r="AZ1236" s="132">
        <f t="shared" si="807"/>
        <v>0.26915</v>
      </c>
      <c r="BA1236" s="132">
        <f t="shared" si="808"/>
        <v>0.13153000000000001</v>
      </c>
      <c r="BB1236" s="132">
        <f t="shared" si="809"/>
        <v>0.62322</v>
      </c>
      <c r="BC1236" s="132">
        <f t="shared" si="810"/>
        <v>0.13281000000000001</v>
      </c>
      <c r="BD1236" s="132">
        <f t="shared" si="811"/>
        <v>0.11746000000000001</v>
      </c>
      <c r="BE1236" s="132">
        <f t="shared" si="812"/>
        <v>6.7350000000000007E-2</v>
      </c>
      <c r="BF1236" s="132">
        <f t="shared" si="813"/>
        <v>4.5750000000000006E-2</v>
      </c>
      <c r="BG1236" s="132">
        <f t="shared" si="825"/>
        <v>8.5500000000000003E-3</v>
      </c>
      <c r="BH1236" s="132"/>
      <c r="BI1236" s="132">
        <f t="shared" si="831"/>
        <v>1.4169</v>
      </c>
      <c r="BJ1236" s="132">
        <f t="shared" si="831"/>
        <v>2.6012500000000003</v>
      </c>
      <c r="BK1236" s="132">
        <f t="shared" si="831"/>
        <v>3.7543000000000002</v>
      </c>
      <c r="BL1236" s="132">
        <f t="shared" si="814"/>
        <v>0.2873</v>
      </c>
      <c r="BM1236" s="132">
        <f t="shared" si="826"/>
        <v>1.5312000000000001</v>
      </c>
      <c r="BN1236" s="132">
        <f t="shared" si="815"/>
        <v>0.91272000000000009</v>
      </c>
      <c r="BO1236" s="132"/>
      <c r="BP1236" s="132">
        <f t="shared" si="827"/>
        <v>4.0666000000000002</v>
      </c>
      <c r="BQ1236" s="132">
        <f t="shared" si="828"/>
        <v>10.840100000000001</v>
      </c>
      <c r="BR1236" s="132">
        <f t="shared" si="829"/>
        <v>0.39235999999999999</v>
      </c>
      <c r="BS1236" s="132">
        <f t="shared" si="816"/>
        <v>0.11214</v>
      </c>
      <c r="BT1236" s="132">
        <f t="shared" si="817"/>
        <v>1.4171</v>
      </c>
      <c r="BU1236" s="132"/>
      <c r="BV1236" s="132">
        <f t="shared" si="830"/>
        <v>0.13159999999999999</v>
      </c>
      <c r="BW1236" s="133">
        <f t="shared" si="832"/>
        <v>0.92270000000000008</v>
      </c>
      <c r="BX1236" s="133">
        <f t="shared" si="832"/>
        <v>0.97010000000000007</v>
      </c>
      <c r="BY1236" s="133">
        <f t="shared" si="818"/>
        <v>0.29780000000000001</v>
      </c>
      <c r="BZ1236" s="133">
        <f t="shared" si="819"/>
        <v>0.3246</v>
      </c>
      <c r="CA1236" s="133">
        <f t="shared" si="820"/>
        <v>1.46E-2</v>
      </c>
      <c r="CB1236" s="133">
        <f t="shared" si="821"/>
        <v>6.7614999999999998</v>
      </c>
      <c r="CC1236" s="133"/>
      <c r="CD1236" s="133">
        <f t="shared" si="822"/>
        <v>1.5</v>
      </c>
    </row>
    <row r="1237" spans="1:82" ht="15.75" x14ac:dyDescent="0.25">
      <c r="A1237" s="125">
        <v>44335</v>
      </c>
      <c r="B1237" s="138">
        <v>14169</v>
      </c>
      <c r="C1237" s="138">
        <v>52040</v>
      </c>
      <c r="D1237" s="138">
        <v>75047</v>
      </c>
      <c r="E1237" s="138">
        <v>15054</v>
      </c>
      <c r="F1237" s="138">
        <v>45690</v>
      </c>
      <c r="G1237" s="138">
        <v>1314</v>
      </c>
      <c r="H1237" s="138">
        <v>9306</v>
      </c>
      <c r="I1237" s="138">
        <v>10173</v>
      </c>
      <c r="J1237" s="138">
        <v>108472</v>
      </c>
      <c r="K1237" s="138">
        <v>80989</v>
      </c>
      <c r="L1237" s="138">
        <v>3199</v>
      </c>
      <c r="M1237" s="138">
        <v>18837</v>
      </c>
      <c r="N1237" s="138">
        <v>133</v>
      </c>
      <c r="O1237" s="138">
        <v>13320</v>
      </c>
      <c r="P1237" s="146">
        <v>15000</v>
      </c>
      <c r="Q1237" s="138">
        <v>2884</v>
      </c>
      <c r="R1237" s="138">
        <v>14250</v>
      </c>
      <c r="S1237" s="138">
        <v>71872</v>
      </c>
      <c r="T1237" s="138">
        <v>9795</v>
      </c>
      <c r="U1237" s="138">
        <v>2758</v>
      </c>
      <c r="V1237" s="138">
        <v>26847</v>
      </c>
      <c r="W1237" s="138">
        <v>28374</v>
      </c>
      <c r="X1237" s="138">
        <v>11765</v>
      </c>
      <c r="Y1237" s="138">
        <v>13713</v>
      </c>
      <c r="Z1237" s="146">
        <v>13281</v>
      </c>
      <c r="AA1237" s="138">
        <v>54292</v>
      </c>
      <c r="AB1237" s="138">
        <v>747</v>
      </c>
      <c r="AC1237" s="138">
        <v>615</v>
      </c>
      <c r="AD1237" s="138">
        <v>5172</v>
      </c>
      <c r="AE1237" s="138">
        <v>30997</v>
      </c>
      <c r="AF1237" s="138">
        <v>6358</v>
      </c>
      <c r="AG1237" s="138">
        <v>10660</v>
      </c>
      <c r="AH1237" s="138">
        <v>34030</v>
      </c>
      <c r="AI1237" s="138">
        <v>30130</v>
      </c>
      <c r="AJ1237" s="138">
        <v>383240</v>
      </c>
      <c r="AK1237" s="128">
        <f t="shared" si="797"/>
        <v>0.18837000000000001</v>
      </c>
      <c r="AL1237" s="129">
        <f t="shared" si="798"/>
        <v>1.4169</v>
      </c>
      <c r="AM1237" s="129">
        <f t="shared" si="833"/>
        <v>2.6020000000000003</v>
      </c>
      <c r="AN1237" s="129">
        <f t="shared" si="833"/>
        <v>3.7523500000000003</v>
      </c>
      <c r="AO1237" s="129">
        <f t="shared" si="800"/>
        <v>10.847200000000001</v>
      </c>
      <c r="AP1237" s="129">
        <f t="shared" si="801"/>
        <v>4.0494500000000002</v>
      </c>
      <c r="AQ1237" s="129">
        <f t="shared" si="823"/>
        <v>0.34030000000000005</v>
      </c>
      <c r="AR1237" s="129">
        <f t="shared" si="823"/>
        <v>0.30130000000000001</v>
      </c>
      <c r="AT1237" s="131">
        <f t="shared" si="824"/>
        <v>44335</v>
      </c>
      <c r="AU1237" s="132">
        <f t="shared" si="802"/>
        <v>0.30997000000000002</v>
      </c>
      <c r="AV1237" s="132">
        <f t="shared" si="803"/>
        <v>0.54292000000000007</v>
      </c>
      <c r="AW1237" s="132">
        <f t="shared" si="804"/>
        <v>0.71872000000000003</v>
      </c>
      <c r="AX1237" s="132">
        <f t="shared" si="805"/>
        <v>6.1500000000000001E-3</v>
      </c>
      <c r="AY1237" s="132">
        <f t="shared" si="806"/>
        <v>7.4700000000000009E-3</v>
      </c>
      <c r="AZ1237" s="132">
        <f t="shared" si="807"/>
        <v>0.26847000000000004</v>
      </c>
      <c r="BA1237" s="132">
        <f t="shared" si="808"/>
        <v>0.13713</v>
      </c>
      <c r="BB1237" s="132">
        <f t="shared" si="809"/>
        <v>0.5674800000000001</v>
      </c>
      <c r="BC1237" s="132">
        <f t="shared" si="810"/>
        <v>0.13281000000000001</v>
      </c>
      <c r="BD1237" s="132">
        <f t="shared" si="811"/>
        <v>0.11765</v>
      </c>
      <c r="BE1237" s="132">
        <f t="shared" si="812"/>
        <v>6.3580000000000012E-2</v>
      </c>
      <c r="BF1237" s="132">
        <f t="shared" si="813"/>
        <v>5.1720000000000002E-2</v>
      </c>
      <c r="BG1237" s="132">
        <f t="shared" si="825"/>
        <v>1.0659999999999999E-2</v>
      </c>
      <c r="BH1237" s="132"/>
      <c r="BI1237" s="132">
        <f t="shared" si="831"/>
        <v>1.4169</v>
      </c>
      <c r="BJ1237" s="132">
        <f t="shared" si="831"/>
        <v>2.6020000000000003</v>
      </c>
      <c r="BK1237" s="132">
        <f t="shared" si="831"/>
        <v>3.7523500000000003</v>
      </c>
      <c r="BL1237" s="132">
        <f t="shared" si="814"/>
        <v>0.27579999999999999</v>
      </c>
      <c r="BM1237" s="132">
        <f t="shared" si="826"/>
        <v>1.5054000000000001</v>
      </c>
      <c r="BN1237" s="132">
        <f t="shared" si="815"/>
        <v>0.91380000000000006</v>
      </c>
      <c r="BO1237" s="132"/>
      <c r="BP1237" s="132">
        <f t="shared" si="827"/>
        <v>4.0494500000000002</v>
      </c>
      <c r="BQ1237" s="132">
        <f t="shared" si="828"/>
        <v>10.847200000000001</v>
      </c>
      <c r="BR1237" s="132">
        <f t="shared" si="829"/>
        <v>0.38323999999999997</v>
      </c>
      <c r="BS1237" s="132">
        <f t="shared" si="816"/>
        <v>9.7950000000000009E-2</v>
      </c>
      <c r="BT1237" s="132">
        <f t="shared" si="817"/>
        <v>1.425</v>
      </c>
      <c r="BU1237" s="132"/>
      <c r="BV1237" s="132">
        <f t="shared" si="830"/>
        <v>0.13140000000000002</v>
      </c>
      <c r="BW1237" s="133">
        <f t="shared" si="832"/>
        <v>0.93060000000000009</v>
      </c>
      <c r="BX1237" s="133">
        <f t="shared" si="832"/>
        <v>1.0173000000000001</v>
      </c>
      <c r="BY1237" s="133">
        <f t="shared" si="818"/>
        <v>0.28839999999999999</v>
      </c>
      <c r="BZ1237" s="133">
        <f t="shared" si="819"/>
        <v>0.31990000000000002</v>
      </c>
      <c r="CA1237" s="133">
        <f t="shared" si="820"/>
        <v>1.3300000000000001E-2</v>
      </c>
      <c r="CB1237" s="133">
        <f t="shared" si="821"/>
        <v>6.66</v>
      </c>
      <c r="CC1237" s="133"/>
      <c r="CD1237" s="133">
        <f t="shared" si="822"/>
        <v>1.5</v>
      </c>
    </row>
    <row r="1238" spans="1:82" ht="15.75" x14ac:dyDescent="0.25">
      <c r="A1238" s="125">
        <v>44336</v>
      </c>
      <c r="B1238" s="138">
        <v>14128</v>
      </c>
      <c r="C1238" s="138">
        <v>51401</v>
      </c>
      <c r="D1238" s="138">
        <v>73854</v>
      </c>
      <c r="E1238" s="138">
        <v>14862</v>
      </c>
      <c r="F1238" s="138">
        <v>44288</v>
      </c>
      <c r="G1238" s="138">
        <v>1456</v>
      </c>
      <c r="H1238" s="138">
        <v>9477</v>
      </c>
      <c r="I1238" s="138">
        <v>10784</v>
      </c>
      <c r="J1238" s="138">
        <v>105991</v>
      </c>
      <c r="K1238" s="138">
        <v>79217</v>
      </c>
      <c r="L1238" s="138">
        <v>3188</v>
      </c>
      <c r="M1238" s="138">
        <v>17826</v>
      </c>
      <c r="N1238" s="138">
        <v>129</v>
      </c>
      <c r="O1238" s="138">
        <v>11672</v>
      </c>
      <c r="P1238" s="146">
        <v>15000</v>
      </c>
      <c r="Q1238" s="138">
        <v>2884</v>
      </c>
      <c r="R1238" s="138">
        <v>13848</v>
      </c>
      <c r="S1238" s="138">
        <v>71342</v>
      </c>
      <c r="T1238" s="138">
        <v>11185</v>
      </c>
      <c r="U1238" s="138">
        <v>2824</v>
      </c>
      <c r="V1238" s="138">
        <v>26797</v>
      </c>
      <c r="W1238" s="138">
        <v>27826</v>
      </c>
      <c r="X1238" s="138">
        <v>11684</v>
      </c>
      <c r="Y1238" s="138">
        <v>13654</v>
      </c>
      <c r="Z1238" s="146">
        <v>13281</v>
      </c>
      <c r="AA1238" s="138">
        <v>51932</v>
      </c>
      <c r="AB1238" s="138">
        <v>707</v>
      </c>
      <c r="AC1238" s="138">
        <v>713</v>
      </c>
      <c r="AD1238" s="138">
        <v>3812</v>
      </c>
      <c r="AE1238" s="138">
        <v>32380</v>
      </c>
      <c r="AF1238" s="138">
        <v>6026</v>
      </c>
      <c r="AG1238" s="138">
        <v>0</v>
      </c>
      <c r="AH1238" s="138">
        <v>53260</v>
      </c>
      <c r="AI1238" s="138">
        <v>39470</v>
      </c>
      <c r="AJ1238" s="138">
        <v>365660</v>
      </c>
      <c r="AK1238" s="128">
        <f t="shared" si="797"/>
        <v>0.17826</v>
      </c>
      <c r="AL1238" s="129">
        <f t="shared" si="798"/>
        <v>1.4128000000000001</v>
      </c>
      <c r="AM1238" s="129">
        <f t="shared" si="833"/>
        <v>2.5700500000000002</v>
      </c>
      <c r="AN1238" s="129">
        <f t="shared" si="833"/>
        <v>3.6927000000000003</v>
      </c>
      <c r="AO1238" s="129">
        <f t="shared" si="800"/>
        <v>10.5991</v>
      </c>
      <c r="AP1238" s="137">
        <f t="shared" si="801"/>
        <v>3.9608500000000002</v>
      </c>
      <c r="AQ1238" s="129">
        <f t="shared" si="823"/>
        <v>0.53260000000000007</v>
      </c>
      <c r="AR1238" s="129">
        <f t="shared" si="823"/>
        <v>0.39470000000000005</v>
      </c>
      <c r="AT1238" s="131">
        <f t="shared" si="824"/>
        <v>44336</v>
      </c>
      <c r="AU1238" s="132">
        <f t="shared" si="802"/>
        <v>0.32380000000000003</v>
      </c>
      <c r="AV1238" s="132">
        <f t="shared" si="803"/>
        <v>0.51932</v>
      </c>
      <c r="AW1238" s="132">
        <f t="shared" si="804"/>
        <v>0.71342000000000005</v>
      </c>
      <c r="AX1238" s="132">
        <f t="shared" si="805"/>
        <v>7.1300000000000009E-3</v>
      </c>
      <c r="AY1238" s="132">
        <f t="shared" si="806"/>
        <v>7.0700000000000008E-3</v>
      </c>
      <c r="AZ1238" s="132">
        <f t="shared" si="807"/>
        <v>0.26797000000000004</v>
      </c>
      <c r="BA1238" s="132">
        <f t="shared" si="808"/>
        <v>0.13654000000000002</v>
      </c>
      <c r="BB1238" s="132">
        <f t="shared" si="809"/>
        <v>0.55652000000000001</v>
      </c>
      <c r="BC1238" s="132">
        <f t="shared" si="810"/>
        <v>0.13281000000000001</v>
      </c>
      <c r="BD1238" s="132">
        <f t="shared" si="811"/>
        <v>0.11684000000000001</v>
      </c>
      <c r="BE1238" s="132">
        <f t="shared" si="812"/>
        <v>6.0260000000000008E-2</v>
      </c>
      <c r="BF1238" s="132">
        <f t="shared" si="813"/>
        <v>3.8120000000000001E-2</v>
      </c>
      <c r="BG1238" s="132">
        <f t="shared" si="825"/>
        <v>0</v>
      </c>
      <c r="BH1238" s="132"/>
      <c r="BI1238" s="132">
        <f t="shared" si="831"/>
        <v>1.4128000000000001</v>
      </c>
      <c r="BJ1238" s="132">
        <f t="shared" si="831"/>
        <v>2.5700500000000002</v>
      </c>
      <c r="BK1238" s="132">
        <f t="shared" si="831"/>
        <v>3.6927000000000003</v>
      </c>
      <c r="BL1238" s="132">
        <f t="shared" si="814"/>
        <v>0.28240000000000004</v>
      </c>
      <c r="BM1238" s="132">
        <f t="shared" si="826"/>
        <v>1.4862</v>
      </c>
      <c r="BN1238" s="132">
        <f t="shared" si="815"/>
        <v>0.8857600000000001</v>
      </c>
      <c r="BO1238" s="132"/>
      <c r="BP1238" s="132">
        <f t="shared" si="827"/>
        <v>3.9608500000000002</v>
      </c>
      <c r="BQ1238" s="132">
        <f t="shared" si="828"/>
        <v>10.5991</v>
      </c>
      <c r="BR1238" s="132">
        <f t="shared" si="829"/>
        <v>0.36565999999999999</v>
      </c>
      <c r="BS1238" s="132">
        <f t="shared" si="816"/>
        <v>0.11185</v>
      </c>
      <c r="BT1238" s="132">
        <f t="shared" si="817"/>
        <v>1.3848</v>
      </c>
      <c r="BU1238" s="132"/>
      <c r="BV1238" s="132">
        <f t="shared" si="830"/>
        <v>0.14560000000000001</v>
      </c>
      <c r="BW1238" s="133">
        <f t="shared" si="832"/>
        <v>0.9477000000000001</v>
      </c>
      <c r="BX1238" s="133">
        <f t="shared" si="832"/>
        <v>1.0784</v>
      </c>
      <c r="BY1238" s="133">
        <f t="shared" si="818"/>
        <v>0.28839999999999999</v>
      </c>
      <c r="BZ1238" s="133">
        <f t="shared" si="819"/>
        <v>0.31880000000000003</v>
      </c>
      <c r="CA1238" s="133">
        <f t="shared" si="820"/>
        <v>1.29E-2</v>
      </c>
      <c r="CB1238" s="133">
        <f t="shared" si="821"/>
        <v>5.8360000000000003</v>
      </c>
      <c r="CC1238" s="133"/>
      <c r="CD1238" s="133">
        <f t="shared" si="822"/>
        <v>1.5</v>
      </c>
    </row>
    <row r="1239" spans="1:82" ht="15.75" x14ac:dyDescent="0.25">
      <c r="A1239" s="125">
        <v>44337</v>
      </c>
      <c r="B1239" s="126">
        <v>14047</v>
      </c>
      <c r="C1239" s="126">
        <v>51499</v>
      </c>
      <c r="D1239" s="126">
        <v>73701</v>
      </c>
      <c r="E1239" s="126">
        <v>14736</v>
      </c>
      <c r="F1239" s="126">
        <v>44344</v>
      </c>
      <c r="G1239" s="126">
        <v>1669</v>
      </c>
      <c r="H1239" s="126">
        <v>10378</v>
      </c>
      <c r="I1239" s="126">
        <v>10871</v>
      </c>
      <c r="J1239" s="126">
        <v>106854</v>
      </c>
      <c r="K1239" s="126">
        <v>79603</v>
      </c>
      <c r="L1239" s="126">
        <v>3217</v>
      </c>
      <c r="M1239" s="126">
        <v>17452</v>
      </c>
      <c r="N1239" s="126">
        <v>118</v>
      </c>
      <c r="O1239" s="135">
        <v>14673</v>
      </c>
      <c r="P1239" s="146">
        <v>15000</v>
      </c>
      <c r="Q1239" s="135">
        <v>3468</v>
      </c>
      <c r="R1239" s="126">
        <v>14201</v>
      </c>
      <c r="S1239" s="126">
        <v>71308</v>
      </c>
      <c r="T1239" s="126">
        <v>11637</v>
      </c>
      <c r="U1239" s="126">
        <v>2809</v>
      </c>
      <c r="V1239" s="126">
        <v>25883</v>
      </c>
      <c r="W1239" s="126">
        <v>27589</v>
      </c>
      <c r="X1239" s="126">
        <v>12137</v>
      </c>
      <c r="Y1239" s="126">
        <v>13810</v>
      </c>
      <c r="Z1239" s="146">
        <v>13281</v>
      </c>
      <c r="AA1239" s="126">
        <v>53048</v>
      </c>
      <c r="AB1239" s="126">
        <v>850</v>
      </c>
      <c r="AC1239" s="126">
        <v>1534</v>
      </c>
      <c r="AD1239" s="126">
        <v>7317</v>
      </c>
      <c r="AE1239" s="126">
        <v>31427</v>
      </c>
      <c r="AF1239" s="126">
        <v>6367</v>
      </c>
      <c r="AG1239" s="126">
        <v>10920</v>
      </c>
      <c r="AH1239" s="126">
        <v>38920</v>
      </c>
      <c r="AI1239" s="126">
        <v>32200</v>
      </c>
      <c r="AJ1239" s="126">
        <v>398060</v>
      </c>
      <c r="AK1239" s="128">
        <f t="shared" si="797"/>
        <v>0.17452000000000001</v>
      </c>
      <c r="AL1239" s="129">
        <f t="shared" si="798"/>
        <v>1.4047000000000001</v>
      </c>
      <c r="AM1239" s="129">
        <f t="shared" si="833"/>
        <v>2.5749500000000003</v>
      </c>
      <c r="AN1239" s="129">
        <f t="shared" si="833"/>
        <v>3.6850500000000004</v>
      </c>
      <c r="AO1239" s="129">
        <f t="shared" si="800"/>
        <v>10.685400000000001</v>
      </c>
      <c r="AP1239" s="129">
        <f t="shared" si="801"/>
        <v>3.9801500000000001</v>
      </c>
      <c r="AQ1239" s="129">
        <f t="shared" si="823"/>
        <v>0.38920000000000005</v>
      </c>
      <c r="AR1239" s="129">
        <f t="shared" si="823"/>
        <v>0.32200000000000001</v>
      </c>
      <c r="AT1239" s="131">
        <f t="shared" si="824"/>
        <v>44337</v>
      </c>
      <c r="AU1239" s="132">
        <f t="shared" si="802"/>
        <v>0.31427000000000005</v>
      </c>
      <c r="AV1239" s="132">
        <f t="shared" si="803"/>
        <v>0.53048000000000006</v>
      </c>
      <c r="AW1239" s="132">
        <f t="shared" si="804"/>
        <v>0.71308000000000005</v>
      </c>
      <c r="AX1239" s="132">
        <f t="shared" si="805"/>
        <v>1.5340000000000001E-2</v>
      </c>
      <c r="AY1239" s="132">
        <f t="shared" si="806"/>
        <v>8.5000000000000006E-3</v>
      </c>
      <c r="AZ1239" s="132">
        <f t="shared" si="807"/>
        <v>0.25883</v>
      </c>
      <c r="BA1239" s="132">
        <f t="shared" si="808"/>
        <v>0.1381</v>
      </c>
      <c r="BB1239" s="132">
        <f t="shared" si="809"/>
        <v>0.55178000000000005</v>
      </c>
      <c r="BC1239" s="132">
        <f t="shared" si="810"/>
        <v>0.13281000000000001</v>
      </c>
      <c r="BD1239" s="132">
        <f t="shared" si="811"/>
        <v>0.12137000000000001</v>
      </c>
      <c r="BE1239" s="132">
        <f t="shared" si="812"/>
        <v>6.3670000000000004E-2</v>
      </c>
      <c r="BF1239" s="132">
        <f t="shared" si="813"/>
        <v>7.3170000000000013E-2</v>
      </c>
      <c r="BG1239" s="132">
        <f t="shared" si="825"/>
        <v>1.0919999999999999E-2</v>
      </c>
      <c r="BH1239" s="132"/>
      <c r="BI1239" s="132">
        <f t="shared" si="831"/>
        <v>1.4047000000000001</v>
      </c>
      <c r="BJ1239" s="132">
        <f t="shared" si="831"/>
        <v>2.5749500000000003</v>
      </c>
      <c r="BK1239" s="132">
        <f t="shared" si="831"/>
        <v>3.6850500000000004</v>
      </c>
      <c r="BL1239" s="132">
        <f t="shared" si="814"/>
        <v>0.28090000000000004</v>
      </c>
      <c r="BM1239" s="132">
        <f t="shared" si="826"/>
        <v>1.4736</v>
      </c>
      <c r="BN1239" s="132">
        <f t="shared" si="815"/>
        <v>0.88688000000000011</v>
      </c>
      <c r="BO1239" s="132"/>
      <c r="BP1239" s="132">
        <f t="shared" si="827"/>
        <v>3.9801500000000001</v>
      </c>
      <c r="BQ1239" s="132">
        <f t="shared" si="828"/>
        <v>10.685400000000001</v>
      </c>
      <c r="BR1239" s="132">
        <f t="shared" si="829"/>
        <v>0.39805999999999997</v>
      </c>
      <c r="BS1239" s="132">
        <f t="shared" si="816"/>
        <v>0.11637000000000002</v>
      </c>
      <c r="BT1239" s="132">
        <f t="shared" si="817"/>
        <v>1.4201000000000001</v>
      </c>
      <c r="BU1239" s="132"/>
      <c r="BV1239" s="132">
        <f t="shared" si="830"/>
        <v>0.16690000000000002</v>
      </c>
      <c r="BW1239" s="133">
        <f t="shared" si="832"/>
        <v>1.0378000000000001</v>
      </c>
      <c r="BX1239" s="133">
        <f t="shared" si="832"/>
        <v>1.0871</v>
      </c>
      <c r="BY1239" s="133">
        <f t="shared" si="818"/>
        <v>0.3468</v>
      </c>
      <c r="BZ1239" s="133">
        <f t="shared" si="819"/>
        <v>0.32170000000000004</v>
      </c>
      <c r="CA1239" s="133">
        <f t="shared" si="820"/>
        <v>1.18E-2</v>
      </c>
      <c r="CB1239" s="133">
        <f t="shared" si="821"/>
        <v>7.3365</v>
      </c>
      <c r="CC1239" s="133"/>
      <c r="CD1239" s="133">
        <f t="shared" si="822"/>
        <v>1.5</v>
      </c>
    </row>
    <row r="1240" spans="1:82" ht="15.75" x14ac:dyDescent="0.25">
      <c r="A1240" s="125">
        <v>44338</v>
      </c>
      <c r="B1240" s="126">
        <v>14654</v>
      </c>
      <c r="C1240" s="126">
        <v>52504</v>
      </c>
      <c r="D1240" s="126">
        <v>74754</v>
      </c>
      <c r="E1240" s="126">
        <v>14835</v>
      </c>
      <c r="F1240" s="126">
        <v>46050</v>
      </c>
      <c r="G1240" s="126">
        <v>2065</v>
      </c>
      <c r="H1240" s="126">
        <v>11949</v>
      </c>
      <c r="I1240" s="126">
        <v>11516</v>
      </c>
      <c r="J1240" s="126">
        <v>108795</v>
      </c>
      <c r="K1240" s="126">
        <v>81697</v>
      </c>
      <c r="L1240" s="126">
        <v>3312</v>
      </c>
      <c r="M1240" s="126">
        <v>18980</v>
      </c>
      <c r="N1240" s="126">
        <v>116</v>
      </c>
      <c r="O1240" s="135">
        <v>16259</v>
      </c>
      <c r="P1240" s="146">
        <v>15000</v>
      </c>
      <c r="Q1240" s="135">
        <v>3418</v>
      </c>
      <c r="R1240" s="126">
        <v>14241</v>
      </c>
      <c r="S1240" s="126">
        <v>69104</v>
      </c>
      <c r="T1240" s="126">
        <v>12166</v>
      </c>
      <c r="U1240" s="126">
        <v>2778</v>
      </c>
      <c r="V1240" s="126">
        <v>27883</v>
      </c>
      <c r="W1240" s="126">
        <v>26814</v>
      </c>
      <c r="X1240" s="126">
        <v>13620</v>
      </c>
      <c r="Y1240" s="126">
        <v>13057</v>
      </c>
      <c r="Z1240" s="146">
        <v>13281</v>
      </c>
      <c r="AA1240" s="135">
        <v>53828</v>
      </c>
      <c r="AB1240" s="135">
        <v>1267</v>
      </c>
      <c r="AC1240" s="126">
        <v>1751</v>
      </c>
      <c r="AD1240" s="126">
        <v>4656</v>
      </c>
      <c r="AE1240" s="126">
        <v>30990</v>
      </c>
      <c r="AF1240" s="126">
        <v>5171</v>
      </c>
      <c r="AG1240" s="126">
        <v>10880</v>
      </c>
      <c r="AH1240" s="126">
        <v>45220</v>
      </c>
      <c r="AI1240" s="126">
        <v>35990</v>
      </c>
      <c r="AJ1240" s="126">
        <v>397180</v>
      </c>
      <c r="AK1240" s="128">
        <f t="shared" si="797"/>
        <v>0.18980000000000002</v>
      </c>
      <c r="AL1240" s="129">
        <f t="shared" si="798"/>
        <v>1.4654</v>
      </c>
      <c r="AM1240" s="129">
        <f t="shared" si="833"/>
        <v>2.6252</v>
      </c>
      <c r="AN1240" s="129">
        <f t="shared" si="833"/>
        <v>3.7377000000000002</v>
      </c>
      <c r="AO1240" s="129">
        <f t="shared" si="800"/>
        <v>10.8795</v>
      </c>
      <c r="AP1240" s="129">
        <f t="shared" si="801"/>
        <v>4.0848500000000003</v>
      </c>
      <c r="AQ1240" s="129">
        <f t="shared" si="823"/>
        <v>0.45220000000000005</v>
      </c>
      <c r="AR1240" s="129">
        <f t="shared" si="823"/>
        <v>0.35990000000000005</v>
      </c>
      <c r="AT1240" s="131">
        <f t="shared" si="824"/>
        <v>44338</v>
      </c>
      <c r="AU1240" s="132">
        <f t="shared" si="802"/>
        <v>0.30990000000000001</v>
      </c>
      <c r="AV1240" s="132">
        <f t="shared" si="803"/>
        <v>0.53828000000000009</v>
      </c>
      <c r="AW1240" s="132">
        <f t="shared" si="804"/>
        <v>0.6910400000000001</v>
      </c>
      <c r="AX1240" s="132">
        <f t="shared" si="805"/>
        <v>1.7510000000000001E-2</v>
      </c>
      <c r="AY1240" s="132">
        <f t="shared" si="806"/>
        <v>1.2670000000000001E-2</v>
      </c>
      <c r="AZ1240" s="132">
        <f t="shared" si="807"/>
        <v>0.27883000000000002</v>
      </c>
      <c r="BA1240" s="132">
        <f t="shared" si="808"/>
        <v>0.13057000000000002</v>
      </c>
      <c r="BB1240" s="132">
        <f t="shared" si="809"/>
        <v>0.53628000000000009</v>
      </c>
      <c r="BC1240" s="132">
        <f t="shared" si="810"/>
        <v>0.13281000000000001</v>
      </c>
      <c r="BD1240" s="132">
        <f t="shared" si="811"/>
        <v>0.13620000000000002</v>
      </c>
      <c r="BE1240" s="132">
        <f t="shared" si="812"/>
        <v>5.1710000000000006E-2</v>
      </c>
      <c r="BF1240" s="132">
        <f t="shared" si="813"/>
        <v>4.6560000000000004E-2</v>
      </c>
      <c r="BG1240" s="132">
        <f t="shared" si="825"/>
        <v>1.0879999999999999E-2</v>
      </c>
      <c r="BH1240" s="132"/>
      <c r="BI1240" s="132">
        <f t="shared" si="831"/>
        <v>1.4654</v>
      </c>
      <c r="BJ1240" s="132">
        <f t="shared" si="831"/>
        <v>2.6252</v>
      </c>
      <c r="BK1240" s="132">
        <f t="shared" si="831"/>
        <v>3.7377000000000002</v>
      </c>
      <c r="BL1240" s="132">
        <f t="shared" si="814"/>
        <v>0.27779999999999999</v>
      </c>
      <c r="BM1240" s="132">
        <f t="shared" si="826"/>
        <v>1.4835</v>
      </c>
      <c r="BN1240" s="132">
        <f t="shared" si="815"/>
        <v>0.92100000000000004</v>
      </c>
      <c r="BO1240" s="132"/>
      <c r="BP1240" s="132">
        <f t="shared" si="827"/>
        <v>4.0848500000000003</v>
      </c>
      <c r="BQ1240" s="132">
        <f t="shared" si="828"/>
        <v>10.8795</v>
      </c>
      <c r="BR1240" s="132">
        <f t="shared" si="829"/>
        <v>0.39717999999999998</v>
      </c>
      <c r="BS1240" s="132">
        <f t="shared" si="816"/>
        <v>0.12166</v>
      </c>
      <c r="BT1240" s="132">
        <f t="shared" si="817"/>
        <v>1.4241000000000001</v>
      </c>
      <c r="BU1240" s="132"/>
      <c r="BV1240" s="132">
        <f t="shared" si="830"/>
        <v>0.20650000000000002</v>
      </c>
      <c r="BW1240" s="133">
        <f t="shared" si="832"/>
        <v>1.1949000000000001</v>
      </c>
      <c r="BX1240" s="133">
        <f t="shared" si="832"/>
        <v>1.1516</v>
      </c>
      <c r="BY1240" s="133">
        <f t="shared" si="818"/>
        <v>0.34179999999999999</v>
      </c>
      <c r="BZ1240" s="133">
        <f t="shared" si="819"/>
        <v>0.33119999999999999</v>
      </c>
      <c r="CA1240" s="133">
        <f t="shared" si="820"/>
        <v>1.1600000000000001E-2</v>
      </c>
      <c r="CB1240" s="133">
        <f t="shared" si="821"/>
        <v>8.1295000000000002</v>
      </c>
      <c r="CC1240" s="133"/>
      <c r="CD1240" s="133">
        <f t="shared" si="822"/>
        <v>1.5</v>
      </c>
    </row>
    <row r="1241" spans="1:82" ht="15.75" x14ac:dyDescent="0.25">
      <c r="A1241" s="125">
        <v>44339</v>
      </c>
      <c r="B1241" s="126">
        <v>14918</v>
      </c>
      <c r="C1241" s="126">
        <v>53160</v>
      </c>
      <c r="D1241" s="126">
        <v>75835</v>
      </c>
      <c r="E1241" s="126">
        <v>15126</v>
      </c>
      <c r="F1241" s="126">
        <v>47686</v>
      </c>
      <c r="G1241" s="126">
        <v>2066</v>
      </c>
      <c r="H1241" s="126">
        <v>11817</v>
      </c>
      <c r="I1241" s="126">
        <v>11821</v>
      </c>
      <c r="J1241" s="126">
        <v>110272</v>
      </c>
      <c r="K1241" s="126">
        <v>83086</v>
      </c>
      <c r="L1241" s="126">
        <v>3266</v>
      </c>
      <c r="M1241" s="126">
        <v>20221</v>
      </c>
      <c r="N1241" s="126">
        <v>72</v>
      </c>
      <c r="O1241" s="135">
        <v>15292</v>
      </c>
      <c r="P1241" s="146">
        <v>15000</v>
      </c>
      <c r="Q1241" s="135">
        <v>3444</v>
      </c>
      <c r="R1241" s="126">
        <v>13928</v>
      </c>
      <c r="S1241" s="126">
        <v>68217</v>
      </c>
      <c r="T1241" s="126">
        <v>9720</v>
      </c>
      <c r="U1241" s="126">
        <v>2798</v>
      </c>
      <c r="V1241" s="126">
        <v>30027</v>
      </c>
      <c r="W1241" s="126">
        <v>25967</v>
      </c>
      <c r="X1241" s="126">
        <v>14037</v>
      </c>
      <c r="Y1241" s="126">
        <v>13267</v>
      </c>
      <c r="Z1241" s="146">
        <v>13281</v>
      </c>
      <c r="AA1241" s="126">
        <v>55131</v>
      </c>
      <c r="AB1241" s="126">
        <v>1009</v>
      </c>
      <c r="AC1241" s="126">
        <v>1163</v>
      </c>
      <c r="AD1241" s="126">
        <v>4775</v>
      </c>
      <c r="AE1241" s="126">
        <v>34344</v>
      </c>
      <c r="AF1241" s="126">
        <v>5158</v>
      </c>
      <c r="AG1241" s="126">
        <v>0</v>
      </c>
      <c r="AH1241" s="126">
        <v>30190</v>
      </c>
      <c r="AI1241" s="126">
        <v>26000</v>
      </c>
      <c r="AJ1241" s="126">
        <v>397140</v>
      </c>
      <c r="AK1241" s="128">
        <f t="shared" si="797"/>
        <v>0.20221000000000003</v>
      </c>
      <c r="AL1241" s="129">
        <f t="shared" si="798"/>
        <v>1.4918</v>
      </c>
      <c r="AM1241" s="129">
        <f t="shared" si="833"/>
        <v>2.6579999999999999</v>
      </c>
      <c r="AN1241" s="129">
        <f t="shared" si="833"/>
        <v>3.7917500000000004</v>
      </c>
      <c r="AO1241" s="129">
        <f t="shared" si="800"/>
        <v>11.027200000000001</v>
      </c>
      <c r="AP1241" s="129">
        <f t="shared" si="801"/>
        <v>4.1543000000000001</v>
      </c>
      <c r="AQ1241" s="129">
        <f t="shared" si="823"/>
        <v>0.3019</v>
      </c>
      <c r="AR1241" s="129">
        <f t="shared" si="823"/>
        <v>0.26</v>
      </c>
      <c r="AT1241" s="131">
        <f t="shared" si="824"/>
        <v>44339</v>
      </c>
      <c r="AU1241" s="132">
        <f t="shared" si="802"/>
        <v>0.34344000000000002</v>
      </c>
      <c r="AV1241" s="132">
        <f t="shared" si="803"/>
        <v>0.55131000000000008</v>
      </c>
      <c r="AW1241" s="132">
        <f t="shared" si="804"/>
        <v>0.68217000000000005</v>
      </c>
      <c r="AX1241" s="132">
        <f t="shared" si="805"/>
        <v>1.1630000000000001E-2</v>
      </c>
      <c r="AY1241" s="132">
        <f t="shared" si="806"/>
        <v>1.009E-2</v>
      </c>
      <c r="AZ1241" s="132">
        <f t="shared" si="807"/>
        <v>0.30027000000000004</v>
      </c>
      <c r="BA1241" s="132">
        <f t="shared" si="808"/>
        <v>0.13267000000000001</v>
      </c>
      <c r="BB1241" s="132">
        <f t="shared" si="809"/>
        <v>0.51934000000000002</v>
      </c>
      <c r="BC1241" s="132">
        <f t="shared" si="810"/>
        <v>0.13281000000000001</v>
      </c>
      <c r="BD1241" s="132">
        <f t="shared" si="811"/>
        <v>0.14037000000000002</v>
      </c>
      <c r="BE1241" s="132">
        <f t="shared" si="812"/>
        <v>5.1580000000000001E-2</v>
      </c>
      <c r="BF1241" s="132">
        <f t="shared" si="813"/>
        <v>4.7750000000000001E-2</v>
      </c>
      <c r="BG1241" s="132">
        <f t="shared" si="825"/>
        <v>0</v>
      </c>
      <c r="BH1241" s="132"/>
      <c r="BI1241" s="132">
        <f t="shared" si="831"/>
        <v>1.4918</v>
      </c>
      <c r="BJ1241" s="132">
        <f t="shared" si="831"/>
        <v>2.6579999999999999</v>
      </c>
      <c r="BK1241" s="132">
        <f t="shared" si="831"/>
        <v>3.7917500000000004</v>
      </c>
      <c r="BL1241" s="132">
        <f t="shared" si="814"/>
        <v>0.27979999999999999</v>
      </c>
      <c r="BM1241" s="132">
        <f t="shared" si="826"/>
        <v>1.5126000000000002</v>
      </c>
      <c r="BN1241" s="132">
        <f t="shared" si="815"/>
        <v>0.95372000000000012</v>
      </c>
      <c r="BO1241" s="132"/>
      <c r="BP1241" s="132">
        <f t="shared" si="827"/>
        <v>4.1543000000000001</v>
      </c>
      <c r="BQ1241" s="132">
        <f t="shared" si="828"/>
        <v>11.027200000000001</v>
      </c>
      <c r="BR1241" s="132">
        <f t="shared" si="829"/>
        <v>0.39713999999999999</v>
      </c>
      <c r="BS1241" s="132">
        <f t="shared" si="816"/>
        <v>9.7200000000000009E-2</v>
      </c>
      <c r="BT1241" s="132">
        <f t="shared" si="817"/>
        <v>1.3928</v>
      </c>
      <c r="BU1241" s="132"/>
      <c r="BV1241" s="132">
        <f t="shared" si="830"/>
        <v>0.20660000000000001</v>
      </c>
      <c r="BW1241" s="133">
        <f t="shared" si="832"/>
        <v>1.1817</v>
      </c>
      <c r="BX1241" s="133">
        <f t="shared" si="832"/>
        <v>1.1821000000000002</v>
      </c>
      <c r="BY1241" s="133">
        <f t="shared" si="818"/>
        <v>0.34440000000000004</v>
      </c>
      <c r="BZ1241" s="133">
        <f t="shared" si="819"/>
        <v>0.3266</v>
      </c>
      <c r="CA1241" s="133">
        <f t="shared" si="820"/>
        <v>7.2000000000000007E-3</v>
      </c>
      <c r="CB1241" s="133">
        <f t="shared" si="821"/>
        <v>7.6459999999999999</v>
      </c>
      <c r="CC1241" s="133"/>
      <c r="CD1241" s="133">
        <f t="shared" si="822"/>
        <v>1.5</v>
      </c>
    </row>
    <row r="1242" spans="1:82" ht="15.75" x14ac:dyDescent="0.25">
      <c r="A1242" s="125">
        <v>44340</v>
      </c>
      <c r="B1242" s="138">
        <v>14140</v>
      </c>
      <c r="C1242" s="138">
        <v>51998</v>
      </c>
      <c r="D1242" s="138">
        <v>73742</v>
      </c>
      <c r="E1242" s="138">
        <v>14488</v>
      </c>
      <c r="F1242" s="138">
        <v>44379</v>
      </c>
      <c r="G1242" s="138">
        <v>1502</v>
      </c>
      <c r="H1242" s="138">
        <v>9844</v>
      </c>
      <c r="I1242" s="138">
        <v>10789</v>
      </c>
      <c r="J1242" s="138">
        <v>107236</v>
      </c>
      <c r="K1242" s="138">
        <v>79161</v>
      </c>
      <c r="L1242" s="138">
        <v>3164</v>
      </c>
      <c r="M1242" s="138">
        <v>17913</v>
      </c>
      <c r="N1242" s="138">
        <v>148</v>
      </c>
      <c r="O1242" s="146">
        <v>14373</v>
      </c>
      <c r="P1242" s="146">
        <v>15000</v>
      </c>
      <c r="Q1242" s="146">
        <v>3381</v>
      </c>
      <c r="R1242" s="138">
        <v>14147</v>
      </c>
      <c r="S1242" s="138">
        <v>70273</v>
      </c>
      <c r="T1242" s="138">
        <v>11468</v>
      </c>
      <c r="U1242" s="138">
        <v>2731</v>
      </c>
      <c r="V1242" s="138">
        <v>27443</v>
      </c>
      <c r="W1242" s="138">
        <v>27556</v>
      </c>
      <c r="X1242" s="138">
        <v>12052</v>
      </c>
      <c r="Y1242" s="138">
        <v>13248</v>
      </c>
      <c r="Z1242" s="146">
        <v>13281</v>
      </c>
      <c r="AA1242" s="138">
        <v>55146</v>
      </c>
      <c r="AB1242" s="138">
        <v>714</v>
      </c>
      <c r="AC1242" s="138">
        <v>704</v>
      </c>
      <c r="AD1242" s="138">
        <v>4673</v>
      </c>
      <c r="AE1242" s="138">
        <v>30595</v>
      </c>
      <c r="AF1242" s="138">
        <v>5769</v>
      </c>
      <c r="AG1242" s="138">
        <v>11010</v>
      </c>
      <c r="AH1242" s="138">
        <v>33270</v>
      </c>
      <c r="AI1242" s="138">
        <v>17940</v>
      </c>
      <c r="AJ1242" s="138">
        <v>381320</v>
      </c>
      <c r="AK1242" s="128">
        <f t="shared" si="797"/>
        <v>0.17913000000000001</v>
      </c>
      <c r="AL1242" s="129">
        <f t="shared" si="798"/>
        <v>1.4140000000000001</v>
      </c>
      <c r="AM1242" s="129">
        <f t="shared" si="833"/>
        <v>2.5999000000000003</v>
      </c>
      <c r="AN1242" s="129">
        <f t="shared" si="833"/>
        <v>3.6871</v>
      </c>
      <c r="AO1242" s="129">
        <f t="shared" si="800"/>
        <v>10.723600000000001</v>
      </c>
      <c r="AP1242" s="129">
        <f t="shared" si="801"/>
        <v>3.9580500000000001</v>
      </c>
      <c r="AQ1242" s="129">
        <f t="shared" si="823"/>
        <v>0.33270000000000005</v>
      </c>
      <c r="AR1242" s="129">
        <f t="shared" si="823"/>
        <v>0.1794</v>
      </c>
      <c r="AT1242" s="131">
        <f t="shared" si="824"/>
        <v>44340</v>
      </c>
      <c r="AU1242" s="132">
        <f t="shared" si="802"/>
        <v>0.30595</v>
      </c>
      <c r="AV1242" s="132">
        <f t="shared" si="803"/>
        <v>0.55146000000000006</v>
      </c>
      <c r="AW1242" s="132">
        <f t="shared" si="804"/>
        <v>0.70273000000000008</v>
      </c>
      <c r="AX1242" s="132">
        <f t="shared" si="805"/>
        <v>7.0400000000000003E-3</v>
      </c>
      <c r="AY1242" s="132">
        <f t="shared" si="806"/>
        <v>7.1400000000000005E-3</v>
      </c>
      <c r="AZ1242" s="132">
        <f t="shared" si="807"/>
        <v>0.27443000000000001</v>
      </c>
      <c r="BA1242" s="132">
        <f t="shared" si="808"/>
        <v>0.13248000000000001</v>
      </c>
      <c r="BB1242" s="132">
        <f t="shared" si="809"/>
        <v>0.55112000000000005</v>
      </c>
      <c r="BC1242" s="132">
        <f t="shared" si="810"/>
        <v>0.13281000000000001</v>
      </c>
      <c r="BD1242" s="132">
        <f t="shared" si="811"/>
        <v>0.12052000000000002</v>
      </c>
      <c r="BE1242" s="132">
        <f t="shared" si="812"/>
        <v>5.7690000000000005E-2</v>
      </c>
      <c r="BF1242" s="132">
        <f t="shared" si="813"/>
        <v>4.6730000000000001E-2</v>
      </c>
      <c r="BG1242" s="132">
        <f t="shared" si="825"/>
        <v>1.1009999999999999E-2</v>
      </c>
      <c r="BH1242" s="132"/>
      <c r="BI1242" s="132">
        <f t="shared" si="831"/>
        <v>1.4140000000000001</v>
      </c>
      <c r="BJ1242" s="132">
        <f t="shared" si="831"/>
        <v>2.5999000000000003</v>
      </c>
      <c r="BK1242" s="132">
        <f t="shared" si="831"/>
        <v>3.6871</v>
      </c>
      <c r="BL1242" s="132">
        <f t="shared" si="814"/>
        <v>0.27310000000000001</v>
      </c>
      <c r="BM1242" s="132">
        <f t="shared" si="826"/>
        <v>1.4488000000000001</v>
      </c>
      <c r="BN1242" s="132">
        <f t="shared" si="815"/>
        <v>0.88758000000000004</v>
      </c>
      <c r="BO1242" s="132"/>
      <c r="BP1242" s="132">
        <f t="shared" si="827"/>
        <v>3.9580500000000001</v>
      </c>
      <c r="BQ1242" s="132">
        <f t="shared" si="828"/>
        <v>10.723600000000001</v>
      </c>
      <c r="BR1242" s="132">
        <f t="shared" si="829"/>
        <v>0.38131999999999999</v>
      </c>
      <c r="BS1242" s="132">
        <f t="shared" si="816"/>
        <v>0.11468</v>
      </c>
      <c r="BT1242" s="132">
        <f t="shared" si="817"/>
        <v>1.4147000000000001</v>
      </c>
      <c r="BU1242" s="132"/>
      <c r="BV1242" s="132">
        <f t="shared" si="830"/>
        <v>0.1502</v>
      </c>
      <c r="BW1242" s="133">
        <f t="shared" si="832"/>
        <v>0.98440000000000005</v>
      </c>
      <c r="BX1242" s="133">
        <f t="shared" si="832"/>
        <v>1.0789</v>
      </c>
      <c r="BY1242" s="133">
        <f t="shared" si="818"/>
        <v>0.33810000000000001</v>
      </c>
      <c r="BZ1242" s="133">
        <f t="shared" si="819"/>
        <v>0.31640000000000001</v>
      </c>
      <c r="CA1242" s="133">
        <f t="shared" si="820"/>
        <v>1.4800000000000001E-2</v>
      </c>
      <c r="CB1242" s="133">
        <f t="shared" si="821"/>
        <v>7.1865000000000006</v>
      </c>
      <c r="CC1242" s="133"/>
      <c r="CD1242" s="133">
        <f t="shared" si="822"/>
        <v>1.5</v>
      </c>
    </row>
    <row r="1243" spans="1:82" ht="15.75" x14ac:dyDescent="0.25">
      <c r="A1243" s="125">
        <v>44341</v>
      </c>
      <c r="B1243" s="138">
        <v>14136</v>
      </c>
      <c r="C1243" s="138">
        <v>51161</v>
      </c>
      <c r="D1243" s="138">
        <v>72725</v>
      </c>
      <c r="E1243" s="138">
        <v>14150</v>
      </c>
      <c r="F1243" s="138">
        <v>44629</v>
      </c>
      <c r="G1243" s="138">
        <v>1415</v>
      </c>
      <c r="H1243" s="138">
        <v>9620</v>
      </c>
      <c r="I1243" s="138">
        <v>11352</v>
      </c>
      <c r="J1243" s="138">
        <v>106009</v>
      </c>
      <c r="K1243" s="138">
        <v>78013</v>
      </c>
      <c r="L1243" s="138">
        <v>3135</v>
      </c>
      <c r="M1243" s="138">
        <v>17465</v>
      </c>
      <c r="N1243" s="138">
        <v>129</v>
      </c>
      <c r="O1243" s="146">
        <v>14123</v>
      </c>
      <c r="P1243" s="146">
        <v>15000</v>
      </c>
      <c r="Q1243" s="146">
        <v>3269</v>
      </c>
      <c r="R1243" s="138">
        <v>14458</v>
      </c>
      <c r="S1243" s="138">
        <v>71183</v>
      </c>
      <c r="T1243" s="138">
        <v>9596</v>
      </c>
      <c r="U1243" s="138">
        <v>2622</v>
      </c>
      <c r="V1243" s="138">
        <v>27462</v>
      </c>
      <c r="W1243" s="138">
        <v>28311</v>
      </c>
      <c r="X1243" s="138">
        <v>11757</v>
      </c>
      <c r="Y1243" s="138">
        <v>13705</v>
      </c>
      <c r="Z1243" s="146">
        <v>13281</v>
      </c>
      <c r="AA1243" s="138">
        <v>53366</v>
      </c>
      <c r="AB1243" s="138">
        <v>727</v>
      </c>
      <c r="AC1243" s="138">
        <v>944</v>
      </c>
      <c r="AD1243" s="138">
        <v>4337</v>
      </c>
      <c r="AE1243" s="138">
        <v>31542</v>
      </c>
      <c r="AF1243" s="138">
        <v>6323</v>
      </c>
      <c r="AG1243" s="138">
        <v>11010</v>
      </c>
      <c r="AH1243" s="138">
        <v>39130</v>
      </c>
      <c r="AI1243" s="138">
        <v>32590</v>
      </c>
      <c r="AJ1243" s="138">
        <v>387560</v>
      </c>
      <c r="AK1243" s="128">
        <f t="shared" si="797"/>
        <v>0.17465000000000003</v>
      </c>
      <c r="AL1243" s="129">
        <f t="shared" si="798"/>
        <v>1.4136</v>
      </c>
      <c r="AM1243" s="129">
        <f t="shared" si="833"/>
        <v>2.5580500000000002</v>
      </c>
      <c r="AN1243" s="129">
        <f t="shared" si="833"/>
        <v>3.63625</v>
      </c>
      <c r="AO1243" s="129">
        <f t="shared" si="800"/>
        <v>10.600900000000001</v>
      </c>
      <c r="AP1243" s="129">
        <f t="shared" si="801"/>
        <v>3.9006500000000002</v>
      </c>
      <c r="AQ1243" s="129">
        <f t="shared" si="823"/>
        <v>0.39130000000000004</v>
      </c>
      <c r="AR1243" s="129">
        <f t="shared" si="823"/>
        <v>0.32590000000000002</v>
      </c>
      <c r="AT1243" s="131">
        <f t="shared" si="824"/>
        <v>44341</v>
      </c>
      <c r="AU1243" s="132">
        <f t="shared" si="802"/>
        <v>0.31542000000000003</v>
      </c>
      <c r="AV1243" s="132">
        <f t="shared" si="803"/>
        <v>0.53366000000000002</v>
      </c>
      <c r="AW1243" s="132">
        <f t="shared" si="804"/>
        <v>0.71183000000000007</v>
      </c>
      <c r="AX1243" s="132">
        <f t="shared" si="805"/>
        <v>9.4400000000000005E-3</v>
      </c>
      <c r="AY1243" s="132">
        <f t="shared" si="806"/>
        <v>7.2700000000000004E-3</v>
      </c>
      <c r="AZ1243" s="132">
        <f t="shared" si="807"/>
        <v>0.27462000000000003</v>
      </c>
      <c r="BA1243" s="132">
        <f t="shared" si="808"/>
        <v>0.13705000000000001</v>
      </c>
      <c r="BB1243" s="132">
        <f t="shared" si="809"/>
        <v>0.56622000000000006</v>
      </c>
      <c r="BC1243" s="132">
        <f t="shared" si="810"/>
        <v>0.13281000000000001</v>
      </c>
      <c r="BD1243" s="132">
        <f t="shared" si="811"/>
        <v>0.11757000000000001</v>
      </c>
      <c r="BE1243" s="132">
        <f t="shared" si="812"/>
        <v>6.3230000000000008E-2</v>
      </c>
      <c r="BF1243" s="132">
        <f t="shared" si="813"/>
        <v>4.3370000000000006E-2</v>
      </c>
      <c r="BG1243" s="132">
        <f t="shared" si="825"/>
        <v>1.1009999999999999E-2</v>
      </c>
      <c r="BH1243" s="132"/>
      <c r="BI1243" s="132">
        <f t="shared" si="831"/>
        <v>1.4136</v>
      </c>
      <c r="BJ1243" s="132">
        <f t="shared" si="831"/>
        <v>2.5580500000000002</v>
      </c>
      <c r="BK1243" s="132">
        <f t="shared" si="831"/>
        <v>3.63625</v>
      </c>
      <c r="BL1243" s="132">
        <f t="shared" si="814"/>
        <v>0.26219999999999999</v>
      </c>
      <c r="BM1243" s="132">
        <f t="shared" si="826"/>
        <v>1.415</v>
      </c>
      <c r="BN1243" s="132">
        <f t="shared" si="815"/>
        <v>0.89258000000000004</v>
      </c>
      <c r="BO1243" s="132"/>
      <c r="BP1243" s="132">
        <f t="shared" si="827"/>
        <v>3.9006500000000002</v>
      </c>
      <c r="BQ1243" s="132">
        <f t="shared" si="828"/>
        <v>10.600900000000001</v>
      </c>
      <c r="BR1243" s="132">
        <f t="shared" si="829"/>
        <v>0.38755999999999996</v>
      </c>
      <c r="BS1243" s="132">
        <f t="shared" si="816"/>
        <v>9.5960000000000004E-2</v>
      </c>
      <c r="BT1243" s="132">
        <f t="shared" si="817"/>
        <v>1.4458</v>
      </c>
      <c r="BU1243" s="132"/>
      <c r="BV1243" s="132">
        <f t="shared" si="830"/>
        <v>0.14150000000000001</v>
      </c>
      <c r="BW1243" s="133">
        <f t="shared" si="832"/>
        <v>0.96200000000000008</v>
      </c>
      <c r="BX1243" s="133">
        <f t="shared" si="832"/>
        <v>1.1352</v>
      </c>
      <c r="BY1243" s="133">
        <f t="shared" si="818"/>
        <v>0.32690000000000002</v>
      </c>
      <c r="BZ1243" s="133">
        <f t="shared" si="819"/>
        <v>0.3135</v>
      </c>
      <c r="CA1243" s="133">
        <f t="shared" si="820"/>
        <v>1.29E-2</v>
      </c>
      <c r="CB1243" s="133">
        <f t="shared" si="821"/>
        <v>7.0615000000000006</v>
      </c>
      <c r="CC1243" s="133"/>
      <c r="CD1243" s="133">
        <f t="shared" si="822"/>
        <v>1.5</v>
      </c>
    </row>
    <row r="1244" spans="1:82" ht="15.75" x14ac:dyDescent="0.25">
      <c r="A1244" s="125">
        <v>44342</v>
      </c>
      <c r="B1244" s="138">
        <v>14013</v>
      </c>
      <c r="C1244" s="138">
        <v>51370</v>
      </c>
      <c r="D1244" s="138">
        <v>73653</v>
      </c>
      <c r="E1244" s="138">
        <v>14613</v>
      </c>
      <c r="F1244" s="138">
        <v>44996</v>
      </c>
      <c r="G1244" s="138">
        <v>1511</v>
      </c>
      <c r="H1244" s="138">
        <v>9917</v>
      </c>
      <c r="I1244" s="138">
        <v>11901</v>
      </c>
      <c r="J1244" s="138">
        <v>107014</v>
      </c>
      <c r="K1244" s="138">
        <v>79335</v>
      </c>
      <c r="L1244" s="138">
        <v>3206</v>
      </c>
      <c r="M1244" s="138">
        <v>18099</v>
      </c>
      <c r="N1244" s="138">
        <v>147</v>
      </c>
      <c r="O1244" s="146">
        <v>13729</v>
      </c>
      <c r="P1244" s="146">
        <v>15000</v>
      </c>
      <c r="Q1244" s="146">
        <v>3222</v>
      </c>
      <c r="R1244" s="138">
        <v>14824</v>
      </c>
      <c r="S1244" s="138">
        <v>70089</v>
      </c>
      <c r="T1244" s="138">
        <v>11340</v>
      </c>
      <c r="U1244" s="138">
        <v>2808</v>
      </c>
      <c r="V1244" s="138">
        <v>27680</v>
      </c>
      <c r="W1244" s="138">
        <v>28011</v>
      </c>
      <c r="X1244" s="138">
        <v>12174</v>
      </c>
      <c r="Y1244" s="138">
        <v>14139</v>
      </c>
      <c r="Z1244" s="146">
        <v>13281</v>
      </c>
      <c r="AA1244" s="138">
        <v>53649</v>
      </c>
      <c r="AB1244" s="138">
        <v>746</v>
      </c>
      <c r="AC1244" s="138">
        <v>954</v>
      </c>
      <c r="AD1244" s="138">
        <v>5831</v>
      </c>
      <c r="AE1244" s="138">
        <v>33579</v>
      </c>
      <c r="AF1244" s="138">
        <v>6658</v>
      </c>
      <c r="AG1244" s="138">
        <v>11010</v>
      </c>
      <c r="AH1244" s="138">
        <v>85190</v>
      </c>
      <c r="AI1244" s="138">
        <v>36550</v>
      </c>
      <c r="AJ1244" s="138">
        <v>397920</v>
      </c>
      <c r="AK1244" s="128">
        <f t="shared" si="797"/>
        <v>0.18099000000000001</v>
      </c>
      <c r="AL1244" s="129">
        <f t="shared" si="798"/>
        <v>1.4013</v>
      </c>
      <c r="AM1244" s="129">
        <f t="shared" si="833"/>
        <v>2.5685000000000002</v>
      </c>
      <c r="AN1244" s="129">
        <f t="shared" si="833"/>
        <v>3.6826500000000002</v>
      </c>
      <c r="AO1244" s="129">
        <f t="shared" si="800"/>
        <v>10.701400000000001</v>
      </c>
      <c r="AP1244" s="129">
        <f t="shared" si="801"/>
        <v>3.9667500000000002</v>
      </c>
      <c r="AQ1244" s="129">
        <f t="shared" si="823"/>
        <v>0.8519000000000001</v>
      </c>
      <c r="AR1244" s="129">
        <f t="shared" si="823"/>
        <v>0.36550000000000005</v>
      </c>
      <c r="AT1244" s="131">
        <f t="shared" si="824"/>
        <v>44342</v>
      </c>
      <c r="AU1244" s="132">
        <f t="shared" si="802"/>
        <v>0.33579000000000003</v>
      </c>
      <c r="AV1244" s="132">
        <f t="shared" si="803"/>
        <v>0.53649000000000002</v>
      </c>
      <c r="AW1244" s="132">
        <f t="shared" si="804"/>
        <v>0.70089000000000001</v>
      </c>
      <c r="AX1244" s="132">
        <f t="shared" si="805"/>
        <v>9.5400000000000016E-3</v>
      </c>
      <c r="AY1244" s="132">
        <f t="shared" si="806"/>
        <v>7.4600000000000005E-3</v>
      </c>
      <c r="AZ1244" s="132">
        <f t="shared" si="807"/>
        <v>0.27680000000000005</v>
      </c>
      <c r="BA1244" s="132">
        <f t="shared" si="808"/>
        <v>0.14139000000000002</v>
      </c>
      <c r="BB1244" s="132">
        <f t="shared" si="809"/>
        <v>0.56022000000000005</v>
      </c>
      <c r="BC1244" s="132">
        <f t="shared" si="810"/>
        <v>0.13281000000000001</v>
      </c>
      <c r="BD1244" s="132">
        <f t="shared" si="811"/>
        <v>0.12174000000000001</v>
      </c>
      <c r="BE1244" s="132">
        <f t="shared" si="812"/>
        <v>6.658E-2</v>
      </c>
      <c r="BF1244" s="132">
        <f t="shared" si="813"/>
        <v>5.8310000000000008E-2</v>
      </c>
      <c r="BG1244" s="132">
        <f t="shared" si="825"/>
        <v>1.1009999999999999E-2</v>
      </c>
      <c r="BH1244" s="132"/>
      <c r="BI1244" s="132">
        <f t="shared" si="831"/>
        <v>1.4013</v>
      </c>
      <c r="BJ1244" s="132">
        <f t="shared" si="831"/>
        <v>2.5685000000000002</v>
      </c>
      <c r="BK1244" s="132">
        <f t="shared" si="831"/>
        <v>3.6826500000000002</v>
      </c>
      <c r="BL1244" s="132">
        <f t="shared" si="814"/>
        <v>0.28079999999999999</v>
      </c>
      <c r="BM1244" s="132">
        <f t="shared" si="826"/>
        <v>1.4613</v>
      </c>
      <c r="BN1244" s="132">
        <f t="shared" si="815"/>
        <v>0.89992000000000005</v>
      </c>
      <c r="BO1244" s="132"/>
      <c r="BP1244" s="132">
        <f t="shared" si="827"/>
        <v>3.9667500000000002</v>
      </c>
      <c r="BQ1244" s="132">
        <f t="shared" si="828"/>
        <v>10.701400000000001</v>
      </c>
      <c r="BR1244" s="132">
        <f t="shared" si="829"/>
        <v>0.39792</v>
      </c>
      <c r="BS1244" s="132">
        <f t="shared" si="816"/>
        <v>0.11340000000000001</v>
      </c>
      <c r="BT1244" s="132">
        <f t="shared" si="817"/>
        <v>1.4824000000000002</v>
      </c>
      <c r="BU1244" s="132"/>
      <c r="BV1244" s="132">
        <f t="shared" si="830"/>
        <v>0.15110000000000001</v>
      </c>
      <c r="BW1244" s="133">
        <f t="shared" si="832"/>
        <v>0.99170000000000003</v>
      </c>
      <c r="BX1244" s="133">
        <f t="shared" si="832"/>
        <v>1.1901000000000002</v>
      </c>
      <c r="BY1244" s="133">
        <f t="shared" si="818"/>
        <v>0.32220000000000004</v>
      </c>
      <c r="BZ1244" s="133">
        <f t="shared" si="819"/>
        <v>0.3206</v>
      </c>
      <c r="CA1244" s="133">
        <f t="shared" si="820"/>
        <v>1.4700000000000001E-2</v>
      </c>
      <c r="CB1244" s="133">
        <f t="shared" si="821"/>
        <v>6.8645000000000005</v>
      </c>
      <c r="CC1244" s="133"/>
      <c r="CD1244" s="133">
        <f t="shared" si="822"/>
        <v>1.5</v>
      </c>
    </row>
    <row r="1245" spans="1:82" ht="15.75" x14ac:dyDescent="0.25">
      <c r="A1245" s="125">
        <v>44343</v>
      </c>
      <c r="B1245" s="138">
        <v>14355</v>
      </c>
      <c r="C1245" s="146">
        <v>52252</v>
      </c>
      <c r="D1245" s="138">
        <v>74564</v>
      </c>
      <c r="E1245" s="138">
        <v>14960</v>
      </c>
      <c r="F1245" s="138">
        <v>45854</v>
      </c>
      <c r="G1245" s="138">
        <v>1916</v>
      </c>
      <c r="H1245" s="138">
        <v>11811</v>
      </c>
      <c r="I1245" s="138">
        <v>12580</v>
      </c>
      <c r="J1245" s="138">
        <v>107718</v>
      </c>
      <c r="K1245" s="146">
        <v>81669</v>
      </c>
      <c r="L1245" s="138">
        <v>3362</v>
      </c>
      <c r="M1245" s="146">
        <v>18961</v>
      </c>
      <c r="N1245" s="138">
        <v>161</v>
      </c>
      <c r="O1245" s="138">
        <v>14305</v>
      </c>
      <c r="P1245" s="146">
        <v>20000</v>
      </c>
      <c r="Q1245" s="138">
        <v>2875</v>
      </c>
      <c r="R1245" s="138">
        <v>14537</v>
      </c>
      <c r="S1245" s="138">
        <v>71117</v>
      </c>
      <c r="T1245" s="138">
        <v>9202</v>
      </c>
      <c r="U1245" s="138">
        <v>3100</v>
      </c>
      <c r="V1245" s="138">
        <v>27584</v>
      </c>
      <c r="W1245" s="138">
        <v>27166</v>
      </c>
      <c r="X1245" s="138">
        <v>13343</v>
      </c>
      <c r="Y1245" s="138">
        <v>13741</v>
      </c>
      <c r="Z1245" s="146">
        <v>13281</v>
      </c>
      <c r="AA1245" s="138">
        <v>53001</v>
      </c>
      <c r="AB1245" s="138">
        <v>916</v>
      </c>
      <c r="AC1245" s="138">
        <v>1031</v>
      </c>
      <c r="AD1245" s="138">
        <v>4296</v>
      </c>
      <c r="AE1245" s="138">
        <v>33107</v>
      </c>
      <c r="AF1245" s="138">
        <v>6858</v>
      </c>
      <c r="AG1245" s="138">
        <v>11010</v>
      </c>
      <c r="AH1245" s="138">
        <v>83590</v>
      </c>
      <c r="AI1245" s="138">
        <v>67100</v>
      </c>
      <c r="AJ1245" s="138">
        <v>394040</v>
      </c>
      <c r="AK1245" s="128">
        <f t="shared" si="797"/>
        <v>0.18961000000000003</v>
      </c>
      <c r="AL1245" s="129">
        <f t="shared" si="798"/>
        <v>1.4355</v>
      </c>
      <c r="AM1245" s="129">
        <f t="shared" si="833"/>
        <v>2.6126</v>
      </c>
      <c r="AN1245" s="129">
        <f t="shared" si="833"/>
        <v>3.7282000000000002</v>
      </c>
      <c r="AO1245" s="129">
        <f t="shared" si="800"/>
        <v>10.771800000000001</v>
      </c>
      <c r="AP1245" s="129">
        <f t="shared" si="801"/>
        <v>4.08345</v>
      </c>
      <c r="AQ1245" s="129">
        <f t="shared" si="823"/>
        <v>0.83590000000000009</v>
      </c>
      <c r="AR1245" s="129">
        <f t="shared" si="823"/>
        <v>0.67100000000000004</v>
      </c>
      <c r="AT1245" s="131">
        <f t="shared" si="824"/>
        <v>44343</v>
      </c>
      <c r="AU1245" s="132">
        <f t="shared" si="802"/>
        <v>0.33107000000000003</v>
      </c>
      <c r="AV1245" s="132">
        <f t="shared" si="803"/>
        <v>0.53001000000000009</v>
      </c>
      <c r="AW1245" s="132">
        <f t="shared" si="804"/>
        <v>0.71117000000000008</v>
      </c>
      <c r="AX1245" s="132">
        <f t="shared" si="805"/>
        <v>1.0310000000000001E-2</v>
      </c>
      <c r="AY1245" s="132">
        <f t="shared" si="806"/>
        <v>9.1600000000000015E-3</v>
      </c>
      <c r="AZ1245" s="132">
        <f t="shared" si="807"/>
        <v>0.27584000000000003</v>
      </c>
      <c r="BA1245" s="132">
        <f t="shared" si="808"/>
        <v>0.13741</v>
      </c>
      <c r="BB1245" s="132">
        <f t="shared" si="809"/>
        <v>0.54332000000000003</v>
      </c>
      <c r="BC1245" s="132">
        <f t="shared" si="810"/>
        <v>0.13281000000000001</v>
      </c>
      <c r="BD1245" s="132">
        <f t="shared" si="811"/>
        <v>0.13343000000000002</v>
      </c>
      <c r="BE1245" s="132">
        <f t="shared" si="812"/>
        <v>6.8580000000000002E-2</v>
      </c>
      <c r="BF1245" s="132">
        <f t="shared" si="813"/>
        <v>4.2960000000000005E-2</v>
      </c>
      <c r="BG1245" s="132">
        <f t="shared" si="825"/>
        <v>1.1009999999999999E-2</v>
      </c>
      <c r="BH1245" s="132"/>
      <c r="BI1245" s="132">
        <f t="shared" si="831"/>
        <v>1.4355</v>
      </c>
      <c r="BJ1245" s="132">
        <f t="shared" si="831"/>
        <v>2.6126</v>
      </c>
      <c r="BK1245" s="132">
        <f t="shared" si="831"/>
        <v>3.7282000000000002</v>
      </c>
      <c r="BL1245" s="132">
        <f t="shared" si="814"/>
        <v>0.31</v>
      </c>
      <c r="BM1245" s="132">
        <f t="shared" si="826"/>
        <v>1.496</v>
      </c>
      <c r="BN1245" s="132">
        <f t="shared" si="815"/>
        <v>0.91708000000000012</v>
      </c>
      <c r="BO1245" s="132"/>
      <c r="BP1245" s="132">
        <f t="shared" si="827"/>
        <v>4.08345</v>
      </c>
      <c r="BQ1245" s="132">
        <f t="shared" si="828"/>
        <v>10.771800000000001</v>
      </c>
      <c r="BR1245" s="132">
        <f t="shared" si="829"/>
        <v>0.39404</v>
      </c>
      <c r="BS1245" s="132">
        <f t="shared" si="816"/>
        <v>9.2020000000000005E-2</v>
      </c>
      <c r="BT1245" s="132">
        <f t="shared" si="817"/>
        <v>1.4537</v>
      </c>
      <c r="BU1245" s="132"/>
      <c r="BV1245" s="132">
        <f t="shared" si="830"/>
        <v>0.19160000000000002</v>
      </c>
      <c r="BW1245" s="133">
        <f t="shared" si="832"/>
        <v>1.1811</v>
      </c>
      <c r="BX1245" s="133">
        <f t="shared" si="832"/>
        <v>1.258</v>
      </c>
      <c r="BY1245" s="133">
        <f t="shared" si="818"/>
        <v>0.28750000000000003</v>
      </c>
      <c r="BZ1245" s="133">
        <f t="shared" si="819"/>
        <v>0.3362</v>
      </c>
      <c r="CA1245" s="133">
        <f t="shared" si="820"/>
        <v>1.61E-2</v>
      </c>
      <c r="CB1245" s="133">
        <f t="shared" si="821"/>
        <v>7.1524999999999999</v>
      </c>
      <c r="CC1245" s="133"/>
      <c r="CD1245" s="133">
        <f t="shared" si="822"/>
        <v>2</v>
      </c>
    </row>
    <row r="1246" spans="1:82" ht="15.75" x14ac:dyDescent="0.25">
      <c r="A1246" s="125">
        <v>44344</v>
      </c>
      <c r="B1246" s="138">
        <v>14502</v>
      </c>
      <c r="C1246" s="138">
        <v>52478</v>
      </c>
      <c r="D1246" s="138">
        <v>74668</v>
      </c>
      <c r="E1246" s="138">
        <v>14290</v>
      </c>
      <c r="F1246" s="138">
        <v>45032</v>
      </c>
      <c r="G1246" s="138">
        <v>2639</v>
      </c>
      <c r="H1246" s="138">
        <v>14056</v>
      </c>
      <c r="I1246" s="138">
        <v>15202</v>
      </c>
      <c r="J1246" s="138">
        <v>107192</v>
      </c>
      <c r="K1246" s="138">
        <v>79925</v>
      </c>
      <c r="L1246" s="138">
        <v>3300</v>
      </c>
      <c r="M1246" s="138">
        <v>18692</v>
      </c>
      <c r="N1246" s="138">
        <v>147</v>
      </c>
      <c r="O1246" s="138">
        <v>14574</v>
      </c>
      <c r="P1246" s="146">
        <v>20000</v>
      </c>
      <c r="Q1246" s="146">
        <v>3372</v>
      </c>
      <c r="R1246" s="138">
        <v>14480</v>
      </c>
      <c r="S1246" s="138">
        <v>69343</v>
      </c>
      <c r="T1246" s="138">
        <v>11824</v>
      </c>
      <c r="U1246" s="138">
        <v>2918</v>
      </c>
      <c r="V1246" s="138">
        <v>27672</v>
      </c>
      <c r="W1246" s="138">
        <v>28381</v>
      </c>
      <c r="X1246" s="138">
        <v>14111</v>
      </c>
      <c r="Y1246" s="138">
        <v>13359</v>
      </c>
      <c r="Z1246" s="146">
        <v>13281</v>
      </c>
      <c r="AA1246" s="138">
        <v>53094</v>
      </c>
      <c r="AB1246" s="138">
        <v>1097</v>
      </c>
      <c r="AC1246" s="138">
        <v>1542</v>
      </c>
      <c r="AD1246" s="138">
        <v>14378</v>
      </c>
      <c r="AE1246" s="138">
        <v>35678</v>
      </c>
      <c r="AF1246" s="138">
        <v>5554</v>
      </c>
      <c r="AG1246" s="138">
        <v>10050</v>
      </c>
      <c r="AH1246" s="138">
        <v>90060</v>
      </c>
      <c r="AI1246" s="138">
        <v>69050</v>
      </c>
      <c r="AJ1246" s="138">
        <v>383420</v>
      </c>
      <c r="AK1246" s="128">
        <f t="shared" si="797"/>
        <v>0.18692</v>
      </c>
      <c r="AL1246" s="129">
        <f t="shared" si="798"/>
        <v>1.4502000000000002</v>
      </c>
      <c r="AM1246" s="129">
        <f t="shared" si="833"/>
        <v>2.6239000000000003</v>
      </c>
      <c r="AN1246" s="129">
        <f t="shared" si="833"/>
        <v>3.7334000000000001</v>
      </c>
      <c r="AO1246" s="129">
        <f t="shared" si="800"/>
        <v>10.719200000000001</v>
      </c>
      <c r="AP1246" s="129">
        <f t="shared" si="801"/>
        <v>3.9962500000000003</v>
      </c>
      <c r="AQ1246" s="129">
        <f t="shared" si="823"/>
        <v>0.90060000000000007</v>
      </c>
      <c r="AR1246" s="129">
        <f t="shared" si="823"/>
        <v>0.6905</v>
      </c>
      <c r="AT1246" s="131">
        <f t="shared" si="824"/>
        <v>44344</v>
      </c>
      <c r="AU1246" s="132">
        <f t="shared" si="802"/>
        <v>0.35678000000000004</v>
      </c>
      <c r="AV1246" s="132">
        <f t="shared" si="803"/>
        <v>0.53094000000000008</v>
      </c>
      <c r="AW1246" s="132">
        <f t="shared" si="804"/>
        <v>0.6934300000000001</v>
      </c>
      <c r="AX1246" s="132">
        <f t="shared" si="805"/>
        <v>1.5420000000000001E-2</v>
      </c>
      <c r="AY1246" s="132">
        <f t="shared" si="806"/>
        <v>1.0970000000000001E-2</v>
      </c>
      <c r="AZ1246" s="132">
        <f t="shared" si="807"/>
        <v>0.27672000000000002</v>
      </c>
      <c r="BA1246" s="132">
        <f t="shared" si="808"/>
        <v>0.13359000000000001</v>
      </c>
      <c r="BB1246" s="132">
        <f t="shared" si="809"/>
        <v>0.56762000000000001</v>
      </c>
      <c r="BC1246" s="132">
        <f t="shared" si="810"/>
        <v>0.13281000000000001</v>
      </c>
      <c r="BD1246" s="132">
        <f t="shared" si="811"/>
        <v>0.14111000000000001</v>
      </c>
      <c r="BE1246" s="132">
        <f t="shared" si="812"/>
        <v>5.5540000000000006E-2</v>
      </c>
      <c r="BF1246" s="132">
        <f t="shared" si="813"/>
        <v>0.14378000000000002</v>
      </c>
      <c r="BG1246" s="132">
        <f t="shared" si="825"/>
        <v>1.005E-2</v>
      </c>
      <c r="BH1246" s="132"/>
      <c r="BI1246" s="132">
        <f t="shared" si="831"/>
        <v>1.4502000000000002</v>
      </c>
      <c r="BJ1246" s="132">
        <f t="shared" si="831"/>
        <v>2.6239000000000003</v>
      </c>
      <c r="BK1246" s="132">
        <f t="shared" si="831"/>
        <v>3.7334000000000001</v>
      </c>
      <c r="BL1246" s="132">
        <f t="shared" si="814"/>
        <v>0.2918</v>
      </c>
      <c r="BM1246" s="132">
        <f t="shared" si="826"/>
        <v>1.429</v>
      </c>
      <c r="BN1246" s="132">
        <f t="shared" si="815"/>
        <v>0.90064000000000011</v>
      </c>
      <c r="BO1246" s="132"/>
      <c r="BP1246" s="132">
        <f t="shared" si="827"/>
        <v>3.9962500000000003</v>
      </c>
      <c r="BQ1246" s="132">
        <f t="shared" si="828"/>
        <v>10.719200000000001</v>
      </c>
      <c r="BR1246" s="132">
        <f t="shared" si="829"/>
        <v>0.38341999999999998</v>
      </c>
      <c r="BS1246" s="132">
        <f t="shared" si="816"/>
        <v>0.11824000000000001</v>
      </c>
      <c r="BT1246" s="132">
        <f t="shared" si="817"/>
        <v>1.4480000000000002</v>
      </c>
      <c r="BU1246" s="132"/>
      <c r="BV1246" s="132">
        <f t="shared" si="830"/>
        <v>0.26390000000000002</v>
      </c>
      <c r="BW1246" s="133">
        <f t="shared" si="832"/>
        <v>1.4056</v>
      </c>
      <c r="BX1246" s="133">
        <f t="shared" si="832"/>
        <v>1.5202</v>
      </c>
      <c r="BY1246" s="133">
        <f t="shared" si="818"/>
        <v>0.3372</v>
      </c>
      <c r="BZ1246" s="133">
        <f t="shared" si="819"/>
        <v>0.33</v>
      </c>
      <c r="CA1246" s="133">
        <f t="shared" si="820"/>
        <v>1.4700000000000001E-2</v>
      </c>
      <c r="CB1246" s="133">
        <f t="shared" si="821"/>
        <v>7.2869999999999999</v>
      </c>
      <c r="CC1246" s="133"/>
      <c r="CD1246" s="133">
        <f t="shared" si="822"/>
        <v>2</v>
      </c>
    </row>
    <row r="1247" spans="1:82" ht="15.75" x14ac:dyDescent="0.25">
      <c r="A1247" s="125">
        <v>44345</v>
      </c>
      <c r="B1247" s="138">
        <v>16081</v>
      </c>
      <c r="C1247" s="138">
        <v>56644</v>
      </c>
      <c r="D1247" s="138">
        <v>79690</v>
      </c>
      <c r="E1247" s="138">
        <v>16001</v>
      </c>
      <c r="F1247" s="138">
        <v>48928</v>
      </c>
      <c r="G1247" s="138">
        <v>3649</v>
      </c>
      <c r="H1247" s="138">
        <v>19261</v>
      </c>
      <c r="I1247" s="138">
        <v>22317</v>
      </c>
      <c r="J1247" s="138">
        <v>115841</v>
      </c>
      <c r="K1247" s="138">
        <v>86501</v>
      </c>
      <c r="L1247" s="138">
        <v>4309</v>
      </c>
      <c r="M1247" s="138">
        <v>21608</v>
      </c>
      <c r="N1247" s="138">
        <v>200</v>
      </c>
      <c r="O1247" s="138">
        <v>16123</v>
      </c>
      <c r="P1247" s="146">
        <v>25000</v>
      </c>
      <c r="Q1247" s="146">
        <v>3360</v>
      </c>
      <c r="R1247" s="146">
        <v>15316</v>
      </c>
      <c r="S1247" s="138">
        <v>69178</v>
      </c>
      <c r="T1247" s="138">
        <v>13231</v>
      </c>
      <c r="U1247" s="138">
        <v>3758</v>
      </c>
      <c r="V1247" s="138">
        <v>31362</v>
      </c>
      <c r="W1247" s="138">
        <v>29774</v>
      </c>
      <c r="X1247" s="138">
        <v>27480</v>
      </c>
      <c r="Y1247" s="138">
        <v>13912</v>
      </c>
      <c r="Z1247" s="146">
        <v>13281</v>
      </c>
      <c r="AA1247" s="146">
        <v>54683</v>
      </c>
      <c r="AB1247" s="138">
        <v>1765</v>
      </c>
      <c r="AC1247" s="138">
        <v>1799</v>
      </c>
      <c r="AD1247" s="138">
        <v>5288</v>
      </c>
      <c r="AE1247" s="138">
        <v>48539</v>
      </c>
      <c r="AF1247" s="138">
        <v>6760</v>
      </c>
      <c r="AG1247" s="138">
        <v>0</v>
      </c>
      <c r="AH1247" s="138">
        <v>77180</v>
      </c>
      <c r="AI1247" s="138">
        <v>60180</v>
      </c>
      <c r="AJ1247" s="138">
        <v>384240</v>
      </c>
      <c r="AK1247" s="128">
        <f t="shared" si="797"/>
        <v>0.21608000000000002</v>
      </c>
      <c r="AL1247" s="129">
        <f t="shared" si="798"/>
        <v>1.6081000000000001</v>
      </c>
      <c r="AM1247" s="129">
        <f t="shared" si="833"/>
        <v>2.8322000000000003</v>
      </c>
      <c r="AN1247" s="129">
        <f t="shared" si="833"/>
        <v>3.9845000000000002</v>
      </c>
      <c r="AO1247" s="129">
        <f t="shared" si="800"/>
        <v>11.584100000000001</v>
      </c>
      <c r="AP1247" s="129">
        <f t="shared" si="801"/>
        <v>4.3250500000000001</v>
      </c>
      <c r="AQ1247" s="129">
        <f t="shared" si="823"/>
        <v>0.77180000000000004</v>
      </c>
      <c r="AR1247" s="129">
        <f t="shared" si="823"/>
        <v>0.6018</v>
      </c>
      <c r="AT1247" s="131">
        <f t="shared" si="824"/>
        <v>44345</v>
      </c>
      <c r="AU1247" s="132">
        <f t="shared" si="802"/>
        <v>0.48539000000000004</v>
      </c>
      <c r="AV1247" s="132">
        <f t="shared" si="803"/>
        <v>0.54683000000000004</v>
      </c>
      <c r="AW1247" s="132">
        <f t="shared" si="804"/>
        <v>0.69178000000000006</v>
      </c>
      <c r="AX1247" s="132">
        <f t="shared" si="805"/>
        <v>1.7990000000000003E-2</v>
      </c>
      <c r="AY1247" s="132">
        <f t="shared" si="806"/>
        <v>1.7650000000000002E-2</v>
      </c>
      <c r="AZ1247" s="132">
        <f t="shared" si="807"/>
        <v>0.31362000000000001</v>
      </c>
      <c r="BA1247" s="132">
        <f t="shared" si="808"/>
        <v>0.13912000000000002</v>
      </c>
      <c r="BB1247" s="132">
        <f t="shared" si="809"/>
        <v>0.59548000000000001</v>
      </c>
      <c r="BC1247" s="132">
        <f t="shared" si="810"/>
        <v>0.13281000000000001</v>
      </c>
      <c r="BD1247" s="132">
        <f t="shared" si="811"/>
        <v>0.27480000000000004</v>
      </c>
      <c r="BE1247" s="132">
        <f t="shared" si="812"/>
        <v>6.7600000000000007E-2</v>
      </c>
      <c r="BF1247" s="132">
        <f t="shared" si="813"/>
        <v>5.2880000000000003E-2</v>
      </c>
      <c r="BG1247" s="132">
        <f t="shared" si="825"/>
        <v>0</v>
      </c>
      <c r="BH1247" s="132"/>
      <c r="BI1247" s="132">
        <f t="shared" si="831"/>
        <v>1.6081000000000001</v>
      </c>
      <c r="BJ1247" s="132">
        <f t="shared" si="831"/>
        <v>2.8322000000000003</v>
      </c>
      <c r="BK1247" s="132">
        <f t="shared" si="831"/>
        <v>3.9845000000000002</v>
      </c>
      <c r="BL1247" s="132">
        <f t="shared" si="814"/>
        <v>0.37580000000000002</v>
      </c>
      <c r="BM1247" s="132">
        <f t="shared" si="826"/>
        <v>1.6001000000000001</v>
      </c>
      <c r="BN1247" s="132">
        <f t="shared" si="815"/>
        <v>0.9785600000000001</v>
      </c>
      <c r="BO1247" s="132"/>
      <c r="BP1247" s="132">
        <f t="shared" si="827"/>
        <v>4.3250500000000001</v>
      </c>
      <c r="BQ1247" s="132">
        <f t="shared" si="828"/>
        <v>11.584100000000001</v>
      </c>
      <c r="BR1247" s="132">
        <f t="shared" si="829"/>
        <v>0.38423999999999997</v>
      </c>
      <c r="BS1247" s="132">
        <f t="shared" si="816"/>
        <v>0.13231000000000001</v>
      </c>
      <c r="BT1247" s="132">
        <f t="shared" si="817"/>
        <v>1.5316000000000001</v>
      </c>
      <c r="BU1247" s="132"/>
      <c r="BV1247" s="132">
        <f t="shared" si="830"/>
        <v>0.3649</v>
      </c>
      <c r="BW1247" s="133">
        <f t="shared" si="832"/>
        <v>1.9261000000000001</v>
      </c>
      <c r="BX1247" s="133">
        <f t="shared" si="832"/>
        <v>2.2317</v>
      </c>
      <c r="BY1247" s="133">
        <f t="shared" si="818"/>
        <v>0.33600000000000002</v>
      </c>
      <c r="BZ1247" s="133">
        <f t="shared" si="819"/>
        <v>0.43090000000000001</v>
      </c>
      <c r="CA1247" s="133">
        <f t="shared" si="820"/>
        <v>0.02</v>
      </c>
      <c r="CB1247" s="133">
        <f t="shared" si="821"/>
        <v>8.0615000000000006</v>
      </c>
      <c r="CC1247" s="133"/>
      <c r="CD1247" s="133">
        <f t="shared" si="822"/>
        <v>2.5</v>
      </c>
    </row>
    <row r="1248" spans="1:82" ht="15.75" x14ac:dyDescent="0.25">
      <c r="A1248" s="125">
        <v>44346</v>
      </c>
      <c r="B1248" s="138">
        <v>16982</v>
      </c>
      <c r="C1248" s="138">
        <v>59575</v>
      </c>
      <c r="D1248" s="138">
        <v>82672</v>
      </c>
      <c r="E1248" s="138">
        <v>17430</v>
      </c>
      <c r="F1248" s="138">
        <v>51637</v>
      </c>
      <c r="G1248" s="138">
        <v>4383</v>
      </c>
      <c r="H1248" s="138">
        <v>22772</v>
      </c>
      <c r="I1248" s="138">
        <v>25259</v>
      </c>
      <c r="J1248" s="138">
        <v>123375</v>
      </c>
      <c r="K1248" s="138">
        <v>92950</v>
      </c>
      <c r="L1248" s="138">
        <v>4768</v>
      </c>
      <c r="M1248" s="138">
        <v>24327</v>
      </c>
      <c r="N1248" s="138">
        <v>174</v>
      </c>
      <c r="O1248" s="138">
        <v>16619</v>
      </c>
      <c r="P1248" s="146">
        <v>27500</v>
      </c>
      <c r="Q1248" s="146">
        <v>3376</v>
      </c>
      <c r="R1248" s="138">
        <v>15164</v>
      </c>
      <c r="S1248" s="138">
        <v>70124</v>
      </c>
      <c r="T1248" s="138">
        <v>13454</v>
      </c>
      <c r="U1248" s="138">
        <v>4128</v>
      </c>
      <c r="V1248" s="138">
        <v>33943</v>
      </c>
      <c r="W1248" s="138">
        <v>30865</v>
      </c>
      <c r="X1248" s="138">
        <v>34530</v>
      </c>
      <c r="Y1248" s="138">
        <v>14651</v>
      </c>
      <c r="Z1248" s="146">
        <v>13281</v>
      </c>
      <c r="AA1248" s="138">
        <v>60386</v>
      </c>
      <c r="AB1248" s="138">
        <v>1805</v>
      </c>
      <c r="AC1248" s="138">
        <v>1979</v>
      </c>
      <c r="AD1248" s="138">
        <v>14232</v>
      </c>
      <c r="AE1248" s="138">
        <v>57162</v>
      </c>
      <c r="AF1248" s="138">
        <v>6785</v>
      </c>
      <c r="AG1248" s="138">
        <v>11010</v>
      </c>
      <c r="AH1248" s="138">
        <v>112200</v>
      </c>
      <c r="AI1248" s="138">
        <v>97560</v>
      </c>
      <c r="AJ1248" s="138">
        <v>377860</v>
      </c>
      <c r="AK1248" s="128">
        <f>(M1248)*0.00001</f>
        <v>0.24327000000000001</v>
      </c>
      <c r="AL1248" s="129">
        <f>(B1248)*0.0001</f>
        <v>1.6982000000000002</v>
      </c>
      <c r="AM1248" s="129">
        <f>(C1248)*0.00005</f>
        <v>2.9787500000000002</v>
      </c>
      <c r="AN1248" s="129">
        <f>(D1248)*0.00005</f>
        <v>4.1336000000000004</v>
      </c>
      <c r="AO1248" s="129">
        <f>(J1248)*0.0001</f>
        <v>12.3375</v>
      </c>
      <c r="AP1248" s="129">
        <f>(K1248)*0.00005</f>
        <v>4.6475</v>
      </c>
      <c r="AQ1248" s="129">
        <f>(AH1248)*0.00001</f>
        <v>1.1220000000000001</v>
      </c>
      <c r="AR1248" s="129">
        <f>(AI1248)*0.00001</f>
        <v>0.97560000000000013</v>
      </c>
      <c r="AT1248" s="131">
        <f t="shared" si="824"/>
        <v>44346</v>
      </c>
      <c r="AU1248" s="132">
        <f t="shared" si="802"/>
        <v>0.57162000000000002</v>
      </c>
      <c r="AV1248" s="132">
        <f t="shared" si="803"/>
        <v>0.60386000000000006</v>
      </c>
      <c r="AW1248" s="132">
        <f t="shared" si="804"/>
        <v>0.70124000000000009</v>
      </c>
      <c r="AX1248" s="132">
        <f t="shared" si="805"/>
        <v>1.9790000000000002E-2</v>
      </c>
      <c r="AY1248" s="132">
        <f t="shared" si="806"/>
        <v>1.805E-2</v>
      </c>
      <c r="AZ1248" s="132">
        <f t="shared" si="807"/>
        <v>0.33943000000000001</v>
      </c>
      <c r="BA1248" s="132">
        <f t="shared" si="808"/>
        <v>0.14651</v>
      </c>
      <c r="BB1248" s="132">
        <f t="shared" si="809"/>
        <v>0.61730000000000007</v>
      </c>
      <c r="BC1248" s="132">
        <f t="shared" si="810"/>
        <v>0.13281000000000001</v>
      </c>
      <c r="BD1248" s="132">
        <f t="shared" si="811"/>
        <v>0.34530000000000005</v>
      </c>
      <c r="BE1248" s="132">
        <f t="shared" si="812"/>
        <v>6.7850000000000008E-2</v>
      </c>
      <c r="BF1248" s="132">
        <f t="shared" si="813"/>
        <v>0.14232</v>
      </c>
      <c r="BG1248" s="132">
        <f t="shared" si="825"/>
        <v>1.1009999999999999E-2</v>
      </c>
      <c r="BH1248" s="132"/>
      <c r="BI1248" s="132">
        <f t="shared" si="831"/>
        <v>1.6982000000000002</v>
      </c>
      <c r="BJ1248" s="132">
        <f t="shared" si="831"/>
        <v>2.9787500000000002</v>
      </c>
      <c r="BK1248" s="132">
        <f t="shared" si="831"/>
        <v>4.1336000000000004</v>
      </c>
      <c r="BL1248" s="132">
        <f t="shared" si="814"/>
        <v>0.4128</v>
      </c>
      <c r="BM1248" s="132">
        <f t="shared" si="826"/>
        <v>1.7430000000000001</v>
      </c>
      <c r="BN1248" s="132">
        <f t="shared" si="815"/>
        <v>1.03274</v>
      </c>
      <c r="BO1248" s="132"/>
      <c r="BP1248" s="132">
        <f t="shared" si="827"/>
        <v>4.6475</v>
      </c>
      <c r="BQ1248" s="132">
        <f t="shared" si="828"/>
        <v>12.3375</v>
      </c>
      <c r="BR1248" s="132">
        <f t="shared" si="829"/>
        <v>0.37785999999999997</v>
      </c>
      <c r="BS1248" s="132">
        <f t="shared" si="816"/>
        <v>0.13454000000000002</v>
      </c>
      <c r="BT1248" s="132">
        <f t="shared" si="817"/>
        <v>1.5164</v>
      </c>
      <c r="BU1248" s="132"/>
      <c r="BV1248" s="132">
        <f t="shared" si="830"/>
        <v>0.43830000000000002</v>
      </c>
      <c r="BW1248" s="133">
        <f t="shared" si="832"/>
        <v>2.2772000000000001</v>
      </c>
      <c r="BX1248" s="133">
        <f t="shared" si="832"/>
        <v>2.5259</v>
      </c>
      <c r="BY1248" s="133">
        <f t="shared" si="818"/>
        <v>0.33760000000000001</v>
      </c>
      <c r="BZ1248" s="133">
        <f t="shared" si="819"/>
        <v>0.4768</v>
      </c>
      <c r="CA1248" s="133">
        <f t="shared" si="820"/>
        <v>1.7400000000000002E-2</v>
      </c>
      <c r="CB1248" s="133">
        <f t="shared" si="821"/>
        <v>8.3094999999999999</v>
      </c>
      <c r="CC1248" s="133"/>
      <c r="CD1248" s="133">
        <f t="shared" si="822"/>
        <v>2.75</v>
      </c>
    </row>
    <row r="1249" spans="1:82" ht="15.75" x14ac:dyDescent="0.25">
      <c r="A1249" s="125">
        <v>44347</v>
      </c>
      <c r="B1249" s="138">
        <v>16211</v>
      </c>
      <c r="C1249" s="138">
        <v>57150</v>
      </c>
      <c r="D1249" s="138">
        <v>79804</v>
      </c>
      <c r="E1249" s="138">
        <v>15897</v>
      </c>
      <c r="F1249" s="138">
        <v>48928</v>
      </c>
      <c r="G1249" s="138">
        <v>3533</v>
      </c>
      <c r="H1249" s="138">
        <v>19403</v>
      </c>
      <c r="I1249" s="138">
        <v>19240</v>
      </c>
      <c r="J1249" s="138">
        <v>115651</v>
      </c>
      <c r="K1249" s="138">
        <v>88043</v>
      </c>
      <c r="L1249" s="138">
        <v>4138</v>
      </c>
      <c r="M1249" s="138">
        <v>22394</v>
      </c>
      <c r="N1249" s="138">
        <v>186</v>
      </c>
      <c r="O1249" s="138">
        <v>13247</v>
      </c>
      <c r="P1249" s="146">
        <v>25000</v>
      </c>
      <c r="Q1249" s="146">
        <v>3328</v>
      </c>
      <c r="R1249" s="138">
        <v>14656</v>
      </c>
      <c r="S1249" s="138">
        <v>70874</v>
      </c>
      <c r="T1249" s="138">
        <v>10742</v>
      </c>
      <c r="U1249" s="138">
        <v>3557</v>
      </c>
      <c r="V1249" s="138">
        <v>32621</v>
      </c>
      <c r="W1249" s="138">
        <v>28065</v>
      </c>
      <c r="X1249" s="138">
        <v>20732</v>
      </c>
      <c r="Y1249" s="138">
        <v>13379</v>
      </c>
      <c r="Z1249" s="146">
        <v>13281</v>
      </c>
      <c r="AA1249" s="138">
        <v>56885</v>
      </c>
      <c r="AB1249" s="138">
        <v>1529</v>
      </c>
      <c r="AC1249" s="138">
        <v>1610</v>
      </c>
      <c r="AD1249" s="138">
        <v>14149</v>
      </c>
      <c r="AE1249" s="138">
        <v>63913</v>
      </c>
      <c r="AF1249" s="138">
        <v>5735</v>
      </c>
      <c r="AG1249" s="138">
        <v>8950</v>
      </c>
      <c r="AH1249" s="138">
        <v>119430</v>
      </c>
      <c r="AI1249" s="138">
        <v>96660</v>
      </c>
      <c r="AJ1249" s="138">
        <v>394800</v>
      </c>
      <c r="AK1249" s="128">
        <f t="shared" si="797"/>
        <v>0.22394000000000003</v>
      </c>
      <c r="AL1249" s="129">
        <f t="shared" si="798"/>
        <v>1.6211</v>
      </c>
      <c r="AM1249" s="129">
        <f t="shared" si="833"/>
        <v>2.8574999999999999</v>
      </c>
      <c r="AN1249" s="129">
        <f t="shared" si="833"/>
        <v>3.9902000000000002</v>
      </c>
      <c r="AO1249" s="129">
        <f t="shared" si="800"/>
        <v>11.565100000000001</v>
      </c>
      <c r="AP1249" s="129">
        <f t="shared" si="801"/>
        <v>4.4021499999999998</v>
      </c>
      <c r="AQ1249" s="129">
        <f t="shared" si="823"/>
        <v>1.1943000000000001</v>
      </c>
      <c r="AR1249" s="129">
        <f t="shared" si="823"/>
        <v>0.96660000000000013</v>
      </c>
      <c r="AT1249" s="131">
        <f t="shared" si="824"/>
        <v>44347</v>
      </c>
      <c r="AU1249" s="132">
        <f t="shared" si="802"/>
        <v>0.63913000000000009</v>
      </c>
      <c r="AV1249" s="132">
        <f t="shared" si="803"/>
        <v>0.56885000000000008</v>
      </c>
      <c r="AW1249" s="132">
        <f t="shared" si="804"/>
        <v>0.70874000000000004</v>
      </c>
      <c r="AX1249" s="132">
        <f t="shared" si="805"/>
        <v>1.61E-2</v>
      </c>
      <c r="AY1249" s="132">
        <f t="shared" si="806"/>
        <v>1.5290000000000002E-2</v>
      </c>
      <c r="AZ1249" s="132">
        <f t="shared" si="807"/>
        <v>0.32621</v>
      </c>
      <c r="BA1249" s="132">
        <f t="shared" si="808"/>
        <v>0.13379000000000002</v>
      </c>
      <c r="BB1249" s="132">
        <f t="shared" si="809"/>
        <v>0.56130000000000002</v>
      </c>
      <c r="BC1249" s="132">
        <f t="shared" si="810"/>
        <v>0.13281000000000001</v>
      </c>
      <c r="BD1249" s="132">
        <f t="shared" si="811"/>
        <v>0.20732</v>
      </c>
      <c r="BE1249" s="132">
        <f t="shared" si="812"/>
        <v>5.7350000000000005E-2</v>
      </c>
      <c r="BF1249" s="132">
        <f t="shared" si="813"/>
        <v>0.14149</v>
      </c>
      <c r="BG1249" s="132">
        <f t="shared" si="825"/>
        <v>8.9499999999999996E-3</v>
      </c>
      <c r="BH1249" s="132"/>
      <c r="BI1249" s="132">
        <f t="shared" si="831"/>
        <v>1.6211</v>
      </c>
      <c r="BJ1249" s="132">
        <f t="shared" si="831"/>
        <v>2.8574999999999999</v>
      </c>
      <c r="BK1249" s="132">
        <f t="shared" si="831"/>
        <v>3.9902000000000002</v>
      </c>
      <c r="BL1249" s="132">
        <f t="shared" si="814"/>
        <v>0.35570000000000002</v>
      </c>
      <c r="BM1249" s="132">
        <f t="shared" si="826"/>
        <v>1.5897000000000001</v>
      </c>
      <c r="BN1249" s="132">
        <f t="shared" si="815"/>
        <v>0.9785600000000001</v>
      </c>
      <c r="BO1249" s="132"/>
      <c r="BP1249" s="132">
        <f t="shared" si="827"/>
        <v>4.4021499999999998</v>
      </c>
      <c r="BQ1249" s="132">
        <f t="shared" si="828"/>
        <v>11.565100000000001</v>
      </c>
      <c r="BR1249" s="132">
        <f t="shared" si="829"/>
        <v>0.39479999999999998</v>
      </c>
      <c r="BS1249" s="132">
        <f t="shared" si="816"/>
        <v>0.10742000000000002</v>
      </c>
      <c r="BT1249" s="132">
        <f t="shared" si="817"/>
        <v>1.4656</v>
      </c>
      <c r="BU1249" s="132"/>
      <c r="BV1249" s="132">
        <f t="shared" si="830"/>
        <v>0.3533</v>
      </c>
      <c r="BW1249" s="133">
        <f t="shared" si="832"/>
        <v>1.9403000000000001</v>
      </c>
      <c r="BX1249" s="133">
        <f t="shared" si="832"/>
        <v>1.9240000000000002</v>
      </c>
      <c r="BY1249" s="133">
        <f t="shared" si="818"/>
        <v>0.33280000000000004</v>
      </c>
      <c r="BZ1249" s="133">
        <f t="shared" si="819"/>
        <v>0.4138</v>
      </c>
      <c r="CA1249" s="133">
        <f t="shared" si="820"/>
        <v>1.8600000000000002E-2</v>
      </c>
      <c r="CB1249" s="133">
        <f t="shared" si="821"/>
        <v>6.6234999999999999</v>
      </c>
      <c r="CC1249" s="133"/>
      <c r="CD1249" s="133">
        <f t="shared" si="822"/>
        <v>2.5</v>
      </c>
    </row>
    <row r="1250" spans="1:82" ht="15.75" x14ac:dyDescent="0.25">
      <c r="A1250" s="125">
        <v>44348</v>
      </c>
      <c r="B1250" s="138">
        <v>14932</v>
      </c>
      <c r="C1250" s="138">
        <v>53462</v>
      </c>
      <c r="D1250" s="138">
        <v>75697</v>
      </c>
      <c r="E1250" s="138">
        <v>15748</v>
      </c>
      <c r="F1250" s="138">
        <v>44129</v>
      </c>
      <c r="G1250" s="138">
        <v>2249</v>
      </c>
      <c r="H1250" s="138">
        <v>14810</v>
      </c>
      <c r="I1250" s="138">
        <v>14180</v>
      </c>
      <c r="J1250" s="138">
        <v>111493</v>
      </c>
      <c r="K1250" s="138">
        <v>84028</v>
      </c>
      <c r="L1250" s="138">
        <v>3802</v>
      </c>
      <c r="M1250" s="138">
        <v>16672</v>
      </c>
      <c r="N1250" s="138">
        <v>163</v>
      </c>
      <c r="O1250" s="138">
        <v>12011</v>
      </c>
      <c r="P1250" s="146">
        <v>17000</v>
      </c>
      <c r="Q1250" s="138">
        <v>1301</v>
      </c>
      <c r="R1250" s="138">
        <v>14588</v>
      </c>
      <c r="S1250" s="138">
        <v>71598</v>
      </c>
      <c r="T1250" s="138">
        <v>11440</v>
      </c>
      <c r="U1250" s="138">
        <v>3311</v>
      </c>
      <c r="V1250" s="138">
        <v>29447</v>
      </c>
      <c r="W1250" s="138">
        <v>29009</v>
      </c>
      <c r="X1250" s="138">
        <v>16479</v>
      </c>
      <c r="Y1250" s="138">
        <v>14002</v>
      </c>
      <c r="Z1250" s="146">
        <v>14817</v>
      </c>
      <c r="AA1250" s="138">
        <v>54271</v>
      </c>
      <c r="AB1250" s="138">
        <v>913</v>
      </c>
      <c r="AC1250" s="138">
        <v>1035</v>
      </c>
      <c r="AD1250" s="138">
        <v>14603</v>
      </c>
      <c r="AE1250" s="138">
        <v>48131</v>
      </c>
      <c r="AF1250" s="138">
        <v>6066</v>
      </c>
      <c r="AG1250" s="138">
        <v>0</v>
      </c>
      <c r="AH1250" s="138">
        <v>123200</v>
      </c>
      <c r="AI1250" s="138">
        <v>98050</v>
      </c>
      <c r="AJ1250" s="138">
        <v>394260</v>
      </c>
      <c r="AK1250" s="128">
        <f t="shared" si="797"/>
        <v>0.16672000000000001</v>
      </c>
      <c r="AL1250" s="129">
        <f t="shared" si="798"/>
        <v>1.4932000000000001</v>
      </c>
      <c r="AM1250" s="129">
        <f t="shared" si="833"/>
        <v>2.6731000000000003</v>
      </c>
      <c r="AN1250" s="129">
        <f t="shared" si="833"/>
        <v>3.78485</v>
      </c>
      <c r="AO1250" s="129">
        <f t="shared" si="800"/>
        <v>11.1493</v>
      </c>
      <c r="AP1250" s="129">
        <f t="shared" si="801"/>
        <v>4.2014000000000005</v>
      </c>
      <c r="AQ1250" s="129">
        <f>(AH1250)*0.00001</f>
        <v>1.2320000000000002</v>
      </c>
      <c r="AR1250" s="129">
        <f>(AI1250)*0.000001</f>
        <v>9.8049999999999998E-2</v>
      </c>
      <c r="AT1250" s="131">
        <f t="shared" si="824"/>
        <v>44348</v>
      </c>
      <c r="AU1250" s="132">
        <f t="shared" si="802"/>
        <v>0.48131000000000002</v>
      </c>
      <c r="AV1250" s="132">
        <f t="shared" si="803"/>
        <v>0.54271000000000003</v>
      </c>
      <c r="AW1250" s="132">
        <f t="shared" si="804"/>
        <v>0.71598000000000006</v>
      </c>
      <c r="AX1250" s="132">
        <f t="shared" si="805"/>
        <v>1.0350000000000002E-2</v>
      </c>
      <c r="AY1250" s="132">
        <f t="shared" si="806"/>
        <v>9.130000000000001E-3</v>
      </c>
      <c r="AZ1250" s="132">
        <f t="shared" si="807"/>
        <v>0.29447000000000001</v>
      </c>
      <c r="BA1250" s="132">
        <f t="shared" si="808"/>
        <v>0.14002000000000001</v>
      </c>
      <c r="BB1250" s="132">
        <f t="shared" si="809"/>
        <v>0.58018000000000003</v>
      </c>
      <c r="BC1250" s="132">
        <f t="shared" si="810"/>
        <v>0.14817000000000002</v>
      </c>
      <c r="BD1250" s="132">
        <f t="shared" si="811"/>
        <v>0.16479000000000002</v>
      </c>
      <c r="BE1250" s="132">
        <f t="shared" si="812"/>
        <v>6.0660000000000006E-2</v>
      </c>
      <c r="BF1250" s="132">
        <f t="shared" si="813"/>
        <v>0.14603000000000002</v>
      </c>
      <c r="BG1250" s="132">
        <f t="shared" si="825"/>
        <v>0</v>
      </c>
      <c r="BH1250" s="132"/>
      <c r="BI1250" s="132">
        <f t="shared" si="831"/>
        <v>1.4932000000000001</v>
      </c>
      <c r="BJ1250" s="132">
        <f t="shared" si="831"/>
        <v>2.6731000000000003</v>
      </c>
      <c r="BK1250" s="132">
        <f t="shared" si="831"/>
        <v>3.78485</v>
      </c>
      <c r="BL1250" s="132">
        <f t="shared" si="814"/>
        <v>0.33110000000000001</v>
      </c>
      <c r="BM1250" s="132">
        <f t="shared" si="826"/>
        <v>1.5748</v>
      </c>
      <c r="BN1250" s="132">
        <f t="shared" si="815"/>
        <v>0.88258000000000003</v>
      </c>
      <c r="BO1250" s="132"/>
      <c r="BP1250" s="132">
        <f t="shared" si="827"/>
        <v>4.2014000000000005</v>
      </c>
      <c r="BQ1250" s="132">
        <f t="shared" si="828"/>
        <v>11.1493</v>
      </c>
      <c r="BR1250" s="132">
        <f t="shared" si="829"/>
        <v>0.39426</v>
      </c>
      <c r="BS1250" s="132">
        <f t="shared" si="816"/>
        <v>0.11440000000000002</v>
      </c>
      <c r="BT1250" s="132">
        <f t="shared" si="817"/>
        <v>1.4588000000000001</v>
      </c>
      <c r="BU1250" s="132"/>
      <c r="BV1250" s="132">
        <f t="shared" si="830"/>
        <v>0.22490000000000002</v>
      </c>
      <c r="BW1250" s="133">
        <f t="shared" si="832"/>
        <v>1.4810000000000001</v>
      </c>
      <c r="BX1250" s="133">
        <f t="shared" si="832"/>
        <v>1.4180000000000001</v>
      </c>
      <c r="BY1250" s="133">
        <f t="shared" si="818"/>
        <v>0.13009999999999999</v>
      </c>
      <c r="BZ1250" s="133">
        <f t="shared" si="819"/>
        <v>0.38020000000000004</v>
      </c>
      <c r="CA1250" s="133">
        <f t="shared" si="820"/>
        <v>1.6300000000000002E-2</v>
      </c>
      <c r="CB1250" s="133">
        <f t="shared" si="821"/>
        <v>6.0055000000000005</v>
      </c>
      <c r="CC1250" s="133"/>
      <c r="CD1250" s="133">
        <f t="shared" si="822"/>
        <v>1.7000000000000002</v>
      </c>
    </row>
    <row r="1251" spans="1:82" ht="15.75" x14ac:dyDescent="0.25">
      <c r="A1251" s="125">
        <v>44349</v>
      </c>
      <c r="B1251" s="138">
        <v>14508</v>
      </c>
      <c r="C1251" s="138">
        <v>52461</v>
      </c>
      <c r="D1251" s="138">
        <v>74587</v>
      </c>
      <c r="E1251" s="138">
        <v>15278</v>
      </c>
      <c r="F1251" s="138">
        <v>44249</v>
      </c>
      <c r="G1251" s="138">
        <v>1892</v>
      </c>
      <c r="H1251" s="138">
        <v>13560</v>
      </c>
      <c r="I1251" s="138">
        <v>13102</v>
      </c>
      <c r="J1251" s="138">
        <v>109291</v>
      </c>
      <c r="K1251" s="138">
        <v>82264</v>
      </c>
      <c r="L1251" s="138">
        <v>3716</v>
      </c>
      <c r="M1251" s="138">
        <v>16630</v>
      </c>
      <c r="N1251" s="138">
        <v>129</v>
      </c>
      <c r="O1251" s="138">
        <v>11603</v>
      </c>
      <c r="P1251" s="146">
        <v>17000</v>
      </c>
      <c r="Q1251" s="138">
        <v>1303</v>
      </c>
      <c r="R1251" s="138">
        <v>14737</v>
      </c>
      <c r="S1251" s="138">
        <v>70242</v>
      </c>
      <c r="T1251" s="138">
        <v>9295</v>
      </c>
      <c r="U1251" s="138">
        <v>3119</v>
      </c>
      <c r="V1251" s="138">
        <v>29031</v>
      </c>
      <c r="W1251" s="138">
        <v>29447</v>
      </c>
      <c r="X1251" s="138">
        <v>15033</v>
      </c>
      <c r="Y1251" s="138">
        <v>13638</v>
      </c>
      <c r="Z1251" s="146">
        <v>14817</v>
      </c>
      <c r="AA1251" s="138">
        <v>55710</v>
      </c>
      <c r="AB1251" s="138">
        <v>874</v>
      </c>
      <c r="AC1251" s="138">
        <v>1074</v>
      </c>
      <c r="AD1251" s="138">
        <v>14512</v>
      </c>
      <c r="AE1251" s="138">
        <v>31174</v>
      </c>
      <c r="AF1251" s="138">
        <v>6659</v>
      </c>
      <c r="AG1251" s="138">
        <v>11010</v>
      </c>
      <c r="AH1251" s="138">
        <v>126570</v>
      </c>
      <c r="AI1251" s="138">
        <v>96910</v>
      </c>
      <c r="AJ1251" s="138">
        <v>372520</v>
      </c>
      <c r="AK1251" s="128">
        <f t="shared" si="797"/>
        <v>0.1663</v>
      </c>
      <c r="AL1251" s="129">
        <f t="shared" si="798"/>
        <v>1.4508000000000001</v>
      </c>
      <c r="AM1251" s="129">
        <f t="shared" ref="AM1251:AN1266" si="834">(C1251)*0.00005</f>
        <v>2.6230500000000001</v>
      </c>
      <c r="AN1251" s="129">
        <f t="shared" si="834"/>
        <v>3.7293500000000002</v>
      </c>
      <c r="AO1251" s="129">
        <f t="shared" si="800"/>
        <v>10.9291</v>
      </c>
      <c r="AP1251" s="129">
        <f t="shared" si="801"/>
        <v>4.1132</v>
      </c>
      <c r="AQ1251" s="129">
        <f t="shared" ref="AQ1251:AQ1278" si="835">(AH1251)*0.00001</f>
        <v>1.2657</v>
      </c>
      <c r="AR1251" s="129">
        <f t="shared" ref="AR1251:AR1279" si="836">(AI1251)*0.000001</f>
        <v>9.6909999999999996E-2</v>
      </c>
      <c r="AT1251" s="131">
        <f t="shared" si="824"/>
        <v>44349</v>
      </c>
      <c r="AU1251" s="132">
        <f t="shared" si="802"/>
        <v>0.31174000000000002</v>
      </c>
      <c r="AV1251" s="132">
        <f t="shared" si="803"/>
        <v>0.55710000000000004</v>
      </c>
      <c r="AW1251" s="132">
        <f t="shared" si="804"/>
        <v>0.70242000000000004</v>
      </c>
      <c r="AX1251" s="132">
        <f t="shared" si="805"/>
        <v>1.0740000000000001E-2</v>
      </c>
      <c r="AY1251" s="132">
        <f t="shared" si="806"/>
        <v>8.7400000000000012E-3</v>
      </c>
      <c r="AZ1251" s="132">
        <f t="shared" si="807"/>
        <v>0.29031000000000001</v>
      </c>
      <c r="BA1251" s="132">
        <f t="shared" si="808"/>
        <v>0.13638</v>
      </c>
      <c r="BB1251" s="132">
        <f t="shared" si="809"/>
        <v>0.58894000000000002</v>
      </c>
      <c r="BC1251" s="132">
        <f t="shared" si="810"/>
        <v>0.14817000000000002</v>
      </c>
      <c r="BD1251" s="132">
        <f t="shared" si="811"/>
        <v>0.15033000000000002</v>
      </c>
      <c r="BE1251" s="132">
        <f t="shared" si="812"/>
        <v>6.659000000000001E-2</v>
      </c>
      <c r="BF1251" s="132">
        <f t="shared" si="813"/>
        <v>0.14512</v>
      </c>
      <c r="BG1251" s="132">
        <f t="shared" si="825"/>
        <v>1.1009999999999999E-2</v>
      </c>
      <c r="BH1251" s="132"/>
      <c r="BI1251" s="132">
        <f t="shared" si="831"/>
        <v>1.4508000000000001</v>
      </c>
      <c r="BJ1251" s="132">
        <f t="shared" si="831"/>
        <v>2.6230500000000001</v>
      </c>
      <c r="BK1251" s="132">
        <f t="shared" si="831"/>
        <v>3.7293500000000002</v>
      </c>
      <c r="BL1251" s="132">
        <f t="shared" si="814"/>
        <v>0.31190000000000001</v>
      </c>
      <c r="BM1251" s="132">
        <f t="shared" si="826"/>
        <v>1.5278</v>
      </c>
      <c r="BN1251" s="132">
        <f t="shared" si="815"/>
        <v>0.8849800000000001</v>
      </c>
      <c r="BO1251" s="132"/>
      <c r="BP1251" s="132">
        <f t="shared" si="827"/>
        <v>4.1132</v>
      </c>
      <c r="BQ1251" s="132">
        <f t="shared" si="828"/>
        <v>10.9291</v>
      </c>
      <c r="BR1251" s="132">
        <f t="shared" si="829"/>
        <v>0.37251999999999996</v>
      </c>
      <c r="BS1251" s="132">
        <f t="shared" si="816"/>
        <v>9.2950000000000005E-2</v>
      </c>
      <c r="BT1251" s="132">
        <f t="shared" si="817"/>
        <v>1.4737</v>
      </c>
      <c r="BU1251" s="132"/>
      <c r="BV1251" s="132">
        <f t="shared" si="830"/>
        <v>0.18920000000000001</v>
      </c>
      <c r="BW1251" s="133">
        <f t="shared" si="832"/>
        <v>1.3560000000000001</v>
      </c>
      <c r="BX1251" s="133">
        <f t="shared" si="832"/>
        <v>1.3102</v>
      </c>
      <c r="BY1251" s="133">
        <f t="shared" si="818"/>
        <v>0.1303</v>
      </c>
      <c r="BZ1251" s="133">
        <f t="shared" si="819"/>
        <v>0.37160000000000004</v>
      </c>
      <c r="CA1251" s="133">
        <f t="shared" si="820"/>
        <v>1.29E-2</v>
      </c>
      <c r="CB1251" s="133">
        <f t="shared" si="821"/>
        <v>5.8014999999999999</v>
      </c>
      <c r="CC1251" s="133"/>
      <c r="CD1251" s="133">
        <f t="shared" si="822"/>
        <v>1.7000000000000002</v>
      </c>
    </row>
    <row r="1252" spans="1:82" ht="15.75" x14ac:dyDescent="0.25">
      <c r="A1252" s="125">
        <v>44350</v>
      </c>
      <c r="B1252" s="138">
        <v>15304</v>
      </c>
      <c r="C1252" s="138">
        <v>55030</v>
      </c>
      <c r="D1252" s="138">
        <v>78010</v>
      </c>
      <c r="E1252" s="138">
        <v>17927</v>
      </c>
      <c r="F1252" s="138">
        <v>48422</v>
      </c>
      <c r="G1252" s="138">
        <v>2395</v>
      </c>
      <c r="H1252" s="138">
        <v>16566</v>
      </c>
      <c r="I1252" s="138">
        <v>17294</v>
      </c>
      <c r="J1252" s="138">
        <v>119594</v>
      </c>
      <c r="K1252" s="138">
        <v>91098</v>
      </c>
      <c r="L1252" s="138">
        <v>4103</v>
      </c>
      <c r="M1252" s="138">
        <v>20795</v>
      </c>
      <c r="N1252" s="138">
        <v>160</v>
      </c>
      <c r="O1252" s="138">
        <v>12207</v>
      </c>
      <c r="P1252" s="146">
        <v>20000</v>
      </c>
      <c r="Q1252" s="138">
        <v>1484</v>
      </c>
      <c r="R1252" s="138">
        <v>15486</v>
      </c>
      <c r="S1252" s="138">
        <v>74430</v>
      </c>
      <c r="T1252" s="138">
        <v>13110</v>
      </c>
      <c r="U1252" s="138">
        <v>4640</v>
      </c>
      <c r="V1252" s="138">
        <v>30462</v>
      </c>
      <c r="W1252" s="138">
        <v>31382</v>
      </c>
      <c r="X1252" s="138">
        <v>18927</v>
      </c>
      <c r="Y1252" s="138">
        <v>14945</v>
      </c>
      <c r="Z1252" s="146">
        <v>14817</v>
      </c>
      <c r="AA1252" s="138">
        <v>58845</v>
      </c>
      <c r="AB1252" s="138">
        <v>1141</v>
      </c>
      <c r="AC1252" s="138">
        <v>1418</v>
      </c>
      <c r="AD1252" s="138">
        <v>14143</v>
      </c>
      <c r="AE1252" s="138">
        <v>32512</v>
      </c>
      <c r="AF1252" s="138">
        <v>10457</v>
      </c>
      <c r="AG1252" s="138">
        <v>11010</v>
      </c>
      <c r="AH1252" s="138">
        <v>118140</v>
      </c>
      <c r="AI1252" s="138">
        <v>96810</v>
      </c>
      <c r="AJ1252" s="138">
        <v>374200</v>
      </c>
      <c r="AK1252" s="128">
        <f t="shared" si="797"/>
        <v>0.20795000000000002</v>
      </c>
      <c r="AL1252" s="129">
        <f t="shared" si="798"/>
        <v>1.5304</v>
      </c>
      <c r="AM1252" s="129">
        <f t="shared" si="834"/>
        <v>2.7515000000000001</v>
      </c>
      <c r="AN1252" s="129">
        <f t="shared" si="834"/>
        <v>3.9005000000000001</v>
      </c>
      <c r="AO1252" s="129">
        <f t="shared" si="800"/>
        <v>11.9594</v>
      </c>
      <c r="AP1252" s="129">
        <f t="shared" si="801"/>
        <v>4.5548999999999999</v>
      </c>
      <c r="AQ1252" s="129">
        <f t="shared" si="835"/>
        <v>1.1814</v>
      </c>
      <c r="AR1252" s="129">
        <f t="shared" si="836"/>
        <v>9.6809999999999993E-2</v>
      </c>
      <c r="AT1252" s="131">
        <f t="shared" si="824"/>
        <v>44350</v>
      </c>
      <c r="AU1252" s="132">
        <f t="shared" si="802"/>
        <v>0.32512000000000002</v>
      </c>
      <c r="AV1252" s="132">
        <f t="shared" si="803"/>
        <v>0.58845000000000003</v>
      </c>
      <c r="AW1252" s="132">
        <f t="shared" si="804"/>
        <v>0.74430000000000007</v>
      </c>
      <c r="AX1252" s="132">
        <f t="shared" si="805"/>
        <v>1.4180000000000002E-2</v>
      </c>
      <c r="AY1252" s="132">
        <f t="shared" si="806"/>
        <v>1.1410000000000002E-2</v>
      </c>
      <c r="AZ1252" s="132">
        <f t="shared" si="807"/>
        <v>0.30462</v>
      </c>
      <c r="BA1252" s="132">
        <f t="shared" si="808"/>
        <v>0.14945</v>
      </c>
      <c r="BB1252" s="132">
        <f t="shared" si="809"/>
        <v>0.62764000000000009</v>
      </c>
      <c r="BC1252" s="132">
        <f t="shared" si="810"/>
        <v>0.14817000000000002</v>
      </c>
      <c r="BD1252" s="132">
        <f t="shared" si="811"/>
        <v>0.18927000000000002</v>
      </c>
      <c r="BE1252" s="132">
        <f t="shared" si="812"/>
        <v>0.10457000000000001</v>
      </c>
      <c r="BF1252" s="132">
        <f t="shared" si="813"/>
        <v>0.14143</v>
      </c>
      <c r="BG1252" s="132">
        <f t="shared" si="825"/>
        <v>1.1009999999999999E-2</v>
      </c>
      <c r="BH1252" s="132"/>
      <c r="BI1252" s="132">
        <f t="shared" si="831"/>
        <v>1.5304</v>
      </c>
      <c r="BJ1252" s="132">
        <f t="shared" si="831"/>
        <v>2.7515000000000001</v>
      </c>
      <c r="BK1252" s="132">
        <f t="shared" si="831"/>
        <v>3.9005000000000001</v>
      </c>
      <c r="BL1252" s="132">
        <f t="shared" si="814"/>
        <v>0.46400000000000002</v>
      </c>
      <c r="BM1252" s="132">
        <f t="shared" si="826"/>
        <v>1.7927000000000002</v>
      </c>
      <c r="BN1252" s="132">
        <f t="shared" si="815"/>
        <v>0.96844000000000008</v>
      </c>
      <c r="BO1252" s="132"/>
      <c r="BP1252" s="132">
        <f t="shared" si="827"/>
        <v>4.5548999999999999</v>
      </c>
      <c r="BQ1252" s="132">
        <f t="shared" si="828"/>
        <v>11.9594</v>
      </c>
      <c r="BR1252" s="132">
        <f t="shared" si="829"/>
        <v>0.37419999999999998</v>
      </c>
      <c r="BS1252" s="132">
        <f t="shared" si="816"/>
        <v>0.13110000000000002</v>
      </c>
      <c r="BT1252" s="132">
        <f t="shared" si="817"/>
        <v>1.5486</v>
      </c>
      <c r="BU1252" s="132"/>
      <c r="BV1252" s="132">
        <f t="shared" si="830"/>
        <v>0.23950000000000002</v>
      </c>
      <c r="BW1252" s="133">
        <f t="shared" si="832"/>
        <v>1.6566000000000001</v>
      </c>
      <c r="BX1252" s="133">
        <f t="shared" si="832"/>
        <v>1.7294</v>
      </c>
      <c r="BY1252" s="133">
        <f t="shared" si="818"/>
        <v>0.1484</v>
      </c>
      <c r="BZ1252" s="133">
        <f t="shared" si="819"/>
        <v>0.4103</v>
      </c>
      <c r="CA1252" s="133">
        <f t="shared" si="820"/>
        <v>1.6E-2</v>
      </c>
      <c r="CB1252" s="133">
        <f t="shared" si="821"/>
        <v>6.1035000000000004</v>
      </c>
      <c r="CC1252" s="133"/>
      <c r="CD1252" s="133">
        <f t="shared" si="822"/>
        <v>2</v>
      </c>
    </row>
    <row r="1253" spans="1:82" ht="15.75" x14ac:dyDescent="0.25">
      <c r="A1253" s="125">
        <v>44351</v>
      </c>
      <c r="B1253" s="126">
        <v>15926</v>
      </c>
      <c r="C1253" s="126">
        <v>56960</v>
      </c>
      <c r="D1253" s="126">
        <v>79995</v>
      </c>
      <c r="E1253" s="126">
        <v>17199</v>
      </c>
      <c r="F1253" s="126">
        <v>46926</v>
      </c>
      <c r="G1253" s="126">
        <v>2812</v>
      </c>
      <c r="H1253" s="126">
        <v>18376</v>
      </c>
      <c r="I1253" s="126">
        <v>17622</v>
      </c>
      <c r="J1253" s="126">
        <v>117998</v>
      </c>
      <c r="K1253" s="126">
        <v>88984</v>
      </c>
      <c r="L1253" s="126">
        <v>4216</v>
      </c>
      <c r="M1253" s="126">
        <v>19690</v>
      </c>
      <c r="N1253" s="126">
        <v>102</v>
      </c>
      <c r="O1253" s="126">
        <v>12412</v>
      </c>
      <c r="P1253" s="146">
        <v>20000</v>
      </c>
      <c r="Q1253" s="126">
        <v>1528</v>
      </c>
      <c r="R1253" s="126">
        <v>15371</v>
      </c>
      <c r="S1253" s="126">
        <v>62016</v>
      </c>
      <c r="T1253" s="126">
        <v>10158</v>
      </c>
      <c r="U1253" s="126">
        <v>4536</v>
      </c>
      <c r="V1253" s="126">
        <v>30856</v>
      </c>
      <c r="W1253" s="126">
        <v>29820</v>
      </c>
      <c r="X1253" s="126">
        <v>17218</v>
      </c>
      <c r="Y1253" s="126">
        <v>15007</v>
      </c>
      <c r="Z1253" s="146">
        <v>14817</v>
      </c>
      <c r="AA1253" s="126">
        <v>59624</v>
      </c>
      <c r="AB1253" s="135">
        <v>1143</v>
      </c>
      <c r="AC1253" s="126">
        <v>1149</v>
      </c>
      <c r="AD1253" s="126">
        <v>14302</v>
      </c>
      <c r="AE1253" s="126">
        <v>32671</v>
      </c>
      <c r="AF1253" s="126">
        <v>8474</v>
      </c>
      <c r="AG1253" s="126">
        <v>9820</v>
      </c>
      <c r="AH1253" s="126">
        <v>80290</v>
      </c>
      <c r="AI1253" s="126">
        <v>94100</v>
      </c>
      <c r="AJ1253" s="126">
        <v>388140</v>
      </c>
      <c r="AK1253" s="128">
        <f t="shared" si="797"/>
        <v>0.19690000000000002</v>
      </c>
      <c r="AL1253" s="129">
        <f t="shared" si="798"/>
        <v>1.5926</v>
      </c>
      <c r="AM1253" s="129">
        <f t="shared" si="834"/>
        <v>2.8480000000000003</v>
      </c>
      <c r="AN1253" s="129">
        <f t="shared" si="834"/>
        <v>3.9997500000000001</v>
      </c>
      <c r="AO1253" s="129">
        <f t="shared" si="800"/>
        <v>11.799800000000001</v>
      </c>
      <c r="AP1253" s="129">
        <f t="shared" si="801"/>
        <v>4.4492000000000003</v>
      </c>
      <c r="AQ1253" s="129">
        <f t="shared" si="835"/>
        <v>0.80290000000000006</v>
      </c>
      <c r="AR1253" s="129">
        <f t="shared" si="836"/>
        <v>9.4099999999999989E-2</v>
      </c>
      <c r="AT1253" s="131">
        <f t="shared" si="824"/>
        <v>44351</v>
      </c>
      <c r="AU1253" s="132">
        <f t="shared" si="802"/>
        <v>0.32671</v>
      </c>
      <c r="AV1253" s="132">
        <f t="shared" si="803"/>
        <v>0.5962400000000001</v>
      </c>
      <c r="AW1253" s="132">
        <f t="shared" si="804"/>
        <v>0.62016000000000004</v>
      </c>
      <c r="AX1253" s="132">
        <f t="shared" si="805"/>
        <v>1.149E-2</v>
      </c>
      <c r="AY1253" s="132">
        <f t="shared" si="806"/>
        <v>1.1430000000000001E-2</v>
      </c>
      <c r="AZ1253" s="132">
        <f t="shared" si="807"/>
        <v>0.30856</v>
      </c>
      <c r="BA1253" s="132">
        <f t="shared" si="808"/>
        <v>0.15007000000000001</v>
      </c>
      <c r="BB1253" s="132">
        <f t="shared" si="809"/>
        <v>0.59640000000000004</v>
      </c>
      <c r="BC1253" s="132">
        <f t="shared" si="810"/>
        <v>0.14817000000000002</v>
      </c>
      <c r="BD1253" s="132">
        <f t="shared" si="811"/>
        <v>0.17218000000000003</v>
      </c>
      <c r="BE1253" s="132">
        <f t="shared" si="812"/>
        <v>8.474000000000001E-2</v>
      </c>
      <c r="BF1253" s="132">
        <f t="shared" si="813"/>
        <v>0.14302000000000001</v>
      </c>
      <c r="BG1253" s="132">
        <f t="shared" si="825"/>
        <v>9.8199999999999989E-3</v>
      </c>
      <c r="BH1253" s="132"/>
      <c r="BI1253" s="132">
        <f t="shared" si="831"/>
        <v>1.5926</v>
      </c>
      <c r="BJ1253" s="132">
        <f t="shared" si="831"/>
        <v>2.8480000000000003</v>
      </c>
      <c r="BK1253" s="132">
        <f t="shared" si="831"/>
        <v>3.9997500000000001</v>
      </c>
      <c r="BL1253" s="132">
        <f t="shared" si="814"/>
        <v>0.4536</v>
      </c>
      <c r="BM1253" s="132">
        <f t="shared" si="826"/>
        <v>1.7199</v>
      </c>
      <c r="BN1253" s="132">
        <f t="shared" si="815"/>
        <v>0.93852000000000013</v>
      </c>
      <c r="BO1253" s="132"/>
      <c r="BP1253" s="132">
        <f t="shared" si="827"/>
        <v>4.4492000000000003</v>
      </c>
      <c r="BQ1253" s="132">
        <f t="shared" si="828"/>
        <v>11.799800000000001</v>
      </c>
      <c r="BR1253" s="132">
        <f t="shared" si="829"/>
        <v>0.38813999999999999</v>
      </c>
      <c r="BS1253" s="132">
        <f t="shared" si="816"/>
        <v>0.10158</v>
      </c>
      <c r="BT1253" s="132">
        <f t="shared" si="817"/>
        <v>1.5371000000000001</v>
      </c>
      <c r="BU1253" s="132"/>
      <c r="BV1253" s="132">
        <f t="shared" si="830"/>
        <v>0.28120000000000001</v>
      </c>
      <c r="BW1253" s="133">
        <f t="shared" si="832"/>
        <v>1.8376000000000001</v>
      </c>
      <c r="BX1253" s="133">
        <f t="shared" si="832"/>
        <v>1.7622</v>
      </c>
      <c r="BY1253" s="133">
        <f t="shared" si="818"/>
        <v>0.15280000000000002</v>
      </c>
      <c r="BZ1253" s="133">
        <f t="shared" si="819"/>
        <v>0.42160000000000003</v>
      </c>
      <c r="CA1253" s="133">
        <f t="shared" si="820"/>
        <v>1.0200000000000001E-2</v>
      </c>
      <c r="CB1253" s="133">
        <f t="shared" si="821"/>
        <v>6.2060000000000004</v>
      </c>
      <c r="CC1253" s="133"/>
      <c r="CD1253" s="133">
        <f t="shared" si="822"/>
        <v>2</v>
      </c>
    </row>
    <row r="1254" spans="1:82" ht="15.75" x14ac:dyDescent="0.25">
      <c r="A1254" s="125">
        <v>44352</v>
      </c>
      <c r="B1254" s="126">
        <v>16490</v>
      </c>
      <c r="C1254" s="126">
        <v>58746</v>
      </c>
      <c r="D1254" s="126">
        <v>81959</v>
      </c>
      <c r="E1254" s="126">
        <v>17294</v>
      </c>
      <c r="F1254" s="126">
        <v>48304</v>
      </c>
      <c r="G1254" s="126">
        <v>3011</v>
      </c>
      <c r="H1254" s="126">
        <v>20274</v>
      </c>
      <c r="I1254" s="126">
        <v>17664</v>
      </c>
      <c r="J1254" s="126">
        <v>119176</v>
      </c>
      <c r="K1254" s="126">
        <v>89305</v>
      </c>
      <c r="L1254" s="126">
        <v>4259</v>
      </c>
      <c r="M1254" s="126">
        <v>20713</v>
      </c>
      <c r="N1254" s="126">
        <v>86</v>
      </c>
      <c r="O1254" s="126">
        <v>13866</v>
      </c>
      <c r="P1254" s="146">
        <v>22500</v>
      </c>
      <c r="Q1254" s="126">
        <v>1589</v>
      </c>
      <c r="R1254" s="126">
        <v>16346</v>
      </c>
      <c r="S1254" s="126">
        <v>54262</v>
      </c>
      <c r="T1254" s="126">
        <v>12753</v>
      </c>
      <c r="U1254" s="126">
        <v>4662</v>
      </c>
      <c r="V1254" s="126">
        <v>32542</v>
      </c>
      <c r="W1254" s="126">
        <v>30625</v>
      </c>
      <c r="X1254" s="126">
        <v>19324</v>
      </c>
      <c r="Y1254" s="126">
        <v>13601</v>
      </c>
      <c r="Z1254" s="146">
        <v>14817</v>
      </c>
      <c r="AA1254" s="126">
        <v>63577</v>
      </c>
      <c r="AB1254" s="126">
        <v>1654</v>
      </c>
      <c r="AC1254" s="126">
        <v>1619</v>
      </c>
      <c r="AD1254" s="126">
        <v>11191</v>
      </c>
      <c r="AE1254" s="126">
        <v>33611</v>
      </c>
      <c r="AF1254" s="126">
        <v>6204</v>
      </c>
      <c r="AG1254" s="126">
        <v>11010</v>
      </c>
      <c r="AH1254" s="126">
        <v>48310</v>
      </c>
      <c r="AI1254" s="126">
        <v>52170</v>
      </c>
      <c r="AJ1254" s="126">
        <v>396100</v>
      </c>
      <c r="AK1254" s="128">
        <f t="shared" si="797"/>
        <v>0.20713000000000001</v>
      </c>
      <c r="AL1254" s="129">
        <f t="shared" si="798"/>
        <v>1.649</v>
      </c>
      <c r="AM1254" s="129">
        <f t="shared" si="834"/>
        <v>2.9373</v>
      </c>
      <c r="AN1254" s="129">
        <f t="shared" si="834"/>
        <v>4.09795</v>
      </c>
      <c r="AO1254" s="129">
        <f t="shared" si="800"/>
        <v>11.9176</v>
      </c>
      <c r="AP1254" s="129">
        <f t="shared" si="801"/>
        <v>4.4652500000000002</v>
      </c>
      <c r="AQ1254" s="129">
        <f t="shared" si="835"/>
        <v>0.48310000000000003</v>
      </c>
      <c r="AR1254" s="129">
        <f t="shared" si="836"/>
        <v>5.2170000000000001E-2</v>
      </c>
      <c r="AT1254" s="131">
        <f t="shared" si="824"/>
        <v>44352</v>
      </c>
      <c r="AU1254" s="132">
        <f t="shared" si="802"/>
        <v>0.33611000000000002</v>
      </c>
      <c r="AV1254" s="132">
        <f t="shared" si="803"/>
        <v>0.63577000000000006</v>
      </c>
      <c r="AW1254" s="132">
        <f t="shared" si="804"/>
        <v>0.54261999999999999</v>
      </c>
      <c r="AX1254" s="132">
        <f t="shared" si="805"/>
        <v>1.6190000000000003E-2</v>
      </c>
      <c r="AY1254" s="132">
        <f t="shared" si="806"/>
        <v>1.6540000000000003E-2</v>
      </c>
      <c r="AZ1254" s="132">
        <f t="shared" si="807"/>
        <v>0.32542000000000004</v>
      </c>
      <c r="BA1254" s="132">
        <f t="shared" si="808"/>
        <v>0.13601000000000002</v>
      </c>
      <c r="BB1254" s="132">
        <f t="shared" si="809"/>
        <v>0.61250000000000004</v>
      </c>
      <c r="BC1254" s="132">
        <f t="shared" si="810"/>
        <v>0.14817000000000002</v>
      </c>
      <c r="BD1254" s="132">
        <f t="shared" si="811"/>
        <v>0.19324000000000002</v>
      </c>
      <c r="BE1254" s="132">
        <f t="shared" si="812"/>
        <v>6.2040000000000005E-2</v>
      </c>
      <c r="BF1254" s="132">
        <f t="shared" si="813"/>
        <v>0.11191000000000001</v>
      </c>
      <c r="BG1254" s="132">
        <f t="shared" si="825"/>
        <v>1.1009999999999999E-2</v>
      </c>
      <c r="BH1254" s="132"/>
      <c r="BI1254" s="132">
        <f t="shared" si="831"/>
        <v>1.649</v>
      </c>
      <c r="BJ1254" s="132">
        <f t="shared" si="831"/>
        <v>2.9373</v>
      </c>
      <c r="BK1254" s="132">
        <f t="shared" si="831"/>
        <v>4.09795</v>
      </c>
      <c r="BL1254" s="132">
        <f t="shared" si="814"/>
        <v>0.4662</v>
      </c>
      <c r="BM1254" s="132">
        <f t="shared" si="826"/>
        <v>1.7294</v>
      </c>
      <c r="BN1254" s="132">
        <f t="shared" si="815"/>
        <v>0.96608000000000005</v>
      </c>
      <c r="BO1254" s="132"/>
      <c r="BP1254" s="132">
        <f t="shared" si="827"/>
        <v>4.4652500000000002</v>
      </c>
      <c r="BQ1254" s="132">
        <f t="shared" si="828"/>
        <v>11.9176</v>
      </c>
      <c r="BR1254" s="132">
        <f t="shared" si="829"/>
        <v>0.39610000000000001</v>
      </c>
      <c r="BS1254" s="132">
        <f t="shared" si="816"/>
        <v>0.12753</v>
      </c>
      <c r="BT1254" s="132">
        <f t="shared" si="817"/>
        <v>1.6346000000000001</v>
      </c>
      <c r="BU1254" s="132"/>
      <c r="BV1254" s="132">
        <f t="shared" si="830"/>
        <v>0.30110000000000003</v>
      </c>
      <c r="BW1254" s="133">
        <f t="shared" si="832"/>
        <v>2.0274000000000001</v>
      </c>
      <c r="BX1254" s="133">
        <f t="shared" si="832"/>
        <v>1.7664000000000002</v>
      </c>
      <c r="BY1254" s="133">
        <f t="shared" si="818"/>
        <v>0.15890000000000001</v>
      </c>
      <c r="BZ1254" s="133">
        <f t="shared" si="819"/>
        <v>0.4259</v>
      </c>
      <c r="CA1254" s="133">
        <f t="shared" si="820"/>
        <v>8.6E-3</v>
      </c>
      <c r="CB1254" s="133">
        <f t="shared" si="821"/>
        <v>6.9329999999999998</v>
      </c>
      <c r="CC1254" s="133"/>
      <c r="CD1254" s="133">
        <f t="shared" si="822"/>
        <v>2.25</v>
      </c>
    </row>
    <row r="1255" spans="1:82" ht="15.75" x14ac:dyDescent="0.25">
      <c r="A1255" s="125">
        <v>44353</v>
      </c>
      <c r="B1255" s="126">
        <v>16186</v>
      </c>
      <c r="C1255" s="126">
        <v>57837</v>
      </c>
      <c r="D1255" s="126">
        <v>80672</v>
      </c>
      <c r="E1255" s="126">
        <v>16553</v>
      </c>
      <c r="F1255" s="126">
        <v>49130</v>
      </c>
      <c r="G1255" s="126">
        <v>2786</v>
      </c>
      <c r="H1255" s="126">
        <v>18635</v>
      </c>
      <c r="I1255" s="126">
        <v>15982</v>
      </c>
      <c r="J1255" s="126">
        <v>116798</v>
      </c>
      <c r="K1255" s="126">
        <v>87190</v>
      </c>
      <c r="L1255" s="126">
        <v>4084</v>
      </c>
      <c r="M1255" s="126">
        <v>20246</v>
      </c>
      <c r="N1255" s="126">
        <v>87</v>
      </c>
      <c r="O1255" s="126">
        <v>13922</v>
      </c>
      <c r="P1255" s="146">
        <v>20000</v>
      </c>
      <c r="Q1255" s="126">
        <v>1389</v>
      </c>
      <c r="R1255" s="126">
        <v>14858</v>
      </c>
      <c r="S1255" s="126">
        <v>52901</v>
      </c>
      <c r="T1255" s="126">
        <v>9538</v>
      </c>
      <c r="U1255" s="126">
        <v>3943</v>
      </c>
      <c r="V1255" s="126">
        <v>32369</v>
      </c>
      <c r="W1255" s="126">
        <v>29760</v>
      </c>
      <c r="X1255" s="126">
        <v>16892</v>
      </c>
      <c r="Y1255" s="126">
        <v>14269</v>
      </c>
      <c r="Z1255" s="146">
        <v>14817</v>
      </c>
      <c r="AA1255" s="126">
        <v>61290</v>
      </c>
      <c r="AB1255" s="126">
        <v>1381</v>
      </c>
      <c r="AC1255" s="135">
        <v>1619</v>
      </c>
      <c r="AD1255" s="126">
        <v>5418</v>
      </c>
      <c r="AE1255" s="126">
        <v>35078</v>
      </c>
      <c r="AF1255" s="126">
        <v>5343</v>
      </c>
      <c r="AG1255" s="126">
        <v>6590</v>
      </c>
      <c r="AH1255" s="126">
        <v>33380</v>
      </c>
      <c r="AI1255" s="126">
        <v>23770</v>
      </c>
      <c r="AJ1255" s="126">
        <v>391540</v>
      </c>
      <c r="AK1255" s="128">
        <f t="shared" si="797"/>
        <v>0.20246000000000003</v>
      </c>
      <c r="AL1255" s="129">
        <f t="shared" si="798"/>
        <v>1.6186</v>
      </c>
      <c r="AM1255" s="129">
        <f t="shared" si="834"/>
        <v>2.8918500000000003</v>
      </c>
      <c r="AN1255" s="129">
        <f t="shared" si="834"/>
        <v>4.0335999999999999</v>
      </c>
      <c r="AO1255" s="129">
        <f t="shared" si="800"/>
        <v>11.6798</v>
      </c>
      <c r="AP1255" s="129">
        <f t="shared" si="801"/>
        <v>4.3595000000000006</v>
      </c>
      <c r="AQ1255" s="129">
        <f t="shared" si="835"/>
        <v>0.33380000000000004</v>
      </c>
      <c r="AR1255" s="129">
        <f t="shared" si="836"/>
        <v>2.3769999999999999E-2</v>
      </c>
      <c r="AT1255" s="131">
        <f t="shared" si="824"/>
        <v>44353</v>
      </c>
      <c r="AU1255" s="132">
        <f t="shared" si="802"/>
        <v>0.35078000000000004</v>
      </c>
      <c r="AV1255" s="132">
        <f t="shared" si="803"/>
        <v>0.6129</v>
      </c>
      <c r="AW1255" s="132">
        <f t="shared" si="804"/>
        <v>0.52901000000000009</v>
      </c>
      <c r="AX1255" s="132">
        <f t="shared" si="805"/>
        <v>1.6190000000000003E-2</v>
      </c>
      <c r="AY1255" s="132">
        <f t="shared" si="806"/>
        <v>1.3810000000000001E-2</v>
      </c>
      <c r="AZ1255" s="132">
        <f t="shared" si="807"/>
        <v>0.32369000000000003</v>
      </c>
      <c r="BA1255" s="132">
        <f t="shared" si="808"/>
        <v>0.14269000000000001</v>
      </c>
      <c r="BB1255" s="132">
        <f t="shared" si="809"/>
        <v>0.59520000000000006</v>
      </c>
      <c r="BC1255" s="132">
        <f t="shared" si="810"/>
        <v>0.14817000000000002</v>
      </c>
      <c r="BD1255" s="132">
        <f t="shared" si="811"/>
        <v>0.16892000000000001</v>
      </c>
      <c r="BE1255" s="132">
        <f t="shared" si="812"/>
        <v>5.3430000000000005E-2</v>
      </c>
      <c r="BF1255" s="132">
        <f t="shared" si="813"/>
        <v>5.4180000000000006E-2</v>
      </c>
      <c r="BG1255" s="132">
        <f t="shared" si="825"/>
        <v>6.5899999999999995E-3</v>
      </c>
      <c r="BH1255" s="132"/>
      <c r="BI1255" s="132">
        <f t="shared" si="831"/>
        <v>1.6186</v>
      </c>
      <c r="BJ1255" s="132">
        <f t="shared" si="831"/>
        <v>2.8918500000000003</v>
      </c>
      <c r="BK1255" s="132">
        <f t="shared" si="831"/>
        <v>4.0335999999999999</v>
      </c>
      <c r="BL1255" s="132">
        <f t="shared" si="814"/>
        <v>0.39430000000000004</v>
      </c>
      <c r="BM1255" s="132">
        <f t="shared" si="826"/>
        <v>1.6553</v>
      </c>
      <c r="BN1255" s="132">
        <f t="shared" si="815"/>
        <v>0.98260000000000003</v>
      </c>
      <c r="BO1255" s="132"/>
      <c r="BP1255" s="132">
        <f t="shared" si="827"/>
        <v>4.3595000000000006</v>
      </c>
      <c r="BQ1255" s="132">
        <f t="shared" si="828"/>
        <v>11.6798</v>
      </c>
      <c r="BR1255" s="132">
        <f t="shared" si="829"/>
        <v>0.39154</v>
      </c>
      <c r="BS1255" s="132">
        <f t="shared" si="816"/>
        <v>9.5380000000000006E-2</v>
      </c>
      <c r="BT1255" s="132">
        <f t="shared" si="817"/>
        <v>1.4858</v>
      </c>
      <c r="BU1255" s="132"/>
      <c r="BV1255" s="132">
        <f t="shared" si="830"/>
        <v>0.27860000000000001</v>
      </c>
      <c r="BW1255" s="133">
        <f t="shared" si="832"/>
        <v>1.8635000000000002</v>
      </c>
      <c r="BX1255" s="133">
        <f t="shared" si="832"/>
        <v>1.5982000000000001</v>
      </c>
      <c r="BY1255" s="133">
        <f t="shared" si="818"/>
        <v>0.1389</v>
      </c>
      <c r="BZ1255" s="133">
        <f t="shared" si="819"/>
        <v>0.40840000000000004</v>
      </c>
      <c r="CA1255" s="133">
        <f t="shared" si="820"/>
        <v>8.7000000000000011E-3</v>
      </c>
      <c r="CB1255" s="133">
        <f t="shared" si="821"/>
        <v>6.9610000000000003</v>
      </c>
      <c r="CC1255" s="133"/>
      <c r="CD1255" s="133">
        <f t="shared" si="822"/>
        <v>2</v>
      </c>
    </row>
    <row r="1256" spans="1:82" ht="15.75" x14ac:dyDescent="0.25">
      <c r="A1256" s="125">
        <v>44354</v>
      </c>
      <c r="B1256" s="138">
        <v>15365</v>
      </c>
      <c r="C1256" s="138">
        <v>55376</v>
      </c>
      <c r="D1256" s="138">
        <v>78018</v>
      </c>
      <c r="E1256" s="138">
        <v>16135</v>
      </c>
      <c r="F1256" s="138">
        <v>45302</v>
      </c>
      <c r="G1256" s="138">
        <v>2015</v>
      </c>
      <c r="H1256" s="138">
        <v>15392</v>
      </c>
      <c r="I1256" s="138">
        <v>14473</v>
      </c>
      <c r="J1256" s="138">
        <v>113344</v>
      </c>
      <c r="K1256" s="138">
        <v>84333</v>
      </c>
      <c r="L1256" s="138">
        <v>3912</v>
      </c>
      <c r="M1256" s="146">
        <v>19702</v>
      </c>
      <c r="N1256" s="138">
        <v>147</v>
      </c>
      <c r="O1256" s="138">
        <v>12282</v>
      </c>
      <c r="P1256" s="146">
        <v>17000</v>
      </c>
      <c r="Q1256" s="138">
        <v>1277</v>
      </c>
      <c r="R1256" s="138">
        <v>14713</v>
      </c>
      <c r="S1256" s="138">
        <v>55247</v>
      </c>
      <c r="T1256" s="138">
        <v>11018</v>
      </c>
      <c r="U1256" s="138">
        <v>3640</v>
      </c>
      <c r="V1256" s="138">
        <v>29881</v>
      </c>
      <c r="W1256" s="138">
        <v>30334</v>
      </c>
      <c r="X1256" s="138">
        <v>15198</v>
      </c>
      <c r="Y1256" s="138">
        <v>14245</v>
      </c>
      <c r="Z1256" s="146">
        <v>14817</v>
      </c>
      <c r="AA1256" s="138">
        <v>59561</v>
      </c>
      <c r="AB1256" s="138">
        <v>980</v>
      </c>
      <c r="AC1256" s="146">
        <v>1441</v>
      </c>
      <c r="AD1256" s="138">
        <v>4628</v>
      </c>
      <c r="AE1256" s="138">
        <v>32983</v>
      </c>
      <c r="AF1256" s="138">
        <v>6172</v>
      </c>
      <c r="AG1256" s="138">
        <v>11010</v>
      </c>
      <c r="AH1256" s="138">
        <v>43780</v>
      </c>
      <c r="AI1256" s="138">
        <v>36210</v>
      </c>
      <c r="AJ1256" s="138">
        <v>387560</v>
      </c>
      <c r="AK1256" s="128">
        <f t="shared" si="797"/>
        <v>0.19702000000000003</v>
      </c>
      <c r="AL1256" s="129">
        <f t="shared" si="798"/>
        <v>1.5365</v>
      </c>
      <c r="AM1256" s="129">
        <f t="shared" si="834"/>
        <v>2.7688000000000001</v>
      </c>
      <c r="AN1256" s="129">
        <f t="shared" si="834"/>
        <v>3.9009</v>
      </c>
      <c r="AO1256" s="129">
        <f t="shared" si="800"/>
        <v>11.3344</v>
      </c>
      <c r="AP1256" s="129">
        <f t="shared" si="801"/>
        <v>4.2166500000000005</v>
      </c>
      <c r="AQ1256" s="129">
        <f t="shared" si="835"/>
        <v>0.43780000000000002</v>
      </c>
      <c r="AR1256" s="129">
        <f t="shared" si="836"/>
        <v>3.6209999999999999E-2</v>
      </c>
      <c r="AT1256" s="131">
        <f t="shared" si="824"/>
        <v>44354</v>
      </c>
      <c r="AU1256" s="132">
        <f t="shared" si="802"/>
        <v>0.32983000000000001</v>
      </c>
      <c r="AV1256" s="132">
        <f t="shared" si="803"/>
        <v>0.59561000000000008</v>
      </c>
      <c r="AW1256" s="132">
        <f t="shared" si="804"/>
        <v>0.55247000000000002</v>
      </c>
      <c r="AX1256" s="132">
        <f t="shared" si="805"/>
        <v>1.4410000000000001E-2</v>
      </c>
      <c r="AY1256" s="132">
        <f t="shared" si="806"/>
        <v>9.8000000000000014E-3</v>
      </c>
      <c r="AZ1256" s="132">
        <f t="shared" si="807"/>
        <v>0.29881000000000002</v>
      </c>
      <c r="BA1256" s="132">
        <f t="shared" si="808"/>
        <v>0.14245000000000002</v>
      </c>
      <c r="BB1256" s="132">
        <f t="shared" si="809"/>
        <v>0.60668</v>
      </c>
      <c r="BC1256" s="132">
        <f t="shared" si="810"/>
        <v>0.14817000000000002</v>
      </c>
      <c r="BD1256" s="132">
        <f t="shared" si="811"/>
        <v>0.15198</v>
      </c>
      <c r="BE1256" s="132">
        <f t="shared" si="812"/>
        <v>6.1720000000000004E-2</v>
      </c>
      <c r="BF1256" s="132">
        <f t="shared" si="813"/>
        <v>4.6280000000000002E-2</v>
      </c>
      <c r="BG1256" s="132">
        <f t="shared" si="825"/>
        <v>1.1009999999999999E-2</v>
      </c>
      <c r="BH1256" s="132"/>
      <c r="BI1256" s="132">
        <f t="shared" si="831"/>
        <v>1.5365</v>
      </c>
      <c r="BJ1256" s="132">
        <f t="shared" si="831"/>
        <v>2.7688000000000001</v>
      </c>
      <c r="BK1256" s="132">
        <f t="shared" si="831"/>
        <v>3.9009</v>
      </c>
      <c r="BL1256" s="132">
        <f t="shared" si="814"/>
        <v>0.36399999999999999</v>
      </c>
      <c r="BM1256" s="132">
        <f t="shared" si="826"/>
        <v>1.6135000000000002</v>
      </c>
      <c r="BN1256" s="132">
        <f t="shared" si="815"/>
        <v>0.90604000000000007</v>
      </c>
      <c r="BO1256" s="132"/>
      <c r="BP1256" s="132">
        <f t="shared" si="827"/>
        <v>4.2166500000000005</v>
      </c>
      <c r="BQ1256" s="132">
        <f t="shared" si="828"/>
        <v>11.3344</v>
      </c>
      <c r="BR1256" s="132">
        <f t="shared" si="829"/>
        <v>0.38755999999999996</v>
      </c>
      <c r="BS1256" s="132">
        <f t="shared" si="816"/>
        <v>0.11018000000000001</v>
      </c>
      <c r="BT1256" s="132">
        <f t="shared" si="817"/>
        <v>1.4713000000000001</v>
      </c>
      <c r="BU1256" s="132"/>
      <c r="BV1256" s="132">
        <f t="shared" si="830"/>
        <v>0.20150000000000001</v>
      </c>
      <c r="BW1256" s="133">
        <f t="shared" si="832"/>
        <v>1.5392000000000001</v>
      </c>
      <c r="BX1256" s="133">
        <f t="shared" si="832"/>
        <v>1.4473</v>
      </c>
      <c r="BY1256" s="133">
        <f t="shared" si="818"/>
        <v>0.12770000000000001</v>
      </c>
      <c r="BZ1256" s="133">
        <f t="shared" si="819"/>
        <v>0.39119999999999999</v>
      </c>
      <c r="CA1256" s="133">
        <f t="shared" si="820"/>
        <v>1.4700000000000001E-2</v>
      </c>
      <c r="CB1256" s="133">
        <f t="shared" si="821"/>
        <v>6.141</v>
      </c>
      <c r="CC1256" s="133"/>
      <c r="CD1256" s="133">
        <f t="shared" si="822"/>
        <v>1.7000000000000002</v>
      </c>
    </row>
    <row r="1257" spans="1:82" ht="15.75" x14ac:dyDescent="0.25">
      <c r="A1257" s="125">
        <v>44355</v>
      </c>
      <c r="B1257" s="138">
        <v>15239</v>
      </c>
      <c r="C1257" s="138">
        <v>54170</v>
      </c>
      <c r="D1257" s="138">
        <v>76453</v>
      </c>
      <c r="E1257" s="138">
        <v>15819</v>
      </c>
      <c r="F1257" s="138">
        <v>45981</v>
      </c>
      <c r="G1257" s="138">
        <v>1735</v>
      </c>
      <c r="H1257" s="138">
        <v>14137</v>
      </c>
      <c r="I1257" s="138">
        <v>13403</v>
      </c>
      <c r="J1257" s="138">
        <v>111489</v>
      </c>
      <c r="K1257" s="138">
        <v>82946</v>
      </c>
      <c r="L1257" s="138">
        <v>3695</v>
      </c>
      <c r="M1257" s="146">
        <v>17329</v>
      </c>
      <c r="N1257" s="138">
        <v>147</v>
      </c>
      <c r="O1257" s="138">
        <v>12096</v>
      </c>
      <c r="P1257" s="146">
        <v>17000</v>
      </c>
      <c r="Q1257" s="138">
        <v>1269</v>
      </c>
      <c r="R1257" s="138">
        <v>14961</v>
      </c>
      <c r="S1257" s="138">
        <v>53070</v>
      </c>
      <c r="T1257" s="138">
        <v>8421</v>
      </c>
      <c r="U1257" s="138">
        <v>3400</v>
      </c>
      <c r="V1257" s="138">
        <v>29678</v>
      </c>
      <c r="W1257" s="138">
        <v>30537</v>
      </c>
      <c r="X1257" s="138">
        <v>14265</v>
      </c>
      <c r="Y1257" s="138">
        <v>14051</v>
      </c>
      <c r="Z1257" s="146">
        <v>14817</v>
      </c>
      <c r="AA1257" s="138">
        <v>56762</v>
      </c>
      <c r="AB1257" s="138">
        <v>803</v>
      </c>
      <c r="AC1257" s="146">
        <v>860</v>
      </c>
      <c r="AD1257" s="138">
        <v>6348</v>
      </c>
      <c r="AE1257" s="138">
        <v>32535</v>
      </c>
      <c r="AF1257" s="138">
        <v>6886</v>
      </c>
      <c r="AG1257" s="138">
        <v>1280</v>
      </c>
      <c r="AH1257" s="138">
        <v>41580</v>
      </c>
      <c r="AI1257" s="138">
        <v>29850</v>
      </c>
      <c r="AJ1257" s="138">
        <v>386800</v>
      </c>
      <c r="AK1257" s="128">
        <f t="shared" si="797"/>
        <v>0.17329000000000003</v>
      </c>
      <c r="AL1257" s="129">
        <f t="shared" si="798"/>
        <v>1.5239</v>
      </c>
      <c r="AM1257" s="129">
        <f t="shared" si="834"/>
        <v>2.7085000000000004</v>
      </c>
      <c r="AN1257" s="129">
        <f t="shared" si="834"/>
        <v>3.8226500000000003</v>
      </c>
      <c r="AO1257" s="129">
        <f t="shared" si="800"/>
        <v>11.148900000000001</v>
      </c>
      <c r="AP1257" s="129">
        <f t="shared" si="801"/>
        <v>4.1473000000000004</v>
      </c>
      <c r="AQ1257" s="129">
        <f t="shared" si="835"/>
        <v>0.41580000000000006</v>
      </c>
      <c r="AR1257" s="129">
        <f t="shared" si="836"/>
        <v>2.9849999999999998E-2</v>
      </c>
      <c r="AT1257" s="131">
        <f t="shared" si="824"/>
        <v>44355</v>
      </c>
      <c r="AU1257" s="132">
        <f t="shared" si="802"/>
        <v>0.32535000000000003</v>
      </c>
      <c r="AV1257" s="132">
        <f t="shared" si="803"/>
        <v>0.56762000000000001</v>
      </c>
      <c r="AW1257" s="132">
        <f t="shared" si="804"/>
        <v>0.53070000000000006</v>
      </c>
      <c r="AX1257" s="132">
        <f t="shared" si="805"/>
        <v>8.6E-3</v>
      </c>
      <c r="AY1257" s="132">
        <f t="shared" si="806"/>
        <v>8.0300000000000007E-3</v>
      </c>
      <c r="AZ1257" s="132">
        <f t="shared" si="807"/>
        <v>0.29678000000000004</v>
      </c>
      <c r="BA1257" s="132">
        <f t="shared" si="808"/>
        <v>0.14051000000000002</v>
      </c>
      <c r="BB1257" s="132">
        <f t="shared" si="809"/>
        <v>0.61074000000000006</v>
      </c>
      <c r="BC1257" s="132">
        <f t="shared" si="810"/>
        <v>0.14817000000000002</v>
      </c>
      <c r="BD1257" s="132">
        <f t="shared" si="811"/>
        <v>0.14265</v>
      </c>
      <c r="BE1257" s="132">
        <f t="shared" si="812"/>
        <v>6.8860000000000005E-2</v>
      </c>
      <c r="BF1257" s="132">
        <f t="shared" si="813"/>
        <v>6.3480000000000009E-2</v>
      </c>
      <c r="BG1257" s="132">
        <f t="shared" si="825"/>
        <v>1.2799999999999999E-3</v>
      </c>
      <c r="BH1257" s="132"/>
      <c r="BI1257" s="132">
        <f t="shared" si="831"/>
        <v>1.5239</v>
      </c>
      <c r="BJ1257" s="132">
        <f t="shared" si="831"/>
        <v>2.7085000000000004</v>
      </c>
      <c r="BK1257" s="132">
        <f t="shared" si="831"/>
        <v>3.8226500000000003</v>
      </c>
      <c r="BL1257" s="132">
        <f t="shared" si="814"/>
        <v>0.34</v>
      </c>
      <c r="BM1257" s="132">
        <f t="shared" si="826"/>
        <v>1.5819000000000001</v>
      </c>
      <c r="BN1257" s="132">
        <f t="shared" si="815"/>
        <v>0.9196200000000001</v>
      </c>
      <c r="BO1257" s="132"/>
      <c r="BP1257" s="132">
        <f t="shared" si="827"/>
        <v>4.1473000000000004</v>
      </c>
      <c r="BQ1257" s="132">
        <f t="shared" si="828"/>
        <v>11.148900000000001</v>
      </c>
      <c r="BR1257" s="132">
        <f t="shared" si="829"/>
        <v>0.38679999999999998</v>
      </c>
      <c r="BS1257" s="132">
        <f t="shared" si="816"/>
        <v>8.4210000000000007E-2</v>
      </c>
      <c r="BT1257" s="132">
        <f t="shared" si="817"/>
        <v>1.4961</v>
      </c>
      <c r="BU1257" s="132"/>
      <c r="BV1257" s="132">
        <f t="shared" si="830"/>
        <v>0.17350000000000002</v>
      </c>
      <c r="BW1257" s="133">
        <f t="shared" si="832"/>
        <v>1.4137000000000002</v>
      </c>
      <c r="BX1257" s="133">
        <f t="shared" si="832"/>
        <v>1.3403</v>
      </c>
      <c r="BY1257" s="133">
        <f t="shared" si="818"/>
        <v>0.12690000000000001</v>
      </c>
      <c r="BZ1257" s="133">
        <f t="shared" si="819"/>
        <v>0.3695</v>
      </c>
      <c r="CA1257" s="133">
        <f t="shared" si="820"/>
        <v>1.4700000000000001E-2</v>
      </c>
      <c r="CB1257" s="133">
        <f t="shared" si="821"/>
        <v>6.048</v>
      </c>
      <c r="CC1257" s="133"/>
      <c r="CD1257" s="133">
        <f t="shared" si="822"/>
        <v>1.7000000000000002</v>
      </c>
    </row>
    <row r="1258" spans="1:82" ht="15.75" x14ac:dyDescent="0.25">
      <c r="A1258" s="125">
        <v>44356</v>
      </c>
      <c r="B1258" s="138">
        <v>14753</v>
      </c>
      <c r="C1258" s="138">
        <v>53756</v>
      </c>
      <c r="D1258" s="138">
        <v>75182</v>
      </c>
      <c r="E1258" s="138">
        <v>15554</v>
      </c>
      <c r="F1258" s="138">
        <v>46433</v>
      </c>
      <c r="G1258" s="138">
        <v>1744</v>
      </c>
      <c r="H1258" s="138">
        <v>13531</v>
      </c>
      <c r="I1258" s="138">
        <v>12767</v>
      </c>
      <c r="J1258" s="138">
        <v>111137</v>
      </c>
      <c r="K1258" s="138">
        <v>82409</v>
      </c>
      <c r="L1258" s="138">
        <v>3681</v>
      </c>
      <c r="M1258" s="138">
        <v>19181</v>
      </c>
      <c r="N1258" s="138">
        <v>151</v>
      </c>
      <c r="O1258" s="138">
        <v>12232</v>
      </c>
      <c r="P1258" s="146">
        <v>17000</v>
      </c>
      <c r="Q1258" s="138">
        <v>1345</v>
      </c>
      <c r="R1258" s="138">
        <v>14952</v>
      </c>
      <c r="S1258" s="138">
        <v>52578</v>
      </c>
      <c r="T1258" s="138">
        <v>10692</v>
      </c>
      <c r="U1258" s="138">
        <v>3341</v>
      </c>
      <c r="V1258" s="138">
        <v>28737</v>
      </c>
      <c r="W1258" s="138">
        <v>30597</v>
      </c>
      <c r="X1258" s="138">
        <v>13873</v>
      </c>
      <c r="Y1258" s="138">
        <v>14021</v>
      </c>
      <c r="Z1258" s="146">
        <v>14817</v>
      </c>
      <c r="AA1258" s="138">
        <v>59028</v>
      </c>
      <c r="AB1258" s="138">
        <v>970</v>
      </c>
      <c r="AC1258" s="138">
        <v>850</v>
      </c>
      <c r="AD1258" s="138">
        <v>5710</v>
      </c>
      <c r="AE1258" s="138">
        <v>31879</v>
      </c>
      <c r="AF1258" s="138">
        <v>6670</v>
      </c>
      <c r="AG1258" s="138">
        <v>11010</v>
      </c>
      <c r="AH1258" s="138">
        <v>35510</v>
      </c>
      <c r="AI1258" s="138">
        <v>29420</v>
      </c>
      <c r="AJ1258" s="138">
        <v>393920</v>
      </c>
      <c r="AK1258" s="128">
        <f t="shared" si="797"/>
        <v>0.19181000000000001</v>
      </c>
      <c r="AL1258" s="129">
        <f t="shared" si="798"/>
        <v>1.4753000000000001</v>
      </c>
      <c r="AM1258" s="129">
        <f t="shared" si="834"/>
        <v>2.6878000000000002</v>
      </c>
      <c r="AN1258" s="129">
        <f t="shared" si="834"/>
        <v>3.7591000000000001</v>
      </c>
      <c r="AO1258" s="129">
        <f t="shared" si="800"/>
        <v>11.1137</v>
      </c>
      <c r="AP1258" s="129">
        <f t="shared" si="801"/>
        <v>4.1204499999999999</v>
      </c>
      <c r="AQ1258" s="129">
        <f t="shared" si="835"/>
        <v>0.35510000000000003</v>
      </c>
      <c r="AR1258" s="129">
        <f t="shared" si="836"/>
        <v>2.9419999999999998E-2</v>
      </c>
      <c r="AT1258" s="131">
        <f t="shared" si="824"/>
        <v>44356</v>
      </c>
      <c r="AU1258" s="132">
        <f t="shared" si="802"/>
        <v>0.31879000000000002</v>
      </c>
      <c r="AV1258" s="132">
        <f t="shared" si="803"/>
        <v>0.59028000000000003</v>
      </c>
      <c r="AW1258" s="132">
        <f t="shared" si="804"/>
        <v>0.52578000000000003</v>
      </c>
      <c r="AX1258" s="132">
        <f t="shared" si="805"/>
        <v>8.5000000000000006E-3</v>
      </c>
      <c r="AY1258" s="132">
        <f t="shared" si="806"/>
        <v>9.7000000000000003E-3</v>
      </c>
      <c r="AZ1258" s="132">
        <f t="shared" si="807"/>
        <v>0.28737000000000001</v>
      </c>
      <c r="BA1258" s="132">
        <f t="shared" si="808"/>
        <v>0.14021</v>
      </c>
      <c r="BB1258" s="132">
        <f t="shared" si="809"/>
        <v>0.61194000000000004</v>
      </c>
      <c r="BC1258" s="132">
        <f t="shared" si="810"/>
        <v>0.14817000000000002</v>
      </c>
      <c r="BD1258" s="132">
        <f t="shared" si="811"/>
        <v>0.13873000000000002</v>
      </c>
      <c r="BE1258" s="132">
        <f t="shared" si="812"/>
        <v>6.6700000000000009E-2</v>
      </c>
      <c r="BF1258" s="132">
        <f t="shared" si="813"/>
        <v>5.7100000000000005E-2</v>
      </c>
      <c r="BG1258" s="132">
        <f t="shared" si="825"/>
        <v>1.1009999999999999E-2</v>
      </c>
      <c r="BH1258" s="132"/>
      <c r="BI1258" s="132">
        <f t="shared" si="831"/>
        <v>1.4753000000000001</v>
      </c>
      <c r="BJ1258" s="132">
        <f t="shared" si="831"/>
        <v>2.6878000000000002</v>
      </c>
      <c r="BK1258" s="132">
        <f t="shared" si="831"/>
        <v>3.7591000000000001</v>
      </c>
      <c r="BL1258" s="132">
        <f t="shared" si="814"/>
        <v>0.33410000000000001</v>
      </c>
      <c r="BM1258" s="132">
        <f t="shared" si="826"/>
        <v>1.5554000000000001</v>
      </c>
      <c r="BN1258" s="132">
        <f t="shared" si="815"/>
        <v>0.92866000000000004</v>
      </c>
      <c r="BO1258" s="132"/>
      <c r="BP1258" s="132">
        <f t="shared" si="827"/>
        <v>4.1204499999999999</v>
      </c>
      <c r="BQ1258" s="132">
        <f t="shared" si="828"/>
        <v>11.1137</v>
      </c>
      <c r="BR1258" s="132">
        <f t="shared" si="829"/>
        <v>0.39391999999999999</v>
      </c>
      <c r="BS1258" s="132">
        <f t="shared" si="816"/>
        <v>0.10692000000000002</v>
      </c>
      <c r="BT1258" s="132">
        <f t="shared" si="817"/>
        <v>1.4952000000000001</v>
      </c>
      <c r="BU1258" s="132"/>
      <c r="BV1258" s="132">
        <f t="shared" si="830"/>
        <v>0.1744</v>
      </c>
      <c r="BW1258" s="133">
        <f t="shared" si="832"/>
        <v>1.3531</v>
      </c>
      <c r="BX1258" s="133">
        <f t="shared" si="832"/>
        <v>1.2767000000000002</v>
      </c>
      <c r="BY1258" s="133">
        <f t="shared" si="818"/>
        <v>0.13450000000000001</v>
      </c>
      <c r="BZ1258" s="133">
        <f t="shared" si="819"/>
        <v>0.36810000000000004</v>
      </c>
      <c r="CA1258" s="133">
        <f t="shared" si="820"/>
        <v>1.5100000000000001E-2</v>
      </c>
      <c r="CB1258" s="133">
        <f t="shared" si="821"/>
        <v>6.1160000000000005</v>
      </c>
      <c r="CC1258" s="133"/>
      <c r="CD1258" s="133">
        <f t="shared" si="822"/>
        <v>1.7000000000000002</v>
      </c>
    </row>
    <row r="1259" spans="1:82" ht="15.75" x14ac:dyDescent="0.25">
      <c r="A1259" s="125">
        <v>44357</v>
      </c>
      <c r="B1259" s="138">
        <v>14675</v>
      </c>
      <c r="C1259" s="138">
        <v>53207</v>
      </c>
      <c r="D1259" s="138">
        <v>72150</v>
      </c>
      <c r="E1259" s="138">
        <v>15389</v>
      </c>
      <c r="F1259" s="138">
        <v>45255</v>
      </c>
      <c r="G1259" s="138">
        <v>1984</v>
      </c>
      <c r="H1259" s="138">
        <v>13566</v>
      </c>
      <c r="I1259" s="138">
        <v>13481</v>
      </c>
      <c r="J1259" s="138">
        <v>109321</v>
      </c>
      <c r="K1259" s="138">
        <v>80536</v>
      </c>
      <c r="L1259" s="138">
        <v>3690</v>
      </c>
      <c r="M1259" s="138">
        <v>11648</v>
      </c>
      <c r="N1259" s="138">
        <v>136</v>
      </c>
      <c r="O1259" s="138">
        <v>12165</v>
      </c>
      <c r="P1259" s="146">
        <v>17000</v>
      </c>
      <c r="Q1259" s="138">
        <v>1406</v>
      </c>
      <c r="R1259" s="138">
        <v>14550</v>
      </c>
      <c r="S1259" s="138">
        <v>52306</v>
      </c>
      <c r="T1259" s="138">
        <v>9096</v>
      </c>
      <c r="U1259" s="138">
        <v>3272</v>
      </c>
      <c r="V1259" s="138">
        <v>27968</v>
      </c>
      <c r="W1259" s="138">
        <v>30187</v>
      </c>
      <c r="X1259" s="138">
        <v>12907</v>
      </c>
      <c r="Y1259" s="138">
        <v>13577</v>
      </c>
      <c r="Z1259" s="146">
        <v>14817</v>
      </c>
      <c r="AA1259" s="138">
        <v>55647</v>
      </c>
      <c r="AB1259" s="138">
        <v>1053</v>
      </c>
      <c r="AC1259" s="138">
        <v>1189</v>
      </c>
      <c r="AD1259" s="138">
        <v>4639</v>
      </c>
      <c r="AE1259" s="138">
        <v>31436</v>
      </c>
      <c r="AF1259" s="138">
        <v>6537</v>
      </c>
      <c r="AG1259" s="138">
        <v>5890</v>
      </c>
      <c r="AH1259" s="138">
        <v>32520</v>
      </c>
      <c r="AI1259" s="138">
        <v>23760</v>
      </c>
      <c r="AJ1259" s="138">
        <v>384060</v>
      </c>
      <c r="AK1259" s="128">
        <f t="shared" si="797"/>
        <v>0.11648000000000001</v>
      </c>
      <c r="AL1259" s="129">
        <f t="shared" si="798"/>
        <v>1.4675</v>
      </c>
      <c r="AM1259" s="129">
        <f t="shared" si="834"/>
        <v>2.6603500000000002</v>
      </c>
      <c r="AN1259" s="129">
        <f t="shared" si="834"/>
        <v>3.6075000000000004</v>
      </c>
      <c r="AO1259" s="129">
        <f t="shared" si="800"/>
        <v>10.9321</v>
      </c>
      <c r="AP1259" s="129">
        <f t="shared" si="801"/>
        <v>4.0268000000000006</v>
      </c>
      <c r="AQ1259" s="129">
        <f t="shared" si="835"/>
        <v>0.32520000000000004</v>
      </c>
      <c r="AR1259" s="129">
        <f t="shared" si="836"/>
        <v>2.376E-2</v>
      </c>
      <c r="AT1259" s="131">
        <f t="shared" si="824"/>
        <v>44357</v>
      </c>
      <c r="AU1259" s="132">
        <f t="shared" si="802"/>
        <v>0.31436000000000003</v>
      </c>
      <c r="AV1259" s="132">
        <f t="shared" si="803"/>
        <v>0.55647000000000002</v>
      </c>
      <c r="AW1259" s="132">
        <f t="shared" si="804"/>
        <v>0.52306000000000008</v>
      </c>
      <c r="AX1259" s="132">
        <f t="shared" si="805"/>
        <v>1.1890000000000001E-2</v>
      </c>
      <c r="AY1259" s="132">
        <f t="shared" si="806"/>
        <v>1.0530000000000001E-2</v>
      </c>
      <c r="AZ1259" s="132">
        <f t="shared" si="807"/>
        <v>0.27968000000000004</v>
      </c>
      <c r="BA1259" s="132">
        <f t="shared" si="808"/>
        <v>0.13577</v>
      </c>
      <c r="BB1259" s="132">
        <f t="shared" si="809"/>
        <v>0.60374000000000005</v>
      </c>
      <c r="BC1259" s="132">
        <f t="shared" si="810"/>
        <v>0.14817000000000002</v>
      </c>
      <c r="BD1259" s="132">
        <f t="shared" si="811"/>
        <v>0.12907000000000002</v>
      </c>
      <c r="BE1259" s="132">
        <f t="shared" si="812"/>
        <v>6.5370000000000011E-2</v>
      </c>
      <c r="BF1259" s="132">
        <f t="shared" si="813"/>
        <v>4.6390000000000001E-2</v>
      </c>
      <c r="BG1259" s="132">
        <f t="shared" si="825"/>
        <v>5.8899999999999994E-3</v>
      </c>
      <c r="BH1259" s="132"/>
      <c r="BI1259" s="132">
        <f t="shared" si="831"/>
        <v>1.4675</v>
      </c>
      <c r="BJ1259" s="132">
        <f t="shared" si="831"/>
        <v>2.6603500000000002</v>
      </c>
      <c r="BK1259" s="132">
        <f t="shared" si="831"/>
        <v>3.6075000000000004</v>
      </c>
      <c r="BL1259" s="132">
        <f t="shared" si="814"/>
        <v>0.32719999999999999</v>
      </c>
      <c r="BM1259" s="132">
        <f t="shared" si="826"/>
        <v>1.5389000000000002</v>
      </c>
      <c r="BN1259" s="132">
        <f t="shared" si="815"/>
        <v>0.90510000000000013</v>
      </c>
      <c r="BO1259" s="132"/>
      <c r="BP1259" s="132">
        <f t="shared" si="827"/>
        <v>4.0268000000000006</v>
      </c>
      <c r="BQ1259" s="132">
        <f t="shared" si="828"/>
        <v>10.9321</v>
      </c>
      <c r="BR1259" s="132">
        <f t="shared" si="829"/>
        <v>0.38405999999999996</v>
      </c>
      <c r="BS1259" s="132">
        <f t="shared" si="816"/>
        <v>9.0960000000000013E-2</v>
      </c>
      <c r="BT1259" s="132">
        <f t="shared" si="817"/>
        <v>1.4550000000000001</v>
      </c>
      <c r="BU1259" s="132"/>
      <c r="BV1259" s="132">
        <f t="shared" si="830"/>
        <v>0.19840000000000002</v>
      </c>
      <c r="BW1259" s="133">
        <f t="shared" si="832"/>
        <v>1.3566</v>
      </c>
      <c r="BX1259" s="133">
        <f t="shared" si="832"/>
        <v>1.3481000000000001</v>
      </c>
      <c r="BY1259" s="133">
        <f t="shared" si="818"/>
        <v>0.1406</v>
      </c>
      <c r="BZ1259" s="133">
        <f t="shared" si="819"/>
        <v>0.36899999999999999</v>
      </c>
      <c r="CA1259" s="133">
        <f t="shared" si="820"/>
        <v>1.3600000000000001E-2</v>
      </c>
      <c r="CB1259" s="133">
        <f t="shared" si="821"/>
        <v>6.0825000000000005</v>
      </c>
      <c r="CC1259" s="133"/>
      <c r="CD1259" s="133">
        <f t="shared" si="822"/>
        <v>1.7000000000000002</v>
      </c>
    </row>
    <row r="1260" spans="1:82" ht="15.75" x14ac:dyDescent="0.25">
      <c r="A1260" s="125">
        <v>44358</v>
      </c>
      <c r="B1260" s="138">
        <v>14813</v>
      </c>
      <c r="C1260" s="138">
        <v>53466</v>
      </c>
      <c r="D1260" s="138">
        <v>71652</v>
      </c>
      <c r="E1260" s="138">
        <v>15295</v>
      </c>
      <c r="F1260" s="138">
        <v>45305</v>
      </c>
      <c r="G1260" s="138">
        <v>2370</v>
      </c>
      <c r="H1260" s="138">
        <v>14869</v>
      </c>
      <c r="I1260" s="138">
        <v>15462</v>
      </c>
      <c r="J1260" s="138">
        <v>109922</v>
      </c>
      <c r="K1260" s="138">
        <v>81224</v>
      </c>
      <c r="L1260" s="138">
        <v>3666</v>
      </c>
      <c r="M1260" s="138">
        <v>14543</v>
      </c>
      <c r="N1260" s="138">
        <v>103</v>
      </c>
      <c r="O1260" s="138">
        <v>12838</v>
      </c>
      <c r="P1260" s="146">
        <v>18500</v>
      </c>
      <c r="Q1260" s="138">
        <v>1391</v>
      </c>
      <c r="R1260" s="138">
        <v>14824</v>
      </c>
      <c r="S1260" s="138">
        <v>51126</v>
      </c>
      <c r="T1260" s="138">
        <v>12229</v>
      </c>
      <c r="U1260" s="138">
        <v>3427</v>
      </c>
      <c r="V1260" s="138">
        <v>27944</v>
      </c>
      <c r="W1260" s="138">
        <v>29123</v>
      </c>
      <c r="X1260" s="138">
        <v>14277</v>
      </c>
      <c r="Y1260" s="138">
        <v>13839</v>
      </c>
      <c r="Z1260" s="146">
        <v>14817</v>
      </c>
      <c r="AA1260" s="138">
        <v>55467</v>
      </c>
      <c r="AB1260" s="138">
        <v>1118</v>
      </c>
      <c r="AC1260" s="138">
        <v>1021</v>
      </c>
      <c r="AD1260" s="138">
        <v>7323</v>
      </c>
      <c r="AE1260" s="138">
        <v>30236</v>
      </c>
      <c r="AF1260" s="138">
        <v>6427</v>
      </c>
      <c r="AG1260" s="138">
        <v>7710</v>
      </c>
      <c r="AH1260" s="138">
        <v>56210</v>
      </c>
      <c r="AI1260" s="138">
        <v>44500</v>
      </c>
      <c r="AJ1260" s="138">
        <v>391560</v>
      </c>
      <c r="AK1260" s="128">
        <f t="shared" si="797"/>
        <v>0.14543</v>
      </c>
      <c r="AL1260" s="129">
        <f t="shared" si="798"/>
        <v>1.4813000000000001</v>
      </c>
      <c r="AM1260" s="129">
        <f t="shared" si="834"/>
        <v>2.6733000000000002</v>
      </c>
      <c r="AN1260" s="129">
        <f t="shared" si="834"/>
        <v>3.5826000000000002</v>
      </c>
      <c r="AO1260" s="129">
        <f t="shared" si="800"/>
        <v>10.9922</v>
      </c>
      <c r="AP1260" s="129">
        <f t="shared" si="801"/>
        <v>4.0612000000000004</v>
      </c>
      <c r="AQ1260" s="129">
        <f t="shared" si="835"/>
        <v>0.56210000000000004</v>
      </c>
      <c r="AR1260" s="129">
        <f t="shared" si="836"/>
        <v>4.4499999999999998E-2</v>
      </c>
      <c r="AT1260" s="131">
        <f t="shared" si="824"/>
        <v>44358</v>
      </c>
      <c r="AU1260" s="132">
        <f t="shared" si="802"/>
        <v>0.30236000000000002</v>
      </c>
      <c r="AV1260" s="132">
        <f t="shared" si="803"/>
        <v>0.55467</v>
      </c>
      <c r="AW1260" s="132">
        <f t="shared" si="804"/>
        <v>0.51126000000000005</v>
      </c>
      <c r="AX1260" s="132">
        <f t="shared" si="805"/>
        <v>1.021E-2</v>
      </c>
      <c r="AY1260" s="132">
        <f t="shared" si="806"/>
        <v>1.1180000000000001E-2</v>
      </c>
      <c r="AZ1260" s="132">
        <f t="shared" si="807"/>
        <v>0.27944000000000002</v>
      </c>
      <c r="BA1260" s="132">
        <f t="shared" si="808"/>
        <v>0.13839000000000001</v>
      </c>
      <c r="BB1260" s="132">
        <f t="shared" si="809"/>
        <v>0.58246000000000009</v>
      </c>
      <c r="BC1260" s="132">
        <f t="shared" si="810"/>
        <v>0.14817000000000002</v>
      </c>
      <c r="BD1260" s="132">
        <f t="shared" si="811"/>
        <v>0.14277000000000001</v>
      </c>
      <c r="BE1260" s="132">
        <f t="shared" si="812"/>
        <v>6.4270000000000008E-2</v>
      </c>
      <c r="BF1260" s="132">
        <f t="shared" si="813"/>
        <v>7.3230000000000003E-2</v>
      </c>
      <c r="BG1260" s="132">
        <f t="shared" si="825"/>
        <v>7.7099999999999998E-3</v>
      </c>
      <c r="BH1260" s="132"/>
      <c r="BI1260" s="132">
        <f t="shared" si="831"/>
        <v>1.4813000000000001</v>
      </c>
      <c r="BJ1260" s="132">
        <f t="shared" si="831"/>
        <v>2.6733000000000002</v>
      </c>
      <c r="BK1260" s="132">
        <f t="shared" si="831"/>
        <v>3.5826000000000002</v>
      </c>
      <c r="BL1260" s="132">
        <f t="shared" si="814"/>
        <v>0.3427</v>
      </c>
      <c r="BM1260" s="132">
        <f t="shared" si="826"/>
        <v>1.5295000000000001</v>
      </c>
      <c r="BN1260" s="132">
        <f t="shared" si="815"/>
        <v>0.90610000000000013</v>
      </c>
      <c r="BO1260" s="132"/>
      <c r="BP1260" s="132">
        <f t="shared" si="827"/>
        <v>4.0612000000000004</v>
      </c>
      <c r="BQ1260" s="132">
        <f t="shared" si="828"/>
        <v>10.9922</v>
      </c>
      <c r="BR1260" s="132">
        <f t="shared" si="829"/>
        <v>0.39155999999999996</v>
      </c>
      <c r="BS1260" s="132">
        <f t="shared" si="816"/>
        <v>0.12229000000000001</v>
      </c>
      <c r="BT1260" s="132">
        <f t="shared" si="817"/>
        <v>1.4824000000000002</v>
      </c>
      <c r="BU1260" s="132"/>
      <c r="BV1260" s="132">
        <f t="shared" si="830"/>
        <v>0.23700000000000002</v>
      </c>
      <c r="BW1260" s="133">
        <f t="shared" si="832"/>
        <v>1.4869000000000001</v>
      </c>
      <c r="BX1260" s="133">
        <f t="shared" si="832"/>
        <v>1.5462</v>
      </c>
      <c r="BY1260" s="133">
        <f t="shared" si="818"/>
        <v>0.1391</v>
      </c>
      <c r="BZ1260" s="133">
        <f t="shared" si="819"/>
        <v>0.36660000000000004</v>
      </c>
      <c r="CA1260" s="133">
        <f t="shared" si="820"/>
        <v>1.03E-2</v>
      </c>
      <c r="CB1260" s="133">
        <f t="shared" si="821"/>
        <v>6.4190000000000005</v>
      </c>
      <c r="CC1260" s="133"/>
      <c r="CD1260" s="133">
        <f t="shared" si="822"/>
        <v>1.85</v>
      </c>
    </row>
    <row r="1261" spans="1:82" ht="15.75" x14ac:dyDescent="0.25">
      <c r="A1261" s="125">
        <v>44359</v>
      </c>
      <c r="B1261" s="138">
        <v>15577</v>
      </c>
      <c r="C1261" s="138">
        <v>55264</v>
      </c>
      <c r="D1261" s="138">
        <v>73867</v>
      </c>
      <c r="E1261" s="138">
        <v>15339</v>
      </c>
      <c r="F1261" s="138">
        <v>46770</v>
      </c>
      <c r="G1261" s="138">
        <v>2885</v>
      </c>
      <c r="H1261" s="138">
        <v>16537</v>
      </c>
      <c r="I1261" s="138">
        <v>16681</v>
      </c>
      <c r="J1261" s="138">
        <v>111952</v>
      </c>
      <c r="K1261" s="138">
        <v>82427</v>
      </c>
      <c r="L1261" s="138">
        <v>3655</v>
      </c>
      <c r="M1261" s="138">
        <v>18913</v>
      </c>
      <c r="N1261" s="138">
        <v>88</v>
      </c>
      <c r="O1261" s="138">
        <v>14386</v>
      </c>
      <c r="P1261" s="146">
        <v>18500</v>
      </c>
      <c r="Q1261" s="138">
        <v>1331</v>
      </c>
      <c r="R1261" s="138">
        <v>14736</v>
      </c>
      <c r="S1261" s="138">
        <v>48629</v>
      </c>
      <c r="T1261" s="138">
        <v>10770</v>
      </c>
      <c r="U1261" s="138">
        <v>3660</v>
      </c>
      <c r="V1261" s="138">
        <v>29302</v>
      </c>
      <c r="W1261" s="138">
        <v>30509</v>
      </c>
      <c r="X1261" s="138">
        <v>15807</v>
      </c>
      <c r="Y1261" s="138">
        <v>13391</v>
      </c>
      <c r="Z1261" s="146">
        <v>14817</v>
      </c>
      <c r="AA1261" s="138">
        <v>57968</v>
      </c>
      <c r="AB1261" s="138">
        <v>1246</v>
      </c>
      <c r="AC1261" s="138">
        <v>1577</v>
      </c>
      <c r="AD1261" s="138">
        <v>5554</v>
      </c>
      <c r="AE1261" s="138">
        <v>31439</v>
      </c>
      <c r="AF1261" s="138">
        <v>5169</v>
      </c>
      <c r="AG1261" s="138">
        <v>11010</v>
      </c>
      <c r="AH1261" s="138">
        <v>36140</v>
      </c>
      <c r="AI1261" s="138">
        <v>28550</v>
      </c>
      <c r="AJ1261" s="138">
        <v>389960</v>
      </c>
      <c r="AK1261" s="128">
        <f t="shared" si="797"/>
        <v>0.18913000000000002</v>
      </c>
      <c r="AL1261" s="129">
        <f t="shared" si="798"/>
        <v>1.5577000000000001</v>
      </c>
      <c r="AM1261" s="129">
        <f t="shared" si="834"/>
        <v>2.7632000000000003</v>
      </c>
      <c r="AN1261" s="129">
        <f t="shared" si="834"/>
        <v>3.6933500000000001</v>
      </c>
      <c r="AO1261" s="129">
        <f t="shared" si="800"/>
        <v>11.1952</v>
      </c>
      <c r="AP1261" s="129">
        <f t="shared" si="801"/>
        <v>4.1213500000000005</v>
      </c>
      <c r="AQ1261" s="129">
        <f t="shared" si="835"/>
        <v>0.36140000000000005</v>
      </c>
      <c r="AR1261" s="129">
        <f t="shared" si="836"/>
        <v>2.8549999999999999E-2</v>
      </c>
      <c r="AT1261" s="131">
        <f t="shared" si="824"/>
        <v>44359</v>
      </c>
      <c r="AU1261" s="132">
        <f t="shared" si="802"/>
        <v>0.31439</v>
      </c>
      <c r="AV1261" s="132">
        <f t="shared" si="803"/>
        <v>0.57968000000000008</v>
      </c>
      <c r="AW1261" s="132">
        <f t="shared" si="804"/>
        <v>0.48629000000000006</v>
      </c>
      <c r="AX1261" s="132">
        <f t="shared" si="805"/>
        <v>1.5770000000000003E-2</v>
      </c>
      <c r="AY1261" s="132">
        <f t="shared" si="806"/>
        <v>1.2460000000000001E-2</v>
      </c>
      <c r="AZ1261" s="132">
        <f t="shared" si="807"/>
        <v>0.29302</v>
      </c>
      <c r="BA1261" s="132">
        <f t="shared" si="808"/>
        <v>0.13391</v>
      </c>
      <c r="BB1261" s="132">
        <f t="shared" si="809"/>
        <v>0.61018000000000006</v>
      </c>
      <c r="BC1261" s="132">
        <f t="shared" si="810"/>
        <v>0.14817000000000002</v>
      </c>
      <c r="BD1261" s="132">
        <f t="shared" si="811"/>
        <v>0.15807000000000002</v>
      </c>
      <c r="BE1261" s="132">
        <f t="shared" si="812"/>
        <v>5.1690000000000007E-2</v>
      </c>
      <c r="BF1261" s="132">
        <f t="shared" si="813"/>
        <v>5.5540000000000006E-2</v>
      </c>
      <c r="BG1261" s="132">
        <f t="shared" si="825"/>
        <v>1.1009999999999999E-2</v>
      </c>
      <c r="BH1261" s="132"/>
      <c r="BI1261" s="132">
        <f t="shared" si="831"/>
        <v>1.5577000000000001</v>
      </c>
      <c r="BJ1261" s="132">
        <f t="shared" si="831"/>
        <v>2.7632000000000003</v>
      </c>
      <c r="BK1261" s="132">
        <f t="shared" si="831"/>
        <v>3.6933500000000001</v>
      </c>
      <c r="BL1261" s="132">
        <f t="shared" si="814"/>
        <v>0.36599999999999999</v>
      </c>
      <c r="BM1261" s="132">
        <f t="shared" si="826"/>
        <v>1.5339</v>
      </c>
      <c r="BN1261" s="132">
        <f t="shared" si="815"/>
        <v>0.93540000000000012</v>
      </c>
      <c r="BO1261" s="132"/>
      <c r="BP1261" s="132">
        <f t="shared" si="827"/>
        <v>4.1213500000000005</v>
      </c>
      <c r="BQ1261" s="132">
        <f t="shared" si="828"/>
        <v>11.1952</v>
      </c>
      <c r="BR1261" s="132">
        <f t="shared" si="829"/>
        <v>0.38995999999999997</v>
      </c>
      <c r="BS1261" s="132">
        <f t="shared" si="816"/>
        <v>0.1077</v>
      </c>
      <c r="BT1261" s="132">
        <f t="shared" si="817"/>
        <v>1.4736</v>
      </c>
      <c r="BU1261" s="132"/>
      <c r="BV1261" s="132">
        <f t="shared" si="830"/>
        <v>0.28850000000000003</v>
      </c>
      <c r="BW1261" s="133">
        <f t="shared" si="832"/>
        <v>1.6537000000000002</v>
      </c>
      <c r="BX1261" s="133">
        <f t="shared" si="832"/>
        <v>1.6681000000000001</v>
      </c>
      <c r="BY1261" s="133">
        <f t="shared" si="818"/>
        <v>0.1331</v>
      </c>
      <c r="BZ1261" s="133">
        <f t="shared" si="819"/>
        <v>0.36549999999999999</v>
      </c>
      <c r="CA1261" s="133">
        <f t="shared" si="820"/>
        <v>8.8000000000000005E-3</v>
      </c>
      <c r="CB1261" s="133">
        <f t="shared" si="821"/>
        <v>7.1930000000000005</v>
      </c>
      <c r="CC1261" s="133"/>
      <c r="CD1261" s="133">
        <f t="shared" si="822"/>
        <v>1.85</v>
      </c>
    </row>
    <row r="1262" spans="1:82" ht="15.75" x14ac:dyDescent="0.25">
      <c r="A1262" s="125">
        <v>44360</v>
      </c>
      <c r="B1262" s="138">
        <v>15502</v>
      </c>
      <c r="C1262" s="138">
        <v>55141</v>
      </c>
      <c r="D1262" s="138">
        <v>73770</v>
      </c>
      <c r="E1262" s="138">
        <v>15550</v>
      </c>
      <c r="F1262" s="138">
        <v>47810</v>
      </c>
      <c r="G1262" s="138">
        <v>2850</v>
      </c>
      <c r="H1262" s="138">
        <v>16374</v>
      </c>
      <c r="I1262" s="138">
        <v>16106</v>
      </c>
      <c r="J1262" s="138">
        <v>112243</v>
      </c>
      <c r="K1262" s="138">
        <v>83196</v>
      </c>
      <c r="L1262" s="138">
        <v>3610</v>
      </c>
      <c r="M1262" s="138">
        <v>19470</v>
      </c>
      <c r="N1262" s="138">
        <v>73</v>
      </c>
      <c r="O1262" s="138">
        <v>13695</v>
      </c>
      <c r="P1262" s="146">
        <v>18500</v>
      </c>
      <c r="Q1262" s="138">
        <v>1271</v>
      </c>
      <c r="R1262" s="138">
        <v>14364</v>
      </c>
      <c r="S1262" s="138">
        <v>48553</v>
      </c>
      <c r="T1262" s="138">
        <v>12746</v>
      </c>
      <c r="U1262" s="138">
        <v>3598</v>
      </c>
      <c r="V1262" s="138">
        <v>30624</v>
      </c>
      <c r="W1262" s="138">
        <v>29766</v>
      </c>
      <c r="X1262" s="138">
        <v>15880</v>
      </c>
      <c r="Y1262" s="146">
        <v>13751</v>
      </c>
      <c r="Z1262" s="146">
        <v>14817</v>
      </c>
      <c r="AA1262" s="138">
        <v>58691</v>
      </c>
      <c r="AB1262" s="138">
        <v>1185</v>
      </c>
      <c r="AC1262" s="138">
        <v>1584</v>
      </c>
      <c r="AD1262" s="138">
        <v>4280</v>
      </c>
      <c r="AE1262" s="138">
        <v>32848</v>
      </c>
      <c r="AF1262" s="138">
        <v>5021</v>
      </c>
      <c r="AG1262" s="138">
        <v>5420</v>
      </c>
      <c r="AH1262" s="138">
        <v>32930</v>
      </c>
      <c r="AI1262" s="138">
        <v>26750</v>
      </c>
      <c r="AJ1262" s="138">
        <v>388900</v>
      </c>
      <c r="AK1262" s="128">
        <f t="shared" si="797"/>
        <v>0.19470000000000001</v>
      </c>
      <c r="AL1262" s="129">
        <f t="shared" si="798"/>
        <v>1.5502</v>
      </c>
      <c r="AM1262" s="129">
        <f t="shared" si="834"/>
        <v>2.75705</v>
      </c>
      <c r="AN1262" s="129">
        <f t="shared" si="834"/>
        <v>3.6885000000000003</v>
      </c>
      <c r="AO1262" s="129">
        <f t="shared" si="800"/>
        <v>11.224300000000001</v>
      </c>
      <c r="AP1262" s="129">
        <f t="shared" si="801"/>
        <v>4.1598000000000006</v>
      </c>
      <c r="AQ1262" s="129">
        <f t="shared" si="835"/>
        <v>0.32930000000000004</v>
      </c>
      <c r="AR1262" s="129">
        <f t="shared" si="836"/>
        <v>2.6749999999999999E-2</v>
      </c>
      <c r="AT1262" s="131">
        <f t="shared" si="824"/>
        <v>44360</v>
      </c>
      <c r="AU1262" s="132">
        <f t="shared" si="802"/>
        <v>0.32848000000000005</v>
      </c>
      <c r="AV1262" s="132">
        <f t="shared" si="803"/>
        <v>0.58691000000000004</v>
      </c>
      <c r="AW1262" s="132">
        <f t="shared" si="804"/>
        <v>0.48553000000000002</v>
      </c>
      <c r="AX1262" s="132">
        <f t="shared" si="805"/>
        <v>1.584E-2</v>
      </c>
      <c r="AY1262" s="132">
        <f t="shared" si="806"/>
        <v>1.1850000000000001E-2</v>
      </c>
      <c r="AZ1262" s="132">
        <f t="shared" si="807"/>
        <v>0.30624000000000001</v>
      </c>
      <c r="BA1262" s="132">
        <f t="shared" si="808"/>
        <v>0.13751000000000002</v>
      </c>
      <c r="BB1262" s="132">
        <f t="shared" si="809"/>
        <v>0.59532000000000007</v>
      </c>
      <c r="BC1262" s="132">
        <f t="shared" si="810"/>
        <v>0.14817000000000002</v>
      </c>
      <c r="BD1262" s="132">
        <f t="shared" si="811"/>
        <v>0.15880000000000002</v>
      </c>
      <c r="BE1262" s="132">
        <f t="shared" si="812"/>
        <v>5.0210000000000005E-2</v>
      </c>
      <c r="BF1262" s="132">
        <f t="shared" si="813"/>
        <v>4.2800000000000005E-2</v>
      </c>
      <c r="BG1262" s="132">
        <f t="shared" si="825"/>
        <v>5.4199999999999995E-3</v>
      </c>
      <c r="BH1262" s="132"/>
      <c r="BI1262" s="132">
        <f t="shared" si="831"/>
        <v>1.5502</v>
      </c>
      <c r="BJ1262" s="132">
        <f t="shared" si="831"/>
        <v>2.75705</v>
      </c>
      <c r="BK1262" s="132">
        <f t="shared" si="831"/>
        <v>3.6885000000000003</v>
      </c>
      <c r="BL1262" s="132">
        <f t="shared" si="814"/>
        <v>0.35980000000000001</v>
      </c>
      <c r="BM1262" s="132">
        <f t="shared" si="826"/>
        <v>1.5550000000000002</v>
      </c>
      <c r="BN1262" s="132">
        <f t="shared" si="815"/>
        <v>0.95620000000000005</v>
      </c>
      <c r="BO1262" s="132"/>
      <c r="BP1262" s="132">
        <f t="shared" si="827"/>
        <v>4.1598000000000006</v>
      </c>
      <c r="BQ1262" s="132">
        <f t="shared" si="828"/>
        <v>11.224300000000001</v>
      </c>
      <c r="BR1262" s="132">
        <f t="shared" si="829"/>
        <v>0.38889999999999997</v>
      </c>
      <c r="BS1262" s="132">
        <f t="shared" si="816"/>
        <v>0.12746000000000002</v>
      </c>
      <c r="BT1262" s="132">
        <f t="shared" si="817"/>
        <v>1.4364000000000001</v>
      </c>
      <c r="BU1262" s="132"/>
      <c r="BV1262" s="132">
        <f t="shared" si="830"/>
        <v>0.28500000000000003</v>
      </c>
      <c r="BW1262" s="133">
        <f t="shared" si="832"/>
        <v>1.6374000000000002</v>
      </c>
      <c r="BX1262" s="133">
        <f t="shared" si="832"/>
        <v>1.6106</v>
      </c>
      <c r="BY1262" s="133">
        <f t="shared" si="818"/>
        <v>0.12710000000000002</v>
      </c>
      <c r="BZ1262" s="133">
        <f t="shared" si="819"/>
        <v>0.36100000000000004</v>
      </c>
      <c r="CA1262" s="133">
        <f t="shared" si="820"/>
        <v>7.3000000000000001E-3</v>
      </c>
      <c r="CB1262" s="133">
        <f t="shared" si="821"/>
        <v>6.8475000000000001</v>
      </c>
      <c r="CC1262" s="133"/>
      <c r="CD1262" s="133">
        <f t="shared" si="822"/>
        <v>1.85</v>
      </c>
    </row>
    <row r="1263" spans="1:82" ht="15.75" x14ac:dyDescent="0.25">
      <c r="A1263" s="125">
        <v>44361</v>
      </c>
      <c r="B1263" s="138">
        <v>14734</v>
      </c>
      <c r="C1263" s="138">
        <v>53226</v>
      </c>
      <c r="D1263" s="138">
        <v>71679</v>
      </c>
      <c r="E1263" s="138">
        <v>15310</v>
      </c>
      <c r="F1263" s="138">
        <v>44816</v>
      </c>
      <c r="G1263" s="138">
        <v>2225</v>
      </c>
      <c r="H1263" s="138">
        <v>13868</v>
      </c>
      <c r="I1263" s="138">
        <v>13984</v>
      </c>
      <c r="J1263" s="138">
        <v>109473</v>
      </c>
      <c r="K1263" s="138">
        <v>81021</v>
      </c>
      <c r="L1263" s="138">
        <v>3534</v>
      </c>
      <c r="M1263" s="138">
        <v>17370</v>
      </c>
      <c r="N1263" s="138">
        <v>150</v>
      </c>
      <c r="O1263" s="138">
        <v>12446</v>
      </c>
      <c r="P1263" s="146">
        <v>17000</v>
      </c>
      <c r="Q1263" s="138">
        <v>1245</v>
      </c>
      <c r="R1263" s="138">
        <v>14468</v>
      </c>
      <c r="S1263" s="138">
        <v>51358</v>
      </c>
      <c r="T1263" s="138">
        <v>9494</v>
      </c>
      <c r="U1263" s="138">
        <v>3274</v>
      </c>
      <c r="V1263" s="138">
        <v>28184</v>
      </c>
      <c r="W1263" s="138">
        <v>29800</v>
      </c>
      <c r="X1263" s="138">
        <v>13996</v>
      </c>
      <c r="Y1263" s="138">
        <v>13586</v>
      </c>
      <c r="Z1263" s="146">
        <v>14817</v>
      </c>
      <c r="AA1263" s="138">
        <v>57752</v>
      </c>
      <c r="AB1263" s="138">
        <v>905</v>
      </c>
      <c r="AC1263" s="138">
        <v>1073</v>
      </c>
      <c r="AD1263" s="138">
        <v>4987</v>
      </c>
      <c r="AE1263" s="138">
        <v>31507</v>
      </c>
      <c r="AF1263" s="138">
        <v>6199</v>
      </c>
      <c r="AG1263" s="138">
        <v>11010</v>
      </c>
      <c r="AH1263" s="138">
        <v>30250</v>
      </c>
      <c r="AI1263" s="138">
        <v>21890</v>
      </c>
      <c r="AJ1263" s="138">
        <v>387980</v>
      </c>
      <c r="AK1263" s="128">
        <f t="shared" si="797"/>
        <v>0.17370000000000002</v>
      </c>
      <c r="AL1263" s="129">
        <f t="shared" si="798"/>
        <v>1.4734</v>
      </c>
      <c r="AM1263" s="129">
        <f t="shared" si="834"/>
        <v>2.6613000000000002</v>
      </c>
      <c r="AN1263" s="129">
        <f t="shared" si="834"/>
        <v>3.5839500000000002</v>
      </c>
      <c r="AO1263" s="129">
        <f t="shared" si="800"/>
        <v>10.9473</v>
      </c>
      <c r="AP1263" s="129">
        <f t="shared" si="801"/>
        <v>4.05105</v>
      </c>
      <c r="AQ1263" s="129">
        <f t="shared" si="835"/>
        <v>0.30250000000000005</v>
      </c>
      <c r="AR1263" s="129">
        <f t="shared" si="836"/>
        <v>2.189E-2</v>
      </c>
      <c r="AT1263" s="131">
        <f t="shared" si="824"/>
        <v>44361</v>
      </c>
      <c r="AU1263" s="132">
        <f t="shared" si="802"/>
        <v>0.31507000000000002</v>
      </c>
      <c r="AV1263" s="132">
        <f t="shared" si="803"/>
        <v>0.57752000000000003</v>
      </c>
      <c r="AW1263" s="132">
        <f t="shared" si="804"/>
        <v>0.51358000000000004</v>
      </c>
      <c r="AX1263" s="132">
        <f t="shared" si="805"/>
        <v>1.0730000000000002E-2</v>
      </c>
      <c r="AY1263" s="132">
        <f t="shared" si="806"/>
        <v>9.0500000000000008E-3</v>
      </c>
      <c r="AZ1263" s="132">
        <f t="shared" si="807"/>
        <v>0.28184000000000003</v>
      </c>
      <c r="BA1263" s="132">
        <f t="shared" si="808"/>
        <v>0.13586000000000001</v>
      </c>
      <c r="BB1263" s="132">
        <f t="shared" si="809"/>
        <v>0.59600000000000009</v>
      </c>
      <c r="BC1263" s="132">
        <f t="shared" si="810"/>
        <v>0.14817000000000002</v>
      </c>
      <c r="BD1263" s="132">
        <f t="shared" si="811"/>
        <v>0.13996</v>
      </c>
      <c r="BE1263" s="132">
        <f t="shared" si="812"/>
        <v>6.1990000000000003E-2</v>
      </c>
      <c r="BF1263" s="132">
        <f t="shared" si="813"/>
        <v>4.9870000000000005E-2</v>
      </c>
      <c r="BG1263" s="132">
        <f t="shared" si="825"/>
        <v>1.1009999999999999E-2</v>
      </c>
      <c r="BH1263" s="132"/>
      <c r="BI1263" s="132">
        <f t="shared" si="831"/>
        <v>1.4734</v>
      </c>
      <c r="BJ1263" s="132">
        <f t="shared" si="831"/>
        <v>2.6613000000000002</v>
      </c>
      <c r="BK1263" s="132">
        <f t="shared" si="831"/>
        <v>3.5839500000000002</v>
      </c>
      <c r="BL1263" s="132">
        <f t="shared" si="814"/>
        <v>0.32740000000000002</v>
      </c>
      <c r="BM1263" s="132">
        <f t="shared" si="826"/>
        <v>1.5310000000000001</v>
      </c>
      <c r="BN1263" s="132">
        <f t="shared" si="815"/>
        <v>0.89632000000000012</v>
      </c>
      <c r="BO1263" s="132"/>
      <c r="BP1263" s="132">
        <f t="shared" si="827"/>
        <v>4.05105</v>
      </c>
      <c r="BQ1263" s="132">
        <f t="shared" si="828"/>
        <v>10.9473</v>
      </c>
      <c r="BR1263" s="132">
        <f t="shared" si="829"/>
        <v>0.38797999999999999</v>
      </c>
      <c r="BS1263" s="132">
        <f t="shared" si="816"/>
        <v>9.494000000000001E-2</v>
      </c>
      <c r="BT1263" s="132">
        <f t="shared" si="817"/>
        <v>1.4468000000000001</v>
      </c>
      <c r="BU1263" s="132"/>
      <c r="BV1263" s="132">
        <f t="shared" si="830"/>
        <v>0.2225</v>
      </c>
      <c r="BW1263" s="133">
        <f t="shared" si="832"/>
        <v>1.3868</v>
      </c>
      <c r="BX1263" s="133">
        <f t="shared" si="832"/>
        <v>1.3984000000000001</v>
      </c>
      <c r="BY1263" s="133">
        <f t="shared" si="818"/>
        <v>0.1245</v>
      </c>
      <c r="BZ1263" s="133">
        <f t="shared" si="819"/>
        <v>0.35339999999999999</v>
      </c>
      <c r="CA1263" s="133">
        <f t="shared" si="820"/>
        <v>1.5000000000000001E-2</v>
      </c>
      <c r="CB1263" s="133">
        <f t="shared" si="821"/>
        <v>6.2229999999999999</v>
      </c>
      <c r="CC1263" s="133"/>
      <c r="CD1263" s="133">
        <f t="shared" si="822"/>
        <v>1.7000000000000002</v>
      </c>
    </row>
    <row r="1264" spans="1:82" ht="15.75" x14ac:dyDescent="0.25">
      <c r="A1264" s="125">
        <v>44362</v>
      </c>
      <c r="B1264" s="138">
        <v>15636</v>
      </c>
      <c r="C1264" s="138">
        <v>55466</v>
      </c>
      <c r="D1264" s="138">
        <v>74165</v>
      </c>
      <c r="E1264" s="138">
        <v>16852</v>
      </c>
      <c r="F1264" s="138">
        <v>47604</v>
      </c>
      <c r="G1264" s="138">
        <v>2661</v>
      </c>
      <c r="H1264" s="138">
        <v>18758</v>
      </c>
      <c r="I1264" s="138">
        <v>17419</v>
      </c>
      <c r="J1264" s="138">
        <v>116201</v>
      </c>
      <c r="K1264" s="138">
        <v>84066</v>
      </c>
      <c r="L1264" s="138">
        <v>4060</v>
      </c>
      <c r="M1264" s="138">
        <v>19184</v>
      </c>
      <c r="N1264" s="138">
        <v>133</v>
      </c>
      <c r="O1264" s="138">
        <v>12762</v>
      </c>
      <c r="P1264" s="146">
        <v>20000</v>
      </c>
      <c r="Q1264" s="138">
        <v>1519</v>
      </c>
      <c r="R1264" s="138">
        <v>15335</v>
      </c>
      <c r="S1264" s="138">
        <v>53653</v>
      </c>
      <c r="T1264" s="138">
        <v>12534</v>
      </c>
      <c r="U1264" s="138">
        <v>4105</v>
      </c>
      <c r="V1264" s="138">
        <v>29939</v>
      </c>
      <c r="W1264" s="138">
        <v>34805</v>
      </c>
      <c r="X1264" s="138">
        <v>18426</v>
      </c>
      <c r="Y1264" s="138">
        <v>14369</v>
      </c>
      <c r="Z1264" s="146">
        <v>14817</v>
      </c>
      <c r="AA1264" s="146">
        <v>56418</v>
      </c>
      <c r="AB1264" s="138">
        <v>1296</v>
      </c>
      <c r="AC1264" s="138">
        <v>830</v>
      </c>
      <c r="AD1264" s="138">
        <v>3803</v>
      </c>
      <c r="AE1264" s="138">
        <v>32168</v>
      </c>
      <c r="AF1264" s="138">
        <v>8390</v>
      </c>
      <c r="AG1264" s="138">
        <v>5380</v>
      </c>
      <c r="AH1264" s="138">
        <v>41690</v>
      </c>
      <c r="AI1264" s="138">
        <v>38900</v>
      </c>
      <c r="AJ1264" s="138">
        <v>262740</v>
      </c>
      <c r="AK1264" s="128">
        <f t="shared" si="797"/>
        <v>0.19184000000000001</v>
      </c>
      <c r="AL1264" s="129">
        <f t="shared" si="798"/>
        <v>1.5636000000000001</v>
      </c>
      <c r="AM1264" s="129">
        <f t="shared" si="834"/>
        <v>2.7733000000000003</v>
      </c>
      <c r="AN1264" s="129">
        <f t="shared" si="834"/>
        <v>3.70825</v>
      </c>
      <c r="AO1264" s="129">
        <f t="shared" si="800"/>
        <v>11.620100000000001</v>
      </c>
      <c r="AP1264" s="129">
        <f t="shared" si="801"/>
        <v>4.2033000000000005</v>
      </c>
      <c r="AQ1264" s="129">
        <f t="shared" si="835"/>
        <v>0.41690000000000005</v>
      </c>
      <c r="AR1264" s="129">
        <f t="shared" si="836"/>
        <v>3.8899999999999997E-2</v>
      </c>
      <c r="AT1264" s="131">
        <f t="shared" si="824"/>
        <v>44362</v>
      </c>
      <c r="AU1264" s="132">
        <f t="shared" si="802"/>
        <v>0.32168000000000002</v>
      </c>
      <c r="AV1264" s="132">
        <f t="shared" si="803"/>
        <v>0.56418000000000001</v>
      </c>
      <c r="AW1264" s="132">
        <f t="shared" si="804"/>
        <v>0.53653000000000006</v>
      </c>
      <c r="AX1264" s="132">
        <f t="shared" si="805"/>
        <v>8.3000000000000001E-3</v>
      </c>
      <c r="AY1264" s="132">
        <f t="shared" si="806"/>
        <v>1.2960000000000001E-2</v>
      </c>
      <c r="AZ1264" s="132">
        <f t="shared" si="807"/>
        <v>0.29939000000000004</v>
      </c>
      <c r="BA1264" s="132">
        <f t="shared" si="808"/>
        <v>0.14369000000000001</v>
      </c>
      <c r="BB1264" s="132">
        <f t="shared" si="809"/>
        <v>0.69610000000000005</v>
      </c>
      <c r="BC1264" s="132">
        <f t="shared" si="810"/>
        <v>0.14817000000000002</v>
      </c>
      <c r="BD1264" s="132">
        <f t="shared" si="811"/>
        <v>0.18426000000000001</v>
      </c>
      <c r="BE1264" s="132">
        <f t="shared" si="812"/>
        <v>8.3900000000000002E-2</v>
      </c>
      <c r="BF1264" s="132">
        <f t="shared" si="813"/>
        <v>3.8030000000000001E-2</v>
      </c>
      <c r="BG1264" s="132">
        <f t="shared" si="825"/>
        <v>5.3799999999999994E-3</v>
      </c>
      <c r="BH1264" s="132"/>
      <c r="BI1264" s="132">
        <f t="shared" si="831"/>
        <v>1.5636000000000001</v>
      </c>
      <c r="BJ1264" s="132">
        <f t="shared" si="831"/>
        <v>2.7733000000000003</v>
      </c>
      <c r="BK1264" s="132">
        <f t="shared" si="831"/>
        <v>3.70825</v>
      </c>
      <c r="BL1264" s="132">
        <f t="shared" si="814"/>
        <v>0.41050000000000003</v>
      </c>
      <c r="BM1264" s="132">
        <f t="shared" si="826"/>
        <v>1.6852</v>
      </c>
      <c r="BN1264" s="132">
        <f t="shared" si="815"/>
        <v>0.95208000000000004</v>
      </c>
      <c r="BO1264" s="132"/>
      <c r="BP1264" s="132">
        <f t="shared" si="827"/>
        <v>4.2033000000000005</v>
      </c>
      <c r="BQ1264" s="132">
        <f t="shared" si="828"/>
        <v>11.620100000000001</v>
      </c>
      <c r="BR1264" s="132">
        <f t="shared" si="829"/>
        <v>0.26273999999999997</v>
      </c>
      <c r="BS1264" s="132">
        <f t="shared" si="816"/>
        <v>0.12534000000000001</v>
      </c>
      <c r="BT1264" s="132">
        <f t="shared" si="817"/>
        <v>1.5335000000000001</v>
      </c>
      <c r="BU1264" s="132"/>
      <c r="BV1264" s="132">
        <f t="shared" si="830"/>
        <v>0.2661</v>
      </c>
      <c r="BW1264" s="133">
        <f t="shared" si="832"/>
        <v>1.8758000000000001</v>
      </c>
      <c r="BX1264" s="133">
        <f t="shared" si="832"/>
        <v>1.7419</v>
      </c>
      <c r="BY1264" s="133">
        <f t="shared" si="818"/>
        <v>0.15190000000000001</v>
      </c>
      <c r="BZ1264" s="133">
        <f t="shared" si="819"/>
        <v>0.40600000000000003</v>
      </c>
      <c r="CA1264" s="133">
        <f t="shared" si="820"/>
        <v>1.3300000000000001E-2</v>
      </c>
      <c r="CB1264" s="133">
        <f t="shared" si="821"/>
        <v>6.3810000000000002</v>
      </c>
      <c r="CC1264" s="133"/>
      <c r="CD1264" s="133">
        <f t="shared" si="822"/>
        <v>2</v>
      </c>
    </row>
    <row r="1265" spans="1:82" ht="15.75" x14ac:dyDescent="0.25">
      <c r="A1265" s="125">
        <v>44363</v>
      </c>
      <c r="B1265" s="148">
        <v>14861</v>
      </c>
      <c r="C1265" s="148">
        <v>53410</v>
      </c>
      <c r="D1265" s="148">
        <v>71964</v>
      </c>
      <c r="E1265" s="148">
        <v>15276</v>
      </c>
      <c r="F1265" s="148">
        <v>45139</v>
      </c>
      <c r="G1265" s="148">
        <v>2173</v>
      </c>
      <c r="H1265" s="148">
        <v>15800</v>
      </c>
      <c r="I1265" s="148">
        <v>14893</v>
      </c>
      <c r="J1265" s="148">
        <v>110241</v>
      </c>
      <c r="K1265" s="148">
        <v>81447</v>
      </c>
      <c r="L1265" s="148">
        <v>3857</v>
      </c>
      <c r="M1265" s="148">
        <v>17244</v>
      </c>
      <c r="N1265" s="148">
        <v>180</v>
      </c>
      <c r="O1265" s="148">
        <v>12379</v>
      </c>
      <c r="P1265" s="146">
        <v>17000</v>
      </c>
      <c r="Q1265" s="148">
        <v>1336</v>
      </c>
      <c r="R1265" s="148">
        <v>15104</v>
      </c>
      <c r="S1265" s="148">
        <v>52309</v>
      </c>
      <c r="T1265" s="148">
        <v>11701</v>
      </c>
      <c r="U1265" s="148">
        <v>3285</v>
      </c>
      <c r="V1265" s="148">
        <v>27768</v>
      </c>
      <c r="W1265" s="148">
        <v>29924</v>
      </c>
      <c r="X1265" s="148">
        <v>14382</v>
      </c>
      <c r="Y1265" s="148">
        <v>13389</v>
      </c>
      <c r="Z1265" s="146">
        <v>14817</v>
      </c>
      <c r="AA1265" s="148">
        <v>55512</v>
      </c>
      <c r="AB1265" s="149">
        <v>1075</v>
      </c>
      <c r="AC1265" s="148">
        <v>954</v>
      </c>
      <c r="AD1265" s="148">
        <v>7121</v>
      </c>
      <c r="AE1265" s="148">
        <v>30740</v>
      </c>
      <c r="AF1265" s="148">
        <v>6559</v>
      </c>
      <c r="AG1265" s="148">
        <v>10530</v>
      </c>
      <c r="AH1265" s="148">
        <v>44920</v>
      </c>
      <c r="AI1265" s="148">
        <v>34590</v>
      </c>
      <c r="AJ1265" s="148">
        <v>391880</v>
      </c>
      <c r="AK1265" s="128">
        <f t="shared" si="797"/>
        <v>0.17244000000000001</v>
      </c>
      <c r="AL1265" s="129">
        <f t="shared" si="798"/>
        <v>1.4861</v>
      </c>
      <c r="AM1265" s="129">
        <f t="shared" si="834"/>
        <v>2.6705000000000001</v>
      </c>
      <c r="AN1265" s="129">
        <f t="shared" si="834"/>
        <v>3.5982000000000003</v>
      </c>
      <c r="AO1265" s="129">
        <f t="shared" si="800"/>
        <v>11.024100000000001</v>
      </c>
      <c r="AP1265" s="129">
        <f t="shared" si="801"/>
        <v>4.0723500000000001</v>
      </c>
      <c r="AQ1265" s="129">
        <f t="shared" si="835"/>
        <v>0.44920000000000004</v>
      </c>
      <c r="AR1265" s="129">
        <f t="shared" si="836"/>
        <v>3.4589999999999996E-2</v>
      </c>
      <c r="AT1265" s="131">
        <f t="shared" si="824"/>
        <v>44363</v>
      </c>
      <c r="AU1265" s="132">
        <f t="shared" si="802"/>
        <v>0.30740000000000001</v>
      </c>
      <c r="AV1265" s="132">
        <f t="shared" si="803"/>
        <v>0.55512000000000006</v>
      </c>
      <c r="AW1265" s="132">
        <f t="shared" si="804"/>
        <v>0.52309000000000005</v>
      </c>
      <c r="AX1265" s="132">
        <f t="shared" si="805"/>
        <v>9.5400000000000016E-3</v>
      </c>
      <c r="AY1265" s="132">
        <f t="shared" si="806"/>
        <v>1.0750000000000001E-2</v>
      </c>
      <c r="AZ1265" s="132">
        <f t="shared" si="807"/>
        <v>0.27768000000000004</v>
      </c>
      <c r="BA1265" s="132">
        <f t="shared" si="808"/>
        <v>0.13389000000000001</v>
      </c>
      <c r="BB1265" s="132">
        <f t="shared" si="809"/>
        <v>0.59848000000000001</v>
      </c>
      <c r="BC1265" s="132">
        <f t="shared" si="810"/>
        <v>0.14817000000000002</v>
      </c>
      <c r="BD1265" s="132">
        <f t="shared" si="811"/>
        <v>0.14382</v>
      </c>
      <c r="BE1265" s="132">
        <f t="shared" si="812"/>
        <v>6.5590000000000009E-2</v>
      </c>
      <c r="BF1265" s="132">
        <f t="shared" si="813"/>
        <v>7.1210000000000009E-2</v>
      </c>
      <c r="BG1265" s="132">
        <f t="shared" si="825"/>
        <v>1.0529999999999999E-2</v>
      </c>
      <c r="BH1265" s="132"/>
      <c r="BI1265" s="132">
        <f t="shared" si="831"/>
        <v>1.4861</v>
      </c>
      <c r="BJ1265" s="132">
        <f t="shared" si="831"/>
        <v>2.6705000000000001</v>
      </c>
      <c r="BK1265" s="132">
        <f t="shared" si="831"/>
        <v>3.5982000000000003</v>
      </c>
      <c r="BL1265" s="132">
        <f t="shared" si="814"/>
        <v>0.32850000000000001</v>
      </c>
      <c r="BM1265" s="132">
        <f t="shared" si="826"/>
        <v>1.5276000000000001</v>
      </c>
      <c r="BN1265" s="132">
        <f t="shared" si="815"/>
        <v>0.90278000000000003</v>
      </c>
      <c r="BO1265" s="132"/>
      <c r="BP1265" s="132">
        <f t="shared" si="827"/>
        <v>4.0723500000000001</v>
      </c>
      <c r="BQ1265" s="132">
        <f t="shared" si="828"/>
        <v>11.024100000000001</v>
      </c>
      <c r="BR1265" s="132">
        <f t="shared" si="829"/>
        <v>0.39188000000000001</v>
      </c>
      <c r="BS1265" s="132">
        <f t="shared" si="816"/>
        <v>0.11701</v>
      </c>
      <c r="BT1265" s="132">
        <f t="shared" si="817"/>
        <v>1.5104</v>
      </c>
      <c r="BU1265" s="132"/>
      <c r="BV1265" s="132">
        <f t="shared" si="830"/>
        <v>0.21730000000000002</v>
      </c>
      <c r="BW1265" s="133">
        <f t="shared" si="832"/>
        <v>1.58</v>
      </c>
      <c r="BX1265" s="133">
        <f t="shared" si="832"/>
        <v>1.4893000000000001</v>
      </c>
      <c r="BY1265" s="133">
        <f t="shared" si="818"/>
        <v>0.1336</v>
      </c>
      <c r="BZ1265" s="133">
        <f t="shared" si="819"/>
        <v>0.38570000000000004</v>
      </c>
      <c r="CA1265" s="133">
        <f t="shared" si="820"/>
        <v>1.8000000000000002E-2</v>
      </c>
      <c r="CB1265" s="133">
        <f t="shared" si="821"/>
        <v>6.1894999999999998</v>
      </c>
      <c r="CC1265" s="133"/>
      <c r="CD1265" s="133">
        <f t="shared" si="822"/>
        <v>1.7000000000000002</v>
      </c>
    </row>
    <row r="1266" spans="1:82" ht="15.75" x14ac:dyDescent="0.25">
      <c r="A1266" s="125">
        <v>44364</v>
      </c>
      <c r="B1266" s="138">
        <v>14930</v>
      </c>
      <c r="C1266" s="138">
        <v>52458</v>
      </c>
      <c r="D1266" s="138">
        <v>70559</v>
      </c>
      <c r="E1266" s="138">
        <v>14963</v>
      </c>
      <c r="F1266" s="138">
        <v>45189</v>
      </c>
      <c r="G1266" s="138">
        <v>2244</v>
      </c>
      <c r="H1266" s="138">
        <v>15344</v>
      </c>
      <c r="I1266" s="138">
        <v>14673</v>
      </c>
      <c r="J1266" s="138">
        <v>108421</v>
      </c>
      <c r="K1266" s="138">
        <v>79537</v>
      </c>
      <c r="L1266" s="138">
        <v>3511</v>
      </c>
      <c r="M1266" s="138">
        <v>17258</v>
      </c>
      <c r="N1266" s="138">
        <v>310</v>
      </c>
      <c r="O1266" s="138">
        <v>12216</v>
      </c>
      <c r="P1266" s="146">
        <v>17000</v>
      </c>
      <c r="Q1266" s="138">
        <v>1248</v>
      </c>
      <c r="R1266" s="138">
        <v>14382</v>
      </c>
      <c r="S1266" s="138">
        <v>49478</v>
      </c>
      <c r="T1266" s="138">
        <v>11698</v>
      </c>
      <c r="U1266" s="138">
        <v>3062</v>
      </c>
      <c r="V1266" s="138">
        <v>28795</v>
      </c>
      <c r="W1266" s="138">
        <v>30484</v>
      </c>
      <c r="X1266" s="138">
        <v>14633</v>
      </c>
      <c r="Y1266" s="138">
        <v>13713</v>
      </c>
      <c r="Z1266" s="146">
        <v>14817</v>
      </c>
      <c r="AA1266" s="138">
        <v>53220</v>
      </c>
      <c r="AB1266" s="138">
        <v>1018</v>
      </c>
      <c r="AC1266" s="138">
        <v>1061</v>
      </c>
      <c r="AD1266" s="138">
        <v>3916</v>
      </c>
      <c r="AE1266" s="138">
        <v>30018</v>
      </c>
      <c r="AF1266" s="138">
        <v>6026</v>
      </c>
      <c r="AG1266" s="138">
        <v>0</v>
      </c>
      <c r="AH1266" s="138">
        <v>30170</v>
      </c>
      <c r="AI1266" s="138">
        <v>23780</v>
      </c>
      <c r="AJ1266" s="138">
        <v>391200</v>
      </c>
      <c r="AK1266" s="128">
        <f t="shared" si="797"/>
        <v>0.17258000000000001</v>
      </c>
      <c r="AL1266" s="129">
        <f t="shared" si="798"/>
        <v>1.4930000000000001</v>
      </c>
      <c r="AM1266" s="129">
        <f t="shared" si="834"/>
        <v>2.6229</v>
      </c>
      <c r="AN1266" s="129">
        <f t="shared" si="834"/>
        <v>3.5279500000000001</v>
      </c>
      <c r="AO1266" s="129">
        <f t="shared" si="800"/>
        <v>10.8421</v>
      </c>
      <c r="AP1266" s="129">
        <f t="shared" si="801"/>
        <v>3.9768500000000002</v>
      </c>
      <c r="AQ1266" s="129">
        <f t="shared" si="835"/>
        <v>0.30170000000000002</v>
      </c>
      <c r="AR1266" s="129">
        <f t="shared" si="836"/>
        <v>2.3779999999999999E-2</v>
      </c>
      <c r="AT1266" s="131">
        <f t="shared" si="824"/>
        <v>44364</v>
      </c>
      <c r="AU1266" s="132">
        <f t="shared" si="802"/>
        <v>0.30018</v>
      </c>
      <c r="AV1266" s="132">
        <f t="shared" si="803"/>
        <v>0.53220000000000001</v>
      </c>
      <c r="AW1266" s="132">
        <f t="shared" si="804"/>
        <v>0.49478000000000005</v>
      </c>
      <c r="AX1266" s="132">
        <f t="shared" si="805"/>
        <v>1.0610000000000001E-2</v>
      </c>
      <c r="AY1266" s="132">
        <f t="shared" si="806"/>
        <v>1.0180000000000002E-2</v>
      </c>
      <c r="AZ1266" s="132">
        <f t="shared" si="807"/>
        <v>0.28795000000000004</v>
      </c>
      <c r="BA1266" s="132">
        <f t="shared" si="808"/>
        <v>0.13713</v>
      </c>
      <c r="BB1266" s="132">
        <f t="shared" si="809"/>
        <v>0.60968</v>
      </c>
      <c r="BC1266" s="132">
        <f t="shared" si="810"/>
        <v>0.14817000000000002</v>
      </c>
      <c r="BD1266" s="132">
        <f t="shared" si="811"/>
        <v>0.14633000000000002</v>
      </c>
      <c r="BE1266" s="132">
        <f t="shared" si="812"/>
        <v>6.0260000000000008E-2</v>
      </c>
      <c r="BF1266" s="132">
        <f t="shared" si="813"/>
        <v>3.916E-2</v>
      </c>
      <c r="BG1266" s="132">
        <f t="shared" si="825"/>
        <v>0</v>
      </c>
      <c r="BH1266" s="132"/>
      <c r="BI1266" s="132">
        <f t="shared" si="831"/>
        <v>1.4930000000000001</v>
      </c>
      <c r="BJ1266" s="132">
        <f t="shared" si="831"/>
        <v>2.6229</v>
      </c>
      <c r="BK1266" s="132">
        <f t="shared" si="831"/>
        <v>3.5279500000000001</v>
      </c>
      <c r="BL1266" s="132">
        <f t="shared" si="814"/>
        <v>0.30620000000000003</v>
      </c>
      <c r="BM1266" s="132">
        <f t="shared" si="826"/>
        <v>1.4963</v>
      </c>
      <c r="BN1266" s="132">
        <f t="shared" si="815"/>
        <v>0.90378000000000003</v>
      </c>
      <c r="BO1266" s="132"/>
      <c r="BP1266" s="132">
        <f t="shared" si="827"/>
        <v>3.9768500000000002</v>
      </c>
      <c r="BQ1266" s="132">
        <f t="shared" si="828"/>
        <v>10.8421</v>
      </c>
      <c r="BR1266" s="132">
        <f t="shared" si="829"/>
        <v>0.39119999999999999</v>
      </c>
      <c r="BS1266" s="132">
        <f t="shared" si="816"/>
        <v>0.11698000000000001</v>
      </c>
      <c r="BT1266" s="132">
        <f t="shared" si="817"/>
        <v>1.4382000000000001</v>
      </c>
      <c r="BU1266" s="132"/>
      <c r="BV1266" s="132">
        <f t="shared" si="830"/>
        <v>0.22440000000000002</v>
      </c>
      <c r="BW1266" s="133">
        <f t="shared" si="832"/>
        <v>1.5344</v>
      </c>
      <c r="BX1266" s="133">
        <f t="shared" si="832"/>
        <v>1.4673</v>
      </c>
      <c r="BY1266" s="133">
        <f t="shared" si="818"/>
        <v>0.12480000000000001</v>
      </c>
      <c r="BZ1266" s="133">
        <f t="shared" si="819"/>
        <v>0.35110000000000002</v>
      </c>
      <c r="CA1266" s="133">
        <f t="shared" si="820"/>
        <v>3.1E-2</v>
      </c>
      <c r="CB1266" s="133">
        <f t="shared" si="821"/>
        <v>6.1080000000000005</v>
      </c>
      <c r="CC1266" s="133"/>
      <c r="CD1266" s="133">
        <f t="shared" si="822"/>
        <v>1.7000000000000002</v>
      </c>
    </row>
    <row r="1267" spans="1:82" ht="15.75" x14ac:dyDescent="0.25">
      <c r="A1267" s="125">
        <v>44365</v>
      </c>
      <c r="B1267" s="138">
        <v>15007</v>
      </c>
      <c r="C1267" s="138">
        <v>53318</v>
      </c>
      <c r="D1267" s="138">
        <v>71588</v>
      </c>
      <c r="E1267" s="138">
        <v>14945</v>
      </c>
      <c r="F1267" s="138">
        <v>46346</v>
      </c>
      <c r="G1267" s="138">
        <v>2695</v>
      </c>
      <c r="H1267" s="138">
        <v>16730</v>
      </c>
      <c r="I1267" s="138">
        <v>14945</v>
      </c>
      <c r="J1267" s="138">
        <v>108791</v>
      </c>
      <c r="K1267" s="138">
        <v>80663</v>
      </c>
      <c r="L1267" s="138">
        <v>3482</v>
      </c>
      <c r="M1267" s="138">
        <v>18930</v>
      </c>
      <c r="N1267" s="138">
        <v>201</v>
      </c>
      <c r="O1267" s="138">
        <v>12583</v>
      </c>
      <c r="P1267" s="146">
        <v>17000</v>
      </c>
      <c r="Q1267" s="138">
        <v>1243</v>
      </c>
      <c r="R1267" s="138">
        <v>14794</v>
      </c>
      <c r="S1267" s="138">
        <v>50293</v>
      </c>
      <c r="T1267" s="138">
        <v>12190</v>
      </c>
      <c r="U1267" s="138">
        <v>3067</v>
      </c>
      <c r="V1267" s="138">
        <v>27571</v>
      </c>
      <c r="W1267" s="138">
        <v>29133</v>
      </c>
      <c r="X1267" s="138">
        <v>14300</v>
      </c>
      <c r="Y1267" s="138">
        <v>14149</v>
      </c>
      <c r="Z1267" s="146">
        <v>14817</v>
      </c>
      <c r="AA1267" s="138">
        <v>54759</v>
      </c>
      <c r="AB1267" s="138">
        <v>1295</v>
      </c>
      <c r="AC1267" s="138">
        <v>1537</v>
      </c>
      <c r="AD1267" s="138">
        <v>4455</v>
      </c>
      <c r="AE1267" s="138">
        <v>32010</v>
      </c>
      <c r="AF1267" s="138">
        <v>4824</v>
      </c>
      <c r="AG1267" s="138">
        <v>11010</v>
      </c>
      <c r="AH1267" s="138">
        <v>34930</v>
      </c>
      <c r="AI1267" s="138">
        <v>22780</v>
      </c>
      <c r="AJ1267" s="138">
        <v>390780</v>
      </c>
      <c r="AK1267" s="128">
        <f t="shared" si="797"/>
        <v>0.18930000000000002</v>
      </c>
      <c r="AL1267" s="129">
        <f t="shared" si="798"/>
        <v>1.5007000000000001</v>
      </c>
      <c r="AM1267" s="129">
        <f t="shared" ref="AM1267:AN1278" si="837">(C1267)*0.00005</f>
        <v>2.6659000000000002</v>
      </c>
      <c r="AN1267" s="129">
        <f t="shared" si="837"/>
        <v>3.5794000000000001</v>
      </c>
      <c r="AO1267" s="129">
        <f t="shared" si="800"/>
        <v>10.879100000000001</v>
      </c>
      <c r="AP1267" s="129">
        <f t="shared" si="801"/>
        <v>4.03315</v>
      </c>
      <c r="AQ1267" s="129">
        <f t="shared" si="835"/>
        <v>0.34930000000000005</v>
      </c>
      <c r="AR1267" s="129">
        <f t="shared" si="836"/>
        <v>2.2779999999999998E-2</v>
      </c>
      <c r="AT1267" s="131">
        <f t="shared" si="824"/>
        <v>44365</v>
      </c>
      <c r="AU1267" s="132">
        <f t="shared" si="802"/>
        <v>0.32010000000000005</v>
      </c>
      <c r="AV1267" s="132">
        <f t="shared" si="803"/>
        <v>0.54759000000000002</v>
      </c>
      <c r="AW1267" s="132">
        <f t="shared" si="804"/>
        <v>0.50292999999999999</v>
      </c>
      <c r="AX1267" s="132">
        <f t="shared" si="805"/>
        <v>1.5370000000000002E-2</v>
      </c>
      <c r="AY1267" s="132">
        <f t="shared" si="806"/>
        <v>1.2950000000000001E-2</v>
      </c>
      <c r="AZ1267" s="132">
        <f t="shared" si="807"/>
        <v>0.27571000000000001</v>
      </c>
      <c r="BA1267" s="132">
        <f t="shared" si="808"/>
        <v>0.14149</v>
      </c>
      <c r="BB1267" s="132">
        <f t="shared" si="809"/>
        <v>0.58266000000000007</v>
      </c>
      <c r="BC1267" s="132">
        <f t="shared" si="810"/>
        <v>0.14817000000000002</v>
      </c>
      <c r="BD1267" s="132">
        <f t="shared" si="811"/>
        <v>0.14300000000000002</v>
      </c>
      <c r="BE1267" s="132">
        <f t="shared" si="812"/>
        <v>4.8240000000000005E-2</v>
      </c>
      <c r="BF1267" s="132">
        <f t="shared" si="813"/>
        <v>4.4550000000000006E-2</v>
      </c>
      <c r="BG1267" s="132">
        <f t="shared" si="825"/>
        <v>1.1009999999999999E-2</v>
      </c>
      <c r="BH1267" s="132"/>
      <c r="BI1267" s="132">
        <f t="shared" si="831"/>
        <v>1.5007000000000001</v>
      </c>
      <c r="BJ1267" s="132">
        <f t="shared" si="831"/>
        <v>2.6659000000000002</v>
      </c>
      <c r="BK1267" s="132">
        <f t="shared" si="831"/>
        <v>3.5794000000000001</v>
      </c>
      <c r="BL1267" s="132">
        <f t="shared" si="814"/>
        <v>0.30670000000000003</v>
      </c>
      <c r="BM1267" s="132">
        <f t="shared" si="826"/>
        <v>1.4945000000000002</v>
      </c>
      <c r="BN1267" s="132">
        <f t="shared" si="815"/>
        <v>0.92692000000000008</v>
      </c>
      <c r="BO1267" s="132"/>
      <c r="BP1267" s="132">
        <f t="shared" si="827"/>
        <v>4.03315</v>
      </c>
      <c r="BQ1267" s="132">
        <f t="shared" si="828"/>
        <v>10.879100000000001</v>
      </c>
      <c r="BR1267" s="132">
        <f t="shared" si="829"/>
        <v>0.39077999999999996</v>
      </c>
      <c r="BS1267" s="132">
        <f t="shared" si="816"/>
        <v>0.12190000000000001</v>
      </c>
      <c r="BT1267" s="132">
        <f t="shared" si="817"/>
        <v>1.4794</v>
      </c>
      <c r="BU1267" s="132"/>
      <c r="BV1267" s="132">
        <f t="shared" si="830"/>
        <v>0.26950000000000002</v>
      </c>
      <c r="BW1267" s="133">
        <f t="shared" si="832"/>
        <v>1.673</v>
      </c>
      <c r="BX1267" s="133">
        <f t="shared" si="832"/>
        <v>1.4945000000000002</v>
      </c>
      <c r="BY1267" s="133">
        <f t="shared" si="818"/>
        <v>0.12430000000000001</v>
      </c>
      <c r="BZ1267" s="133">
        <f t="shared" si="819"/>
        <v>0.34820000000000001</v>
      </c>
      <c r="CA1267" s="133">
        <f t="shared" si="820"/>
        <v>2.01E-2</v>
      </c>
      <c r="CB1267" s="133">
        <f t="shared" si="821"/>
        <v>6.2915000000000001</v>
      </c>
      <c r="CC1267" s="133"/>
      <c r="CD1267" s="133">
        <f t="shared" si="822"/>
        <v>1.7000000000000002</v>
      </c>
    </row>
    <row r="1268" spans="1:82" ht="15.75" x14ac:dyDescent="0.25">
      <c r="A1268" s="125">
        <v>44366</v>
      </c>
      <c r="B1268" s="138">
        <v>15395</v>
      </c>
      <c r="C1268" s="138">
        <v>53609</v>
      </c>
      <c r="D1268" s="138">
        <v>71973</v>
      </c>
      <c r="E1268" s="138">
        <v>14811</v>
      </c>
      <c r="F1268" s="138">
        <v>47170</v>
      </c>
      <c r="G1268" s="138">
        <v>3184</v>
      </c>
      <c r="H1268" s="138">
        <v>17985</v>
      </c>
      <c r="I1268" s="138">
        <v>15420</v>
      </c>
      <c r="J1268" s="138">
        <v>109904</v>
      </c>
      <c r="K1268" s="138">
        <v>81466</v>
      </c>
      <c r="L1268" s="138">
        <v>3425</v>
      </c>
      <c r="M1268" s="138">
        <v>19648</v>
      </c>
      <c r="N1268" s="138">
        <v>142</v>
      </c>
      <c r="O1268" s="138">
        <v>13704</v>
      </c>
      <c r="P1268" s="146">
        <v>20000</v>
      </c>
      <c r="Q1268" s="138">
        <v>1192</v>
      </c>
      <c r="R1268" s="138">
        <v>14845</v>
      </c>
      <c r="S1268" s="138">
        <v>48338</v>
      </c>
      <c r="T1268" s="138">
        <v>13827</v>
      </c>
      <c r="U1268" s="138">
        <v>2956</v>
      </c>
      <c r="V1268" s="138">
        <v>28979</v>
      </c>
      <c r="W1268" s="138">
        <v>29926</v>
      </c>
      <c r="X1268" s="138">
        <v>16005</v>
      </c>
      <c r="Y1268" s="138">
        <v>14046</v>
      </c>
      <c r="Z1268" s="146">
        <v>14817</v>
      </c>
      <c r="AA1268" s="138">
        <v>54467</v>
      </c>
      <c r="AB1268" s="138">
        <v>1644</v>
      </c>
      <c r="AC1268" s="138">
        <v>1909</v>
      </c>
      <c r="AD1268" s="138">
        <v>4049</v>
      </c>
      <c r="AE1268" s="138">
        <v>32375</v>
      </c>
      <c r="AF1268" s="138">
        <v>5083</v>
      </c>
      <c r="AG1268" s="138">
        <v>0</v>
      </c>
      <c r="AH1268" s="138">
        <v>37380</v>
      </c>
      <c r="AI1268" s="138">
        <v>27560</v>
      </c>
      <c r="AJ1268" s="138">
        <v>384140</v>
      </c>
      <c r="AK1268" s="128">
        <f t="shared" si="797"/>
        <v>0.19648000000000002</v>
      </c>
      <c r="AL1268" s="129">
        <f t="shared" si="798"/>
        <v>1.5395000000000001</v>
      </c>
      <c r="AM1268" s="129">
        <f t="shared" si="837"/>
        <v>2.68045</v>
      </c>
      <c r="AN1268" s="129">
        <f t="shared" si="837"/>
        <v>3.5986500000000001</v>
      </c>
      <c r="AO1268" s="129">
        <f t="shared" si="800"/>
        <v>10.990400000000001</v>
      </c>
      <c r="AP1268" s="129">
        <f t="shared" si="801"/>
        <v>4.0733000000000006</v>
      </c>
      <c r="AQ1268" s="129">
        <f t="shared" si="835"/>
        <v>0.37380000000000002</v>
      </c>
      <c r="AR1268" s="129">
        <f t="shared" si="836"/>
        <v>2.7559999999999998E-2</v>
      </c>
      <c r="AT1268" s="131">
        <f t="shared" si="824"/>
        <v>44366</v>
      </c>
      <c r="AU1268" s="132">
        <f t="shared" si="802"/>
        <v>0.32375000000000004</v>
      </c>
      <c r="AV1268" s="132">
        <f t="shared" si="803"/>
        <v>0.5446700000000001</v>
      </c>
      <c r="AW1268" s="132">
        <f t="shared" si="804"/>
        <v>0.48338000000000003</v>
      </c>
      <c r="AX1268" s="132">
        <f t="shared" si="805"/>
        <v>1.9090000000000003E-2</v>
      </c>
      <c r="AY1268" s="132">
        <f t="shared" si="806"/>
        <v>1.644E-2</v>
      </c>
      <c r="AZ1268" s="132">
        <f t="shared" si="807"/>
        <v>0.28979000000000005</v>
      </c>
      <c r="BA1268" s="132">
        <f t="shared" si="808"/>
        <v>0.14046</v>
      </c>
      <c r="BB1268" s="132">
        <f t="shared" si="809"/>
        <v>0.59852000000000005</v>
      </c>
      <c r="BC1268" s="132">
        <f t="shared" si="810"/>
        <v>0.14817000000000002</v>
      </c>
      <c r="BD1268" s="132">
        <f t="shared" si="811"/>
        <v>0.16005000000000003</v>
      </c>
      <c r="BE1268" s="132">
        <f t="shared" si="812"/>
        <v>5.0830000000000007E-2</v>
      </c>
      <c r="BF1268" s="132">
        <f t="shared" si="813"/>
        <v>4.0490000000000005E-2</v>
      </c>
      <c r="BG1268" s="132">
        <f t="shared" si="825"/>
        <v>0</v>
      </c>
      <c r="BH1268" s="132"/>
      <c r="BI1268" s="132">
        <f t="shared" si="831"/>
        <v>1.5395000000000001</v>
      </c>
      <c r="BJ1268" s="132">
        <f t="shared" si="831"/>
        <v>2.68045</v>
      </c>
      <c r="BK1268" s="132">
        <f t="shared" si="831"/>
        <v>3.5986500000000001</v>
      </c>
      <c r="BL1268" s="132">
        <f t="shared" si="814"/>
        <v>0.29560000000000003</v>
      </c>
      <c r="BM1268" s="132">
        <f t="shared" si="826"/>
        <v>1.4811000000000001</v>
      </c>
      <c r="BN1268" s="132">
        <f t="shared" si="815"/>
        <v>0.94340000000000013</v>
      </c>
      <c r="BO1268" s="132"/>
      <c r="BP1268" s="132">
        <f t="shared" si="827"/>
        <v>4.0733000000000006</v>
      </c>
      <c r="BQ1268" s="132">
        <f t="shared" si="828"/>
        <v>10.990400000000001</v>
      </c>
      <c r="BR1268" s="132">
        <f t="shared" si="829"/>
        <v>0.38413999999999998</v>
      </c>
      <c r="BS1268" s="132">
        <f t="shared" si="816"/>
        <v>0.13827</v>
      </c>
      <c r="BT1268" s="132">
        <f t="shared" si="817"/>
        <v>1.4845000000000002</v>
      </c>
      <c r="BU1268" s="132"/>
      <c r="BV1268" s="132">
        <f t="shared" si="830"/>
        <v>0.31840000000000002</v>
      </c>
      <c r="BW1268" s="133">
        <f t="shared" si="832"/>
        <v>1.7985</v>
      </c>
      <c r="BX1268" s="133">
        <f t="shared" si="832"/>
        <v>1.542</v>
      </c>
      <c r="BY1268" s="133">
        <f t="shared" si="818"/>
        <v>0.1192</v>
      </c>
      <c r="BZ1268" s="133">
        <f t="shared" si="819"/>
        <v>0.34250000000000003</v>
      </c>
      <c r="CA1268" s="133">
        <f t="shared" si="820"/>
        <v>1.4200000000000001E-2</v>
      </c>
      <c r="CB1268" s="133">
        <f t="shared" si="821"/>
        <v>6.8520000000000003</v>
      </c>
      <c r="CC1268" s="133"/>
      <c r="CD1268" s="133">
        <f t="shared" si="822"/>
        <v>2</v>
      </c>
    </row>
    <row r="1269" spans="1:82" ht="15.75" x14ac:dyDescent="0.25">
      <c r="A1269" s="125">
        <v>44367</v>
      </c>
      <c r="B1269" s="138">
        <v>15511</v>
      </c>
      <c r="C1269" s="138">
        <v>54243</v>
      </c>
      <c r="D1269" s="138">
        <v>73268</v>
      </c>
      <c r="E1269" s="138">
        <v>14802</v>
      </c>
      <c r="F1269" s="138">
        <v>47040</v>
      </c>
      <c r="G1269" s="138">
        <v>3309</v>
      </c>
      <c r="H1269" s="138">
        <v>18389</v>
      </c>
      <c r="I1269" s="138">
        <v>15844</v>
      </c>
      <c r="J1269" s="138">
        <v>112368</v>
      </c>
      <c r="K1269" s="138">
        <v>82421</v>
      </c>
      <c r="L1269" s="138">
        <v>3621</v>
      </c>
      <c r="M1269" s="138">
        <v>18972</v>
      </c>
      <c r="N1269" s="138">
        <v>159</v>
      </c>
      <c r="O1269" s="138">
        <v>13932</v>
      </c>
      <c r="P1269" s="146">
        <v>20000</v>
      </c>
      <c r="Q1269" s="138">
        <v>1252</v>
      </c>
      <c r="R1269" s="138">
        <v>14535</v>
      </c>
      <c r="S1269" s="138">
        <v>47859</v>
      </c>
      <c r="T1269" s="138">
        <v>12373</v>
      </c>
      <c r="U1269" s="138">
        <v>3098</v>
      </c>
      <c r="V1269" s="138">
        <v>30317</v>
      </c>
      <c r="W1269" s="138">
        <v>30008</v>
      </c>
      <c r="X1269" s="138">
        <v>17822</v>
      </c>
      <c r="Y1269" s="146">
        <v>14476</v>
      </c>
      <c r="Z1269" s="146">
        <v>14817</v>
      </c>
      <c r="AA1269" s="138">
        <v>56496</v>
      </c>
      <c r="AB1269" s="138">
        <v>1388</v>
      </c>
      <c r="AC1269" s="138">
        <v>2059</v>
      </c>
      <c r="AD1269" s="138">
        <v>6867</v>
      </c>
      <c r="AE1269" s="138">
        <v>34004</v>
      </c>
      <c r="AF1269" s="138">
        <v>5493</v>
      </c>
      <c r="AG1269" s="138">
        <v>0</v>
      </c>
      <c r="AH1269" s="138">
        <v>57300</v>
      </c>
      <c r="AI1269" s="138">
        <v>54970</v>
      </c>
      <c r="AJ1269" s="138">
        <v>387100</v>
      </c>
      <c r="AK1269" s="128">
        <f t="shared" si="797"/>
        <v>0.18972000000000003</v>
      </c>
      <c r="AL1269" s="129">
        <f t="shared" si="798"/>
        <v>1.5511000000000001</v>
      </c>
      <c r="AM1269" s="129">
        <f t="shared" si="837"/>
        <v>2.7121500000000003</v>
      </c>
      <c r="AN1269" s="129">
        <f t="shared" si="837"/>
        <v>3.6634000000000002</v>
      </c>
      <c r="AO1269" s="129">
        <f t="shared" si="800"/>
        <v>11.236800000000001</v>
      </c>
      <c r="AP1269" s="137">
        <f t="shared" si="801"/>
        <v>4.1210500000000003</v>
      </c>
      <c r="AQ1269" s="129">
        <f t="shared" si="835"/>
        <v>0.57300000000000006</v>
      </c>
      <c r="AR1269" s="129">
        <f t="shared" si="836"/>
        <v>5.4969999999999998E-2</v>
      </c>
      <c r="AT1269" s="131">
        <f t="shared" si="824"/>
        <v>44367</v>
      </c>
      <c r="AU1269" s="132">
        <f t="shared" si="802"/>
        <v>0.34004000000000001</v>
      </c>
      <c r="AV1269" s="132">
        <f t="shared" si="803"/>
        <v>0.56496000000000002</v>
      </c>
      <c r="AW1269" s="132">
        <f t="shared" si="804"/>
        <v>0.47859000000000002</v>
      </c>
      <c r="AX1269" s="132">
        <f t="shared" si="805"/>
        <v>2.0590000000000001E-2</v>
      </c>
      <c r="AY1269" s="132">
        <f t="shared" si="806"/>
        <v>1.3880000000000002E-2</v>
      </c>
      <c r="AZ1269" s="132">
        <f t="shared" si="807"/>
        <v>0.30317000000000005</v>
      </c>
      <c r="BA1269" s="132">
        <f t="shared" si="808"/>
        <v>0.14476</v>
      </c>
      <c r="BB1269" s="132">
        <f t="shared" si="809"/>
        <v>0.60016000000000003</v>
      </c>
      <c r="BC1269" s="132">
        <f t="shared" si="810"/>
        <v>0.14817000000000002</v>
      </c>
      <c r="BD1269" s="132">
        <f t="shared" si="811"/>
        <v>0.17822000000000002</v>
      </c>
      <c r="BE1269" s="132">
        <f t="shared" si="812"/>
        <v>5.4930000000000007E-2</v>
      </c>
      <c r="BF1269" s="132">
        <f t="shared" si="813"/>
        <v>6.8670000000000009E-2</v>
      </c>
      <c r="BG1269" s="132">
        <f t="shared" si="825"/>
        <v>0</v>
      </c>
      <c r="BH1269" s="132"/>
      <c r="BI1269" s="132">
        <f t="shared" si="831"/>
        <v>1.5511000000000001</v>
      </c>
      <c r="BJ1269" s="132">
        <f t="shared" si="831"/>
        <v>2.7121500000000003</v>
      </c>
      <c r="BK1269" s="132">
        <f t="shared" si="831"/>
        <v>3.6634000000000002</v>
      </c>
      <c r="BL1269" s="132">
        <f t="shared" si="814"/>
        <v>0.30980000000000002</v>
      </c>
      <c r="BM1269" s="132">
        <f t="shared" si="826"/>
        <v>1.4802</v>
      </c>
      <c r="BN1269" s="132">
        <f t="shared" si="815"/>
        <v>0.94080000000000008</v>
      </c>
      <c r="BO1269" s="132"/>
      <c r="BP1269" s="132">
        <f t="shared" si="827"/>
        <v>4.1210500000000003</v>
      </c>
      <c r="BQ1269" s="132">
        <f t="shared" si="828"/>
        <v>11.236800000000001</v>
      </c>
      <c r="BR1269" s="132">
        <f t="shared" si="829"/>
        <v>0.3871</v>
      </c>
      <c r="BS1269" s="132">
        <f t="shared" si="816"/>
        <v>0.12373000000000001</v>
      </c>
      <c r="BT1269" s="132">
        <f t="shared" si="817"/>
        <v>1.4535</v>
      </c>
      <c r="BU1269" s="132"/>
      <c r="BV1269" s="132">
        <f t="shared" si="830"/>
        <v>0.33090000000000003</v>
      </c>
      <c r="BW1269" s="133">
        <f t="shared" si="832"/>
        <v>1.8389</v>
      </c>
      <c r="BX1269" s="133">
        <f t="shared" si="832"/>
        <v>1.5844</v>
      </c>
      <c r="BY1269" s="133">
        <f t="shared" si="818"/>
        <v>0.12520000000000001</v>
      </c>
      <c r="BZ1269" s="133">
        <f t="shared" si="819"/>
        <v>0.36210000000000003</v>
      </c>
      <c r="CA1269" s="133">
        <f t="shared" si="820"/>
        <v>1.5900000000000001E-2</v>
      </c>
      <c r="CB1269" s="133">
        <f t="shared" si="821"/>
        <v>6.9660000000000002</v>
      </c>
      <c r="CC1269" s="133"/>
      <c r="CD1269" s="133">
        <f t="shared" si="822"/>
        <v>2</v>
      </c>
    </row>
    <row r="1270" spans="1:82" ht="15.75" x14ac:dyDescent="0.25">
      <c r="A1270" s="125">
        <v>44368</v>
      </c>
      <c r="B1270" s="138">
        <v>15205</v>
      </c>
      <c r="C1270" s="138">
        <v>53634</v>
      </c>
      <c r="D1270" s="138">
        <v>73414</v>
      </c>
      <c r="E1270" s="138">
        <v>14757</v>
      </c>
      <c r="F1270" s="138">
        <v>44927</v>
      </c>
      <c r="G1270" s="138">
        <v>2406</v>
      </c>
      <c r="H1270" s="138">
        <v>15238</v>
      </c>
      <c r="I1270" s="138">
        <v>14321</v>
      </c>
      <c r="J1270" s="138">
        <v>109235</v>
      </c>
      <c r="K1270" s="138">
        <v>79882</v>
      </c>
      <c r="L1270" s="138">
        <v>3404</v>
      </c>
      <c r="M1270" s="138">
        <v>17275</v>
      </c>
      <c r="N1270" s="138">
        <v>118</v>
      </c>
      <c r="O1270" s="138">
        <v>13061</v>
      </c>
      <c r="P1270" s="146">
        <v>17000</v>
      </c>
      <c r="Q1270" s="138">
        <v>1162</v>
      </c>
      <c r="R1270" s="138">
        <v>14476</v>
      </c>
      <c r="S1270" s="138">
        <v>50194</v>
      </c>
      <c r="T1270" s="138">
        <v>12677</v>
      </c>
      <c r="U1270" s="138">
        <v>3084</v>
      </c>
      <c r="V1270" s="138">
        <v>29583</v>
      </c>
      <c r="W1270" s="138">
        <v>28887</v>
      </c>
      <c r="X1270" s="138">
        <v>15969</v>
      </c>
      <c r="Y1270" s="138">
        <v>13824</v>
      </c>
      <c r="Z1270" s="146">
        <v>14817</v>
      </c>
      <c r="AA1270" s="138">
        <v>56579</v>
      </c>
      <c r="AB1270" s="138">
        <v>1079</v>
      </c>
      <c r="AC1270" s="138">
        <v>1185</v>
      </c>
      <c r="AD1270" s="138">
        <v>5326</v>
      </c>
      <c r="AE1270" s="138">
        <v>31729</v>
      </c>
      <c r="AF1270" s="138">
        <v>6317</v>
      </c>
      <c r="AG1270" s="138">
        <v>11010</v>
      </c>
      <c r="AH1270" s="138">
        <v>29970</v>
      </c>
      <c r="AI1270" s="138">
        <v>19790</v>
      </c>
      <c r="AJ1270" s="138">
        <v>383120</v>
      </c>
      <c r="AK1270" s="128">
        <f t="shared" si="797"/>
        <v>0.17275000000000001</v>
      </c>
      <c r="AL1270" s="129">
        <f t="shared" si="798"/>
        <v>1.5205</v>
      </c>
      <c r="AM1270" s="129">
        <f t="shared" si="837"/>
        <v>2.6817000000000002</v>
      </c>
      <c r="AN1270" s="129">
        <f t="shared" si="837"/>
        <v>3.6707000000000001</v>
      </c>
      <c r="AO1270" s="129">
        <f t="shared" si="800"/>
        <v>10.923500000000001</v>
      </c>
      <c r="AP1270" s="129">
        <f t="shared" si="801"/>
        <v>3.9941</v>
      </c>
      <c r="AQ1270" s="129">
        <f t="shared" si="835"/>
        <v>0.29970000000000002</v>
      </c>
      <c r="AR1270" s="129">
        <f t="shared" si="836"/>
        <v>1.9789999999999999E-2</v>
      </c>
      <c r="AT1270" s="131">
        <f t="shared" si="824"/>
        <v>44368</v>
      </c>
      <c r="AU1270" s="132">
        <f t="shared" si="802"/>
        <v>0.31729000000000002</v>
      </c>
      <c r="AV1270" s="132">
        <f t="shared" si="803"/>
        <v>0.56579000000000002</v>
      </c>
      <c r="AW1270" s="132">
        <f t="shared" si="804"/>
        <v>0.50194000000000005</v>
      </c>
      <c r="AX1270" s="132">
        <f t="shared" si="805"/>
        <v>1.1850000000000001E-2</v>
      </c>
      <c r="AY1270" s="132">
        <f t="shared" si="806"/>
        <v>1.0790000000000001E-2</v>
      </c>
      <c r="AZ1270" s="132">
        <f t="shared" si="807"/>
        <v>0.29583000000000004</v>
      </c>
      <c r="BA1270" s="132">
        <f t="shared" si="808"/>
        <v>0.13824</v>
      </c>
      <c r="BB1270" s="132">
        <f t="shared" si="809"/>
        <v>0.57774000000000003</v>
      </c>
      <c r="BC1270" s="132">
        <f t="shared" si="810"/>
        <v>0.14817000000000002</v>
      </c>
      <c r="BD1270" s="132">
        <f t="shared" si="811"/>
        <v>0.15969000000000003</v>
      </c>
      <c r="BE1270" s="132">
        <f t="shared" si="812"/>
        <v>6.3170000000000004E-2</v>
      </c>
      <c r="BF1270" s="132">
        <f t="shared" si="813"/>
        <v>5.3260000000000002E-2</v>
      </c>
      <c r="BG1270" s="132">
        <f t="shared" si="825"/>
        <v>1.1009999999999999E-2</v>
      </c>
      <c r="BH1270" s="132"/>
      <c r="BI1270" s="132">
        <f t="shared" si="831"/>
        <v>1.5205</v>
      </c>
      <c r="BJ1270" s="132">
        <f t="shared" si="831"/>
        <v>2.6817000000000002</v>
      </c>
      <c r="BK1270" s="132">
        <f t="shared" si="831"/>
        <v>3.6707000000000001</v>
      </c>
      <c r="BL1270" s="132">
        <f t="shared" si="814"/>
        <v>0.30840000000000001</v>
      </c>
      <c r="BM1270" s="132">
        <f t="shared" si="826"/>
        <v>1.4757</v>
      </c>
      <c r="BN1270" s="132">
        <f t="shared" si="815"/>
        <v>0.89854000000000012</v>
      </c>
      <c r="BO1270" s="132"/>
      <c r="BP1270" s="132">
        <f t="shared" si="827"/>
        <v>3.9941</v>
      </c>
      <c r="BQ1270" s="132">
        <f t="shared" si="828"/>
        <v>10.923500000000001</v>
      </c>
      <c r="BR1270" s="132">
        <f t="shared" si="829"/>
        <v>0.38311999999999996</v>
      </c>
      <c r="BS1270" s="132">
        <f t="shared" si="816"/>
        <v>0.12677000000000002</v>
      </c>
      <c r="BT1270" s="132">
        <f t="shared" si="817"/>
        <v>1.4476</v>
      </c>
      <c r="BU1270" s="132"/>
      <c r="BV1270" s="132">
        <f t="shared" si="830"/>
        <v>0.24060000000000001</v>
      </c>
      <c r="BW1270" s="133">
        <f t="shared" si="832"/>
        <v>1.5238</v>
      </c>
      <c r="BX1270" s="133">
        <f t="shared" si="832"/>
        <v>1.4321000000000002</v>
      </c>
      <c r="BY1270" s="133">
        <f t="shared" si="818"/>
        <v>0.11620000000000001</v>
      </c>
      <c r="BZ1270" s="133">
        <f t="shared" si="819"/>
        <v>0.34040000000000004</v>
      </c>
      <c r="CA1270" s="133">
        <f t="shared" si="820"/>
        <v>1.18E-2</v>
      </c>
      <c r="CB1270" s="133">
        <f t="shared" si="821"/>
        <v>6.5305</v>
      </c>
      <c r="CC1270" s="133"/>
      <c r="CD1270" s="133">
        <f t="shared" si="822"/>
        <v>1.7000000000000002</v>
      </c>
    </row>
    <row r="1271" spans="1:82" ht="15.75" x14ac:dyDescent="0.25">
      <c r="A1271" s="125">
        <v>44369</v>
      </c>
      <c r="B1271" s="138">
        <v>15249</v>
      </c>
      <c r="C1271" s="138">
        <v>53993</v>
      </c>
      <c r="D1271" s="138">
        <v>75179</v>
      </c>
      <c r="E1271" s="138">
        <v>15264</v>
      </c>
      <c r="F1271" s="138">
        <v>45781</v>
      </c>
      <c r="G1271" s="138">
        <v>2663</v>
      </c>
      <c r="H1271" s="138">
        <v>16719</v>
      </c>
      <c r="I1271" s="138">
        <v>17166</v>
      </c>
      <c r="J1271" s="138">
        <v>112612</v>
      </c>
      <c r="K1271" s="138">
        <v>82654</v>
      </c>
      <c r="L1271" s="138">
        <v>3358</v>
      </c>
      <c r="M1271" s="138">
        <v>17892</v>
      </c>
      <c r="N1271" s="138">
        <v>132</v>
      </c>
      <c r="O1271" s="138">
        <v>13425</v>
      </c>
      <c r="P1271" s="146">
        <v>18500</v>
      </c>
      <c r="Q1271" s="138">
        <v>1401</v>
      </c>
      <c r="R1271" s="138">
        <v>15211</v>
      </c>
      <c r="S1271" s="138">
        <v>48946</v>
      </c>
      <c r="T1271" s="138">
        <v>9949</v>
      </c>
      <c r="U1271" s="138">
        <v>3436</v>
      </c>
      <c r="V1271" s="138">
        <v>29348</v>
      </c>
      <c r="W1271" s="138">
        <v>31622</v>
      </c>
      <c r="X1271" s="138">
        <v>16780</v>
      </c>
      <c r="Y1271" s="138">
        <v>15317</v>
      </c>
      <c r="Z1271" s="146">
        <v>14817</v>
      </c>
      <c r="AA1271" s="146">
        <v>54826</v>
      </c>
      <c r="AB1271" s="138">
        <v>1385</v>
      </c>
      <c r="AC1271" s="138">
        <v>934</v>
      </c>
      <c r="AD1271" s="138">
        <v>4829</v>
      </c>
      <c r="AE1271" s="138">
        <v>31568</v>
      </c>
      <c r="AF1271" s="138">
        <v>7751</v>
      </c>
      <c r="AG1271" s="138">
        <v>11010</v>
      </c>
      <c r="AH1271" s="138">
        <v>52930</v>
      </c>
      <c r="AI1271" s="138">
        <v>38160</v>
      </c>
      <c r="AJ1271" s="138">
        <v>382340</v>
      </c>
      <c r="AK1271" s="128">
        <f t="shared" si="797"/>
        <v>0.17892000000000002</v>
      </c>
      <c r="AL1271" s="129">
        <f t="shared" si="798"/>
        <v>1.5249000000000001</v>
      </c>
      <c r="AM1271" s="129">
        <f t="shared" si="837"/>
        <v>2.6996500000000001</v>
      </c>
      <c r="AN1271" s="129">
        <f t="shared" si="837"/>
        <v>3.75895</v>
      </c>
      <c r="AO1271" s="129">
        <f t="shared" si="800"/>
        <v>11.261200000000001</v>
      </c>
      <c r="AP1271" s="129">
        <f t="shared" si="801"/>
        <v>4.1326999999999998</v>
      </c>
      <c r="AQ1271" s="129">
        <f t="shared" si="835"/>
        <v>0.52929999999999999</v>
      </c>
      <c r="AR1271" s="129">
        <f t="shared" si="836"/>
        <v>3.8159999999999999E-2</v>
      </c>
      <c r="AT1271" s="131">
        <f t="shared" si="824"/>
        <v>44369</v>
      </c>
      <c r="AU1271" s="132">
        <f t="shared" si="802"/>
        <v>0.31568000000000002</v>
      </c>
      <c r="AV1271" s="132">
        <f t="shared" si="803"/>
        <v>0.54826000000000008</v>
      </c>
      <c r="AW1271" s="132">
        <f t="shared" si="804"/>
        <v>0.48946000000000006</v>
      </c>
      <c r="AX1271" s="132">
        <f t="shared" si="805"/>
        <v>9.3400000000000011E-3</v>
      </c>
      <c r="AY1271" s="132">
        <f t="shared" si="806"/>
        <v>1.3850000000000001E-2</v>
      </c>
      <c r="AZ1271" s="132">
        <f t="shared" si="807"/>
        <v>0.29348000000000002</v>
      </c>
      <c r="BA1271" s="132">
        <f t="shared" si="808"/>
        <v>0.15317</v>
      </c>
      <c r="BB1271" s="132">
        <f t="shared" si="809"/>
        <v>0.63244</v>
      </c>
      <c r="BC1271" s="132">
        <f t="shared" si="810"/>
        <v>0.14817000000000002</v>
      </c>
      <c r="BD1271" s="132">
        <f t="shared" si="811"/>
        <v>0.1678</v>
      </c>
      <c r="BE1271" s="132">
        <f t="shared" si="812"/>
        <v>7.7510000000000009E-2</v>
      </c>
      <c r="BF1271" s="132">
        <f t="shared" si="813"/>
        <v>4.8290000000000007E-2</v>
      </c>
      <c r="BG1271" s="132">
        <f t="shared" si="825"/>
        <v>1.1009999999999999E-2</v>
      </c>
      <c r="BH1271" s="132"/>
      <c r="BI1271" s="132">
        <f t="shared" si="831"/>
        <v>1.5249000000000001</v>
      </c>
      <c r="BJ1271" s="132">
        <f t="shared" si="831"/>
        <v>2.6996500000000001</v>
      </c>
      <c r="BK1271" s="132">
        <f t="shared" si="831"/>
        <v>3.75895</v>
      </c>
      <c r="BL1271" s="132">
        <f t="shared" si="814"/>
        <v>0.34360000000000002</v>
      </c>
      <c r="BM1271" s="132">
        <f t="shared" si="826"/>
        <v>1.5264</v>
      </c>
      <c r="BN1271" s="132">
        <f t="shared" si="815"/>
        <v>0.9156200000000001</v>
      </c>
      <c r="BO1271" s="132"/>
      <c r="BP1271" s="132">
        <f t="shared" si="827"/>
        <v>4.1326999999999998</v>
      </c>
      <c r="BQ1271" s="132">
        <f t="shared" si="828"/>
        <v>11.261200000000001</v>
      </c>
      <c r="BR1271" s="132">
        <f t="shared" si="829"/>
        <v>0.38233999999999996</v>
      </c>
      <c r="BS1271" s="132">
        <f t="shared" si="816"/>
        <v>9.9490000000000009E-2</v>
      </c>
      <c r="BT1271" s="132">
        <f t="shared" si="817"/>
        <v>1.5211000000000001</v>
      </c>
      <c r="BU1271" s="132"/>
      <c r="BV1271" s="132">
        <f t="shared" si="830"/>
        <v>0.26630000000000004</v>
      </c>
      <c r="BW1271" s="133">
        <f t="shared" si="832"/>
        <v>1.6719000000000002</v>
      </c>
      <c r="BX1271" s="133">
        <f t="shared" si="832"/>
        <v>1.7166000000000001</v>
      </c>
      <c r="BY1271" s="133">
        <f t="shared" si="818"/>
        <v>0.1401</v>
      </c>
      <c r="BZ1271" s="133">
        <f t="shared" si="819"/>
        <v>0.33580000000000004</v>
      </c>
      <c r="CA1271" s="133">
        <f t="shared" si="820"/>
        <v>1.32E-2</v>
      </c>
      <c r="CB1271" s="133">
        <f t="shared" si="821"/>
        <v>6.7125000000000004</v>
      </c>
      <c r="CC1271" s="133"/>
      <c r="CD1271" s="133">
        <f t="shared" si="822"/>
        <v>1.85</v>
      </c>
    </row>
    <row r="1272" spans="1:82" ht="15.75" x14ac:dyDescent="0.25">
      <c r="A1272" s="125">
        <v>44370</v>
      </c>
      <c r="B1272" s="148">
        <v>14516</v>
      </c>
      <c r="C1272" s="148">
        <v>51792</v>
      </c>
      <c r="D1272" s="148">
        <v>72537</v>
      </c>
      <c r="E1272" s="148">
        <v>13939</v>
      </c>
      <c r="F1272" s="148">
        <v>44126</v>
      </c>
      <c r="G1272" s="148">
        <v>2377</v>
      </c>
      <c r="H1272" s="148">
        <v>16549</v>
      </c>
      <c r="I1272" s="148">
        <v>17079</v>
      </c>
      <c r="J1272" s="148">
        <v>107567</v>
      </c>
      <c r="K1272" s="148">
        <v>78633</v>
      </c>
      <c r="L1272" s="148">
        <v>3204</v>
      </c>
      <c r="M1272" s="148">
        <v>16582</v>
      </c>
      <c r="N1272" s="148">
        <v>100</v>
      </c>
      <c r="O1272" s="148">
        <v>13232</v>
      </c>
      <c r="P1272" s="146">
        <v>18500</v>
      </c>
      <c r="Q1272" s="148">
        <v>1351</v>
      </c>
      <c r="R1272" s="148">
        <v>14582</v>
      </c>
      <c r="S1272" s="148">
        <v>49871</v>
      </c>
      <c r="T1272" s="148">
        <v>11147</v>
      </c>
      <c r="U1272" s="148">
        <v>3048</v>
      </c>
      <c r="V1272" s="148">
        <v>27604</v>
      </c>
      <c r="W1272" s="148">
        <v>30079</v>
      </c>
      <c r="X1272" s="148">
        <v>15321</v>
      </c>
      <c r="Y1272" s="148">
        <v>14408</v>
      </c>
      <c r="Z1272" s="146">
        <v>14817</v>
      </c>
      <c r="AA1272" s="148">
        <v>54220</v>
      </c>
      <c r="AB1272" s="148">
        <v>1062</v>
      </c>
      <c r="AC1272" s="148">
        <v>999</v>
      </c>
      <c r="AD1272" s="148">
        <v>7518</v>
      </c>
      <c r="AE1272" s="148">
        <v>29969</v>
      </c>
      <c r="AF1272" s="148">
        <v>6292</v>
      </c>
      <c r="AG1272" s="148">
        <v>11010</v>
      </c>
      <c r="AH1272" s="148">
        <v>41790</v>
      </c>
      <c r="AI1272" s="148">
        <v>35560</v>
      </c>
      <c r="AJ1272" s="148">
        <v>387300</v>
      </c>
      <c r="AK1272" s="128">
        <f t="shared" si="797"/>
        <v>0.16582000000000002</v>
      </c>
      <c r="AL1272" s="129">
        <f t="shared" si="798"/>
        <v>1.4516</v>
      </c>
      <c r="AM1272" s="129">
        <f t="shared" si="837"/>
        <v>2.5895999999999999</v>
      </c>
      <c r="AN1272" s="129">
        <f t="shared" si="837"/>
        <v>3.6268500000000001</v>
      </c>
      <c r="AO1272" s="129">
        <f t="shared" si="800"/>
        <v>10.7567</v>
      </c>
      <c r="AP1272" s="129">
        <f t="shared" si="801"/>
        <v>3.9316500000000003</v>
      </c>
      <c r="AQ1272" s="129">
        <f t="shared" si="835"/>
        <v>0.41790000000000005</v>
      </c>
      <c r="AR1272" s="129">
        <f t="shared" si="836"/>
        <v>3.5560000000000001E-2</v>
      </c>
      <c r="AT1272" s="131">
        <f t="shared" si="824"/>
        <v>44370</v>
      </c>
      <c r="AU1272" s="132">
        <f t="shared" si="802"/>
        <v>0.29969000000000001</v>
      </c>
      <c r="AV1272" s="132">
        <f t="shared" si="803"/>
        <v>0.54220000000000002</v>
      </c>
      <c r="AW1272" s="132">
        <f t="shared" si="804"/>
        <v>0.49871000000000004</v>
      </c>
      <c r="AX1272" s="132">
        <f t="shared" si="805"/>
        <v>9.9900000000000006E-3</v>
      </c>
      <c r="AY1272" s="132">
        <f t="shared" si="806"/>
        <v>1.0620000000000001E-2</v>
      </c>
      <c r="AZ1272" s="132">
        <f t="shared" si="807"/>
        <v>0.27604000000000001</v>
      </c>
      <c r="BA1272" s="132">
        <f t="shared" si="808"/>
        <v>0.14408000000000001</v>
      </c>
      <c r="BB1272" s="132">
        <f t="shared" si="809"/>
        <v>0.60158</v>
      </c>
      <c r="BC1272" s="132">
        <f t="shared" si="810"/>
        <v>0.14817000000000002</v>
      </c>
      <c r="BD1272" s="132">
        <f t="shared" si="811"/>
        <v>0.15321000000000001</v>
      </c>
      <c r="BE1272" s="132">
        <f t="shared" si="812"/>
        <v>6.2920000000000004E-2</v>
      </c>
      <c r="BF1272" s="132">
        <f t="shared" si="813"/>
        <v>7.5180000000000011E-2</v>
      </c>
      <c r="BG1272" s="132">
        <f t="shared" si="825"/>
        <v>1.1009999999999999E-2</v>
      </c>
      <c r="BH1272" s="132"/>
      <c r="BI1272" s="132">
        <f t="shared" si="831"/>
        <v>1.4516</v>
      </c>
      <c r="BJ1272" s="132">
        <f t="shared" si="831"/>
        <v>2.5895999999999999</v>
      </c>
      <c r="BK1272" s="132">
        <f t="shared" si="831"/>
        <v>3.6268500000000001</v>
      </c>
      <c r="BL1272" s="132">
        <f t="shared" si="814"/>
        <v>0.30480000000000002</v>
      </c>
      <c r="BM1272" s="132">
        <f t="shared" si="826"/>
        <v>1.3939000000000001</v>
      </c>
      <c r="BN1272" s="132">
        <f t="shared" si="815"/>
        <v>0.88252000000000008</v>
      </c>
      <c r="BO1272" s="132"/>
      <c r="BP1272" s="132">
        <f t="shared" si="827"/>
        <v>3.9316500000000003</v>
      </c>
      <c r="BQ1272" s="132">
        <f t="shared" si="828"/>
        <v>10.7567</v>
      </c>
      <c r="BR1272" s="132">
        <f t="shared" si="829"/>
        <v>0.38729999999999998</v>
      </c>
      <c r="BS1272" s="132">
        <f t="shared" si="816"/>
        <v>0.11147000000000001</v>
      </c>
      <c r="BT1272" s="132">
        <f t="shared" si="817"/>
        <v>1.4582000000000002</v>
      </c>
      <c r="BU1272" s="132"/>
      <c r="BV1272" s="132">
        <f t="shared" si="830"/>
        <v>0.23770000000000002</v>
      </c>
      <c r="BW1272" s="133">
        <f t="shared" si="832"/>
        <v>1.6549</v>
      </c>
      <c r="BX1272" s="133">
        <f t="shared" si="832"/>
        <v>1.7079</v>
      </c>
      <c r="BY1272" s="133">
        <f t="shared" si="818"/>
        <v>0.1351</v>
      </c>
      <c r="BZ1272" s="133">
        <f t="shared" si="819"/>
        <v>0.32040000000000002</v>
      </c>
      <c r="CA1272" s="133">
        <f t="shared" si="820"/>
        <v>0.01</v>
      </c>
      <c r="CB1272" s="133">
        <f t="shared" si="821"/>
        <v>6.6160000000000005</v>
      </c>
      <c r="CC1272" s="133"/>
      <c r="CD1272" s="133">
        <f t="shared" si="822"/>
        <v>1.85</v>
      </c>
    </row>
    <row r="1273" spans="1:82" ht="15.75" x14ac:dyDescent="0.25">
      <c r="A1273" s="125">
        <v>44371</v>
      </c>
      <c r="B1273" s="138">
        <v>14354</v>
      </c>
      <c r="C1273" s="146">
        <v>51609</v>
      </c>
      <c r="D1273" s="138">
        <v>72387</v>
      </c>
      <c r="E1273" s="138">
        <v>13905</v>
      </c>
      <c r="F1273" s="138">
        <v>43826</v>
      </c>
      <c r="G1273" s="138">
        <v>2454</v>
      </c>
      <c r="H1273" s="138">
        <v>16229</v>
      </c>
      <c r="I1273" s="138">
        <v>15933</v>
      </c>
      <c r="J1273" s="138">
        <v>106354</v>
      </c>
      <c r="K1273" s="138">
        <v>77187</v>
      </c>
      <c r="L1273" s="138">
        <v>3649</v>
      </c>
      <c r="M1273" s="138">
        <v>16913</v>
      </c>
      <c r="N1273" s="138">
        <v>115</v>
      </c>
      <c r="O1273" s="138">
        <v>12931</v>
      </c>
      <c r="P1273" s="146">
        <v>17000</v>
      </c>
      <c r="Q1273" s="138">
        <v>1188</v>
      </c>
      <c r="R1273" s="138">
        <v>13894</v>
      </c>
      <c r="S1273" s="138">
        <v>48748</v>
      </c>
      <c r="T1273" s="138">
        <v>11192</v>
      </c>
      <c r="U1273" s="138">
        <v>2936</v>
      </c>
      <c r="V1273" s="138">
        <v>26881</v>
      </c>
      <c r="W1273" s="138">
        <v>30092</v>
      </c>
      <c r="X1273" s="138">
        <v>14756</v>
      </c>
      <c r="Y1273" s="138">
        <v>13941</v>
      </c>
      <c r="Z1273" s="146">
        <v>14817</v>
      </c>
      <c r="AA1273" s="138">
        <v>51796</v>
      </c>
      <c r="AB1273" s="138">
        <v>1150</v>
      </c>
      <c r="AC1273" s="138">
        <v>1032</v>
      </c>
      <c r="AD1273" s="138">
        <v>3789</v>
      </c>
      <c r="AE1273" s="138">
        <v>29965</v>
      </c>
      <c r="AF1273" s="138">
        <v>6010</v>
      </c>
      <c r="AG1273" s="138">
        <v>10430</v>
      </c>
      <c r="AH1273" s="138">
        <v>22420</v>
      </c>
      <c r="AI1273" s="138">
        <v>12250</v>
      </c>
      <c r="AJ1273" s="138">
        <v>386120</v>
      </c>
      <c r="AK1273" s="128">
        <f t="shared" si="797"/>
        <v>0.16913</v>
      </c>
      <c r="AL1273" s="129">
        <f t="shared" si="798"/>
        <v>1.4354</v>
      </c>
      <c r="AM1273" s="129">
        <f t="shared" si="837"/>
        <v>2.5804499999999999</v>
      </c>
      <c r="AN1273" s="129">
        <f t="shared" si="837"/>
        <v>3.6193500000000003</v>
      </c>
      <c r="AO1273" s="129">
        <f t="shared" si="800"/>
        <v>10.635400000000001</v>
      </c>
      <c r="AP1273" s="129">
        <f t="shared" si="801"/>
        <v>3.8593500000000001</v>
      </c>
      <c r="AQ1273" s="129">
        <f t="shared" si="835"/>
        <v>0.22420000000000001</v>
      </c>
      <c r="AR1273" s="129">
        <f t="shared" si="836"/>
        <v>1.2249999999999999E-2</v>
      </c>
      <c r="AT1273" s="131">
        <f t="shared" si="824"/>
        <v>44371</v>
      </c>
      <c r="AU1273" s="132">
        <f t="shared" si="802"/>
        <v>0.29965000000000003</v>
      </c>
      <c r="AV1273" s="132">
        <f t="shared" si="803"/>
        <v>0.51796000000000009</v>
      </c>
      <c r="AW1273" s="132">
        <f t="shared" si="804"/>
        <v>0.48748000000000002</v>
      </c>
      <c r="AX1273" s="132">
        <f t="shared" si="805"/>
        <v>1.0320000000000001E-2</v>
      </c>
      <c r="AY1273" s="132">
        <f t="shared" si="806"/>
        <v>1.1500000000000002E-2</v>
      </c>
      <c r="AZ1273" s="132">
        <f t="shared" si="807"/>
        <v>0.26881000000000005</v>
      </c>
      <c r="BA1273" s="132">
        <f t="shared" si="808"/>
        <v>0.13941000000000001</v>
      </c>
      <c r="BB1273" s="132">
        <f t="shared" si="809"/>
        <v>0.60184000000000004</v>
      </c>
      <c r="BC1273" s="132">
        <f t="shared" si="810"/>
        <v>0.14817000000000002</v>
      </c>
      <c r="BD1273" s="132">
        <f t="shared" si="811"/>
        <v>0.14756000000000002</v>
      </c>
      <c r="BE1273" s="132">
        <f t="shared" si="812"/>
        <v>6.0100000000000008E-2</v>
      </c>
      <c r="BF1273" s="132">
        <f t="shared" si="813"/>
        <v>3.789E-2</v>
      </c>
      <c r="BG1273" s="132">
        <f t="shared" si="825"/>
        <v>1.043E-2</v>
      </c>
      <c r="BH1273" s="132"/>
      <c r="BI1273" s="132">
        <f t="shared" si="831"/>
        <v>1.4354</v>
      </c>
      <c r="BJ1273" s="132">
        <f t="shared" si="831"/>
        <v>2.5804499999999999</v>
      </c>
      <c r="BK1273" s="132">
        <f t="shared" si="831"/>
        <v>3.6193500000000003</v>
      </c>
      <c r="BL1273" s="132">
        <f t="shared" si="814"/>
        <v>0.29360000000000003</v>
      </c>
      <c r="BM1273" s="132">
        <f t="shared" si="826"/>
        <v>1.3905000000000001</v>
      </c>
      <c r="BN1273" s="132">
        <f t="shared" si="815"/>
        <v>0.87652000000000008</v>
      </c>
      <c r="BO1273" s="132"/>
      <c r="BP1273" s="132">
        <f t="shared" si="827"/>
        <v>3.8593500000000001</v>
      </c>
      <c r="BQ1273" s="132">
        <f t="shared" si="828"/>
        <v>10.635400000000001</v>
      </c>
      <c r="BR1273" s="132">
        <f t="shared" si="829"/>
        <v>0.38611999999999996</v>
      </c>
      <c r="BS1273" s="132">
        <f t="shared" si="816"/>
        <v>0.11192000000000001</v>
      </c>
      <c r="BT1273" s="132">
        <f t="shared" si="817"/>
        <v>1.3894</v>
      </c>
      <c r="BU1273" s="132"/>
      <c r="BV1273" s="132">
        <f t="shared" si="830"/>
        <v>0.24540000000000001</v>
      </c>
      <c r="BW1273" s="133">
        <f t="shared" si="832"/>
        <v>1.6229</v>
      </c>
      <c r="BX1273" s="133">
        <f t="shared" si="832"/>
        <v>1.5933000000000002</v>
      </c>
      <c r="BY1273" s="133">
        <f t="shared" si="818"/>
        <v>0.1188</v>
      </c>
      <c r="BZ1273" s="133">
        <f t="shared" si="819"/>
        <v>0.3649</v>
      </c>
      <c r="CA1273" s="133">
        <f t="shared" si="820"/>
        <v>1.15E-2</v>
      </c>
      <c r="CB1273" s="133">
        <f t="shared" si="821"/>
        <v>6.4655000000000005</v>
      </c>
      <c r="CC1273" s="133"/>
      <c r="CD1273" s="133">
        <f t="shared" si="822"/>
        <v>1.7000000000000002</v>
      </c>
    </row>
    <row r="1274" spans="1:82" ht="15.75" x14ac:dyDescent="0.25">
      <c r="A1274" s="125">
        <v>44372</v>
      </c>
      <c r="B1274" s="138">
        <v>14703</v>
      </c>
      <c r="C1274" s="138">
        <v>52247</v>
      </c>
      <c r="D1274" s="138">
        <v>73132</v>
      </c>
      <c r="E1274" s="138">
        <v>14080</v>
      </c>
      <c r="F1274" s="138">
        <v>44762</v>
      </c>
      <c r="G1274" s="138">
        <v>2804</v>
      </c>
      <c r="H1274" s="138">
        <v>17447</v>
      </c>
      <c r="I1274" s="138">
        <v>15776</v>
      </c>
      <c r="J1274" s="138">
        <v>107154</v>
      </c>
      <c r="K1274" s="138">
        <v>78355</v>
      </c>
      <c r="L1274" s="138">
        <v>3658</v>
      </c>
      <c r="M1274" s="138">
        <v>18817</v>
      </c>
      <c r="N1274" s="138">
        <v>103</v>
      </c>
      <c r="O1274" s="138">
        <v>13744</v>
      </c>
      <c r="P1274" s="146">
        <v>18500</v>
      </c>
      <c r="Q1274" s="138">
        <v>1228</v>
      </c>
      <c r="R1274" s="138">
        <v>14490</v>
      </c>
      <c r="S1274" s="138">
        <v>48171</v>
      </c>
      <c r="T1274" s="138">
        <v>11085</v>
      </c>
      <c r="U1274" s="138">
        <v>2940</v>
      </c>
      <c r="V1274" s="138">
        <v>27090</v>
      </c>
      <c r="W1274" s="138">
        <v>28801</v>
      </c>
      <c r="X1274" s="138">
        <v>15115</v>
      </c>
      <c r="Y1274" s="138">
        <v>13993</v>
      </c>
      <c r="Z1274" s="146">
        <v>14817</v>
      </c>
      <c r="AA1274" s="138">
        <v>52685</v>
      </c>
      <c r="AB1274" s="138">
        <v>1189</v>
      </c>
      <c r="AC1274" s="138">
        <v>1367</v>
      </c>
      <c r="AD1274" s="138">
        <v>3596</v>
      </c>
      <c r="AE1274" s="138">
        <v>32336</v>
      </c>
      <c r="AF1274" s="138">
        <v>6037</v>
      </c>
      <c r="AG1274" s="138">
        <v>3630</v>
      </c>
      <c r="AH1274" s="138">
        <v>29260</v>
      </c>
      <c r="AI1274" s="138">
        <v>27910</v>
      </c>
      <c r="AJ1274" s="138">
        <v>377240</v>
      </c>
      <c r="AK1274" s="128">
        <f t="shared" si="797"/>
        <v>0.18817</v>
      </c>
      <c r="AL1274" s="129">
        <f t="shared" si="798"/>
        <v>1.4703000000000002</v>
      </c>
      <c r="AM1274" s="129">
        <f t="shared" si="837"/>
        <v>2.6123500000000002</v>
      </c>
      <c r="AN1274" s="129">
        <f t="shared" si="837"/>
        <v>3.6566000000000001</v>
      </c>
      <c r="AO1274" s="129">
        <f t="shared" si="800"/>
        <v>10.715400000000001</v>
      </c>
      <c r="AP1274" s="129">
        <f t="shared" si="801"/>
        <v>3.9177500000000003</v>
      </c>
      <c r="AQ1274" s="129">
        <f t="shared" si="835"/>
        <v>0.29260000000000003</v>
      </c>
      <c r="AR1274" s="129">
        <f t="shared" si="836"/>
        <v>2.7909999999999997E-2</v>
      </c>
      <c r="AT1274" s="131">
        <f t="shared" si="824"/>
        <v>44372</v>
      </c>
      <c r="AU1274" s="132">
        <f t="shared" si="802"/>
        <v>0.32336000000000004</v>
      </c>
      <c r="AV1274" s="132">
        <f t="shared" si="803"/>
        <v>0.52685000000000004</v>
      </c>
      <c r="AW1274" s="132">
        <f t="shared" si="804"/>
        <v>0.48171000000000003</v>
      </c>
      <c r="AX1274" s="132">
        <f t="shared" si="805"/>
        <v>1.3670000000000002E-2</v>
      </c>
      <c r="AY1274" s="132">
        <f t="shared" si="806"/>
        <v>1.1890000000000001E-2</v>
      </c>
      <c r="AZ1274" s="132">
        <f t="shared" si="807"/>
        <v>0.27090000000000003</v>
      </c>
      <c r="BA1274" s="132">
        <f t="shared" si="808"/>
        <v>0.13993</v>
      </c>
      <c r="BB1274" s="132">
        <f t="shared" si="809"/>
        <v>0.57602000000000009</v>
      </c>
      <c r="BC1274" s="132">
        <f t="shared" si="810"/>
        <v>0.14817000000000002</v>
      </c>
      <c r="BD1274" s="132">
        <f t="shared" si="811"/>
        <v>0.15115000000000001</v>
      </c>
      <c r="BE1274" s="132">
        <f t="shared" si="812"/>
        <v>6.0370000000000007E-2</v>
      </c>
      <c r="BF1274" s="132">
        <f t="shared" si="813"/>
        <v>3.5960000000000006E-2</v>
      </c>
      <c r="BG1274" s="132">
        <f t="shared" si="825"/>
        <v>3.63E-3</v>
      </c>
      <c r="BH1274" s="132"/>
      <c r="BI1274" s="132">
        <f t="shared" si="831"/>
        <v>1.4703000000000002</v>
      </c>
      <c r="BJ1274" s="132">
        <f t="shared" si="831"/>
        <v>2.6123500000000002</v>
      </c>
      <c r="BK1274" s="132">
        <f t="shared" si="831"/>
        <v>3.6566000000000001</v>
      </c>
      <c r="BL1274" s="132">
        <f t="shared" si="814"/>
        <v>0.29400000000000004</v>
      </c>
      <c r="BM1274" s="132">
        <f t="shared" si="826"/>
        <v>1.4080000000000001</v>
      </c>
      <c r="BN1274" s="132">
        <f t="shared" si="815"/>
        <v>0.89524000000000004</v>
      </c>
      <c r="BO1274" s="132"/>
      <c r="BP1274" s="132">
        <f t="shared" si="827"/>
        <v>3.9177500000000003</v>
      </c>
      <c r="BQ1274" s="132">
        <f t="shared" si="828"/>
        <v>10.715400000000001</v>
      </c>
      <c r="BR1274" s="132">
        <f t="shared" si="829"/>
        <v>0.37723999999999996</v>
      </c>
      <c r="BS1274" s="132">
        <f t="shared" si="816"/>
        <v>0.11085</v>
      </c>
      <c r="BT1274" s="132">
        <f t="shared" si="817"/>
        <v>1.4490000000000001</v>
      </c>
      <c r="BU1274" s="132"/>
      <c r="BV1274" s="132">
        <f t="shared" si="830"/>
        <v>0.28040000000000004</v>
      </c>
      <c r="BW1274" s="133">
        <f t="shared" si="832"/>
        <v>1.7447000000000001</v>
      </c>
      <c r="BX1274" s="133">
        <f t="shared" si="832"/>
        <v>1.5776000000000001</v>
      </c>
      <c r="BY1274" s="133">
        <f t="shared" si="818"/>
        <v>0.12280000000000001</v>
      </c>
      <c r="BZ1274" s="133">
        <f t="shared" si="819"/>
        <v>0.36580000000000001</v>
      </c>
      <c r="CA1274" s="133">
        <f t="shared" si="820"/>
        <v>1.03E-2</v>
      </c>
      <c r="CB1274" s="133">
        <f t="shared" si="821"/>
        <v>6.8719999999999999</v>
      </c>
      <c r="CC1274" s="133"/>
      <c r="CD1274" s="133">
        <f t="shared" si="822"/>
        <v>1.85</v>
      </c>
    </row>
    <row r="1275" spans="1:82" ht="15.75" x14ac:dyDescent="0.25">
      <c r="A1275" s="125">
        <v>44373</v>
      </c>
      <c r="B1275" s="138">
        <v>15343</v>
      </c>
      <c r="C1275" s="138">
        <v>53682</v>
      </c>
      <c r="D1275" s="138">
        <v>74068</v>
      </c>
      <c r="E1275" s="138">
        <v>14389</v>
      </c>
      <c r="F1275" s="138">
        <v>46682</v>
      </c>
      <c r="G1275" s="138">
        <v>3227</v>
      </c>
      <c r="H1275" s="138">
        <v>18855</v>
      </c>
      <c r="I1275" s="138">
        <v>15907</v>
      </c>
      <c r="J1275" s="138">
        <v>109623</v>
      </c>
      <c r="K1275" s="138">
        <v>80321</v>
      </c>
      <c r="L1275" s="138">
        <v>3686</v>
      </c>
      <c r="M1275" s="138">
        <v>19674</v>
      </c>
      <c r="N1275" s="138">
        <v>72</v>
      </c>
      <c r="O1275" s="138">
        <v>14646</v>
      </c>
      <c r="P1275" s="146">
        <v>20000</v>
      </c>
      <c r="Q1275" s="138">
        <v>1239</v>
      </c>
      <c r="R1275" s="138">
        <v>14821</v>
      </c>
      <c r="S1275" s="138">
        <v>47441</v>
      </c>
      <c r="T1275" s="138">
        <v>11073</v>
      </c>
      <c r="U1275" s="138">
        <v>2816</v>
      </c>
      <c r="V1275" s="138">
        <v>28733</v>
      </c>
      <c r="W1275" s="138">
        <v>30405</v>
      </c>
      <c r="X1275" s="138">
        <v>16726</v>
      </c>
      <c r="Y1275" s="138">
        <v>14219</v>
      </c>
      <c r="Z1275" s="146">
        <v>14817</v>
      </c>
      <c r="AA1275" s="138">
        <v>53981</v>
      </c>
      <c r="AB1275" s="138">
        <v>1392</v>
      </c>
      <c r="AC1275" s="138">
        <v>1658</v>
      </c>
      <c r="AD1275" s="138">
        <v>3679</v>
      </c>
      <c r="AE1275" s="138">
        <v>37402</v>
      </c>
      <c r="AF1275" s="138">
        <v>5833</v>
      </c>
      <c r="AG1275" s="138">
        <v>11010</v>
      </c>
      <c r="AH1275" s="138">
        <v>26290</v>
      </c>
      <c r="AI1275" s="138">
        <v>17870</v>
      </c>
      <c r="AJ1275" s="138">
        <v>384080</v>
      </c>
      <c r="AK1275" s="128">
        <f t="shared" si="797"/>
        <v>0.19674000000000003</v>
      </c>
      <c r="AL1275" s="129">
        <f t="shared" si="798"/>
        <v>1.5343</v>
      </c>
      <c r="AM1275" s="129">
        <f t="shared" si="837"/>
        <v>2.6840999999999999</v>
      </c>
      <c r="AN1275" s="129">
        <f t="shared" si="837"/>
        <v>3.7034000000000002</v>
      </c>
      <c r="AO1275" s="129">
        <f t="shared" si="800"/>
        <v>10.962300000000001</v>
      </c>
      <c r="AP1275" s="129">
        <f t="shared" si="801"/>
        <v>4.0160499999999999</v>
      </c>
      <c r="AQ1275" s="129">
        <f t="shared" si="835"/>
        <v>0.26290000000000002</v>
      </c>
      <c r="AR1275" s="129">
        <f t="shared" si="836"/>
        <v>1.787E-2</v>
      </c>
      <c r="AT1275" s="131">
        <f t="shared" si="824"/>
        <v>44373</v>
      </c>
      <c r="AU1275" s="132">
        <f t="shared" si="802"/>
        <v>0.37402000000000002</v>
      </c>
      <c r="AV1275" s="132">
        <f t="shared" si="803"/>
        <v>0.53981000000000001</v>
      </c>
      <c r="AW1275" s="132">
        <f t="shared" si="804"/>
        <v>0.47441000000000005</v>
      </c>
      <c r="AX1275" s="132">
        <f t="shared" si="805"/>
        <v>1.6580000000000001E-2</v>
      </c>
      <c r="AY1275" s="132">
        <f t="shared" si="806"/>
        <v>1.3920000000000002E-2</v>
      </c>
      <c r="AZ1275" s="132">
        <f t="shared" si="807"/>
        <v>0.28733000000000003</v>
      </c>
      <c r="BA1275" s="132">
        <f t="shared" si="808"/>
        <v>0.14219000000000001</v>
      </c>
      <c r="BB1275" s="132">
        <f t="shared" si="809"/>
        <v>0.60810000000000008</v>
      </c>
      <c r="BC1275" s="132">
        <f t="shared" si="810"/>
        <v>0.14817000000000002</v>
      </c>
      <c r="BD1275" s="132">
        <f t="shared" si="811"/>
        <v>0.16726000000000002</v>
      </c>
      <c r="BE1275" s="132">
        <f t="shared" si="812"/>
        <v>5.8330000000000007E-2</v>
      </c>
      <c r="BF1275" s="132">
        <f t="shared" si="813"/>
        <v>3.6790000000000003E-2</v>
      </c>
      <c r="BG1275" s="132">
        <f t="shared" si="825"/>
        <v>1.1009999999999999E-2</v>
      </c>
      <c r="BH1275" s="132"/>
      <c r="BI1275" s="132">
        <f t="shared" si="831"/>
        <v>1.5343</v>
      </c>
      <c r="BJ1275" s="132">
        <f t="shared" si="831"/>
        <v>2.6840999999999999</v>
      </c>
      <c r="BK1275" s="132">
        <f t="shared" si="831"/>
        <v>3.7034000000000002</v>
      </c>
      <c r="BL1275" s="132">
        <f t="shared" si="814"/>
        <v>0.28160000000000002</v>
      </c>
      <c r="BM1275" s="132">
        <f t="shared" si="826"/>
        <v>1.4389000000000001</v>
      </c>
      <c r="BN1275" s="132">
        <f t="shared" si="815"/>
        <v>0.93364000000000003</v>
      </c>
      <c r="BO1275" s="132"/>
      <c r="BP1275" s="132">
        <f t="shared" si="827"/>
        <v>4.0160499999999999</v>
      </c>
      <c r="BQ1275" s="132">
        <f t="shared" si="828"/>
        <v>10.962300000000001</v>
      </c>
      <c r="BR1275" s="132">
        <f t="shared" si="829"/>
        <v>0.38407999999999998</v>
      </c>
      <c r="BS1275" s="132">
        <f t="shared" si="816"/>
        <v>0.11073000000000001</v>
      </c>
      <c r="BT1275" s="132">
        <f t="shared" si="817"/>
        <v>1.4821</v>
      </c>
      <c r="BU1275" s="132"/>
      <c r="BV1275" s="132">
        <f t="shared" si="830"/>
        <v>0.32270000000000004</v>
      </c>
      <c r="BW1275" s="133">
        <f t="shared" si="832"/>
        <v>1.8855000000000002</v>
      </c>
      <c r="BX1275" s="133">
        <f t="shared" si="832"/>
        <v>1.5907</v>
      </c>
      <c r="BY1275" s="133">
        <f t="shared" si="818"/>
        <v>0.12390000000000001</v>
      </c>
      <c r="BZ1275" s="133">
        <f t="shared" si="819"/>
        <v>0.36860000000000004</v>
      </c>
      <c r="CA1275" s="133">
        <f t="shared" si="820"/>
        <v>7.2000000000000007E-3</v>
      </c>
      <c r="CB1275" s="133">
        <f t="shared" si="821"/>
        <v>7.3230000000000004</v>
      </c>
      <c r="CC1275" s="133"/>
      <c r="CD1275" s="133">
        <f t="shared" si="822"/>
        <v>2</v>
      </c>
    </row>
    <row r="1276" spans="1:82" ht="15.75" x14ac:dyDescent="0.25">
      <c r="A1276" s="125">
        <v>44374</v>
      </c>
      <c r="B1276" s="138">
        <v>15194</v>
      </c>
      <c r="C1276" s="138">
        <v>54174</v>
      </c>
      <c r="D1276" s="138">
        <v>73868</v>
      </c>
      <c r="E1276" s="138">
        <v>14721</v>
      </c>
      <c r="F1276" s="138">
        <v>48526</v>
      </c>
      <c r="G1276" s="138">
        <v>3155</v>
      </c>
      <c r="H1276" s="138">
        <v>18363</v>
      </c>
      <c r="I1276" s="138">
        <v>15671</v>
      </c>
      <c r="J1276" s="138">
        <v>110891</v>
      </c>
      <c r="K1276" s="138">
        <v>82009</v>
      </c>
      <c r="L1276" s="138">
        <v>3480</v>
      </c>
      <c r="M1276" s="138">
        <v>20207</v>
      </c>
      <c r="N1276" s="138">
        <v>74</v>
      </c>
      <c r="O1276" s="138">
        <v>14251</v>
      </c>
      <c r="P1276" s="146">
        <v>20000</v>
      </c>
      <c r="Q1276" s="138">
        <v>1478</v>
      </c>
      <c r="R1276" s="138">
        <v>14369</v>
      </c>
      <c r="S1276" s="138">
        <v>47276</v>
      </c>
      <c r="T1276" s="138">
        <v>11376</v>
      </c>
      <c r="U1276" s="138">
        <v>2950</v>
      </c>
      <c r="V1276" s="138">
        <v>29551</v>
      </c>
      <c r="W1276" s="138">
        <v>29905</v>
      </c>
      <c r="X1276" s="138">
        <v>16816</v>
      </c>
      <c r="Y1276" s="138">
        <v>13806</v>
      </c>
      <c r="Z1276" s="146">
        <v>14817</v>
      </c>
      <c r="AA1276" s="138">
        <v>53619</v>
      </c>
      <c r="AB1276" s="138">
        <v>1347</v>
      </c>
      <c r="AC1276" s="138">
        <v>1790</v>
      </c>
      <c r="AD1276" s="138">
        <v>3714</v>
      </c>
      <c r="AE1276" s="138">
        <v>41869</v>
      </c>
      <c r="AF1276" s="138">
        <v>5768</v>
      </c>
      <c r="AG1276" s="138">
        <v>4340</v>
      </c>
      <c r="AH1276" s="138">
        <v>26450</v>
      </c>
      <c r="AI1276" s="138">
        <v>27700</v>
      </c>
      <c r="AJ1276" s="138">
        <v>383080</v>
      </c>
      <c r="AK1276" s="128">
        <f t="shared" si="797"/>
        <v>0.20207000000000003</v>
      </c>
      <c r="AL1276" s="129">
        <f t="shared" si="798"/>
        <v>1.5194000000000001</v>
      </c>
      <c r="AM1276" s="129">
        <f t="shared" si="837"/>
        <v>2.7087000000000003</v>
      </c>
      <c r="AN1276" s="129">
        <f t="shared" si="837"/>
        <v>3.6934</v>
      </c>
      <c r="AO1276" s="129">
        <f t="shared" si="800"/>
        <v>11.0891</v>
      </c>
      <c r="AP1276" s="129">
        <f t="shared" si="801"/>
        <v>4.1004500000000004</v>
      </c>
      <c r="AQ1276" s="129">
        <f t="shared" si="835"/>
        <v>0.26450000000000001</v>
      </c>
      <c r="AR1276" s="129">
        <f t="shared" si="836"/>
        <v>2.7699999999999999E-2</v>
      </c>
      <c r="AT1276" s="131">
        <f t="shared" si="824"/>
        <v>44374</v>
      </c>
      <c r="AU1276" s="132">
        <f t="shared" si="802"/>
        <v>0.41869000000000001</v>
      </c>
      <c r="AV1276" s="132">
        <f t="shared" si="803"/>
        <v>0.53619000000000006</v>
      </c>
      <c r="AW1276" s="132">
        <f t="shared" si="804"/>
        <v>0.47276000000000001</v>
      </c>
      <c r="AX1276" s="132">
        <f t="shared" si="805"/>
        <v>1.7900000000000003E-2</v>
      </c>
      <c r="AY1276" s="132">
        <f t="shared" si="806"/>
        <v>1.3470000000000001E-2</v>
      </c>
      <c r="AZ1276" s="132">
        <f t="shared" si="807"/>
        <v>0.29551000000000005</v>
      </c>
      <c r="BA1276" s="132">
        <f t="shared" si="808"/>
        <v>0.13806000000000002</v>
      </c>
      <c r="BB1276" s="132">
        <f t="shared" si="809"/>
        <v>0.59810000000000008</v>
      </c>
      <c r="BC1276" s="132">
        <f t="shared" si="810"/>
        <v>0.14817000000000002</v>
      </c>
      <c r="BD1276" s="132">
        <f t="shared" si="811"/>
        <v>0.16816</v>
      </c>
      <c r="BE1276" s="132">
        <f t="shared" si="812"/>
        <v>5.7680000000000002E-2</v>
      </c>
      <c r="BF1276" s="132">
        <f t="shared" si="813"/>
        <v>3.7140000000000006E-2</v>
      </c>
      <c r="BG1276" s="132">
        <f t="shared" si="825"/>
        <v>4.3400000000000001E-3</v>
      </c>
      <c r="BH1276" s="132"/>
      <c r="BI1276" s="132">
        <f t="shared" si="831"/>
        <v>1.5194000000000001</v>
      </c>
      <c r="BJ1276" s="132">
        <f t="shared" si="831"/>
        <v>2.7087000000000003</v>
      </c>
      <c r="BK1276" s="132">
        <f t="shared" si="831"/>
        <v>3.6934</v>
      </c>
      <c r="BL1276" s="132">
        <f t="shared" si="814"/>
        <v>0.29500000000000004</v>
      </c>
      <c r="BM1276" s="132">
        <f t="shared" si="826"/>
        <v>1.4721</v>
      </c>
      <c r="BN1276" s="132">
        <f t="shared" si="815"/>
        <v>0.97052000000000005</v>
      </c>
      <c r="BO1276" s="132"/>
      <c r="BP1276" s="132">
        <f t="shared" si="827"/>
        <v>4.1004500000000004</v>
      </c>
      <c r="BQ1276" s="132">
        <f t="shared" si="828"/>
        <v>11.0891</v>
      </c>
      <c r="BR1276" s="132">
        <f t="shared" si="829"/>
        <v>0.38307999999999998</v>
      </c>
      <c r="BS1276" s="132">
        <f t="shared" si="816"/>
        <v>0.11376000000000001</v>
      </c>
      <c r="BT1276" s="132">
        <f t="shared" si="817"/>
        <v>1.4369000000000001</v>
      </c>
      <c r="BU1276" s="132"/>
      <c r="BV1276" s="132">
        <f t="shared" si="830"/>
        <v>0.3155</v>
      </c>
      <c r="BW1276" s="133">
        <f t="shared" si="832"/>
        <v>1.8363</v>
      </c>
      <c r="BX1276" s="133">
        <f t="shared" si="832"/>
        <v>1.5671000000000002</v>
      </c>
      <c r="BY1276" s="133">
        <f t="shared" si="818"/>
        <v>0.14780000000000001</v>
      </c>
      <c r="BZ1276" s="133">
        <f t="shared" si="819"/>
        <v>0.34800000000000003</v>
      </c>
      <c r="CA1276" s="133">
        <f t="shared" si="820"/>
        <v>7.4000000000000003E-3</v>
      </c>
      <c r="CB1276" s="133">
        <f t="shared" si="821"/>
        <v>7.1254999999999997</v>
      </c>
      <c r="CC1276" s="133"/>
      <c r="CD1276" s="133">
        <f t="shared" si="822"/>
        <v>2</v>
      </c>
    </row>
    <row r="1277" spans="1:82" ht="15.75" x14ac:dyDescent="0.25">
      <c r="A1277" s="125">
        <v>44375</v>
      </c>
      <c r="B1277" s="138">
        <v>14680</v>
      </c>
      <c r="C1277" s="138">
        <v>52034</v>
      </c>
      <c r="D1277" s="138">
        <v>73054</v>
      </c>
      <c r="E1277" s="138">
        <v>15025</v>
      </c>
      <c r="F1277" s="138">
        <v>45842</v>
      </c>
      <c r="G1277" s="138">
        <v>2476</v>
      </c>
      <c r="H1277" s="138">
        <v>15596</v>
      </c>
      <c r="I1277" s="138">
        <v>13577</v>
      </c>
      <c r="J1277" s="138">
        <v>108925</v>
      </c>
      <c r="K1277" s="138">
        <v>81045</v>
      </c>
      <c r="L1277" s="138">
        <v>3314</v>
      </c>
      <c r="M1277" s="138">
        <v>17962</v>
      </c>
      <c r="N1277" s="138">
        <v>103</v>
      </c>
      <c r="O1277" s="138">
        <v>12994</v>
      </c>
      <c r="P1277" s="146">
        <v>17000</v>
      </c>
      <c r="Q1277" s="138">
        <v>1460</v>
      </c>
      <c r="R1277" s="138">
        <v>14269</v>
      </c>
      <c r="S1277" s="138">
        <v>50150</v>
      </c>
      <c r="T1277" s="138">
        <v>11486</v>
      </c>
      <c r="U1277" s="138">
        <v>2837</v>
      </c>
      <c r="V1277" s="138">
        <v>28057</v>
      </c>
      <c r="W1277" s="138">
        <v>30040</v>
      </c>
      <c r="X1277" s="138">
        <v>15809</v>
      </c>
      <c r="Y1277" s="138">
        <v>13528</v>
      </c>
      <c r="Z1277" s="146">
        <v>14817</v>
      </c>
      <c r="AA1277" s="138">
        <v>51983</v>
      </c>
      <c r="AB1277" s="138">
        <v>1015</v>
      </c>
      <c r="AC1277" s="138">
        <v>1391</v>
      </c>
      <c r="AD1277" s="138">
        <v>3469</v>
      </c>
      <c r="AE1277" s="138">
        <v>46274</v>
      </c>
      <c r="AF1277" s="138">
        <v>6218</v>
      </c>
      <c r="AG1277" s="138">
        <v>0</v>
      </c>
      <c r="AH1277" s="138">
        <v>49430</v>
      </c>
      <c r="AI1277" s="138">
        <v>40130</v>
      </c>
      <c r="AJ1277" s="138">
        <v>377720</v>
      </c>
      <c r="AK1277" s="128">
        <f t="shared" si="797"/>
        <v>0.17962</v>
      </c>
      <c r="AL1277" s="129">
        <f t="shared" si="798"/>
        <v>1.468</v>
      </c>
      <c r="AM1277" s="129">
        <f t="shared" si="837"/>
        <v>2.6017000000000001</v>
      </c>
      <c r="AN1277" s="129">
        <f t="shared" si="837"/>
        <v>3.6527000000000003</v>
      </c>
      <c r="AO1277" s="129">
        <f t="shared" si="800"/>
        <v>10.8925</v>
      </c>
      <c r="AP1277" s="129">
        <f t="shared" si="801"/>
        <v>4.0522499999999999</v>
      </c>
      <c r="AQ1277" s="129">
        <f t="shared" si="835"/>
        <v>0.49430000000000002</v>
      </c>
      <c r="AR1277" s="129">
        <f t="shared" si="836"/>
        <v>4.0129999999999999E-2</v>
      </c>
      <c r="AT1277" s="131">
        <f t="shared" si="824"/>
        <v>44375</v>
      </c>
      <c r="AU1277" s="132">
        <f t="shared" si="802"/>
        <v>0.46274000000000004</v>
      </c>
      <c r="AV1277" s="132">
        <f t="shared" si="803"/>
        <v>0.51983000000000001</v>
      </c>
      <c r="AW1277" s="132">
        <f t="shared" si="804"/>
        <v>0.50150000000000006</v>
      </c>
      <c r="AX1277" s="132">
        <f t="shared" si="805"/>
        <v>1.391E-2</v>
      </c>
      <c r="AY1277" s="132">
        <f t="shared" si="806"/>
        <v>1.0150000000000001E-2</v>
      </c>
      <c r="AZ1277" s="132">
        <f t="shared" si="807"/>
        <v>0.28057000000000004</v>
      </c>
      <c r="BA1277" s="132">
        <f t="shared" si="808"/>
        <v>0.13528000000000001</v>
      </c>
      <c r="BB1277" s="132">
        <f t="shared" si="809"/>
        <v>0.6008</v>
      </c>
      <c r="BC1277" s="132">
        <f t="shared" si="810"/>
        <v>0.14817000000000002</v>
      </c>
      <c r="BD1277" s="132">
        <f t="shared" si="811"/>
        <v>0.15809000000000001</v>
      </c>
      <c r="BE1277" s="132">
        <f t="shared" si="812"/>
        <v>6.2180000000000006E-2</v>
      </c>
      <c r="BF1277" s="132">
        <f t="shared" si="813"/>
        <v>3.4690000000000006E-2</v>
      </c>
      <c r="BG1277" s="132">
        <f t="shared" si="825"/>
        <v>0</v>
      </c>
      <c r="BH1277" s="132"/>
      <c r="BI1277" s="132">
        <f t="shared" si="831"/>
        <v>1.468</v>
      </c>
      <c r="BJ1277" s="132">
        <f t="shared" si="831"/>
        <v>2.6017000000000001</v>
      </c>
      <c r="BK1277" s="132">
        <f t="shared" si="831"/>
        <v>3.6527000000000003</v>
      </c>
      <c r="BL1277" s="132">
        <f t="shared" si="814"/>
        <v>0.28370000000000001</v>
      </c>
      <c r="BM1277" s="132">
        <f t="shared" si="826"/>
        <v>1.5025000000000002</v>
      </c>
      <c r="BN1277" s="132">
        <f t="shared" si="815"/>
        <v>0.9168400000000001</v>
      </c>
      <c r="BO1277" s="132"/>
      <c r="BP1277" s="132">
        <f t="shared" si="827"/>
        <v>4.0522499999999999</v>
      </c>
      <c r="BQ1277" s="132">
        <f t="shared" si="828"/>
        <v>10.8925</v>
      </c>
      <c r="BR1277" s="132">
        <f t="shared" si="829"/>
        <v>0.37772</v>
      </c>
      <c r="BS1277" s="132">
        <f t="shared" si="816"/>
        <v>0.11486</v>
      </c>
      <c r="BT1277" s="132">
        <f t="shared" si="817"/>
        <v>1.4269000000000001</v>
      </c>
      <c r="BU1277" s="132"/>
      <c r="BV1277" s="132">
        <f t="shared" si="830"/>
        <v>0.24760000000000001</v>
      </c>
      <c r="BW1277" s="133">
        <f t="shared" si="832"/>
        <v>1.5596000000000001</v>
      </c>
      <c r="BX1277" s="133">
        <f t="shared" si="832"/>
        <v>1.3577000000000001</v>
      </c>
      <c r="BY1277" s="133">
        <f t="shared" si="818"/>
        <v>0.14600000000000002</v>
      </c>
      <c r="BZ1277" s="133">
        <f t="shared" si="819"/>
        <v>0.33140000000000003</v>
      </c>
      <c r="CA1277" s="133">
        <f t="shared" si="820"/>
        <v>1.03E-2</v>
      </c>
      <c r="CB1277" s="133">
        <f t="shared" si="821"/>
        <v>6.4969999999999999</v>
      </c>
      <c r="CC1277" s="133"/>
      <c r="CD1277" s="133">
        <f t="shared" si="822"/>
        <v>1.7000000000000002</v>
      </c>
    </row>
    <row r="1278" spans="1:82" ht="15.75" x14ac:dyDescent="0.25">
      <c r="A1278" s="125">
        <v>44376</v>
      </c>
      <c r="B1278" s="138">
        <v>14475</v>
      </c>
      <c r="C1278" s="138">
        <v>51626</v>
      </c>
      <c r="D1278" s="138">
        <v>72315</v>
      </c>
      <c r="E1278" s="138">
        <v>14599</v>
      </c>
      <c r="F1278" s="138">
        <v>45807</v>
      </c>
      <c r="G1278" s="138">
        <v>2068</v>
      </c>
      <c r="H1278" s="138">
        <v>14582</v>
      </c>
      <c r="I1278" s="138">
        <v>12597</v>
      </c>
      <c r="J1278" s="138">
        <v>107715</v>
      </c>
      <c r="K1278" s="138">
        <v>79435</v>
      </c>
      <c r="L1278" s="138">
        <v>3248</v>
      </c>
      <c r="M1278" s="138">
        <v>17699</v>
      </c>
      <c r="N1278" s="138">
        <v>107</v>
      </c>
      <c r="O1278" s="138">
        <v>12848</v>
      </c>
      <c r="P1278" s="146">
        <v>17000</v>
      </c>
      <c r="Q1278" s="138">
        <v>1500</v>
      </c>
      <c r="R1278" s="138">
        <v>14486</v>
      </c>
      <c r="S1278" s="138">
        <v>49994</v>
      </c>
      <c r="T1278" s="138">
        <v>10095</v>
      </c>
      <c r="U1278" s="138">
        <v>2766</v>
      </c>
      <c r="V1278" s="138">
        <v>27761</v>
      </c>
      <c r="W1278" s="138">
        <v>30775</v>
      </c>
      <c r="X1278" s="138">
        <v>15069</v>
      </c>
      <c r="Y1278" s="138">
        <v>14267</v>
      </c>
      <c r="Z1278" s="146">
        <v>14817</v>
      </c>
      <c r="AA1278" s="138">
        <v>52496</v>
      </c>
      <c r="AB1278" s="138">
        <v>1022</v>
      </c>
      <c r="AC1278" s="138">
        <v>1111</v>
      </c>
      <c r="AD1278" s="138">
        <v>5932</v>
      </c>
      <c r="AE1278" s="138">
        <v>53063</v>
      </c>
      <c r="AF1278" s="138">
        <v>6430</v>
      </c>
      <c r="AG1278" s="138">
        <v>10650</v>
      </c>
      <c r="AH1278" s="138">
        <v>22350</v>
      </c>
      <c r="AI1278" s="138">
        <v>18800</v>
      </c>
      <c r="AJ1278" s="138">
        <v>383900</v>
      </c>
      <c r="AK1278" s="128">
        <f t="shared" si="797"/>
        <v>0.17699000000000001</v>
      </c>
      <c r="AL1278" s="129">
        <f t="shared" si="798"/>
        <v>1.4475</v>
      </c>
      <c r="AM1278" s="129">
        <f t="shared" si="837"/>
        <v>2.5813000000000001</v>
      </c>
      <c r="AN1278" s="129">
        <f t="shared" si="837"/>
        <v>3.6157500000000002</v>
      </c>
      <c r="AO1278" s="129">
        <f t="shared" si="800"/>
        <v>10.7715</v>
      </c>
      <c r="AP1278" s="129">
        <f t="shared" si="801"/>
        <v>3.9717500000000001</v>
      </c>
      <c r="AQ1278" s="129">
        <f t="shared" si="835"/>
        <v>0.22350000000000003</v>
      </c>
      <c r="AR1278" s="129">
        <f t="shared" si="836"/>
        <v>1.8800000000000001E-2</v>
      </c>
      <c r="AT1278" s="131">
        <f t="shared" si="824"/>
        <v>44376</v>
      </c>
      <c r="AU1278" s="132">
        <f t="shared" si="802"/>
        <v>0.53063000000000005</v>
      </c>
      <c r="AV1278" s="132">
        <f t="shared" si="803"/>
        <v>0.52496000000000009</v>
      </c>
      <c r="AW1278" s="132">
        <f t="shared" si="804"/>
        <v>0.49994000000000005</v>
      </c>
      <c r="AX1278" s="132">
        <f t="shared" si="805"/>
        <v>1.111E-2</v>
      </c>
      <c r="AY1278" s="132">
        <f t="shared" si="806"/>
        <v>1.0220000000000002E-2</v>
      </c>
      <c r="AZ1278" s="132">
        <f t="shared" si="807"/>
        <v>0.27761000000000002</v>
      </c>
      <c r="BA1278" s="132">
        <f t="shared" si="808"/>
        <v>0.14267000000000002</v>
      </c>
      <c r="BB1278" s="132">
        <f t="shared" si="809"/>
        <v>0.61550000000000005</v>
      </c>
      <c r="BC1278" s="132">
        <f t="shared" si="810"/>
        <v>0.14817000000000002</v>
      </c>
      <c r="BD1278" s="132">
        <f t="shared" si="811"/>
        <v>0.15069000000000002</v>
      </c>
      <c r="BE1278" s="132">
        <f t="shared" si="812"/>
        <v>6.430000000000001E-2</v>
      </c>
      <c r="BF1278" s="132">
        <f t="shared" si="813"/>
        <v>5.9320000000000005E-2</v>
      </c>
      <c r="BG1278" s="132">
        <f t="shared" si="825"/>
        <v>1.065E-2</v>
      </c>
      <c r="BH1278" s="132"/>
      <c r="BI1278" s="132">
        <f t="shared" si="831"/>
        <v>1.4475</v>
      </c>
      <c r="BJ1278" s="132">
        <f t="shared" si="831"/>
        <v>2.5813000000000001</v>
      </c>
      <c r="BK1278" s="132">
        <f t="shared" si="831"/>
        <v>3.6157500000000002</v>
      </c>
      <c r="BL1278" s="132">
        <f t="shared" si="814"/>
        <v>0.27660000000000001</v>
      </c>
      <c r="BM1278" s="132">
        <f t="shared" si="826"/>
        <v>1.4599</v>
      </c>
      <c r="BN1278" s="132">
        <f t="shared" si="815"/>
        <v>0.91614000000000007</v>
      </c>
      <c r="BO1278" s="132"/>
      <c r="BP1278" s="132">
        <f t="shared" si="827"/>
        <v>3.9717500000000001</v>
      </c>
      <c r="BQ1278" s="132">
        <f t="shared" si="828"/>
        <v>10.7715</v>
      </c>
      <c r="BR1278" s="132">
        <f t="shared" si="829"/>
        <v>0.38389999999999996</v>
      </c>
      <c r="BS1278" s="132">
        <f t="shared" si="816"/>
        <v>0.10095000000000001</v>
      </c>
      <c r="BT1278" s="132">
        <f t="shared" si="817"/>
        <v>1.4486000000000001</v>
      </c>
      <c r="BU1278" s="132"/>
      <c r="BV1278" s="132">
        <f t="shared" si="830"/>
        <v>0.20680000000000001</v>
      </c>
      <c r="BW1278" s="133">
        <f t="shared" si="832"/>
        <v>1.4582000000000002</v>
      </c>
      <c r="BX1278" s="133">
        <f t="shared" si="832"/>
        <v>1.2597</v>
      </c>
      <c r="BY1278" s="133">
        <f t="shared" si="818"/>
        <v>0.15</v>
      </c>
      <c r="BZ1278" s="133">
        <f t="shared" si="819"/>
        <v>0.32480000000000003</v>
      </c>
      <c r="CA1278" s="133">
        <f t="shared" si="820"/>
        <v>1.0700000000000001E-2</v>
      </c>
      <c r="CB1278" s="133">
        <f t="shared" si="821"/>
        <v>6.4240000000000004</v>
      </c>
      <c r="CC1278" s="133"/>
      <c r="CD1278" s="133">
        <f t="shared" si="822"/>
        <v>1.7000000000000002</v>
      </c>
    </row>
    <row r="1279" spans="1:82" ht="15.75" x14ac:dyDescent="0.25">
      <c r="A1279" s="125">
        <v>44377</v>
      </c>
      <c r="B1279" s="138">
        <v>14294</v>
      </c>
      <c r="C1279" s="138">
        <v>51247</v>
      </c>
      <c r="D1279" s="138">
        <v>71903</v>
      </c>
      <c r="E1279" s="138">
        <v>14476</v>
      </c>
      <c r="F1279" s="138">
        <v>45884</v>
      </c>
      <c r="G1279" s="138">
        <v>2112</v>
      </c>
      <c r="H1279" s="138">
        <v>14506</v>
      </c>
      <c r="I1279" s="138">
        <v>12633</v>
      </c>
      <c r="J1279" s="138">
        <v>107439</v>
      </c>
      <c r="K1279" s="138">
        <v>79700</v>
      </c>
      <c r="L1279" s="138">
        <v>3166</v>
      </c>
      <c r="M1279" s="138">
        <v>17491</v>
      </c>
      <c r="N1279" s="138">
        <v>119</v>
      </c>
      <c r="O1279" s="138">
        <v>12843</v>
      </c>
      <c r="P1279" s="146">
        <v>17000</v>
      </c>
      <c r="Q1279" s="138">
        <v>1342</v>
      </c>
      <c r="R1279" s="138">
        <v>14708</v>
      </c>
      <c r="S1279" s="138">
        <v>48740</v>
      </c>
      <c r="T1279" s="138">
        <v>9878</v>
      </c>
      <c r="U1279" s="138">
        <v>2655</v>
      </c>
      <c r="V1279" s="138">
        <v>27552</v>
      </c>
      <c r="W1279" s="138">
        <v>29881</v>
      </c>
      <c r="X1279" s="138">
        <v>14478</v>
      </c>
      <c r="Y1279" s="138">
        <v>13997</v>
      </c>
      <c r="Z1279" s="146">
        <v>14817</v>
      </c>
      <c r="AA1279" s="138">
        <v>51499</v>
      </c>
      <c r="AB1279" s="138">
        <v>1079</v>
      </c>
      <c r="AC1279" s="138">
        <v>1317</v>
      </c>
      <c r="AD1279" s="138">
        <v>4753</v>
      </c>
      <c r="AE1279" s="138">
        <v>39682</v>
      </c>
      <c r="AF1279" s="138">
        <v>6306</v>
      </c>
      <c r="AG1279" s="138">
        <v>0</v>
      </c>
      <c r="AH1279" s="138">
        <v>44210</v>
      </c>
      <c r="AI1279" s="138">
        <v>36710</v>
      </c>
      <c r="AJ1279" s="138">
        <v>377800</v>
      </c>
      <c r="AK1279" s="128">
        <f>(M1279)*0.00001</f>
        <v>0.17491000000000001</v>
      </c>
      <c r="AL1279" s="129">
        <f>(B1279)*0.0001</f>
        <v>1.4294</v>
      </c>
      <c r="AM1279" s="129">
        <f>(C1279)*0.00005</f>
        <v>2.5623499999999999</v>
      </c>
      <c r="AN1279" s="129">
        <f>(D1279)*0.00005</f>
        <v>3.5951500000000003</v>
      </c>
      <c r="AO1279" s="129">
        <f>(J1279)*0.0001</f>
        <v>10.7439</v>
      </c>
      <c r="AP1279" s="129">
        <f>(K1279)*0.00005</f>
        <v>3.9850000000000003</v>
      </c>
      <c r="AQ1279" s="129">
        <f>(AH1279)*0.00001</f>
        <v>0.44210000000000005</v>
      </c>
      <c r="AR1279" s="129">
        <f t="shared" si="836"/>
        <v>3.671E-2</v>
      </c>
      <c r="AT1279" s="131">
        <f t="shared" si="824"/>
        <v>44377</v>
      </c>
      <c r="AU1279" s="132">
        <f t="shared" si="802"/>
        <v>0.39682000000000001</v>
      </c>
      <c r="AV1279" s="132">
        <f t="shared" si="803"/>
        <v>0.51499000000000006</v>
      </c>
      <c r="AW1279" s="132">
        <f t="shared" si="804"/>
        <v>0.48740000000000006</v>
      </c>
      <c r="AX1279" s="132">
        <f t="shared" si="805"/>
        <v>1.3170000000000001E-2</v>
      </c>
      <c r="AY1279" s="132">
        <f t="shared" si="806"/>
        <v>1.0790000000000001E-2</v>
      </c>
      <c r="AZ1279" s="132">
        <f t="shared" si="807"/>
        <v>0.27552000000000004</v>
      </c>
      <c r="BA1279" s="132">
        <f t="shared" si="808"/>
        <v>0.13997000000000001</v>
      </c>
      <c r="BB1279" s="132">
        <f t="shared" si="809"/>
        <v>0.59762000000000004</v>
      </c>
      <c r="BC1279" s="132">
        <f t="shared" si="810"/>
        <v>0.14817000000000002</v>
      </c>
      <c r="BD1279" s="132">
        <f t="shared" si="811"/>
        <v>0.14478000000000002</v>
      </c>
      <c r="BE1279" s="132">
        <f t="shared" si="812"/>
        <v>6.3060000000000005E-2</v>
      </c>
      <c r="BF1279" s="132">
        <f t="shared" si="813"/>
        <v>4.7530000000000003E-2</v>
      </c>
      <c r="BG1279" s="132">
        <f t="shared" si="825"/>
        <v>0</v>
      </c>
      <c r="BH1279" s="132"/>
      <c r="BI1279" s="132">
        <f t="shared" si="831"/>
        <v>1.4294</v>
      </c>
      <c r="BJ1279" s="132">
        <f t="shared" si="831"/>
        <v>2.5623499999999999</v>
      </c>
      <c r="BK1279" s="132">
        <f t="shared" si="831"/>
        <v>3.5951500000000003</v>
      </c>
      <c r="BL1279" s="132">
        <f t="shared" si="814"/>
        <v>0.26550000000000001</v>
      </c>
      <c r="BM1279" s="132">
        <f t="shared" si="826"/>
        <v>1.4476</v>
      </c>
      <c r="BN1279" s="132">
        <f t="shared" si="815"/>
        <v>0.91768000000000005</v>
      </c>
      <c r="BO1279" s="132"/>
      <c r="BP1279" s="132">
        <f t="shared" si="827"/>
        <v>3.9850000000000003</v>
      </c>
      <c r="BQ1279" s="132">
        <f t="shared" si="828"/>
        <v>10.7439</v>
      </c>
      <c r="BR1279" s="132">
        <f t="shared" si="829"/>
        <v>0.37779999999999997</v>
      </c>
      <c r="BS1279" s="132">
        <f t="shared" si="816"/>
        <v>9.8780000000000007E-2</v>
      </c>
      <c r="BT1279" s="132">
        <f t="shared" si="817"/>
        <v>1.4708000000000001</v>
      </c>
      <c r="BU1279" s="132"/>
      <c r="BV1279" s="132">
        <f t="shared" si="830"/>
        <v>0.2112</v>
      </c>
      <c r="BW1279" s="133">
        <f t="shared" si="832"/>
        <v>1.4506000000000001</v>
      </c>
      <c r="BX1279" s="133">
        <f t="shared" si="832"/>
        <v>1.2633000000000001</v>
      </c>
      <c r="BY1279" s="133">
        <f t="shared" si="818"/>
        <v>0.13420000000000001</v>
      </c>
      <c r="BZ1279" s="133">
        <f t="shared" si="819"/>
        <v>0.31659999999999999</v>
      </c>
      <c r="CA1279" s="133">
        <f t="shared" si="820"/>
        <v>1.1900000000000001E-2</v>
      </c>
      <c r="CB1279" s="133">
        <f t="shared" si="821"/>
        <v>6.4215</v>
      </c>
      <c r="CC1279" s="133"/>
      <c r="CD1279" s="133">
        <f t="shared" si="822"/>
        <v>1.7000000000000002</v>
      </c>
    </row>
    <row r="1280" spans="1:82" x14ac:dyDescent="0.25">
      <c r="B1280" s="119">
        <f>AVERAGE(B3:B1279)</f>
        <v>15788.66092404072</v>
      </c>
      <c r="C1280" s="119">
        <f t="shared" ref="C1280:BN1280" si="838">AVERAGE(C3:C1279)</f>
        <v>54140.91464369616</v>
      </c>
      <c r="D1280" s="119">
        <f t="shared" si="838"/>
        <v>75458.855129209085</v>
      </c>
      <c r="E1280" s="119">
        <f t="shared" si="838"/>
        <v>17513.086922474551</v>
      </c>
      <c r="F1280" s="119">
        <f t="shared" si="838"/>
        <v>45944.77525450274</v>
      </c>
      <c r="G1280" s="119">
        <f t="shared" si="838"/>
        <v>1996.1769772905247</v>
      </c>
      <c r="H1280" s="119">
        <f t="shared" si="838"/>
        <v>15598.471417384495</v>
      </c>
      <c r="I1280" s="119">
        <f t="shared" si="838"/>
        <v>15773.873923257635</v>
      </c>
      <c r="J1280" s="119">
        <f t="shared" si="838"/>
        <v>112094.08222396241</v>
      </c>
      <c r="K1280" s="119">
        <f t="shared" si="838"/>
        <v>85100.158966327333</v>
      </c>
      <c r="L1280" s="119">
        <f t="shared" si="838"/>
        <v>3975.8425998433831</v>
      </c>
      <c r="M1280" s="119">
        <f t="shared" si="838"/>
        <v>16716.28191072827</v>
      </c>
      <c r="N1280" s="119">
        <f t="shared" si="838"/>
        <v>155.6750195771339</v>
      </c>
      <c r="O1280" s="119">
        <f t="shared" si="838"/>
        <v>16908.699295223178</v>
      </c>
      <c r="P1280" s="119">
        <f t="shared" si="838"/>
        <v>17547.748629600628</v>
      </c>
      <c r="Q1280" s="119">
        <f t="shared" si="838"/>
        <v>3541.2263116679719</v>
      </c>
      <c r="R1280" s="119">
        <f t="shared" si="838"/>
        <v>14881.93030540329</v>
      </c>
      <c r="S1280" s="119">
        <f t="shared" si="838"/>
        <v>51815.246671887238</v>
      </c>
      <c r="T1280" s="119">
        <f t="shared" si="838"/>
        <v>16316.327329678936</v>
      </c>
      <c r="U1280" s="119">
        <f t="shared" si="838"/>
        <v>4197.0383711824588</v>
      </c>
      <c r="V1280" s="119">
        <f t="shared" si="838"/>
        <v>28969.857478465154</v>
      </c>
      <c r="W1280" s="119">
        <f t="shared" si="838"/>
        <v>34912.274079874704</v>
      </c>
      <c r="X1280" s="119">
        <f t="shared" si="838"/>
        <v>17867.249804228661</v>
      </c>
      <c r="Y1280" s="119">
        <f t="shared" si="838"/>
        <v>15911.682850430698</v>
      </c>
      <c r="Z1280" s="119">
        <f t="shared" si="838"/>
        <v>14859.009397024276</v>
      </c>
      <c r="AA1280" s="119">
        <f t="shared" si="838"/>
        <v>51216.994518402505</v>
      </c>
      <c r="AB1280" s="119">
        <f t="shared" si="838"/>
        <v>1204.7000783085357</v>
      </c>
      <c r="AC1280" s="119">
        <f t="shared" si="838"/>
        <v>891.73296789350036</v>
      </c>
      <c r="AD1280" s="119">
        <f t="shared" si="838"/>
        <v>7220.4612372748634</v>
      </c>
      <c r="AE1280" s="119">
        <f t="shared" si="838"/>
        <v>34360.56773688332</v>
      </c>
      <c r="AF1280" s="119">
        <f t="shared" si="838"/>
        <v>8151.6922474549729</v>
      </c>
      <c r="AG1280" s="119">
        <f t="shared" si="838"/>
        <v>8256.9373531714955</v>
      </c>
      <c r="AH1280" s="119">
        <f t="shared" si="838"/>
        <v>56589.185591229441</v>
      </c>
      <c r="AI1280" s="119">
        <f t="shared" si="838"/>
        <v>45135.252153484733</v>
      </c>
      <c r="AJ1280" s="119">
        <f t="shared" si="838"/>
        <v>368874.4870790916</v>
      </c>
      <c r="AK1280" s="119">
        <f t="shared" si="838"/>
        <v>0.16716281910728281</v>
      </c>
      <c r="AL1280" s="119">
        <f t="shared" si="838"/>
        <v>1.5788660924040756</v>
      </c>
      <c r="AM1280" s="119">
        <f t="shared" si="838"/>
        <v>2.7070457321848083</v>
      </c>
      <c r="AN1280" s="119">
        <f t="shared" si="838"/>
        <v>3.7729427564604494</v>
      </c>
      <c r="AO1280" s="119">
        <f t="shared" si="838"/>
        <v>11.209408222396215</v>
      </c>
      <c r="AP1280" s="119">
        <f t="shared" si="838"/>
        <v>4.2550079483163668</v>
      </c>
      <c r="AQ1280" s="119">
        <f t="shared" si="838"/>
        <v>0.52576651527016394</v>
      </c>
      <c r="AR1280" s="119">
        <f t="shared" si="838"/>
        <v>0.28674865309318748</v>
      </c>
      <c r="AT1280" s="119">
        <f t="shared" si="838"/>
        <v>43739</v>
      </c>
      <c r="AU1280" s="119">
        <f t="shared" si="838"/>
        <v>0.34360567736883313</v>
      </c>
      <c r="AV1280" s="119">
        <f t="shared" si="838"/>
        <v>0.51216994518402492</v>
      </c>
      <c r="AW1280" s="119">
        <f t="shared" si="838"/>
        <v>0.51815246671887349</v>
      </c>
      <c r="AX1280" s="119">
        <f t="shared" si="838"/>
        <v>8.9173296789350053E-3</v>
      </c>
      <c r="AY1280" s="119">
        <f t="shared" si="838"/>
        <v>1.2047000783085347E-2</v>
      </c>
      <c r="AZ1280" s="119">
        <f t="shared" si="838"/>
        <v>0.28969857478465127</v>
      </c>
      <c r="BA1280" s="119">
        <f t="shared" si="838"/>
        <v>0.15911682850430764</v>
      </c>
      <c r="BB1280" s="119">
        <f t="shared" si="838"/>
        <v>0.698245481597494</v>
      </c>
      <c r="BC1280" s="119">
        <f t="shared" si="838"/>
        <v>0.14859009397024381</v>
      </c>
      <c r="BD1280" s="119">
        <f t="shared" si="838"/>
        <v>0.17867249804228685</v>
      </c>
      <c r="BE1280" s="119">
        <f t="shared" si="838"/>
        <v>8.1516922474549711E-2</v>
      </c>
      <c r="BF1280" s="119">
        <f t="shared" si="838"/>
        <v>7.220461237274868E-2</v>
      </c>
      <c r="BG1280" s="119">
        <f t="shared" si="838"/>
        <v>8.2569373531714962E-3</v>
      </c>
      <c r="BI1280" s="119">
        <f t="shared" si="838"/>
        <v>1.5788660924040756</v>
      </c>
      <c r="BJ1280" s="119">
        <f t="shared" si="838"/>
        <v>2.7070457321848083</v>
      </c>
      <c r="BK1280" s="119">
        <f t="shared" si="838"/>
        <v>3.7729427564604494</v>
      </c>
      <c r="BL1280" s="119">
        <f t="shared" si="838"/>
        <v>0.41970383711824572</v>
      </c>
      <c r="BM1280" s="119">
        <f t="shared" si="838"/>
        <v>1.7513086922474566</v>
      </c>
      <c r="BN1280" s="119">
        <f t="shared" si="838"/>
        <v>0.91889550509005657</v>
      </c>
      <c r="BP1280" s="119">
        <f t="shared" ref="BP1280:CD1280" si="839">AVERAGE(BP3:BP1279)</f>
        <v>4.2550079483163668</v>
      </c>
      <c r="BQ1280" s="119">
        <f t="shared" si="839"/>
        <v>11.209408222396215</v>
      </c>
      <c r="BR1280" s="119">
        <f t="shared" si="839"/>
        <v>0.36887448707909176</v>
      </c>
      <c r="BS1280" s="119">
        <f t="shared" si="839"/>
        <v>0.1631632732967894</v>
      </c>
      <c r="BT1280" s="119">
        <f t="shared" si="839"/>
        <v>1.4881930305403286</v>
      </c>
      <c r="BV1280" s="119">
        <f t="shared" si="839"/>
        <v>0.19961769772905244</v>
      </c>
      <c r="BW1280" s="119">
        <f t="shared" si="839"/>
        <v>1.5598471417384485</v>
      </c>
      <c r="BX1280" s="119">
        <f t="shared" si="839"/>
        <v>1.5773873923257622</v>
      </c>
      <c r="BY1280" s="119">
        <f t="shared" si="839"/>
        <v>0.35412263116679826</v>
      </c>
      <c r="BZ1280" s="119">
        <f t="shared" si="839"/>
        <v>0.39758425998433827</v>
      </c>
      <c r="CA1280" s="119">
        <f t="shared" si="839"/>
        <v>1.5567501957713382E-2</v>
      </c>
      <c r="CB1280" s="119">
        <f t="shared" si="839"/>
        <v>8.4543496476115898</v>
      </c>
      <c r="CD1280" s="119">
        <f t="shared" si="839"/>
        <v>1.7547748629600637</v>
      </c>
    </row>
    <row r="1283" spans="46:72" x14ac:dyDescent="0.25">
      <c r="BT1283" s="159" t="s">
        <v>553</v>
      </c>
    </row>
    <row r="1285" spans="46:72" x14ac:dyDescent="0.25">
      <c r="AV1285" s="119">
        <f>AV1280+AO1280</f>
        <v>11.72157816758024</v>
      </c>
    </row>
    <row r="1287" spans="46:72" x14ac:dyDescent="0.25">
      <c r="AT1287" s="119">
        <f>BQ1280+BX1280+CD1280+BY1280</f>
        <v>14.895693108848841</v>
      </c>
      <c r="BQ1287" s="119">
        <f>BQ1280+BY1280</f>
        <v>11.563530853563014</v>
      </c>
    </row>
  </sheetData>
  <mergeCells count="2">
    <mergeCell ref="B1:AR1"/>
    <mergeCell ref="AT1:CD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7533BE23443BC47BF714A640C6ED8AB" ma:contentTypeVersion="12" ma:contentTypeDescription="Create a new document." ma:contentTypeScope="" ma:versionID="638b003e9c535a1ab14fdae6d5b592d8">
  <xsd:schema xmlns:xsd="http://www.w3.org/2001/XMLSchema" xmlns:xs="http://www.w3.org/2001/XMLSchema" xmlns:p="http://schemas.microsoft.com/office/2006/metadata/properties" xmlns:ns2="18ee25d9-a262-45cb-80dd-5f2e5b23b4bc" xmlns:ns3="2f62837e-9087-48db-85a2-5cb0b47a2300" targetNamespace="http://schemas.microsoft.com/office/2006/metadata/properties" ma:root="true" ma:fieldsID="c764186015c56db98cf6e3b24d7bd672" ns2:_="" ns3:_="">
    <xsd:import namespace="18ee25d9-a262-45cb-80dd-5f2e5b23b4bc"/>
    <xsd:import namespace="2f62837e-9087-48db-85a2-5cb0b47a2300"/>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KeyPoints" minOccurs="0"/>
                <xsd:element ref="ns2:MediaServiceKeyPoints" minOccurs="0"/>
                <xsd:element ref="ns2:MediaLengthInSecond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ee25d9-a262-45cb-80dd-5f2e5b23b4b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LengthInSeconds" ma:index="13" nillable="true" ma:displayName="Length (seconds)"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f62837e-9087-48db-85a2-5cb0b47a230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3B701DC-8E56-457D-88E1-4F4AE82C63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ee25d9-a262-45cb-80dd-5f2e5b23b4bc"/>
    <ds:schemaRef ds:uri="2f62837e-9087-48db-85a2-5cb0b47a23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C725B-6495-41B1-B826-97C2F7542E79}">
  <ds:schemaRefs>
    <ds:schemaRef ds:uri="http://schemas.microsoft.com/sharepoint/v3/contenttype/forms"/>
  </ds:schemaRefs>
</ds:datastoreItem>
</file>

<file path=customXml/itemProps3.xml><?xml version="1.0" encoding="utf-8"?>
<ds:datastoreItem xmlns:ds="http://schemas.openxmlformats.org/officeDocument/2006/customXml" ds:itemID="{5D98DE6F-5188-436B-B522-741430B301FD}">
  <ds:schemaRefs>
    <ds:schemaRef ds:uri="http://schemas.microsoft.com/office/2006/metadata/properties"/>
    <ds:schemaRef ds:uri="http://schemas.microsoft.com/office/infopath/2007/PartnerControls"/>
    <ds:schemaRef ds:uri="http://schemas.microsoft.com/office/2006/documentManagement/types"/>
    <ds:schemaRef ds:uri="18ee25d9-a262-45cb-80dd-5f2e5b23b4bc"/>
    <ds:schemaRef ds:uri="http://schemas.openxmlformats.org/package/2006/metadata/core-properties"/>
    <ds:schemaRef ds:uri="2f62837e-9087-48db-85a2-5cb0b47a2300"/>
    <ds:schemaRef ds:uri="http://purl.org/dc/elements/1.1/"/>
    <ds:schemaRef ds:uri="http://www.w3.org/XML/1998/namespace"/>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7</vt:i4>
      </vt:variant>
    </vt:vector>
  </HeadingPairs>
  <TitlesOfParts>
    <vt:vector size="15" baseType="lpstr">
      <vt:lpstr>Manholes</vt:lpstr>
      <vt:lpstr>Pipeline Segments</vt:lpstr>
      <vt:lpstr>Data Sheet  - Manholes</vt:lpstr>
      <vt:lpstr>Data Sheet - Pipelines</vt:lpstr>
      <vt:lpstr>Population Data</vt:lpstr>
      <vt:lpstr>Manhole rankings</vt:lpstr>
      <vt:lpstr>flows_Up_down</vt:lpstr>
      <vt:lpstr>Raw_Flow</vt:lpstr>
      <vt:lpstr>'Data Sheet  - Manholes'!Print_Area</vt:lpstr>
      <vt:lpstr>'Data Sheet - Pipelines'!Print_Area</vt:lpstr>
      <vt:lpstr>Manholes!Print_Area</vt:lpstr>
      <vt:lpstr>'Pipeline Segments'!Print_Area</vt:lpstr>
      <vt:lpstr>'Data Sheet  - Manholes'!Print_Titles</vt:lpstr>
      <vt:lpstr>Manholes!Print_Titles</vt:lpstr>
      <vt:lpstr>'Pipeline Segments'!Print_Titles</vt:lpstr>
    </vt:vector>
  </TitlesOfParts>
  <Manager/>
  <Company>ACUA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abrand</dc:creator>
  <cp:keywords/>
  <dc:description/>
  <cp:lastModifiedBy>Aboagye, Emmanuel Apau</cp:lastModifiedBy>
  <cp:revision/>
  <dcterms:created xsi:type="dcterms:W3CDTF">2007-08-07T14:01:24Z</dcterms:created>
  <dcterms:modified xsi:type="dcterms:W3CDTF">2023-10-30T15:24:27Z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0x01010027533BE23443BC47BF714A640C6ED8AB</vt:lpwstr>
  </property>
</Properties>
</file>